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updateLinks="never" codeName="Questa_cartella_di_lavoro"/>
  <bookViews>
    <workbookView xWindow="150" yWindow="1010" windowWidth="19420" windowHeight="11020"/>
  </bookViews>
  <sheets>
    <sheet name="INFO" sheetId="44" r:id="rId1"/>
    <sheet name="Explanation" sheetId="46" r:id="rId2"/>
    <sheet name="Interface" sheetId="40" r:id="rId3"/>
    <sheet name="Method_input" sheetId="30" r:id="rId4"/>
    <sheet name="Method_calculation" sheetId="31" r:id="rId5"/>
    <sheet name="Method_output" sheetId="32" r:id="rId6"/>
    <sheet name="Output_interface" sheetId="35" r:id="rId7"/>
    <sheet name="Annex_B" sheetId="34" r:id="rId8"/>
    <sheet name="Lists_&amp;_data" sheetId="43" r:id="rId9"/>
    <sheet name="EN_Issues" sheetId="38" state="hidden" r:id="rId10"/>
    <sheet name="&lt;-OK | Archive-&gt;" sheetId="36" state="hidden" r:id="rId11"/>
    <sheet name="Spalma" sheetId="1" state="hidden" r:id="rId12"/>
    <sheet name="Profili_utilizzo_acs" sheetId="3" state="hidden" r:id="rId13"/>
    <sheet name="RES_SINGLE" sheetId="4" state="hidden" r:id="rId14"/>
    <sheet name="RES_APPBLOCK" sheetId="5" r:id="rId15"/>
    <sheet name="RES_ELDER" sheetId="6" state="hidden" r:id="rId16"/>
    <sheet name="RES_COLL" sheetId="7" state="hidden" r:id="rId17"/>
    <sheet name="RES_MOBIL" sheetId="8" state="hidden" r:id="rId18"/>
    <sheet name="RES_HOL" sheetId="9" state="hidden" r:id="rId19"/>
    <sheet name="EDUC_univ" sheetId="10" state="hidden" r:id="rId20"/>
    <sheet name="EDUC_second_rientri" sheetId="11" state="hidden" r:id="rId21"/>
    <sheet name="EDUC_second_matt" sheetId="12" state="hidden" r:id="rId22"/>
    <sheet name="EDUC_primarie_lunga" sheetId="13" state="hidden" r:id="rId23"/>
    <sheet name="EDUC_primarie_corta" sheetId="14" state="hidden" r:id="rId24"/>
    <sheet name="OFF" sheetId="15" state="hidden" r:id="rId25"/>
    <sheet name="OFF_settimana_lunga" sheetId="16" r:id="rId26"/>
    <sheet name="Sample_profile_1" sheetId="39" state="hidden" r:id="rId27"/>
    <sheet name="HOSP_DEG" sheetId="17" state="hidden" r:id="rId28"/>
    <sheet name="HOSP_DAY" sheetId="26" state="hidden" r:id="rId29"/>
    <sheet name="HOTEL" sheetId="18" state="hidden" r:id="rId30"/>
    <sheet name="HOTEL_LAV" sheetId="28" state="hidden" r:id="rId31"/>
    <sheet name="HOTEL_SAU" sheetId="29" state="hidden" r:id="rId32"/>
    <sheet name="REST" sheetId="19" state="hidden" r:id="rId33"/>
    <sheet name="BAR" sheetId="27" state="hidden" r:id="rId34"/>
    <sheet name="SPORT" sheetId="20" state="hidden" r:id="rId35"/>
    <sheet name="vendite dettaglio" sheetId="21" state="hidden" r:id="rId36"/>
    <sheet name="Vendite_grosse" sheetId="22" state="hidden" r:id="rId37"/>
    <sheet name="AMUSM" sheetId="23" state="hidden" r:id="rId38"/>
    <sheet name="REL" sheetId="24" state="hidden" r:id="rId39"/>
    <sheet name="INDUS" sheetId="25" state="hidden" r:id="rId40"/>
  </sheets>
  <externalReferences>
    <externalReference r:id="rId41"/>
    <externalReference r:id="rId42"/>
  </externalReferences>
  <definedNames>
    <definedName name="__123Graph_F" localSheetId="1" hidden="1">'[1]Costi lavori'!#REF!</definedName>
    <definedName name="__123Graph_F" hidden="1">'[1]Costi lavori'!#REF!</definedName>
    <definedName name="_language">[2]Language!$B$5</definedName>
    <definedName name="_xlnm.Print_Area" localSheetId="6">Output_interface!$A$1:$E$8819</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5" i="40" l="1"/>
  <c r="B104" i="40"/>
  <c r="B103" i="40"/>
  <c r="B102" i="40"/>
  <c r="B101" i="40"/>
  <c r="B100" i="40"/>
  <c r="B99" i="40"/>
  <c r="B98" i="40"/>
  <c r="B97" i="40"/>
  <c r="B96" i="40"/>
  <c r="B95" i="40"/>
  <c r="B94" i="40"/>
  <c r="B92" i="40"/>
  <c r="B91" i="40"/>
  <c r="B89" i="40"/>
  <c r="B88" i="40"/>
  <c r="B87" i="40"/>
  <c r="O105" i="40"/>
  <c r="O104" i="40"/>
  <c r="O103" i="40"/>
  <c r="O102" i="40"/>
  <c r="O101" i="40"/>
  <c r="O100" i="40"/>
  <c r="O99" i="40"/>
  <c r="O98" i="40"/>
  <c r="O97" i="40"/>
  <c r="O96" i="40"/>
  <c r="O95" i="40"/>
  <c r="O94" i="40"/>
  <c r="O93" i="40"/>
  <c r="B93" i="40" s="1"/>
  <c r="O92" i="40"/>
  <c r="O91" i="40"/>
  <c r="O90" i="40"/>
  <c r="B90" i="40" s="1"/>
  <c r="O89" i="40"/>
  <c r="O88" i="40"/>
  <c r="O87" i="40"/>
  <c r="O86" i="40"/>
  <c r="B86" i="40"/>
  <c r="C86" i="40" s="1"/>
  <c r="B18" i="43" l="1" a="1"/>
  <c r="B88" i="43" s="1"/>
  <c r="B22" i="43" l="1"/>
  <c r="B26" i="43"/>
  <c r="B30" i="43"/>
  <c r="B34" i="43"/>
  <c r="B38" i="43"/>
  <c r="B42" i="43"/>
  <c r="B46" i="43"/>
  <c r="B50" i="43"/>
  <c r="B54" i="43"/>
  <c r="B58" i="43"/>
  <c r="B62" i="43"/>
  <c r="B66" i="43"/>
  <c r="B70" i="43"/>
  <c r="B74" i="43"/>
  <c r="B78" i="43"/>
  <c r="B82" i="43"/>
  <c r="B86" i="43"/>
  <c r="B19" i="43"/>
  <c r="B23" i="43"/>
  <c r="B27" i="43"/>
  <c r="B31" i="43"/>
  <c r="B35" i="43"/>
  <c r="B39" i="43"/>
  <c r="B43" i="43"/>
  <c r="B47" i="43"/>
  <c r="B51" i="43"/>
  <c r="B55" i="43"/>
  <c r="B59" i="43"/>
  <c r="B63" i="43"/>
  <c r="B67" i="43"/>
  <c r="B71" i="43"/>
  <c r="B75" i="43"/>
  <c r="B79" i="43"/>
  <c r="B83" i="43"/>
  <c r="B87" i="43"/>
  <c r="B18" i="43"/>
  <c r="B21" i="43"/>
  <c r="B25" i="43"/>
  <c r="B29" i="43"/>
  <c r="B33" i="43"/>
  <c r="B37" i="43"/>
  <c r="B41" i="43"/>
  <c r="B45" i="43"/>
  <c r="B49" i="43"/>
  <c r="B53" i="43"/>
  <c r="B57" i="43"/>
  <c r="B61" i="43"/>
  <c r="B65" i="43"/>
  <c r="B69" i="43"/>
  <c r="B73" i="43"/>
  <c r="B77" i="43"/>
  <c r="B81" i="43"/>
  <c r="B85" i="43"/>
  <c r="B20" i="43"/>
  <c r="B24" i="43"/>
  <c r="B28" i="43"/>
  <c r="B32" i="43"/>
  <c r="B36" i="43"/>
  <c r="B40" i="43"/>
  <c r="B44" i="43"/>
  <c r="B48" i="43"/>
  <c r="B52" i="43"/>
  <c r="B56" i="43"/>
  <c r="B60" i="43"/>
  <c r="B64" i="43"/>
  <c r="B68" i="43"/>
  <c r="B72" i="43"/>
  <c r="B76" i="43"/>
  <c r="B80" i="43"/>
  <c r="B84" i="43"/>
  <c r="A66" i="34"/>
  <c r="B118" i="40"/>
  <c r="E41" i="30"/>
  <c r="E34" i="30"/>
  <c r="E33" i="30"/>
  <c r="E29" i="30"/>
  <c r="D504" i="40"/>
  <c r="D503" i="40"/>
  <c r="D502" i="40"/>
  <c r="O42" i="40"/>
  <c r="E65" i="31" s="1"/>
  <c r="O44" i="40"/>
  <c r="H44" i="40" s="1"/>
  <c r="E36" i="30" s="1"/>
  <c r="E25" i="30"/>
  <c r="O36" i="40"/>
  <c r="H47" i="40" s="1"/>
  <c r="E39" i="30" s="1"/>
  <c r="E19" i="30"/>
  <c r="E18" i="30"/>
  <c r="E25" i="31" s="1"/>
  <c r="E10" i="30"/>
  <c r="O29" i="40"/>
  <c r="H30" i="40" s="1"/>
  <c r="E20" i="30" s="1"/>
  <c r="H33" i="40"/>
  <c r="E22" i="30" s="1"/>
  <c r="H32" i="40"/>
  <c r="E21" i="30" s="1"/>
  <c r="A12" i="30"/>
  <c r="A11" i="30"/>
  <c r="A7" i="30"/>
  <c r="A6" i="30"/>
  <c r="E13" i="30"/>
  <c r="O21" i="40"/>
  <c r="C160" i="34" s="1"/>
  <c r="O17" i="40"/>
  <c r="E7" i="30"/>
  <c r="E6" i="30"/>
  <c r="H25" i="40" l="1"/>
  <c r="E14" i="30" s="1"/>
  <c r="E18" i="31" s="1"/>
  <c r="E32" i="30"/>
  <c r="C293" i="34"/>
  <c r="B119" i="40"/>
  <c r="H46" i="40"/>
  <c r="E38" i="30" s="1"/>
  <c r="O37" i="40"/>
  <c r="E26" i="30" s="1"/>
  <c r="H23" i="40"/>
  <c r="E12" i="30" s="1"/>
  <c r="H26" i="40"/>
  <c r="E15" i="30" s="1"/>
  <c r="E19" i="31" s="1"/>
  <c r="H22" i="40"/>
  <c r="E11" i="30" s="1"/>
  <c r="E36" i="31" l="1"/>
  <c r="C118" i="40"/>
  <c r="D118" i="40" s="1"/>
  <c r="E118" i="40" s="1"/>
  <c r="C119" i="40"/>
  <c r="D119" i="40" s="1"/>
  <c r="E119" i="40" s="1"/>
  <c r="B120" i="40"/>
  <c r="H37" i="40"/>
  <c r="H39" i="40"/>
  <c r="E30" i="30" s="1"/>
  <c r="C120" i="40" l="1"/>
  <c r="D120" i="40" s="1"/>
  <c r="B121" i="40"/>
  <c r="B38" i="40"/>
  <c r="A29" i="30" s="1"/>
  <c r="E28" i="30"/>
  <c r="E38" i="31" s="1"/>
  <c r="A39" i="31" s="1"/>
  <c r="E120" i="40" l="1"/>
  <c r="C121" i="40"/>
  <c r="D121" i="40" s="1"/>
  <c r="B122" i="40"/>
  <c r="C122" i="40" l="1"/>
  <c r="D122" i="40" s="1"/>
  <c r="B123" i="40"/>
  <c r="E121" i="40"/>
  <c r="B124" i="40" l="1"/>
  <c r="C123" i="40"/>
  <c r="D123" i="40" s="1"/>
  <c r="E122" i="40"/>
  <c r="E123" i="40" l="1"/>
  <c r="B125" i="40"/>
  <c r="C124" i="40"/>
  <c r="D124" i="40" s="1"/>
  <c r="C125" i="40" l="1"/>
  <c r="D125" i="40" s="1"/>
  <c r="B126" i="40"/>
  <c r="E124" i="40"/>
  <c r="B127" i="40" l="1"/>
  <c r="C126" i="40"/>
  <c r="D126" i="40" s="1"/>
  <c r="E125" i="40"/>
  <c r="E126" i="40" l="1"/>
  <c r="B128" i="40"/>
  <c r="C127" i="40"/>
  <c r="D127" i="40" s="1"/>
  <c r="E127" i="40" s="1"/>
  <c r="B129" i="40" l="1"/>
  <c r="C128" i="40"/>
  <c r="D128" i="40" s="1"/>
  <c r="E128" i="40" s="1"/>
  <c r="B130" i="40" l="1"/>
  <c r="C129" i="40"/>
  <c r="D129" i="40" s="1"/>
  <c r="E129" i="40" s="1"/>
  <c r="B131" i="40" l="1"/>
  <c r="C130" i="40"/>
  <c r="D130" i="40" s="1"/>
  <c r="E130" i="40" s="1"/>
  <c r="B132" i="40" l="1"/>
  <c r="C131" i="40"/>
  <c r="D131" i="40" s="1"/>
  <c r="E131" i="40" s="1"/>
  <c r="B133" i="40" l="1"/>
  <c r="C132" i="40"/>
  <c r="D132" i="40" s="1"/>
  <c r="E132" i="40" s="1"/>
  <c r="B134" i="40" l="1"/>
  <c r="C133" i="40"/>
  <c r="D133" i="40" s="1"/>
  <c r="E133" i="40" s="1"/>
  <c r="B135" i="40" l="1"/>
  <c r="C134" i="40"/>
  <c r="D134" i="40" s="1"/>
  <c r="E134" i="40" s="1"/>
  <c r="B136" i="40" l="1"/>
  <c r="C135" i="40"/>
  <c r="D135" i="40" s="1"/>
  <c r="E135" i="40" s="1"/>
  <c r="B137" i="40" l="1"/>
  <c r="C136" i="40"/>
  <c r="D136" i="40" s="1"/>
  <c r="E136" i="40" s="1"/>
  <c r="B138" i="40" l="1"/>
  <c r="C137" i="40"/>
  <c r="D137" i="40" s="1"/>
  <c r="E137" i="40" s="1"/>
  <c r="B139" i="40" l="1"/>
  <c r="C138" i="40"/>
  <c r="D138" i="40" s="1"/>
  <c r="E138" i="40" s="1"/>
  <c r="B140" i="40" l="1"/>
  <c r="C139" i="40"/>
  <c r="D139" i="40" s="1"/>
  <c r="E139" i="40" s="1"/>
  <c r="B141" i="40" l="1"/>
  <c r="C140" i="40"/>
  <c r="D140" i="40" s="1"/>
  <c r="E140" i="40" s="1"/>
  <c r="B142" i="40" l="1"/>
  <c r="C141" i="40"/>
  <c r="D141" i="40" s="1"/>
  <c r="E141" i="40" s="1"/>
  <c r="B143" i="40" l="1"/>
  <c r="C142" i="40"/>
  <c r="D142" i="40" s="1"/>
  <c r="E142" i="40" s="1"/>
  <c r="B144" i="40" l="1"/>
  <c r="C143" i="40"/>
  <c r="D143" i="40" s="1"/>
  <c r="E143" i="40" s="1"/>
  <c r="I80" i="35"/>
  <c r="I81" i="35"/>
  <c r="I82" i="35"/>
  <c r="I83" i="35"/>
  <c r="I84" i="35"/>
  <c r="I85" i="35"/>
  <c r="I86" i="35"/>
  <c r="I87" i="35"/>
  <c r="I88" i="35"/>
  <c r="I89" i="35"/>
  <c r="I90" i="35"/>
  <c r="I91" i="35"/>
  <c r="I92" i="35"/>
  <c r="I93" i="35"/>
  <c r="I94" i="35"/>
  <c r="I95" i="35"/>
  <c r="I96" i="35"/>
  <c r="I97" i="35"/>
  <c r="I98" i="35"/>
  <c r="I99" i="35"/>
  <c r="I100" i="35"/>
  <c r="I101" i="35"/>
  <c r="I102" i="35"/>
  <c r="I103" i="35"/>
  <c r="I104" i="35"/>
  <c r="I105" i="35"/>
  <c r="I106" i="35"/>
  <c r="I107" i="35"/>
  <c r="I108" i="35"/>
  <c r="I109" i="35"/>
  <c r="I110" i="35"/>
  <c r="I111" i="35"/>
  <c r="I112" i="35"/>
  <c r="I113" i="35"/>
  <c r="I114" i="35"/>
  <c r="I115" i="35"/>
  <c r="I116" i="35"/>
  <c r="I117" i="35"/>
  <c r="I118" i="35"/>
  <c r="I119" i="35"/>
  <c r="I120" i="35"/>
  <c r="I121" i="35"/>
  <c r="I122" i="35"/>
  <c r="I123" i="35"/>
  <c r="I124" i="35"/>
  <c r="I125" i="35"/>
  <c r="I126" i="35"/>
  <c r="I127" i="35"/>
  <c r="I128" i="35"/>
  <c r="I129" i="35"/>
  <c r="I130" i="35"/>
  <c r="I131" i="35"/>
  <c r="I132" i="35"/>
  <c r="I133" i="35"/>
  <c r="I134" i="35"/>
  <c r="I135" i="35"/>
  <c r="I136" i="35"/>
  <c r="I137" i="35"/>
  <c r="I138" i="35"/>
  <c r="I139" i="35"/>
  <c r="I140" i="35"/>
  <c r="I141" i="35"/>
  <c r="I142" i="35"/>
  <c r="I143" i="35"/>
  <c r="I144" i="35"/>
  <c r="I145" i="35"/>
  <c r="I146" i="35"/>
  <c r="I147" i="35"/>
  <c r="I148" i="35"/>
  <c r="I149" i="35"/>
  <c r="I150" i="35"/>
  <c r="I151" i="35"/>
  <c r="I152" i="35"/>
  <c r="I153" i="35"/>
  <c r="I154" i="35"/>
  <c r="I155" i="35"/>
  <c r="I156" i="35"/>
  <c r="I157" i="35"/>
  <c r="I158" i="35"/>
  <c r="I159" i="35"/>
  <c r="I160" i="35"/>
  <c r="I161" i="35"/>
  <c r="I162" i="35"/>
  <c r="I163" i="35"/>
  <c r="I164" i="35"/>
  <c r="I165" i="35"/>
  <c r="I166" i="35"/>
  <c r="I167" i="35"/>
  <c r="I168" i="35"/>
  <c r="I169" i="35"/>
  <c r="I170" i="35"/>
  <c r="I171" i="35"/>
  <c r="I172" i="35"/>
  <c r="I173" i="35"/>
  <c r="I174" i="35"/>
  <c r="I175" i="35"/>
  <c r="I176" i="35"/>
  <c r="I177" i="35"/>
  <c r="I178" i="35"/>
  <c r="I179" i="35"/>
  <c r="I180" i="35"/>
  <c r="I181" i="35"/>
  <c r="I182" i="35"/>
  <c r="I183" i="35"/>
  <c r="I184" i="35"/>
  <c r="I185" i="35"/>
  <c r="I186" i="35"/>
  <c r="I187" i="35"/>
  <c r="I188" i="35"/>
  <c r="I189" i="35"/>
  <c r="I190" i="35"/>
  <c r="I191" i="35"/>
  <c r="I192" i="35"/>
  <c r="I193" i="35"/>
  <c r="I194" i="35"/>
  <c r="I195" i="35"/>
  <c r="I196" i="35"/>
  <c r="I197" i="35"/>
  <c r="I198" i="35"/>
  <c r="I199" i="35"/>
  <c r="I200" i="35"/>
  <c r="I201" i="35"/>
  <c r="I202" i="35"/>
  <c r="I203" i="35"/>
  <c r="I204" i="35"/>
  <c r="I205" i="35"/>
  <c r="I206" i="35"/>
  <c r="I207" i="35"/>
  <c r="I208" i="35"/>
  <c r="I209" i="35"/>
  <c r="I210" i="35"/>
  <c r="I211" i="35"/>
  <c r="I212" i="35"/>
  <c r="I213" i="35"/>
  <c r="I214" i="35"/>
  <c r="I215" i="35"/>
  <c r="I216" i="35"/>
  <c r="I217" i="35"/>
  <c r="I218" i="35"/>
  <c r="I219" i="35"/>
  <c r="I220" i="35"/>
  <c r="I221" i="35"/>
  <c r="I222" i="35"/>
  <c r="I223" i="35"/>
  <c r="I224" i="35"/>
  <c r="I225" i="35"/>
  <c r="I226" i="35"/>
  <c r="I227" i="35"/>
  <c r="I228" i="35"/>
  <c r="I229" i="35"/>
  <c r="I230" i="35"/>
  <c r="I231" i="35"/>
  <c r="I232" i="35"/>
  <c r="I233" i="35"/>
  <c r="I234" i="35"/>
  <c r="I235" i="35"/>
  <c r="I236" i="35"/>
  <c r="I237" i="35"/>
  <c r="I238" i="35"/>
  <c r="I239" i="35"/>
  <c r="I240" i="35"/>
  <c r="I241" i="35"/>
  <c r="I242" i="35"/>
  <c r="I243" i="35"/>
  <c r="I244" i="35"/>
  <c r="I245" i="35"/>
  <c r="I246" i="35"/>
  <c r="I247" i="35"/>
  <c r="I248" i="35"/>
  <c r="I249" i="35"/>
  <c r="I250" i="35"/>
  <c r="I251" i="35"/>
  <c r="I252" i="35"/>
  <c r="I253" i="35"/>
  <c r="I254" i="35"/>
  <c r="I255" i="35"/>
  <c r="I256" i="35"/>
  <c r="I257" i="35"/>
  <c r="I258" i="35"/>
  <c r="I259" i="35"/>
  <c r="I260" i="35"/>
  <c r="I261" i="35"/>
  <c r="I262" i="35"/>
  <c r="I263" i="35"/>
  <c r="I264" i="35"/>
  <c r="I265" i="35"/>
  <c r="I266" i="35"/>
  <c r="I267" i="35"/>
  <c r="I268" i="35"/>
  <c r="I269" i="35"/>
  <c r="I270" i="35"/>
  <c r="I271" i="35"/>
  <c r="I272" i="35"/>
  <c r="I273" i="35"/>
  <c r="I274" i="35"/>
  <c r="I275" i="35"/>
  <c r="I276" i="35"/>
  <c r="I277" i="35"/>
  <c r="I278" i="35"/>
  <c r="I279" i="35"/>
  <c r="I280" i="35"/>
  <c r="I281" i="35"/>
  <c r="I282" i="35"/>
  <c r="I283" i="35"/>
  <c r="I284" i="35"/>
  <c r="I285" i="35"/>
  <c r="I286" i="35"/>
  <c r="I287" i="35"/>
  <c r="I288" i="35"/>
  <c r="I289" i="35"/>
  <c r="I290" i="35"/>
  <c r="I291" i="35"/>
  <c r="I292" i="35"/>
  <c r="I293" i="35"/>
  <c r="I294" i="35"/>
  <c r="I295" i="35"/>
  <c r="I296" i="35"/>
  <c r="I297" i="35"/>
  <c r="I298" i="35"/>
  <c r="I299" i="35"/>
  <c r="I300" i="35"/>
  <c r="I301" i="35"/>
  <c r="I302" i="35"/>
  <c r="I303" i="35"/>
  <c r="I304" i="35"/>
  <c r="I305" i="35"/>
  <c r="I306" i="35"/>
  <c r="I307" i="35"/>
  <c r="I308" i="35"/>
  <c r="I309" i="35"/>
  <c r="I310" i="35"/>
  <c r="I311" i="35"/>
  <c r="I312" i="35"/>
  <c r="I313" i="35"/>
  <c r="I314" i="35"/>
  <c r="I315" i="35"/>
  <c r="I316" i="35"/>
  <c r="I317" i="35"/>
  <c r="I318" i="35"/>
  <c r="I319" i="35"/>
  <c r="I320" i="35"/>
  <c r="I321" i="35"/>
  <c r="I322" i="35"/>
  <c r="I323" i="35"/>
  <c r="I324" i="35"/>
  <c r="I325" i="35"/>
  <c r="I326" i="35"/>
  <c r="I327" i="35"/>
  <c r="I328" i="35"/>
  <c r="I329" i="35"/>
  <c r="I330" i="35"/>
  <c r="I331" i="35"/>
  <c r="I332" i="35"/>
  <c r="I333" i="35"/>
  <c r="I334" i="35"/>
  <c r="I335" i="35"/>
  <c r="I336" i="35"/>
  <c r="I337" i="35"/>
  <c r="I338" i="35"/>
  <c r="I339" i="35"/>
  <c r="I340" i="35"/>
  <c r="I341" i="35"/>
  <c r="I342" i="35"/>
  <c r="I343" i="35"/>
  <c r="I344" i="35"/>
  <c r="I345" i="35"/>
  <c r="I346" i="35"/>
  <c r="I347" i="35"/>
  <c r="I348" i="35"/>
  <c r="I349" i="35"/>
  <c r="I350" i="35"/>
  <c r="I351" i="35"/>
  <c r="I352" i="35"/>
  <c r="I353" i="35"/>
  <c r="I354" i="35"/>
  <c r="I355" i="35"/>
  <c r="I356" i="35"/>
  <c r="I357" i="35"/>
  <c r="I358" i="35"/>
  <c r="I359" i="35"/>
  <c r="I360" i="35"/>
  <c r="I361" i="35"/>
  <c r="I362" i="35"/>
  <c r="I363" i="35"/>
  <c r="I364" i="35"/>
  <c r="I365" i="35"/>
  <c r="I366" i="35"/>
  <c r="I367" i="35"/>
  <c r="I368" i="35"/>
  <c r="I369" i="35"/>
  <c r="I370" i="35"/>
  <c r="I371" i="35"/>
  <c r="I372" i="35"/>
  <c r="I373" i="35"/>
  <c r="I374" i="35"/>
  <c r="I375" i="35"/>
  <c r="I376" i="35"/>
  <c r="I377" i="35"/>
  <c r="I378" i="35"/>
  <c r="I379" i="35"/>
  <c r="I380" i="35"/>
  <c r="I381" i="35"/>
  <c r="I382" i="35"/>
  <c r="I383" i="35"/>
  <c r="I384" i="35"/>
  <c r="I385" i="35"/>
  <c r="I386" i="35"/>
  <c r="I387" i="35"/>
  <c r="I388" i="35"/>
  <c r="I389" i="35"/>
  <c r="I390" i="35"/>
  <c r="I391" i="35"/>
  <c r="I392" i="35"/>
  <c r="I393" i="35"/>
  <c r="I394" i="35"/>
  <c r="I395" i="35"/>
  <c r="I396" i="35"/>
  <c r="I397" i="35"/>
  <c r="I398" i="35"/>
  <c r="I399" i="35"/>
  <c r="I400" i="35"/>
  <c r="I401" i="35"/>
  <c r="I402" i="35"/>
  <c r="I403" i="35"/>
  <c r="I404" i="35"/>
  <c r="I405" i="35"/>
  <c r="I406" i="35"/>
  <c r="I407" i="35"/>
  <c r="I408" i="35"/>
  <c r="I409" i="35"/>
  <c r="I410" i="35"/>
  <c r="I411" i="35"/>
  <c r="I412" i="35"/>
  <c r="I413" i="35"/>
  <c r="I414" i="35"/>
  <c r="I415" i="35"/>
  <c r="I416" i="35"/>
  <c r="I417" i="35"/>
  <c r="I418" i="35"/>
  <c r="I419" i="35"/>
  <c r="I420" i="35"/>
  <c r="I421" i="35"/>
  <c r="I422" i="35"/>
  <c r="I423" i="35"/>
  <c r="I424" i="35"/>
  <c r="I425" i="35"/>
  <c r="I426" i="35"/>
  <c r="I427" i="35"/>
  <c r="I428" i="35"/>
  <c r="I429" i="35"/>
  <c r="I430" i="35"/>
  <c r="I431" i="35"/>
  <c r="I432" i="35"/>
  <c r="I433" i="35"/>
  <c r="I434" i="35"/>
  <c r="I435" i="35"/>
  <c r="I436" i="35"/>
  <c r="I437" i="35"/>
  <c r="I438" i="35"/>
  <c r="I439" i="35"/>
  <c r="I440" i="35"/>
  <c r="I441" i="35"/>
  <c r="I442" i="35"/>
  <c r="I443" i="35"/>
  <c r="I444" i="35"/>
  <c r="I445" i="35"/>
  <c r="I446" i="35"/>
  <c r="I447" i="35"/>
  <c r="I448" i="35"/>
  <c r="I449" i="35"/>
  <c r="I450" i="35"/>
  <c r="I451" i="35"/>
  <c r="I452" i="35"/>
  <c r="I453" i="35"/>
  <c r="I454" i="35"/>
  <c r="I455" i="35"/>
  <c r="I456" i="35"/>
  <c r="I457" i="35"/>
  <c r="I458" i="35"/>
  <c r="I459" i="35"/>
  <c r="I460" i="35"/>
  <c r="I461" i="35"/>
  <c r="I462" i="35"/>
  <c r="I463" i="35"/>
  <c r="I464" i="35"/>
  <c r="I465" i="35"/>
  <c r="I466" i="35"/>
  <c r="I467" i="35"/>
  <c r="I468" i="35"/>
  <c r="I469" i="35"/>
  <c r="I470" i="35"/>
  <c r="I471" i="35"/>
  <c r="I472" i="35"/>
  <c r="I473" i="35"/>
  <c r="I474" i="35"/>
  <c r="I475" i="35"/>
  <c r="I476" i="35"/>
  <c r="I477" i="35"/>
  <c r="I478" i="35"/>
  <c r="I479" i="35"/>
  <c r="I480" i="35"/>
  <c r="I481" i="35"/>
  <c r="I482" i="35"/>
  <c r="I483" i="35"/>
  <c r="I484" i="35"/>
  <c r="I485" i="35"/>
  <c r="I486" i="35"/>
  <c r="I487" i="35"/>
  <c r="I488" i="35"/>
  <c r="I489" i="35"/>
  <c r="I490" i="35"/>
  <c r="I491" i="35"/>
  <c r="I492" i="35"/>
  <c r="I493" i="35"/>
  <c r="I494" i="35"/>
  <c r="I495" i="35"/>
  <c r="I496" i="35"/>
  <c r="I497" i="35"/>
  <c r="I498" i="35"/>
  <c r="I499" i="35"/>
  <c r="I500" i="35"/>
  <c r="I501" i="35"/>
  <c r="I502" i="35"/>
  <c r="I503" i="35"/>
  <c r="I504" i="35"/>
  <c r="I505" i="35"/>
  <c r="I506" i="35"/>
  <c r="I507" i="35"/>
  <c r="I508" i="35"/>
  <c r="I509" i="35"/>
  <c r="I510" i="35"/>
  <c r="I511" i="35"/>
  <c r="I512" i="35"/>
  <c r="I513" i="35"/>
  <c r="I514" i="35"/>
  <c r="I515" i="35"/>
  <c r="I516" i="35"/>
  <c r="I517" i="35"/>
  <c r="I518" i="35"/>
  <c r="I519" i="35"/>
  <c r="I520" i="35"/>
  <c r="I521" i="35"/>
  <c r="I522" i="35"/>
  <c r="I523" i="35"/>
  <c r="I524" i="35"/>
  <c r="I525" i="35"/>
  <c r="I526" i="35"/>
  <c r="I527" i="35"/>
  <c r="I528" i="35"/>
  <c r="I529" i="35"/>
  <c r="I530" i="35"/>
  <c r="I531" i="35"/>
  <c r="I532" i="35"/>
  <c r="I533" i="35"/>
  <c r="I534" i="35"/>
  <c r="I535" i="35"/>
  <c r="I536" i="35"/>
  <c r="I537" i="35"/>
  <c r="I538" i="35"/>
  <c r="I539" i="35"/>
  <c r="I540" i="35"/>
  <c r="I541" i="35"/>
  <c r="I542" i="35"/>
  <c r="I543" i="35"/>
  <c r="I544" i="35"/>
  <c r="I545" i="35"/>
  <c r="I546" i="35"/>
  <c r="I547" i="35"/>
  <c r="I548" i="35"/>
  <c r="I549" i="35"/>
  <c r="I550" i="35"/>
  <c r="I551" i="35"/>
  <c r="I552" i="35"/>
  <c r="I553" i="35"/>
  <c r="I554" i="35"/>
  <c r="I555" i="35"/>
  <c r="I556" i="35"/>
  <c r="I557" i="35"/>
  <c r="I558" i="35"/>
  <c r="I559" i="35"/>
  <c r="I560" i="35"/>
  <c r="I561" i="35"/>
  <c r="I562" i="35"/>
  <c r="I563" i="35"/>
  <c r="I564" i="35"/>
  <c r="I565" i="35"/>
  <c r="I566" i="35"/>
  <c r="I567" i="35"/>
  <c r="I568" i="35"/>
  <c r="I569" i="35"/>
  <c r="I570" i="35"/>
  <c r="I571" i="35"/>
  <c r="I572" i="35"/>
  <c r="I573" i="35"/>
  <c r="I574" i="35"/>
  <c r="I575" i="35"/>
  <c r="I576" i="35"/>
  <c r="I577" i="35"/>
  <c r="I578" i="35"/>
  <c r="I579" i="35"/>
  <c r="I580" i="35"/>
  <c r="I581" i="35"/>
  <c r="I582" i="35"/>
  <c r="I583" i="35"/>
  <c r="I584" i="35"/>
  <c r="I585" i="35"/>
  <c r="I586" i="35"/>
  <c r="I587" i="35"/>
  <c r="I588" i="35"/>
  <c r="I589" i="35"/>
  <c r="I590" i="35"/>
  <c r="I591" i="35"/>
  <c r="I592" i="35"/>
  <c r="I593" i="35"/>
  <c r="I594" i="35"/>
  <c r="I595" i="35"/>
  <c r="I596" i="35"/>
  <c r="I597" i="35"/>
  <c r="I598" i="35"/>
  <c r="I599" i="35"/>
  <c r="I600" i="35"/>
  <c r="I601" i="35"/>
  <c r="I602" i="35"/>
  <c r="I603" i="35"/>
  <c r="I604" i="35"/>
  <c r="I605" i="35"/>
  <c r="I606" i="35"/>
  <c r="I607" i="35"/>
  <c r="I608" i="35"/>
  <c r="I609" i="35"/>
  <c r="I610" i="35"/>
  <c r="I611" i="35"/>
  <c r="I612" i="35"/>
  <c r="I613" i="35"/>
  <c r="I614" i="35"/>
  <c r="I615" i="35"/>
  <c r="I616" i="35"/>
  <c r="I617" i="35"/>
  <c r="I618" i="35"/>
  <c r="I619" i="35"/>
  <c r="I620" i="35"/>
  <c r="I621" i="35"/>
  <c r="I622" i="35"/>
  <c r="I623" i="35"/>
  <c r="I624" i="35"/>
  <c r="I625" i="35"/>
  <c r="I626" i="35"/>
  <c r="I627" i="35"/>
  <c r="I628" i="35"/>
  <c r="I629" i="35"/>
  <c r="I630" i="35"/>
  <c r="I631" i="35"/>
  <c r="I632" i="35"/>
  <c r="I633" i="35"/>
  <c r="I634" i="35"/>
  <c r="I635" i="35"/>
  <c r="I636" i="35"/>
  <c r="I637" i="35"/>
  <c r="I638" i="35"/>
  <c r="I639" i="35"/>
  <c r="I640" i="35"/>
  <c r="I641" i="35"/>
  <c r="I642" i="35"/>
  <c r="I643" i="35"/>
  <c r="I644" i="35"/>
  <c r="I645" i="35"/>
  <c r="I646" i="35"/>
  <c r="I647" i="35"/>
  <c r="I648" i="35"/>
  <c r="I649" i="35"/>
  <c r="I650" i="35"/>
  <c r="I651" i="35"/>
  <c r="I652" i="35"/>
  <c r="I653" i="35"/>
  <c r="I654" i="35"/>
  <c r="I655" i="35"/>
  <c r="I656" i="35"/>
  <c r="I657" i="35"/>
  <c r="I658" i="35"/>
  <c r="I659" i="35"/>
  <c r="I660" i="35"/>
  <c r="I661" i="35"/>
  <c r="I662" i="35"/>
  <c r="I663" i="35"/>
  <c r="I664" i="35"/>
  <c r="I665" i="35"/>
  <c r="I666" i="35"/>
  <c r="I667" i="35"/>
  <c r="I668" i="35"/>
  <c r="I669" i="35"/>
  <c r="I670" i="35"/>
  <c r="I671" i="35"/>
  <c r="I672" i="35"/>
  <c r="I673" i="35"/>
  <c r="I674" i="35"/>
  <c r="I675" i="35"/>
  <c r="I676" i="35"/>
  <c r="I677" i="35"/>
  <c r="I678" i="35"/>
  <c r="I679" i="35"/>
  <c r="I680" i="35"/>
  <c r="I681" i="35"/>
  <c r="I682" i="35"/>
  <c r="I683" i="35"/>
  <c r="I684" i="35"/>
  <c r="I685" i="35"/>
  <c r="I686" i="35"/>
  <c r="I687" i="35"/>
  <c r="I688" i="35"/>
  <c r="I689" i="35"/>
  <c r="I690" i="35"/>
  <c r="I691" i="35"/>
  <c r="I692" i="35"/>
  <c r="I693" i="35"/>
  <c r="I694" i="35"/>
  <c r="I695" i="35"/>
  <c r="I696" i="35"/>
  <c r="I697" i="35"/>
  <c r="I698" i="35"/>
  <c r="I699" i="35"/>
  <c r="I700" i="35"/>
  <c r="I701" i="35"/>
  <c r="I702" i="35"/>
  <c r="I703" i="35"/>
  <c r="I704" i="35"/>
  <c r="I705" i="35"/>
  <c r="I706" i="35"/>
  <c r="I707" i="35"/>
  <c r="I708" i="35"/>
  <c r="I709" i="35"/>
  <c r="I710" i="35"/>
  <c r="I711" i="35"/>
  <c r="I712" i="35"/>
  <c r="I713" i="35"/>
  <c r="I714" i="35"/>
  <c r="I715" i="35"/>
  <c r="I716" i="35"/>
  <c r="I717" i="35"/>
  <c r="I718" i="35"/>
  <c r="I719" i="35"/>
  <c r="I720" i="35"/>
  <c r="I721" i="35"/>
  <c r="I722" i="35"/>
  <c r="I723" i="35"/>
  <c r="I724" i="35"/>
  <c r="I725" i="35"/>
  <c r="I726" i="35"/>
  <c r="I727" i="35"/>
  <c r="I728" i="35"/>
  <c r="I729" i="35"/>
  <c r="I730" i="35"/>
  <c r="I731" i="35"/>
  <c r="I732" i="35"/>
  <c r="I733" i="35"/>
  <c r="I734" i="35"/>
  <c r="I735" i="35"/>
  <c r="I736" i="35"/>
  <c r="I737" i="35"/>
  <c r="I738" i="35"/>
  <c r="I739" i="35"/>
  <c r="I740" i="35"/>
  <c r="I741" i="35"/>
  <c r="I742" i="35"/>
  <c r="I743" i="35"/>
  <c r="I744" i="35"/>
  <c r="I745" i="35"/>
  <c r="I746" i="35"/>
  <c r="I747" i="35"/>
  <c r="I748" i="35"/>
  <c r="I749" i="35"/>
  <c r="I750" i="35"/>
  <c r="I751" i="35"/>
  <c r="I752" i="35"/>
  <c r="I753" i="35"/>
  <c r="I754" i="35"/>
  <c r="I755" i="35"/>
  <c r="I756" i="35"/>
  <c r="I757" i="35"/>
  <c r="I758" i="35"/>
  <c r="I759" i="35"/>
  <c r="I760" i="35"/>
  <c r="I761" i="35"/>
  <c r="I762" i="35"/>
  <c r="I763" i="35"/>
  <c r="I764" i="35"/>
  <c r="I765" i="35"/>
  <c r="I766" i="35"/>
  <c r="I767" i="35"/>
  <c r="I768" i="35"/>
  <c r="I769" i="35"/>
  <c r="I770" i="35"/>
  <c r="I771" i="35"/>
  <c r="I772" i="35"/>
  <c r="I773" i="35"/>
  <c r="I774" i="35"/>
  <c r="I775" i="35"/>
  <c r="I776" i="35"/>
  <c r="I777" i="35"/>
  <c r="I778" i="35"/>
  <c r="I779" i="35"/>
  <c r="I780" i="35"/>
  <c r="I781" i="35"/>
  <c r="I782" i="35"/>
  <c r="I783" i="35"/>
  <c r="I784" i="35"/>
  <c r="I785" i="35"/>
  <c r="I786" i="35"/>
  <c r="I787" i="35"/>
  <c r="I788" i="35"/>
  <c r="I789" i="35"/>
  <c r="I790" i="35"/>
  <c r="I791" i="35"/>
  <c r="I792" i="35"/>
  <c r="I793" i="35"/>
  <c r="I794" i="35"/>
  <c r="I795" i="35"/>
  <c r="I796" i="35"/>
  <c r="I797" i="35"/>
  <c r="I798" i="35"/>
  <c r="I799" i="35"/>
  <c r="I800" i="35"/>
  <c r="I801" i="35"/>
  <c r="I802" i="35"/>
  <c r="I803" i="35"/>
  <c r="I804" i="35"/>
  <c r="I805" i="35"/>
  <c r="I806" i="35"/>
  <c r="I807" i="35"/>
  <c r="I808" i="35"/>
  <c r="I809" i="35"/>
  <c r="I810" i="35"/>
  <c r="I811" i="35"/>
  <c r="I812" i="35"/>
  <c r="I813" i="35"/>
  <c r="I814" i="35"/>
  <c r="I815" i="35"/>
  <c r="I816" i="35"/>
  <c r="I817" i="35"/>
  <c r="I818" i="35"/>
  <c r="I819" i="35"/>
  <c r="I820" i="35"/>
  <c r="I821" i="35"/>
  <c r="I822" i="35"/>
  <c r="I823" i="35"/>
  <c r="I824" i="35"/>
  <c r="I825" i="35"/>
  <c r="I826" i="35"/>
  <c r="I827" i="35"/>
  <c r="I828" i="35"/>
  <c r="I829" i="35"/>
  <c r="I830" i="35"/>
  <c r="I831" i="35"/>
  <c r="I832" i="35"/>
  <c r="I833" i="35"/>
  <c r="I834" i="35"/>
  <c r="I835" i="35"/>
  <c r="I836" i="35"/>
  <c r="I837" i="35"/>
  <c r="I838" i="35"/>
  <c r="I839" i="35"/>
  <c r="I840" i="35"/>
  <c r="I841" i="35"/>
  <c r="I842" i="35"/>
  <c r="I843" i="35"/>
  <c r="I844" i="35"/>
  <c r="I845" i="35"/>
  <c r="I846" i="35"/>
  <c r="I847" i="35"/>
  <c r="I848" i="35"/>
  <c r="I849" i="35"/>
  <c r="I850" i="35"/>
  <c r="I851" i="35"/>
  <c r="I852" i="35"/>
  <c r="I853" i="35"/>
  <c r="I854" i="35"/>
  <c r="I855" i="35"/>
  <c r="I856" i="35"/>
  <c r="I857" i="35"/>
  <c r="I858" i="35"/>
  <c r="I859" i="35"/>
  <c r="I860" i="35"/>
  <c r="I861" i="35"/>
  <c r="I862" i="35"/>
  <c r="I863" i="35"/>
  <c r="I864" i="35"/>
  <c r="I865" i="35"/>
  <c r="I866" i="35"/>
  <c r="I867" i="35"/>
  <c r="I868" i="35"/>
  <c r="I869" i="35"/>
  <c r="I870" i="35"/>
  <c r="I871" i="35"/>
  <c r="I872" i="35"/>
  <c r="I873" i="35"/>
  <c r="I874" i="35"/>
  <c r="I875" i="35"/>
  <c r="I876" i="35"/>
  <c r="I877" i="35"/>
  <c r="I878" i="35"/>
  <c r="I879" i="35"/>
  <c r="I880" i="35"/>
  <c r="I881" i="35"/>
  <c r="I882" i="35"/>
  <c r="I883" i="35"/>
  <c r="I884" i="35"/>
  <c r="I885" i="35"/>
  <c r="I886" i="35"/>
  <c r="I887" i="35"/>
  <c r="I888" i="35"/>
  <c r="I889" i="35"/>
  <c r="I890" i="35"/>
  <c r="I891" i="35"/>
  <c r="I892" i="35"/>
  <c r="I893" i="35"/>
  <c r="I894" i="35"/>
  <c r="I895" i="35"/>
  <c r="I896" i="35"/>
  <c r="I897" i="35"/>
  <c r="I898" i="35"/>
  <c r="I899" i="35"/>
  <c r="I900" i="35"/>
  <c r="I901" i="35"/>
  <c r="I902" i="35"/>
  <c r="I903" i="35"/>
  <c r="I904" i="35"/>
  <c r="I905" i="35"/>
  <c r="I906" i="35"/>
  <c r="I907" i="35"/>
  <c r="I908" i="35"/>
  <c r="I909" i="35"/>
  <c r="I910" i="35"/>
  <c r="I911" i="35"/>
  <c r="I912" i="35"/>
  <c r="I913" i="35"/>
  <c r="I914" i="35"/>
  <c r="I915" i="35"/>
  <c r="I916" i="35"/>
  <c r="I917" i="35"/>
  <c r="I918" i="35"/>
  <c r="I919" i="35"/>
  <c r="I920" i="35"/>
  <c r="I921" i="35"/>
  <c r="I922" i="35"/>
  <c r="I923" i="35"/>
  <c r="I924" i="35"/>
  <c r="I925" i="35"/>
  <c r="I926" i="35"/>
  <c r="I927" i="35"/>
  <c r="I928" i="35"/>
  <c r="I929" i="35"/>
  <c r="I930" i="35"/>
  <c r="I931" i="35"/>
  <c r="I932" i="35"/>
  <c r="I933" i="35"/>
  <c r="I934" i="35"/>
  <c r="I935" i="35"/>
  <c r="I936" i="35"/>
  <c r="I937" i="35"/>
  <c r="I938" i="35"/>
  <c r="I939" i="35"/>
  <c r="I940" i="35"/>
  <c r="I941" i="35"/>
  <c r="I942" i="35"/>
  <c r="I943" i="35"/>
  <c r="I944" i="35"/>
  <c r="I945" i="35"/>
  <c r="I946" i="35"/>
  <c r="I947" i="35"/>
  <c r="I948" i="35"/>
  <c r="I949" i="35"/>
  <c r="I950" i="35"/>
  <c r="I951" i="35"/>
  <c r="I952" i="35"/>
  <c r="I953" i="35"/>
  <c r="I954" i="35"/>
  <c r="I955" i="35"/>
  <c r="I956" i="35"/>
  <c r="I957" i="35"/>
  <c r="I958" i="35"/>
  <c r="I959" i="35"/>
  <c r="I960" i="35"/>
  <c r="I961" i="35"/>
  <c r="I962" i="35"/>
  <c r="I963" i="35"/>
  <c r="I964" i="35"/>
  <c r="I965" i="35"/>
  <c r="I966" i="35"/>
  <c r="I967" i="35"/>
  <c r="I968" i="35"/>
  <c r="I969" i="35"/>
  <c r="I970" i="35"/>
  <c r="I971" i="35"/>
  <c r="I972" i="35"/>
  <c r="I973" i="35"/>
  <c r="I974" i="35"/>
  <c r="I975" i="35"/>
  <c r="I976" i="35"/>
  <c r="I977" i="35"/>
  <c r="I978" i="35"/>
  <c r="I979" i="35"/>
  <c r="I980" i="35"/>
  <c r="I981" i="35"/>
  <c r="I982" i="35"/>
  <c r="I983" i="35"/>
  <c r="I984" i="35"/>
  <c r="I985" i="35"/>
  <c r="I986" i="35"/>
  <c r="I987" i="35"/>
  <c r="I988" i="35"/>
  <c r="I989" i="35"/>
  <c r="I990" i="35"/>
  <c r="I991" i="35"/>
  <c r="I992" i="35"/>
  <c r="I993" i="35"/>
  <c r="I994" i="35"/>
  <c r="I995" i="35"/>
  <c r="I996" i="35"/>
  <c r="I997" i="35"/>
  <c r="I998" i="35"/>
  <c r="I999" i="35"/>
  <c r="I1000" i="35"/>
  <c r="I1001" i="35"/>
  <c r="I1002" i="35"/>
  <c r="I1003" i="35"/>
  <c r="I1004" i="35"/>
  <c r="I1005" i="35"/>
  <c r="I1006" i="35"/>
  <c r="I1007" i="35"/>
  <c r="I1008" i="35"/>
  <c r="I1009" i="35"/>
  <c r="I1010" i="35"/>
  <c r="I1011" i="35"/>
  <c r="I1012" i="35"/>
  <c r="I1013" i="35"/>
  <c r="I1014" i="35"/>
  <c r="I1015" i="35"/>
  <c r="I1016" i="35"/>
  <c r="I1017" i="35"/>
  <c r="I1018" i="35"/>
  <c r="I1019" i="35"/>
  <c r="I1020" i="35"/>
  <c r="I1021" i="35"/>
  <c r="I1022" i="35"/>
  <c r="I1023" i="35"/>
  <c r="I1024" i="35"/>
  <c r="I1025" i="35"/>
  <c r="I1026" i="35"/>
  <c r="I1027" i="35"/>
  <c r="I1028" i="35"/>
  <c r="I1029" i="35"/>
  <c r="I1030" i="35"/>
  <c r="I1031" i="35"/>
  <c r="I1032" i="35"/>
  <c r="I1033" i="35"/>
  <c r="I1034" i="35"/>
  <c r="I1035" i="35"/>
  <c r="I1036" i="35"/>
  <c r="I1037" i="35"/>
  <c r="I1038" i="35"/>
  <c r="I1039" i="35"/>
  <c r="I1040" i="35"/>
  <c r="I1041" i="35"/>
  <c r="I1042" i="35"/>
  <c r="I1043" i="35"/>
  <c r="I1044" i="35"/>
  <c r="I1045" i="35"/>
  <c r="I1046" i="35"/>
  <c r="I1047" i="35"/>
  <c r="I1048" i="35"/>
  <c r="I1049" i="35"/>
  <c r="I1050" i="35"/>
  <c r="I1051" i="35"/>
  <c r="I1052" i="35"/>
  <c r="I1053" i="35"/>
  <c r="I1054" i="35"/>
  <c r="I1055" i="35"/>
  <c r="I1056" i="35"/>
  <c r="I1057" i="35"/>
  <c r="I1058" i="35"/>
  <c r="I1059" i="35"/>
  <c r="I1060" i="35"/>
  <c r="I1061" i="35"/>
  <c r="I1062" i="35"/>
  <c r="I1063" i="35"/>
  <c r="I1064" i="35"/>
  <c r="I1065" i="35"/>
  <c r="I1066" i="35"/>
  <c r="I1067" i="35"/>
  <c r="I1068" i="35"/>
  <c r="I1069" i="35"/>
  <c r="I1070" i="35"/>
  <c r="I1071" i="35"/>
  <c r="I1072" i="35"/>
  <c r="I1073" i="35"/>
  <c r="I1074" i="35"/>
  <c r="I1075" i="35"/>
  <c r="I1076" i="35"/>
  <c r="I1077" i="35"/>
  <c r="I1078" i="35"/>
  <c r="I1079" i="35"/>
  <c r="I1080" i="35"/>
  <c r="I1081" i="35"/>
  <c r="I1082" i="35"/>
  <c r="I1083" i="35"/>
  <c r="I1084" i="35"/>
  <c r="I1085" i="35"/>
  <c r="I1086" i="35"/>
  <c r="I1087" i="35"/>
  <c r="I1088" i="35"/>
  <c r="I1089" i="35"/>
  <c r="I1090" i="35"/>
  <c r="I1091" i="35"/>
  <c r="I1092" i="35"/>
  <c r="I1093" i="35"/>
  <c r="I1094" i="35"/>
  <c r="I1095" i="35"/>
  <c r="I1096" i="35"/>
  <c r="I1097" i="35"/>
  <c r="I1098" i="35"/>
  <c r="I1099" i="35"/>
  <c r="I1100" i="35"/>
  <c r="I1101" i="35"/>
  <c r="I1102" i="35"/>
  <c r="I1103" i="35"/>
  <c r="I1104" i="35"/>
  <c r="I1105" i="35"/>
  <c r="I1106" i="35"/>
  <c r="I1107" i="35"/>
  <c r="I1108" i="35"/>
  <c r="I1109" i="35"/>
  <c r="I1110" i="35"/>
  <c r="I1111" i="35"/>
  <c r="I1112" i="35"/>
  <c r="I1113" i="35"/>
  <c r="I1114" i="35"/>
  <c r="I1115" i="35"/>
  <c r="I1116" i="35"/>
  <c r="I1117" i="35"/>
  <c r="I1118" i="35"/>
  <c r="I1119" i="35"/>
  <c r="I1120" i="35"/>
  <c r="I1121" i="35"/>
  <c r="I1122" i="35"/>
  <c r="I1123" i="35"/>
  <c r="I1124" i="35"/>
  <c r="I1125" i="35"/>
  <c r="I1126" i="35"/>
  <c r="I1127" i="35"/>
  <c r="I1128" i="35"/>
  <c r="I1129" i="35"/>
  <c r="I1130" i="35"/>
  <c r="I1131" i="35"/>
  <c r="I1132" i="35"/>
  <c r="I1133" i="35"/>
  <c r="I1134" i="35"/>
  <c r="I1135" i="35"/>
  <c r="I1136" i="35"/>
  <c r="I1137" i="35"/>
  <c r="I1138" i="35"/>
  <c r="I1139" i="35"/>
  <c r="I1140" i="35"/>
  <c r="I1141" i="35"/>
  <c r="I1142" i="35"/>
  <c r="I1143" i="35"/>
  <c r="I1144" i="35"/>
  <c r="I1145" i="35"/>
  <c r="I1146" i="35"/>
  <c r="I1147" i="35"/>
  <c r="I1148" i="35"/>
  <c r="I1149" i="35"/>
  <c r="I1150" i="35"/>
  <c r="I1151" i="35"/>
  <c r="I1152" i="35"/>
  <c r="I1153" i="35"/>
  <c r="I1154" i="35"/>
  <c r="I1155" i="35"/>
  <c r="I1156" i="35"/>
  <c r="I1157" i="35"/>
  <c r="I1158" i="35"/>
  <c r="I1159" i="35"/>
  <c r="I1160" i="35"/>
  <c r="I1161" i="35"/>
  <c r="I1162" i="35"/>
  <c r="I1163" i="35"/>
  <c r="I1164" i="35"/>
  <c r="I1165" i="35"/>
  <c r="I1166" i="35"/>
  <c r="I1167" i="35"/>
  <c r="I1168" i="35"/>
  <c r="I1169" i="35"/>
  <c r="I1170" i="35"/>
  <c r="I1171" i="35"/>
  <c r="I1172" i="35"/>
  <c r="I1173" i="35"/>
  <c r="I1174" i="35"/>
  <c r="I1175" i="35"/>
  <c r="I1176" i="35"/>
  <c r="I1177" i="35"/>
  <c r="I1178" i="35"/>
  <c r="I1179" i="35"/>
  <c r="I1180" i="35"/>
  <c r="I1181" i="35"/>
  <c r="I1182" i="35"/>
  <c r="I1183" i="35"/>
  <c r="I1184" i="35"/>
  <c r="I1185" i="35"/>
  <c r="I1186" i="35"/>
  <c r="I1187" i="35"/>
  <c r="I1188" i="35"/>
  <c r="I1189" i="35"/>
  <c r="I1190" i="35"/>
  <c r="I1191" i="35"/>
  <c r="I1192" i="35"/>
  <c r="I1193" i="35"/>
  <c r="I1194" i="35"/>
  <c r="I1195" i="35"/>
  <c r="I1196" i="35"/>
  <c r="I1197" i="35"/>
  <c r="I1198" i="35"/>
  <c r="I1199" i="35"/>
  <c r="I1200" i="35"/>
  <c r="I1201" i="35"/>
  <c r="I1202" i="35"/>
  <c r="I1203" i="35"/>
  <c r="I1204" i="35"/>
  <c r="I1205" i="35"/>
  <c r="I1206" i="35"/>
  <c r="I1207" i="35"/>
  <c r="I1208" i="35"/>
  <c r="I1209" i="35"/>
  <c r="I1210" i="35"/>
  <c r="I1211" i="35"/>
  <c r="I1212" i="35"/>
  <c r="I1213" i="35"/>
  <c r="I1214" i="35"/>
  <c r="I1215" i="35"/>
  <c r="I1216" i="35"/>
  <c r="I1217" i="35"/>
  <c r="I1218" i="35"/>
  <c r="I1219" i="35"/>
  <c r="I1220" i="35"/>
  <c r="I1221" i="35"/>
  <c r="I1222" i="35"/>
  <c r="I1223" i="35"/>
  <c r="I1224" i="35"/>
  <c r="I1225" i="35"/>
  <c r="I1226" i="35"/>
  <c r="I1227" i="35"/>
  <c r="I1228" i="35"/>
  <c r="I1229" i="35"/>
  <c r="I1230" i="35"/>
  <c r="I1231" i="35"/>
  <c r="I1232" i="35"/>
  <c r="I1233" i="35"/>
  <c r="I1234" i="35"/>
  <c r="I1235" i="35"/>
  <c r="I1236" i="35"/>
  <c r="I1237" i="35"/>
  <c r="I1238" i="35"/>
  <c r="I1239" i="35"/>
  <c r="I1240" i="35"/>
  <c r="I1241" i="35"/>
  <c r="I1242" i="35"/>
  <c r="I1243" i="35"/>
  <c r="I1244" i="35"/>
  <c r="I1245" i="35"/>
  <c r="I1246" i="35"/>
  <c r="I1247" i="35"/>
  <c r="I1248" i="35"/>
  <c r="I1249" i="35"/>
  <c r="I1250" i="35"/>
  <c r="I1251" i="35"/>
  <c r="I1252" i="35"/>
  <c r="I1253" i="35"/>
  <c r="I1254" i="35"/>
  <c r="I1255" i="35"/>
  <c r="I1256" i="35"/>
  <c r="I1257" i="35"/>
  <c r="I1258" i="35"/>
  <c r="I1259" i="35"/>
  <c r="I1260" i="35"/>
  <c r="I1261" i="35"/>
  <c r="I1262" i="35"/>
  <c r="I1263" i="35"/>
  <c r="I1264" i="35"/>
  <c r="I1265" i="35"/>
  <c r="I1266" i="35"/>
  <c r="I1267" i="35"/>
  <c r="I1268" i="35"/>
  <c r="I1269" i="35"/>
  <c r="I1270" i="35"/>
  <c r="I1271" i="35"/>
  <c r="I1272" i="35"/>
  <c r="I1273" i="35"/>
  <c r="I1274" i="35"/>
  <c r="I1275" i="35"/>
  <c r="I1276" i="35"/>
  <c r="I1277" i="35"/>
  <c r="I1278" i="35"/>
  <c r="I1279" i="35"/>
  <c r="I1280" i="35"/>
  <c r="I1281" i="35"/>
  <c r="I1282" i="35"/>
  <c r="I1283" i="35"/>
  <c r="I1284" i="35"/>
  <c r="I1285" i="35"/>
  <c r="I1286" i="35"/>
  <c r="I1287" i="35"/>
  <c r="I1288" i="35"/>
  <c r="I1289" i="35"/>
  <c r="I1290" i="35"/>
  <c r="I1291" i="35"/>
  <c r="I1292" i="35"/>
  <c r="I1293" i="35"/>
  <c r="I1294" i="35"/>
  <c r="I1295" i="35"/>
  <c r="I1296" i="35"/>
  <c r="I1297" i="35"/>
  <c r="I1298" i="35"/>
  <c r="I1299" i="35"/>
  <c r="I1300" i="35"/>
  <c r="I1301" i="35"/>
  <c r="I1302" i="35"/>
  <c r="I1303" i="35"/>
  <c r="I1304" i="35"/>
  <c r="I1305" i="35"/>
  <c r="I1306" i="35"/>
  <c r="I1307" i="35"/>
  <c r="I1308" i="35"/>
  <c r="I1309" i="35"/>
  <c r="I1310" i="35"/>
  <c r="I1311" i="35"/>
  <c r="I1312" i="35"/>
  <c r="I1313" i="35"/>
  <c r="I1314" i="35"/>
  <c r="I1315" i="35"/>
  <c r="I1316" i="35"/>
  <c r="I1317" i="35"/>
  <c r="I1318" i="35"/>
  <c r="I1319" i="35"/>
  <c r="I1320" i="35"/>
  <c r="I1321" i="35"/>
  <c r="I1322" i="35"/>
  <c r="I1323" i="35"/>
  <c r="I1324" i="35"/>
  <c r="I1325" i="35"/>
  <c r="I1326" i="35"/>
  <c r="I1327" i="35"/>
  <c r="I1328" i="35"/>
  <c r="I1329" i="35"/>
  <c r="I1330" i="35"/>
  <c r="I1331" i="35"/>
  <c r="I1332" i="35"/>
  <c r="I1333" i="35"/>
  <c r="I1334" i="35"/>
  <c r="I1335" i="35"/>
  <c r="I1336" i="35"/>
  <c r="I1337" i="35"/>
  <c r="I1338" i="35"/>
  <c r="I1339" i="35"/>
  <c r="I1340" i="35"/>
  <c r="I1341" i="35"/>
  <c r="I1342" i="35"/>
  <c r="I1343" i="35"/>
  <c r="I1344" i="35"/>
  <c r="I1345" i="35"/>
  <c r="I1346" i="35"/>
  <c r="I1347" i="35"/>
  <c r="I1348" i="35"/>
  <c r="I1349" i="35"/>
  <c r="I1350" i="35"/>
  <c r="I1351" i="35"/>
  <c r="I1352" i="35"/>
  <c r="I1353" i="35"/>
  <c r="I1354" i="35"/>
  <c r="I1355" i="35"/>
  <c r="I1356" i="35"/>
  <c r="I1357" i="35"/>
  <c r="I1358" i="35"/>
  <c r="I1359" i="35"/>
  <c r="I1360" i="35"/>
  <c r="I1361" i="35"/>
  <c r="I1362" i="35"/>
  <c r="I1363" i="35"/>
  <c r="I1364" i="35"/>
  <c r="I1365" i="35"/>
  <c r="I1366" i="35"/>
  <c r="I1367" i="35"/>
  <c r="I1368" i="35"/>
  <c r="I1369" i="35"/>
  <c r="I1370" i="35"/>
  <c r="I1371" i="35"/>
  <c r="I1372" i="35"/>
  <c r="I1373" i="35"/>
  <c r="I1374" i="35"/>
  <c r="I1375" i="35"/>
  <c r="I1376" i="35"/>
  <c r="I1377" i="35"/>
  <c r="I1378" i="35"/>
  <c r="I1379" i="35"/>
  <c r="I1380" i="35"/>
  <c r="I1381" i="35"/>
  <c r="I1382" i="35"/>
  <c r="I1383" i="35"/>
  <c r="I1384" i="35"/>
  <c r="I1385" i="35"/>
  <c r="I1386" i="35"/>
  <c r="I1387" i="35"/>
  <c r="I1388" i="35"/>
  <c r="I1389" i="35"/>
  <c r="I1390" i="35"/>
  <c r="I1391" i="35"/>
  <c r="I1392" i="35"/>
  <c r="I1393" i="35"/>
  <c r="I1394" i="35"/>
  <c r="I1395" i="35"/>
  <c r="I1396" i="35"/>
  <c r="I1397" i="35"/>
  <c r="I1398" i="35"/>
  <c r="I1399" i="35"/>
  <c r="I1400" i="35"/>
  <c r="I1401" i="35"/>
  <c r="I1402" i="35"/>
  <c r="I1403" i="35"/>
  <c r="I1404" i="35"/>
  <c r="I1405" i="35"/>
  <c r="I1406" i="35"/>
  <c r="I1407" i="35"/>
  <c r="I1408" i="35"/>
  <c r="I1409" i="35"/>
  <c r="I1410" i="35"/>
  <c r="I1411" i="35"/>
  <c r="I1412" i="35"/>
  <c r="I1413" i="35"/>
  <c r="I1414" i="35"/>
  <c r="I1415" i="35"/>
  <c r="I1416" i="35"/>
  <c r="I1417" i="35"/>
  <c r="I1418" i="35"/>
  <c r="I1419" i="35"/>
  <c r="I1420" i="35"/>
  <c r="I1421" i="35"/>
  <c r="I1422" i="35"/>
  <c r="I1423" i="35"/>
  <c r="I1424" i="35"/>
  <c r="I1425" i="35"/>
  <c r="I1426" i="35"/>
  <c r="I1427" i="35"/>
  <c r="I1428" i="35"/>
  <c r="I1429" i="35"/>
  <c r="I1430" i="35"/>
  <c r="I1431" i="35"/>
  <c r="I1432" i="35"/>
  <c r="I1433" i="35"/>
  <c r="I1434" i="35"/>
  <c r="I1435" i="35"/>
  <c r="I1436" i="35"/>
  <c r="I1437" i="35"/>
  <c r="I1438" i="35"/>
  <c r="I1439" i="35"/>
  <c r="I1440" i="35"/>
  <c r="I1441" i="35"/>
  <c r="I1442" i="35"/>
  <c r="I1443" i="35"/>
  <c r="I1444" i="35"/>
  <c r="I1445" i="35"/>
  <c r="I1446" i="35"/>
  <c r="I1447" i="35"/>
  <c r="I1448" i="35"/>
  <c r="I1449" i="35"/>
  <c r="I1450" i="35"/>
  <c r="I1451" i="35"/>
  <c r="I1452" i="35"/>
  <c r="I1453" i="35"/>
  <c r="I1454" i="35"/>
  <c r="I1455" i="35"/>
  <c r="I1456" i="35"/>
  <c r="I1457" i="35"/>
  <c r="I1458" i="35"/>
  <c r="I1459" i="35"/>
  <c r="I1460" i="35"/>
  <c r="I1461" i="35"/>
  <c r="I1462" i="35"/>
  <c r="I1463" i="35"/>
  <c r="I1464" i="35"/>
  <c r="I1465" i="35"/>
  <c r="I1466" i="35"/>
  <c r="I1467" i="35"/>
  <c r="I1468" i="35"/>
  <c r="I1469" i="35"/>
  <c r="I1470" i="35"/>
  <c r="I1471" i="35"/>
  <c r="I1472" i="35"/>
  <c r="I1473" i="35"/>
  <c r="I1474" i="35"/>
  <c r="I1475" i="35"/>
  <c r="I1476" i="35"/>
  <c r="I1477" i="35"/>
  <c r="I1478" i="35"/>
  <c r="I1479" i="35"/>
  <c r="I1480" i="35"/>
  <c r="I1481" i="35"/>
  <c r="I1482" i="35"/>
  <c r="I1483" i="35"/>
  <c r="I1484" i="35"/>
  <c r="I1485" i="35"/>
  <c r="I1486" i="35"/>
  <c r="I1487" i="35"/>
  <c r="I1488" i="35"/>
  <c r="I1489" i="35"/>
  <c r="I1490" i="35"/>
  <c r="I1491" i="35"/>
  <c r="I1492" i="35"/>
  <c r="I1493" i="35"/>
  <c r="I1494" i="35"/>
  <c r="I1495" i="35"/>
  <c r="I1496" i="35"/>
  <c r="I1497" i="35"/>
  <c r="I1498" i="35"/>
  <c r="I1499" i="35"/>
  <c r="I1500" i="35"/>
  <c r="I1501" i="35"/>
  <c r="I1502" i="35"/>
  <c r="I1503" i="35"/>
  <c r="I1504" i="35"/>
  <c r="I1505" i="35"/>
  <c r="I1506" i="35"/>
  <c r="I1507" i="35"/>
  <c r="I1508" i="35"/>
  <c r="I1509" i="35"/>
  <c r="I1510" i="35"/>
  <c r="I1511" i="35"/>
  <c r="I1512" i="35"/>
  <c r="I1513" i="35"/>
  <c r="I1514" i="35"/>
  <c r="I1515" i="35"/>
  <c r="I1516" i="35"/>
  <c r="I1517" i="35"/>
  <c r="I1518" i="35"/>
  <c r="I1519" i="35"/>
  <c r="I1520" i="35"/>
  <c r="I1521" i="35"/>
  <c r="I1522" i="35"/>
  <c r="I1523" i="35"/>
  <c r="I1524" i="35"/>
  <c r="I1525" i="35"/>
  <c r="I1526" i="35"/>
  <c r="I1527" i="35"/>
  <c r="I1528" i="35"/>
  <c r="I1529" i="35"/>
  <c r="I1530" i="35"/>
  <c r="I1531" i="35"/>
  <c r="I1532" i="35"/>
  <c r="I1533" i="35"/>
  <c r="I1534" i="35"/>
  <c r="I1535" i="35"/>
  <c r="I1536" i="35"/>
  <c r="I1537" i="35"/>
  <c r="I1538" i="35"/>
  <c r="I1539" i="35"/>
  <c r="I1540" i="35"/>
  <c r="I1541" i="35"/>
  <c r="I1542" i="35"/>
  <c r="I1543" i="35"/>
  <c r="I1544" i="35"/>
  <c r="I1545" i="35"/>
  <c r="I1546" i="35"/>
  <c r="I1547" i="35"/>
  <c r="I1548" i="35"/>
  <c r="I1549" i="35"/>
  <c r="I1550" i="35"/>
  <c r="I1551" i="35"/>
  <c r="I1552" i="35"/>
  <c r="I1553" i="35"/>
  <c r="I1554" i="35"/>
  <c r="I1555" i="35"/>
  <c r="I1556" i="35"/>
  <c r="I1557" i="35"/>
  <c r="I1558" i="35"/>
  <c r="I1559" i="35"/>
  <c r="I1560" i="35"/>
  <c r="I1561" i="35"/>
  <c r="I1562" i="35"/>
  <c r="I1563" i="35"/>
  <c r="I1564" i="35"/>
  <c r="I1565" i="35"/>
  <c r="I1566" i="35"/>
  <c r="I1567" i="35"/>
  <c r="I1568" i="35"/>
  <c r="I1569" i="35"/>
  <c r="I1570" i="35"/>
  <c r="I1571" i="35"/>
  <c r="I1572" i="35"/>
  <c r="I1573" i="35"/>
  <c r="I1574" i="35"/>
  <c r="I1575" i="35"/>
  <c r="I1576" i="35"/>
  <c r="I1577" i="35"/>
  <c r="I1578" i="35"/>
  <c r="I1579" i="35"/>
  <c r="I1580" i="35"/>
  <c r="I1581" i="35"/>
  <c r="I1582" i="35"/>
  <c r="I1583" i="35"/>
  <c r="I1584" i="35"/>
  <c r="I1585" i="35"/>
  <c r="I1586" i="35"/>
  <c r="I1587" i="35"/>
  <c r="I1588" i="35"/>
  <c r="I1589" i="35"/>
  <c r="I1590" i="35"/>
  <c r="I1591" i="35"/>
  <c r="I1592" i="35"/>
  <c r="I1593" i="35"/>
  <c r="I1594" i="35"/>
  <c r="I1595" i="35"/>
  <c r="I1596" i="35"/>
  <c r="I1597" i="35"/>
  <c r="I1598" i="35"/>
  <c r="I1599" i="35"/>
  <c r="I1600" i="35"/>
  <c r="I1601" i="35"/>
  <c r="I1602" i="35"/>
  <c r="I1603" i="35"/>
  <c r="I1604" i="35"/>
  <c r="I1605" i="35"/>
  <c r="I1606" i="35"/>
  <c r="I1607" i="35"/>
  <c r="I1608" i="35"/>
  <c r="I1609" i="35"/>
  <c r="I1610" i="35"/>
  <c r="I1611" i="35"/>
  <c r="I1612" i="35"/>
  <c r="I1613" i="35"/>
  <c r="I1614" i="35"/>
  <c r="I1615" i="35"/>
  <c r="I1616" i="35"/>
  <c r="I1617" i="35"/>
  <c r="I1618" i="35"/>
  <c r="I1619" i="35"/>
  <c r="I1620" i="35"/>
  <c r="I1621" i="35"/>
  <c r="I1622" i="35"/>
  <c r="I1623" i="35"/>
  <c r="I1624" i="35"/>
  <c r="I1625" i="35"/>
  <c r="I1626" i="35"/>
  <c r="I1627" i="35"/>
  <c r="I1628" i="35"/>
  <c r="I1629" i="35"/>
  <c r="I1630" i="35"/>
  <c r="I1631" i="35"/>
  <c r="I1632" i="35"/>
  <c r="I1633" i="35"/>
  <c r="I1634" i="35"/>
  <c r="I1635" i="35"/>
  <c r="I1636" i="35"/>
  <c r="I1637" i="35"/>
  <c r="I1638" i="35"/>
  <c r="I1639" i="35"/>
  <c r="I1640" i="35"/>
  <c r="I1641" i="35"/>
  <c r="I1642" i="35"/>
  <c r="I1643" i="35"/>
  <c r="I1644" i="35"/>
  <c r="I1645" i="35"/>
  <c r="I1646" i="35"/>
  <c r="I1647" i="35"/>
  <c r="I1648" i="35"/>
  <c r="I1649" i="35"/>
  <c r="I1650" i="35"/>
  <c r="I1651" i="35"/>
  <c r="I1652" i="35"/>
  <c r="I1653" i="35"/>
  <c r="I1654" i="35"/>
  <c r="I1655" i="35"/>
  <c r="I1656" i="35"/>
  <c r="I1657" i="35"/>
  <c r="I1658" i="35"/>
  <c r="I1659" i="35"/>
  <c r="I1660" i="35"/>
  <c r="I1661" i="35"/>
  <c r="I1662" i="35"/>
  <c r="I1663" i="35"/>
  <c r="I1664" i="35"/>
  <c r="I1665" i="35"/>
  <c r="I1666" i="35"/>
  <c r="I1667" i="35"/>
  <c r="I1668" i="35"/>
  <c r="I1669" i="35"/>
  <c r="I1670" i="35"/>
  <c r="I1671" i="35"/>
  <c r="I1672" i="35"/>
  <c r="I1673" i="35"/>
  <c r="I1674" i="35"/>
  <c r="I1675" i="35"/>
  <c r="I1676" i="35"/>
  <c r="I1677" i="35"/>
  <c r="I1678" i="35"/>
  <c r="I1679" i="35"/>
  <c r="I1680" i="35"/>
  <c r="I1681" i="35"/>
  <c r="I1682" i="35"/>
  <c r="I1683" i="35"/>
  <c r="I1684" i="35"/>
  <c r="I1685" i="35"/>
  <c r="I1686" i="35"/>
  <c r="I1687" i="35"/>
  <c r="I1688" i="35"/>
  <c r="I1689" i="35"/>
  <c r="I1690" i="35"/>
  <c r="I1691" i="35"/>
  <c r="I1692" i="35"/>
  <c r="I1693" i="35"/>
  <c r="I1694" i="35"/>
  <c r="I1695" i="35"/>
  <c r="I1696" i="35"/>
  <c r="I1697" i="35"/>
  <c r="I1698" i="35"/>
  <c r="I1699" i="35"/>
  <c r="I1700" i="35"/>
  <c r="I1701" i="35"/>
  <c r="I1702" i="35"/>
  <c r="I1703" i="35"/>
  <c r="I1704" i="35"/>
  <c r="I1705" i="35"/>
  <c r="I1706" i="35"/>
  <c r="I1707" i="35"/>
  <c r="I1708" i="35"/>
  <c r="I1709" i="35"/>
  <c r="I1710" i="35"/>
  <c r="I1711" i="35"/>
  <c r="I1712" i="35"/>
  <c r="I1713" i="35"/>
  <c r="I1714" i="35"/>
  <c r="I1715" i="35"/>
  <c r="I1716" i="35"/>
  <c r="I1717" i="35"/>
  <c r="I1718" i="35"/>
  <c r="I1719" i="35"/>
  <c r="I1720" i="35"/>
  <c r="I1721" i="35"/>
  <c r="I1722" i="35"/>
  <c r="I1723" i="35"/>
  <c r="I1724" i="35"/>
  <c r="I1725" i="35"/>
  <c r="I1726" i="35"/>
  <c r="I1727" i="35"/>
  <c r="I1728" i="35"/>
  <c r="I1729" i="35"/>
  <c r="I1730" i="35"/>
  <c r="I1731" i="35"/>
  <c r="I1732" i="35"/>
  <c r="I1733" i="35"/>
  <c r="I1734" i="35"/>
  <c r="I1735" i="35"/>
  <c r="I1736" i="35"/>
  <c r="I1737" i="35"/>
  <c r="I1738" i="35"/>
  <c r="I1739" i="35"/>
  <c r="I1740" i="35"/>
  <c r="I1741" i="35"/>
  <c r="I1742" i="35"/>
  <c r="I1743" i="35"/>
  <c r="I1744" i="35"/>
  <c r="I1745" i="35"/>
  <c r="I1746" i="35"/>
  <c r="I1747" i="35"/>
  <c r="I1748" i="35"/>
  <c r="I1749" i="35"/>
  <c r="I1750" i="35"/>
  <c r="I1751" i="35"/>
  <c r="I1752" i="35"/>
  <c r="I1753" i="35"/>
  <c r="I1754" i="35"/>
  <c r="I1755" i="35"/>
  <c r="I1756" i="35"/>
  <c r="I1757" i="35"/>
  <c r="I1758" i="35"/>
  <c r="I1759" i="35"/>
  <c r="I1760" i="35"/>
  <c r="I1761" i="35"/>
  <c r="I1762" i="35"/>
  <c r="I1763" i="35"/>
  <c r="I1764" i="35"/>
  <c r="I1765" i="35"/>
  <c r="I1766" i="35"/>
  <c r="I1767" i="35"/>
  <c r="I1768" i="35"/>
  <c r="I1769" i="35"/>
  <c r="I1770" i="35"/>
  <c r="I1771" i="35"/>
  <c r="I1772" i="35"/>
  <c r="I1773" i="35"/>
  <c r="I1774" i="35"/>
  <c r="I1775" i="35"/>
  <c r="I1776" i="35"/>
  <c r="I1777" i="35"/>
  <c r="I1778" i="35"/>
  <c r="I1779" i="35"/>
  <c r="I1780" i="35"/>
  <c r="I1781" i="35"/>
  <c r="I1782" i="35"/>
  <c r="I1783" i="35"/>
  <c r="I1784" i="35"/>
  <c r="I1785" i="35"/>
  <c r="I1786" i="35"/>
  <c r="I1787" i="35"/>
  <c r="I1788" i="35"/>
  <c r="I1789" i="35"/>
  <c r="I1790" i="35"/>
  <c r="I1791" i="35"/>
  <c r="I1792" i="35"/>
  <c r="I1793" i="35"/>
  <c r="I1794" i="35"/>
  <c r="I1795" i="35"/>
  <c r="I1796" i="35"/>
  <c r="I1797" i="35"/>
  <c r="I1798" i="35"/>
  <c r="I1799" i="35"/>
  <c r="I1800" i="35"/>
  <c r="I1801" i="35"/>
  <c r="I1802" i="35"/>
  <c r="I1803" i="35"/>
  <c r="I1804" i="35"/>
  <c r="I1805" i="35"/>
  <c r="I1806" i="35"/>
  <c r="I1807" i="35"/>
  <c r="I1808" i="35"/>
  <c r="I1809" i="35"/>
  <c r="I1810" i="35"/>
  <c r="I1811" i="35"/>
  <c r="I1812" i="35"/>
  <c r="I1813" i="35"/>
  <c r="I1814" i="35"/>
  <c r="I1815" i="35"/>
  <c r="I1816" i="35"/>
  <c r="I1817" i="35"/>
  <c r="I1818" i="35"/>
  <c r="I1819" i="35"/>
  <c r="I1820" i="35"/>
  <c r="I1821" i="35"/>
  <c r="I1822" i="35"/>
  <c r="I1823" i="35"/>
  <c r="I1824" i="35"/>
  <c r="I1825" i="35"/>
  <c r="I1826" i="35"/>
  <c r="I1827" i="35"/>
  <c r="I1828" i="35"/>
  <c r="I1829" i="35"/>
  <c r="I1830" i="35"/>
  <c r="I1831" i="35"/>
  <c r="I1832" i="35"/>
  <c r="I1833" i="35"/>
  <c r="I1834" i="35"/>
  <c r="I1835" i="35"/>
  <c r="I1836" i="35"/>
  <c r="I1837" i="35"/>
  <c r="I1838" i="35"/>
  <c r="I1839" i="35"/>
  <c r="I1840" i="35"/>
  <c r="I1841" i="35"/>
  <c r="I1842" i="35"/>
  <c r="I1843" i="35"/>
  <c r="I1844" i="35"/>
  <c r="I1845" i="35"/>
  <c r="I1846" i="35"/>
  <c r="I1847" i="35"/>
  <c r="I1848" i="35"/>
  <c r="I1849" i="35"/>
  <c r="I1850" i="35"/>
  <c r="I1851" i="35"/>
  <c r="I1852" i="35"/>
  <c r="I1853" i="35"/>
  <c r="I1854" i="35"/>
  <c r="I1855" i="35"/>
  <c r="I1856" i="35"/>
  <c r="I1857" i="35"/>
  <c r="I1858" i="35"/>
  <c r="I1859" i="35"/>
  <c r="I1860" i="35"/>
  <c r="I1861" i="35"/>
  <c r="I1862" i="35"/>
  <c r="I1863" i="35"/>
  <c r="I1864" i="35"/>
  <c r="I1865" i="35"/>
  <c r="I1866" i="35"/>
  <c r="I1867" i="35"/>
  <c r="I1868" i="35"/>
  <c r="I1869" i="35"/>
  <c r="I1870" i="35"/>
  <c r="I1871" i="35"/>
  <c r="I1872" i="35"/>
  <c r="I1873" i="35"/>
  <c r="I1874" i="35"/>
  <c r="I1875" i="35"/>
  <c r="I1876" i="35"/>
  <c r="I1877" i="35"/>
  <c r="I1878" i="35"/>
  <c r="I1879" i="35"/>
  <c r="I1880" i="35"/>
  <c r="I1881" i="35"/>
  <c r="I1882" i="35"/>
  <c r="I1883" i="35"/>
  <c r="I1884" i="35"/>
  <c r="I1885" i="35"/>
  <c r="I1886" i="35"/>
  <c r="I1887" i="35"/>
  <c r="I1888" i="35"/>
  <c r="I1889" i="35"/>
  <c r="I1890" i="35"/>
  <c r="I1891" i="35"/>
  <c r="I1892" i="35"/>
  <c r="I1893" i="35"/>
  <c r="I1894" i="35"/>
  <c r="I1895" i="35"/>
  <c r="I1896" i="35"/>
  <c r="I1897" i="35"/>
  <c r="I1898" i="35"/>
  <c r="I1899" i="35"/>
  <c r="I1900" i="35"/>
  <c r="I1901" i="35"/>
  <c r="I1902" i="35"/>
  <c r="I1903" i="35"/>
  <c r="I1904" i="35"/>
  <c r="I1905" i="35"/>
  <c r="I1906" i="35"/>
  <c r="I1907" i="35"/>
  <c r="I1908" i="35"/>
  <c r="I1909" i="35"/>
  <c r="I1910" i="35"/>
  <c r="I1911" i="35"/>
  <c r="I1912" i="35"/>
  <c r="I1913" i="35"/>
  <c r="I1914" i="35"/>
  <c r="I1915" i="35"/>
  <c r="I1916" i="35"/>
  <c r="I1917" i="35"/>
  <c r="I1918" i="35"/>
  <c r="I1919" i="35"/>
  <c r="I1920" i="35"/>
  <c r="I1921" i="35"/>
  <c r="I1922" i="35"/>
  <c r="I1923" i="35"/>
  <c r="I1924" i="35"/>
  <c r="I1925" i="35"/>
  <c r="I1926" i="35"/>
  <c r="I1927" i="35"/>
  <c r="I1928" i="35"/>
  <c r="I1929" i="35"/>
  <c r="I1930" i="35"/>
  <c r="I1931" i="35"/>
  <c r="I1932" i="35"/>
  <c r="I1933" i="35"/>
  <c r="I1934" i="35"/>
  <c r="I1935" i="35"/>
  <c r="I1936" i="35"/>
  <c r="I1937" i="35"/>
  <c r="I1938" i="35"/>
  <c r="I1939" i="35"/>
  <c r="I1940" i="35"/>
  <c r="I1941" i="35"/>
  <c r="I1942" i="35"/>
  <c r="I1943" i="35"/>
  <c r="I1944" i="35"/>
  <c r="I1945" i="35"/>
  <c r="I1946" i="35"/>
  <c r="I1947" i="35"/>
  <c r="I1948" i="35"/>
  <c r="I1949" i="35"/>
  <c r="I1950" i="35"/>
  <c r="I1951" i="35"/>
  <c r="I1952" i="35"/>
  <c r="I1953" i="35"/>
  <c r="I1954" i="35"/>
  <c r="I1955" i="35"/>
  <c r="I1956" i="35"/>
  <c r="I1957" i="35"/>
  <c r="I1958" i="35"/>
  <c r="I1959" i="35"/>
  <c r="I1960" i="35"/>
  <c r="I1961" i="35"/>
  <c r="I1962" i="35"/>
  <c r="I1963" i="35"/>
  <c r="I1964" i="35"/>
  <c r="I1965" i="35"/>
  <c r="I1966" i="35"/>
  <c r="I1967" i="35"/>
  <c r="I1968" i="35"/>
  <c r="I1969" i="35"/>
  <c r="I1970" i="35"/>
  <c r="I1971" i="35"/>
  <c r="I1972" i="35"/>
  <c r="I1973" i="35"/>
  <c r="I1974" i="35"/>
  <c r="I1975" i="35"/>
  <c r="I1976" i="35"/>
  <c r="I1977" i="35"/>
  <c r="I1978" i="35"/>
  <c r="I1979" i="35"/>
  <c r="I1980" i="35"/>
  <c r="I1981" i="35"/>
  <c r="I1982" i="35"/>
  <c r="I1983" i="35"/>
  <c r="I1984" i="35"/>
  <c r="I1985" i="35"/>
  <c r="I1986" i="35"/>
  <c r="I1987" i="35"/>
  <c r="I1988" i="35"/>
  <c r="I1989" i="35"/>
  <c r="I1990" i="35"/>
  <c r="I1991" i="35"/>
  <c r="I1992" i="35"/>
  <c r="I1993" i="35"/>
  <c r="I1994" i="35"/>
  <c r="I1995" i="35"/>
  <c r="I1996" i="35"/>
  <c r="I1997" i="35"/>
  <c r="I1998" i="35"/>
  <c r="I1999" i="35"/>
  <c r="I2000" i="35"/>
  <c r="I2001" i="35"/>
  <c r="I2002" i="35"/>
  <c r="I2003" i="35"/>
  <c r="I2004" i="35"/>
  <c r="I2005" i="35"/>
  <c r="I2006" i="35"/>
  <c r="I2007" i="35"/>
  <c r="I2008" i="35"/>
  <c r="I2009" i="35"/>
  <c r="I2010" i="35"/>
  <c r="I2011" i="35"/>
  <c r="I2012" i="35"/>
  <c r="I2013" i="35"/>
  <c r="I2014" i="35"/>
  <c r="I2015" i="35"/>
  <c r="I2016" i="35"/>
  <c r="I2017" i="35"/>
  <c r="I2018" i="35"/>
  <c r="I2019" i="35"/>
  <c r="I2020" i="35"/>
  <c r="I2021" i="35"/>
  <c r="I2022" i="35"/>
  <c r="I2023" i="35"/>
  <c r="I2024" i="35"/>
  <c r="I2025" i="35"/>
  <c r="I2026" i="35"/>
  <c r="I2027" i="35"/>
  <c r="I2028" i="35"/>
  <c r="I2029" i="35"/>
  <c r="I2030" i="35"/>
  <c r="I2031" i="35"/>
  <c r="I2032" i="35"/>
  <c r="I2033" i="35"/>
  <c r="I2034" i="35"/>
  <c r="I2035" i="35"/>
  <c r="I2036" i="35"/>
  <c r="I2037" i="35"/>
  <c r="I2038" i="35"/>
  <c r="I2039" i="35"/>
  <c r="I2040" i="35"/>
  <c r="I2041" i="35"/>
  <c r="I2042" i="35"/>
  <c r="I2043" i="35"/>
  <c r="I2044" i="35"/>
  <c r="I2045" i="35"/>
  <c r="I2046" i="35"/>
  <c r="I2047" i="35"/>
  <c r="I2048" i="35"/>
  <c r="I2049" i="35"/>
  <c r="I2050" i="35"/>
  <c r="I2051" i="35"/>
  <c r="I2052" i="35"/>
  <c r="I2053" i="35"/>
  <c r="I2054" i="35"/>
  <c r="I2055" i="35"/>
  <c r="I2056" i="35"/>
  <c r="I2057" i="35"/>
  <c r="I2058" i="35"/>
  <c r="I2059" i="35"/>
  <c r="I2060" i="35"/>
  <c r="I2061" i="35"/>
  <c r="I2062" i="35"/>
  <c r="I2063" i="35"/>
  <c r="I2064" i="35"/>
  <c r="I2065" i="35"/>
  <c r="I2066" i="35"/>
  <c r="I2067" i="35"/>
  <c r="I2068" i="35"/>
  <c r="I2069" i="35"/>
  <c r="I2070" i="35"/>
  <c r="I2071" i="35"/>
  <c r="I2072" i="35"/>
  <c r="I2073" i="35"/>
  <c r="I2074" i="35"/>
  <c r="I2075" i="35"/>
  <c r="I2076" i="35"/>
  <c r="I2077" i="35"/>
  <c r="I2078" i="35"/>
  <c r="I2079" i="35"/>
  <c r="I2080" i="35"/>
  <c r="I2081" i="35"/>
  <c r="I2082" i="35"/>
  <c r="I2083" i="35"/>
  <c r="I2084" i="35"/>
  <c r="I2085" i="35"/>
  <c r="I2086" i="35"/>
  <c r="I2087" i="35"/>
  <c r="I2088" i="35"/>
  <c r="I2089" i="35"/>
  <c r="I2090" i="35"/>
  <c r="I2091" i="35"/>
  <c r="I2092" i="35"/>
  <c r="I2093" i="35"/>
  <c r="I2094" i="35"/>
  <c r="I2095" i="35"/>
  <c r="I2096" i="35"/>
  <c r="I2097" i="35"/>
  <c r="I2098" i="35"/>
  <c r="I2099" i="35"/>
  <c r="I2100" i="35"/>
  <c r="I2101" i="35"/>
  <c r="I2102" i="35"/>
  <c r="I2103" i="35"/>
  <c r="I2104" i="35"/>
  <c r="I2105" i="35"/>
  <c r="I2106" i="35"/>
  <c r="I2107" i="35"/>
  <c r="I2108" i="35"/>
  <c r="I2109" i="35"/>
  <c r="I2110" i="35"/>
  <c r="I2111" i="35"/>
  <c r="I2112" i="35"/>
  <c r="I2113" i="35"/>
  <c r="I2114" i="35"/>
  <c r="I2115" i="35"/>
  <c r="I2116" i="35"/>
  <c r="I2117" i="35"/>
  <c r="I2118" i="35"/>
  <c r="I2119" i="35"/>
  <c r="I2120" i="35"/>
  <c r="I2121" i="35"/>
  <c r="I2122" i="35"/>
  <c r="I2123" i="35"/>
  <c r="I2124" i="35"/>
  <c r="I2125" i="35"/>
  <c r="I2126" i="35"/>
  <c r="I2127" i="35"/>
  <c r="I2128" i="35"/>
  <c r="I2129" i="35"/>
  <c r="I2130" i="35"/>
  <c r="I2131" i="35"/>
  <c r="I2132" i="35"/>
  <c r="I2133" i="35"/>
  <c r="I2134" i="35"/>
  <c r="I2135" i="35"/>
  <c r="I2136" i="35"/>
  <c r="I2137" i="35"/>
  <c r="I2138" i="35"/>
  <c r="I2139" i="35"/>
  <c r="I2140" i="35"/>
  <c r="I2141" i="35"/>
  <c r="I2142" i="35"/>
  <c r="I2143" i="35"/>
  <c r="I2144" i="35"/>
  <c r="I2145" i="35"/>
  <c r="I2146" i="35"/>
  <c r="I2147" i="35"/>
  <c r="I2148" i="35"/>
  <c r="I2149" i="35"/>
  <c r="I2150" i="35"/>
  <c r="I2151" i="35"/>
  <c r="I2152" i="35"/>
  <c r="I2153" i="35"/>
  <c r="I2154" i="35"/>
  <c r="I2155" i="35"/>
  <c r="I2156" i="35"/>
  <c r="I2157" i="35"/>
  <c r="I2158" i="35"/>
  <c r="I2159" i="35"/>
  <c r="I2160" i="35"/>
  <c r="I2161" i="35"/>
  <c r="I2162" i="35"/>
  <c r="I2163" i="35"/>
  <c r="I2164" i="35"/>
  <c r="I2165" i="35"/>
  <c r="I2166" i="35"/>
  <c r="I2167" i="35"/>
  <c r="I2168" i="35"/>
  <c r="I2169" i="35"/>
  <c r="I2170" i="35"/>
  <c r="I2171" i="35"/>
  <c r="I2172" i="35"/>
  <c r="I2173" i="35"/>
  <c r="I2174" i="35"/>
  <c r="I2175" i="35"/>
  <c r="I2176" i="35"/>
  <c r="I2177" i="35"/>
  <c r="I2178" i="35"/>
  <c r="I2179" i="35"/>
  <c r="I2180" i="35"/>
  <c r="I2181" i="35"/>
  <c r="I2182" i="35"/>
  <c r="I2183" i="35"/>
  <c r="I2184" i="35"/>
  <c r="I2185" i="35"/>
  <c r="I2186" i="35"/>
  <c r="I2187" i="35"/>
  <c r="I2188" i="35"/>
  <c r="I2189" i="35"/>
  <c r="I2190" i="35"/>
  <c r="I2191" i="35"/>
  <c r="I2192" i="35"/>
  <c r="I2193" i="35"/>
  <c r="I2194" i="35"/>
  <c r="I2195" i="35"/>
  <c r="I2196" i="35"/>
  <c r="I2197" i="35"/>
  <c r="I2198" i="35"/>
  <c r="I2199" i="35"/>
  <c r="I2200" i="35"/>
  <c r="I2201" i="35"/>
  <c r="I2202" i="35"/>
  <c r="I2203" i="35"/>
  <c r="I2204" i="35"/>
  <c r="I2205" i="35"/>
  <c r="I2206" i="35"/>
  <c r="I2207" i="35"/>
  <c r="I2208" i="35"/>
  <c r="I2209" i="35"/>
  <c r="I2210" i="35"/>
  <c r="I2211" i="35"/>
  <c r="I2212" i="35"/>
  <c r="I2213" i="35"/>
  <c r="I2214" i="35"/>
  <c r="I2215" i="35"/>
  <c r="I2216" i="35"/>
  <c r="I2217" i="35"/>
  <c r="I2218" i="35"/>
  <c r="I2219" i="35"/>
  <c r="I2220" i="35"/>
  <c r="I2221" i="35"/>
  <c r="I2222" i="35"/>
  <c r="I2223" i="35"/>
  <c r="I2224" i="35"/>
  <c r="I2225" i="35"/>
  <c r="I2226" i="35"/>
  <c r="I2227" i="35"/>
  <c r="I2228" i="35"/>
  <c r="I2229" i="35"/>
  <c r="I2230" i="35"/>
  <c r="I2231" i="35"/>
  <c r="I2232" i="35"/>
  <c r="I2233" i="35"/>
  <c r="I2234" i="35"/>
  <c r="I2235" i="35"/>
  <c r="I2236" i="35"/>
  <c r="I2237" i="35"/>
  <c r="I2238" i="35"/>
  <c r="I2239" i="35"/>
  <c r="I2240" i="35"/>
  <c r="I2241" i="35"/>
  <c r="I2242" i="35"/>
  <c r="I2243" i="35"/>
  <c r="I2244" i="35"/>
  <c r="I2245" i="35"/>
  <c r="I2246" i="35"/>
  <c r="I2247" i="35"/>
  <c r="I2248" i="35"/>
  <c r="I2249" i="35"/>
  <c r="I2250" i="35"/>
  <c r="I2251" i="35"/>
  <c r="I2252" i="35"/>
  <c r="I2253" i="35"/>
  <c r="I2254" i="35"/>
  <c r="I2255" i="35"/>
  <c r="I2256" i="35"/>
  <c r="I2257" i="35"/>
  <c r="I2258" i="35"/>
  <c r="I2259" i="35"/>
  <c r="I2260" i="35"/>
  <c r="I2261" i="35"/>
  <c r="I2262" i="35"/>
  <c r="I2263" i="35"/>
  <c r="I2264" i="35"/>
  <c r="I2265" i="35"/>
  <c r="I2266" i="35"/>
  <c r="I2267" i="35"/>
  <c r="I2268" i="35"/>
  <c r="I2269" i="35"/>
  <c r="I2270" i="35"/>
  <c r="I2271" i="35"/>
  <c r="I2272" i="35"/>
  <c r="I2273" i="35"/>
  <c r="I2274" i="35"/>
  <c r="I2275" i="35"/>
  <c r="I2276" i="35"/>
  <c r="I2277" i="35"/>
  <c r="I2278" i="35"/>
  <c r="I2279" i="35"/>
  <c r="I2280" i="35"/>
  <c r="I2281" i="35"/>
  <c r="I2282" i="35"/>
  <c r="I2283" i="35"/>
  <c r="I2284" i="35"/>
  <c r="I2285" i="35"/>
  <c r="I2286" i="35"/>
  <c r="I2287" i="35"/>
  <c r="I2288" i="35"/>
  <c r="I2289" i="35"/>
  <c r="I2290" i="35"/>
  <c r="I2291" i="35"/>
  <c r="I2292" i="35"/>
  <c r="I2293" i="35"/>
  <c r="I2294" i="35"/>
  <c r="I2295" i="35"/>
  <c r="I2296" i="35"/>
  <c r="I2297" i="35"/>
  <c r="I2298" i="35"/>
  <c r="I2299" i="35"/>
  <c r="I2300" i="35"/>
  <c r="I2301" i="35"/>
  <c r="I2302" i="35"/>
  <c r="I2303" i="35"/>
  <c r="I2304" i="35"/>
  <c r="I2305" i="35"/>
  <c r="I2306" i="35"/>
  <c r="I2307" i="35"/>
  <c r="I2308" i="35"/>
  <c r="I2309" i="35"/>
  <c r="I2310" i="35"/>
  <c r="I2311" i="35"/>
  <c r="I2312" i="35"/>
  <c r="I2313" i="35"/>
  <c r="I2314" i="35"/>
  <c r="I2315" i="35"/>
  <c r="I2316" i="35"/>
  <c r="I2317" i="35"/>
  <c r="I2318" i="35"/>
  <c r="I2319" i="35"/>
  <c r="I2320" i="35"/>
  <c r="I2321" i="35"/>
  <c r="I2322" i="35"/>
  <c r="I2323" i="35"/>
  <c r="I2324" i="35"/>
  <c r="I2325" i="35"/>
  <c r="I2326" i="35"/>
  <c r="I2327" i="35"/>
  <c r="I2328" i="35"/>
  <c r="I2329" i="35"/>
  <c r="I2330" i="35"/>
  <c r="I2331" i="35"/>
  <c r="I2332" i="35"/>
  <c r="I2333" i="35"/>
  <c r="I2334" i="35"/>
  <c r="I2335" i="35"/>
  <c r="I2336" i="35"/>
  <c r="I2337" i="35"/>
  <c r="I2338" i="35"/>
  <c r="I2339" i="35"/>
  <c r="I2340" i="35"/>
  <c r="I2341" i="35"/>
  <c r="I2342" i="35"/>
  <c r="I2343" i="35"/>
  <c r="I2344" i="35"/>
  <c r="I2345" i="35"/>
  <c r="I2346" i="35"/>
  <c r="I2347" i="35"/>
  <c r="I2348" i="35"/>
  <c r="I2349" i="35"/>
  <c r="I2350" i="35"/>
  <c r="I2351" i="35"/>
  <c r="I2352" i="35"/>
  <c r="I2353" i="35"/>
  <c r="I2354" i="35"/>
  <c r="I2355" i="35"/>
  <c r="I2356" i="35"/>
  <c r="I2357" i="35"/>
  <c r="I2358" i="35"/>
  <c r="I2359" i="35"/>
  <c r="I2360" i="35"/>
  <c r="I2361" i="35"/>
  <c r="I2362" i="35"/>
  <c r="I2363" i="35"/>
  <c r="I2364" i="35"/>
  <c r="I2365" i="35"/>
  <c r="I2366" i="35"/>
  <c r="I2367" i="35"/>
  <c r="I2368" i="35"/>
  <c r="I2369" i="35"/>
  <c r="I2370" i="35"/>
  <c r="I2371" i="35"/>
  <c r="I2372" i="35"/>
  <c r="I2373" i="35"/>
  <c r="I2374" i="35"/>
  <c r="I2375" i="35"/>
  <c r="I2376" i="35"/>
  <c r="I2377" i="35"/>
  <c r="I2378" i="35"/>
  <c r="I2379" i="35"/>
  <c r="I2380" i="35"/>
  <c r="I2381" i="35"/>
  <c r="I2382" i="35"/>
  <c r="I2383" i="35"/>
  <c r="I2384" i="35"/>
  <c r="I2385" i="35"/>
  <c r="I2386" i="35"/>
  <c r="I2387" i="35"/>
  <c r="I2388" i="35"/>
  <c r="I2389" i="35"/>
  <c r="I2390" i="35"/>
  <c r="I2391" i="35"/>
  <c r="I2392" i="35"/>
  <c r="I2393" i="35"/>
  <c r="I2394" i="35"/>
  <c r="I2395" i="35"/>
  <c r="I2396" i="35"/>
  <c r="I2397" i="35"/>
  <c r="I2398" i="35"/>
  <c r="I2399" i="35"/>
  <c r="I2400" i="35"/>
  <c r="I2401" i="35"/>
  <c r="I2402" i="35"/>
  <c r="I2403" i="35"/>
  <c r="I2404" i="35"/>
  <c r="I2405" i="35"/>
  <c r="I2406" i="35"/>
  <c r="I2407" i="35"/>
  <c r="I2408" i="35"/>
  <c r="I2409" i="35"/>
  <c r="I2410" i="35"/>
  <c r="I2411" i="35"/>
  <c r="I2412" i="35"/>
  <c r="I2413" i="35"/>
  <c r="I2414" i="35"/>
  <c r="I2415" i="35"/>
  <c r="I2416" i="35"/>
  <c r="I2417" i="35"/>
  <c r="I2418" i="35"/>
  <c r="I2419" i="35"/>
  <c r="I2420" i="35"/>
  <c r="I2421" i="35"/>
  <c r="I2422" i="35"/>
  <c r="I2423" i="35"/>
  <c r="I2424" i="35"/>
  <c r="I2425" i="35"/>
  <c r="I2426" i="35"/>
  <c r="I2427" i="35"/>
  <c r="I2428" i="35"/>
  <c r="I2429" i="35"/>
  <c r="I2430" i="35"/>
  <c r="I2431" i="35"/>
  <c r="I2432" i="35"/>
  <c r="I2433" i="35"/>
  <c r="I2434" i="35"/>
  <c r="I2435" i="35"/>
  <c r="I2436" i="35"/>
  <c r="I2437" i="35"/>
  <c r="I2438" i="35"/>
  <c r="I2439" i="35"/>
  <c r="I2440" i="35"/>
  <c r="I2441" i="35"/>
  <c r="I2442" i="35"/>
  <c r="I2443" i="35"/>
  <c r="I2444" i="35"/>
  <c r="I2445" i="35"/>
  <c r="I2446" i="35"/>
  <c r="I2447" i="35"/>
  <c r="I2448" i="35"/>
  <c r="I2449" i="35"/>
  <c r="I2450" i="35"/>
  <c r="I2451" i="35"/>
  <c r="I2452" i="35"/>
  <c r="I2453" i="35"/>
  <c r="I2454" i="35"/>
  <c r="I2455" i="35"/>
  <c r="I2456" i="35"/>
  <c r="I2457" i="35"/>
  <c r="I2458" i="35"/>
  <c r="I2459" i="35"/>
  <c r="I2460" i="35"/>
  <c r="I2461" i="35"/>
  <c r="I2462" i="35"/>
  <c r="I2463" i="35"/>
  <c r="I2464" i="35"/>
  <c r="I2465" i="35"/>
  <c r="I2466" i="35"/>
  <c r="I2467" i="35"/>
  <c r="I2468" i="35"/>
  <c r="I2469" i="35"/>
  <c r="I2470" i="35"/>
  <c r="I2471" i="35"/>
  <c r="I2472" i="35"/>
  <c r="I2473" i="35"/>
  <c r="I2474" i="35"/>
  <c r="I2475" i="35"/>
  <c r="I2476" i="35"/>
  <c r="I2477" i="35"/>
  <c r="I2478" i="35"/>
  <c r="I2479" i="35"/>
  <c r="I2480" i="35"/>
  <c r="I2481" i="35"/>
  <c r="I2482" i="35"/>
  <c r="I2483" i="35"/>
  <c r="I2484" i="35"/>
  <c r="I2485" i="35"/>
  <c r="I2486" i="35"/>
  <c r="I2487" i="35"/>
  <c r="I2488" i="35"/>
  <c r="I2489" i="35"/>
  <c r="I2490" i="35"/>
  <c r="I2491" i="35"/>
  <c r="I2492" i="35"/>
  <c r="I2493" i="35"/>
  <c r="I2494" i="35"/>
  <c r="I2495" i="35"/>
  <c r="I2496" i="35"/>
  <c r="I2497" i="35"/>
  <c r="I2498" i="35"/>
  <c r="I2499" i="35"/>
  <c r="I2500" i="35"/>
  <c r="I2501" i="35"/>
  <c r="I2502" i="35"/>
  <c r="I2503" i="35"/>
  <c r="I2504" i="35"/>
  <c r="I2505" i="35"/>
  <c r="I2506" i="35"/>
  <c r="I2507" i="35"/>
  <c r="I2508" i="35"/>
  <c r="I2509" i="35"/>
  <c r="I2510" i="35"/>
  <c r="I2511" i="35"/>
  <c r="I2512" i="35"/>
  <c r="I2513" i="35"/>
  <c r="I2514" i="35"/>
  <c r="I2515" i="35"/>
  <c r="I2516" i="35"/>
  <c r="I2517" i="35"/>
  <c r="I2518" i="35"/>
  <c r="I2519" i="35"/>
  <c r="I2520" i="35"/>
  <c r="I2521" i="35"/>
  <c r="I2522" i="35"/>
  <c r="I2523" i="35"/>
  <c r="I2524" i="35"/>
  <c r="I2525" i="35"/>
  <c r="I2526" i="35"/>
  <c r="I2527" i="35"/>
  <c r="I2528" i="35"/>
  <c r="I2529" i="35"/>
  <c r="I2530" i="35"/>
  <c r="I2531" i="35"/>
  <c r="I2532" i="35"/>
  <c r="I2533" i="35"/>
  <c r="I2534" i="35"/>
  <c r="I2535" i="35"/>
  <c r="I2536" i="35"/>
  <c r="I2537" i="35"/>
  <c r="I2538" i="35"/>
  <c r="I2539" i="35"/>
  <c r="I2540" i="35"/>
  <c r="I2541" i="35"/>
  <c r="I2542" i="35"/>
  <c r="I2543" i="35"/>
  <c r="I2544" i="35"/>
  <c r="I2545" i="35"/>
  <c r="I2546" i="35"/>
  <c r="I2547" i="35"/>
  <c r="I2548" i="35"/>
  <c r="I2549" i="35"/>
  <c r="I2550" i="35"/>
  <c r="I2551" i="35"/>
  <c r="I2552" i="35"/>
  <c r="I2553" i="35"/>
  <c r="I2554" i="35"/>
  <c r="I2555" i="35"/>
  <c r="I2556" i="35"/>
  <c r="I2557" i="35"/>
  <c r="I2558" i="35"/>
  <c r="I2559" i="35"/>
  <c r="I2560" i="35"/>
  <c r="I2561" i="35"/>
  <c r="I2562" i="35"/>
  <c r="I2563" i="35"/>
  <c r="I2564" i="35"/>
  <c r="I2565" i="35"/>
  <c r="I2566" i="35"/>
  <c r="I2567" i="35"/>
  <c r="I2568" i="35"/>
  <c r="I2569" i="35"/>
  <c r="I2570" i="35"/>
  <c r="I2571" i="35"/>
  <c r="I2572" i="35"/>
  <c r="I2573" i="35"/>
  <c r="I2574" i="35"/>
  <c r="I2575" i="35"/>
  <c r="I2576" i="35"/>
  <c r="I2577" i="35"/>
  <c r="I2578" i="35"/>
  <c r="I2579" i="35"/>
  <c r="I2580" i="35"/>
  <c r="I2581" i="35"/>
  <c r="I2582" i="35"/>
  <c r="I2583" i="35"/>
  <c r="I2584" i="35"/>
  <c r="I2585" i="35"/>
  <c r="I2586" i="35"/>
  <c r="I2587" i="35"/>
  <c r="I2588" i="35"/>
  <c r="I2589" i="35"/>
  <c r="I2590" i="35"/>
  <c r="I2591" i="35"/>
  <c r="I2592" i="35"/>
  <c r="I2593" i="35"/>
  <c r="I2594" i="35"/>
  <c r="I2595" i="35"/>
  <c r="I2596" i="35"/>
  <c r="I2597" i="35"/>
  <c r="I2598" i="35"/>
  <c r="I2599" i="35"/>
  <c r="I2600" i="35"/>
  <c r="I2601" i="35"/>
  <c r="I2602" i="35"/>
  <c r="I2603" i="35"/>
  <c r="I2604" i="35"/>
  <c r="I2605" i="35"/>
  <c r="I2606" i="35"/>
  <c r="I2607" i="35"/>
  <c r="I2608" i="35"/>
  <c r="I2609" i="35"/>
  <c r="I2610" i="35"/>
  <c r="I2611" i="35"/>
  <c r="I2612" i="35"/>
  <c r="I2613" i="35"/>
  <c r="I2614" i="35"/>
  <c r="I2615" i="35"/>
  <c r="I2616" i="35"/>
  <c r="I2617" i="35"/>
  <c r="I2618" i="35"/>
  <c r="I2619" i="35"/>
  <c r="I2620" i="35"/>
  <c r="I2621" i="35"/>
  <c r="I2622" i="35"/>
  <c r="I2623" i="35"/>
  <c r="I2624" i="35"/>
  <c r="I2625" i="35"/>
  <c r="I2626" i="35"/>
  <c r="I2627" i="35"/>
  <c r="I2628" i="35"/>
  <c r="I2629" i="35"/>
  <c r="I2630" i="35"/>
  <c r="I2631" i="35"/>
  <c r="I2632" i="35"/>
  <c r="I2633" i="35"/>
  <c r="I2634" i="35"/>
  <c r="I2635" i="35"/>
  <c r="I2636" i="35"/>
  <c r="I2637" i="35"/>
  <c r="I2638" i="35"/>
  <c r="I2639" i="35"/>
  <c r="I2640" i="35"/>
  <c r="I2641" i="35"/>
  <c r="I2642" i="35"/>
  <c r="I2643" i="35"/>
  <c r="I2644" i="35"/>
  <c r="I2645" i="35"/>
  <c r="I2646" i="35"/>
  <c r="I2647" i="35"/>
  <c r="I2648" i="35"/>
  <c r="I2649" i="35"/>
  <c r="I2650" i="35"/>
  <c r="I2651" i="35"/>
  <c r="I2652" i="35"/>
  <c r="I2653" i="35"/>
  <c r="I2654" i="35"/>
  <c r="I2655" i="35"/>
  <c r="I2656" i="35"/>
  <c r="I2657" i="35"/>
  <c r="I2658" i="35"/>
  <c r="I2659" i="35"/>
  <c r="I2660" i="35"/>
  <c r="I2661" i="35"/>
  <c r="I2662" i="35"/>
  <c r="I2663" i="35"/>
  <c r="I2664" i="35"/>
  <c r="I2665" i="35"/>
  <c r="I2666" i="35"/>
  <c r="I2667" i="35"/>
  <c r="I2668" i="35"/>
  <c r="I2669" i="35"/>
  <c r="I2670" i="35"/>
  <c r="I2671" i="35"/>
  <c r="I2672" i="35"/>
  <c r="I2673" i="35"/>
  <c r="I2674" i="35"/>
  <c r="I2675" i="35"/>
  <c r="I2676" i="35"/>
  <c r="I2677" i="35"/>
  <c r="I2678" i="35"/>
  <c r="I2679" i="35"/>
  <c r="I2680" i="35"/>
  <c r="I2681" i="35"/>
  <c r="I2682" i="35"/>
  <c r="I2683" i="35"/>
  <c r="I2684" i="35"/>
  <c r="I2685" i="35"/>
  <c r="I2686" i="35"/>
  <c r="I2687" i="35"/>
  <c r="I2688" i="35"/>
  <c r="I2689" i="35"/>
  <c r="I2690" i="35"/>
  <c r="I2691" i="35"/>
  <c r="I2692" i="35"/>
  <c r="I2693" i="35"/>
  <c r="I2694" i="35"/>
  <c r="I2695" i="35"/>
  <c r="I2696" i="35"/>
  <c r="I2697" i="35"/>
  <c r="I2698" i="35"/>
  <c r="I2699" i="35"/>
  <c r="I2700" i="35"/>
  <c r="I2701" i="35"/>
  <c r="I2702" i="35"/>
  <c r="I2703" i="35"/>
  <c r="I2704" i="35"/>
  <c r="I2705" i="35"/>
  <c r="I2706" i="35"/>
  <c r="I2707" i="35"/>
  <c r="I2708" i="35"/>
  <c r="I2709" i="35"/>
  <c r="I2710" i="35"/>
  <c r="I2711" i="35"/>
  <c r="I2712" i="35"/>
  <c r="I2713" i="35"/>
  <c r="I2714" i="35"/>
  <c r="I2715" i="35"/>
  <c r="I2716" i="35"/>
  <c r="I2717" i="35"/>
  <c r="I2718" i="35"/>
  <c r="I2719" i="35"/>
  <c r="I2720" i="35"/>
  <c r="I2721" i="35"/>
  <c r="I2722" i="35"/>
  <c r="I2723" i="35"/>
  <c r="I2724" i="35"/>
  <c r="I2725" i="35"/>
  <c r="I2726" i="35"/>
  <c r="I2727" i="35"/>
  <c r="I2728" i="35"/>
  <c r="I2729" i="35"/>
  <c r="I2730" i="35"/>
  <c r="I2731" i="35"/>
  <c r="I2732" i="35"/>
  <c r="I2733" i="35"/>
  <c r="I2734" i="35"/>
  <c r="I2735" i="35"/>
  <c r="I2736" i="35"/>
  <c r="I2737" i="35"/>
  <c r="I2738" i="35"/>
  <c r="I2739" i="35"/>
  <c r="I2740" i="35"/>
  <c r="I2741" i="35"/>
  <c r="I2742" i="35"/>
  <c r="I2743" i="35"/>
  <c r="I2744" i="35"/>
  <c r="I2745" i="35"/>
  <c r="I2746" i="35"/>
  <c r="I2747" i="35"/>
  <c r="I2748" i="35"/>
  <c r="I2749" i="35"/>
  <c r="I2750" i="35"/>
  <c r="I2751" i="35"/>
  <c r="I2752" i="35"/>
  <c r="I2753" i="35"/>
  <c r="I2754" i="35"/>
  <c r="I2755" i="35"/>
  <c r="I2756" i="35"/>
  <c r="I2757" i="35"/>
  <c r="I2758" i="35"/>
  <c r="I2759" i="35"/>
  <c r="I2760" i="35"/>
  <c r="I2761" i="35"/>
  <c r="I2762" i="35"/>
  <c r="I2763" i="35"/>
  <c r="I2764" i="35"/>
  <c r="I2765" i="35"/>
  <c r="I2766" i="35"/>
  <c r="I2767" i="35"/>
  <c r="I2768" i="35"/>
  <c r="I2769" i="35"/>
  <c r="I2770" i="35"/>
  <c r="I2771" i="35"/>
  <c r="I2772" i="35"/>
  <c r="I2773" i="35"/>
  <c r="I2774" i="35"/>
  <c r="I2775" i="35"/>
  <c r="I2776" i="35"/>
  <c r="I2777" i="35"/>
  <c r="I2778" i="35"/>
  <c r="I2779" i="35"/>
  <c r="I2780" i="35"/>
  <c r="I2781" i="35"/>
  <c r="I2782" i="35"/>
  <c r="I2783" i="35"/>
  <c r="I2784" i="35"/>
  <c r="I2785" i="35"/>
  <c r="I2786" i="35"/>
  <c r="I2787" i="35"/>
  <c r="I2788" i="35"/>
  <c r="I2789" i="35"/>
  <c r="I2790" i="35"/>
  <c r="I2791" i="35"/>
  <c r="I2792" i="35"/>
  <c r="I2793" i="35"/>
  <c r="I2794" i="35"/>
  <c r="I2795" i="35"/>
  <c r="I2796" i="35"/>
  <c r="I2797" i="35"/>
  <c r="I2798" i="35"/>
  <c r="I2799" i="35"/>
  <c r="I2800" i="35"/>
  <c r="I2801" i="35"/>
  <c r="I2802" i="35"/>
  <c r="I2803" i="35"/>
  <c r="I2804" i="35"/>
  <c r="I2805" i="35"/>
  <c r="I2806" i="35"/>
  <c r="I2807" i="35"/>
  <c r="I2808" i="35"/>
  <c r="I2809" i="35"/>
  <c r="I2810" i="35"/>
  <c r="I2811" i="35"/>
  <c r="I2812" i="35"/>
  <c r="I2813" i="35"/>
  <c r="I2814" i="35"/>
  <c r="I2815" i="35"/>
  <c r="I2816" i="35"/>
  <c r="I2817" i="35"/>
  <c r="I2818" i="35"/>
  <c r="I2819" i="35"/>
  <c r="I2820" i="35"/>
  <c r="I2821" i="35"/>
  <c r="I2822" i="35"/>
  <c r="I2823" i="35"/>
  <c r="I2824" i="35"/>
  <c r="I2825" i="35"/>
  <c r="I2826" i="35"/>
  <c r="I2827" i="35"/>
  <c r="I2828" i="35"/>
  <c r="I2829" i="35"/>
  <c r="I2830" i="35"/>
  <c r="I2831" i="35"/>
  <c r="I2832" i="35"/>
  <c r="I2833" i="35"/>
  <c r="I2834" i="35"/>
  <c r="I2835" i="35"/>
  <c r="I2836" i="35"/>
  <c r="I2837" i="35"/>
  <c r="I2838" i="35"/>
  <c r="I2839" i="35"/>
  <c r="I2840" i="35"/>
  <c r="I2841" i="35"/>
  <c r="I2842" i="35"/>
  <c r="I2843" i="35"/>
  <c r="I2844" i="35"/>
  <c r="I2845" i="35"/>
  <c r="I2846" i="35"/>
  <c r="I2847" i="35"/>
  <c r="I2848" i="35"/>
  <c r="I2849" i="35"/>
  <c r="I2850" i="35"/>
  <c r="I2851" i="35"/>
  <c r="I2852" i="35"/>
  <c r="I2853" i="35"/>
  <c r="I2854" i="35"/>
  <c r="I2855" i="35"/>
  <c r="I2856" i="35"/>
  <c r="I2857" i="35"/>
  <c r="I2858" i="35"/>
  <c r="I2859" i="35"/>
  <c r="I2860" i="35"/>
  <c r="I2861" i="35"/>
  <c r="I2862" i="35"/>
  <c r="I2863" i="35"/>
  <c r="I2864" i="35"/>
  <c r="I2865" i="35"/>
  <c r="I2866" i="35"/>
  <c r="I2867" i="35"/>
  <c r="I2868" i="35"/>
  <c r="I2869" i="35"/>
  <c r="I2870" i="35"/>
  <c r="I2871" i="35"/>
  <c r="I2872" i="35"/>
  <c r="I2873" i="35"/>
  <c r="I2874" i="35"/>
  <c r="I2875" i="35"/>
  <c r="I2876" i="35"/>
  <c r="I2877" i="35"/>
  <c r="I2878" i="35"/>
  <c r="I2879" i="35"/>
  <c r="I2880" i="35"/>
  <c r="I2881" i="35"/>
  <c r="I2882" i="35"/>
  <c r="I2883" i="35"/>
  <c r="I2884" i="35"/>
  <c r="I2885" i="35"/>
  <c r="I2886" i="35"/>
  <c r="I2887" i="35"/>
  <c r="I2888" i="35"/>
  <c r="I2889" i="35"/>
  <c r="I2890" i="35"/>
  <c r="I2891" i="35"/>
  <c r="I2892" i="35"/>
  <c r="I2893" i="35"/>
  <c r="I2894" i="35"/>
  <c r="I2895" i="35"/>
  <c r="I2896" i="35"/>
  <c r="I2897" i="35"/>
  <c r="I2898" i="35"/>
  <c r="I2899" i="35"/>
  <c r="I2900" i="35"/>
  <c r="I2901" i="35"/>
  <c r="I2902" i="35"/>
  <c r="I2903" i="35"/>
  <c r="I2904" i="35"/>
  <c r="I2905" i="35"/>
  <c r="I2906" i="35"/>
  <c r="I2907" i="35"/>
  <c r="I2908" i="35"/>
  <c r="I2909" i="35"/>
  <c r="I2910" i="35"/>
  <c r="I2911" i="35"/>
  <c r="I2912" i="35"/>
  <c r="I2913" i="35"/>
  <c r="I2914" i="35"/>
  <c r="I2915" i="35"/>
  <c r="I2916" i="35"/>
  <c r="I2917" i="35"/>
  <c r="I2918" i="35"/>
  <c r="I2919" i="35"/>
  <c r="I2920" i="35"/>
  <c r="I2921" i="35"/>
  <c r="I2922" i="35"/>
  <c r="I2923" i="35"/>
  <c r="I2924" i="35"/>
  <c r="I2925" i="35"/>
  <c r="I2926" i="35"/>
  <c r="I2927" i="35"/>
  <c r="I2928" i="35"/>
  <c r="I2929" i="35"/>
  <c r="I2930" i="35"/>
  <c r="I2931" i="35"/>
  <c r="I2932" i="35"/>
  <c r="I2933" i="35"/>
  <c r="I2934" i="35"/>
  <c r="I2935" i="35"/>
  <c r="I2936" i="35"/>
  <c r="I2937" i="35"/>
  <c r="I2938" i="35"/>
  <c r="I2939" i="35"/>
  <c r="I2940" i="35"/>
  <c r="I2941" i="35"/>
  <c r="I2942" i="35"/>
  <c r="I2943" i="35"/>
  <c r="I2944" i="35"/>
  <c r="I2945" i="35"/>
  <c r="I2946" i="35"/>
  <c r="I2947" i="35"/>
  <c r="I2948" i="35"/>
  <c r="I2949" i="35"/>
  <c r="I2950" i="35"/>
  <c r="I2951" i="35"/>
  <c r="I2952" i="35"/>
  <c r="I2953" i="35"/>
  <c r="I2954" i="35"/>
  <c r="I2955" i="35"/>
  <c r="I2956" i="35"/>
  <c r="I2957" i="35"/>
  <c r="I2958" i="35"/>
  <c r="I2959" i="35"/>
  <c r="I2960" i="35"/>
  <c r="I2961" i="35"/>
  <c r="I2962" i="35"/>
  <c r="I2963" i="35"/>
  <c r="I2964" i="35"/>
  <c r="I2965" i="35"/>
  <c r="I2966" i="35"/>
  <c r="I2967" i="35"/>
  <c r="I2968" i="35"/>
  <c r="I2969" i="35"/>
  <c r="I2970" i="35"/>
  <c r="I2971" i="35"/>
  <c r="I2972" i="35"/>
  <c r="I2973" i="35"/>
  <c r="I2974" i="35"/>
  <c r="I2975" i="35"/>
  <c r="I2976" i="35"/>
  <c r="I2977" i="35"/>
  <c r="I2978" i="35"/>
  <c r="I2979" i="35"/>
  <c r="I2980" i="35"/>
  <c r="I2981" i="35"/>
  <c r="I2982" i="35"/>
  <c r="I2983" i="35"/>
  <c r="I2984" i="35"/>
  <c r="I2985" i="35"/>
  <c r="I2986" i="35"/>
  <c r="I2987" i="35"/>
  <c r="I2988" i="35"/>
  <c r="I2989" i="35"/>
  <c r="I2990" i="35"/>
  <c r="I2991" i="35"/>
  <c r="I2992" i="35"/>
  <c r="I2993" i="35"/>
  <c r="I2994" i="35"/>
  <c r="I2995" i="35"/>
  <c r="I2996" i="35"/>
  <c r="I2997" i="35"/>
  <c r="I2998" i="35"/>
  <c r="I2999" i="35"/>
  <c r="I3000" i="35"/>
  <c r="I3001" i="35"/>
  <c r="I3002" i="35"/>
  <c r="I3003" i="35"/>
  <c r="I3004" i="35"/>
  <c r="I3005" i="35"/>
  <c r="I3006" i="35"/>
  <c r="I3007" i="35"/>
  <c r="I3008" i="35"/>
  <c r="I3009" i="35"/>
  <c r="I3010" i="35"/>
  <c r="I3011" i="35"/>
  <c r="I3012" i="35"/>
  <c r="I3013" i="35"/>
  <c r="I3014" i="35"/>
  <c r="I3015" i="35"/>
  <c r="I3016" i="35"/>
  <c r="I3017" i="35"/>
  <c r="I3018" i="35"/>
  <c r="I3019" i="35"/>
  <c r="I3020" i="35"/>
  <c r="I3021" i="35"/>
  <c r="I3022" i="35"/>
  <c r="I3023" i="35"/>
  <c r="I3024" i="35"/>
  <c r="I3025" i="35"/>
  <c r="I3026" i="35"/>
  <c r="I3027" i="35"/>
  <c r="I3028" i="35"/>
  <c r="I3029" i="35"/>
  <c r="I3030" i="35"/>
  <c r="I3031" i="35"/>
  <c r="I3032" i="35"/>
  <c r="I3033" i="35"/>
  <c r="I3034" i="35"/>
  <c r="I3035" i="35"/>
  <c r="I3036" i="35"/>
  <c r="I3037" i="35"/>
  <c r="I3038" i="35"/>
  <c r="I3039" i="35"/>
  <c r="I3040" i="35"/>
  <c r="I3041" i="35"/>
  <c r="I3042" i="35"/>
  <c r="I3043" i="35"/>
  <c r="I3044" i="35"/>
  <c r="I3045" i="35"/>
  <c r="I3046" i="35"/>
  <c r="I3047" i="35"/>
  <c r="I3048" i="35"/>
  <c r="I3049" i="35"/>
  <c r="I3050" i="35"/>
  <c r="I3051" i="35"/>
  <c r="I3052" i="35"/>
  <c r="I3053" i="35"/>
  <c r="I3054" i="35"/>
  <c r="I3055" i="35"/>
  <c r="I3056" i="35"/>
  <c r="I3057" i="35"/>
  <c r="I3058" i="35"/>
  <c r="I3059" i="35"/>
  <c r="I3060" i="35"/>
  <c r="I3061" i="35"/>
  <c r="I3062" i="35"/>
  <c r="I3063" i="35"/>
  <c r="I3064" i="35"/>
  <c r="I3065" i="35"/>
  <c r="I3066" i="35"/>
  <c r="I3067" i="35"/>
  <c r="I3068" i="35"/>
  <c r="I3069" i="35"/>
  <c r="I3070" i="35"/>
  <c r="I3071" i="35"/>
  <c r="I3072" i="35"/>
  <c r="I3073" i="35"/>
  <c r="I3074" i="35"/>
  <c r="I3075" i="35"/>
  <c r="I3076" i="35"/>
  <c r="I3077" i="35"/>
  <c r="I3078" i="35"/>
  <c r="I3079" i="35"/>
  <c r="I3080" i="35"/>
  <c r="I3081" i="35"/>
  <c r="I3082" i="35"/>
  <c r="I3083" i="35"/>
  <c r="I3084" i="35"/>
  <c r="I3085" i="35"/>
  <c r="I3086" i="35"/>
  <c r="I3087" i="35"/>
  <c r="I3088" i="35"/>
  <c r="I3089" i="35"/>
  <c r="I3090" i="35"/>
  <c r="I3091" i="35"/>
  <c r="I3092" i="35"/>
  <c r="I3093" i="35"/>
  <c r="I3094" i="35"/>
  <c r="I3095" i="35"/>
  <c r="I3096" i="35"/>
  <c r="I3097" i="35"/>
  <c r="I3098" i="35"/>
  <c r="I3099" i="35"/>
  <c r="I3100" i="35"/>
  <c r="I3101" i="35"/>
  <c r="I3102" i="35"/>
  <c r="I3103" i="35"/>
  <c r="I3104" i="35"/>
  <c r="I3105" i="35"/>
  <c r="I3106" i="35"/>
  <c r="I3107" i="35"/>
  <c r="I3108" i="35"/>
  <c r="I3109" i="35"/>
  <c r="I3110" i="35"/>
  <c r="I3111" i="35"/>
  <c r="I3112" i="35"/>
  <c r="I3113" i="35"/>
  <c r="I3114" i="35"/>
  <c r="I3115" i="35"/>
  <c r="I3116" i="35"/>
  <c r="I3117" i="35"/>
  <c r="I3118" i="35"/>
  <c r="I3119" i="35"/>
  <c r="I3120" i="35"/>
  <c r="I3121" i="35"/>
  <c r="I3122" i="35"/>
  <c r="I3123" i="35"/>
  <c r="I3124" i="35"/>
  <c r="I3125" i="35"/>
  <c r="I3126" i="35"/>
  <c r="I3127" i="35"/>
  <c r="I3128" i="35"/>
  <c r="I3129" i="35"/>
  <c r="I3130" i="35"/>
  <c r="I3131" i="35"/>
  <c r="I3132" i="35"/>
  <c r="I3133" i="35"/>
  <c r="I3134" i="35"/>
  <c r="I3135" i="35"/>
  <c r="I3136" i="35"/>
  <c r="I3137" i="35"/>
  <c r="I3138" i="35"/>
  <c r="I3139" i="35"/>
  <c r="I3140" i="35"/>
  <c r="I3141" i="35"/>
  <c r="I3142" i="35"/>
  <c r="I3143" i="35"/>
  <c r="I3144" i="35"/>
  <c r="I3145" i="35"/>
  <c r="I3146" i="35"/>
  <c r="I3147" i="35"/>
  <c r="I3148" i="35"/>
  <c r="I3149" i="35"/>
  <c r="I3150" i="35"/>
  <c r="I3151" i="35"/>
  <c r="I3152" i="35"/>
  <c r="I3153" i="35"/>
  <c r="I3154" i="35"/>
  <c r="I3155" i="35"/>
  <c r="I3156" i="35"/>
  <c r="I3157" i="35"/>
  <c r="I3158" i="35"/>
  <c r="I3159" i="35"/>
  <c r="I3160" i="35"/>
  <c r="I3161" i="35"/>
  <c r="I3162" i="35"/>
  <c r="I3163" i="35"/>
  <c r="I3164" i="35"/>
  <c r="I3165" i="35"/>
  <c r="I3166" i="35"/>
  <c r="I3167" i="35"/>
  <c r="I3168" i="35"/>
  <c r="I3169" i="35"/>
  <c r="I3170" i="35"/>
  <c r="I3171" i="35"/>
  <c r="I3172" i="35"/>
  <c r="I3173" i="35"/>
  <c r="I3174" i="35"/>
  <c r="I3175" i="35"/>
  <c r="I3176" i="35"/>
  <c r="I3177" i="35"/>
  <c r="I3178" i="35"/>
  <c r="I3179" i="35"/>
  <c r="I3180" i="35"/>
  <c r="I3181" i="35"/>
  <c r="I3182" i="35"/>
  <c r="I3183" i="35"/>
  <c r="I3184" i="35"/>
  <c r="I3185" i="35"/>
  <c r="I3186" i="35"/>
  <c r="I3187" i="35"/>
  <c r="I3188" i="35"/>
  <c r="I3189" i="35"/>
  <c r="I3190" i="35"/>
  <c r="I3191" i="35"/>
  <c r="I3192" i="35"/>
  <c r="I3193" i="35"/>
  <c r="I3194" i="35"/>
  <c r="I3195" i="35"/>
  <c r="I3196" i="35"/>
  <c r="I3197" i="35"/>
  <c r="I3198" i="35"/>
  <c r="I3199" i="35"/>
  <c r="I3200" i="35"/>
  <c r="I3201" i="35"/>
  <c r="I3202" i="35"/>
  <c r="I3203" i="35"/>
  <c r="I3204" i="35"/>
  <c r="I3205" i="35"/>
  <c r="I3206" i="35"/>
  <c r="I3207" i="35"/>
  <c r="I3208" i="35"/>
  <c r="I3209" i="35"/>
  <c r="I3210" i="35"/>
  <c r="I3211" i="35"/>
  <c r="I3212" i="35"/>
  <c r="I3213" i="35"/>
  <c r="I3214" i="35"/>
  <c r="I3215" i="35"/>
  <c r="I3216" i="35"/>
  <c r="I3217" i="35"/>
  <c r="I3218" i="35"/>
  <c r="I3219" i="35"/>
  <c r="I3220" i="35"/>
  <c r="I3221" i="35"/>
  <c r="I3222" i="35"/>
  <c r="I3223" i="35"/>
  <c r="I3224" i="35"/>
  <c r="I3225" i="35"/>
  <c r="I3226" i="35"/>
  <c r="I3227" i="35"/>
  <c r="I3228" i="35"/>
  <c r="I3229" i="35"/>
  <c r="I3230" i="35"/>
  <c r="I3231" i="35"/>
  <c r="I3232" i="35"/>
  <c r="I3233" i="35"/>
  <c r="I3234" i="35"/>
  <c r="I3235" i="35"/>
  <c r="I3236" i="35"/>
  <c r="I3237" i="35"/>
  <c r="I3238" i="35"/>
  <c r="I3239" i="35"/>
  <c r="I3240" i="35"/>
  <c r="I3241" i="35"/>
  <c r="I3242" i="35"/>
  <c r="I3243" i="35"/>
  <c r="I3244" i="35"/>
  <c r="I3245" i="35"/>
  <c r="I3246" i="35"/>
  <c r="I3247" i="35"/>
  <c r="I3248" i="35"/>
  <c r="I3249" i="35"/>
  <c r="I3250" i="35"/>
  <c r="I3251" i="35"/>
  <c r="I3252" i="35"/>
  <c r="I3253" i="35"/>
  <c r="I3254" i="35"/>
  <c r="I3255" i="35"/>
  <c r="I3256" i="35"/>
  <c r="I3257" i="35"/>
  <c r="I3258" i="35"/>
  <c r="I3259" i="35"/>
  <c r="I3260" i="35"/>
  <c r="I3261" i="35"/>
  <c r="I3262" i="35"/>
  <c r="I3263" i="35"/>
  <c r="I3264" i="35"/>
  <c r="I3265" i="35"/>
  <c r="I3266" i="35"/>
  <c r="I3267" i="35"/>
  <c r="I3268" i="35"/>
  <c r="I3269" i="35"/>
  <c r="I3270" i="35"/>
  <c r="I3271" i="35"/>
  <c r="I3272" i="35"/>
  <c r="I3273" i="35"/>
  <c r="I3274" i="35"/>
  <c r="I3275" i="35"/>
  <c r="I3276" i="35"/>
  <c r="I3277" i="35"/>
  <c r="I3278" i="35"/>
  <c r="I3279" i="35"/>
  <c r="I3280" i="35"/>
  <c r="I3281" i="35"/>
  <c r="I3282" i="35"/>
  <c r="I3283" i="35"/>
  <c r="I3284" i="35"/>
  <c r="I3285" i="35"/>
  <c r="I3286" i="35"/>
  <c r="I3287" i="35"/>
  <c r="I3288" i="35"/>
  <c r="I3289" i="35"/>
  <c r="I3290" i="35"/>
  <c r="I3291" i="35"/>
  <c r="I3292" i="35"/>
  <c r="I3293" i="35"/>
  <c r="I3294" i="35"/>
  <c r="I3295" i="35"/>
  <c r="I3296" i="35"/>
  <c r="I3297" i="35"/>
  <c r="I3298" i="35"/>
  <c r="I3299" i="35"/>
  <c r="I3300" i="35"/>
  <c r="I3301" i="35"/>
  <c r="I3302" i="35"/>
  <c r="I3303" i="35"/>
  <c r="I3304" i="35"/>
  <c r="I3305" i="35"/>
  <c r="I3306" i="35"/>
  <c r="I3307" i="35"/>
  <c r="I3308" i="35"/>
  <c r="I3309" i="35"/>
  <c r="I3310" i="35"/>
  <c r="I3311" i="35"/>
  <c r="I3312" i="35"/>
  <c r="I3313" i="35"/>
  <c r="I3314" i="35"/>
  <c r="I3315" i="35"/>
  <c r="I3316" i="35"/>
  <c r="I3317" i="35"/>
  <c r="I3318" i="35"/>
  <c r="I3319" i="35"/>
  <c r="I3320" i="35"/>
  <c r="I3321" i="35"/>
  <c r="I3322" i="35"/>
  <c r="I3323" i="35"/>
  <c r="I3324" i="35"/>
  <c r="I3325" i="35"/>
  <c r="I3326" i="35"/>
  <c r="I3327" i="35"/>
  <c r="I3328" i="35"/>
  <c r="I3329" i="35"/>
  <c r="I3330" i="35"/>
  <c r="I3331" i="35"/>
  <c r="I3332" i="35"/>
  <c r="I3333" i="35"/>
  <c r="I3334" i="35"/>
  <c r="I3335" i="35"/>
  <c r="I3336" i="35"/>
  <c r="I3337" i="35"/>
  <c r="I3338" i="35"/>
  <c r="I3339" i="35"/>
  <c r="I3340" i="35"/>
  <c r="I3341" i="35"/>
  <c r="I3342" i="35"/>
  <c r="I3343" i="35"/>
  <c r="I3344" i="35"/>
  <c r="I3345" i="35"/>
  <c r="I3346" i="35"/>
  <c r="I3347" i="35"/>
  <c r="I3348" i="35"/>
  <c r="I3349" i="35"/>
  <c r="I3350" i="35"/>
  <c r="I3351" i="35"/>
  <c r="I3352" i="35"/>
  <c r="I3353" i="35"/>
  <c r="I3354" i="35"/>
  <c r="I3355" i="35"/>
  <c r="I3356" i="35"/>
  <c r="I3357" i="35"/>
  <c r="I3358" i="35"/>
  <c r="I3359" i="35"/>
  <c r="I3360" i="35"/>
  <c r="I3361" i="35"/>
  <c r="I3362" i="35"/>
  <c r="I3363" i="35"/>
  <c r="I3364" i="35"/>
  <c r="I3365" i="35"/>
  <c r="I3366" i="35"/>
  <c r="I3367" i="35"/>
  <c r="I3368" i="35"/>
  <c r="I3369" i="35"/>
  <c r="I3370" i="35"/>
  <c r="I3371" i="35"/>
  <c r="I3372" i="35"/>
  <c r="I3373" i="35"/>
  <c r="I3374" i="35"/>
  <c r="I3375" i="35"/>
  <c r="I3376" i="35"/>
  <c r="I3377" i="35"/>
  <c r="I3378" i="35"/>
  <c r="I3379" i="35"/>
  <c r="I3380" i="35"/>
  <c r="I3381" i="35"/>
  <c r="I3382" i="35"/>
  <c r="I3383" i="35"/>
  <c r="I3384" i="35"/>
  <c r="I3385" i="35"/>
  <c r="I3386" i="35"/>
  <c r="I3387" i="35"/>
  <c r="I3388" i="35"/>
  <c r="I3389" i="35"/>
  <c r="I3390" i="35"/>
  <c r="I3391" i="35"/>
  <c r="I3392" i="35"/>
  <c r="I3393" i="35"/>
  <c r="I3394" i="35"/>
  <c r="I3395" i="35"/>
  <c r="I3396" i="35"/>
  <c r="I3397" i="35"/>
  <c r="I3398" i="35"/>
  <c r="I3399" i="35"/>
  <c r="I3400" i="35"/>
  <c r="I3401" i="35"/>
  <c r="I3402" i="35"/>
  <c r="I3403" i="35"/>
  <c r="I3404" i="35"/>
  <c r="I3405" i="35"/>
  <c r="I3406" i="35"/>
  <c r="I3407" i="35"/>
  <c r="I3408" i="35"/>
  <c r="I3409" i="35"/>
  <c r="I3410" i="35"/>
  <c r="I3411" i="35"/>
  <c r="I3412" i="35"/>
  <c r="I3413" i="35"/>
  <c r="I3414" i="35"/>
  <c r="I3415" i="35"/>
  <c r="I3416" i="35"/>
  <c r="I3417" i="35"/>
  <c r="I3418" i="35"/>
  <c r="I3419" i="35"/>
  <c r="I3420" i="35"/>
  <c r="I3421" i="35"/>
  <c r="I3422" i="35"/>
  <c r="I3423" i="35"/>
  <c r="I3424" i="35"/>
  <c r="I3425" i="35"/>
  <c r="I3426" i="35"/>
  <c r="I3427" i="35"/>
  <c r="I3428" i="35"/>
  <c r="I3429" i="35"/>
  <c r="I3430" i="35"/>
  <c r="I3431" i="35"/>
  <c r="I3432" i="35"/>
  <c r="I3433" i="35"/>
  <c r="I3434" i="35"/>
  <c r="I3435" i="35"/>
  <c r="I3436" i="35"/>
  <c r="I3437" i="35"/>
  <c r="I3438" i="35"/>
  <c r="I3439" i="35"/>
  <c r="I3440" i="35"/>
  <c r="I3441" i="35"/>
  <c r="I3442" i="35"/>
  <c r="I3443" i="35"/>
  <c r="I3444" i="35"/>
  <c r="I3445" i="35"/>
  <c r="I3446" i="35"/>
  <c r="I3447" i="35"/>
  <c r="I3448" i="35"/>
  <c r="I3449" i="35"/>
  <c r="I3450" i="35"/>
  <c r="I3451" i="35"/>
  <c r="I3452" i="35"/>
  <c r="I3453" i="35"/>
  <c r="I3454" i="35"/>
  <c r="I3455" i="35"/>
  <c r="I3456" i="35"/>
  <c r="I3457" i="35"/>
  <c r="I3458" i="35"/>
  <c r="I3459" i="35"/>
  <c r="I3460" i="35"/>
  <c r="I3461" i="35"/>
  <c r="I3462" i="35"/>
  <c r="I3463" i="35"/>
  <c r="I3464" i="35"/>
  <c r="I3465" i="35"/>
  <c r="I3466" i="35"/>
  <c r="I3467" i="35"/>
  <c r="I3468" i="35"/>
  <c r="I3469" i="35"/>
  <c r="I3470" i="35"/>
  <c r="I3471" i="35"/>
  <c r="I3472" i="35"/>
  <c r="I3473" i="35"/>
  <c r="I3474" i="35"/>
  <c r="I3475" i="35"/>
  <c r="I3476" i="35"/>
  <c r="I3477" i="35"/>
  <c r="I3478" i="35"/>
  <c r="I3479" i="35"/>
  <c r="I3480" i="35"/>
  <c r="I3481" i="35"/>
  <c r="I3482" i="35"/>
  <c r="I3483" i="35"/>
  <c r="I3484" i="35"/>
  <c r="I3485" i="35"/>
  <c r="I3486" i="35"/>
  <c r="I3487" i="35"/>
  <c r="I3488" i="35"/>
  <c r="I3489" i="35"/>
  <c r="I3490" i="35"/>
  <c r="I3491" i="35"/>
  <c r="I3492" i="35"/>
  <c r="I3493" i="35"/>
  <c r="I3494" i="35"/>
  <c r="I3495" i="35"/>
  <c r="I3496" i="35"/>
  <c r="I3497" i="35"/>
  <c r="I3498" i="35"/>
  <c r="I3499" i="35"/>
  <c r="I3500" i="35"/>
  <c r="I3501" i="35"/>
  <c r="I3502" i="35"/>
  <c r="I3503" i="35"/>
  <c r="I3504" i="35"/>
  <c r="I3505" i="35"/>
  <c r="I3506" i="35"/>
  <c r="I3507" i="35"/>
  <c r="I3508" i="35"/>
  <c r="I3509" i="35"/>
  <c r="I3510" i="35"/>
  <c r="I3511" i="35"/>
  <c r="I3512" i="35"/>
  <c r="I3513" i="35"/>
  <c r="I3514" i="35"/>
  <c r="I3515" i="35"/>
  <c r="I3516" i="35"/>
  <c r="I3517" i="35"/>
  <c r="I3518" i="35"/>
  <c r="I3519" i="35"/>
  <c r="I3520" i="35"/>
  <c r="I3521" i="35"/>
  <c r="I3522" i="35"/>
  <c r="I3523" i="35"/>
  <c r="I3524" i="35"/>
  <c r="I3525" i="35"/>
  <c r="I3526" i="35"/>
  <c r="I3527" i="35"/>
  <c r="I3528" i="35"/>
  <c r="I3529" i="35"/>
  <c r="I3530" i="35"/>
  <c r="I3531" i="35"/>
  <c r="I3532" i="35"/>
  <c r="I3533" i="35"/>
  <c r="I3534" i="35"/>
  <c r="I3535" i="35"/>
  <c r="I3536" i="35"/>
  <c r="I3537" i="35"/>
  <c r="I3538" i="35"/>
  <c r="I3539" i="35"/>
  <c r="I3540" i="35"/>
  <c r="I3541" i="35"/>
  <c r="I3542" i="35"/>
  <c r="I3543" i="35"/>
  <c r="I3544" i="35"/>
  <c r="I3545" i="35"/>
  <c r="I3546" i="35"/>
  <c r="I3547" i="35"/>
  <c r="I3548" i="35"/>
  <c r="I3549" i="35"/>
  <c r="I3550" i="35"/>
  <c r="I3551" i="35"/>
  <c r="I3552" i="35"/>
  <c r="I3553" i="35"/>
  <c r="I3554" i="35"/>
  <c r="I3555" i="35"/>
  <c r="I3556" i="35"/>
  <c r="I3557" i="35"/>
  <c r="I3558" i="35"/>
  <c r="I3559" i="35"/>
  <c r="I3560" i="35"/>
  <c r="I3561" i="35"/>
  <c r="I3562" i="35"/>
  <c r="I3563" i="35"/>
  <c r="I3564" i="35"/>
  <c r="I3565" i="35"/>
  <c r="I3566" i="35"/>
  <c r="I3567" i="35"/>
  <c r="I3568" i="35"/>
  <c r="I3569" i="35"/>
  <c r="I3570" i="35"/>
  <c r="I3571" i="35"/>
  <c r="I3572" i="35"/>
  <c r="I3573" i="35"/>
  <c r="I3574" i="35"/>
  <c r="I3575" i="35"/>
  <c r="I3576" i="35"/>
  <c r="I3577" i="35"/>
  <c r="I3578" i="35"/>
  <c r="I3579" i="35"/>
  <c r="I3580" i="35"/>
  <c r="I3581" i="35"/>
  <c r="I3582" i="35"/>
  <c r="I3583" i="35"/>
  <c r="I3584" i="35"/>
  <c r="I3585" i="35"/>
  <c r="I3586" i="35"/>
  <c r="I3587" i="35"/>
  <c r="I3588" i="35"/>
  <c r="I3589" i="35"/>
  <c r="I3590" i="35"/>
  <c r="I3591" i="35"/>
  <c r="I3592" i="35"/>
  <c r="I3593" i="35"/>
  <c r="I3594" i="35"/>
  <c r="I3595" i="35"/>
  <c r="I3596" i="35"/>
  <c r="I3597" i="35"/>
  <c r="I3598" i="35"/>
  <c r="I3599" i="35"/>
  <c r="I3600" i="35"/>
  <c r="I3601" i="35"/>
  <c r="I3602" i="35"/>
  <c r="I3603" i="35"/>
  <c r="I3604" i="35"/>
  <c r="I3605" i="35"/>
  <c r="I3606" i="35"/>
  <c r="I3607" i="35"/>
  <c r="I3608" i="35"/>
  <c r="I3609" i="35"/>
  <c r="I3610" i="35"/>
  <c r="I3611" i="35"/>
  <c r="I3612" i="35"/>
  <c r="I3613" i="35"/>
  <c r="I3614" i="35"/>
  <c r="I3615" i="35"/>
  <c r="I3616" i="35"/>
  <c r="I3617" i="35"/>
  <c r="I3618" i="35"/>
  <c r="I3619" i="35"/>
  <c r="I3620" i="35"/>
  <c r="I3621" i="35"/>
  <c r="I3622" i="35"/>
  <c r="I3623" i="35"/>
  <c r="I3624" i="35"/>
  <c r="I3625" i="35"/>
  <c r="I3626" i="35"/>
  <c r="I3627" i="35"/>
  <c r="I3628" i="35"/>
  <c r="I3629" i="35"/>
  <c r="I3630" i="35"/>
  <c r="I3631" i="35"/>
  <c r="I3632" i="35"/>
  <c r="I3633" i="35"/>
  <c r="I3634" i="35"/>
  <c r="I3635" i="35"/>
  <c r="I3636" i="35"/>
  <c r="I3637" i="35"/>
  <c r="I3638" i="35"/>
  <c r="I3639" i="35"/>
  <c r="I3640" i="35"/>
  <c r="I3641" i="35"/>
  <c r="I3642" i="35"/>
  <c r="I3643" i="35"/>
  <c r="I3644" i="35"/>
  <c r="I3645" i="35"/>
  <c r="I3646" i="35"/>
  <c r="I3647" i="35"/>
  <c r="I3648" i="35"/>
  <c r="I3649" i="35"/>
  <c r="I3650" i="35"/>
  <c r="I3651" i="35"/>
  <c r="I3652" i="35"/>
  <c r="I3653" i="35"/>
  <c r="I3654" i="35"/>
  <c r="I3655" i="35"/>
  <c r="I3656" i="35"/>
  <c r="I3657" i="35"/>
  <c r="I3658" i="35"/>
  <c r="I3659" i="35"/>
  <c r="I3660" i="35"/>
  <c r="I3661" i="35"/>
  <c r="I3662" i="35"/>
  <c r="I3663" i="35"/>
  <c r="I3664" i="35"/>
  <c r="I3665" i="35"/>
  <c r="I3666" i="35"/>
  <c r="I3667" i="35"/>
  <c r="I3668" i="35"/>
  <c r="I3669" i="35"/>
  <c r="I3670" i="35"/>
  <c r="I3671" i="35"/>
  <c r="I3672" i="35"/>
  <c r="I3673" i="35"/>
  <c r="I3674" i="35"/>
  <c r="I3675" i="35"/>
  <c r="I3676" i="35"/>
  <c r="I3677" i="35"/>
  <c r="I3678" i="35"/>
  <c r="I3679" i="35"/>
  <c r="I3680" i="35"/>
  <c r="I3681" i="35"/>
  <c r="I3682" i="35"/>
  <c r="I3683" i="35"/>
  <c r="I3684" i="35"/>
  <c r="I3685" i="35"/>
  <c r="I3686" i="35"/>
  <c r="I3687" i="35"/>
  <c r="I3688" i="35"/>
  <c r="I3689" i="35"/>
  <c r="I3690" i="35"/>
  <c r="I3691" i="35"/>
  <c r="I3692" i="35"/>
  <c r="I3693" i="35"/>
  <c r="I3694" i="35"/>
  <c r="I3695" i="35"/>
  <c r="I3696" i="35"/>
  <c r="I3697" i="35"/>
  <c r="I3698" i="35"/>
  <c r="I3699" i="35"/>
  <c r="I3700" i="35"/>
  <c r="I3701" i="35"/>
  <c r="I3702" i="35"/>
  <c r="I3703" i="35"/>
  <c r="I3704" i="35"/>
  <c r="I3705" i="35"/>
  <c r="I3706" i="35"/>
  <c r="I3707" i="35"/>
  <c r="I3708" i="35"/>
  <c r="I3709" i="35"/>
  <c r="I3710" i="35"/>
  <c r="I3711" i="35"/>
  <c r="I3712" i="35"/>
  <c r="I3713" i="35"/>
  <c r="I3714" i="35"/>
  <c r="I3715" i="35"/>
  <c r="I3716" i="35"/>
  <c r="I3717" i="35"/>
  <c r="I3718" i="35"/>
  <c r="I3719" i="35"/>
  <c r="I3720" i="35"/>
  <c r="I3721" i="35"/>
  <c r="I3722" i="35"/>
  <c r="I3723" i="35"/>
  <c r="I3724" i="35"/>
  <c r="I3725" i="35"/>
  <c r="I3726" i="35"/>
  <c r="I3727" i="35"/>
  <c r="I3728" i="35"/>
  <c r="I3729" i="35"/>
  <c r="I3730" i="35"/>
  <c r="I3731" i="35"/>
  <c r="I3732" i="35"/>
  <c r="I3733" i="35"/>
  <c r="I3734" i="35"/>
  <c r="I3735" i="35"/>
  <c r="I3736" i="35"/>
  <c r="I3737" i="35"/>
  <c r="I3738" i="35"/>
  <c r="I3739" i="35"/>
  <c r="I3740" i="35"/>
  <c r="I3741" i="35"/>
  <c r="I3742" i="35"/>
  <c r="I3743" i="35"/>
  <c r="I3744" i="35"/>
  <c r="I3745" i="35"/>
  <c r="I3746" i="35"/>
  <c r="I3747" i="35"/>
  <c r="I3748" i="35"/>
  <c r="I3749" i="35"/>
  <c r="I3750" i="35"/>
  <c r="I3751" i="35"/>
  <c r="I3752" i="35"/>
  <c r="I3753" i="35"/>
  <c r="I3754" i="35"/>
  <c r="I3755" i="35"/>
  <c r="I3756" i="35"/>
  <c r="I3757" i="35"/>
  <c r="I3758" i="35"/>
  <c r="I3759" i="35"/>
  <c r="I3760" i="35"/>
  <c r="I3761" i="35"/>
  <c r="I3762" i="35"/>
  <c r="I3763" i="35"/>
  <c r="I3764" i="35"/>
  <c r="I3765" i="35"/>
  <c r="I3766" i="35"/>
  <c r="I3767" i="35"/>
  <c r="I3768" i="35"/>
  <c r="I3769" i="35"/>
  <c r="I3770" i="35"/>
  <c r="I3771" i="35"/>
  <c r="I3772" i="35"/>
  <c r="I3773" i="35"/>
  <c r="I3774" i="35"/>
  <c r="I3775" i="35"/>
  <c r="I3776" i="35"/>
  <c r="I3777" i="35"/>
  <c r="I3778" i="35"/>
  <c r="I3779" i="35"/>
  <c r="I3780" i="35"/>
  <c r="I3781" i="35"/>
  <c r="I3782" i="35"/>
  <c r="I3783" i="35"/>
  <c r="I3784" i="35"/>
  <c r="I3785" i="35"/>
  <c r="I3786" i="35"/>
  <c r="I3787" i="35"/>
  <c r="I3788" i="35"/>
  <c r="I3789" i="35"/>
  <c r="I3790" i="35"/>
  <c r="I3791" i="35"/>
  <c r="I3792" i="35"/>
  <c r="I3793" i="35"/>
  <c r="I3794" i="35"/>
  <c r="I3795" i="35"/>
  <c r="I3796" i="35"/>
  <c r="I3797" i="35"/>
  <c r="I3798" i="35"/>
  <c r="I3799" i="35"/>
  <c r="I3800" i="35"/>
  <c r="I3801" i="35"/>
  <c r="I3802" i="35"/>
  <c r="I3803" i="35"/>
  <c r="I3804" i="35"/>
  <c r="I3805" i="35"/>
  <c r="I3806" i="35"/>
  <c r="I3807" i="35"/>
  <c r="I3808" i="35"/>
  <c r="I3809" i="35"/>
  <c r="I3810" i="35"/>
  <c r="I3811" i="35"/>
  <c r="I3812" i="35"/>
  <c r="I3813" i="35"/>
  <c r="I3814" i="35"/>
  <c r="I3815" i="35"/>
  <c r="I3816" i="35"/>
  <c r="I3817" i="35"/>
  <c r="I3818" i="35"/>
  <c r="I3819" i="35"/>
  <c r="I3820" i="35"/>
  <c r="I3821" i="35"/>
  <c r="I3822" i="35"/>
  <c r="I3823" i="35"/>
  <c r="I3824" i="35"/>
  <c r="I3825" i="35"/>
  <c r="I3826" i="35"/>
  <c r="I3827" i="35"/>
  <c r="I3828" i="35"/>
  <c r="I3829" i="35"/>
  <c r="I3830" i="35"/>
  <c r="I3831" i="35"/>
  <c r="I3832" i="35"/>
  <c r="I3833" i="35"/>
  <c r="I3834" i="35"/>
  <c r="I3835" i="35"/>
  <c r="I3836" i="35"/>
  <c r="I3837" i="35"/>
  <c r="I3838" i="35"/>
  <c r="I3839" i="35"/>
  <c r="I3840" i="35"/>
  <c r="I3841" i="35"/>
  <c r="I3842" i="35"/>
  <c r="I3843" i="35"/>
  <c r="I3844" i="35"/>
  <c r="I3845" i="35"/>
  <c r="I3846" i="35"/>
  <c r="I3847" i="35"/>
  <c r="I3848" i="35"/>
  <c r="I3849" i="35"/>
  <c r="I3850" i="35"/>
  <c r="I3851" i="35"/>
  <c r="I3852" i="35"/>
  <c r="I3853" i="35"/>
  <c r="I3854" i="35"/>
  <c r="I3855" i="35"/>
  <c r="I3856" i="35"/>
  <c r="I3857" i="35"/>
  <c r="I3858" i="35"/>
  <c r="I3859" i="35"/>
  <c r="I3860" i="35"/>
  <c r="I3861" i="35"/>
  <c r="I3862" i="35"/>
  <c r="I3863" i="35"/>
  <c r="I3864" i="35"/>
  <c r="I3865" i="35"/>
  <c r="I3866" i="35"/>
  <c r="I3867" i="35"/>
  <c r="I3868" i="35"/>
  <c r="I3869" i="35"/>
  <c r="I3870" i="35"/>
  <c r="I3871" i="35"/>
  <c r="I3872" i="35"/>
  <c r="I3873" i="35"/>
  <c r="I3874" i="35"/>
  <c r="I3875" i="35"/>
  <c r="I3876" i="35"/>
  <c r="I3877" i="35"/>
  <c r="I3878" i="35"/>
  <c r="I3879" i="35"/>
  <c r="I3880" i="35"/>
  <c r="I3881" i="35"/>
  <c r="I3882" i="35"/>
  <c r="I3883" i="35"/>
  <c r="I3884" i="35"/>
  <c r="I3885" i="35"/>
  <c r="I3886" i="35"/>
  <c r="I3887" i="35"/>
  <c r="I3888" i="35"/>
  <c r="I3889" i="35"/>
  <c r="I3890" i="35"/>
  <c r="I3891" i="35"/>
  <c r="I3892" i="35"/>
  <c r="I3893" i="35"/>
  <c r="I3894" i="35"/>
  <c r="I3895" i="35"/>
  <c r="I3896" i="35"/>
  <c r="I3897" i="35"/>
  <c r="I3898" i="35"/>
  <c r="I3899" i="35"/>
  <c r="I3900" i="35"/>
  <c r="I3901" i="35"/>
  <c r="I3902" i="35"/>
  <c r="I3903" i="35"/>
  <c r="I3904" i="35"/>
  <c r="I3905" i="35"/>
  <c r="I3906" i="35"/>
  <c r="I3907" i="35"/>
  <c r="I3908" i="35"/>
  <c r="I3909" i="35"/>
  <c r="I3910" i="35"/>
  <c r="I3911" i="35"/>
  <c r="I3912" i="35"/>
  <c r="I3913" i="35"/>
  <c r="I3914" i="35"/>
  <c r="I3915" i="35"/>
  <c r="I3916" i="35"/>
  <c r="I3917" i="35"/>
  <c r="I3918" i="35"/>
  <c r="I3919" i="35"/>
  <c r="I3920" i="35"/>
  <c r="I3921" i="35"/>
  <c r="I3922" i="35"/>
  <c r="I3923" i="35"/>
  <c r="I3924" i="35"/>
  <c r="I3925" i="35"/>
  <c r="I3926" i="35"/>
  <c r="I3927" i="35"/>
  <c r="I3928" i="35"/>
  <c r="I3929" i="35"/>
  <c r="I3930" i="35"/>
  <c r="I3931" i="35"/>
  <c r="I3932" i="35"/>
  <c r="I3933" i="35"/>
  <c r="I3934" i="35"/>
  <c r="I3935" i="35"/>
  <c r="I3936" i="35"/>
  <c r="I3937" i="35"/>
  <c r="I3938" i="35"/>
  <c r="I3939" i="35"/>
  <c r="I3940" i="35"/>
  <c r="I3941" i="35"/>
  <c r="I3942" i="35"/>
  <c r="I3943" i="35"/>
  <c r="I3944" i="35"/>
  <c r="I3945" i="35"/>
  <c r="I3946" i="35"/>
  <c r="I3947" i="35"/>
  <c r="I3948" i="35"/>
  <c r="I3949" i="35"/>
  <c r="I3950" i="35"/>
  <c r="I3951" i="35"/>
  <c r="I3952" i="35"/>
  <c r="I3953" i="35"/>
  <c r="I3954" i="35"/>
  <c r="I3955" i="35"/>
  <c r="I3956" i="35"/>
  <c r="I3957" i="35"/>
  <c r="I3958" i="35"/>
  <c r="I3959" i="35"/>
  <c r="I3960" i="35"/>
  <c r="I3961" i="35"/>
  <c r="I3962" i="35"/>
  <c r="I3963" i="35"/>
  <c r="I3964" i="35"/>
  <c r="I3965" i="35"/>
  <c r="I3966" i="35"/>
  <c r="I3967" i="35"/>
  <c r="I3968" i="35"/>
  <c r="I3969" i="35"/>
  <c r="I3970" i="35"/>
  <c r="I3971" i="35"/>
  <c r="I3972" i="35"/>
  <c r="I3973" i="35"/>
  <c r="I3974" i="35"/>
  <c r="I3975" i="35"/>
  <c r="I3976" i="35"/>
  <c r="I3977" i="35"/>
  <c r="I3978" i="35"/>
  <c r="I3979" i="35"/>
  <c r="I3980" i="35"/>
  <c r="I3981" i="35"/>
  <c r="I3982" i="35"/>
  <c r="I3983" i="35"/>
  <c r="I3984" i="35"/>
  <c r="I3985" i="35"/>
  <c r="I3986" i="35"/>
  <c r="I3987" i="35"/>
  <c r="I3988" i="35"/>
  <c r="I3989" i="35"/>
  <c r="I3990" i="35"/>
  <c r="I3991" i="35"/>
  <c r="I3992" i="35"/>
  <c r="I3993" i="35"/>
  <c r="I3994" i="35"/>
  <c r="I3995" i="35"/>
  <c r="I3996" i="35"/>
  <c r="I3997" i="35"/>
  <c r="I3998" i="35"/>
  <c r="I3999" i="35"/>
  <c r="I4000" i="35"/>
  <c r="I4001" i="35"/>
  <c r="I4002" i="35"/>
  <c r="I4003" i="35"/>
  <c r="I4004" i="35"/>
  <c r="I4005" i="35"/>
  <c r="I4006" i="35"/>
  <c r="I4007" i="35"/>
  <c r="I4008" i="35"/>
  <c r="I4009" i="35"/>
  <c r="I4010" i="35"/>
  <c r="I4011" i="35"/>
  <c r="I4012" i="35"/>
  <c r="I4013" i="35"/>
  <c r="I4014" i="35"/>
  <c r="I4015" i="35"/>
  <c r="I4016" i="35"/>
  <c r="I4017" i="35"/>
  <c r="I4018" i="35"/>
  <c r="I4019" i="35"/>
  <c r="I4020" i="35"/>
  <c r="I4021" i="35"/>
  <c r="I4022" i="35"/>
  <c r="I4023" i="35"/>
  <c r="I4024" i="35"/>
  <c r="I4025" i="35"/>
  <c r="I4026" i="35"/>
  <c r="I4027" i="35"/>
  <c r="I4028" i="35"/>
  <c r="I4029" i="35"/>
  <c r="I4030" i="35"/>
  <c r="I4031" i="35"/>
  <c r="I4032" i="35"/>
  <c r="I4033" i="35"/>
  <c r="I4034" i="35"/>
  <c r="I4035" i="35"/>
  <c r="I4036" i="35"/>
  <c r="I4037" i="35"/>
  <c r="I4038" i="35"/>
  <c r="I4039" i="35"/>
  <c r="I4040" i="35"/>
  <c r="I4041" i="35"/>
  <c r="I4042" i="35"/>
  <c r="I4043" i="35"/>
  <c r="I4044" i="35"/>
  <c r="I4045" i="35"/>
  <c r="I4046" i="35"/>
  <c r="I4047" i="35"/>
  <c r="I4048" i="35"/>
  <c r="I4049" i="35"/>
  <c r="I4050" i="35"/>
  <c r="I4051" i="35"/>
  <c r="I4052" i="35"/>
  <c r="I4053" i="35"/>
  <c r="I4054" i="35"/>
  <c r="I4055" i="35"/>
  <c r="I4056" i="35"/>
  <c r="I4057" i="35"/>
  <c r="I4058" i="35"/>
  <c r="I4059" i="35"/>
  <c r="I4060" i="35"/>
  <c r="I4061" i="35"/>
  <c r="I4062" i="35"/>
  <c r="I4063" i="35"/>
  <c r="I4064" i="35"/>
  <c r="I4065" i="35"/>
  <c r="I4066" i="35"/>
  <c r="I4067" i="35"/>
  <c r="I4068" i="35"/>
  <c r="I4069" i="35"/>
  <c r="I4070" i="35"/>
  <c r="I4071" i="35"/>
  <c r="I4072" i="35"/>
  <c r="I4073" i="35"/>
  <c r="I4074" i="35"/>
  <c r="I4075" i="35"/>
  <c r="I4076" i="35"/>
  <c r="I4077" i="35"/>
  <c r="I4078" i="35"/>
  <c r="I4079" i="35"/>
  <c r="I4080" i="35"/>
  <c r="I4081" i="35"/>
  <c r="I4082" i="35"/>
  <c r="I4083" i="35"/>
  <c r="I4084" i="35"/>
  <c r="I4085" i="35"/>
  <c r="I4086" i="35"/>
  <c r="I4087" i="35"/>
  <c r="I4088" i="35"/>
  <c r="I4089" i="35"/>
  <c r="I4090" i="35"/>
  <c r="I4091" i="35"/>
  <c r="I4092" i="35"/>
  <c r="I4093" i="35"/>
  <c r="I4094" i="35"/>
  <c r="I4095" i="35"/>
  <c r="I4096" i="35"/>
  <c r="I4097" i="35"/>
  <c r="I4098" i="35"/>
  <c r="I4099" i="35"/>
  <c r="I4100" i="35"/>
  <c r="I4101" i="35"/>
  <c r="I4102" i="35"/>
  <c r="I4103" i="35"/>
  <c r="I4104" i="35"/>
  <c r="I4105" i="35"/>
  <c r="I4106" i="35"/>
  <c r="I4107" i="35"/>
  <c r="I4108" i="35"/>
  <c r="I4109" i="35"/>
  <c r="I4110" i="35"/>
  <c r="I4111" i="35"/>
  <c r="I4112" i="35"/>
  <c r="I4113" i="35"/>
  <c r="I4114" i="35"/>
  <c r="I4115" i="35"/>
  <c r="I4116" i="35"/>
  <c r="I4117" i="35"/>
  <c r="I4118" i="35"/>
  <c r="I4119" i="35"/>
  <c r="I4120" i="35"/>
  <c r="I4121" i="35"/>
  <c r="I4122" i="35"/>
  <c r="I4123" i="35"/>
  <c r="I4124" i="35"/>
  <c r="I4125" i="35"/>
  <c r="I4126" i="35"/>
  <c r="I4127" i="35"/>
  <c r="I4128" i="35"/>
  <c r="I4129" i="35"/>
  <c r="I4130" i="35"/>
  <c r="I4131" i="35"/>
  <c r="I4132" i="35"/>
  <c r="I4133" i="35"/>
  <c r="I4134" i="35"/>
  <c r="I4135" i="35"/>
  <c r="I4136" i="35"/>
  <c r="I4137" i="35"/>
  <c r="I4138" i="35"/>
  <c r="I4139" i="35"/>
  <c r="I4140" i="35"/>
  <c r="I4141" i="35"/>
  <c r="I4142" i="35"/>
  <c r="I4143" i="35"/>
  <c r="I4144" i="35"/>
  <c r="I4145" i="35"/>
  <c r="I4146" i="35"/>
  <c r="I4147" i="35"/>
  <c r="I4148" i="35"/>
  <c r="I4149" i="35"/>
  <c r="I4150" i="35"/>
  <c r="I4151" i="35"/>
  <c r="I4152" i="35"/>
  <c r="I4153" i="35"/>
  <c r="I4154" i="35"/>
  <c r="I4155" i="35"/>
  <c r="I4156" i="35"/>
  <c r="I4157" i="35"/>
  <c r="I4158" i="35"/>
  <c r="I4159" i="35"/>
  <c r="I4160" i="35"/>
  <c r="I4161" i="35"/>
  <c r="I4162" i="35"/>
  <c r="I4163" i="35"/>
  <c r="I4164" i="35"/>
  <c r="I4165" i="35"/>
  <c r="I4166" i="35"/>
  <c r="I4167" i="35"/>
  <c r="I4168" i="35"/>
  <c r="I4169" i="35"/>
  <c r="I4170" i="35"/>
  <c r="I4171" i="35"/>
  <c r="I4172" i="35"/>
  <c r="I4173" i="35"/>
  <c r="I4174" i="35"/>
  <c r="I4175" i="35"/>
  <c r="I4176" i="35"/>
  <c r="I4177" i="35"/>
  <c r="I4178" i="35"/>
  <c r="I4179" i="35"/>
  <c r="I4180" i="35"/>
  <c r="I4181" i="35"/>
  <c r="I4182" i="35"/>
  <c r="I4183" i="35"/>
  <c r="I4184" i="35"/>
  <c r="I4185" i="35"/>
  <c r="I4186" i="35"/>
  <c r="I4187" i="35"/>
  <c r="I4188" i="35"/>
  <c r="I4189" i="35"/>
  <c r="I4190" i="35"/>
  <c r="I4191" i="35"/>
  <c r="I4192" i="35"/>
  <c r="I4193" i="35"/>
  <c r="I4194" i="35"/>
  <c r="I4195" i="35"/>
  <c r="I4196" i="35"/>
  <c r="I4197" i="35"/>
  <c r="I4198" i="35"/>
  <c r="I4199" i="35"/>
  <c r="I4200" i="35"/>
  <c r="I4201" i="35"/>
  <c r="I4202" i="35"/>
  <c r="I4203" i="35"/>
  <c r="I4204" i="35"/>
  <c r="I4205" i="35"/>
  <c r="I4206" i="35"/>
  <c r="I4207" i="35"/>
  <c r="I4208" i="35"/>
  <c r="I4209" i="35"/>
  <c r="I4210" i="35"/>
  <c r="I4211" i="35"/>
  <c r="I4212" i="35"/>
  <c r="I4213" i="35"/>
  <c r="I4214" i="35"/>
  <c r="I4215" i="35"/>
  <c r="I4216" i="35"/>
  <c r="I4217" i="35"/>
  <c r="I4218" i="35"/>
  <c r="I4219" i="35"/>
  <c r="I4220" i="35"/>
  <c r="I4221" i="35"/>
  <c r="I4222" i="35"/>
  <c r="I4223" i="35"/>
  <c r="I4224" i="35"/>
  <c r="I4225" i="35"/>
  <c r="I4226" i="35"/>
  <c r="I4227" i="35"/>
  <c r="I4228" i="35"/>
  <c r="I4229" i="35"/>
  <c r="I4230" i="35"/>
  <c r="I4231" i="35"/>
  <c r="I4232" i="35"/>
  <c r="I4233" i="35"/>
  <c r="I4234" i="35"/>
  <c r="I4235" i="35"/>
  <c r="I4236" i="35"/>
  <c r="I4237" i="35"/>
  <c r="I4238" i="35"/>
  <c r="I4239" i="35"/>
  <c r="I4240" i="35"/>
  <c r="I4241" i="35"/>
  <c r="I4242" i="35"/>
  <c r="I4243" i="35"/>
  <c r="I4244" i="35"/>
  <c r="I4245" i="35"/>
  <c r="I4246" i="35"/>
  <c r="I4247" i="35"/>
  <c r="I4248" i="35"/>
  <c r="I4249" i="35"/>
  <c r="I4250" i="35"/>
  <c r="I4251" i="35"/>
  <c r="I4252" i="35"/>
  <c r="I4253" i="35"/>
  <c r="I4254" i="35"/>
  <c r="I4255" i="35"/>
  <c r="I4256" i="35"/>
  <c r="I4257" i="35"/>
  <c r="I4258" i="35"/>
  <c r="I4259" i="35"/>
  <c r="I4260" i="35"/>
  <c r="I4261" i="35"/>
  <c r="I4262" i="35"/>
  <c r="I4263" i="35"/>
  <c r="I4264" i="35"/>
  <c r="I4265" i="35"/>
  <c r="I4266" i="35"/>
  <c r="I4267" i="35"/>
  <c r="I4268" i="35"/>
  <c r="I4269" i="35"/>
  <c r="I4270" i="35"/>
  <c r="I4271" i="35"/>
  <c r="I4272" i="35"/>
  <c r="I4273" i="35"/>
  <c r="I4274" i="35"/>
  <c r="I4275" i="35"/>
  <c r="I4276" i="35"/>
  <c r="I4277" i="35"/>
  <c r="I4278" i="35"/>
  <c r="I4279" i="35"/>
  <c r="I4280" i="35"/>
  <c r="I4281" i="35"/>
  <c r="I4282" i="35"/>
  <c r="I4283" i="35"/>
  <c r="I4284" i="35"/>
  <c r="I4285" i="35"/>
  <c r="I4286" i="35"/>
  <c r="I4287" i="35"/>
  <c r="I4288" i="35"/>
  <c r="I4289" i="35"/>
  <c r="I4290" i="35"/>
  <c r="I4291" i="35"/>
  <c r="I4292" i="35"/>
  <c r="I4293" i="35"/>
  <c r="I4294" i="35"/>
  <c r="I4295" i="35"/>
  <c r="I4296" i="35"/>
  <c r="I4297" i="35"/>
  <c r="I4298" i="35"/>
  <c r="I4299" i="35"/>
  <c r="I4300" i="35"/>
  <c r="I4301" i="35"/>
  <c r="I4302" i="35"/>
  <c r="I4303" i="35"/>
  <c r="I4304" i="35"/>
  <c r="I4305" i="35"/>
  <c r="I4306" i="35"/>
  <c r="I4307" i="35"/>
  <c r="I4308" i="35"/>
  <c r="I4309" i="35"/>
  <c r="I4310" i="35"/>
  <c r="I4311" i="35"/>
  <c r="I4312" i="35"/>
  <c r="I4313" i="35"/>
  <c r="I4314" i="35"/>
  <c r="I4315" i="35"/>
  <c r="I4316" i="35"/>
  <c r="I4317" i="35"/>
  <c r="I4318" i="35"/>
  <c r="I4319" i="35"/>
  <c r="I4320" i="35"/>
  <c r="I4321" i="35"/>
  <c r="I4322" i="35"/>
  <c r="I4323" i="35"/>
  <c r="I4324" i="35"/>
  <c r="I4325" i="35"/>
  <c r="I4326" i="35"/>
  <c r="I4327" i="35"/>
  <c r="I4328" i="35"/>
  <c r="I4329" i="35"/>
  <c r="I4330" i="35"/>
  <c r="I4331" i="35"/>
  <c r="I4332" i="35"/>
  <c r="I4333" i="35"/>
  <c r="I4334" i="35"/>
  <c r="I4335" i="35"/>
  <c r="I4336" i="35"/>
  <c r="I4337" i="35"/>
  <c r="I4338" i="35"/>
  <c r="I4339" i="35"/>
  <c r="I4340" i="35"/>
  <c r="I4341" i="35"/>
  <c r="I4342" i="35"/>
  <c r="I4343" i="35"/>
  <c r="I4344" i="35"/>
  <c r="I4345" i="35"/>
  <c r="I4346" i="35"/>
  <c r="I4347" i="35"/>
  <c r="I4348" i="35"/>
  <c r="I4349" i="35"/>
  <c r="I4350" i="35"/>
  <c r="I4351" i="35"/>
  <c r="I4352" i="35"/>
  <c r="I4353" i="35"/>
  <c r="I4354" i="35"/>
  <c r="I4355" i="35"/>
  <c r="I4356" i="35"/>
  <c r="I4357" i="35"/>
  <c r="I4358" i="35"/>
  <c r="I4359" i="35"/>
  <c r="I4360" i="35"/>
  <c r="I4361" i="35"/>
  <c r="I4362" i="35"/>
  <c r="I4363" i="35"/>
  <c r="I4364" i="35"/>
  <c r="I4365" i="35"/>
  <c r="I4366" i="35"/>
  <c r="I4367" i="35"/>
  <c r="I4368" i="35"/>
  <c r="I4369" i="35"/>
  <c r="I4370" i="35"/>
  <c r="I4371" i="35"/>
  <c r="I4372" i="35"/>
  <c r="I4373" i="35"/>
  <c r="I4374" i="35"/>
  <c r="I4375" i="35"/>
  <c r="I4376" i="35"/>
  <c r="I4377" i="35"/>
  <c r="I4378" i="35"/>
  <c r="I4379" i="35"/>
  <c r="I4380" i="35"/>
  <c r="I4381" i="35"/>
  <c r="I4382" i="35"/>
  <c r="I4383" i="35"/>
  <c r="I4384" i="35"/>
  <c r="I4385" i="35"/>
  <c r="I4386" i="35"/>
  <c r="I4387" i="35"/>
  <c r="I4388" i="35"/>
  <c r="I4389" i="35"/>
  <c r="I4390" i="35"/>
  <c r="I4391" i="35"/>
  <c r="I4392" i="35"/>
  <c r="I4393" i="35"/>
  <c r="I4394" i="35"/>
  <c r="I4395" i="35"/>
  <c r="I4396" i="35"/>
  <c r="I4397" i="35"/>
  <c r="I4398" i="35"/>
  <c r="I4399" i="35"/>
  <c r="I4400" i="35"/>
  <c r="I4401" i="35"/>
  <c r="I4402" i="35"/>
  <c r="I4403" i="35"/>
  <c r="I4404" i="35"/>
  <c r="I4405" i="35"/>
  <c r="I4406" i="35"/>
  <c r="I4407" i="35"/>
  <c r="I4408" i="35"/>
  <c r="I4409" i="35"/>
  <c r="I4410" i="35"/>
  <c r="I4411" i="35"/>
  <c r="I4412" i="35"/>
  <c r="I4413" i="35"/>
  <c r="I4414" i="35"/>
  <c r="I4415" i="35"/>
  <c r="I4416" i="35"/>
  <c r="I4417" i="35"/>
  <c r="I4418" i="35"/>
  <c r="I4419" i="35"/>
  <c r="I4420" i="35"/>
  <c r="I4421" i="35"/>
  <c r="I4422" i="35"/>
  <c r="I4423" i="35"/>
  <c r="I4424" i="35"/>
  <c r="I4425" i="35"/>
  <c r="I4426" i="35"/>
  <c r="I4427" i="35"/>
  <c r="I4428" i="35"/>
  <c r="I4429" i="35"/>
  <c r="I4430" i="35"/>
  <c r="I4431" i="35"/>
  <c r="I4432" i="35"/>
  <c r="I4433" i="35"/>
  <c r="I4434" i="35"/>
  <c r="I4435" i="35"/>
  <c r="I4436" i="35"/>
  <c r="I4437" i="35"/>
  <c r="I4438" i="35"/>
  <c r="I4439" i="35"/>
  <c r="I4440" i="35"/>
  <c r="I4441" i="35"/>
  <c r="I4442" i="35"/>
  <c r="I4443" i="35"/>
  <c r="I4444" i="35"/>
  <c r="I4445" i="35"/>
  <c r="I4446" i="35"/>
  <c r="I4447" i="35"/>
  <c r="I4448" i="35"/>
  <c r="I4449" i="35"/>
  <c r="I4450" i="35"/>
  <c r="I4451" i="35"/>
  <c r="I4452" i="35"/>
  <c r="I4453" i="35"/>
  <c r="I4454" i="35"/>
  <c r="I4455" i="35"/>
  <c r="I4456" i="35"/>
  <c r="I4457" i="35"/>
  <c r="I4458" i="35"/>
  <c r="I4459" i="35"/>
  <c r="I4460" i="35"/>
  <c r="I4461" i="35"/>
  <c r="I4462" i="35"/>
  <c r="I4463" i="35"/>
  <c r="I4464" i="35"/>
  <c r="I4465" i="35"/>
  <c r="I4466" i="35"/>
  <c r="I4467" i="35"/>
  <c r="I4468" i="35"/>
  <c r="I4469" i="35"/>
  <c r="I4470" i="35"/>
  <c r="I4471" i="35"/>
  <c r="I4472" i="35"/>
  <c r="I4473" i="35"/>
  <c r="I4474" i="35"/>
  <c r="I4475" i="35"/>
  <c r="I4476" i="35"/>
  <c r="I4477" i="35"/>
  <c r="I4478" i="35"/>
  <c r="I4479" i="35"/>
  <c r="I4480" i="35"/>
  <c r="I4481" i="35"/>
  <c r="I4482" i="35"/>
  <c r="I4483" i="35"/>
  <c r="I4484" i="35"/>
  <c r="I4485" i="35"/>
  <c r="I4486" i="35"/>
  <c r="I4487" i="35"/>
  <c r="I4488" i="35"/>
  <c r="I4489" i="35"/>
  <c r="I4490" i="35"/>
  <c r="I4491" i="35"/>
  <c r="I4492" i="35"/>
  <c r="I4493" i="35"/>
  <c r="I4494" i="35"/>
  <c r="I4495" i="35"/>
  <c r="I4496" i="35"/>
  <c r="I4497" i="35"/>
  <c r="I4498" i="35"/>
  <c r="I4499" i="35"/>
  <c r="I4500" i="35"/>
  <c r="I4501" i="35"/>
  <c r="I4502" i="35"/>
  <c r="I4503" i="35"/>
  <c r="I4504" i="35"/>
  <c r="I4505" i="35"/>
  <c r="I4506" i="35"/>
  <c r="I4507" i="35"/>
  <c r="I4508" i="35"/>
  <c r="I4509" i="35"/>
  <c r="I4510" i="35"/>
  <c r="I4511" i="35"/>
  <c r="I4512" i="35"/>
  <c r="I4513" i="35"/>
  <c r="I4514" i="35"/>
  <c r="I4515" i="35"/>
  <c r="I4516" i="35"/>
  <c r="I4517" i="35"/>
  <c r="I4518" i="35"/>
  <c r="I4519" i="35"/>
  <c r="I4520" i="35"/>
  <c r="I4521" i="35"/>
  <c r="I4522" i="35"/>
  <c r="I4523" i="35"/>
  <c r="I4524" i="35"/>
  <c r="I4525" i="35"/>
  <c r="I4526" i="35"/>
  <c r="I4527" i="35"/>
  <c r="I4528" i="35"/>
  <c r="I4529" i="35"/>
  <c r="I4530" i="35"/>
  <c r="I4531" i="35"/>
  <c r="I4532" i="35"/>
  <c r="I4533" i="35"/>
  <c r="I4534" i="35"/>
  <c r="I4535" i="35"/>
  <c r="I4536" i="35"/>
  <c r="I4537" i="35"/>
  <c r="I4538" i="35"/>
  <c r="I4539" i="35"/>
  <c r="I4540" i="35"/>
  <c r="I4541" i="35"/>
  <c r="I4542" i="35"/>
  <c r="I4543" i="35"/>
  <c r="I4544" i="35"/>
  <c r="I4545" i="35"/>
  <c r="I4546" i="35"/>
  <c r="I4547" i="35"/>
  <c r="I4548" i="35"/>
  <c r="I4549" i="35"/>
  <c r="I4550" i="35"/>
  <c r="I4551" i="35"/>
  <c r="I4552" i="35"/>
  <c r="I4553" i="35"/>
  <c r="I4554" i="35"/>
  <c r="I4555" i="35"/>
  <c r="I4556" i="35"/>
  <c r="I4557" i="35"/>
  <c r="I4558" i="35"/>
  <c r="I4559" i="35"/>
  <c r="I4560" i="35"/>
  <c r="I4561" i="35"/>
  <c r="I4562" i="35"/>
  <c r="I4563" i="35"/>
  <c r="I4564" i="35"/>
  <c r="I4565" i="35"/>
  <c r="I4566" i="35"/>
  <c r="I4567" i="35"/>
  <c r="I4568" i="35"/>
  <c r="I4569" i="35"/>
  <c r="I4570" i="35"/>
  <c r="I4571" i="35"/>
  <c r="I4572" i="35"/>
  <c r="I4573" i="35"/>
  <c r="I4574" i="35"/>
  <c r="I4575" i="35"/>
  <c r="I4576" i="35"/>
  <c r="I4577" i="35"/>
  <c r="I4578" i="35"/>
  <c r="I4579" i="35"/>
  <c r="I4580" i="35"/>
  <c r="I4581" i="35"/>
  <c r="I4582" i="35"/>
  <c r="I4583" i="35"/>
  <c r="I4584" i="35"/>
  <c r="I4585" i="35"/>
  <c r="I4586" i="35"/>
  <c r="I4587" i="35"/>
  <c r="I4588" i="35"/>
  <c r="I4589" i="35"/>
  <c r="I4590" i="35"/>
  <c r="I4591" i="35"/>
  <c r="I4592" i="35"/>
  <c r="I4593" i="35"/>
  <c r="I4594" i="35"/>
  <c r="I4595" i="35"/>
  <c r="I4596" i="35"/>
  <c r="I4597" i="35"/>
  <c r="I4598" i="35"/>
  <c r="I4599" i="35"/>
  <c r="I4600" i="35"/>
  <c r="I4601" i="35"/>
  <c r="I4602" i="35"/>
  <c r="I4603" i="35"/>
  <c r="I4604" i="35"/>
  <c r="I4605" i="35"/>
  <c r="I4606" i="35"/>
  <c r="I4607" i="35"/>
  <c r="I4608" i="35"/>
  <c r="I4609" i="35"/>
  <c r="I4610" i="35"/>
  <c r="I4611" i="35"/>
  <c r="I4612" i="35"/>
  <c r="I4613" i="35"/>
  <c r="I4614" i="35"/>
  <c r="I4615" i="35"/>
  <c r="I4616" i="35"/>
  <c r="I4617" i="35"/>
  <c r="I4618" i="35"/>
  <c r="I4619" i="35"/>
  <c r="I4620" i="35"/>
  <c r="I4621" i="35"/>
  <c r="I4622" i="35"/>
  <c r="I4623" i="35"/>
  <c r="I4624" i="35"/>
  <c r="I4625" i="35"/>
  <c r="I4626" i="35"/>
  <c r="I4627" i="35"/>
  <c r="I4628" i="35"/>
  <c r="I4629" i="35"/>
  <c r="I4630" i="35"/>
  <c r="I4631" i="35"/>
  <c r="I4632" i="35"/>
  <c r="I4633" i="35"/>
  <c r="I4634" i="35"/>
  <c r="I4635" i="35"/>
  <c r="I4636" i="35"/>
  <c r="I4637" i="35"/>
  <c r="I4638" i="35"/>
  <c r="I4639" i="35"/>
  <c r="I4640" i="35"/>
  <c r="I4641" i="35"/>
  <c r="I4642" i="35"/>
  <c r="I4643" i="35"/>
  <c r="I4644" i="35"/>
  <c r="I4645" i="35"/>
  <c r="I4646" i="35"/>
  <c r="I4647" i="35"/>
  <c r="I4648" i="35"/>
  <c r="I4649" i="35"/>
  <c r="I4650" i="35"/>
  <c r="I4651" i="35"/>
  <c r="I4652" i="35"/>
  <c r="I4653" i="35"/>
  <c r="I4654" i="35"/>
  <c r="I4655" i="35"/>
  <c r="I4656" i="35"/>
  <c r="I4657" i="35"/>
  <c r="I4658" i="35"/>
  <c r="I4659" i="35"/>
  <c r="I4660" i="35"/>
  <c r="I4661" i="35"/>
  <c r="I4662" i="35"/>
  <c r="I4663" i="35"/>
  <c r="I4664" i="35"/>
  <c r="I4665" i="35"/>
  <c r="I4666" i="35"/>
  <c r="I4667" i="35"/>
  <c r="I4668" i="35"/>
  <c r="I4669" i="35"/>
  <c r="I4670" i="35"/>
  <c r="I4671" i="35"/>
  <c r="I4672" i="35"/>
  <c r="I4673" i="35"/>
  <c r="I4674" i="35"/>
  <c r="I4675" i="35"/>
  <c r="I4676" i="35"/>
  <c r="I4677" i="35"/>
  <c r="I4678" i="35"/>
  <c r="I4679" i="35"/>
  <c r="I4680" i="35"/>
  <c r="I4681" i="35"/>
  <c r="I4682" i="35"/>
  <c r="I4683" i="35"/>
  <c r="I4684" i="35"/>
  <c r="I4685" i="35"/>
  <c r="I4686" i="35"/>
  <c r="I4687" i="35"/>
  <c r="I4688" i="35"/>
  <c r="I4689" i="35"/>
  <c r="I4690" i="35"/>
  <c r="I4691" i="35"/>
  <c r="I4692" i="35"/>
  <c r="I4693" i="35"/>
  <c r="I4694" i="35"/>
  <c r="I4695" i="35"/>
  <c r="I4696" i="35"/>
  <c r="I4697" i="35"/>
  <c r="I4698" i="35"/>
  <c r="I4699" i="35"/>
  <c r="I4700" i="35"/>
  <c r="I4701" i="35"/>
  <c r="I4702" i="35"/>
  <c r="I4703" i="35"/>
  <c r="I4704" i="35"/>
  <c r="I4705" i="35"/>
  <c r="I4706" i="35"/>
  <c r="I4707" i="35"/>
  <c r="I4708" i="35"/>
  <c r="I4709" i="35"/>
  <c r="I4710" i="35"/>
  <c r="I4711" i="35"/>
  <c r="I4712" i="35"/>
  <c r="I4713" i="35"/>
  <c r="I4714" i="35"/>
  <c r="I4715" i="35"/>
  <c r="I4716" i="35"/>
  <c r="I4717" i="35"/>
  <c r="I4718" i="35"/>
  <c r="I4719" i="35"/>
  <c r="I4720" i="35"/>
  <c r="I4721" i="35"/>
  <c r="I4722" i="35"/>
  <c r="I4723" i="35"/>
  <c r="I4724" i="35"/>
  <c r="I4725" i="35"/>
  <c r="I4726" i="35"/>
  <c r="I4727" i="35"/>
  <c r="I4728" i="35"/>
  <c r="I4729" i="35"/>
  <c r="I4730" i="35"/>
  <c r="I4731" i="35"/>
  <c r="I4732" i="35"/>
  <c r="I4733" i="35"/>
  <c r="I4734" i="35"/>
  <c r="I4735" i="35"/>
  <c r="I4736" i="35"/>
  <c r="I4737" i="35"/>
  <c r="I4738" i="35"/>
  <c r="I4739" i="35"/>
  <c r="I4740" i="35"/>
  <c r="I4741" i="35"/>
  <c r="I4742" i="35"/>
  <c r="I4743" i="35"/>
  <c r="I4744" i="35"/>
  <c r="I4745" i="35"/>
  <c r="I4746" i="35"/>
  <c r="I4747" i="35"/>
  <c r="I4748" i="35"/>
  <c r="I4749" i="35"/>
  <c r="I4750" i="35"/>
  <c r="I4751" i="35"/>
  <c r="I4752" i="35"/>
  <c r="I4753" i="35"/>
  <c r="I4754" i="35"/>
  <c r="I4755" i="35"/>
  <c r="I4756" i="35"/>
  <c r="I4757" i="35"/>
  <c r="I4758" i="35"/>
  <c r="I4759" i="35"/>
  <c r="I4760" i="35"/>
  <c r="I4761" i="35"/>
  <c r="I4762" i="35"/>
  <c r="I4763" i="35"/>
  <c r="I4764" i="35"/>
  <c r="I4765" i="35"/>
  <c r="I4766" i="35"/>
  <c r="I4767" i="35"/>
  <c r="I4768" i="35"/>
  <c r="I4769" i="35"/>
  <c r="I4770" i="35"/>
  <c r="I4771" i="35"/>
  <c r="I4772" i="35"/>
  <c r="I4773" i="35"/>
  <c r="I4774" i="35"/>
  <c r="I4775" i="35"/>
  <c r="I4776" i="35"/>
  <c r="I4777" i="35"/>
  <c r="I4778" i="35"/>
  <c r="I4779" i="35"/>
  <c r="I4780" i="35"/>
  <c r="I4781" i="35"/>
  <c r="I4782" i="35"/>
  <c r="I4783" i="35"/>
  <c r="I4784" i="35"/>
  <c r="I4785" i="35"/>
  <c r="I4786" i="35"/>
  <c r="I4787" i="35"/>
  <c r="I4788" i="35"/>
  <c r="I4789" i="35"/>
  <c r="I4790" i="35"/>
  <c r="I4791" i="35"/>
  <c r="I4792" i="35"/>
  <c r="I4793" i="35"/>
  <c r="I4794" i="35"/>
  <c r="I4795" i="35"/>
  <c r="I4796" i="35"/>
  <c r="I4797" i="35"/>
  <c r="I4798" i="35"/>
  <c r="I4799" i="35"/>
  <c r="I4800" i="35"/>
  <c r="I4801" i="35"/>
  <c r="I4802" i="35"/>
  <c r="I4803" i="35"/>
  <c r="I4804" i="35"/>
  <c r="I4805" i="35"/>
  <c r="I4806" i="35"/>
  <c r="I4807" i="35"/>
  <c r="I4808" i="35"/>
  <c r="I4809" i="35"/>
  <c r="I4810" i="35"/>
  <c r="I4811" i="35"/>
  <c r="I4812" i="35"/>
  <c r="I4813" i="35"/>
  <c r="I4814" i="35"/>
  <c r="I4815" i="35"/>
  <c r="I4816" i="35"/>
  <c r="I4817" i="35"/>
  <c r="I4818" i="35"/>
  <c r="I4819" i="35"/>
  <c r="I4820" i="35"/>
  <c r="I4821" i="35"/>
  <c r="I4822" i="35"/>
  <c r="I4823" i="35"/>
  <c r="I4824" i="35"/>
  <c r="I4825" i="35"/>
  <c r="I4826" i="35"/>
  <c r="I4827" i="35"/>
  <c r="I4828" i="35"/>
  <c r="I4829" i="35"/>
  <c r="I4830" i="35"/>
  <c r="I4831" i="35"/>
  <c r="I4832" i="35"/>
  <c r="I4833" i="35"/>
  <c r="I4834" i="35"/>
  <c r="I4835" i="35"/>
  <c r="I4836" i="35"/>
  <c r="I4837" i="35"/>
  <c r="I4838" i="35"/>
  <c r="I4839" i="35"/>
  <c r="I4840" i="35"/>
  <c r="I4841" i="35"/>
  <c r="I4842" i="35"/>
  <c r="I4843" i="35"/>
  <c r="I4844" i="35"/>
  <c r="I4845" i="35"/>
  <c r="I4846" i="35"/>
  <c r="I4847" i="35"/>
  <c r="I4848" i="35"/>
  <c r="I4849" i="35"/>
  <c r="I4850" i="35"/>
  <c r="I4851" i="35"/>
  <c r="I4852" i="35"/>
  <c r="I4853" i="35"/>
  <c r="I4854" i="35"/>
  <c r="I4855" i="35"/>
  <c r="I4856" i="35"/>
  <c r="I4857" i="35"/>
  <c r="I4858" i="35"/>
  <c r="I4859" i="35"/>
  <c r="I4860" i="35"/>
  <c r="I4861" i="35"/>
  <c r="I4862" i="35"/>
  <c r="I4863" i="35"/>
  <c r="I4864" i="35"/>
  <c r="I4865" i="35"/>
  <c r="I4866" i="35"/>
  <c r="I4867" i="35"/>
  <c r="I4868" i="35"/>
  <c r="I4869" i="35"/>
  <c r="I4870" i="35"/>
  <c r="I4871" i="35"/>
  <c r="I4872" i="35"/>
  <c r="I4873" i="35"/>
  <c r="I4874" i="35"/>
  <c r="I4875" i="35"/>
  <c r="I4876" i="35"/>
  <c r="I4877" i="35"/>
  <c r="I4878" i="35"/>
  <c r="I4879" i="35"/>
  <c r="I4880" i="35"/>
  <c r="I4881" i="35"/>
  <c r="I4882" i="35"/>
  <c r="I4883" i="35"/>
  <c r="I4884" i="35"/>
  <c r="I4885" i="35"/>
  <c r="I4886" i="35"/>
  <c r="I4887" i="35"/>
  <c r="I4888" i="35"/>
  <c r="I4889" i="35"/>
  <c r="I4890" i="35"/>
  <c r="I4891" i="35"/>
  <c r="I4892" i="35"/>
  <c r="I4893" i="35"/>
  <c r="I4894" i="35"/>
  <c r="I4895" i="35"/>
  <c r="I4896" i="35"/>
  <c r="I4897" i="35"/>
  <c r="I4898" i="35"/>
  <c r="I4899" i="35"/>
  <c r="I4900" i="35"/>
  <c r="I4901" i="35"/>
  <c r="I4902" i="35"/>
  <c r="I4903" i="35"/>
  <c r="I4904" i="35"/>
  <c r="I4905" i="35"/>
  <c r="I4906" i="35"/>
  <c r="I4907" i="35"/>
  <c r="I4908" i="35"/>
  <c r="I4909" i="35"/>
  <c r="I4910" i="35"/>
  <c r="I4911" i="35"/>
  <c r="I4912" i="35"/>
  <c r="I4913" i="35"/>
  <c r="I4914" i="35"/>
  <c r="I4915" i="35"/>
  <c r="I4916" i="35"/>
  <c r="I4917" i="35"/>
  <c r="I4918" i="35"/>
  <c r="I4919" i="35"/>
  <c r="I4920" i="35"/>
  <c r="I4921" i="35"/>
  <c r="I4922" i="35"/>
  <c r="I4923" i="35"/>
  <c r="I4924" i="35"/>
  <c r="I4925" i="35"/>
  <c r="I4926" i="35"/>
  <c r="I4927" i="35"/>
  <c r="I4928" i="35"/>
  <c r="I4929" i="35"/>
  <c r="I4930" i="35"/>
  <c r="I4931" i="35"/>
  <c r="I4932" i="35"/>
  <c r="I4933" i="35"/>
  <c r="I4934" i="35"/>
  <c r="I4935" i="35"/>
  <c r="I4936" i="35"/>
  <c r="I4937" i="35"/>
  <c r="I4938" i="35"/>
  <c r="I4939" i="35"/>
  <c r="I4940" i="35"/>
  <c r="I4941" i="35"/>
  <c r="I4942" i="35"/>
  <c r="I4943" i="35"/>
  <c r="I4944" i="35"/>
  <c r="I4945" i="35"/>
  <c r="I4946" i="35"/>
  <c r="I4947" i="35"/>
  <c r="I4948" i="35"/>
  <c r="I4949" i="35"/>
  <c r="I4950" i="35"/>
  <c r="I4951" i="35"/>
  <c r="I4952" i="35"/>
  <c r="I4953" i="35"/>
  <c r="I4954" i="35"/>
  <c r="I4955" i="35"/>
  <c r="I4956" i="35"/>
  <c r="I4957" i="35"/>
  <c r="I4958" i="35"/>
  <c r="I4959" i="35"/>
  <c r="I4960" i="35"/>
  <c r="I4961" i="35"/>
  <c r="I4962" i="35"/>
  <c r="I4963" i="35"/>
  <c r="I4964" i="35"/>
  <c r="I4965" i="35"/>
  <c r="I4966" i="35"/>
  <c r="I4967" i="35"/>
  <c r="I4968" i="35"/>
  <c r="I4969" i="35"/>
  <c r="I4970" i="35"/>
  <c r="I4971" i="35"/>
  <c r="I4972" i="35"/>
  <c r="I4973" i="35"/>
  <c r="I4974" i="35"/>
  <c r="I4975" i="35"/>
  <c r="I4976" i="35"/>
  <c r="I4977" i="35"/>
  <c r="I4978" i="35"/>
  <c r="I4979" i="35"/>
  <c r="I4980" i="35"/>
  <c r="I4981" i="35"/>
  <c r="I4982" i="35"/>
  <c r="I4983" i="35"/>
  <c r="I4984" i="35"/>
  <c r="I4985" i="35"/>
  <c r="I4986" i="35"/>
  <c r="I4987" i="35"/>
  <c r="I4988" i="35"/>
  <c r="I4989" i="35"/>
  <c r="I4990" i="35"/>
  <c r="I4991" i="35"/>
  <c r="I4992" i="35"/>
  <c r="I4993" i="35"/>
  <c r="I4994" i="35"/>
  <c r="I4995" i="35"/>
  <c r="I4996" i="35"/>
  <c r="I4997" i="35"/>
  <c r="I4998" i="35"/>
  <c r="I4999" i="35"/>
  <c r="I5000" i="35"/>
  <c r="I5001" i="35"/>
  <c r="I5002" i="35"/>
  <c r="I5003" i="35"/>
  <c r="I5004" i="35"/>
  <c r="I5005" i="35"/>
  <c r="I5006" i="35"/>
  <c r="I5007" i="35"/>
  <c r="I5008" i="35"/>
  <c r="I5009" i="35"/>
  <c r="I5010" i="35"/>
  <c r="I5011" i="35"/>
  <c r="I5012" i="35"/>
  <c r="I5013" i="35"/>
  <c r="I5014" i="35"/>
  <c r="I5015" i="35"/>
  <c r="I5016" i="35"/>
  <c r="I5017" i="35"/>
  <c r="I5018" i="35"/>
  <c r="I5019" i="35"/>
  <c r="I5020" i="35"/>
  <c r="I5021" i="35"/>
  <c r="I5022" i="35"/>
  <c r="I5023" i="35"/>
  <c r="I5024" i="35"/>
  <c r="I5025" i="35"/>
  <c r="I5026" i="35"/>
  <c r="I5027" i="35"/>
  <c r="I5028" i="35"/>
  <c r="I5029" i="35"/>
  <c r="I5030" i="35"/>
  <c r="I5031" i="35"/>
  <c r="I5032" i="35"/>
  <c r="I5033" i="35"/>
  <c r="I5034" i="35"/>
  <c r="I5035" i="35"/>
  <c r="I5036" i="35"/>
  <c r="I5037" i="35"/>
  <c r="I5038" i="35"/>
  <c r="I5039" i="35"/>
  <c r="I5040" i="35"/>
  <c r="I5041" i="35"/>
  <c r="I5042" i="35"/>
  <c r="I5043" i="35"/>
  <c r="I5044" i="35"/>
  <c r="I5045" i="35"/>
  <c r="I5046" i="35"/>
  <c r="I5047" i="35"/>
  <c r="I5048" i="35"/>
  <c r="I5049" i="35"/>
  <c r="I5050" i="35"/>
  <c r="I5051" i="35"/>
  <c r="I5052" i="35"/>
  <c r="I5053" i="35"/>
  <c r="I5054" i="35"/>
  <c r="I5055" i="35"/>
  <c r="I5056" i="35"/>
  <c r="I5057" i="35"/>
  <c r="I5058" i="35"/>
  <c r="I5059" i="35"/>
  <c r="I5060" i="35"/>
  <c r="I5061" i="35"/>
  <c r="I5062" i="35"/>
  <c r="I5063" i="35"/>
  <c r="I5064" i="35"/>
  <c r="I5065" i="35"/>
  <c r="I5066" i="35"/>
  <c r="I5067" i="35"/>
  <c r="I5068" i="35"/>
  <c r="I5069" i="35"/>
  <c r="I5070" i="35"/>
  <c r="I5071" i="35"/>
  <c r="I5072" i="35"/>
  <c r="I5073" i="35"/>
  <c r="I5074" i="35"/>
  <c r="I5075" i="35"/>
  <c r="I5076" i="35"/>
  <c r="I5077" i="35"/>
  <c r="I5078" i="35"/>
  <c r="I5079" i="35"/>
  <c r="I5080" i="35"/>
  <c r="I5081" i="35"/>
  <c r="I5082" i="35"/>
  <c r="I5083" i="35"/>
  <c r="I5084" i="35"/>
  <c r="I5085" i="35"/>
  <c r="I5086" i="35"/>
  <c r="I5087" i="35"/>
  <c r="I5088" i="35"/>
  <c r="I5089" i="35"/>
  <c r="I5090" i="35"/>
  <c r="I5091" i="35"/>
  <c r="I5092" i="35"/>
  <c r="I5093" i="35"/>
  <c r="I5094" i="35"/>
  <c r="I5095" i="35"/>
  <c r="I5096" i="35"/>
  <c r="I5097" i="35"/>
  <c r="I5098" i="35"/>
  <c r="I5099" i="35"/>
  <c r="I5100" i="35"/>
  <c r="I5101" i="35"/>
  <c r="I5102" i="35"/>
  <c r="I5103" i="35"/>
  <c r="I5104" i="35"/>
  <c r="I5105" i="35"/>
  <c r="I5106" i="35"/>
  <c r="I5107" i="35"/>
  <c r="I5108" i="35"/>
  <c r="I5109" i="35"/>
  <c r="I5110" i="35"/>
  <c r="I5111" i="35"/>
  <c r="I5112" i="35"/>
  <c r="I5113" i="35"/>
  <c r="I5114" i="35"/>
  <c r="I5115" i="35"/>
  <c r="I5116" i="35"/>
  <c r="I5117" i="35"/>
  <c r="I5118" i="35"/>
  <c r="I5119" i="35"/>
  <c r="I5120" i="35"/>
  <c r="I5121" i="35"/>
  <c r="I5122" i="35"/>
  <c r="I5123" i="35"/>
  <c r="I5124" i="35"/>
  <c r="I5125" i="35"/>
  <c r="I5126" i="35"/>
  <c r="I5127" i="35"/>
  <c r="I5128" i="35"/>
  <c r="I5129" i="35"/>
  <c r="I5130" i="35"/>
  <c r="I5131" i="35"/>
  <c r="I5132" i="35"/>
  <c r="I5133" i="35"/>
  <c r="I5134" i="35"/>
  <c r="I5135" i="35"/>
  <c r="I5136" i="35"/>
  <c r="I5137" i="35"/>
  <c r="I5138" i="35"/>
  <c r="I5139" i="35"/>
  <c r="I5140" i="35"/>
  <c r="I5141" i="35"/>
  <c r="I5142" i="35"/>
  <c r="I5143" i="35"/>
  <c r="I5144" i="35"/>
  <c r="I5145" i="35"/>
  <c r="I5146" i="35"/>
  <c r="I5147" i="35"/>
  <c r="I5148" i="35"/>
  <c r="I5149" i="35"/>
  <c r="I5150" i="35"/>
  <c r="I5151" i="35"/>
  <c r="I5152" i="35"/>
  <c r="I5153" i="35"/>
  <c r="I5154" i="35"/>
  <c r="I5155" i="35"/>
  <c r="I5156" i="35"/>
  <c r="I5157" i="35"/>
  <c r="I5158" i="35"/>
  <c r="I5159" i="35"/>
  <c r="I5160" i="35"/>
  <c r="I5161" i="35"/>
  <c r="I5162" i="35"/>
  <c r="I5163" i="35"/>
  <c r="I5164" i="35"/>
  <c r="I5165" i="35"/>
  <c r="I5166" i="35"/>
  <c r="I5167" i="35"/>
  <c r="I5168" i="35"/>
  <c r="I5169" i="35"/>
  <c r="I5170" i="35"/>
  <c r="I5171" i="35"/>
  <c r="I5172" i="35"/>
  <c r="I5173" i="35"/>
  <c r="I5174" i="35"/>
  <c r="I5175" i="35"/>
  <c r="I5176" i="35"/>
  <c r="I5177" i="35"/>
  <c r="I5178" i="35"/>
  <c r="I5179" i="35"/>
  <c r="I5180" i="35"/>
  <c r="I5181" i="35"/>
  <c r="I5182" i="35"/>
  <c r="I5183" i="35"/>
  <c r="I5184" i="35"/>
  <c r="I5185" i="35"/>
  <c r="I5186" i="35"/>
  <c r="I5187" i="35"/>
  <c r="I5188" i="35"/>
  <c r="I5189" i="35"/>
  <c r="I5190" i="35"/>
  <c r="I5191" i="35"/>
  <c r="I5192" i="35"/>
  <c r="I5193" i="35"/>
  <c r="I5194" i="35"/>
  <c r="I5195" i="35"/>
  <c r="I5196" i="35"/>
  <c r="I5197" i="35"/>
  <c r="I5198" i="35"/>
  <c r="I5199" i="35"/>
  <c r="I5200" i="35"/>
  <c r="I5201" i="35"/>
  <c r="I5202" i="35"/>
  <c r="I5203" i="35"/>
  <c r="I5204" i="35"/>
  <c r="I5205" i="35"/>
  <c r="I5206" i="35"/>
  <c r="I5207" i="35"/>
  <c r="I5208" i="35"/>
  <c r="I5209" i="35"/>
  <c r="I5210" i="35"/>
  <c r="I5211" i="35"/>
  <c r="I5212" i="35"/>
  <c r="I5213" i="35"/>
  <c r="I5214" i="35"/>
  <c r="I5215" i="35"/>
  <c r="I5216" i="35"/>
  <c r="I5217" i="35"/>
  <c r="I5218" i="35"/>
  <c r="I5219" i="35"/>
  <c r="I5220" i="35"/>
  <c r="I5221" i="35"/>
  <c r="I5222" i="35"/>
  <c r="I5223" i="35"/>
  <c r="I5224" i="35"/>
  <c r="I5225" i="35"/>
  <c r="I5226" i="35"/>
  <c r="I5227" i="35"/>
  <c r="I5228" i="35"/>
  <c r="I5229" i="35"/>
  <c r="I5230" i="35"/>
  <c r="I5231" i="35"/>
  <c r="I5232" i="35"/>
  <c r="I5233" i="35"/>
  <c r="I5234" i="35"/>
  <c r="I5235" i="35"/>
  <c r="I5236" i="35"/>
  <c r="I5237" i="35"/>
  <c r="I5238" i="35"/>
  <c r="I5239" i="35"/>
  <c r="I5240" i="35"/>
  <c r="I5241" i="35"/>
  <c r="I5242" i="35"/>
  <c r="I5243" i="35"/>
  <c r="I5244" i="35"/>
  <c r="I5245" i="35"/>
  <c r="I5246" i="35"/>
  <c r="I5247" i="35"/>
  <c r="I5248" i="35"/>
  <c r="I5249" i="35"/>
  <c r="I5250" i="35"/>
  <c r="I5251" i="35"/>
  <c r="I5252" i="35"/>
  <c r="I5253" i="35"/>
  <c r="I5254" i="35"/>
  <c r="I5255" i="35"/>
  <c r="I5256" i="35"/>
  <c r="I5257" i="35"/>
  <c r="I5258" i="35"/>
  <c r="I5259" i="35"/>
  <c r="I5260" i="35"/>
  <c r="I5261" i="35"/>
  <c r="I5262" i="35"/>
  <c r="I5263" i="35"/>
  <c r="I5264" i="35"/>
  <c r="I5265" i="35"/>
  <c r="I5266" i="35"/>
  <c r="I5267" i="35"/>
  <c r="I5268" i="35"/>
  <c r="I5269" i="35"/>
  <c r="I5270" i="35"/>
  <c r="I5271" i="35"/>
  <c r="I5272" i="35"/>
  <c r="I5273" i="35"/>
  <c r="I5274" i="35"/>
  <c r="I5275" i="35"/>
  <c r="I5276" i="35"/>
  <c r="I5277" i="35"/>
  <c r="I5278" i="35"/>
  <c r="I5279" i="35"/>
  <c r="I5280" i="35"/>
  <c r="I5281" i="35"/>
  <c r="I5282" i="35"/>
  <c r="I5283" i="35"/>
  <c r="I5284" i="35"/>
  <c r="I5285" i="35"/>
  <c r="I5286" i="35"/>
  <c r="I5287" i="35"/>
  <c r="I5288" i="35"/>
  <c r="I5289" i="35"/>
  <c r="I5290" i="35"/>
  <c r="I5291" i="35"/>
  <c r="I5292" i="35"/>
  <c r="I5293" i="35"/>
  <c r="I5294" i="35"/>
  <c r="I5295" i="35"/>
  <c r="I5296" i="35"/>
  <c r="I5297" i="35"/>
  <c r="I5298" i="35"/>
  <c r="I5299" i="35"/>
  <c r="I5300" i="35"/>
  <c r="I5301" i="35"/>
  <c r="I5302" i="35"/>
  <c r="I5303" i="35"/>
  <c r="I5304" i="35"/>
  <c r="I5305" i="35"/>
  <c r="I5306" i="35"/>
  <c r="I5307" i="35"/>
  <c r="I5308" i="35"/>
  <c r="I5309" i="35"/>
  <c r="I5310" i="35"/>
  <c r="I5311" i="35"/>
  <c r="I5312" i="35"/>
  <c r="I5313" i="35"/>
  <c r="I5314" i="35"/>
  <c r="I5315" i="35"/>
  <c r="I5316" i="35"/>
  <c r="I5317" i="35"/>
  <c r="I5318" i="35"/>
  <c r="I5319" i="35"/>
  <c r="I5320" i="35"/>
  <c r="I5321" i="35"/>
  <c r="I5322" i="35"/>
  <c r="I5323" i="35"/>
  <c r="I5324" i="35"/>
  <c r="I5325" i="35"/>
  <c r="I5326" i="35"/>
  <c r="I5327" i="35"/>
  <c r="I5328" i="35"/>
  <c r="I5329" i="35"/>
  <c r="I5330" i="35"/>
  <c r="I5331" i="35"/>
  <c r="I5332" i="35"/>
  <c r="I5333" i="35"/>
  <c r="I5334" i="35"/>
  <c r="I5335" i="35"/>
  <c r="I5336" i="35"/>
  <c r="I5337" i="35"/>
  <c r="I5338" i="35"/>
  <c r="I5339" i="35"/>
  <c r="I5340" i="35"/>
  <c r="I5341" i="35"/>
  <c r="I5342" i="35"/>
  <c r="I5343" i="35"/>
  <c r="I5344" i="35"/>
  <c r="I5345" i="35"/>
  <c r="I5346" i="35"/>
  <c r="I5347" i="35"/>
  <c r="I5348" i="35"/>
  <c r="I5349" i="35"/>
  <c r="I5350" i="35"/>
  <c r="I5351" i="35"/>
  <c r="I5352" i="35"/>
  <c r="I5353" i="35"/>
  <c r="I5354" i="35"/>
  <c r="I5355" i="35"/>
  <c r="I5356" i="35"/>
  <c r="I5357" i="35"/>
  <c r="I5358" i="35"/>
  <c r="I5359" i="35"/>
  <c r="I5360" i="35"/>
  <c r="I5361" i="35"/>
  <c r="I5362" i="35"/>
  <c r="I5363" i="35"/>
  <c r="I5364" i="35"/>
  <c r="I5365" i="35"/>
  <c r="I5366" i="35"/>
  <c r="I5367" i="35"/>
  <c r="I5368" i="35"/>
  <c r="I5369" i="35"/>
  <c r="I5370" i="35"/>
  <c r="I5371" i="35"/>
  <c r="I5372" i="35"/>
  <c r="I5373" i="35"/>
  <c r="I5374" i="35"/>
  <c r="I5375" i="35"/>
  <c r="I5376" i="35"/>
  <c r="I5377" i="35"/>
  <c r="I5378" i="35"/>
  <c r="I5379" i="35"/>
  <c r="I5380" i="35"/>
  <c r="I5381" i="35"/>
  <c r="I5382" i="35"/>
  <c r="I5383" i="35"/>
  <c r="I5384" i="35"/>
  <c r="I5385" i="35"/>
  <c r="I5386" i="35"/>
  <c r="I5387" i="35"/>
  <c r="I5388" i="35"/>
  <c r="I5389" i="35"/>
  <c r="I5390" i="35"/>
  <c r="I5391" i="35"/>
  <c r="I5392" i="35"/>
  <c r="I5393" i="35"/>
  <c r="I5394" i="35"/>
  <c r="I5395" i="35"/>
  <c r="I5396" i="35"/>
  <c r="I5397" i="35"/>
  <c r="I5398" i="35"/>
  <c r="I5399" i="35"/>
  <c r="I5400" i="35"/>
  <c r="I5401" i="35"/>
  <c r="I5402" i="35"/>
  <c r="I5403" i="35"/>
  <c r="I5404" i="35"/>
  <c r="I5405" i="35"/>
  <c r="I5406" i="35"/>
  <c r="I5407" i="35"/>
  <c r="I5408" i="35"/>
  <c r="I5409" i="35"/>
  <c r="I5410" i="35"/>
  <c r="I5411" i="35"/>
  <c r="I5412" i="35"/>
  <c r="I5413" i="35"/>
  <c r="I5414" i="35"/>
  <c r="I5415" i="35"/>
  <c r="I5416" i="35"/>
  <c r="I5417" i="35"/>
  <c r="I5418" i="35"/>
  <c r="I5419" i="35"/>
  <c r="I5420" i="35"/>
  <c r="I5421" i="35"/>
  <c r="I5422" i="35"/>
  <c r="I5423" i="35"/>
  <c r="I5424" i="35"/>
  <c r="I5425" i="35"/>
  <c r="I5426" i="35"/>
  <c r="I5427" i="35"/>
  <c r="I5428" i="35"/>
  <c r="I5429" i="35"/>
  <c r="I5430" i="35"/>
  <c r="I5431" i="35"/>
  <c r="I5432" i="35"/>
  <c r="I5433" i="35"/>
  <c r="I5434" i="35"/>
  <c r="I5435" i="35"/>
  <c r="I5436" i="35"/>
  <c r="I5437" i="35"/>
  <c r="I5438" i="35"/>
  <c r="I5439" i="35"/>
  <c r="I5440" i="35"/>
  <c r="I5441" i="35"/>
  <c r="I5442" i="35"/>
  <c r="I5443" i="35"/>
  <c r="I5444" i="35"/>
  <c r="I5445" i="35"/>
  <c r="I5446" i="35"/>
  <c r="I5447" i="35"/>
  <c r="I5448" i="35"/>
  <c r="I5449" i="35"/>
  <c r="I5450" i="35"/>
  <c r="I5451" i="35"/>
  <c r="I5452" i="35"/>
  <c r="I5453" i="35"/>
  <c r="I5454" i="35"/>
  <c r="I5455" i="35"/>
  <c r="I5456" i="35"/>
  <c r="I5457" i="35"/>
  <c r="I5458" i="35"/>
  <c r="I5459" i="35"/>
  <c r="I5460" i="35"/>
  <c r="I5461" i="35"/>
  <c r="I5462" i="35"/>
  <c r="I5463" i="35"/>
  <c r="I5464" i="35"/>
  <c r="I5465" i="35"/>
  <c r="I5466" i="35"/>
  <c r="I5467" i="35"/>
  <c r="I5468" i="35"/>
  <c r="I5469" i="35"/>
  <c r="I5470" i="35"/>
  <c r="I5471" i="35"/>
  <c r="I5472" i="35"/>
  <c r="I5473" i="35"/>
  <c r="I5474" i="35"/>
  <c r="I5475" i="35"/>
  <c r="I5476" i="35"/>
  <c r="I5477" i="35"/>
  <c r="I5478" i="35"/>
  <c r="I5479" i="35"/>
  <c r="I5480" i="35"/>
  <c r="I5481" i="35"/>
  <c r="I5482" i="35"/>
  <c r="I5483" i="35"/>
  <c r="I5484" i="35"/>
  <c r="I5485" i="35"/>
  <c r="I5486" i="35"/>
  <c r="I5487" i="35"/>
  <c r="I5488" i="35"/>
  <c r="I5489" i="35"/>
  <c r="I5490" i="35"/>
  <c r="I5491" i="35"/>
  <c r="I5492" i="35"/>
  <c r="I5493" i="35"/>
  <c r="I5494" i="35"/>
  <c r="I5495" i="35"/>
  <c r="I5496" i="35"/>
  <c r="I5497" i="35"/>
  <c r="I5498" i="35"/>
  <c r="I5499" i="35"/>
  <c r="I5500" i="35"/>
  <c r="I5501" i="35"/>
  <c r="I5502" i="35"/>
  <c r="I5503" i="35"/>
  <c r="I5504" i="35"/>
  <c r="I5505" i="35"/>
  <c r="I5506" i="35"/>
  <c r="I5507" i="35"/>
  <c r="I5508" i="35"/>
  <c r="I5509" i="35"/>
  <c r="I5510" i="35"/>
  <c r="I5511" i="35"/>
  <c r="I5512" i="35"/>
  <c r="I5513" i="35"/>
  <c r="I5514" i="35"/>
  <c r="I5515" i="35"/>
  <c r="I5516" i="35"/>
  <c r="I5517" i="35"/>
  <c r="I5518" i="35"/>
  <c r="I5519" i="35"/>
  <c r="I5520" i="35"/>
  <c r="I5521" i="35"/>
  <c r="I5522" i="35"/>
  <c r="I5523" i="35"/>
  <c r="I5524" i="35"/>
  <c r="I5525" i="35"/>
  <c r="I5526" i="35"/>
  <c r="I5527" i="35"/>
  <c r="I5528" i="35"/>
  <c r="I5529" i="35"/>
  <c r="I5530" i="35"/>
  <c r="I5531" i="35"/>
  <c r="I5532" i="35"/>
  <c r="I5533" i="35"/>
  <c r="I5534" i="35"/>
  <c r="I5535" i="35"/>
  <c r="I5536" i="35"/>
  <c r="I5537" i="35"/>
  <c r="I5538" i="35"/>
  <c r="I5539" i="35"/>
  <c r="I5540" i="35"/>
  <c r="I5541" i="35"/>
  <c r="I5542" i="35"/>
  <c r="I5543" i="35"/>
  <c r="I5544" i="35"/>
  <c r="I5545" i="35"/>
  <c r="I5546" i="35"/>
  <c r="I5547" i="35"/>
  <c r="I5548" i="35"/>
  <c r="I5549" i="35"/>
  <c r="I5550" i="35"/>
  <c r="I5551" i="35"/>
  <c r="I5552" i="35"/>
  <c r="I5553" i="35"/>
  <c r="I5554" i="35"/>
  <c r="I5555" i="35"/>
  <c r="I5556" i="35"/>
  <c r="I5557" i="35"/>
  <c r="I5558" i="35"/>
  <c r="I5559" i="35"/>
  <c r="I5560" i="35"/>
  <c r="I5561" i="35"/>
  <c r="I5562" i="35"/>
  <c r="I5563" i="35"/>
  <c r="I5564" i="35"/>
  <c r="I5565" i="35"/>
  <c r="I5566" i="35"/>
  <c r="I5567" i="35"/>
  <c r="I5568" i="35"/>
  <c r="I5569" i="35"/>
  <c r="I5570" i="35"/>
  <c r="I5571" i="35"/>
  <c r="I5572" i="35"/>
  <c r="I5573" i="35"/>
  <c r="I5574" i="35"/>
  <c r="I5575" i="35"/>
  <c r="I5576" i="35"/>
  <c r="I5577" i="35"/>
  <c r="I5578" i="35"/>
  <c r="I5579" i="35"/>
  <c r="I5580" i="35"/>
  <c r="I5581" i="35"/>
  <c r="I5582" i="35"/>
  <c r="I5583" i="35"/>
  <c r="I5584" i="35"/>
  <c r="I5585" i="35"/>
  <c r="I5586" i="35"/>
  <c r="I5587" i="35"/>
  <c r="I5588" i="35"/>
  <c r="I5589" i="35"/>
  <c r="I5590" i="35"/>
  <c r="I5591" i="35"/>
  <c r="I5592" i="35"/>
  <c r="I5593" i="35"/>
  <c r="I5594" i="35"/>
  <c r="I5595" i="35"/>
  <c r="I5596" i="35"/>
  <c r="I5597" i="35"/>
  <c r="I5598" i="35"/>
  <c r="I5599" i="35"/>
  <c r="I5600" i="35"/>
  <c r="I5601" i="35"/>
  <c r="I5602" i="35"/>
  <c r="I5603" i="35"/>
  <c r="I5604" i="35"/>
  <c r="I5605" i="35"/>
  <c r="I5606" i="35"/>
  <c r="I5607" i="35"/>
  <c r="I5608" i="35"/>
  <c r="I5609" i="35"/>
  <c r="I5610" i="35"/>
  <c r="I5611" i="35"/>
  <c r="I5612" i="35"/>
  <c r="I5613" i="35"/>
  <c r="I5614" i="35"/>
  <c r="I5615" i="35"/>
  <c r="I5616" i="35"/>
  <c r="I5617" i="35"/>
  <c r="I5618" i="35"/>
  <c r="I5619" i="35"/>
  <c r="I5620" i="35"/>
  <c r="I5621" i="35"/>
  <c r="I5622" i="35"/>
  <c r="I5623" i="35"/>
  <c r="I5624" i="35"/>
  <c r="I5625" i="35"/>
  <c r="I5626" i="35"/>
  <c r="I5627" i="35"/>
  <c r="I5628" i="35"/>
  <c r="I5629" i="35"/>
  <c r="I5630" i="35"/>
  <c r="I5631" i="35"/>
  <c r="I5632" i="35"/>
  <c r="I5633" i="35"/>
  <c r="I5634" i="35"/>
  <c r="I5635" i="35"/>
  <c r="I5636" i="35"/>
  <c r="I5637" i="35"/>
  <c r="I5638" i="35"/>
  <c r="I5639" i="35"/>
  <c r="I5640" i="35"/>
  <c r="I5641" i="35"/>
  <c r="I5642" i="35"/>
  <c r="I5643" i="35"/>
  <c r="I5644" i="35"/>
  <c r="I5645" i="35"/>
  <c r="I5646" i="35"/>
  <c r="I5647" i="35"/>
  <c r="I5648" i="35"/>
  <c r="I5649" i="35"/>
  <c r="I5650" i="35"/>
  <c r="I5651" i="35"/>
  <c r="I5652" i="35"/>
  <c r="I5653" i="35"/>
  <c r="I5654" i="35"/>
  <c r="I5655" i="35"/>
  <c r="I5656" i="35"/>
  <c r="I5657" i="35"/>
  <c r="I5658" i="35"/>
  <c r="I5659" i="35"/>
  <c r="I5660" i="35"/>
  <c r="I5661" i="35"/>
  <c r="I5662" i="35"/>
  <c r="I5663" i="35"/>
  <c r="I5664" i="35"/>
  <c r="I5665" i="35"/>
  <c r="I5666" i="35"/>
  <c r="I5667" i="35"/>
  <c r="I5668" i="35"/>
  <c r="I5669" i="35"/>
  <c r="I5670" i="35"/>
  <c r="I5671" i="35"/>
  <c r="I5672" i="35"/>
  <c r="I5673" i="35"/>
  <c r="I5674" i="35"/>
  <c r="I5675" i="35"/>
  <c r="I5676" i="35"/>
  <c r="I5677" i="35"/>
  <c r="I5678" i="35"/>
  <c r="I5679" i="35"/>
  <c r="I5680" i="35"/>
  <c r="I5681" i="35"/>
  <c r="I5682" i="35"/>
  <c r="I5683" i="35"/>
  <c r="I5684" i="35"/>
  <c r="I5685" i="35"/>
  <c r="I5686" i="35"/>
  <c r="I5687" i="35"/>
  <c r="I5688" i="35"/>
  <c r="I5689" i="35"/>
  <c r="I5690" i="35"/>
  <c r="I5691" i="35"/>
  <c r="I5692" i="35"/>
  <c r="I5693" i="35"/>
  <c r="I5694" i="35"/>
  <c r="I5695" i="35"/>
  <c r="I5696" i="35"/>
  <c r="I5697" i="35"/>
  <c r="I5698" i="35"/>
  <c r="I5699" i="35"/>
  <c r="I5700" i="35"/>
  <c r="I5701" i="35"/>
  <c r="I5702" i="35"/>
  <c r="I5703" i="35"/>
  <c r="I5704" i="35"/>
  <c r="I5705" i="35"/>
  <c r="I5706" i="35"/>
  <c r="I5707" i="35"/>
  <c r="I5708" i="35"/>
  <c r="I5709" i="35"/>
  <c r="I5710" i="35"/>
  <c r="I5711" i="35"/>
  <c r="I5712" i="35"/>
  <c r="I5713" i="35"/>
  <c r="I5714" i="35"/>
  <c r="I5715" i="35"/>
  <c r="I5716" i="35"/>
  <c r="I5717" i="35"/>
  <c r="I5718" i="35"/>
  <c r="I5719" i="35"/>
  <c r="I5720" i="35"/>
  <c r="I5721" i="35"/>
  <c r="I5722" i="35"/>
  <c r="I5723" i="35"/>
  <c r="I5724" i="35"/>
  <c r="I5725" i="35"/>
  <c r="I5726" i="35"/>
  <c r="I5727" i="35"/>
  <c r="I5728" i="35"/>
  <c r="I5729" i="35"/>
  <c r="I5730" i="35"/>
  <c r="I5731" i="35"/>
  <c r="I5732" i="35"/>
  <c r="I5733" i="35"/>
  <c r="I5734" i="35"/>
  <c r="I5735" i="35"/>
  <c r="I5736" i="35"/>
  <c r="I5737" i="35"/>
  <c r="I5738" i="35"/>
  <c r="I5739" i="35"/>
  <c r="I5740" i="35"/>
  <c r="I5741" i="35"/>
  <c r="I5742" i="35"/>
  <c r="I5743" i="35"/>
  <c r="I5744" i="35"/>
  <c r="I5745" i="35"/>
  <c r="I5746" i="35"/>
  <c r="I5747" i="35"/>
  <c r="I5748" i="35"/>
  <c r="I5749" i="35"/>
  <c r="I5750" i="35"/>
  <c r="I5751" i="35"/>
  <c r="I5752" i="35"/>
  <c r="I5753" i="35"/>
  <c r="I5754" i="35"/>
  <c r="I5755" i="35"/>
  <c r="I5756" i="35"/>
  <c r="I5757" i="35"/>
  <c r="I5758" i="35"/>
  <c r="I5759" i="35"/>
  <c r="I5760" i="35"/>
  <c r="I5761" i="35"/>
  <c r="I5762" i="35"/>
  <c r="I5763" i="35"/>
  <c r="I5764" i="35"/>
  <c r="I5765" i="35"/>
  <c r="I5766" i="35"/>
  <c r="I5767" i="35"/>
  <c r="I5768" i="35"/>
  <c r="I5769" i="35"/>
  <c r="I5770" i="35"/>
  <c r="I5771" i="35"/>
  <c r="I5772" i="35"/>
  <c r="I5773" i="35"/>
  <c r="I5774" i="35"/>
  <c r="I5775" i="35"/>
  <c r="I5776" i="35"/>
  <c r="I5777" i="35"/>
  <c r="I5778" i="35"/>
  <c r="I5779" i="35"/>
  <c r="I5780" i="35"/>
  <c r="I5781" i="35"/>
  <c r="I5782" i="35"/>
  <c r="I5783" i="35"/>
  <c r="I5784" i="35"/>
  <c r="I5785" i="35"/>
  <c r="I5786" i="35"/>
  <c r="I5787" i="35"/>
  <c r="I5788" i="35"/>
  <c r="I5789" i="35"/>
  <c r="I5790" i="35"/>
  <c r="I5791" i="35"/>
  <c r="I5792" i="35"/>
  <c r="I5793" i="35"/>
  <c r="I5794" i="35"/>
  <c r="I5795" i="35"/>
  <c r="I5796" i="35"/>
  <c r="I5797" i="35"/>
  <c r="I5798" i="35"/>
  <c r="I5799" i="35"/>
  <c r="I5800" i="35"/>
  <c r="I5801" i="35"/>
  <c r="I5802" i="35"/>
  <c r="I5803" i="35"/>
  <c r="I5804" i="35"/>
  <c r="I5805" i="35"/>
  <c r="I5806" i="35"/>
  <c r="I5807" i="35"/>
  <c r="I5808" i="35"/>
  <c r="I5809" i="35"/>
  <c r="I5810" i="35"/>
  <c r="I5811" i="35"/>
  <c r="I5812" i="35"/>
  <c r="I5813" i="35"/>
  <c r="I5814" i="35"/>
  <c r="I5815" i="35"/>
  <c r="I5816" i="35"/>
  <c r="I5817" i="35"/>
  <c r="I5818" i="35"/>
  <c r="I5819" i="35"/>
  <c r="I5820" i="35"/>
  <c r="I5821" i="35"/>
  <c r="I5822" i="35"/>
  <c r="I5823" i="35"/>
  <c r="I5824" i="35"/>
  <c r="I5825" i="35"/>
  <c r="I5826" i="35"/>
  <c r="I5827" i="35"/>
  <c r="I5828" i="35"/>
  <c r="I5829" i="35"/>
  <c r="I5830" i="35"/>
  <c r="I5831" i="35"/>
  <c r="I5832" i="35"/>
  <c r="I5833" i="35"/>
  <c r="I5834" i="35"/>
  <c r="I5835" i="35"/>
  <c r="I5836" i="35"/>
  <c r="I5837" i="35"/>
  <c r="I5838" i="35"/>
  <c r="I5839" i="35"/>
  <c r="I5840" i="35"/>
  <c r="I5841" i="35"/>
  <c r="I5842" i="35"/>
  <c r="I5843" i="35"/>
  <c r="I5844" i="35"/>
  <c r="I5845" i="35"/>
  <c r="I5846" i="35"/>
  <c r="I5847" i="35"/>
  <c r="I5848" i="35"/>
  <c r="I5849" i="35"/>
  <c r="I5850" i="35"/>
  <c r="I5851" i="35"/>
  <c r="I5852" i="35"/>
  <c r="I5853" i="35"/>
  <c r="I5854" i="35"/>
  <c r="I5855" i="35"/>
  <c r="I5856" i="35"/>
  <c r="I5857" i="35"/>
  <c r="I5858" i="35"/>
  <c r="I5859" i="35"/>
  <c r="I5860" i="35"/>
  <c r="I5861" i="35"/>
  <c r="I5862" i="35"/>
  <c r="I5863" i="35"/>
  <c r="I5864" i="35"/>
  <c r="I5865" i="35"/>
  <c r="I5866" i="35"/>
  <c r="I5867" i="35"/>
  <c r="I5868" i="35"/>
  <c r="I5869" i="35"/>
  <c r="I5870" i="35"/>
  <c r="I5871" i="35"/>
  <c r="I5872" i="35"/>
  <c r="I5873" i="35"/>
  <c r="I5874" i="35"/>
  <c r="I5875" i="35"/>
  <c r="I5876" i="35"/>
  <c r="I5877" i="35"/>
  <c r="I5878" i="35"/>
  <c r="I5879" i="35"/>
  <c r="I5880" i="35"/>
  <c r="I5881" i="35"/>
  <c r="I5882" i="35"/>
  <c r="I5883" i="35"/>
  <c r="I5884" i="35"/>
  <c r="I5885" i="35"/>
  <c r="I5886" i="35"/>
  <c r="I5887" i="35"/>
  <c r="I5888" i="35"/>
  <c r="I5889" i="35"/>
  <c r="I5890" i="35"/>
  <c r="I5891" i="35"/>
  <c r="I5892" i="35"/>
  <c r="I5893" i="35"/>
  <c r="I5894" i="35"/>
  <c r="I5895" i="35"/>
  <c r="I5896" i="35"/>
  <c r="I5897" i="35"/>
  <c r="I5898" i="35"/>
  <c r="I5899" i="35"/>
  <c r="I5900" i="35"/>
  <c r="I5901" i="35"/>
  <c r="I5902" i="35"/>
  <c r="I5903" i="35"/>
  <c r="I5904" i="35"/>
  <c r="I5905" i="35"/>
  <c r="I5906" i="35"/>
  <c r="I5907" i="35"/>
  <c r="I5908" i="35"/>
  <c r="I5909" i="35"/>
  <c r="I5910" i="35"/>
  <c r="I5911" i="35"/>
  <c r="I5912" i="35"/>
  <c r="I5913" i="35"/>
  <c r="I5914" i="35"/>
  <c r="I5915" i="35"/>
  <c r="I5916" i="35"/>
  <c r="I5917" i="35"/>
  <c r="I5918" i="35"/>
  <c r="I5919" i="35"/>
  <c r="I5920" i="35"/>
  <c r="I5921" i="35"/>
  <c r="I5922" i="35"/>
  <c r="I5923" i="35"/>
  <c r="I5924" i="35"/>
  <c r="I5925" i="35"/>
  <c r="I5926" i="35"/>
  <c r="I5927" i="35"/>
  <c r="I5928" i="35"/>
  <c r="I5929" i="35"/>
  <c r="I5930" i="35"/>
  <c r="I5931" i="35"/>
  <c r="I5932" i="35"/>
  <c r="I5933" i="35"/>
  <c r="I5934" i="35"/>
  <c r="I5935" i="35"/>
  <c r="I5936" i="35"/>
  <c r="I5937" i="35"/>
  <c r="I5938" i="35"/>
  <c r="I5939" i="35"/>
  <c r="I5940" i="35"/>
  <c r="I5941" i="35"/>
  <c r="I5942" i="35"/>
  <c r="I5943" i="35"/>
  <c r="I5944" i="35"/>
  <c r="I5945" i="35"/>
  <c r="I5946" i="35"/>
  <c r="I5947" i="35"/>
  <c r="I5948" i="35"/>
  <c r="I5949" i="35"/>
  <c r="I5950" i="35"/>
  <c r="I5951" i="35"/>
  <c r="I5952" i="35"/>
  <c r="I5953" i="35"/>
  <c r="I5954" i="35"/>
  <c r="I5955" i="35"/>
  <c r="I5956" i="35"/>
  <c r="I5957" i="35"/>
  <c r="I5958" i="35"/>
  <c r="I5959" i="35"/>
  <c r="I5960" i="35"/>
  <c r="I5961" i="35"/>
  <c r="I5962" i="35"/>
  <c r="I5963" i="35"/>
  <c r="I5964" i="35"/>
  <c r="I5965" i="35"/>
  <c r="I5966" i="35"/>
  <c r="I5967" i="35"/>
  <c r="I5968" i="35"/>
  <c r="I5969" i="35"/>
  <c r="I5970" i="35"/>
  <c r="I5971" i="35"/>
  <c r="I5972" i="35"/>
  <c r="I5973" i="35"/>
  <c r="I5974" i="35"/>
  <c r="I5975" i="35"/>
  <c r="I5976" i="35"/>
  <c r="I5977" i="35"/>
  <c r="I5978" i="35"/>
  <c r="I5979" i="35"/>
  <c r="I5980" i="35"/>
  <c r="I5981" i="35"/>
  <c r="I5982" i="35"/>
  <c r="I5983" i="35"/>
  <c r="I5984" i="35"/>
  <c r="I5985" i="35"/>
  <c r="I5986" i="35"/>
  <c r="I5987" i="35"/>
  <c r="I5988" i="35"/>
  <c r="I5989" i="35"/>
  <c r="I5990" i="35"/>
  <c r="I5991" i="35"/>
  <c r="I5992" i="35"/>
  <c r="I5993" i="35"/>
  <c r="I5994" i="35"/>
  <c r="I5995" i="35"/>
  <c r="I5996" i="35"/>
  <c r="I5997" i="35"/>
  <c r="I5998" i="35"/>
  <c r="I5999" i="35"/>
  <c r="I6000" i="35"/>
  <c r="I6001" i="35"/>
  <c r="I6002" i="35"/>
  <c r="I6003" i="35"/>
  <c r="I6004" i="35"/>
  <c r="I6005" i="35"/>
  <c r="I6006" i="35"/>
  <c r="I6007" i="35"/>
  <c r="I6008" i="35"/>
  <c r="I6009" i="35"/>
  <c r="I6010" i="35"/>
  <c r="I6011" i="35"/>
  <c r="I6012" i="35"/>
  <c r="I6013" i="35"/>
  <c r="I6014" i="35"/>
  <c r="I6015" i="35"/>
  <c r="I6016" i="35"/>
  <c r="I6017" i="35"/>
  <c r="I6018" i="35"/>
  <c r="I6019" i="35"/>
  <c r="I6020" i="35"/>
  <c r="I6021" i="35"/>
  <c r="I6022" i="35"/>
  <c r="I6023" i="35"/>
  <c r="I6024" i="35"/>
  <c r="I6025" i="35"/>
  <c r="I6026" i="35"/>
  <c r="I6027" i="35"/>
  <c r="I6028" i="35"/>
  <c r="I6029" i="35"/>
  <c r="I6030" i="35"/>
  <c r="I6031" i="35"/>
  <c r="I6032" i="35"/>
  <c r="I6033" i="35"/>
  <c r="I6034" i="35"/>
  <c r="I6035" i="35"/>
  <c r="I6036" i="35"/>
  <c r="I6037" i="35"/>
  <c r="I6038" i="35"/>
  <c r="I6039" i="35"/>
  <c r="I6040" i="35"/>
  <c r="I6041" i="35"/>
  <c r="I6042" i="35"/>
  <c r="I6043" i="35"/>
  <c r="I6044" i="35"/>
  <c r="I6045" i="35"/>
  <c r="I6046" i="35"/>
  <c r="I6047" i="35"/>
  <c r="I6048" i="35"/>
  <c r="I6049" i="35"/>
  <c r="I6050" i="35"/>
  <c r="I6051" i="35"/>
  <c r="I6052" i="35"/>
  <c r="I6053" i="35"/>
  <c r="I6054" i="35"/>
  <c r="I6055" i="35"/>
  <c r="I6056" i="35"/>
  <c r="I6057" i="35"/>
  <c r="I6058" i="35"/>
  <c r="I6059" i="35"/>
  <c r="I6060" i="35"/>
  <c r="I6061" i="35"/>
  <c r="I6062" i="35"/>
  <c r="I6063" i="35"/>
  <c r="I6064" i="35"/>
  <c r="I6065" i="35"/>
  <c r="I6066" i="35"/>
  <c r="I6067" i="35"/>
  <c r="I6068" i="35"/>
  <c r="I6069" i="35"/>
  <c r="I6070" i="35"/>
  <c r="I6071" i="35"/>
  <c r="I6072" i="35"/>
  <c r="I6073" i="35"/>
  <c r="I6074" i="35"/>
  <c r="I6075" i="35"/>
  <c r="I6076" i="35"/>
  <c r="I6077" i="35"/>
  <c r="I6078" i="35"/>
  <c r="I6079" i="35"/>
  <c r="I6080" i="35"/>
  <c r="I6081" i="35"/>
  <c r="I6082" i="35"/>
  <c r="I6083" i="35"/>
  <c r="I6084" i="35"/>
  <c r="I6085" i="35"/>
  <c r="I6086" i="35"/>
  <c r="I6087" i="35"/>
  <c r="I6088" i="35"/>
  <c r="I6089" i="35"/>
  <c r="I6090" i="35"/>
  <c r="I6091" i="35"/>
  <c r="I6092" i="35"/>
  <c r="I6093" i="35"/>
  <c r="I6094" i="35"/>
  <c r="I6095" i="35"/>
  <c r="I6096" i="35"/>
  <c r="I6097" i="35"/>
  <c r="I6098" i="35"/>
  <c r="I6099" i="35"/>
  <c r="I6100" i="35"/>
  <c r="I6101" i="35"/>
  <c r="I6102" i="35"/>
  <c r="I6103" i="35"/>
  <c r="I6104" i="35"/>
  <c r="I6105" i="35"/>
  <c r="I6106" i="35"/>
  <c r="I6107" i="35"/>
  <c r="I6108" i="35"/>
  <c r="I6109" i="35"/>
  <c r="I6110" i="35"/>
  <c r="I6111" i="35"/>
  <c r="I6112" i="35"/>
  <c r="I6113" i="35"/>
  <c r="I6114" i="35"/>
  <c r="I6115" i="35"/>
  <c r="I6116" i="35"/>
  <c r="I6117" i="35"/>
  <c r="I6118" i="35"/>
  <c r="I6119" i="35"/>
  <c r="I6120" i="35"/>
  <c r="I6121" i="35"/>
  <c r="I6122" i="35"/>
  <c r="I6123" i="35"/>
  <c r="I6124" i="35"/>
  <c r="I6125" i="35"/>
  <c r="I6126" i="35"/>
  <c r="I6127" i="35"/>
  <c r="I6128" i="35"/>
  <c r="I6129" i="35"/>
  <c r="I6130" i="35"/>
  <c r="I6131" i="35"/>
  <c r="I6132" i="35"/>
  <c r="I6133" i="35"/>
  <c r="I6134" i="35"/>
  <c r="I6135" i="35"/>
  <c r="I6136" i="35"/>
  <c r="I6137" i="35"/>
  <c r="I6138" i="35"/>
  <c r="I6139" i="35"/>
  <c r="I6140" i="35"/>
  <c r="I6141" i="35"/>
  <c r="I6142" i="35"/>
  <c r="I6143" i="35"/>
  <c r="I6144" i="35"/>
  <c r="I6145" i="35"/>
  <c r="I6146" i="35"/>
  <c r="I6147" i="35"/>
  <c r="I6148" i="35"/>
  <c r="I6149" i="35"/>
  <c r="I6150" i="35"/>
  <c r="I6151" i="35"/>
  <c r="I6152" i="35"/>
  <c r="I6153" i="35"/>
  <c r="I6154" i="35"/>
  <c r="I6155" i="35"/>
  <c r="I6156" i="35"/>
  <c r="I6157" i="35"/>
  <c r="I6158" i="35"/>
  <c r="I6159" i="35"/>
  <c r="I6160" i="35"/>
  <c r="I6161" i="35"/>
  <c r="I6162" i="35"/>
  <c r="I6163" i="35"/>
  <c r="I6164" i="35"/>
  <c r="I6165" i="35"/>
  <c r="I6166" i="35"/>
  <c r="I6167" i="35"/>
  <c r="I6168" i="35"/>
  <c r="I6169" i="35"/>
  <c r="I6170" i="35"/>
  <c r="I6171" i="35"/>
  <c r="I6172" i="35"/>
  <c r="I6173" i="35"/>
  <c r="I6174" i="35"/>
  <c r="I6175" i="35"/>
  <c r="I6176" i="35"/>
  <c r="I6177" i="35"/>
  <c r="I6178" i="35"/>
  <c r="I6179" i="35"/>
  <c r="I6180" i="35"/>
  <c r="I6181" i="35"/>
  <c r="I6182" i="35"/>
  <c r="I6183" i="35"/>
  <c r="I6184" i="35"/>
  <c r="I6185" i="35"/>
  <c r="I6186" i="35"/>
  <c r="I6187" i="35"/>
  <c r="I6188" i="35"/>
  <c r="I6189" i="35"/>
  <c r="I6190" i="35"/>
  <c r="I6191" i="35"/>
  <c r="I6192" i="35"/>
  <c r="I6193" i="35"/>
  <c r="I6194" i="35"/>
  <c r="I6195" i="35"/>
  <c r="I6196" i="35"/>
  <c r="I6197" i="35"/>
  <c r="I6198" i="35"/>
  <c r="I6199" i="35"/>
  <c r="I6200" i="35"/>
  <c r="I6201" i="35"/>
  <c r="I6202" i="35"/>
  <c r="I6203" i="35"/>
  <c r="I6204" i="35"/>
  <c r="I6205" i="35"/>
  <c r="I6206" i="35"/>
  <c r="I6207" i="35"/>
  <c r="I6208" i="35"/>
  <c r="I6209" i="35"/>
  <c r="I6210" i="35"/>
  <c r="I6211" i="35"/>
  <c r="I6212" i="35"/>
  <c r="I6213" i="35"/>
  <c r="I6214" i="35"/>
  <c r="I6215" i="35"/>
  <c r="I6216" i="35"/>
  <c r="I6217" i="35"/>
  <c r="I6218" i="35"/>
  <c r="I6219" i="35"/>
  <c r="I6220" i="35"/>
  <c r="I6221" i="35"/>
  <c r="I6222" i="35"/>
  <c r="I6223" i="35"/>
  <c r="I6224" i="35"/>
  <c r="I6225" i="35"/>
  <c r="I6226" i="35"/>
  <c r="I6227" i="35"/>
  <c r="I6228" i="35"/>
  <c r="I6229" i="35"/>
  <c r="I6230" i="35"/>
  <c r="I6231" i="35"/>
  <c r="I6232" i="35"/>
  <c r="I6233" i="35"/>
  <c r="I6234" i="35"/>
  <c r="I6235" i="35"/>
  <c r="I6236" i="35"/>
  <c r="I6237" i="35"/>
  <c r="I6238" i="35"/>
  <c r="I6239" i="35"/>
  <c r="I6240" i="35"/>
  <c r="I6241" i="35"/>
  <c r="I6242" i="35"/>
  <c r="I6243" i="35"/>
  <c r="I6244" i="35"/>
  <c r="I6245" i="35"/>
  <c r="I6246" i="35"/>
  <c r="I6247" i="35"/>
  <c r="I6248" i="35"/>
  <c r="I6249" i="35"/>
  <c r="I6250" i="35"/>
  <c r="I6251" i="35"/>
  <c r="I6252" i="35"/>
  <c r="I6253" i="35"/>
  <c r="I6254" i="35"/>
  <c r="I6255" i="35"/>
  <c r="I6256" i="35"/>
  <c r="I6257" i="35"/>
  <c r="I6258" i="35"/>
  <c r="I6259" i="35"/>
  <c r="I6260" i="35"/>
  <c r="I6261" i="35"/>
  <c r="I6262" i="35"/>
  <c r="I6263" i="35"/>
  <c r="I6264" i="35"/>
  <c r="I6265" i="35"/>
  <c r="I6266" i="35"/>
  <c r="I6267" i="35"/>
  <c r="I6268" i="35"/>
  <c r="I6269" i="35"/>
  <c r="I6270" i="35"/>
  <c r="I6271" i="35"/>
  <c r="I6272" i="35"/>
  <c r="I6273" i="35"/>
  <c r="I6274" i="35"/>
  <c r="I6275" i="35"/>
  <c r="I6276" i="35"/>
  <c r="I6277" i="35"/>
  <c r="I6278" i="35"/>
  <c r="I6279" i="35"/>
  <c r="I6280" i="35"/>
  <c r="I6281" i="35"/>
  <c r="I6282" i="35"/>
  <c r="I6283" i="35"/>
  <c r="I6284" i="35"/>
  <c r="I6285" i="35"/>
  <c r="I6286" i="35"/>
  <c r="I6287" i="35"/>
  <c r="I6288" i="35"/>
  <c r="I6289" i="35"/>
  <c r="I6290" i="35"/>
  <c r="I6291" i="35"/>
  <c r="I6292" i="35"/>
  <c r="I6293" i="35"/>
  <c r="I6294" i="35"/>
  <c r="I6295" i="35"/>
  <c r="I6296" i="35"/>
  <c r="I6297" i="35"/>
  <c r="I6298" i="35"/>
  <c r="I6299" i="35"/>
  <c r="I6300" i="35"/>
  <c r="I6301" i="35"/>
  <c r="I6302" i="35"/>
  <c r="I6303" i="35"/>
  <c r="I6304" i="35"/>
  <c r="I6305" i="35"/>
  <c r="I6306" i="35"/>
  <c r="I6307" i="35"/>
  <c r="I6308" i="35"/>
  <c r="I6309" i="35"/>
  <c r="I6310" i="35"/>
  <c r="I6311" i="35"/>
  <c r="I6312" i="35"/>
  <c r="I6313" i="35"/>
  <c r="I6314" i="35"/>
  <c r="I6315" i="35"/>
  <c r="I6316" i="35"/>
  <c r="I6317" i="35"/>
  <c r="I6318" i="35"/>
  <c r="I6319" i="35"/>
  <c r="I6320" i="35"/>
  <c r="I6321" i="35"/>
  <c r="I6322" i="35"/>
  <c r="I6323" i="35"/>
  <c r="I6324" i="35"/>
  <c r="I6325" i="35"/>
  <c r="I6326" i="35"/>
  <c r="I6327" i="35"/>
  <c r="I6328" i="35"/>
  <c r="I6329" i="35"/>
  <c r="I6330" i="35"/>
  <c r="I6331" i="35"/>
  <c r="I6332" i="35"/>
  <c r="I6333" i="35"/>
  <c r="I6334" i="35"/>
  <c r="I6335" i="35"/>
  <c r="I6336" i="35"/>
  <c r="I6337" i="35"/>
  <c r="I6338" i="35"/>
  <c r="I6339" i="35"/>
  <c r="I6340" i="35"/>
  <c r="I6341" i="35"/>
  <c r="I6342" i="35"/>
  <c r="I6343" i="35"/>
  <c r="I6344" i="35"/>
  <c r="I6345" i="35"/>
  <c r="I6346" i="35"/>
  <c r="I6347" i="35"/>
  <c r="I6348" i="35"/>
  <c r="I6349" i="35"/>
  <c r="I6350" i="35"/>
  <c r="I6351" i="35"/>
  <c r="I6352" i="35"/>
  <c r="I6353" i="35"/>
  <c r="I6354" i="35"/>
  <c r="I6355" i="35"/>
  <c r="I6356" i="35"/>
  <c r="I6357" i="35"/>
  <c r="I6358" i="35"/>
  <c r="I6359" i="35"/>
  <c r="I6360" i="35"/>
  <c r="I6361" i="35"/>
  <c r="I6362" i="35"/>
  <c r="I6363" i="35"/>
  <c r="I6364" i="35"/>
  <c r="I6365" i="35"/>
  <c r="I6366" i="35"/>
  <c r="I6367" i="35"/>
  <c r="I6368" i="35"/>
  <c r="I6369" i="35"/>
  <c r="I6370" i="35"/>
  <c r="I6371" i="35"/>
  <c r="I6372" i="35"/>
  <c r="I6373" i="35"/>
  <c r="I6374" i="35"/>
  <c r="I6375" i="35"/>
  <c r="I6376" i="35"/>
  <c r="I6377" i="35"/>
  <c r="I6378" i="35"/>
  <c r="I6379" i="35"/>
  <c r="I6380" i="35"/>
  <c r="I6381" i="35"/>
  <c r="I6382" i="35"/>
  <c r="I6383" i="35"/>
  <c r="I6384" i="35"/>
  <c r="I6385" i="35"/>
  <c r="I6386" i="35"/>
  <c r="I6387" i="35"/>
  <c r="I6388" i="35"/>
  <c r="I6389" i="35"/>
  <c r="I6390" i="35"/>
  <c r="I6391" i="35"/>
  <c r="I6392" i="35"/>
  <c r="I6393" i="35"/>
  <c r="I6394" i="35"/>
  <c r="I6395" i="35"/>
  <c r="I6396" i="35"/>
  <c r="I6397" i="35"/>
  <c r="I6398" i="35"/>
  <c r="I6399" i="35"/>
  <c r="I6400" i="35"/>
  <c r="I6401" i="35"/>
  <c r="I6402" i="35"/>
  <c r="I6403" i="35"/>
  <c r="I6404" i="35"/>
  <c r="I6405" i="35"/>
  <c r="I6406" i="35"/>
  <c r="I6407" i="35"/>
  <c r="I6408" i="35"/>
  <c r="I6409" i="35"/>
  <c r="I6410" i="35"/>
  <c r="I6411" i="35"/>
  <c r="I6412" i="35"/>
  <c r="I6413" i="35"/>
  <c r="I6414" i="35"/>
  <c r="I6415" i="35"/>
  <c r="I6416" i="35"/>
  <c r="I6417" i="35"/>
  <c r="I6418" i="35"/>
  <c r="I6419" i="35"/>
  <c r="I6420" i="35"/>
  <c r="I6421" i="35"/>
  <c r="I6422" i="35"/>
  <c r="I6423" i="35"/>
  <c r="I6424" i="35"/>
  <c r="I6425" i="35"/>
  <c r="I6426" i="35"/>
  <c r="I6427" i="35"/>
  <c r="I6428" i="35"/>
  <c r="I6429" i="35"/>
  <c r="I6430" i="35"/>
  <c r="I6431" i="35"/>
  <c r="I6432" i="35"/>
  <c r="I6433" i="35"/>
  <c r="I6434" i="35"/>
  <c r="I6435" i="35"/>
  <c r="I6436" i="35"/>
  <c r="I6437" i="35"/>
  <c r="I6438" i="35"/>
  <c r="I6439" i="35"/>
  <c r="I6440" i="35"/>
  <c r="I6441" i="35"/>
  <c r="I6442" i="35"/>
  <c r="I6443" i="35"/>
  <c r="I6444" i="35"/>
  <c r="I6445" i="35"/>
  <c r="I6446" i="35"/>
  <c r="I6447" i="35"/>
  <c r="I6448" i="35"/>
  <c r="I6449" i="35"/>
  <c r="I6450" i="35"/>
  <c r="I6451" i="35"/>
  <c r="I6452" i="35"/>
  <c r="I6453" i="35"/>
  <c r="I6454" i="35"/>
  <c r="I6455" i="35"/>
  <c r="I6456" i="35"/>
  <c r="I6457" i="35"/>
  <c r="I6458" i="35"/>
  <c r="I6459" i="35"/>
  <c r="I6460" i="35"/>
  <c r="I6461" i="35"/>
  <c r="I6462" i="35"/>
  <c r="I6463" i="35"/>
  <c r="I6464" i="35"/>
  <c r="I6465" i="35"/>
  <c r="I6466" i="35"/>
  <c r="I6467" i="35"/>
  <c r="I6468" i="35"/>
  <c r="I6469" i="35"/>
  <c r="I6470" i="35"/>
  <c r="I6471" i="35"/>
  <c r="I6472" i="35"/>
  <c r="I6473" i="35"/>
  <c r="I6474" i="35"/>
  <c r="I6475" i="35"/>
  <c r="I6476" i="35"/>
  <c r="I6477" i="35"/>
  <c r="I6478" i="35"/>
  <c r="I6479" i="35"/>
  <c r="I6480" i="35"/>
  <c r="I6481" i="35"/>
  <c r="I6482" i="35"/>
  <c r="I6483" i="35"/>
  <c r="I6484" i="35"/>
  <c r="I6485" i="35"/>
  <c r="I6486" i="35"/>
  <c r="I6487" i="35"/>
  <c r="I6488" i="35"/>
  <c r="I6489" i="35"/>
  <c r="I6490" i="35"/>
  <c r="I6491" i="35"/>
  <c r="I6492" i="35"/>
  <c r="I6493" i="35"/>
  <c r="I6494" i="35"/>
  <c r="I6495" i="35"/>
  <c r="I6496" i="35"/>
  <c r="I6497" i="35"/>
  <c r="I6498" i="35"/>
  <c r="I6499" i="35"/>
  <c r="I6500" i="35"/>
  <c r="I6501" i="35"/>
  <c r="I6502" i="35"/>
  <c r="I6503" i="35"/>
  <c r="I6504" i="35"/>
  <c r="I6505" i="35"/>
  <c r="I6506" i="35"/>
  <c r="I6507" i="35"/>
  <c r="I6508" i="35"/>
  <c r="I6509" i="35"/>
  <c r="I6510" i="35"/>
  <c r="I6511" i="35"/>
  <c r="I6512" i="35"/>
  <c r="I6513" i="35"/>
  <c r="I6514" i="35"/>
  <c r="I6515" i="35"/>
  <c r="I6516" i="35"/>
  <c r="I6517" i="35"/>
  <c r="I6518" i="35"/>
  <c r="I6519" i="35"/>
  <c r="I6520" i="35"/>
  <c r="I6521" i="35"/>
  <c r="I6522" i="35"/>
  <c r="I6523" i="35"/>
  <c r="I6524" i="35"/>
  <c r="I6525" i="35"/>
  <c r="I6526" i="35"/>
  <c r="I6527" i="35"/>
  <c r="I6528" i="35"/>
  <c r="I6529" i="35"/>
  <c r="I6530" i="35"/>
  <c r="I6531" i="35"/>
  <c r="I6532" i="35"/>
  <c r="I6533" i="35"/>
  <c r="I6534" i="35"/>
  <c r="I6535" i="35"/>
  <c r="I6536" i="35"/>
  <c r="I6537" i="35"/>
  <c r="I6538" i="35"/>
  <c r="I6539" i="35"/>
  <c r="I6540" i="35"/>
  <c r="I6541" i="35"/>
  <c r="I6542" i="35"/>
  <c r="I6543" i="35"/>
  <c r="I6544" i="35"/>
  <c r="I6545" i="35"/>
  <c r="I6546" i="35"/>
  <c r="I6547" i="35"/>
  <c r="I6548" i="35"/>
  <c r="I6549" i="35"/>
  <c r="I6550" i="35"/>
  <c r="I6551" i="35"/>
  <c r="I6552" i="35"/>
  <c r="I6553" i="35"/>
  <c r="I6554" i="35"/>
  <c r="I6555" i="35"/>
  <c r="I6556" i="35"/>
  <c r="I6557" i="35"/>
  <c r="I6558" i="35"/>
  <c r="I6559" i="35"/>
  <c r="I6560" i="35"/>
  <c r="I6561" i="35"/>
  <c r="I6562" i="35"/>
  <c r="I6563" i="35"/>
  <c r="I6564" i="35"/>
  <c r="I6565" i="35"/>
  <c r="I6566" i="35"/>
  <c r="I6567" i="35"/>
  <c r="I6568" i="35"/>
  <c r="I6569" i="35"/>
  <c r="I6570" i="35"/>
  <c r="I6571" i="35"/>
  <c r="I6572" i="35"/>
  <c r="I6573" i="35"/>
  <c r="I6574" i="35"/>
  <c r="I6575" i="35"/>
  <c r="I6576" i="35"/>
  <c r="I6577" i="35"/>
  <c r="I6578" i="35"/>
  <c r="I6579" i="35"/>
  <c r="I6580" i="35"/>
  <c r="I6581" i="35"/>
  <c r="I6582" i="35"/>
  <c r="I6583" i="35"/>
  <c r="I6584" i="35"/>
  <c r="I6585" i="35"/>
  <c r="I6586" i="35"/>
  <c r="I6587" i="35"/>
  <c r="I6588" i="35"/>
  <c r="I6589" i="35"/>
  <c r="I6590" i="35"/>
  <c r="I6591" i="35"/>
  <c r="I6592" i="35"/>
  <c r="I6593" i="35"/>
  <c r="I6594" i="35"/>
  <c r="I6595" i="35"/>
  <c r="I6596" i="35"/>
  <c r="I6597" i="35"/>
  <c r="I6598" i="35"/>
  <c r="I6599" i="35"/>
  <c r="I6600" i="35"/>
  <c r="I6601" i="35"/>
  <c r="I6602" i="35"/>
  <c r="I6603" i="35"/>
  <c r="I6604" i="35"/>
  <c r="I6605" i="35"/>
  <c r="I6606" i="35"/>
  <c r="I6607" i="35"/>
  <c r="I6608" i="35"/>
  <c r="I6609" i="35"/>
  <c r="I6610" i="35"/>
  <c r="I6611" i="35"/>
  <c r="I6612" i="35"/>
  <c r="I6613" i="35"/>
  <c r="I6614" i="35"/>
  <c r="I6615" i="35"/>
  <c r="I6616" i="35"/>
  <c r="I6617" i="35"/>
  <c r="I6618" i="35"/>
  <c r="I6619" i="35"/>
  <c r="I6620" i="35"/>
  <c r="I6621" i="35"/>
  <c r="I6622" i="35"/>
  <c r="I6623" i="35"/>
  <c r="I6624" i="35"/>
  <c r="I6625" i="35"/>
  <c r="I6626" i="35"/>
  <c r="I6627" i="35"/>
  <c r="I6628" i="35"/>
  <c r="I6629" i="35"/>
  <c r="I6630" i="35"/>
  <c r="I6631" i="35"/>
  <c r="I6632" i="35"/>
  <c r="I6633" i="35"/>
  <c r="I6634" i="35"/>
  <c r="I6635" i="35"/>
  <c r="I6636" i="35"/>
  <c r="I6637" i="35"/>
  <c r="I6638" i="35"/>
  <c r="I6639" i="35"/>
  <c r="I6640" i="35"/>
  <c r="I6641" i="35"/>
  <c r="I6642" i="35"/>
  <c r="I6643" i="35"/>
  <c r="I6644" i="35"/>
  <c r="I6645" i="35"/>
  <c r="I6646" i="35"/>
  <c r="I6647" i="35"/>
  <c r="I6648" i="35"/>
  <c r="I6649" i="35"/>
  <c r="I6650" i="35"/>
  <c r="I6651" i="35"/>
  <c r="I6652" i="35"/>
  <c r="I6653" i="35"/>
  <c r="I6654" i="35"/>
  <c r="I6655" i="35"/>
  <c r="I6656" i="35"/>
  <c r="I6657" i="35"/>
  <c r="I6658" i="35"/>
  <c r="I6659" i="35"/>
  <c r="I6660" i="35"/>
  <c r="I6661" i="35"/>
  <c r="I6662" i="35"/>
  <c r="I6663" i="35"/>
  <c r="I6664" i="35"/>
  <c r="I6665" i="35"/>
  <c r="I6666" i="35"/>
  <c r="I6667" i="35"/>
  <c r="I6668" i="35"/>
  <c r="I6669" i="35"/>
  <c r="I6670" i="35"/>
  <c r="I6671" i="35"/>
  <c r="I6672" i="35"/>
  <c r="I6673" i="35"/>
  <c r="I6674" i="35"/>
  <c r="I6675" i="35"/>
  <c r="I6676" i="35"/>
  <c r="I6677" i="35"/>
  <c r="I6678" i="35"/>
  <c r="I6679" i="35"/>
  <c r="I6680" i="35"/>
  <c r="I6681" i="35"/>
  <c r="I6682" i="35"/>
  <c r="I6683" i="35"/>
  <c r="I6684" i="35"/>
  <c r="I6685" i="35"/>
  <c r="I6686" i="35"/>
  <c r="I6687" i="35"/>
  <c r="I6688" i="35"/>
  <c r="I6689" i="35"/>
  <c r="I6690" i="35"/>
  <c r="I6691" i="35"/>
  <c r="I6692" i="35"/>
  <c r="I6693" i="35"/>
  <c r="I6694" i="35"/>
  <c r="I6695" i="35"/>
  <c r="I6696" i="35"/>
  <c r="I6697" i="35"/>
  <c r="I6698" i="35"/>
  <c r="I6699" i="35"/>
  <c r="I6700" i="35"/>
  <c r="I6701" i="35"/>
  <c r="I6702" i="35"/>
  <c r="I6703" i="35"/>
  <c r="I6704" i="35"/>
  <c r="I6705" i="35"/>
  <c r="I6706" i="35"/>
  <c r="I6707" i="35"/>
  <c r="I6708" i="35"/>
  <c r="I6709" i="35"/>
  <c r="I6710" i="35"/>
  <c r="I6711" i="35"/>
  <c r="I6712" i="35"/>
  <c r="I6713" i="35"/>
  <c r="I6714" i="35"/>
  <c r="I6715" i="35"/>
  <c r="I6716" i="35"/>
  <c r="I6717" i="35"/>
  <c r="I6718" i="35"/>
  <c r="I6719" i="35"/>
  <c r="I6720" i="35"/>
  <c r="I6721" i="35"/>
  <c r="I6722" i="35"/>
  <c r="I6723" i="35"/>
  <c r="I6724" i="35"/>
  <c r="I6725" i="35"/>
  <c r="I6726" i="35"/>
  <c r="I6727" i="35"/>
  <c r="I6728" i="35"/>
  <c r="I6729" i="35"/>
  <c r="I6730" i="35"/>
  <c r="I6731" i="35"/>
  <c r="I6732" i="35"/>
  <c r="I6733" i="35"/>
  <c r="I6734" i="35"/>
  <c r="I6735" i="35"/>
  <c r="I6736" i="35"/>
  <c r="I6737" i="35"/>
  <c r="I6738" i="35"/>
  <c r="I6739" i="35"/>
  <c r="I6740" i="35"/>
  <c r="I6741" i="35"/>
  <c r="I6742" i="35"/>
  <c r="I6743" i="35"/>
  <c r="I6744" i="35"/>
  <c r="I6745" i="35"/>
  <c r="I6746" i="35"/>
  <c r="I6747" i="35"/>
  <c r="I6748" i="35"/>
  <c r="I6749" i="35"/>
  <c r="I6750" i="35"/>
  <c r="I6751" i="35"/>
  <c r="I6752" i="35"/>
  <c r="I6753" i="35"/>
  <c r="I6754" i="35"/>
  <c r="I6755" i="35"/>
  <c r="I6756" i="35"/>
  <c r="I6757" i="35"/>
  <c r="I6758" i="35"/>
  <c r="I6759" i="35"/>
  <c r="I6760" i="35"/>
  <c r="I6761" i="35"/>
  <c r="I6762" i="35"/>
  <c r="I6763" i="35"/>
  <c r="I6764" i="35"/>
  <c r="I6765" i="35"/>
  <c r="I6766" i="35"/>
  <c r="I6767" i="35"/>
  <c r="I6768" i="35"/>
  <c r="I6769" i="35"/>
  <c r="I6770" i="35"/>
  <c r="I6771" i="35"/>
  <c r="I6772" i="35"/>
  <c r="I6773" i="35"/>
  <c r="I6774" i="35"/>
  <c r="I6775" i="35"/>
  <c r="I6776" i="35"/>
  <c r="I6777" i="35"/>
  <c r="I6778" i="35"/>
  <c r="I6779" i="35"/>
  <c r="I6780" i="35"/>
  <c r="I6781" i="35"/>
  <c r="I6782" i="35"/>
  <c r="I6783" i="35"/>
  <c r="I6784" i="35"/>
  <c r="I6785" i="35"/>
  <c r="I6786" i="35"/>
  <c r="I6787" i="35"/>
  <c r="I6788" i="35"/>
  <c r="I6789" i="35"/>
  <c r="I6790" i="35"/>
  <c r="I6791" i="35"/>
  <c r="I6792" i="35"/>
  <c r="I6793" i="35"/>
  <c r="I6794" i="35"/>
  <c r="I6795" i="35"/>
  <c r="I6796" i="35"/>
  <c r="I6797" i="35"/>
  <c r="I6798" i="35"/>
  <c r="I6799" i="35"/>
  <c r="I6800" i="35"/>
  <c r="I6801" i="35"/>
  <c r="I6802" i="35"/>
  <c r="I6803" i="35"/>
  <c r="I6804" i="35"/>
  <c r="I6805" i="35"/>
  <c r="I6806" i="35"/>
  <c r="I6807" i="35"/>
  <c r="I6808" i="35"/>
  <c r="I6809" i="35"/>
  <c r="I6810" i="35"/>
  <c r="I6811" i="35"/>
  <c r="I6812" i="35"/>
  <c r="I6813" i="35"/>
  <c r="I6814" i="35"/>
  <c r="I6815" i="35"/>
  <c r="I6816" i="35"/>
  <c r="I6817" i="35"/>
  <c r="I6818" i="35"/>
  <c r="I6819" i="35"/>
  <c r="I6820" i="35"/>
  <c r="I6821" i="35"/>
  <c r="I6822" i="35"/>
  <c r="I6823" i="35"/>
  <c r="I6824" i="35"/>
  <c r="I6825" i="35"/>
  <c r="I6826" i="35"/>
  <c r="I6827" i="35"/>
  <c r="I6828" i="35"/>
  <c r="I6829" i="35"/>
  <c r="I6830" i="35"/>
  <c r="I6831" i="35"/>
  <c r="I6832" i="35"/>
  <c r="I6833" i="35"/>
  <c r="I6834" i="35"/>
  <c r="I6835" i="35"/>
  <c r="I6836" i="35"/>
  <c r="I6837" i="35"/>
  <c r="I6838" i="35"/>
  <c r="I6839" i="35"/>
  <c r="I6840" i="35"/>
  <c r="I6841" i="35"/>
  <c r="I6842" i="35"/>
  <c r="I6843" i="35"/>
  <c r="I6844" i="35"/>
  <c r="I6845" i="35"/>
  <c r="I6846" i="35"/>
  <c r="I6847" i="35"/>
  <c r="I6848" i="35"/>
  <c r="I6849" i="35"/>
  <c r="I6850" i="35"/>
  <c r="I6851" i="35"/>
  <c r="I6852" i="35"/>
  <c r="I6853" i="35"/>
  <c r="I6854" i="35"/>
  <c r="I6855" i="35"/>
  <c r="I6856" i="35"/>
  <c r="I6857" i="35"/>
  <c r="I6858" i="35"/>
  <c r="I6859" i="35"/>
  <c r="I6860" i="35"/>
  <c r="I6861" i="35"/>
  <c r="I6862" i="35"/>
  <c r="I6863" i="35"/>
  <c r="I6864" i="35"/>
  <c r="I6865" i="35"/>
  <c r="I6866" i="35"/>
  <c r="I6867" i="35"/>
  <c r="I6868" i="35"/>
  <c r="I6869" i="35"/>
  <c r="I6870" i="35"/>
  <c r="I6871" i="35"/>
  <c r="I6872" i="35"/>
  <c r="I6873" i="35"/>
  <c r="I6874" i="35"/>
  <c r="I6875" i="35"/>
  <c r="I6876" i="35"/>
  <c r="I6877" i="35"/>
  <c r="I6878" i="35"/>
  <c r="I6879" i="35"/>
  <c r="I6880" i="35"/>
  <c r="I6881" i="35"/>
  <c r="I6882" i="35"/>
  <c r="I6883" i="35"/>
  <c r="I6884" i="35"/>
  <c r="I6885" i="35"/>
  <c r="I6886" i="35"/>
  <c r="I6887" i="35"/>
  <c r="I6888" i="35"/>
  <c r="I6889" i="35"/>
  <c r="I6890" i="35"/>
  <c r="I6891" i="35"/>
  <c r="I6892" i="35"/>
  <c r="I6893" i="35"/>
  <c r="I6894" i="35"/>
  <c r="I6895" i="35"/>
  <c r="I6896" i="35"/>
  <c r="I6897" i="35"/>
  <c r="I6898" i="35"/>
  <c r="I6899" i="35"/>
  <c r="I6900" i="35"/>
  <c r="I6901" i="35"/>
  <c r="I6902" i="35"/>
  <c r="I6903" i="35"/>
  <c r="I6904" i="35"/>
  <c r="I6905" i="35"/>
  <c r="I6906" i="35"/>
  <c r="I6907" i="35"/>
  <c r="I6908" i="35"/>
  <c r="I6909" i="35"/>
  <c r="I6910" i="35"/>
  <c r="I6911" i="35"/>
  <c r="I6912" i="35"/>
  <c r="I6913" i="35"/>
  <c r="I6914" i="35"/>
  <c r="I6915" i="35"/>
  <c r="I6916" i="35"/>
  <c r="I6917" i="35"/>
  <c r="I6918" i="35"/>
  <c r="I6919" i="35"/>
  <c r="I6920" i="35"/>
  <c r="I6921" i="35"/>
  <c r="I6922" i="35"/>
  <c r="I6923" i="35"/>
  <c r="I6924" i="35"/>
  <c r="I6925" i="35"/>
  <c r="I6926" i="35"/>
  <c r="I6927" i="35"/>
  <c r="I6928" i="35"/>
  <c r="I6929" i="35"/>
  <c r="I6930" i="35"/>
  <c r="I6931" i="35"/>
  <c r="I6932" i="35"/>
  <c r="I6933" i="35"/>
  <c r="I6934" i="35"/>
  <c r="I6935" i="35"/>
  <c r="I6936" i="35"/>
  <c r="I6937" i="35"/>
  <c r="I6938" i="35"/>
  <c r="I6939" i="35"/>
  <c r="I6940" i="35"/>
  <c r="I6941" i="35"/>
  <c r="I6942" i="35"/>
  <c r="I6943" i="35"/>
  <c r="I6944" i="35"/>
  <c r="I6945" i="35"/>
  <c r="I6946" i="35"/>
  <c r="I6947" i="35"/>
  <c r="I6948" i="35"/>
  <c r="I6949" i="35"/>
  <c r="I6950" i="35"/>
  <c r="I6951" i="35"/>
  <c r="I6952" i="35"/>
  <c r="I6953" i="35"/>
  <c r="I6954" i="35"/>
  <c r="I6955" i="35"/>
  <c r="I6956" i="35"/>
  <c r="I6957" i="35"/>
  <c r="I6958" i="35"/>
  <c r="I6959" i="35"/>
  <c r="I6960" i="35"/>
  <c r="I6961" i="35"/>
  <c r="I6962" i="35"/>
  <c r="I6963" i="35"/>
  <c r="I6964" i="35"/>
  <c r="I6965" i="35"/>
  <c r="I6966" i="35"/>
  <c r="I6967" i="35"/>
  <c r="I6968" i="35"/>
  <c r="I6969" i="35"/>
  <c r="I6970" i="35"/>
  <c r="I6971" i="35"/>
  <c r="I6972" i="35"/>
  <c r="I6973" i="35"/>
  <c r="I6974" i="35"/>
  <c r="I6975" i="35"/>
  <c r="I6976" i="35"/>
  <c r="I6977" i="35"/>
  <c r="I6978" i="35"/>
  <c r="I6979" i="35"/>
  <c r="I6980" i="35"/>
  <c r="I6981" i="35"/>
  <c r="I6982" i="35"/>
  <c r="I6983" i="35"/>
  <c r="I6984" i="35"/>
  <c r="I6985" i="35"/>
  <c r="I6986" i="35"/>
  <c r="I6987" i="35"/>
  <c r="I6988" i="35"/>
  <c r="I6989" i="35"/>
  <c r="I6990" i="35"/>
  <c r="I6991" i="35"/>
  <c r="I6992" i="35"/>
  <c r="I6993" i="35"/>
  <c r="I6994" i="35"/>
  <c r="I6995" i="35"/>
  <c r="I6996" i="35"/>
  <c r="I6997" i="35"/>
  <c r="I6998" i="35"/>
  <c r="I6999" i="35"/>
  <c r="I7000" i="35"/>
  <c r="I7001" i="35"/>
  <c r="I7002" i="35"/>
  <c r="I7003" i="35"/>
  <c r="I7004" i="35"/>
  <c r="I7005" i="35"/>
  <c r="I7006" i="35"/>
  <c r="I7007" i="35"/>
  <c r="I7008" i="35"/>
  <c r="I7009" i="35"/>
  <c r="I7010" i="35"/>
  <c r="I7011" i="35"/>
  <c r="I7012" i="35"/>
  <c r="I7013" i="35"/>
  <c r="I7014" i="35"/>
  <c r="I7015" i="35"/>
  <c r="I7016" i="35"/>
  <c r="I7017" i="35"/>
  <c r="I7018" i="35"/>
  <c r="I7019" i="35"/>
  <c r="I7020" i="35"/>
  <c r="I7021" i="35"/>
  <c r="I7022" i="35"/>
  <c r="I7023" i="35"/>
  <c r="I7024" i="35"/>
  <c r="I7025" i="35"/>
  <c r="I7026" i="35"/>
  <c r="I7027" i="35"/>
  <c r="I7028" i="35"/>
  <c r="I7029" i="35"/>
  <c r="I7030" i="35"/>
  <c r="I7031" i="35"/>
  <c r="I7032" i="35"/>
  <c r="I7033" i="35"/>
  <c r="I7034" i="35"/>
  <c r="I7035" i="35"/>
  <c r="I7036" i="35"/>
  <c r="I7037" i="35"/>
  <c r="I7038" i="35"/>
  <c r="I7039" i="35"/>
  <c r="I7040" i="35"/>
  <c r="I7041" i="35"/>
  <c r="I7042" i="35"/>
  <c r="I7043" i="35"/>
  <c r="I7044" i="35"/>
  <c r="I7045" i="35"/>
  <c r="I7046" i="35"/>
  <c r="I7047" i="35"/>
  <c r="I7048" i="35"/>
  <c r="I7049" i="35"/>
  <c r="I7050" i="35"/>
  <c r="I7051" i="35"/>
  <c r="I7052" i="35"/>
  <c r="I7053" i="35"/>
  <c r="I7054" i="35"/>
  <c r="I7055" i="35"/>
  <c r="I7056" i="35"/>
  <c r="I7057" i="35"/>
  <c r="I7058" i="35"/>
  <c r="I7059" i="35"/>
  <c r="I7060" i="35"/>
  <c r="I7061" i="35"/>
  <c r="I7062" i="35"/>
  <c r="I7063" i="35"/>
  <c r="I7064" i="35"/>
  <c r="I7065" i="35"/>
  <c r="I7066" i="35"/>
  <c r="I7067" i="35"/>
  <c r="I7068" i="35"/>
  <c r="I7069" i="35"/>
  <c r="I7070" i="35"/>
  <c r="I7071" i="35"/>
  <c r="I7072" i="35"/>
  <c r="I7073" i="35"/>
  <c r="I7074" i="35"/>
  <c r="I7075" i="35"/>
  <c r="I7076" i="35"/>
  <c r="I7077" i="35"/>
  <c r="I7078" i="35"/>
  <c r="I7079" i="35"/>
  <c r="I7080" i="35"/>
  <c r="I7081" i="35"/>
  <c r="I7082" i="35"/>
  <c r="I7083" i="35"/>
  <c r="I7084" i="35"/>
  <c r="I7085" i="35"/>
  <c r="I7086" i="35"/>
  <c r="I7087" i="35"/>
  <c r="I7088" i="35"/>
  <c r="I7089" i="35"/>
  <c r="I7090" i="35"/>
  <c r="I7091" i="35"/>
  <c r="I7092" i="35"/>
  <c r="I7093" i="35"/>
  <c r="I7094" i="35"/>
  <c r="I7095" i="35"/>
  <c r="I7096" i="35"/>
  <c r="I7097" i="35"/>
  <c r="I7098" i="35"/>
  <c r="I7099" i="35"/>
  <c r="I7100" i="35"/>
  <c r="I7101" i="35"/>
  <c r="I7102" i="35"/>
  <c r="I7103" i="35"/>
  <c r="I7104" i="35"/>
  <c r="I7105" i="35"/>
  <c r="I7106" i="35"/>
  <c r="I7107" i="35"/>
  <c r="I7108" i="35"/>
  <c r="I7109" i="35"/>
  <c r="I7110" i="35"/>
  <c r="I7111" i="35"/>
  <c r="I7112" i="35"/>
  <c r="I7113" i="35"/>
  <c r="I7114" i="35"/>
  <c r="I7115" i="35"/>
  <c r="I7116" i="35"/>
  <c r="I7117" i="35"/>
  <c r="I7118" i="35"/>
  <c r="I7119" i="35"/>
  <c r="I7120" i="35"/>
  <c r="I7121" i="35"/>
  <c r="I7122" i="35"/>
  <c r="I7123" i="35"/>
  <c r="I7124" i="35"/>
  <c r="I7125" i="35"/>
  <c r="I7126" i="35"/>
  <c r="I7127" i="35"/>
  <c r="I7128" i="35"/>
  <c r="I7129" i="35"/>
  <c r="I7130" i="35"/>
  <c r="I7131" i="35"/>
  <c r="I7132" i="35"/>
  <c r="I7133" i="35"/>
  <c r="I7134" i="35"/>
  <c r="I7135" i="35"/>
  <c r="I7136" i="35"/>
  <c r="I7137" i="35"/>
  <c r="I7138" i="35"/>
  <c r="I7139" i="35"/>
  <c r="I7140" i="35"/>
  <c r="I7141" i="35"/>
  <c r="I7142" i="35"/>
  <c r="I7143" i="35"/>
  <c r="I7144" i="35"/>
  <c r="I7145" i="35"/>
  <c r="I7146" i="35"/>
  <c r="I7147" i="35"/>
  <c r="I7148" i="35"/>
  <c r="I7149" i="35"/>
  <c r="I7150" i="35"/>
  <c r="I7151" i="35"/>
  <c r="I7152" i="35"/>
  <c r="I7153" i="35"/>
  <c r="I7154" i="35"/>
  <c r="I7155" i="35"/>
  <c r="I7156" i="35"/>
  <c r="I7157" i="35"/>
  <c r="I7158" i="35"/>
  <c r="I7159" i="35"/>
  <c r="I7160" i="35"/>
  <c r="I7161" i="35"/>
  <c r="I7162" i="35"/>
  <c r="I7163" i="35"/>
  <c r="I7164" i="35"/>
  <c r="I7165" i="35"/>
  <c r="I7166" i="35"/>
  <c r="I7167" i="35"/>
  <c r="I7168" i="35"/>
  <c r="I7169" i="35"/>
  <c r="I7170" i="35"/>
  <c r="I7171" i="35"/>
  <c r="I7172" i="35"/>
  <c r="I7173" i="35"/>
  <c r="I7174" i="35"/>
  <c r="I7175" i="35"/>
  <c r="I7176" i="35"/>
  <c r="I7177" i="35"/>
  <c r="I7178" i="35"/>
  <c r="I7179" i="35"/>
  <c r="I7180" i="35"/>
  <c r="I7181" i="35"/>
  <c r="I7182" i="35"/>
  <c r="I7183" i="35"/>
  <c r="I7184" i="35"/>
  <c r="I7185" i="35"/>
  <c r="I7186" i="35"/>
  <c r="I7187" i="35"/>
  <c r="I7188" i="35"/>
  <c r="I7189" i="35"/>
  <c r="I7190" i="35"/>
  <c r="I7191" i="35"/>
  <c r="I7192" i="35"/>
  <c r="I7193" i="35"/>
  <c r="I7194" i="35"/>
  <c r="I7195" i="35"/>
  <c r="I7196" i="35"/>
  <c r="I7197" i="35"/>
  <c r="I7198" i="35"/>
  <c r="I7199" i="35"/>
  <c r="I7200" i="35"/>
  <c r="I7201" i="35"/>
  <c r="I7202" i="35"/>
  <c r="I7203" i="35"/>
  <c r="I7204" i="35"/>
  <c r="I7205" i="35"/>
  <c r="I7206" i="35"/>
  <c r="I7207" i="35"/>
  <c r="I7208" i="35"/>
  <c r="I7209" i="35"/>
  <c r="I7210" i="35"/>
  <c r="I7211" i="35"/>
  <c r="I7212" i="35"/>
  <c r="I7213" i="35"/>
  <c r="I7214" i="35"/>
  <c r="I7215" i="35"/>
  <c r="I7216" i="35"/>
  <c r="I7217" i="35"/>
  <c r="I7218" i="35"/>
  <c r="I7219" i="35"/>
  <c r="I7220" i="35"/>
  <c r="I7221" i="35"/>
  <c r="I7222" i="35"/>
  <c r="I7223" i="35"/>
  <c r="I7224" i="35"/>
  <c r="I7225" i="35"/>
  <c r="I7226" i="35"/>
  <c r="I7227" i="35"/>
  <c r="I7228" i="35"/>
  <c r="I7229" i="35"/>
  <c r="I7230" i="35"/>
  <c r="I7231" i="35"/>
  <c r="I7232" i="35"/>
  <c r="I7233" i="35"/>
  <c r="I7234" i="35"/>
  <c r="I7235" i="35"/>
  <c r="I7236" i="35"/>
  <c r="I7237" i="35"/>
  <c r="I7238" i="35"/>
  <c r="I7239" i="35"/>
  <c r="I7240" i="35"/>
  <c r="I7241" i="35"/>
  <c r="I7242" i="35"/>
  <c r="I7243" i="35"/>
  <c r="I7244" i="35"/>
  <c r="I7245" i="35"/>
  <c r="I7246" i="35"/>
  <c r="I7247" i="35"/>
  <c r="I7248" i="35"/>
  <c r="I7249" i="35"/>
  <c r="I7250" i="35"/>
  <c r="I7251" i="35"/>
  <c r="I7252" i="35"/>
  <c r="I7253" i="35"/>
  <c r="I7254" i="35"/>
  <c r="I7255" i="35"/>
  <c r="I7256" i="35"/>
  <c r="I7257" i="35"/>
  <c r="I7258" i="35"/>
  <c r="I7259" i="35"/>
  <c r="I7260" i="35"/>
  <c r="I7261" i="35"/>
  <c r="I7262" i="35"/>
  <c r="I7263" i="35"/>
  <c r="I7264" i="35"/>
  <c r="I7265" i="35"/>
  <c r="I7266" i="35"/>
  <c r="I7267" i="35"/>
  <c r="I7268" i="35"/>
  <c r="I7269" i="35"/>
  <c r="I7270" i="35"/>
  <c r="I7271" i="35"/>
  <c r="I7272" i="35"/>
  <c r="I7273" i="35"/>
  <c r="I7274" i="35"/>
  <c r="I7275" i="35"/>
  <c r="I7276" i="35"/>
  <c r="I7277" i="35"/>
  <c r="I7278" i="35"/>
  <c r="I7279" i="35"/>
  <c r="I7280" i="35"/>
  <c r="I7281" i="35"/>
  <c r="I7282" i="35"/>
  <c r="I7283" i="35"/>
  <c r="I7284" i="35"/>
  <c r="I7285" i="35"/>
  <c r="I7286" i="35"/>
  <c r="I7287" i="35"/>
  <c r="I7288" i="35"/>
  <c r="I7289" i="35"/>
  <c r="I7290" i="35"/>
  <c r="I7291" i="35"/>
  <c r="I7292" i="35"/>
  <c r="I7293" i="35"/>
  <c r="I7294" i="35"/>
  <c r="I7295" i="35"/>
  <c r="I7296" i="35"/>
  <c r="I7297" i="35"/>
  <c r="I7298" i="35"/>
  <c r="I7299" i="35"/>
  <c r="I7300" i="35"/>
  <c r="I7301" i="35"/>
  <c r="I7302" i="35"/>
  <c r="I7303" i="35"/>
  <c r="I7304" i="35"/>
  <c r="I7305" i="35"/>
  <c r="I7306" i="35"/>
  <c r="I7307" i="35"/>
  <c r="I7308" i="35"/>
  <c r="I7309" i="35"/>
  <c r="I7310" i="35"/>
  <c r="I7311" i="35"/>
  <c r="I7312" i="35"/>
  <c r="I7313" i="35"/>
  <c r="I7314" i="35"/>
  <c r="I7315" i="35"/>
  <c r="I7316" i="35"/>
  <c r="I7317" i="35"/>
  <c r="I7318" i="35"/>
  <c r="I7319" i="35"/>
  <c r="I7320" i="35"/>
  <c r="I7321" i="35"/>
  <c r="I7322" i="35"/>
  <c r="I7323" i="35"/>
  <c r="I7324" i="35"/>
  <c r="I7325" i="35"/>
  <c r="I7326" i="35"/>
  <c r="I7327" i="35"/>
  <c r="I7328" i="35"/>
  <c r="I7329" i="35"/>
  <c r="I7330" i="35"/>
  <c r="I7331" i="35"/>
  <c r="I7332" i="35"/>
  <c r="I7333" i="35"/>
  <c r="I7334" i="35"/>
  <c r="I7335" i="35"/>
  <c r="I7336" i="35"/>
  <c r="I7337" i="35"/>
  <c r="I7338" i="35"/>
  <c r="I7339" i="35"/>
  <c r="I7340" i="35"/>
  <c r="I7341" i="35"/>
  <c r="I7342" i="35"/>
  <c r="I7343" i="35"/>
  <c r="I7344" i="35"/>
  <c r="I7345" i="35"/>
  <c r="I7346" i="35"/>
  <c r="I7347" i="35"/>
  <c r="I7348" i="35"/>
  <c r="I7349" i="35"/>
  <c r="I7350" i="35"/>
  <c r="I7351" i="35"/>
  <c r="I7352" i="35"/>
  <c r="I7353" i="35"/>
  <c r="I7354" i="35"/>
  <c r="I7355" i="35"/>
  <c r="I7356" i="35"/>
  <c r="I7357" i="35"/>
  <c r="I7358" i="35"/>
  <c r="I7359" i="35"/>
  <c r="I7360" i="35"/>
  <c r="I7361" i="35"/>
  <c r="I7362" i="35"/>
  <c r="I7363" i="35"/>
  <c r="I7364" i="35"/>
  <c r="I7365" i="35"/>
  <c r="I7366" i="35"/>
  <c r="I7367" i="35"/>
  <c r="I7368" i="35"/>
  <c r="I7369" i="35"/>
  <c r="I7370" i="35"/>
  <c r="I7371" i="35"/>
  <c r="I7372" i="35"/>
  <c r="I7373" i="35"/>
  <c r="I7374" i="35"/>
  <c r="I7375" i="35"/>
  <c r="I7376" i="35"/>
  <c r="I7377" i="35"/>
  <c r="I7378" i="35"/>
  <c r="I7379" i="35"/>
  <c r="I7380" i="35"/>
  <c r="I7381" i="35"/>
  <c r="I7382" i="35"/>
  <c r="I7383" i="35"/>
  <c r="I7384" i="35"/>
  <c r="I7385" i="35"/>
  <c r="I7386" i="35"/>
  <c r="I7387" i="35"/>
  <c r="I7388" i="35"/>
  <c r="I7389" i="35"/>
  <c r="I7390" i="35"/>
  <c r="I7391" i="35"/>
  <c r="I7392" i="35"/>
  <c r="I7393" i="35"/>
  <c r="I7394" i="35"/>
  <c r="I7395" i="35"/>
  <c r="I7396" i="35"/>
  <c r="I7397" i="35"/>
  <c r="I7398" i="35"/>
  <c r="I7399" i="35"/>
  <c r="I7400" i="35"/>
  <c r="I7401" i="35"/>
  <c r="I7402" i="35"/>
  <c r="I7403" i="35"/>
  <c r="I7404" i="35"/>
  <c r="I7405" i="35"/>
  <c r="I7406" i="35"/>
  <c r="I7407" i="35"/>
  <c r="I7408" i="35"/>
  <c r="I7409" i="35"/>
  <c r="I7410" i="35"/>
  <c r="I7411" i="35"/>
  <c r="I7412" i="35"/>
  <c r="I7413" i="35"/>
  <c r="I7414" i="35"/>
  <c r="I7415" i="35"/>
  <c r="I7416" i="35"/>
  <c r="I7417" i="35"/>
  <c r="I7418" i="35"/>
  <c r="I7419" i="35"/>
  <c r="I7420" i="35"/>
  <c r="I7421" i="35"/>
  <c r="I7422" i="35"/>
  <c r="I7423" i="35"/>
  <c r="I7424" i="35"/>
  <c r="I7425" i="35"/>
  <c r="I7426" i="35"/>
  <c r="I7427" i="35"/>
  <c r="I7428" i="35"/>
  <c r="I7429" i="35"/>
  <c r="I7430" i="35"/>
  <c r="I7431" i="35"/>
  <c r="I7432" i="35"/>
  <c r="I7433" i="35"/>
  <c r="I7434" i="35"/>
  <c r="I7435" i="35"/>
  <c r="I7436" i="35"/>
  <c r="I7437" i="35"/>
  <c r="I7438" i="35"/>
  <c r="I7439" i="35"/>
  <c r="I7440" i="35"/>
  <c r="I7441" i="35"/>
  <c r="I7442" i="35"/>
  <c r="I7443" i="35"/>
  <c r="I7444" i="35"/>
  <c r="I7445" i="35"/>
  <c r="I7446" i="35"/>
  <c r="I7447" i="35"/>
  <c r="I7448" i="35"/>
  <c r="I7449" i="35"/>
  <c r="I7450" i="35"/>
  <c r="I7451" i="35"/>
  <c r="I7452" i="35"/>
  <c r="I7453" i="35"/>
  <c r="I7454" i="35"/>
  <c r="I7455" i="35"/>
  <c r="I7456" i="35"/>
  <c r="I7457" i="35"/>
  <c r="I7458" i="35"/>
  <c r="I7459" i="35"/>
  <c r="I7460" i="35"/>
  <c r="I7461" i="35"/>
  <c r="I7462" i="35"/>
  <c r="I7463" i="35"/>
  <c r="I7464" i="35"/>
  <c r="I7465" i="35"/>
  <c r="I7466" i="35"/>
  <c r="I7467" i="35"/>
  <c r="I7468" i="35"/>
  <c r="I7469" i="35"/>
  <c r="I7470" i="35"/>
  <c r="I7471" i="35"/>
  <c r="I7472" i="35"/>
  <c r="I7473" i="35"/>
  <c r="I7474" i="35"/>
  <c r="I7475" i="35"/>
  <c r="I7476" i="35"/>
  <c r="I7477" i="35"/>
  <c r="I7478" i="35"/>
  <c r="I7479" i="35"/>
  <c r="I7480" i="35"/>
  <c r="I7481" i="35"/>
  <c r="I7482" i="35"/>
  <c r="I7483" i="35"/>
  <c r="I7484" i="35"/>
  <c r="I7485" i="35"/>
  <c r="I7486" i="35"/>
  <c r="I7487" i="35"/>
  <c r="I7488" i="35"/>
  <c r="I7489" i="35"/>
  <c r="I7490" i="35"/>
  <c r="I7491" i="35"/>
  <c r="I7492" i="35"/>
  <c r="I7493" i="35"/>
  <c r="I7494" i="35"/>
  <c r="I7495" i="35"/>
  <c r="I7496" i="35"/>
  <c r="I7497" i="35"/>
  <c r="I7498" i="35"/>
  <c r="I7499" i="35"/>
  <c r="I7500" i="35"/>
  <c r="I7501" i="35"/>
  <c r="I7502" i="35"/>
  <c r="I7503" i="35"/>
  <c r="I7504" i="35"/>
  <c r="I7505" i="35"/>
  <c r="I7506" i="35"/>
  <c r="I7507" i="35"/>
  <c r="I7508" i="35"/>
  <c r="I7509" i="35"/>
  <c r="I7510" i="35"/>
  <c r="I7511" i="35"/>
  <c r="I7512" i="35"/>
  <c r="I7513" i="35"/>
  <c r="I7514" i="35"/>
  <c r="I7515" i="35"/>
  <c r="I7516" i="35"/>
  <c r="I7517" i="35"/>
  <c r="I7518" i="35"/>
  <c r="I7519" i="35"/>
  <c r="I7520" i="35"/>
  <c r="I7521" i="35"/>
  <c r="I7522" i="35"/>
  <c r="I7523" i="35"/>
  <c r="I7524" i="35"/>
  <c r="I7525" i="35"/>
  <c r="I7526" i="35"/>
  <c r="I7527" i="35"/>
  <c r="I7528" i="35"/>
  <c r="I7529" i="35"/>
  <c r="I7530" i="35"/>
  <c r="I7531" i="35"/>
  <c r="I7532" i="35"/>
  <c r="I7533" i="35"/>
  <c r="I7534" i="35"/>
  <c r="I7535" i="35"/>
  <c r="I7536" i="35"/>
  <c r="I7537" i="35"/>
  <c r="I7538" i="35"/>
  <c r="I7539" i="35"/>
  <c r="I7540" i="35"/>
  <c r="I7541" i="35"/>
  <c r="I7542" i="35"/>
  <c r="I7543" i="35"/>
  <c r="I7544" i="35"/>
  <c r="I7545" i="35"/>
  <c r="I7546" i="35"/>
  <c r="I7547" i="35"/>
  <c r="I7548" i="35"/>
  <c r="I7549" i="35"/>
  <c r="I7550" i="35"/>
  <c r="I7551" i="35"/>
  <c r="I7552" i="35"/>
  <c r="I7553" i="35"/>
  <c r="I7554" i="35"/>
  <c r="I7555" i="35"/>
  <c r="I7556" i="35"/>
  <c r="I7557" i="35"/>
  <c r="I7558" i="35"/>
  <c r="I7559" i="35"/>
  <c r="I7560" i="35"/>
  <c r="I7561" i="35"/>
  <c r="I7562" i="35"/>
  <c r="I7563" i="35"/>
  <c r="I7564" i="35"/>
  <c r="I7565" i="35"/>
  <c r="I7566" i="35"/>
  <c r="I7567" i="35"/>
  <c r="I7568" i="35"/>
  <c r="I7569" i="35"/>
  <c r="I7570" i="35"/>
  <c r="I7571" i="35"/>
  <c r="I7572" i="35"/>
  <c r="I7573" i="35"/>
  <c r="I7574" i="35"/>
  <c r="I7575" i="35"/>
  <c r="I7576" i="35"/>
  <c r="I7577" i="35"/>
  <c r="I7578" i="35"/>
  <c r="I7579" i="35"/>
  <c r="I7580" i="35"/>
  <c r="I7581" i="35"/>
  <c r="I7582" i="35"/>
  <c r="I7583" i="35"/>
  <c r="I7584" i="35"/>
  <c r="I7585" i="35"/>
  <c r="I7586" i="35"/>
  <c r="I7587" i="35"/>
  <c r="I7588" i="35"/>
  <c r="I7589" i="35"/>
  <c r="I7590" i="35"/>
  <c r="I7591" i="35"/>
  <c r="I7592" i="35"/>
  <c r="I7593" i="35"/>
  <c r="I7594" i="35"/>
  <c r="I7595" i="35"/>
  <c r="I7596" i="35"/>
  <c r="I7597" i="35"/>
  <c r="I7598" i="35"/>
  <c r="I7599" i="35"/>
  <c r="I7600" i="35"/>
  <c r="I7601" i="35"/>
  <c r="I7602" i="35"/>
  <c r="I7603" i="35"/>
  <c r="I7604" i="35"/>
  <c r="I7605" i="35"/>
  <c r="I7606" i="35"/>
  <c r="I7607" i="35"/>
  <c r="I7608" i="35"/>
  <c r="I7609" i="35"/>
  <c r="I7610" i="35"/>
  <c r="I7611" i="35"/>
  <c r="I7612" i="35"/>
  <c r="I7613" i="35"/>
  <c r="I7614" i="35"/>
  <c r="I7615" i="35"/>
  <c r="I7616" i="35"/>
  <c r="I7617" i="35"/>
  <c r="I7618" i="35"/>
  <c r="I7619" i="35"/>
  <c r="I7620" i="35"/>
  <c r="I7621" i="35"/>
  <c r="I7622" i="35"/>
  <c r="I7623" i="35"/>
  <c r="I7624" i="35"/>
  <c r="I7625" i="35"/>
  <c r="I7626" i="35"/>
  <c r="I7627" i="35"/>
  <c r="I7628" i="35"/>
  <c r="I7629" i="35"/>
  <c r="I7630" i="35"/>
  <c r="I7631" i="35"/>
  <c r="I7632" i="35"/>
  <c r="I7633" i="35"/>
  <c r="I7634" i="35"/>
  <c r="I7635" i="35"/>
  <c r="I7636" i="35"/>
  <c r="I7637" i="35"/>
  <c r="I7638" i="35"/>
  <c r="I7639" i="35"/>
  <c r="I7640" i="35"/>
  <c r="I7641" i="35"/>
  <c r="I7642" i="35"/>
  <c r="I7643" i="35"/>
  <c r="I7644" i="35"/>
  <c r="I7645" i="35"/>
  <c r="I7646" i="35"/>
  <c r="I7647" i="35"/>
  <c r="I7648" i="35"/>
  <c r="I7649" i="35"/>
  <c r="I7650" i="35"/>
  <c r="I7651" i="35"/>
  <c r="I7652" i="35"/>
  <c r="I7653" i="35"/>
  <c r="I7654" i="35"/>
  <c r="I7655" i="35"/>
  <c r="I7656" i="35"/>
  <c r="I7657" i="35"/>
  <c r="I7658" i="35"/>
  <c r="I7659" i="35"/>
  <c r="I7660" i="35"/>
  <c r="I7661" i="35"/>
  <c r="I7662" i="35"/>
  <c r="I7663" i="35"/>
  <c r="I7664" i="35"/>
  <c r="I7665" i="35"/>
  <c r="I7666" i="35"/>
  <c r="I7667" i="35"/>
  <c r="I7668" i="35"/>
  <c r="I7669" i="35"/>
  <c r="I7670" i="35"/>
  <c r="I7671" i="35"/>
  <c r="I7672" i="35"/>
  <c r="I7673" i="35"/>
  <c r="I7674" i="35"/>
  <c r="I7675" i="35"/>
  <c r="I7676" i="35"/>
  <c r="I7677" i="35"/>
  <c r="I7678" i="35"/>
  <c r="I7679" i="35"/>
  <c r="I7680" i="35"/>
  <c r="I7681" i="35"/>
  <c r="I7682" i="35"/>
  <c r="I7683" i="35"/>
  <c r="I7684" i="35"/>
  <c r="I7685" i="35"/>
  <c r="I7686" i="35"/>
  <c r="I7687" i="35"/>
  <c r="I7688" i="35"/>
  <c r="I7689" i="35"/>
  <c r="I7690" i="35"/>
  <c r="I7691" i="35"/>
  <c r="I7692" i="35"/>
  <c r="I7693" i="35"/>
  <c r="I7694" i="35"/>
  <c r="I7695" i="35"/>
  <c r="I7696" i="35"/>
  <c r="I7697" i="35"/>
  <c r="I7698" i="35"/>
  <c r="I7699" i="35"/>
  <c r="I7700" i="35"/>
  <c r="I7701" i="35"/>
  <c r="I7702" i="35"/>
  <c r="I7703" i="35"/>
  <c r="I7704" i="35"/>
  <c r="I7705" i="35"/>
  <c r="I7706" i="35"/>
  <c r="I7707" i="35"/>
  <c r="I7708" i="35"/>
  <c r="I7709" i="35"/>
  <c r="I7710" i="35"/>
  <c r="I7711" i="35"/>
  <c r="I7712" i="35"/>
  <c r="I7713" i="35"/>
  <c r="I7714" i="35"/>
  <c r="I7715" i="35"/>
  <c r="I7716" i="35"/>
  <c r="I7717" i="35"/>
  <c r="I7718" i="35"/>
  <c r="I7719" i="35"/>
  <c r="I7720" i="35"/>
  <c r="I7721" i="35"/>
  <c r="I7722" i="35"/>
  <c r="I7723" i="35"/>
  <c r="I7724" i="35"/>
  <c r="I7725" i="35"/>
  <c r="I7726" i="35"/>
  <c r="I7727" i="35"/>
  <c r="I7728" i="35"/>
  <c r="I7729" i="35"/>
  <c r="I7730" i="35"/>
  <c r="I7731" i="35"/>
  <c r="I7732" i="35"/>
  <c r="I7733" i="35"/>
  <c r="I7734" i="35"/>
  <c r="I7735" i="35"/>
  <c r="I7736" i="35"/>
  <c r="I7737" i="35"/>
  <c r="I7738" i="35"/>
  <c r="I7739" i="35"/>
  <c r="I7740" i="35"/>
  <c r="I7741" i="35"/>
  <c r="I7742" i="35"/>
  <c r="I7743" i="35"/>
  <c r="I7744" i="35"/>
  <c r="I7745" i="35"/>
  <c r="I7746" i="35"/>
  <c r="I7747" i="35"/>
  <c r="I7748" i="35"/>
  <c r="I7749" i="35"/>
  <c r="I7750" i="35"/>
  <c r="I7751" i="35"/>
  <c r="I7752" i="35"/>
  <c r="I7753" i="35"/>
  <c r="I7754" i="35"/>
  <c r="I7755" i="35"/>
  <c r="I7756" i="35"/>
  <c r="I7757" i="35"/>
  <c r="I7758" i="35"/>
  <c r="I7759" i="35"/>
  <c r="I7760" i="35"/>
  <c r="I7761" i="35"/>
  <c r="I7762" i="35"/>
  <c r="I7763" i="35"/>
  <c r="I7764" i="35"/>
  <c r="I7765" i="35"/>
  <c r="I7766" i="35"/>
  <c r="I7767" i="35"/>
  <c r="I7768" i="35"/>
  <c r="I7769" i="35"/>
  <c r="I7770" i="35"/>
  <c r="I7771" i="35"/>
  <c r="I7772" i="35"/>
  <c r="I7773" i="35"/>
  <c r="I7774" i="35"/>
  <c r="I7775" i="35"/>
  <c r="I7776" i="35"/>
  <c r="I7777" i="35"/>
  <c r="I7778" i="35"/>
  <c r="I7779" i="35"/>
  <c r="I7780" i="35"/>
  <c r="I7781" i="35"/>
  <c r="I7782" i="35"/>
  <c r="I7783" i="35"/>
  <c r="I7784" i="35"/>
  <c r="I7785" i="35"/>
  <c r="I7786" i="35"/>
  <c r="I7787" i="35"/>
  <c r="I7788" i="35"/>
  <c r="I7789" i="35"/>
  <c r="I7790" i="35"/>
  <c r="I7791" i="35"/>
  <c r="I7792" i="35"/>
  <c r="I7793" i="35"/>
  <c r="I7794" i="35"/>
  <c r="I7795" i="35"/>
  <c r="I7796" i="35"/>
  <c r="I7797" i="35"/>
  <c r="I7798" i="35"/>
  <c r="I7799" i="35"/>
  <c r="I7800" i="35"/>
  <c r="I7801" i="35"/>
  <c r="I7802" i="35"/>
  <c r="I7803" i="35"/>
  <c r="I7804" i="35"/>
  <c r="I7805" i="35"/>
  <c r="I7806" i="35"/>
  <c r="I7807" i="35"/>
  <c r="I7808" i="35"/>
  <c r="I7809" i="35"/>
  <c r="I7810" i="35"/>
  <c r="I7811" i="35"/>
  <c r="I7812" i="35"/>
  <c r="I7813" i="35"/>
  <c r="I7814" i="35"/>
  <c r="I7815" i="35"/>
  <c r="I7816" i="35"/>
  <c r="I7817" i="35"/>
  <c r="I7818" i="35"/>
  <c r="I7819" i="35"/>
  <c r="I7820" i="35"/>
  <c r="I7821" i="35"/>
  <c r="I7822" i="35"/>
  <c r="I7823" i="35"/>
  <c r="I7824" i="35"/>
  <c r="I7825" i="35"/>
  <c r="I7826" i="35"/>
  <c r="I7827" i="35"/>
  <c r="I7828" i="35"/>
  <c r="I7829" i="35"/>
  <c r="I7830" i="35"/>
  <c r="I7831" i="35"/>
  <c r="I7832" i="35"/>
  <c r="I7833" i="35"/>
  <c r="I7834" i="35"/>
  <c r="I7835" i="35"/>
  <c r="I7836" i="35"/>
  <c r="I7837" i="35"/>
  <c r="I7838" i="35"/>
  <c r="I7839" i="35"/>
  <c r="I7840" i="35"/>
  <c r="I7841" i="35"/>
  <c r="I7842" i="35"/>
  <c r="I7843" i="35"/>
  <c r="I7844" i="35"/>
  <c r="I7845" i="35"/>
  <c r="I7846" i="35"/>
  <c r="I7847" i="35"/>
  <c r="I7848" i="35"/>
  <c r="I7849" i="35"/>
  <c r="I7850" i="35"/>
  <c r="I7851" i="35"/>
  <c r="I7852" i="35"/>
  <c r="I7853" i="35"/>
  <c r="I7854" i="35"/>
  <c r="I7855" i="35"/>
  <c r="I7856" i="35"/>
  <c r="I7857" i="35"/>
  <c r="I7858" i="35"/>
  <c r="I7859" i="35"/>
  <c r="I7860" i="35"/>
  <c r="I7861" i="35"/>
  <c r="I7862" i="35"/>
  <c r="I7863" i="35"/>
  <c r="I7864" i="35"/>
  <c r="I7865" i="35"/>
  <c r="I7866" i="35"/>
  <c r="I7867" i="35"/>
  <c r="I7868" i="35"/>
  <c r="I7869" i="35"/>
  <c r="I7870" i="35"/>
  <c r="I7871" i="35"/>
  <c r="I7872" i="35"/>
  <c r="I7873" i="35"/>
  <c r="I7874" i="35"/>
  <c r="I7875" i="35"/>
  <c r="I7876" i="35"/>
  <c r="I7877" i="35"/>
  <c r="I7878" i="35"/>
  <c r="I7879" i="35"/>
  <c r="I7880" i="35"/>
  <c r="I7881" i="35"/>
  <c r="I7882" i="35"/>
  <c r="I7883" i="35"/>
  <c r="I7884" i="35"/>
  <c r="I7885" i="35"/>
  <c r="I7886" i="35"/>
  <c r="I7887" i="35"/>
  <c r="I7888" i="35"/>
  <c r="I7889" i="35"/>
  <c r="I7890" i="35"/>
  <c r="I7891" i="35"/>
  <c r="I7892" i="35"/>
  <c r="I7893" i="35"/>
  <c r="I7894" i="35"/>
  <c r="I7895" i="35"/>
  <c r="I7896" i="35"/>
  <c r="I7897" i="35"/>
  <c r="I7898" i="35"/>
  <c r="I7899" i="35"/>
  <c r="I7900" i="35"/>
  <c r="I7901" i="35"/>
  <c r="I7902" i="35"/>
  <c r="I7903" i="35"/>
  <c r="I7904" i="35"/>
  <c r="I7905" i="35"/>
  <c r="I7906" i="35"/>
  <c r="I7907" i="35"/>
  <c r="I7908" i="35"/>
  <c r="I7909" i="35"/>
  <c r="I7910" i="35"/>
  <c r="I7911" i="35"/>
  <c r="I7912" i="35"/>
  <c r="I7913" i="35"/>
  <c r="I7914" i="35"/>
  <c r="I7915" i="35"/>
  <c r="I7916" i="35"/>
  <c r="I7917" i="35"/>
  <c r="I7918" i="35"/>
  <c r="I7919" i="35"/>
  <c r="I7920" i="35"/>
  <c r="I7921" i="35"/>
  <c r="I7922" i="35"/>
  <c r="I7923" i="35"/>
  <c r="I7924" i="35"/>
  <c r="I7925" i="35"/>
  <c r="I7926" i="35"/>
  <c r="I7927" i="35"/>
  <c r="I7928" i="35"/>
  <c r="I7929" i="35"/>
  <c r="I7930" i="35"/>
  <c r="I7931" i="35"/>
  <c r="I7932" i="35"/>
  <c r="I7933" i="35"/>
  <c r="I7934" i="35"/>
  <c r="I7935" i="35"/>
  <c r="I7936" i="35"/>
  <c r="I7937" i="35"/>
  <c r="I7938" i="35"/>
  <c r="I7939" i="35"/>
  <c r="I7940" i="35"/>
  <c r="I7941" i="35"/>
  <c r="I7942" i="35"/>
  <c r="I7943" i="35"/>
  <c r="I7944" i="35"/>
  <c r="I7945" i="35"/>
  <c r="I7946" i="35"/>
  <c r="I7947" i="35"/>
  <c r="I7948" i="35"/>
  <c r="I7949" i="35"/>
  <c r="I7950" i="35"/>
  <c r="I7951" i="35"/>
  <c r="I7952" i="35"/>
  <c r="I7953" i="35"/>
  <c r="I7954" i="35"/>
  <c r="I7955" i="35"/>
  <c r="I7956" i="35"/>
  <c r="I7957" i="35"/>
  <c r="I7958" i="35"/>
  <c r="I7959" i="35"/>
  <c r="I7960" i="35"/>
  <c r="I7961" i="35"/>
  <c r="I7962" i="35"/>
  <c r="I7963" i="35"/>
  <c r="I7964" i="35"/>
  <c r="I7965" i="35"/>
  <c r="I7966" i="35"/>
  <c r="I7967" i="35"/>
  <c r="I7968" i="35"/>
  <c r="I7969" i="35"/>
  <c r="I7970" i="35"/>
  <c r="I7971" i="35"/>
  <c r="I7972" i="35"/>
  <c r="I7973" i="35"/>
  <c r="I7974" i="35"/>
  <c r="I7975" i="35"/>
  <c r="I7976" i="35"/>
  <c r="I7977" i="35"/>
  <c r="I7978" i="35"/>
  <c r="I7979" i="35"/>
  <c r="I7980" i="35"/>
  <c r="I7981" i="35"/>
  <c r="I7982" i="35"/>
  <c r="I7983" i="35"/>
  <c r="I7984" i="35"/>
  <c r="I7985" i="35"/>
  <c r="I7986" i="35"/>
  <c r="I7987" i="35"/>
  <c r="I7988" i="35"/>
  <c r="I7989" i="35"/>
  <c r="I7990" i="35"/>
  <c r="I7991" i="35"/>
  <c r="I7992" i="35"/>
  <c r="I7993" i="35"/>
  <c r="I7994" i="35"/>
  <c r="I7995" i="35"/>
  <c r="I7996" i="35"/>
  <c r="I7997" i="35"/>
  <c r="I7998" i="35"/>
  <c r="I7999" i="35"/>
  <c r="I8000" i="35"/>
  <c r="I8001" i="35"/>
  <c r="I8002" i="35"/>
  <c r="I8003" i="35"/>
  <c r="I8004" i="35"/>
  <c r="I8005" i="35"/>
  <c r="I8006" i="35"/>
  <c r="I8007" i="35"/>
  <c r="I8008" i="35"/>
  <c r="I8009" i="35"/>
  <c r="I8010" i="35"/>
  <c r="I8011" i="35"/>
  <c r="I8012" i="35"/>
  <c r="I8013" i="35"/>
  <c r="I8014" i="35"/>
  <c r="I8015" i="35"/>
  <c r="I8016" i="35"/>
  <c r="I8017" i="35"/>
  <c r="I8018" i="35"/>
  <c r="I8019" i="35"/>
  <c r="I8020" i="35"/>
  <c r="I8021" i="35"/>
  <c r="I8022" i="35"/>
  <c r="I8023" i="35"/>
  <c r="I8024" i="35"/>
  <c r="I8025" i="35"/>
  <c r="I8026" i="35"/>
  <c r="I8027" i="35"/>
  <c r="I8028" i="35"/>
  <c r="I8029" i="35"/>
  <c r="I8030" i="35"/>
  <c r="I8031" i="35"/>
  <c r="I8032" i="35"/>
  <c r="I8033" i="35"/>
  <c r="I8034" i="35"/>
  <c r="I8035" i="35"/>
  <c r="I8036" i="35"/>
  <c r="I8037" i="35"/>
  <c r="I8038" i="35"/>
  <c r="I8039" i="35"/>
  <c r="I8040" i="35"/>
  <c r="I8041" i="35"/>
  <c r="I8042" i="35"/>
  <c r="I8043" i="35"/>
  <c r="I8044" i="35"/>
  <c r="I8045" i="35"/>
  <c r="I8046" i="35"/>
  <c r="I8047" i="35"/>
  <c r="I8048" i="35"/>
  <c r="I8049" i="35"/>
  <c r="I8050" i="35"/>
  <c r="I8051" i="35"/>
  <c r="I8052" i="35"/>
  <c r="I8053" i="35"/>
  <c r="I8054" i="35"/>
  <c r="I8055" i="35"/>
  <c r="I8056" i="35"/>
  <c r="I8057" i="35"/>
  <c r="I8058" i="35"/>
  <c r="I8059" i="35"/>
  <c r="I8060" i="35"/>
  <c r="I8061" i="35"/>
  <c r="I8062" i="35"/>
  <c r="I8063" i="35"/>
  <c r="I8064" i="35"/>
  <c r="I8065" i="35"/>
  <c r="I8066" i="35"/>
  <c r="I8067" i="35"/>
  <c r="I8068" i="35"/>
  <c r="I8069" i="35"/>
  <c r="I8070" i="35"/>
  <c r="I8071" i="35"/>
  <c r="I8072" i="35"/>
  <c r="I8073" i="35"/>
  <c r="I8074" i="35"/>
  <c r="I8075" i="35"/>
  <c r="I8076" i="35"/>
  <c r="I8077" i="35"/>
  <c r="I8078" i="35"/>
  <c r="I8079" i="35"/>
  <c r="I8080" i="35"/>
  <c r="I8081" i="35"/>
  <c r="I8082" i="35"/>
  <c r="I8083" i="35"/>
  <c r="I8084" i="35"/>
  <c r="I8085" i="35"/>
  <c r="I8086" i="35"/>
  <c r="I8087" i="35"/>
  <c r="I8088" i="35"/>
  <c r="I8089" i="35"/>
  <c r="I8090" i="35"/>
  <c r="I8091" i="35"/>
  <c r="I8092" i="35"/>
  <c r="I8093" i="35"/>
  <c r="I8094" i="35"/>
  <c r="I8095" i="35"/>
  <c r="I8096" i="35"/>
  <c r="I8097" i="35"/>
  <c r="I8098" i="35"/>
  <c r="I8099" i="35"/>
  <c r="I8100" i="35"/>
  <c r="I8101" i="35"/>
  <c r="I8102" i="35"/>
  <c r="I8103" i="35"/>
  <c r="I8104" i="35"/>
  <c r="I8105" i="35"/>
  <c r="I8106" i="35"/>
  <c r="I8107" i="35"/>
  <c r="I8108" i="35"/>
  <c r="I8109" i="35"/>
  <c r="I8110" i="35"/>
  <c r="I8111" i="35"/>
  <c r="I8112" i="35"/>
  <c r="I8113" i="35"/>
  <c r="I8114" i="35"/>
  <c r="I8115" i="35"/>
  <c r="I8116" i="35"/>
  <c r="I8117" i="35"/>
  <c r="I8118" i="35"/>
  <c r="I8119" i="35"/>
  <c r="I8120" i="35"/>
  <c r="I8121" i="35"/>
  <c r="I8122" i="35"/>
  <c r="I8123" i="35"/>
  <c r="I8124" i="35"/>
  <c r="I8125" i="35"/>
  <c r="I8126" i="35"/>
  <c r="I8127" i="35"/>
  <c r="I8128" i="35"/>
  <c r="I8129" i="35"/>
  <c r="I8130" i="35"/>
  <c r="I8131" i="35"/>
  <c r="I8132" i="35"/>
  <c r="I8133" i="35"/>
  <c r="I8134" i="35"/>
  <c r="I8135" i="35"/>
  <c r="I8136" i="35"/>
  <c r="I8137" i="35"/>
  <c r="I8138" i="35"/>
  <c r="I8139" i="35"/>
  <c r="I8140" i="35"/>
  <c r="I8141" i="35"/>
  <c r="I8142" i="35"/>
  <c r="I8143" i="35"/>
  <c r="I8144" i="35"/>
  <c r="I8145" i="35"/>
  <c r="I8146" i="35"/>
  <c r="I8147" i="35"/>
  <c r="I8148" i="35"/>
  <c r="I8149" i="35"/>
  <c r="I8150" i="35"/>
  <c r="I8151" i="35"/>
  <c r="I8152" i="35"/>
  <c r="I8153" i="35"/>
  <c r="I8154" i="35"/>
  <c r="I8155" i="35"/>
  <c r="I8156" i="35"/>
  <c r="I8157" i="35"/>
  <c r="I8158" i="35"/>
  <c r="I8159" i="35"/>
  <c r="I8160" i="35"/>
  <c r="I8161" i="35"/>
  <c r="I8162" i="35"/>
  <c r="I8163" i="35"/>
  <c r="I8164" i="35"/>
  <c r="I8165" i="35"/>
  <c r="I8166" i="35"/>
  <c r="I8167" i="35"/>
  <c r="I8168" i="35"/>
  <c r="I8169" i="35"/>
  <c r="I8170" i="35"/>
  <c r="I8171" i="35"/>
  <c r="I8172" i="35"/>
  <c r="I8173" i="35"/>
  <c r="I8174" i="35"/>
  <c r="I8175" i="35"/>
  <c r="I8176" i="35"/>
  <c r="I8177" i="35"/>
  <c r="I8178" i="35"/>
  <c r="I8179" i="35"/>
  <c r="I8180" i="35"/>
  <c r="I8181" i="35"/>
  <c r="I8182" i="35"/>
  <c r="I8183" i="35"/>
  <c r="I8184" i="35"/>
  <c r="I8185" i="35"/>
  <c r="I8186" i="35"/>
  <c r="I8187" i="35"/>
  <c r="I8188" i="35"/>
  <c r="I8189" i="35"/>
  <c r="I8190" i="35"/>
  <c r="I8191" i="35"/>
  <c r="I8192" i="35"/>
  <c r="I8193" i="35"/>
  <c r="I8194" i="35"/>
  <c r="I8195" i="35"/>
  <c r="I8196" i="35"/>
  <c r="I8197" i="35"/>
  <c r="I8198" i="35"/>
  <c r="I8199" i="35"/>
  <c r="I8200" i="35"/>
  <c r="I8201" i="35"/>
  <c r="I8202" i="35"/>
  <c r="I8203" i="35"/>
  <c r="I8204" i="35"/>
  <c r="I8205" i="35"/>
  <c r="I8206" i="35"/>
  <c r="I8207" i="35"/>
  <c r="I8208" i="35"/>
  <c r="I8209" i="35"/>
  <c r="I8210" i="35"/>
  <c r="I8211" i="35"/>
  <c r="I8212" i="35"/>
  <c r="I8213" i="35"/>
  <c r="I8214" i="35"/>
  <c r="I8215" i="35"/>
  <c r="I8216" i="35"/>
  <c r="I8217" i="35"/>
  <c r="I8218" i="35"/>
  <c r="I8219" i="35"/>
  <c r="I8220" i="35"/>
  <c r="I8221" i="35"/>
  <c r="I8222" i="35"/>
  <c r="I8223" i="35"/>
  <c r="I8224" i="35"/>
  <c r="I8225" i="35"/>
  <c r="I8226" i="35"/>
  <c r="I8227" i="35"/>
  <c r="I8228" i="35"/>
  <c r="I8229" i="35"/>
  <c r="I8230" i="35"/>
  <c r="I8231" i="35"/>
  <c r="I8232" i="35"/>
  <c r="I8233" i="35"/>
  <c r="I8234" i="35"/>
  <c r="I8235" i="35"/>
  <c r="I8236" i="35"/>
  <c r="I8237" i="35"/>
  <c r="I8238" i="35"/>
  <c r="I8239" i="35"/>
  <c r="I8240" i="35"/>
  <c r="I8241" i="35"/>
  <c r="I8242" i="35"/>
  <c r="I8243" i="35"/>
  <c r="I8244" i="35"/>
  <c r="I8245" i="35"/>
  <c r="I8246" i="35"/>
  <c r="I8247" i="35"/>
  <c r="I8248" i="35"/>
  <c r="I8249" i="35"/>
  <c r="I8250" i="35"/>
  <c r="I8251" i="35"/>
  <c r="I8252" i="35"/>
  <c r="I8253" i="35"/>
  <c r="I8254" i="35"/>
  <c r="I8255" i="35"/>
  <c r="I8256" i="35"/>
  <c r="I8257" i="35"/>
  <c r="I8258" i="35"/>
  <c r="I8259" i="35"/>
  <c r="I8260" i="35"/>
  <c r="I8261" i="35"/>
  <c r="I8262" i="35"/>
  <c r="I8263" i="35"/>
  <c r="I8264" i="35"/>
  <c r="I8265" i="35"/>
  <c r="I8266" i="35"/>
  <c r="I8267" i="35"/>
  <c r="I8268" i="35"/>
  <c r="I8269" i="35"/>
  <c r="I8270" i="35"/>
  <c r="I8271" i="35"/>
  <c r="I8272" i="35"/>
  <c r="I8273" i="35"/>
  <c r="I8274" i="35"/>
  <c r="I8275" i="35"/>
  <c r="I8276" i="35"/>
  <c r="I8277" i="35"/>
  <c r="I8278" i="35"/>
  <c r="I8279" i="35"/>
  <c r="I8280" i="35"/>
  <c r="I8281" i="35"/>
  <c r="I8282" i="35"/>
  <c r="I8283" i="35"/>
  <c r="I8284" i="35"/>
  <c r="I8285" i="35"/>
  <c r="I8286" i="35"/>
  <c r="I8287" i="35"/>
  <c r="I8288" i="35"/>
  <c r="I8289" i="35"/>
  <c r="I8290" i="35"/>
  <c r="I8291" i="35"/>
  <c r="I8292" i="35"/>
  <c r="I8293" i="35"/>
  <c r="I8294" i="35"/>
  <c r="I8295" i="35"/>
  <c r="I8296" i="35"/>
  <c r="I8297" i="35"/>
  <c r="I8298" i="35"/>
  <c r="I8299" i="35"/>
  <c r="I8300" i="35"/>
  <c r="I8301" i="35"/>
  <c r="I8302" i="35"/>
  <c r="I8303" i="35"/>
  <c r="I8304" i="35"/>
  <c r="I8305" i="35"/>
  <c r="I8306" i="35"/>
  <c r="I8307" i="35"/>
  <c r="I8308" i="35"/>
  <c r="I8309" i="35"/>
  <c r="I8310" i="35"/>
  <c r="I8311" i="35"/>
  <c r="I8312" i="35"/>
  <c r="I8313" i="35"/>
  <c r="I8314" i="35"/>
  <c r="I8315" i="35"/>
  <c r="I8316" i="35"/>
  <c r="I8317" i="35"/>
  <c r="I8318" i="35"/>
  <c r="I8319" i="35"/>
  <c r="I8320" i="35"/>
  <c r="I8321" i="35"/>
  <c r="I8322" i="35"/>
  <c r="I8323" i="35"/>
  <c r="I8324" i="35"/>
  <c r="I8325" i="35"/>
  <c r="I8326" i="35"/>
  <c r="I8327" i="35"/>
  <c r="I8328" i="35"/>
  <c r="I8329" i="35"/>
  <c r="I8330" i="35"/>
  <c r="I8331" i="35"/>
  <c r="I8332" i="35"/>
  <c r="I8333" i="35"/>
  <c r="I8334" i="35"/>
  <c r="I8335" i="35"/>
  <c r="I8336" i="35"/>
  <c r="I8337" i="35"/>
  <c r="I8338" i="35"/>
  <c r="I8339" i="35"/>
  <c r="I8340" i="35"/>
  <c r="I8341" i="35"/>
  <c r="I8342" i="35"/>
  <c r="I8343" i="35"/>
  <c r="I8344" i="35"/>
  <c r="I8345" i="35"/>
  <c r="I8346" i="35"/>
  <c r="I8347" i="35"/>
  <c r="I8348" i="35"/>
  <c r="I8349" i="35"/>
  <c r="I8350" i="35"/>
  <c r="I8351" i="35"/>
  <c r="I8352" i="35"/>
  <c r="I8353" i="35"/>
  <c r="I8354" i="35"/>
  <c r="I8355" i="35"/>
  <c r="I8356" i="35"/>
  <c r="I8357" i="35"/>
  <c r="I8358" i="35"/>
  <c r="I8359" i="35"/>
  <c r="I8360" i="35"/>
  <c r="I8361" i="35"/>
  <c r="I8362" i="35"/>
  <c r="I8363" i="35"/>
  <c r="I8364" i="35"/>
  <c r="I8365" i="35"/>
  <c r="I8366" i="35"/>
  <c r="I8367" i="35"/>
  <c r="I8368" i="35"/>
  <c r="I8369" i="35"/>
  <c r="I8370" i="35"/>
  <c r="I8371" i="35"/>
  <c r="I8372" i="35"/>
  <c r="I8373" i="35"/>
  <c r="I8374" i="35"/>
  <c r="I8375" i="35"/>
  <c r="I8376" i="35"/>
  <c r="I8377" i="35"/>
  <c r="I8378" i="35"/>
  <c r="I8379" i="35"/>
  <c r="I8380" i="35"/>
  <c r="I8381" i="35"/>
  <c r="I8382" i="35"/>
  <c r="I8383" i="35"/>
  <c r="I8384" i="35"/>
  <c r="I8385" i="35"/>
  <c r="I8386" i="35"/>
  <c r="I8387" i="35"/>
  <c r="I8388" i="35"/>
  <c r="I8389" i="35"/>
  <c r="I8390" i="35"/>
  <c r="I8391" i="35"/>
  <c r="I8392" i="35"/>
  <c r="I8393" i="35"/>
  <c r="I8394" i="35"/>
  <c r="I8395" i="35"/>
  <c r="I8396" i="35"/>
  <c r="I8397" i="35"/>
  <c r="I8398" i="35"/>
  <c r="I8399" i="35"/>
  <c r="I8400" i="35"/>
  <c r="I8401" i="35"/>
  <c r="I8402" i="35"/>
  <c r="I8403" i="35"/>
  <c r="I8404" i="35"/>
  <c r="I8405" i="35"/>
  <c r="I8406" i="35"/>
  <c r="I8407" i="35"/>
  <c r="I8408" i="35"/>
  <c r="I8409" i="35"/>
  <c r="I8410" i="35"/>
  <c r="I8411" i="35"/>
  <c r="I8412" i="35"/>
  <c r="I8413" i="35"/>
  <c r="I8414" i="35"/>
  <c r="I8415" i="35"/>
  <c r="I8416" i="35"/>
  <c r="I8417" i="35"/>
  <c r="I8418" i="35"/>
  <c r="I8419" i="35"/>
  <c r="I8420" i="35"/>
  <c r="I8421" i="35"/>
  <c r="I8422" i="35"/>
  <c r="I8423" i="35"/>
  <c r="I8424" i="35"/>
  <c r="I8425" i="35"/>
  <c r="I8426" i="35"/>
  <c r="I8427" i="35"/>
  <c r="I8428" i="35"/>
  <c r="I8429" i="35"/>
  <c r="I8430" i="35"/>
  <c r="I8431" i="35"/>
  <c r="I8432" i="35"/>
  <c r="I8433" i="35"/>
  <c r="I8434" i="35"/>
  <c r="I8435" i="35"/>
  <c r="I8436" i="35"/>
  <c r="I8437" i="35"/>
  <c r="I8438" i="35"/>
  <c r="I8439" i="35"/>
  <c r="I8440" i="35"/>
  <c r="I8441" i="35"/>
  <c r="I8442" i="35"/>
  <c r="I8443" i="35"/>
  <c r="I8444" i="35"/>
  <c r="I8445" i="35"/>
  <c r="I8446" i="35"/>
  <c r="I8447" i="35"/>
  <c r="I8448" i="35"/>
  <c r="I8449" i="35"/>
  <c r="I8450" i="35"/>
  <c r="I8451" i="35"/>
  <c r="I8452" i="35"/>
  <c r="I8453" i="35"/>
  <c r="I8454" i="35"/>
  <c r="I8455" i="35"/>
  <c r="I8456" i="35"/>
  <c r="I8457" i="35"/>
  <c r="I8458" i="35"/>
  <c r="I8459" i="35"/>
  <c r="I8460" i="35"/>
  <c r="I8461" i="35"/>
  <c r="I8462" i="35"/>
  <c r="I8463" i="35"/>
  <c r="I8464" i="35"/>
  <c r="I8465" i="35"/>
  <c r="I8466" i="35"/>
  <c r="I8467" i="35"/>
  <c r="I8468" i="35"/>
  <c r="I8469" i="35"/>
  <c r="I8470" i="35"/>
  <c r="I8471" i="35"/>
  <c r="I8472" i="35"/>
  <c r="I8473" i="35"/>
  <c r="I8474" i="35"/>
  <c r="I8475" i="35"/>
  <c r="I8476" i="35"/>
  <c r="I8477" i="35"/>
  <c r="I8478" i="35"/>
  <c r="I8479" i="35"/>
  <c r="I8480" i="35"/>
  <c r="I8481" i="35"/>
  <c r="I8482" i="35"/>
  <c r="I8483" i="35"/>
  <c r="I8484" i="35"/>
  <c r="I8485" i="35"/>
  <c r="I8486" i="35"/>
  <c r="I8487" i="35"/>
  <c r="I8488" i="35"/>
  <c r="I8489" i="35"/>
  <c r="I8490" i="35"/>
  <c r="I8491" i="35"/>
  <c r="I8492" i="35"/>
  <c r="I8493" i="35"/>
  <c r="I8494" i="35"/>
  <c r="I8495" i="35"/>
  <c r="I8496" i="35"/>
  <c r="I8497" i="35"/>
  <c r="I8498" i="35"/>
  <c r="I8499" i="35"/>
  <c r="I8500" i="35"/>
  <c r="I8501" i="35"/>
  <c r="I8502" i="35"/>
  <c r="I8503" i="35"/>
  <c r="I8504" i="35"/>
  <c r="I8505" i="35"/>
  <c r="I8506" i="35"/>
  <c r="I8507" i="35"/>
  <c r="I8508" i="35"/>
  <c r="I8509" i="35"/>
  <c r="I8510" i="35"/>
  <c r="I8511" i="35"/>
  <c r="I8512" i="35"/>
  <c r="I8513" i="35"/>
  <c r="I8514" i="35"/>
  <c r="I8515" i="35"/>
  <c r="I8516" i="35"/>
  <c r="I8517" i="35"/>
  <c r="I8518" i="35"/>
  <c r="I8519" i="35"/>
  <c r="I8520" i="35"/>
  <c r="I8521" i="35"/>
  <c r="I8522" i="35"/>
  <c r="I8523" i="35"/>
  <c r="I8524" i="35"/>
  <c r="I8525" i="35"/>
  <c r="I8526" i="35"/>
  <c r="I8527" i="35"/>
  <c r="I8528" i="35"/>
  <c r="I8529" i="35"/>
  <c r="I8530" i="35"/>
  <c r="I8531" i="35"/>
  <c r="I8532" i="35"/>
  <c r="I8533" i="35"/>
  <c r="I8534" i="35"/>
  <c r="I8535" i="35"/>
  <c r="I8536" i="35"/>
  <c r="I8537" i="35"/>
  <c r="I8538" i="35"/>
  <c r="I8539" i="35"/>
  <c r="I8540" i="35"/>
  <c r="I8541" i="35"/>
  <c r="I8542" i="35"/>
  <c r="I8543" i="35"/>
  <c r="I8544" i="35"/>
  <c r="I8545" i="35"/>
  <c r="I8546" i="35"/>
  <c r="I8547" i="35"/>
  <c r="I8548" i="35"/>
  <c r="I8549" i="35"/>
  <c r="I8550" i="35"/>
  <c r="I8551" i="35"/>
  <c r="I8552" i="35"/>
  <c r="I8553" i="35"/>
  <c r="I8554" i="35"/>
  <c r="I8555" i="35"/>
  <c r="I8556" i="35"/>
  <c r="I8557" i="35"/>
  <c r="I8558" i="35"/>
  <c r="I8559" i="35"/>
  <c r="I8560" i="35"/>
  <c r="I8561" i="35"/>
  <c r="I8562" i="35"/>
  <c r="I8563" i="35"/>
  <c r="I8564" i="35"/>
  <c r="I8565" i="35"/>
  <c r="I8566" i="35"/>
  <c r="I8567" i="35"/>
  <c r="I8568" i="35"/>
  <c r="I8569" i="35"/>
  <c r="I8570" i="35"/>
  <c r="I8571" i="35"/>
  <c r="I8572" i="35"/>
  <c r="I8573" i="35"/>
  <c r="I8574" i="35"/>
  <c r="I8575" i="35"/>
  <c r="I8576" i="35"/>
  <c r="I8577" i="35"/>
  <c r="I8578" i="35"/>
  <c r="I8579" i="35"/>
  <c r="I8580" i="35"/>
  <c r="I8581" i="35"/>
  <c r="I8582" i="35"/>
  <c r="I8583" i="35"/>
  <c r="I8584" i="35"/>
  <c r="I8585" i="35"/>
  <c r="I8586" i="35"/>
  <c r="I8587" i="35"/>
  <c r="I8588" i="35"/>
  <c r="I8589" i="35"/>
  <c r="I8590" i="35"/>
  <c r="I8591" i="35"/>
  <c r="I8592" i="35"/>
  <c r="I8593" i="35"/>
  <c r="I8594" i="35"/>
  <c r="I8595" i="35"/>
  <c r="I8596" i="35"/>
  <c r="I8597" i="35"/>
  <c r="I8598" i="35"/>
  <c r="I8599" i="35"/>
  <c r="I8600" i="35"/>
  <c r="I8601" i="35"/>
  <c r="I8602" i="35"/>
  <c r="I8603" i="35"/>
  <c r="I8604" i="35"/>
  <c r="I8605" i="35"/>
  <c r="I8606" i="35"/>
  <c r="I8607" i="35"/>
  <c r="I8608" i="35"/>
  <c r="I8609" i="35"/>
  <c r="I8610" i="35"/>
  <c r="I8611" i="35"/>
  <c r="I8612" i="35"/>
  <c r="I8613" i="35"/>
  <c r="I8614" i="35"/>
  <c r="I8615" i="35"/>
  <c r="I8616" i="35"/>
  <c r="I8617" i="35"/>
  <c r="I8618" i="35"/>
  <c r="I8619" i="35"/>
  <c r="I8620" i="35"/>
  <c r="I8621" i="35"/>
  <c r="I8622" i="35"/>
  <c r="I8623" i="35"/>
  <c r="I8624" i="35"/>
  <c r="I8625" i="35"/>
  <c r="I8626" i="35"/>
  <c r="I8627" i="35"/>
  <c r="I8628" i="35"/>
  <c r="I8629" i="35"/>
  <c r="I8630" i="35"/>
  <c r="I8631" i="35"/>
  <c r="I8632" i="35"/>
  <c r="I8633" i="35"/>
  <c r="I8634" i="35"/>
  <c r="I8635" i="35"/>
  <c r="I8636" i="35"/>
  <c r="I8637" i="35"/>
  <c r="I8638" i="35"/>
  <c r="I8639" i="35"/>
  <c r="I8640" i="35"/>
  <c r="I8641" i="35"/>
  <c r="I8642" i="35"/>
  <c r="I8643" i="35"/>
  <c r="I8644" i="35"/>
  <c r="I8645" i="35"/>
  <c r="I8646" i="35"/>
  <c r="I8647" i="35"/>
  <c r="I8648" i="35"/>
  <c r="I8649" i="35"/>
  <c r="I8650" i="35"/>
  <c r="I8651" i="35"/>
  <c r="I8652" i="35"/>
  <c r="I8653" i="35"/>
  <c r="I8654" i="35"/>
  <c r="I8655" i="35"/>
  <c r="I8656" i="35"/>
  <c r="I8657" i="35"/>
  <c r="I8658" i="35"/>
  <c r="I8659" i="35"/>
  <c r="I8660" i="35"/>
  <c r="I8661" i="35"/>
  <c r="I8662" i="35"/>
  <c r="I8663" i="35"/>
  <c r="I8664" i="35"/>
  <c r="I8665" i="35"/>
  <c r="I8666" i="35"/>
  <c r="I8667" i="35"/>
  <c r="I8668" i="35"/>
  <c r="I8669" i="35"/>
  <c r="I8670" i="35"/>
  <c r="I8671" i="35"/>
  <c r="I8672" i="35"/>
  <c r="I8673" i="35"/>
  <c r="I8674" i="35"/>
  <c r="I8675" i="35"/>
  <c r="I8676" i="35"/>
  <c r="I8677" i="35"/>
  <c r="I8678" i="35"/>
  <c r="I8679" i="35"/>
  <c r="I8680" i="35"/>
  <c r="I8681" i="35"/>
  <c r="I8682" i="35"/>
  <c r="I8683" i="35"/>
  <c r="I8684" i="35"/>
  <c r="I8685" i="35"/>
  <c r="I8686" i="35"/>
  <c r="I8687" i="35"/>
  <c r="I8688" i="35"/>
  <c r="I8689" i="35"/>
  <c r="I8690" i="35"/>
  <c r="I8691" i="35"/>
  <c r="I8692" i="35"/>
  <c r="I8693" i="35"/>
  <c r="I8694" i="35"/>
  <c r="I8695" i="35"/>
  <c r="I8696" i="35"/>
  <c r="I8697" i="35"/>
  <c r="I8698" i="35"/>
  <c r="I8699" i="35"/>
  <c r="I8700" i="35"/>
  <c r="I8701" i="35"/>
  <c r="I8702" i="35"/>
  <c r="I8703" i="35"/>
  <c r="I8704" i="35"/>
  <c r="I8705" i="35"/>
  <c r="I8706" i="35"/>
  <c r="I8707" i="35"/>
  <c r="I8708" i="35"/>
  <c r="I8709" i="35"/>
  <c r="I8710" i="35"/>
  <c r="I8711" i="35"/>
  <c r="I8712" i="35"/>
  <c r="I8713" i="35"/>
  <c r="I8714" i="35"/>
  <c r="I8715" i="35"/>
  <c r="I8716" i="35"/>
  <c r="I8717" i="35"/>
  <c r="I8718" i="35"/>
  <c r="I8719" i="35"/>
  <c r="I8720" i="35"/>
  <c r="I8721" i="35"/>
  <c r="I8722" i="35"/>
  <c r="I8723" i="35"/>
  <c r="I8724" i="35"/>
  <c r="I8725" i="35"/>
  <c r="I8726" i="35"/>
  <c r="I8727" i="35"/>
  <c r="I8728" i="35"/>
  <c r="I8729" i="35"/>
  <c r="I8730" i="35"/>
  <c r="I8731" i="35"/>
  <c r="I8732" i="35"/>
  <c r="I8733" i="35"/>
  <c r="I8734" i="35"/>
  <c r="I8735" i="35"/>
  <c r="I8736" i="35"/>
  <c r="I8737" i="35"/>
  <c r="I8738" i="35"/>
  <c r="I8739" i="35"/>
  <c r="I8740" i="35"/>
  <c r="I8741" i="35"/>
  <c r="I8742" i="35"/>
  <c r="I8743" i="35"/>
  <c r="I8744" i="35"/>
  <c r="I8745" i="35"/>
  <c r="I8746" i="35"/>
  <c r="I8747" i="35"/>
  <c r="I8748" i="35"/>
  <c r="I8749" i="35"/>
  <c r="I8750" i="35"/>
  <c r="I8751" i="35"/>
  <c r="I8752" i="35"/>
  <c r="I8753" i="35"/>
  <c r="I8754" i="35"/>
  <c r="I8755" i="35"/>
  <c r="I8756" i="35"/>
  <c r="I8757" i="35"/>
  <c r="I8758" i="35"/>
  <c r="I8759" i="35"/>
  <c r="I8760" i="35"/>
  <c r="I8761" i="35"/>
  <c r="I8762" i="35"/>
  <c r="I8763" i="35"/>
  <c r="I8764" i="35"/>
  <c r="I8765" i="35"/>
  <c r="I8766" i="35"/>
  <c r="I8767" i="35"/>
  <c r="I8768" i="35"/>
  <c r="I8769" i="35"/>
  <c r="I8770" i="35"/>
  <c r="I8771" i="35"/>
  <c r="I8772" i="35"/>
  <c r="I8773" i="35"/>
  <c r="I8774" i="35"/>
  <c r="I8775" i="35"/>
  <c r="I8776" i="35"/>
  <c r="I8777" i="35"/>
  <c r="I8778" i="35"/>
  <c r="I8779" i="35"/>
  <c r="I8780" i="35"/>
  <c r="I8781" i="35"/>
  <c r="I8782" i="35"/>
  <c r="I8783" i="35"/>
  <c r="I8784" i="35"/>
  <c r="I8785" i="35"/>
  <c r="I8786" i="35"/>
  <c r="I8787" i="35"/>
  <c r="I8788" i="35"/>
  <c r="I8789" i="35"/>
  <c r="I8790" i="35"/>
  <c r="I8791" i="35"/>
  <c r="I8792" i="35"/>
  <c r="I8793" i="35"/>
  <c r="I8794" i="35"/>
  <c r="I8795" i="35"/>
  <c r="I66" i="35"/>
  <c r="I67" i="35"/>
  <c r="I68" i="35"/>
  <c r="I69" i="35"/>
  <c r="I70" i="35"/>
  <c r="I71" i="35"/>
  <c r="I72" i="35"/>
  <c r="I73" i="35"/>
  <c r="I74" i="35"/>
  <c r="I75" i="35"/>
  <c r="I76" i="35"/>
  <c r="I77" i="35"/>
  <c r="I78" i="35"/>
  <c r="I79"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I36" i="35"/>
  <c r="B145" i="40" l="1"/>
  <c r="C144" i="40"/>
  <c r="D144" i="40" s="1"/>
  <c r="E144" i="40" s="1"/>
  <c r="U80" i="31"/>
  <c r="T80" i="31"/>
  <c r="S80" i="31"/>
  <c r="R80" i="31"/>
  <c r="Q80" i="31"/>
  <c r="P80" i="31"/>
  <c r="O80" i="31"/>
  <c r="N80" i="31"/>
  <c r="M80" i="31"/>
  <c r="L80" i="31"/>
  <c r="K80" i="31"/>
  <c r="J80" i="31"/>
  <c r="B7" i="35" s="1" a="1"/>
  <c r="U79" i="31"/>
  <c r="T79" i="31"/>
  <c r="S79" i="31"/>
  <c r="R79" i="31"/>
  <c r="Q79" i="31"/>
  <c r="P79" i="31"/>
  <c r="O79" i="31"/>
  <c r="N79" i="31"/>
  <c r="M79" i="31"/>
  <c r="L79" i="31"/>
  <c r="K79" i="31"/>
  <c r="J79" i="31"/>
  <c r="B9" i="35" l="1"/>
  <c r="B16" i="35"/>
  <c r="B14" i="35"/>
  <c r="B18" i="35"/>
  <c r="B13" i="35"/>
  <c r="B11" i="35"/>
  <c r="B8" i="35"/>
  <c r="B12" i="35"/>
  <c r="B15" i="35"/>
  <c r="B7" i="35"/>
  <c r="B10" i="35"/>
  <c r="B17" i="35"/>
  <c r="B146" i="40"/>
  <c r="C145" i="40"/>
  <c r="D145" i="40" s="1"/>
  <c r="E145" i="40" s="1"/>
  <c r="E54" i="31"/>
  <c r="B22" i="35" l="1"/>
  <c r="B147" i="40"/>
  <c r="C146" i="40"/>
  <c r="D146" i="40" s="1"/>
  <c r="E146" i="40" s="1"/>
  <c r="F194" i="34"/>
  <c r="E40" i="31" s="1"/>
  <c r="E44" i="31"/>
  <c r="E39" i="31"/>
  <c r="E26" i="31"/>
  <c r="E9" i="31"/>
  <c r="E10" i="31"/>
  <c r="E17" i="31"/>
  <c r="E194" i="34"/>
  <c r="B148" i="40" l="1"/>
  <c r="C147" i="40"/>
  <c r="D147" i="40" s="1"/>
  <c r="E147" i="40" s="1"/>
  <c r="E55" i="31"/>
  <c r="E57" i="31" s="1"/>
  <c r="E58" i="31" s="1"/>
  <c r="E60" i="31" s="1"/>
  <c r="E56" i="31"/>
  <c r="E50" i="31"/>
  <c r="B149" i="40" l="1"/>
  <c r="C148" i="40"/>
  <c r="D148" i="40" s="1"/>
  <c r="E148" i="40" s="1"/>
  <c r="K160" i="34"/>
  <c r="J160" i="34"/>
  <c r="I194" i="34"/>
  <c r="E47" i="31" s="1"/>
  <c r="H194" i="34"/>
  <c r="E46" i="31" s="1"/>
  <c r="E7" i="31"/>
  <c r="E8" i="31"/>
  <c r="E293" i="34"/>
  <c r="D293" i="34"/>
  <c r="E35" i="30" s="1"/>
  <c r="E43" i="31" s="1"/>
  <c r="D194" i="34"/>
  <c r="E35" i="31" s="1"/>
  <c r="H160" i="34"/>
  <c r="E27" i="31" s="1"/>
  <c r="E31" i="31" s="1"/>
  <c r="G160" i="34"/>
  <c r="F160" i="34"/>
  <c r="E16" i="31" s="1"/>
  <c r="E21" i="31" s="1"/>
  <c r="E22" i="31" s="1"/>
  <c r="E160" i="34"/>
  <c r="D160" i="34"/>
  <c r="B149" i="34"/>
  <c r="B148" i="34"/>
  <c r="B147" i="34"/>
  <c r="B146" i="34"/>
  <c r="B145" i="34"/>
  <c r="E76" i="40" s="1"/>
  <c r="B144" i="34"/>
  <c r="E75" i="40" s="1"/>
  <c r="B143" i="34"/>
  <c r="E74" i="40" s="1"/>
  <c r="B142" i="34"/>
  <c r="E73" i="40" s="1"/>
  <c r="B141" i="34"/>
  <c r="E72" i="40" s="1"/>
  <c r="B140" i="34"/>
  <c r="E71" i="40" s="1"/>
  <c r="B139" i="34"/>
  <c r="E70" i="40" s="1"/>
  <c r="B138" i="34"/>
  <c r="E69" i="40" s="1"/>
  <c r="B137" i="34"/>
  <c r="E68" i="40" s="1"/>
  <c r="B136" i="34"/>
  <c r="E67" i="40" s="1"/>
  <c r="B135" i="34"/>
  <c r="E66" i="40" s="1"/>
  <c r="B134" i="34"/>
  <c r="E65" i="40" s="1"/>
  <c r="B133" i="34"/>
  <c r="E64" i="40" s="1"/>
  <c r="B132" i="34"/>
  <c r="E63" i="40" s="1"/>
  <c r="B131" i="34"/>
  <c r="E62" i="40" s="1"/>
  <c r="B130" i="34"/>
  <c r="E61" i="40" s="1"/>
  <c r="B129" i="34"/>
  <c r="E60" i="40" s="1"/>
  <c r="B128" i="34"/>
  <c r="E59" i="40" s="1"/>
  <c r="B127" i="34"/>
  <c r="B126" i="34"/>
  <c r="B120" i="34"/>
  <c r="B119" i="34"/>
  <c r="B118" i="34"/>
  <c r="B117" i="34"/>
  <c r="B116" i="34"/>
  <c r="B115" i="34"/>
  <c r="B114" i="34"/>
  <c r="B113" i="34"/>
  <c r="B112" i="34"/>
  <c r="B111" i="34"/>
  <c r="B110" i="34"/>
  <c r="B109" i="34"/>
  <c r="B108" i="34"/>
  <c r="B107" i="34"/>
  <c r="B106" i="34"/>
  <c r="B105" i="34"/>
  <c r="B104" i="34"/>
  <c r="B103" i="34"/>
  <c r="B102" i="34"/>
  <c r="B101" i="34"/>
  <c r="B100" i="34"/>
  <c r="B99" i="34"/>
  <c r="B98" i="34"/>
  <c r="B97" i="34"/>
  <c r="B95" i="34"/>
  <c r="B91" i="34"/>
  <c r="B90" i="34"/>
  <c r="B89" i="34"/>
  <c r="B88" i="34"/>
  <c r="B87" i="34"/>
  <c r="B86" i="34"/>
  <c r="B85" i="34"/>
  <c r="B84" i="34"/>
  <c r="B83" i="34"/>
  <c r="B82" i="34"/>
  <c r="B81" i="34"/>
  <c r="B80" i="34"/>
  <c r="B79" i="34"/>
  <c r="B78" i="34"/>
  <c r="B77" i="34"/>
  <c r="B76" i="34"/>
  <c r="B75" i="34"/>
  <c r="B74" i="34"/>
  <c r="B73" i="34"/>
  <c r="B72" i="34"/>
  <c r="B71" i="34"/>
  <c r="B70" i="34"/>
  <c r="B69" i="34"/>
  <c r="B68" i="34"/>
  <c r="AM95" i="34"/>
  <c r="AL95" i="34"/>
  <c r="AK95" i="34"/>
  <c r="AJ95" i="34"/>
  <c r="AI95" i="34"/>
  <c r="AH95" i="34"/>
  <c r="AG95" i="34"/>
  <c r="AF95" i="34"/>
  <c r="AE95" i="34"/>
  <c r="AD95" i="34"/>
  <c r="AC95" i="34"/>
  <c r="AB95" i="34"/>
  <c r="AA95" i="34"/>
  <c r="Z95" i="34"/>
  <c r="Y95" i="34"/>
  <c r="X95" i="34"/>
  <c r="W95" i="34"/>
  <c r="V95" i="34"/>
  <c r="U95" i="34"/>
  <c r="T95" i="34"/>
  <c r="S95" i="34"/>
  <c r="R95" i="34"/>
  <c r="Q95" i="34"/>
  <c r="Q124" i="34"/>
  <c r="B124" i="34" s="1"/>
  <c r="AM150" i="34"/>
  <c r="AL150" i="34"/>
  <c r="AK150" i="34"/>
  <c r="AJ150" i="34"/>
  <c r="AI150" i="34"/>
  <c r="AH150" i="34"/>
  <c r="AG150" i="34"/>
  <c r="AF150" i="34"/>
  <c r="AE150" i="34"/>
  <c r="AD150" i="34"/>
  <c r="AC150" i="34"/>
  <c r="AB150" i="34"/>
  <c r="AA150" i="34"/>
  <c r="Z150" i="34"/>
  <c r="Y150" i="34"/>
  <c r="X150" i="34"/>
  <c r="W150" i="34"/>
  <c r="V150" i="34"/>
  <c r="U150" i="34"/>
  <c r="T150" i="34"/>
  <c r="S150" i="34"/>
  <c r="R150" i="34"/>
  <c r="Q150"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AM92" i="34"/>
  <c r="AL92" i="34"/>
  <c r="AK92" i="34"/>
  <c r="AJ92" i="34"/>
  <c r="AI92" i="34"/>
  <c r="AH92" i="34"/>
  <c r="AG92" i="34"/>
  <c r="AF92" i="34"/>
  <c r="AE92" i="34"/>
  <c r="AD92" i="34"/>
  <c r="AC92" i="34"/>
  <c r="AB92" i="34"/>
  <c r="AA92" i="34"/>
  <c r="Z92" i="34"/>
  <c r="Y92" i="34"/>
  <c r="X92" i="34"/>
  <c r="W92" i="34"/>
  <c r="V92" i="34"/>
  <c r="U92" i="34"/>
  <c r="T92" i="34"/>
  <c r="S92" i="34"/>
  <c r="R92" i="34"/>
  <c r="Q92" i="34"/>
  <c r="B66" i="34"/>
  <c r="P150" i="34"/>
  <c r="O150" i="34"/>
  <c r="N150" i="34"/>
  <c r="M150" i="34"/>
  <c r="L150" i="34"/>
  <c r="K150" i="34"/>
  <c r="J150" i="34"/>
  <c r="I150" i="34"/>
  <c r="H150" i="34"/>
  <c r="G150" i="34"/>
  <c r="F150" i="34"/>
  <c r="E150" i="34"/>
  <c r="P121" i="34"/>
  <c r="O121" i="34"/>
  <c r="N121" i="34"/>
  <c r="M121" i="34"/>
  <c r="L121" i="34"/>
  <c r="K121" i="34"/>
  <c r="J121" i="34"/>
  <c r="I121" i="34"/>
  <c r="H121" i="34"/>
  <c r="G121" i="34"/>
  <c r="F121" i="34"/>
  <c r="E121" i="34"/>
  <c r="P92" i="34"/>
  <c r="O92" i="34"/>
  <c r="N92" i="34"/>
  <c r="M92" i="34"/>
  <c r="L92" i="34"/>
  <c r="K92" i="34"/>
  <c r="J92" i="34"/>
  <c r="I92" i="34"/>
  <c r="H92" i="34"/>
  <c r="G92" i="34"/>
  <c r="F92" i="34"/>
  <c r="E92" i="34"/>
  <c r="F31" i="34"/>
  <c r="G31" i="34"/>
  <c r="H31" i="34"/>
  <c r="I31" i="34"/>
  <c r="J31" i="34"/>
  <c r="K31" i="34"/>
  <c r="E31" i="34"/>
  <c r="F61" i="34"/>
  <c r="G61" i="34"/>
  <c r="H61" i="34"/>
  <c r="I61" i="34"/>
  <c r="E61" i="34"/>
  <c r="G277" i="34"/>
  <c r="H277" i="34"/>
  <c r="I277" i="34"/>
  <c r="J277" i="34"/>
  <c r="J279" i="34" s="1"/>
  <c r="K277" i="34"/>
  <c r="L277" i="34"/>
  <c r="M277" i="34"/>
  <c r="N277" i="34"/>
  <c r="O277" i="34"/>
  <c r="P277" i="34"/>
  <c r="Q277" i="34"/>
  <c r="R277" i="34"/>
  <c r="S277" i="34"/>
  <c r="T277" i="34"/>
  <c r="U277" i="34"/>
  <c r="V277" i="34"/>
  <c r="W277" i="34"/>
  <c r="X277" i="34"/>
  <c r="Y277" i="34"/>
  <c r="Z277" i="34"/>
  <c r="AA277" i="34"/>
  <c r="AA279" i="34" s="1"/>
  <c r="AB277" i="34"/>
  <c r="F277" i="34"/>
  <c r="G252" i="34"/>
  <c r="H252" i="34"/>
  <c r="I252" i="34"/>
  <c r="J252" i="34"/>
  <c r="K252" i="34"/>
  <c r="L252" i="34"/>
  <c r="M252" i="34"/>
  <c r="N252" i="34"/>
  <c r="O252" i="34"/>
  <c r="P252" i="34"/>
  <c r="Q252" i="34"/>
  <c r="R252" i="34"/>
  <c r="S252" i="34"/>
  <c r="T252" i="34"/>
  <c r="U252" i="34"/>
  <c r="V252" i="34"/>
  <c r="W252" i="34"/>
  <c r="X252" i="34"/>
  <c r="Y252" i="34"/>
  <c r="Z252" i="34"/>
  <c r="AA252" i="34"/>
  <c r="AB252" i="34"/>
  <c r="F252" i="34"/>
  <c r="E54" i="30" l="1"/>
  <c r="D499" i="40"/>
  <c r="AA278" i="34"/>
  <c r="AA281" i="34" s="1"/>
  <c r="J278" i="34"/>
  <c r="J281" i="34" s="1"/>
  <c r="B92" i="34"/>
  <c r="B121" i="34"/>
  <c r="B150" i="34"/>
  <c r="P253" i="34"/>
  <c r="P256" i="34" s="1"/>
  <c r="P254" i="34"/>
  <c r="H253" i="34"/>
  <c r="H256" i="34" s="1"/>
  <c r="H254" i="34"/>
  <c r="Z253" i="34"/>
  <c r="Z256" i="34" s="1"/>
  <c r="Z254" i="34"/>
  <c r="V253" i="34"/>
  <c r="V256" i="34" s="1"/>
  <c r="V254" i="34"/>
  <c r="R253" i="34"/>
  <c r="R256" i="34" s="1"/>
  <c r="R254" i="34"/>
  <c r="N253" i="34"/>
  <c r="N256" i="34" s="1"/>
  <c r="N254" i="34"/>
  <c r="J253" i="34"/>
  <c r="J256" i="34" s="1"/>
  <c r="J254" i="34"/>
  <c r="W278" i="34"/>
  <c r="W281" i="34" s="1"/>
  <c r="W279" i="34"/>
  <c r="S278" i="34"/>
  <c r="S281" i="34" s="1"/>
  <c r="S279" i="34"/>
  <c r="O278" i="34"/>
  <c r="O281" i="34" s="1"/>
  <c r="O279" i="34"/>
  <c r="K278" i="34"/>
  <c r="K281" i="34" s="1"/>
  <c r="K279" i="34"/>
  <c r="G278" i="34"/>
  <c r="G281" i="34" s="1"/>
  <c r="G279" i="34"/>
  <c r="F253" i="34"/>
  <c r="F256" i="34" s="1"/>
  <c r="F254" i="34"/>
  <c r="Y253" i="34"/>
  <c r="Y256" i="34" s="1"/>
  <c r="Y254" i="34"/>
  <c r="U253" i="34"/>
  <c r="U256" i="34" s="1"/>
  <c r="U254" i="34"/>
  <c r="Q253" i="34"/>
  <c r="Q256" i="34" s="1"/>
  <c r="Q254" i="34"/>
  <c r="M253" i="34"/>
  <c r="M256" i="34" s="1"/>
  <c r="M254" i="34"/>
  <c r="I253" i="34"/>
  <c r="I256" i="34" s="1"/>
  <c r="I254" i="34"/>
  <c r="Z278" i="34"/>
  <c r="Z281" i="34" s="1"/>
  <c r="Z279" i="34"/>
  <c r="V278" i="34"/>
  <c r="V281" i="34" s="1"/>
  <c r="V279" i="34"/>
  <c r="R278" i="34"/>
  <c r="R281" i="34" s="1"/>
  <c r="R279" i="34"/>
  <c r="N278" i="34"/>
  <c r="N281" i="34" s="1"/>
  <c r="N279" i="34"/>
  <c r="X253" i="34"/>
  <c r="X256" i="34" s="1"/>
  <c r="X254" i="34"/>
  <c r="F278" i="34"/>
  <c r="F281" i="34" s="1"/>
  <c r="F279" i="34"/>
  <c r="I278" i="34"/>
  <c r="I281" i="34" s="1"/>
  <c r="I279" i="34"/>
  <c r="AB253" i="34"/>
  <c r="AB256" i="34" s="1"/>
  <c r="AB254" i="34"/>
  <c r="T253" i="34"/>
  <c r="T256" i="34" s="1"/>
  <c r="T254" i="34"/>
  <c r="L253" i="34"/>
  <c r="L256" i="34" s="1"/>
  <c r="L254" i="34"/>
  <c r="Y278" i="34"/>
  <c r="Y281" i="34" s="1"/>
  <c r="Y279" i="34"/>
  <c r="U278" i="34"/>
  <c r="U281" i="34" s="1"/>
  <c r="U279" i="34"/>
  <c r="Q278" i="34"/>
  <c r="Q281" i="34" s="1"/>
  <c r="Q279" i="34"/>
  <c r="M278" i="34"/>
  <c r="M281" i="34" s="1"/>
  <c r="M279" i="34"/>
  <c r="AA253" i="34"/>
  <c r="AA256" i="34" s="1"/>
  <c r="AA254" i="34"/>
  <c r="W253" i="34"/>
  <c r="W256" i="34" s="1"/>
  <c r="W254" i="34"/>
  <c r="S253" i="34"/>
  <c r="S256" i="34" s="1"/>
  <c r="S254" i="34"/>
  <c r="O253" i="34"/>
  <c r="O256" i="34" s="1"/>
  <c r="O254" i="34"/>
  <c r="K253" i="34"/>
  <c r="K256" i="34" s="1"/>
  <c r="K254" i="34"/>
  <c r="G253" i="34"/>
  <c r="G256" i="34" s="1"/>
  <c r="G254" i="34"/>
  <c r="AB278" i="34"/>
  <c r="AB281" i="34" s="1"/>
  <c r="AB279" i="34"/>
  <c r="X278" i="34"/>
  <c r="X281" i="34" s="1"/>
  <c r="X279" i="34"/>
  <c r="T278" i="34"/>
  <c r="T281" i="34" s="1"/>
  <c r="T279" i="34"/>
  <c r="P278" i="34"/>
  <c r="P281" i="34" s="1"/>
  <c r="P279" i="34"/>
  <c r="L278" i="34"/>
  <c r="L281" i="34" s="1"/>
  <c r="L279" i="34"/>
  <c r="H278" i="34"/>
  <c r="H281" i="34" s="1"/>
  <c r="H279" i="34"/>
  <c r="E51" i="31"/>
  <c r="E72" i="31" s="1"/>
  <c r="B150" i="40"/>
  <c r="C149" i="40"/>
  <c r="D149" i="40" s="1"/>
  <c r="E149" i="40" s="1"/>
  <c r="K59" i="30"/>
  <c r="J92" i="31" s="1"/>
  <c r="C60" i="40"/>
  <c r="K63" i="30"/>
  <c r="J96" i="31" s="1"/>
  <c r="C64" i="40"/>
  <c r="K67" i="30"/>
  <c r="J100" i="31" s="1"/>
  <c r="C68" i="40"/>
  <c r="K71" i="30"/>
  <c r="J104" i="31" s="1"/>
  <c r="C72" i="40"/>
  <c r="K75" i="30"/>
  <c r="J108" i="31" s="1"/>
  <c r="C76" i="40"/>
  <c r="K79" i="30"/>
  <c r="J112" i="31" s="1"/>
  <c r="C80" i="40"/>
  <c r="L58" i="30"/>
  <c r="K91" i="31" s="1"/>
  <c r="D59" i="40"/>
  <c r="L62" i="30"/>
  <c r="K95" i="31" s="1"/>
  <c r="D63" i="40"/>
  <c r="L66" i="30"/>
  <c r="K99" i="31" s="1"/>
  <c r="D67" i="40"/>
  <c r="L70" i="30"/>
  <c r="K103" i="31" s="1"/>
  <c r="D71" i="40"/>
  <c r="L74" i="30"/>
  <c r="K107" i="31" s="1"/>
  <c r="D75" i="40"/>
  <c r="L78" i="30"/>
  <c r="K111" i="31" s="1"/>
  <c r="D79" i="40"/>
  <c r="M58" i="30"/>
  <c r="L91" i="31" s="1"/>
  <c r="M62" i="30"/>
  <c r="L95" i="31" s="1"/>
  <c r="M66" i="30"/>
  <c r="L99" i="31" s="1"/>
  <c r="M70" i="30"/>
  <c r="L103" i="31" s="1"/>
  <c r="M74" i="30"/>
  <c r="L107" i="31" s="1"/>
  <c r="M78" i="30"/>
  <c r="L111" i="31" s="1"/>
  <c r="E79" i="40"/>
  <c r="K56" i="30"/>
  <c r="J89" i="31" s="1"/>
  <c r="C57" i="40"/>
  <c r="K64" i="30"/>
  <c r="J97" i="31" s="1"/>
  <c r="C65" i="40"/>
  <c r="K68" i="30"/>
  <c r="J101" i="31" s="1"/>
  <c r="C69" i="40"/>
  <c r="K72" i="30"/>
  <c r="J105" i="31" s="1"/>
  <c r="C73" i="40"/>
  <c r="L59" i="30"/>
  <c r="K92" i="31" s="1"/>
  <c r="D60" i="40"/>
  <c r="L63" i="30"/>
  <c r="K96" i="31" s="1"/>
  <c r="D64" i="40"/>
  <c r="L67" i="30"/>
  <c r="K100" i="31" s="1"/>
  <c r="D68" i="40"/>
  <c r="L71" i="30"/>
  <c r="K104" i="31" s="1"/>
  <c r="D72" i="40"/>
  <c r="L75" i="30"/>
  <c r="K108" i="31" s="1"/>
  <c r="D76" i="40"/>
  <c r="L79" i="30"/>
  <c r="K112" i="31" s="1"/>
  <c r="D80" i="40"/>
  <c r="M59" i="30"/>
  <c r="L92" i="31" s="1"/>
  <c r="M63" i="30"/>
  <c r="L96" i="31" s="1"/>
  <c r="M67" i="30"/>
  <c r="L100" i="31" s="1"/>
  <c r="M71" i="30"/>
  <c r="L104" i="31" s="1"/>
  <c r="M75" i="30"/>
  <c r="L108" i="31" s="1"/>
  <c r="M79" i="30"/>
  <c r="L112" i="31" s="1"/>
  <c r="E80" i="40"/>
  <c r="K60" i="30"/>
  <c r="J93" i="31" s="1"/>
  <c r="C61" i="40"/>
  <c r="K76" i="30"/>
  <c r="J109" i="31" s="1"/>
  <c r="C77" i="40"/>
  <c r="K57" i="30"/>
  <c r="J90" i="31" s="1"/>
  <c r="C58" i="40"/>
  <c r="K61" i="30"/>
  <c r="J94" i="31" s="1"/>
  <c r="C62" i="40"/>
  <c r="K65" i="30"/>
  <c r="J98" i="31" s="1"/>
  <c r="C66" i="40"/>
  <c r="K69" i="30"/>
  <c r="J102" i="31" s="1"/>
  <c r="C70" i="40"/>
  <c r="K73" i="30"/>
  <c r="J106" i="31" s="1"/>
  <c r="C74" i="40"/>
  <c r="K77" i="30"/>
  <c r="J110" i="31" s="1"/>
  <c r="C78" i="40"/>
  <c r="L56" i="30"/>
  <c r="K89" i="31" s="1"/>
  <c r="D57" i="40"/>
  <c r="L60" i="30"/>
  <c r="K93" i="31" s="1"/>
  <c r="D61" i="40"/>
  <c r="L64" i="30"/>
  <c r="K97" i="31" s="1"/>
  <c r="D65" i="40"/>
  <c r="L68" i="30"/>
  <c r="K101" i="31" s="1"/>
  <c r="D69" i="40"/>
  <c r="L72" i="30"/>
  <c r="K105" i="31" s="1"/>
  <c r="D73" i="40"/>
  <c r="L76" i="30"/>
  <c r="K109" i="31" s="1"/>
  <c r="D77" i="40"/>
  <c r="M56" i="30"/>
  <c r="L89" i="31" s="1"/>
  <c r="E57" i="40"/>
  <c r="M60" i="30"/>
  <c r="L93" i="31" s="1"/>
  <c r="M64" i="30"/>
  <c r="L97" i="31" s="1"/>
  <c r="M68" i="30"/>
  <c r="L101" i="31" s="1"/>
  <c r="M72" i="30"/>
  <c r="L105" i="31" s="1"/>
  <c r="M76" i="30"/>
  <c r="L109" i="31" s="1"/>
  <c r="E77" i="40"/>
  <c r="K58" i="30"/>
  <c r="J91" i="31" s="1"/>
  <c r="C59" i="40"/>
  <c r="K62" i="30"/>
  <c r="J95" i="31" s="1"/>
  <c r="C63" i="40"/>
  <c r="K66" i="30"/>
  <c r="J99" i="31" s="1"/>
  <c r="C67" i="40"/>
  <c r="K70" i="30"/>
  <c r="J103" i="31" s="1"/>
  <c r="C71" i="40"/>
  <c r="K74" i="30"/>
  <c r="J107" i="31" s="1"/>
  <c r="C75" i="40"/>
  <c r="K78" i="30"/>
  <c r="J111" i="31" s="1"/>
  <c r="C79" i="40"/>
  <c r="L57" i="30"/>
  <c r="K90" i="31" s="1"/>
  <c r="D58" i="40"/>
  <c r="L61" i="30"/>
  <c r="K94" i="31" s="1"/>
  <c r="D62" i="40"/>
  <c r="L65" i="30"/>
  <c r="K98" i="31" s="1"/>
  <c r="D66" i="40"/>
  <c r="L69" i="30"/>
  <c r="K102" i="31" s="1"/>
  <c r="D70" i="40"/>
  <c r="L73" i="30"/>
  <c r="K106" i="31" s="1"/>
  <c r="D74" i="40"/>
  <c r="L77" i="30"/>
  <c r="K110" i="31" s="1"/>
  <c r="D78" i="40"/>
  <c r="M57" i="30"/>
  <c r="L90" i="31" s="1"/>
  <c r="E58" i="40"/>
  <c r="M61" i="30"/>
  <c r="L94" i="31" s="1"/>
  <c r="M65" i="30"/>
  <c r="L98" i="31" s="1"/>
  <c r="M69" i="30"/>
  <c r="L102" i="31" s="1"/>
  <c r="M73" i="30"/>
  <c r="L106" i="31" s="1"/>
  <c r="M77" i="30"/>
  <c r="L110" i="31" s="1"/>
  <c r="E78" i="40"/>
  <c r="E29" i="31"/>
  <c r="E15" i="31"/>
  <c r="B24" i="40"/>
  <c r="A13" i="30" s="1"/>
  <c r="E42" i="31"/>
  <c r="E62" i="31"/>
  <c r="E63" i="31" s="1"/>
  <c r="E66" i="31" s="1"/>
  <c r="E67" i="31" s="1"/>
  <c r="E14" i="31"/>
  <c r="Y4" i="30"/>
  <c r="X4" i="30"/>
  <c r="W4" i="30"/>
  <c r="V4" i="30"/>
  <c r="U4" i="30"/>
  <c r="T4" i="30"/>
  <c r="S4" i="30"/>
  <c r="R4" i="30"/>
  <c r="Q4" i="30"/>
  <c r="E32" i="31" l="1"/>
  <c r="E71" i="31" s="1"/>
  <c r="B151" i="40"/>
  <c r="C150" i="40"/>
  <c r="D150" i="40" s="1"/>
  <c r="E150" i="40" s="1"/>
  <c r="L80" i="30"/>
  <c r="K114" i="31" s="1"/>
  <c r="E114" i="31" s="1"/>
  <c r="K80" i="30"/>
  <c r="J113" i="31" s="1"/>
  <c r="E113" i="31" s="1"/>
  <c r="M80" i="30"/>
  <c r="L115" i="31" s="1"/>
  <c r="E115" i="31" s="1"/>
  <c r="E81" i="40"/>
  <c r="D81" i="40"/>
  <c r="C81" i="40"/>
  <c r="E28" i="31"/>
  <c r="E70" i="31"/>
  <c r="E74" i="31"/>
  <c r="E75" i="31" s="1"/>
  <c r="B152" i="40" l="1"/>
  <c r="C151" i="40"/>
  <c r="D151" i="40" s="1"/>
  <c r="E151" i="40" s="1"/>
  <c r="E7" i="32"/>
  <c r="L83" i="31"/>
  <c r="M12" i="32" s="1"/>
  <c r="Q83" i="31"/>
  <c r="R12" i="32" s="1"/>
  <c r="R83" i="31"/>
  <c r="S12" i="32" s="1"/>
  <c r="P83" i="31"/>
  <c r="Q12" i="32" s="1"/>
  <c r="U83" i="31"/>
  <c r="V12" i="32" s="1"/>
  <c r="K83" i="31"/>
  <c r="L12" i="32" s="1"/>
  <c r="T83" i="31"/>
  <c r="U12" i="32" s="1"/>
  <c r="J83" i="31"/>
  <c r="K12" i="32" s="1"/>
  <c r="O83" i="31"/>
  <c r="P12" i="32" s="1"/>
  <c r="M83" i="31"/>
  <c r="N12" i="32" s="1"/>
  <c r="N83" i="31"/>
  <c r="O12" i="32" s="1"/>
  <c r="S83" i="31"/>
  <c r="T12" i="32" s="1"/>
  <c r="R81" i="31"/>
  <c r="S13" i="32" s="1"/>
  <c r="N32" i="25"/>
  <c r="M32" i="25"/>
  <c r="L32" i="25"/>
  <c r="N31" i="25"/>
  <c r="M31" i="25"/>
  <c r="L31" i="25"/>
  <c r="N30" i="25"/>
  <c r="M30" i="25"/>
  <c r="L30" i="25"/>
  <c r="N29" i="25"/>
  <c r="M29" i="25"/>
  <c r="L29" i="25"/>
  <c r="N28" i="25"/>
  <c r="M28" i="25"/>
  <c r="L28" i="25"/>
  <c r="N27" i="25"/>
  <c r="M27" i="25"/>
  <c r="L27" i="25"/>
  <c r="N26" i="25"/>
  <c r="M26" i="25"/>
  <c r="L26" i="25"/>
  <c r="N25" i="25"/>
  <c r="M25" i="25"/>
  <c r="L25" i="25"/>
  <c r="N24" i="25"/>
  <c r="M24" i="25"/>
  <c r="L24" i="25"/>
  <c r="N23" i="25"/>
  <c r="M23" i="25"/>
  <c r="L23" i="25"/>
  <c r="N22" i="25"/>
  <c r="M22" i="25"/>
  <c r="L22" i="25"/>
  <c r="N21" i="25"/>
  <c r="M21" i="25"/>
  <c r="L21" i="25"/>
  <c r="N20" i="25"/>
  <c r="M20" i="25"/>
  <c r="L20" i="25"/>
  <c r="N19" i="25"/>
  <c r="M19" i="25"/>
  <c r="L19" i="25"/>
  <c r="N18" i="25"/>
  <c r="M18" i="25"/>
  <c r="L18" i="25"/>
  <c r="N17" i="25"/>
  <c r="M17" i="25"/>
  <c r="L17" i="25"/>
  <c r="N16" i="25"/>
  <c r="M16" i="25"/>
  <c r="L16" i="25"/>
  <c r="N15" i="25"/>
  <c r="M15" i="25"/>
  <c r="L15" i="25"/>
  <c r="N14" i="25"/>
  <c r="M14" i="25"/>
  <c r="L14" i="25"/>
  <c r="N13" i="25"/>
  <c r="M13" i="25"/>
  <c r="L13" i="25"/>
  <c r="N12" i="25"/>
  <c r="M12" i="25"/>
  <c r="L12" i="25"/>
  <c r="N11" i="25"/>
  <c r="M11" i="25"/>
  <c r="L11" i="25"/>
  <c r="N10" i="25"/>
  <c r="M10" i="25"/>
  <c r="L10" i="25"/>
  <c r="N9" i="25"/>
  <c r="M9" i="25"/>
  <c r="L9" i="25"/>
  <c r="L18" i="24"/>
  <c r="N32" i="24"/>
  <c r="M32" i="24"/>
  <c r="L32" i="24"/>
  <c r="N31" i="24"/>
  <c r="M31" i="24"/>
  <c r="L31" i="24"/>
  <c r="N30" i="24"/>
  <c r="M30" i="24"/>
  <c r="L30" i="24"/>
  <c r="N29" i="24"/>
  <c r="M29" i="24"/>
  <c r="L29" i="24"/>
  <c r="N28" i="24"/>
  <c r="M28" i="24"/>
  <c r="L28" i="24"/>
  <c r="N27" i="24"/>
  <c r="M27" i="24"/>
  <c r="L27" i="24"/>
  <c r="N26" i="24"/>
  <c r="M26" i="24"/>
  <c r="L26" i="24"/>
  <c r="N25" i="24"/>
  <c r="M25" i="24"/>
  <c r="L25" i="24"/>
  <c r="N24" i="24"/>
  <c r="M24" i="24"/>
  <c r="L24" i="24"/>
  <c r="N23" i="24"/>
  <c r="M23" i="24"/>
  <c r="L23" i="24"/>
  <c r="N22" i="24"/>
  <c r="M22" i="24"/>
  <c r="L22" i="24"/>
  <c r="N21" i="24"/>
  <c r="M21" i="24"/>
  <c r="L21" i="24"/>
  <c r="N20" i="24"/>
  <c r="M20" i="24"/>
  <c r="L20" i="24"/>
  <c r="N19" i="24"/>
  <c r="M19" i="24"/>
  <c r="L19" i="24"/>
  <c r="N18" i="24"/>
  <c r="M18" i="24"/>
  <c r="N17" i="24"/>
  <c r="M17" i="24"/>
  <c r="L17" i="24"/>
  <c r="N16" i="24"/>
  <c r="M16" i="24"/>
  <c r="L16" i="24"/>
  <c r="N15" i="24"/>
  <c r="M15" i="24"/>
  <c r="L15" i="24"/>
  <c r="N14" i="24"/>
  <c r="M14" i="24"/>
  <c r="L14" i="24"/>
  <c r="N13" i="24"/>
  <c r="M13" i="24"/>
  <c r="L13" i="24"/>
  <c r="N12" i="24"/>
  <c r="M12" i="24"/>
  <c r="L12" i="24"/>
  <c r="N11" i="24"/>
  <c r="M11" i="24"/>
  <c r="L11" i="24"/>
  <c r="N10" i="24"/>
  <c r="M10" i="24"/>
  <c r="L10" i="24"/>
  <c r="N9" i="24"/>
  <c r="M9" i="24"/>
  <c r="L9" i="24"/>
  <c r="N32" i="23"/>
  <c r="M32" i="23"/>
  <c r="L32" i="23"/>
  <c r="N31" i="23"/>
  <c r="M31" i="23"/>
  <c r="L31" i="23"/>
  <c r="N30" i="23"/>
  <c r="M30" i="23"/>
  <c r="L30" i="23"/>
  <c r="N29" i="23"/>
  <c r="M29" i="23"/>
  <c r="L29" i="23"/>
  <c r="N28" i="23"/>
  <c r="M28" i="23"/>
  <c r="L28" i="23"/>
  <c r="N27" i="23"/>
  <c r="M27" i="23"/>
  <c r="L27" i="23"/>
  <c r="N26" i="23"/>
  <c r="M26" i="23"/>
  <c r="L26" i="23"/>
  <c r="N25" i="23"/>
  <c r="M25" i="23"/>
  <c r="L25" i="23"/>
  <c r="N24" i="23"/>
  <c r="M24" i="23"/>
  <c r="L24" i="23"/>
  <c r="N23" i="23"/>
  <c r="M23" i="23"/>
  <c r="L23" i="23"/>
  <c r="N22" i="23"/>
  <c r="M22" i="23"/>
  <c r="L22" i="23"/>
  <c r="N21" i="23"/>
  <c r="M21" i="23"/>
  <c r="L21" i="23"/>
  <c r="N20" i="23"/>
  <c r="M20" i="23"/>
  <c r="L20" i="23"/>
  <c r="N19" i="23"/>
  <c r="M19" i="23"/>
  <c r="L19" i="23"/>
  <c r="N18" i="23"/>
  <c r="M18" i="23"/>
  <c r="L18" i="23"/>
  <c r="N17" i="23"/>
  <c r="M17" i="23"/>
  <c r="L17" i="23"/>
  <c r="N16" i="23"/>
  <c r="M16" i="23"/>
  <c r="L16" i="23"/>
  <c r="N15" i="23"/>
  <c r="M15" i="23"/>
  <c r="L15" i="23"/>
  <c r="N14" i="23"/>
  <c r="M14" i="23"/>
  <c r="L14" i="23"/>
  <c r="N13" i="23"/>
  <c r="M13" i="23"/>
  <c r="L13" i="23"/>
  <c r="N12" i="23"/>
  <c r="M12" i="23"/>
  <c r="L12" i="23"/>
  <c r="N11" i="23"/>
  <c r="M11" i="23"/>
  <c r="L11" i="23"/>
  <c r="N10" i="23"/>
  <c r="M10" i="23"/>
  <c r="L10" i="23"/>
  <c r="N9" i="23"/>
  <c r="M9" i="23"/>
  <c r="L9" i="23"/>
  <c r="N32" i="22"/>
  <c r="M32" i="22"/>
  <c r="L32" i="22"/>
  <c r="N31" i="22"/>
  <c r="M31" i="22"/>
  <c r="L31" i="22"/>
  <c r="N30" i="22"/>
  <c r="M30" i="22"/>
  <c r="L30" i="22"/>
  <c r="N29" i="22"/>
  <c r="M29" i="22"/>
  <c r="L29" i="22"/>
  <c r="N28" i="22"/>
  <c r="M28" i="22"/>
  <c r="L28" i="22"/>
  <c r="N27" i="22"/>
  <c r="M27" i="22"/>
  <c r="L27" i="22"/>
  <c r="N26" i="22"/>
  <c r="M26" i="22"/>
  <c r="L26" i="22"/>
  <c r="N25" i="22"/>
  <c r="M25" i="22"/>
  <c r="L25" i="22"/>
  <c r="N24" i="22"/>
  <c r="M24" i="22"/>
  <c r="L24" i="22"/>
  <c r="N23" i="22"/>
  <c r="M23" i="22"/>
  <c r="L23" i="22"/>
  <c r="N22" i="22"/>
  <c r="M22" i="22"/>
  <c r="L22" i="22"/>
  <c r="N21" i="22"/>
  <c r="M21" i="22"/>
  <c r="L21" i="22"/>
  <c r="N20" i="22"/>
  <c r="M20" i="22"/>
  <c r="L20" i="22"/>
  <c r="N19" i="22"/>
  <c r="M19" i="22"/>
  <c r="L19" i="22"/>
  <c r="N18" i="22"/>
  <c r="M18" i="22"/>
  <c r="L18" i="22"/>
  <c r="N17" i="22"/>
  <c r="M17" i="22"/>
  <c r="L17" i="22"/>
  <c r="N16" i="22"/>
  <c r="M16" i="22"/>
  <c r="L16" i="22"/>
  <c r="N15" i="22"/>
  <c r="M15" i="22"/>
  <c r="L15" i="22"/>
  <c r="N14" i="22"/>
  <c r="M14" i="22"/>
  <c r="L14" i="22"/>
  <c r="N13" i="22"/>
  <c r="M13" i="22"/>
  <c r="L13" i="22"/>
  <c r="N12" i="22"/>
  <c r="M12" i="22"/>
  <c r="L12" i="22"/>
  <c r="N11" i="22"/>
  <c r="M11" i="22"/>
  <c r="L11" i="22"/>
  <c r="N10" i="22"/>
  <c r="M10" i="22"/>
  <c r="L10" i="22"/>
  <c r="N9" i="22"/>
  <c r="M9" i="22"/>
  <c r="L9" i="22"/>
  <c r="N32" i="21"/>
  <c r="M32" i="21"/>
  <c r="L32" i="21"/>
  <c r="N31" i="21"/>
  <c r="M31" i="21"/>
  <c r="L31" i="21"/>
  <c r="N30" i="21"/>
  <c r="M30" i="21"/>
  <c r="L30" i="21"/>
  <c r="N29" i="21"/>
  <c r="M29" i="21"/>
  <c r="L29" i="21"/>
  <c r="N28" i="21"/>
  <c r="M28" i="21"/>
  <c r="L28" i="21"/>
  <c r="N27" i="21"/>
  <c r="M27" i="21"/>
  <c r="L27" i="21"/>
  <c r="N26" i="21"/>
  <c r="M26" i="21"/>
  <c r="L26" i="21"/>
  <c r="N25" i="21"/>
  <c r="M25" i="21"/>
  <c r="L25" i="21"/>
  <c r="N24" i="21"/>
  <c r="M24" i="21"/>
  <c r="L24" i="21"/>
  <c r="N23" i="21"/>
  <c r="M23" i="21"/>
  <c r="L23" i="21"/>
  <c r="N22" i="21"/>
  <c r="M22" i="21"/>
  <c r="L22" i="21"/>
  <c r="N21" i="21"/>
  <c r="M21" i="21"/>
  <c r="L21" i="21"/>
  <c r="N20" i="21"/>
  <c r="M20" i="21"/>
  <c r="L20" i="21"/>
  <c r="N19" i="21"/>
  <c r="M19" i="21"/>
  <c r="L19" i="21"/>
  <c r="N18" i="21"/>
  <c r="M18" i="21"/>
  <c r="L18" i="21"/>
  <c r="N17" i="21"/>
  <c r="M17" i="21"/>
  <c r="L17" i="21"/>
  <c r="N16" i="21"/>
  <c r="M16" i="21"/>
  <c r="L16" i="21"/>
  <c r="N15" i="21"/>
  <c r="M15" i="21"/>
  <c r="L15" i="21"/>
  <c r="N14" i="21"/>
  <c r="M14" i="21"/>
  <c r="L14" i="21"/>
  <c r="N13" i="21"/>
  <c r="M13" i="21"/>
  <c r="L13" i="21"/>
  <c r="N12" i="21"/>
  <c r="M12" i="21"/>
  <c r="L12" i="21"/>
  <c r="N11" i="21"/>
  <c r="M11" i="21"/>
  <c r="L11" i="21"/>
  <c r="N10" i="21"/>
  <c r="M10" i="21"/>
  <c r="L10" i="21"/>
  <c r="N9" i="21"/>
  <c r="M9" i="21"/>
  <c r="L9" i="21"/>
  <c r="N32" i="20"/>
  <c r="M32" i="20"/>
  <c r="L32" i="20"/>
  <c r="N31" i="20"/>
  <c r="M31" i="20"/>
  <c r="L31" i="20"/>
  <c r="N30" i="20"/>
  <c r="M30" i="20"/>
  <c r="L30" i="20"/>
  <c r="N29" i="20"/>
  <c r="M29" i="20"/>
  <c r="L29" i="20"/>
  <c r="N28" i="20"/>
  <c r="M28" i="20"/>
  <c r="L28" i="20"/>
  <c r="N27" i="20"/>
  <c r="M27" i="20"/>
  <c r="L27" i="20"/>
  <c r="N26" i="20"/>
  <c r="M26" i="20"/>
  <c r="L26" i="20"/>
  <c r="N25" i="20"/>
  <c r="M25" i="20"/>
  <c r="L25" i="20"/>
  <c r="N24" i="20"/>
  <c r="M24" i="20"/>
  <c r="L24" i="20"/>
  <c r="N23" i="20"/>
  <c r="M23" i="20"/>
  <c r="L23" i="20"/>
  <c r="N22" i="20"/>
  <c r="M22" i="20"/>
  <c r="L22" i="20"/>
  <c r="N21" i="20"/>
  <c r="M21" i="20"/>
  <c r="L21" i="20"/>
  <c r="N20" i="20"/>
  <c r="M20" i="20"/>
  <c r="L20" i="20"/>
  <c r="N19" i="20"/>
  <c r="M19" i="20"/>
  <c r="L19" i="20"/>
  <c r="N18" i="20"/>
  <c r="M18" i="20"/>
  <c r="L18" i="20"/>
  <c r="N17" i="20"/>
  <c r="M17" i="20"/>
  <c r="L17" i="20"/>
  <c r="N16" i="20"/>
  <c r="M16" i="20"/>
  <c r="L16" i="20"/>
  <c r="N15" i="20"/>
  <c r="M15" i="20"/>
  <c r="L15" i="20"/>
  <c r="N14" i="20"/>
  <c r="M14" i="20"/>
  <c r="L14" i="20"/>
  <c r="N13" i="20"/>
  <c r="M13" i="20"/>
  <c r="L13" i="20"/>
  <c r="N12" i="20"/>
  <c r="M12" i="20"/>
  <c r="L12" i="20"/>
  <c r="N11" i="20"/>
  <c r="M11" i="20"/>
  <c r="L11" i="20"/>
  <c r="N10" i="20"/>
  <c r="M10" i="20"/>
  <c r="L10" i="20"/>
  <c r="N9" i="20"/>
  <c r="M9" i="20"/>
  <c r="L9" i="20"/>
  <c r="N32" i="27"/>
  <c r="M32" i="27"/>
  <c r="L32" i="27"/>
  <c r="N31" i="27"/>
  <c r="M31" i="27"/>
  <c r="L31" i="27"/>
  <c r="N30" i="27"/>
  <c r="M30" i="27"/>
  <c r="L30" i="27"/>
  <c r="N29" i="27"/>
  <c r="M29" i="27"/>
  <c r="L29" i="27"/>
  <c r="N28" i="27"/>
  <c r="M28" i="27"/>
  <c r="L28" i="27"/>
  <c r="N27" i="27"/>
  <c r="M27" i="27"/>
  <c r="L27" i="27"/>
  <c r="N26" i="27"/>
  <c r="M26" i="27"/>
  <c r="L26" i="27"/>
  <c r="N25" i="27"/>
  <c r="M25" i="27"/>
  <c r="L25" i="27"/>
  <c r="N24" i="27"/>
  <c r="M24" i="27"/>
  <c r="L24" i="27"/>
  <c r="N23" i="27"/>
  <c r="M23" i="27"/>
  <c r="L23" i="27"/>
  <c r="N22" i="27"/>
  <c r="M22" i="27"/>
  <c r="L22" i="27"/>
  <c r="N21" i="27"/>
  <c r="M21" i="27"/>
  <c r="L21" i="27"/>
  <c r="N20" i="27"/>
  <c r="M20" i="27"/>
  <c r="L20" i="27"/>
  <c r="N19" i="27"/>
  <c r="M19" i="27"/>
  <c r="L19" i="27"/>
  <c r="N18" i="27"/>
  <c r="M18" i="27"/>
  <c r="L18" i="27"/>
  <c r="N17" i="27"/>
  <c r="M17" i="27"/>
  <c r="L17" i="27"/>
  <c r="N16" i="27"/>
  <c r="M16" i="27"/>
  <c r="L16" i="27"/>
  <c r="N15" i="27"/>
  <c r="M15" i="27"/>
  <c r="L15" i="27"/>
  <c r="N14" i="27"/>
  <c r="M14" i="27"/>
  <c r="L14" i="27"/>
  <c r="N13" i="27"/>
  <c r="M13" i="27"/>
  <c r="L13" i="27"/>
  <c r="N12" i="27"/>
  <c r="M12" i="27"/>
  <c r="L12" i="27"/>
  <c r="N11" i="27"/>
  <c r="M11" i="27"/>
  <c r="L11" i="27"/>
  <c r="N10" i="27"/>
  <c r="M10" i="27"/>
  <c r="L10" i="27"/>
  <c r="N9" i="27"/>
  <c r="M9" i="27"/>
  <c r="L9" i="27"/>
  <c r="N32" i="19"/>
  <c r="M32" i="19"/>
  <c r="L32" i="19"/>
  <c r="N31" i="19"/>
  <c r="M31" i="19"/>
  <c r="L31" i="19"/>
  <c r="N30" i="19"/>
  <c r="M30" i="19"/>
  <c r="L30" i="19"/>
  <c r="N29" i="19"/>
  <c r="M29" i="19"/>
  <c r="L29" i="19"/>
  <c r="N28" i="19"/>
  <c r="M28" i="19"/>
  <c r="L28" i="19"/>
  <c r="N27" i="19"/>
  <c r="M27" i="19"/>
  <c r="L27" i="19"/>
  <c r="N26" i="19"/>
  <c r="M26" i="19"/>
  <c r="L26" i="19"/>
  <c r="N25" i="19"/>
  <c r="M25" i="19"/>
  <c r="L25" i="19"/>
  <c r="N24" i="19"/>
  <c r="M24" i="19"/>
  <c r="L24" i="19"/>
  <c r="N23" i="19"/>
  <c r="M23" i="19"/>
  <c r="L23" i="19"/>
  <c r="N22" i="19"/>
  <c r="M22" i="19"/>
  <c r="L22" i="19"/>
  <c r="N21" i="19"/>
  <c r="M21" i="19"/>
  <c r="L21" i="19"/>
  <c r="N20" i="19"/>
  <c r="M20" i="19"/>
  <c r="L20" i="19"/>
  <c r="N19" i="19"/>
  <c r="M19" i="19"/>
  <c r="L19" i="19"/>
  <c r="N18" i="19"/>
  <c r="M18" i="19"/>
  <c r="L18" i="19"/>
  <c r="N17" i="19"/>
  <c r="M17" i="19"/>
  <c r="L17" i="19"/>
  <c r="N16" i="19"/>
  <c r="M16" i="19"/>
  <c r="L16" i="19"/>
  <c r="N15" i="19"/>
  <c r="M15" i="19"/>
  <c r="L15" i="19"/>
  <c r="N14" i="19"/>
  <c r="M14" i="19"/>
  <c r="L14" i="19"/>
  <c r="N13" i="19"/>
  <c r="M13" i="19"/>
  <c r="L13" i="19"/>
  <c r="N12" i="19"/>
  <c r="M12" i="19"/>
  <c r="L12" i="19"/>
  <c r="N11" i="19"/>
  <c r="M11" i="19"/>
  <c r="L11" i="19"/>
  <c r="N10" i="19"/>
  <c r="M10" i="19"/>
  <c r="L10" i="19"/>
  <c r="N9" i="19"/>
  <c r="M9" i="19"/>
  <c r="L9" i="19"/>
  <c r="N32" i="29"/>
  <c r="M32" i="29"/>
  <c r="L32" i="29"/>
  <c r="N31" i="29"/>
  <c r="M31" i="29"/>
  <c r="L31" i="29"/>
  <c r="N30" i="29"/>
  <c r="M30" i="29"/>
  <c r="L30" i="29"/>
  <c r="N29" i="29"/>
  <c r="M29" i="29"/>
  <c r="L29" i="29"/>
  <c r="N28" i="29"/>
  <c r="M28" i="29"/>
  <c r="L28" i="29"/>
  <c r="N27" i="29"/>
  <c r="M27" i="29"/>
  <c r="L27" i="29"/>
  <c r="N26" i="29"/>
  <c r="M26" i="29"/>
  <c r="L26" i="29"/>
  <c r="N25" i="29"/>
  <c r="M25" i="29"/>
  <c r="L25" i="29"/>
  <c r="N24" i="29"/>
  <c r="M24" i="29"/>
  <c r="L24" i="29"/>
  <c r="N23" i="29"/>
  <c r="M23" i="29"/>
  <c r="L23" i="29"/>
  <c r="N22" i="29"/>
  <c r="M22" i="29"/>
  <c r="L22" i="29"/>
  <c r="N21" i="29"/>
  <c r="M21" i="29"/>
  <c r="L21" i="29"/>
  <c r="N20" i="29"/>
  <c r="M20" i="29"/>
  <c r="L20" i="29"/>
  <c r="N19" i="29"/>
  <c r="M19" i="29"/>
  <c r="L19" i="29"/>
  <c r="N18" i="29"/>
  <c r="M18" i="29"/>
  <c r="L18" i="29"/>
  <c r="N17" i="29"/>
  <c r="M17" i="29"/>
  <c r="L17" i="29"/>
  <c r="N16" i="29"/>
  <c r="M16" i="29"/>
  <c r="L16" i="29"/>
  <c r="N15" i="29"/>
  <c r="M15" i="29"/>
  <c r="L15" i="29"/>
  <c r="N14" i="29"/>
  <c r="M14" i="29"/>
  <c r="L14" i="29"/>
  <c r="N13" i="29"/>
  <c r="M13" i="29"/>
  <c r="L13" i="29"/>
  <c r="N12" i="29"/>
  <c r="M12" i="29"/>
  <c r="L12" i="29"/>
  <c r="N11" i="29"/>
  <c r="M11" i="29"/>
  <c r="L11" i="29"/>
  <c r="N10" i="29"/>
  <c r="M10" i="29"/>
  <c r="L10" i="29"/>
  <c r="N9" i="29"/>
  <c r="M9" i="29"/>
  <c r="L9" i="29"/>
  <c r="N32" i="28"/>
  <c r="M32" i="28"/>
  <c r="L32" i="28"/>
  <c r="N31" i="28"/>
  <c r="M31" i="28"/>
  <c r="L31" i="28"/>
  <c r="N30" i="28"/>
  <c r="M30" i="28"/>
  <c r="L30" i="28"/>
  <c r="N29" i="28"/>
  <c r="M29" i="28"/>
  <c r="L29" i="28"/>
  <c r="N28" i="28"/>
  <c r="M28" i="28"/>
  <c r="L28" i="28"/>
  <c r="N27" i="28"/>
  <c r="M27" i="28"/>
  <c r="L27" i="28"/>
  <c r="N26" i="28"/>
  <c r="M26" i="28"/>
  <c r="L26" i="28"/>
  <c r="N25" i="28"/>
  <c r="M25" i="28"/>
  <c r="L25" i="28"/>
  <c r="N24" i="28"/>
  <c r="M24" i="28"/>
  <c r="L24" i="28"/>
  <c r="N23" i="28"/>
  <c r="M23" i="28"/>
  <c r="L23" i="28"/>
  <c r="N22" i="28"/>
  <c r="M22" i="28"/>
  <c r="L22" i="28"/>
  <c r="N21" i="28"/>
  <c r="M21" i="28"/>
  <c r="L21" i="28"/>
  <c r="N20" i="28"/>
  <c r="M20" i="28"/>
  <c r="L20" i="28"/>
  <c r="N19" i="28"/>
  <c r="M19" i="28"/>
  <c r="L19" i="28"/>
  <c r="N18" i="28"/>
  <c r="M18" i="28"/>
  <c r="L18" i="28"/>
  <c r="N17" i="28"/>
  <c r="M17" i="28"/>
  <c r="L17" i="28"/>
  <c r="N16" i="28"/>
  <c r="M16" i="28"/>
  <c r="L16" i="28"/>
  <c r="N15" i="28"/>
  <c r="M15" i="28"/>
  <c r="L15" i="28"/>
  <c r="N14" i="28"/>
  <c r="M14" i="28"/>
  <c r="L14" i="28"/>
  <c r="N13" i="28"/>
  <c r="M13" i="28"/>
  <c r="L13" i="28"/>
  <c r="N12" i="28"/>
  <c r="M12" i="28"/>
  <c r="L12" i="28"/>
  <c r="N11" i="28"/>
  <c r="M11" i="28"/>
  <c r="L11" i="28"/>
  <c r="N10" i="28"/>
  <c r="M10" i="28"/>
  <c r="L10" i="28"/>
  <c r="N9" i="28"/>
  <c r="M9" i="28"/>
  <c r="L9" i="28"/>
  <c r="N32" i="18"/>
  <c r="M32" i="18"/>
  <c r="L32" i="18"/>
  <c r="N31" i="18"/>
  <c r="M31" i="18"/>
  <c r="L31" i="18"/>
  <c r="N30" i="18"/>
  <c r="M30" i="18"/>
  <c r="L30" i="18"/>
  <c r="N29" i="18"/>
  <c r="M29" i="18"/>
  <c r="L29" i="18"/>
  <c r="N28" i="18"/>
  <c r="M28" i="18"/>
  <c r="L28" i="18"/>
  <c r="N27" i="18"/>
  <c r="M27" i="18"/>
  <c r="L27" i="18"/>
  <c r="N26" i="18"/>
  <c r="M26" i="18"/>
  <c r="L26" i="18"/>
  <c r="N25" i="18"/>
  <c r="M25" i="18"/>
  <c r="L25" i="18"/>
  <c r="N24" i="18"/>
  <c r="M24" i="18"/>
  <c r="L24" i="18"/>
  <c r="N23" i="18"/>
  <c r="M23" i="18"/>
  <c r="L23" i="18"/>
  <c r="N22" i="18"/>
  <c r="M22" i="18"/>
  <c r="L22" i="18"/>
  <c r="N21" i="18"/>
  <c r="M21" i="18"/>
  <c r="L21" i="18"/>
  <c r="N20" i="18"/>
  <c r="M20" i="18"/>
  <c r="L20" i="18"/>
  <c r="N19" i="18"/>
  <c r="M19" i="18"/>
  <c r="L19" i="18"/>
  <c r="N18" i="18"/>
  <c r="M18" i="18"/>
  <c r="L18" i="18"/>
  <c r="N17" i="18"/>
  <c r="M17" i="18"/>
  <c r="L17" i="18"/>
  <c r="N16" i="18"/>
  <c r="M16" i="18"/>
  <c r="L16" i="18"/>
  <c r="N15" i="18"/>
  <c r="M15" i="18"/>
  <c r="L15" i="18"/>
  <c r="N14" i="18"/>
  <c r="M14" i="18"/>
  <c r="L14" i="18"/>
  <c r="N13" i="18"/>
  <c r="M13" i="18"/>
  <c r="L13" i="18"/>
  <c r="N12" i="18"/>
  <c r="M12" i="18"/>
  <c r="L12" i="18"/>
  <c r="N11" i="18"/>
  <c r="M11" i="18"/>
  <c r="L11" i="18"/>
  <c r="N10" i="18"/>
  <c r="M10" i="18"/>
  <c r="L10" i="18"/>
  <c r="N9" i="18"/>
  <c r="M9" i="18"/>
  <c r="L9" i="18"/>
  <c r="N32" i="26"/>
  <c r="M32" i="26"/>
  <c r="L32" i="26"/>
  <c r="N31" i="26"/>
  <c r="M31" i="26"/>
  <c r="L31" i="26"/>
  <c r="N30" i="26"/>
  <c r="M30" i="26"/>
  <c r="L30" i="26"/>
  <c r="N29" i="26"/>
  <c r="M29" i="26"/>
  <c r="L29" i="26"/>
  <c r="N28" i="26"/>
  <c r="M28" i="26"/>
  <c r="L28" i="26"/>
  <c r="N27" i="26"/>
  <c r="M27" i="26"/>
  <c r="L27" i="26"/>
  <c r="N26" i="26"/>
  <c r="M26" i="26"/>
  <c r="L26" i="26"/>
  <c r="N25" i="26"/>
  <c r="M25" i="26"/>
  <c r="L25" i="26"/>
  <c r="N24" i="26"/>
  <c r="M24" i="26"/>
  <c r="L24" i="26"/>
  <c r="N23" i="26"/>
  <c r="M23" i="26"/>
  <c r="L23" i="26"/>
  <c r="N22" i="26"/>
  <c r="M22" i="26"/>
  <c r="L22" i="26"/>
  <c r="N21" i="26"/>
  <c r="M21" i="26"/>
  <c r="L21" i="26"/>
  <c r="N20" i="26"/>
  <c r="M20" i="26"/>
  <c r="L20" i="26"/>
  <c r="N19" i="26"/>
  <c r="M19" i="26"/>
  <c r="L19" i="26"/>
  <c r="N18" i="26"/>
  <c r="M18" i="26"/>
  <c r="L18" i="26"/>
  <c r="N17" i="26"/>
  <c r="M17" i="26"/>
  <c r="L17" i="26"/>
  <c r="N16" i="26"/>
  <c r="M16" i="26"/>
  <c r="L16" i="26"/>
  <c r="N15" i="26"/>
  <c r="M15" i="26"/>
  <c r="L15" i="26"/>
  <c r="N14" i="26"/>
  <c r="M14" i="26"/>
  <c r="L14" i="26"/>
  <c r="N13" i="26"/>
  <c r="M13" i="26"/>
  <c r="L13" i="26"/>
  <c r="N12" i="26"/>
  <c r="M12" i="26"/>
  <c r="L12" i="26"/>
  <c r="N11" i="26"/>
  <c r="M11" i="26"/>
  <c r="L11" i="26"/>
  <c r="N10" i="26"/>
  <c r="M10" i="26"/>
  <c r="L10" i="26"/>
  <c r="N9" i="26"/>
  <c r="M9" i="26"/>
  <c r="L9" i="26"/>
  <c r="N32" i="17"/>
  <c r="M32" i="17"/>
  <c r="L32" i="17"/>
  <c r="N31" i="17"/>
  <c r="M31" i="17"/>
  <c r="L31" i="17"/>
  <c r="N30" i="17"/>
  <c r="M30" i="17"/>
  <c r="L30" i="17"/>
  <c r="N29" i="17"/>
  <c r="M29" i="17"/>
  <c r="L29" i="17"/>
  <c r="N28" i="17"/>
  <c r="M28" i="17"/>
  <c r="L28" i="17"/>
  <c r="N27" i="17"/>
  <c r="M27" i="17"/>
  <c r="L27" i="17"/>
  <c r="N26" i="17"/>
  <c r="M26" i="17"/>
  <c r="L26" i="17"/>
  <c r="N25" i="17"/>
  <c r="M25" i="17"/>
  <c r="L25" i="17"/>
  <c r="N24" i="17"/>
  <c r="M24" i="17"/>
  <c r="L24" i="17"/>
  <c r="N23" i="17"/>
  <c r="M23" i="17"/>
  <c r="L23" i="17"/>
  <c r="N22" i="17"/>
  <c r="M22" i="17"/>
  <c r="L22" i="17"/>
  <c r="N21" i="17"/>
  <c r="M21" i="17"/>
  <c r="L21" i="17"/>
  <c r="N20" i="17"/>
  <c r="M20" i="17"/>
  <c r="L20" i="17"/>
  <c r="N19" i="17"/>
  <c r="M19" i="17"/>
  <c r="L19" i="17"/>
  <c r="N18" i="17"/>
  <c r="M18" i="17"/>
  <c r="L18" i="17"/>
  <c r="N17" i="17"/>
  <c r="M17" i="17"/>
  <c r="L17" i="17"/>
  <c r="N16" i="17"/>
  <c r="M16" i="17"/>
  <c r="L16" i="17"/>
  <c r="N15" i="17"/>
  <c r="M15" i="17"/>
  <c r="L15" i="17"/>
  <c r="N14" i="17"/>
  <c r="M14" i="17"/>
  <c r="L14" i="17"/>
  <c r="N13" i="17"/>
  <c r="M13" i="17"/>
  <c r="L13" i="17"/>
  <c r="N12" i="17"/>
  <c r="M12" i="17"/>
  <c r="L12" i="17"/>
  <c r="N11" i="17"/>
  <c r="M11" i="17"/>
  <c r="L11" i="17"/>
  <c r="N10" i="17"/>
  <c r="M10" i="17"/>
  <c r="L10" i="17"/>
  <c r="N9" i="17"/>
  <c r="M9" i="17"/>
  <c r="L9" i="17"/>
  <c r="N32" i="14"/>
  <c r="M32" i="14"/>
  <c r="L32" i="14"/>
  <c r="N31" i="14"/>
  <c r="M31" i="14"/>
  <c r="L31" i="14"/>
  <c r="N30" i="14"/>
  <c r="M30" i="14"/>
  <c r="L30" i="14"/>
  <c r="N29" i="14"/>
  <c r="M29" i="14"/>
  <c r="L29" i="14"/>
  <c r="N28" i="14"/>
  <c r="M28" i="14"/>
  <c r="L28" i="14"/>
  <c r="N27" i="14"/>
  <c r="M27" i="14"/>
  <c r="L27" i="14"/>
  <c r="N26" i="14"/>
  <c r="M26" i="14"/>
  <c r="L26" i="14"/>
  <c r="N25" i="14"/>
  <c r="M25" i="14"/>
  <c r="L25" i="14"/>
  <c r="N24" i="14"/>
  <c r="M24" i="14"/>
  <c r="L24" i="14"/>
  <c r="N23" i="14"/>
  <c r="M23" i="14"/>
  <c r="L23" i="14"/>
  <c r="N22" i="14"/>
  <c r="M22" i="14"/>
  <c r="L22" i="14"/>
  <c r="N21" i="14"/>
  <c r="M21" i="14"/>
  <c r="L21" i="14"/>
  <c r="N20" i="14"/>
  <c r="M20" i="14"/>
  <c r="L20" i="14"/>
  <c r="N19" i="14"/>
  <c r="M19" i="14"/>
  <c r="L19" i="14"/>
  <c r="N18" i="14"/>
  <c r="M18" i="14"/>
  <c r="L18" i="14"/>
  <c r="N17" i="14"/>
  <c r="M17" i="14"/>
  <c r="L17" i="14"/>
  <c r="N16" i="14"/>
  <c r="M16" i="14"/>
  <c r="L16" i="14"/>
  <c r="N15" i="14"/>
  <c r="M15" i="14"/>
  <c r="L15" i="14"/>
  <c r="N14" i="14"/>
  <c r="M14" i="14"/>
  <c r="L14" i="14"/>
  <c r="N13" i="14"/>
  <c r="M13" i="14"/>
  <c r="L13" i="14"/>
  <c r="N12" i="14"/>
  <c r="M12" i="14"/>
  <c r="L12" i="14"/>
  <c r="N11" i="14"/>
  <c r="M11" i="14"/>
  <c r="L11" i="14"/>
  <c r="N10" i="14"/>
  <c r="M10" i="14"/>
  <c r="L10" i="14"/>
  <c r="N9" i="14"/>
  <c r="M9" i="14"/>
  <c r="L9" i="14"/>
  <c r="N32" i="13"/>
  <c r="M32" i="13"/>
  <c r="L32" i="13"/>
  <c r="N31" i="13"/>
  <c r="M31" i="13"/>
  <c r="L31" i="13"/>
  <c r="N30" i="13"/>
  <c r="M30" i="13"/>
  <c r="L30" i="13"/>
  <c r="N29" i="13"/>
  <c r="M29" i="13"/>
  <c r="L29" i="13"/>
  <c r="N28" i="13"/>
  <c r="M28" i="13"/>
  <c r="L28" i="13"/>
  <c r="N27" i="13"/>
  <c r="M27" i="13"/>
  <c r="L27" i="13"/>
  <c r="N26" i="13"/>
  <c r="M26" i="13"/>
  <c r="L26" i="13"/>
  <c r="N25" i="13"/>
  <c r="M25" i="13"/>
  <c r="L25" i="13"/>
  <c r="N24" i="13"/>
  <c r="M24" i="13"/>
  <c r="L24" i="13"/>
  <c r="N23" i="13"/>
  <c r="M23" i="13"/>
  <c r="L23" i="13"/>
  <c r="N22" i="13"/>
  <c r="M22" i="13"/>
  <c r="L22" i="13"/>
  <c r="N21" i="13"/>
  <c r="M21" i="13"/>
  <c r="L21" i="13"/>
  <c r="N20" i="13"/>
  <c r="M20" i="13"/>
  <c r="L20" i="13"/>
  <c r="N19" i="13"/>
  <c r="M19" i="13"/>
  <c r="L19" i="13"/>
  <c r="N18" i="13"/>
  <c r="M18" i="13"/>
  <c r="L18" i="13"/>
  <c r="N17" i="13"/>
  <c r="M17" i="13"/>
  <c r="L17" i="13"/>
  <c r="N16" i="13"/>
  <c r="M16" i="13"/>
  <c r="L16" i="13"/>
  <c r="N15" i="13"/>
  <c r="M15" i="13"/>
  <c r="L15" i="13"/>
  <c r="N14" i="13"/>
  <c r="M14" i="13"/>
  <c r="L14" i="13"/>
  <c r="N13" i="13"/>
  <c r="M13" i="13"/>
  <c r="L13" i="13"/>
  <c r="N12" i="13"/>
  <c r="M12" i="13"/>
  <c r="L12" i="13"/>
  <c r="N11" i="13"/>
  <c r="M11" i="13"/>
  <c r="L11" i="13"/>
  <c r="N10" i="13"/>
  <c r="M10" i="13"/>
  <c r="L10" i="13"/>
  <c r="N9" i="13"/>
  <c r="M9" i="13"/>
  <c r="L9" i="13"/>
  <c r="N32" i="12"/>
  <c r="M32" i="12"/>
  <c r="L32" i="12"/>
  <c r="N31" i="12"/>
  <c r="M31" i="12"/>
  <c r="L31" i="12"/>
  <c r="N30" i="12"/>
  <c r="M30" i="12"/>
  <c r="L30" i="12"/>
  <c r="N29" i="12"/>
  <c r="M29" i="12"/>
  <c r="L29" i="12"/>
  <c r="N28" i="12"/>
  <c r="M28" i="12"/>
  <c r="L28" i="12"/>
  <c r="N27" i="12"/>
  <c r="M27" i="12"/>
  <c r="L27" i="12"/>
  <c r="N26" i="12"/>
  <c r="M26" i="12"/>
  <c r="L26" i="12"/>
  <c r="N25" i="12"/>
  <c r="M25" i="12"/>
  <c r="L25" i="12"/>
  <c r="N24" i="12"/>
  <c r="M24" i="12"/>
  <c r="L24" i="12"/>
  <c r="N23" i="12"/>
  <c r="M23" i="12"/>
  <c r="L23" i="12"/>
  <c r="N22" i="12"/>
  <c r="M22" i="12"/>
  <c r="L22" i="12"/>
  <c r="N21" i="12"/>
  <c r="M21" i="12"/>
  <c r="L21" i="12"/>
  <c r="N20" i="12"/>
  <c r="M20" i="12"/>
  <c r="L20" i="12"/>
  <c r="N19" i="12"/>
  <c r="M19" i="12"/>
  <c r="L19" i="12"/>
  <c r="N18" i="12"/>
  <c r="M18" i="12"/>
  <c r="L18" i="12"/>
  <c r="N17" i="12"/>
  <c r="M17" i="12"/>
  <c r="L17" i="12"/>
  <c r="N16" i="12"/>
  <c r="M16" i="12"/>
  <c r="L16" i="12"/>
  <c r="N15" i="12"/>
  <c r="M15" i="12"/>
  <c r="L15" i="12"/>
  <c r="N14" i="12"/>
  <c r="M14" i="12"/>
  <c r="L14" i="12"/>
  <c r="N13" i="12"/>
  <c r="M13" i="12"/>
  <c r="L13" i="12"/>
  <c r="N12" i="12"/>
  <c r="M12" i="12"/>
  <c r="L12" i="12"/>
  <c r="N11" i="12"/>
  <c r="M11" i="12"/>
  <c r="L11" i="12"/>
  <c r="N10" i="12"/>
  <c r="M10" i="12"/>
  <c r="L10" i="12"/>
  <c r="N9" i="12"/>
  <c r="M9" i="12"/>
  <c r="L9" i="12"/>
  <c r="N32" i="11"/>
  <c r="M32" i="11"/>
  <c r="L32" i="11"/>
  <c r="N31" i="11"/>
  <c r="M31" i="11"/>
  <c r="L31" i="11"/>
  <c r="N30" i="11"/>
  <c r="M30" i="11"/>
  <c r="L30" i="11"/>
  <c r="N29" i="11"/>
  <c r="M29" i="11"/>
  <c r="L29" i="11"/>
  <c r="N28" i="11"/>
  <c r="M28" i="11"/>
  <c r="L28" i="11"/>
  <c r="N27" i="11"/>
  <c r="M27" i="11"/>
  <c r="L27" i="11"/>
  <c r="N26" i="11"/>
  <c r="M26" i="11"/>
  <c r="L26" i="11"/>
  <c r="N25" i="11"/>
  <c r="M25" i="11"/>
  <c r="L25" i="11"/>
  <c r="N24" i="11"/>
  <c r="M24" i="11"/>
  <c r="L24" i="11"/>
  <c r="N23" i="11"/>
  <c r="M23" i="11"/>
  <c r="L23" i="11"/>
  <c r="N22" i="11"/>
  <c r="M22" i="11"/>
  <c r="L22" i="11"/>
  <c r="N21" i="11"/>
  <c r="M21" i="11"/>
  <c r="L21" i="11"/>
  <c r="N20" i="11"/>
  <c r="M20" i="11"/>
  <c r="L20" i="11"/>
  <c r="N19" i="11"/>
  <c r="M19" i="11"/>
  <c r="L19" i="11"/>
  <c r="N18" i="11"/>
  <c r="M18" i="11"/>
  <c r="L18" i="11"/>
  <c r="N17" i="11"/>
  <c r="M17" i="11"/>
  <c r="L17" i="11"/>
  <c r="N16" i="11"/>
  <c r="M16" i="11"/>
  <c r="L16" i="11"/>
  <c r="N15" i="11"/>
  <c r="M15" i="11"/>
  <c r="L15" i="11"/>
  <c r="N14" i="11"/>
  <c r="M14" i="11"/>
  <c r="L14" i="11"/>
  <c r="N13" i="11"/>
  <c r="M13" i="11"/>
  <c r="L13" i="11"/>
  <c r="N12" i="11"/>
  <c r="M12" i="11"/>
  <c r="L12" i="11"/>
  <c r="N11" i="11"/>
  <c r="M11" i="11"/>
  <c r="L11" i="11"/>
  <c r="N10" i="11"/>
  <c r="M10" i="11"/>
  <c r="L10" i="11"/>
  <c r="N9" i="11"/>
  <c r="M9" i="11"/>
  <c r="L9" i="11"/>
  <c r="N32" i="10"/>
  <c r="M32" i="10"/>
  <c r="L32" i="10"/>
  <c r="N31" i="10"/>
  <c r="M31" i="10"/>
  <c r="L31" i="10"/>
  <c r="N30" i="10"/>
  <c r="M30" i="10"/>
  <c r="L30" i="10"/>
  <c r="N29" i="10"/>
  <c r="M29" i="10"/>
  <c r="L29" i="10"/>
  <c r="N28" i="10"/>
  <c r="M28" i="10"/>
  <c r="L28" i="10"/>
  <c r="N27" i="10"/>
  <c r="M27" i="10"/>
  <c r="L27" i="10"/>
  <c r="N26" i="10"/>
  <c r="M26" i="10"/>
  <c r="L26" i="10"/>
  <c r="N25" i="10"/>
  <c r="M25" i="10"/>
  <c r="L25" i="10"/>
  <c r="N24" i="10"/>
  <c r="M24" i="10"/>
  <c r="L24" i="10"/>
  <c r="N23" i="10"/>
  <c r="M23" i="10"/>
  <c r="L23" i="10"/>
  <c r="N22" i="10"/>
  <c r="M22" i="10"/>
  <c r="L22" i="10"/>
  <c r="N21" i="10"/>
  <c r="M21" i="10"/>
  <c r="L21" i="10"/>
  <c r="N20" i="10"/>
  <c r="M20" i="10"/>
  <c r="L20" i="10"/>
  <c r="N19" i="10"/>
  <c r="M19" i="10"/>
  <c r="L19" i="10"/>
  <c r="N18" i="10"/>
  <c r="M18" i="10"/>
  <c r="L18" i="10"/>
  <c r="N17" i="10"/>
  <c r="M17" i="10"/>
  <c r="L17" i="10"/>
  <c r="N16" i="10"/>
  <c r="M16" i="10"/>
  <c r="L16" i="10"/>
  <c r="N15" i="10"/>
  <c r="M15" i="10"/>
  <c r="L15" i="10"/>
  <c r="N14" i="10"/>
  <c r="M14" i="10"/>
  <c r="L14" i="10"/>
  <c r="N13" i="10"/>
  <c r="M13" i="10"/>
  <c r="L13" i="10"/>
  <c r="N12" i="10"/>
  <c r="M12" i="10"/>
  <c r="L12" i="10"/>
  <c r="N11" i="10"/>
  <c r="M11" i="10"/>
  <c r="L11" i="10"/>
  <c r="N10" i="10"/>
  <c r="M10" i="10"/>
  <c r="L10" i="10"/>
  <c r="N9" i="10"/>
  <c r="M9" i="10"/>
  <c r="L9" i="10"/>
  <c r="N32" i="9"/>
  <c r="M32" i="9"/>
  <c r="L32" i="9"/>
  <c r="N31" i="9"/>
  <c r="M31" i="9"/>
  <c r="L31" i="9"/>
  <c r="N30" i="9"/>
  <c r="M30" i="9"/>
  <c r="L30" i="9"/>
  <c r="N29" i="9"/>
  <c r="M29" i="9"/>
  <c r="L29" i="9"/>
  <c r="N28" i="9"/>
  <c r="M28" i="9"/>
  <c r="L28" i="9"/>
  <c r="N27" i="9"/>
  <c r="M27" i="9"/>
  <c r="L27" i="9"/>
  <c r="N26" i="9"/>
  <c r="M26" i="9"/>
  <c r="L26" i="9"/>
  <c r="N25" i="9"/>
  <c r="M25" i="9"/>
  <c r="L25" i="9"/>
  <c r="N24" i="9"/>
  <c r="M24" i="9"/>
  <c r="L24" i="9"/>
  <c r="N23" i="9"/>
  <c r="M23" i="9"/>
  <c r="L23" i="9"/>
  <c r="N22" i="9"/>
  <c r="M22" i="9"/>
  <c r="L22" i="9"/>
  <c r="N21" i="9"/>
  <c r="M21" i="9"/>
  <c r="L21" i="9"/>
  <c r="N20" i="9"/>
  <c r="M20" i="9"/>
  <c r="L20" i="9"/>
  <c r="N19" i="9"/>
  <c r="M19" i="9"/>
  <c r="L19" i="9"/>
  <c r="N18" i="9"/>
  <c r="M18" i="9"/>
  <c r="L18" i="9"/>
  <c r="N17" i="9"/>
  <c r="M17" i="9"/>
  <c r="L17" i="9"/>
  <c r="N16" i="9"/>
  <c r="M16" i="9"/>
  <c r="L16" i="9"/>
  <c r="N15" i="9"/>
  <c r="M15" i="9"/>
  <c r="L15" i="9"/>
  <c r="N14" i="9"/>
  <c r="M14" i="9"/>
  <c r="L14" i="9"/>
  <c r="N13" i="9"/>
  <c r="M13" i="9"/>
  <c r="L13" i="9"/>
  <c r="N12" i="9"/>
  <c r="M12" i="9"/>
  <c r="L12" i="9"/>
  <c r="N11" i="9"/>
  <c r="M11" i="9"/>
  <c r="L11" i="9"/>
  <c r="N10" i="9"/>
  <c r="M10" i="9"/>
  <c r="L10" i="9"/>
  <c r="N9" i="9"/>
  <c r="M9" i="9"/>
  <c r="L9" i="9"/>
  <c r="N32" i="8"/>
  <c r="M32" i="8"/>
  <c r="L32" i="8"/>
  <c r="N31" i="8"/>
  <c r="M31" i="8"/>
  <c r="L31" i="8"/>
  <c r="N30" i="8"/>
  <c r="M30" i="8"/>
  <c r="L30" i="8"/>
  <c r="N29" i="8"/>
  <c r="M29" i="8"/>
  <c r="L29" i="8"/>
  <c r="N28" i="8"/>
  <c r="M28" i="8"/>
  <c r="L28" i="8"/>
  <c r="N27" i="8"/>
  <c r="M27" i="8"/>
  <c r="L27" i="8"/>
  <c r="N26" i="8"/>
  <c r="M26" i="8"/>
  <c r="L26" i="8"/>
  <c r="N25" i="8"/>
  <c r="M25" i="8"/>
  <c r="L25" i="8"/>
  <c r="N24" i="8"/>
  <c r="M24" i="8"/>
  <c r="L24" i="8"/>
  <c r="N23" i="8"/>
  <c r="M23" i="8"/>
  <c r="L23" i="8"/>
  <c r="N22" i="8"/>
  <c r="M22" i="8"/>
  <c r="L22" i="8"/>
  <c r="N21" i="8"/>
  <c r="M21" i="8"/>
  <c r="L21" i="8"/>
  <c r="N20" i="8"/>
  <c r="M20" i="8"/>
  <c r="L20" i="8"/>
  <c r="N19" i="8"/>
  <c r="M19" i="8"/>
  <c r="L19" i="8"/>
  <c r="N18" i="8"/>
  <c r="M18" i="8"/>
  <c r="L18" i="8"/>
  <c r="N17" i="8"/>
  <c r="M17" i="8"/>
  <c r="L17" i="8"/>
  <c r="N16" i="8"/>
  <c r="M16" i="8"/>
  <c r="L16" i="8"/>
  <c r="N15" i="8"/>
  <c r="M15" i="8"/>
  <c r="L15" i="8"/>
  <c r="N14" i="8"/>
  <c r="M14" i="8"/>
  <c r="L14" i="8"/>
  <c r="N13" i="8"/>
  <c r="M13" i="8"/>
  <c r="L13" i="8"/>
  <c r="N12" i="8"/>
  <c r="M12" i="8"/>
  <c r="L12" i="8"/>
  <c r="N11" i="8"/>
  <c r="M11" i="8"/>
  <c r="L11" i="8"/>
  <c r="N10" i="8"/>
  <c r="M10" i="8"/>
  <c r="L10" i="8"/>
  <c r="N9" i="8"/>
  <c r="M9" i="8"/>
  <c r="L9" i="8"/>
  <c r="N32" i="7"/>
  <c r="M32" i="7"/>
  <c r="L32" i="7"/>
  <c r="N31" i="7"/>
  <c r="M31" i="7"/>
  <c r="L31" i="7"/>
  <c r="N30" i="7"/>
  <c r="M30" i="7"/>
  <c r="L30" i="7"/>
  <c r="N29" i="7"/>
  <c r="M29" i="7"/>
  <c r="L29" i="7"/>
  <c r="N28" i="7"/>
  <c r="M28" i="7"/>
  <c r="L28" i="7"/>
  <c r="N27" i="7"/>
  <c r="M27" i="7"/>
  <c r="L27" i="7"/>
  <c r="N26" i="7"/>
  <c r="M26" i="7"/>
  <c r="L26" i="7"/>
  <c r="N25" i="7"/>
  <c r="M25" i="7"/>
  <c r="L25" i="7"/>
  <c r="N24" i="7"/>
  <c r="M24" i="7"/>
  <c r="L24" i="7"/>
  <c r="N23" i="7"/>
  <c r="M23" i="7"/>
  <c r="L23" i="7"/>
  <c r="N22" i="7"/>
  <c r="M22" i="7"/>
  <c r="L22" i="7"/>
  <c r="N21" i="7"/>
  <c r="M21" i="7"/>
  <c r="L21" i="7"/>
  <c r="N20" i="7"/>
  <c r="M20" i="7"/>
  <c r="L20" i="7"/>
  <c r="N19" i="7"/>
  <c r="M19" i="7"/>
  <c r="L19" i="7"/>
  <c r="N18" i="7"/>
  <c r="M18" i="7"/>
  <c r="L18" i="7"/>
  <c r="N17" i="7"/>
  <c r="M17" i="7"/>
  <c r="L17" i="7"/>
  <c r="N16" i="7"/>
  <c r="M16" i="7"/>
  <c r="L16" i="7"/>
  <c r="N15" i="7"/>
  <c r="M15" i="7"/>
  <c r="L15" i="7"/>
  <c r="N14" i="7"/>
  <c r="M14" i="7"/>
  <c r="L14" i="7"/>
  <c r="N13" i="7"/>
  <c r="M13" i="7"/>
  <c r="L13" i="7"/>
  <c r="N12" i="7"/>
  <c r="M12" i="7"/>
  <c r="L12" i="7"/>
  <c r="N11" i="7"/>
  <c r="M11" i="7"/>
  <c r="L11" i="7"/>
  <c r="N10" i="7"/>
  <c r="M10" i="7"/>
  <c r="L10" i="7"/>
  <c r="N9" i="7"/>
  <c r="M9" i="7"/>
  <c r="L9" i="7"/>
  <c r="N32" i="6"/>
  <c r="M32" i="6"/>
  <c r="L32" i="6"/>
  <c r="N31" i="6"/>
  <c r="M31" i="6"/>
  <c r="L31" i="6"/>
  <c r="N30" i="6"/>
  <c r="M30" i="6"/>
  <c r="L30" i="6"/>
  <c r="N29" i="6"/>
  <c r="M29" i="6"/>
  <c r="L29" i="6"/>
  <c r="N28" i="6"/>
  <c r="M28" i="6"/>
  <c r="L28" i="6"/>
  <c r="N27" i="6"/>
  <c r="M27" i="6"/>
  <c r="L27" i="6"/>
  <c r="N26" i="6"/>
  <c r="M26" i="6"/>
  <c r="L26" i="6"/>
  <c r="N25" i="6"/>
  <c r="M25" i="6"/>
  <c r="L25" i="6"/>
  <c r="N24" i="6"/>
  <c r="M24" i="6"/>
  <c r="L24" i="6"/>
  <c r="N23" i="6"/>
  <c r="M23" i="6"/>
  <c r="L23" i="6"/>
  <c r="N22" i="6"/>
  <c r="M22" i="6"/>
  <c r="L22" i="6"/>
  <c r="N21" i="6"/>
  <c r="M21" i="6"/>
  <c r="L21" i="6"/>
  <c r="N20" i="6"/>
  <c r="M20" i="6"/>
  <c r="L20" i="6"/>
  <c r="N19" i="6"/>
  <c r="M19" i="6"/>
  <c r="L19" i="6"/>
  <c r="N18" i="6"/>
  <c r="M18" i="6"/>
  <c r="L18" i="6"/>
  <c r="N17" i="6"/>
  <c r="M17" i="6"/>
  <c r="L17" i="6"/>
  <c r="N16" i="6"/>
  <c r="M16" i="6"/>
  <c r="L16" i="6"/>
  <c r="N15" i="6"/>
  <c r="M15" i="6"/>
  <c r="L15" i="6"/>
  <c r="N14" i="6"/>
  <c r="M14" i="6"/>
  <c r="L14" i="6"/>
  <c r="N13" i="6"/>
  <c r="M13" i="6"/>
  <c r="L13" i="6"/>
  <c r="N12" i="6"/>
  <c r="M12" i="6"/>
  <c r="L12" i="6"/>
  <c r="N11" i="6"/>
  <c r="M11" i="6"/>
  <c r="L11" i="6"/>
  <c r="N10" i="6"/>
  <c r="M10" i="6"/>
  <c r="L10" i="6"/>
  <c r="N9" i="6"/>
  <c r="M9" i="6"/>
  <c r="L9" i="6"/>
  <c r="N32" i="5"/>
  <c r="M32" i="5"/>
  <c r="L32" i="5"/>
  <c r="N31" i="5"/>
  <c r="M31" i="5"/>
  <c r="L31" i="5"/>
  <c r="N30" i="5"/>
  <c r="M30" i="5"/>
  <c r="L30" i="5"/>
  <c r="N29" i="5"/>
  <c r="M29" i="5"/>
  <c r="L29" i="5"/>
  <c r="N28" i="5"/>
  <c r="M28" i="5"/>
  <c r="L28" i="5"/>
  <c r="N27" i="5"/>
  <c r="M27" i="5"/>
  <c r="L27" i="5"/>
  <c r="N26" i="5"/>
  <c r="M26" i="5"/>
  <c r="L26" i="5"/>
  <c r="N25" i="5"/>
  <c r="M25" i="5"/>
  <c r="L25" i="5"/>
  <c r="N24" i="5"/>
  <c r="M24" i="5"/>
  <c r="L24" i="5"/>
  <c r="N23" i="5"/>
  <c r="M23" i="5"/>
  <c r="L23" i="5"/>
  <c r="N22" i="5"/>
  <c r="M22" i="5"/>
  <c r="L22" i="5"/>
  <c r="N21" i="5"/>
  <c r="M21" i="5"/>
  <c r="L21" i="5"/>
  <c r="N20" i="5"/>
  <c r="M20" i="5"/>
  <c r="L20" i="5"/>
  <c r="N19" i="5"/>
  <c r="M19" i="5"/>
  <c r="L19" i="5"/>
  <c r="N18" i="5"/>
  <c r="M18" i="5"/>
  <c r="L18" i="5"/>
  <c r="N17" i="5"/>
  <c r="M17" i="5"/>
  <c r="L17" i="5"/>
  <c r="N16" i="5"/>
  <c r="M16" i="5"/>
  <c r="L16" i="5"/>
  <c r="N15" i="5"/>
  <c r="M15" i="5"/>
  <c r="L15" i="5"/>
  <c r="N14" i="5"/>
  <c r="M14" i="5"/>
  <c r="L14" i="5"/>
  <c r="N13" i="5"/>
  <c r="M13" i="5"/>
  <c r="L13" i="5"/>
  <c r="N12" i="5"/>
  <c r="M12" i="5"/>
  <c r="L12" i="5"/>
  <c r="N11" i="5"/>
  <c r="M11" i="5"/>
  <c r="L11" i="5"/>
  <c r="N10" i="5"/>
  <c r="M10" i="5"/>
  <c r="L10" i="5"/>
  <c r="N9" i="5"/>
  <c r="M9" i="5"/>
  <c r="L9" i="5"/>
  <c r="N32" i="4"/>
  <c r="M32" i="4"/>
  <c r="L32" i="4"/>
  <c r="N31" i="4"/>
  <c r="M31" i="4"/>
  <c r="L31" i="4"/>
  <c r="N30" i="4"/>
  <c r="M30" i="4"/>
  <c r="L30" i="4"/>
  <c r="N29" i="4"/>
  <c r="M29" i="4"/>
  <c r="L29" i="4"/>
  <c r="N28" i="4"/>
  <c r="M28" i="4"/>
  <c r="L28" i="4"/>
  <c r="N27" i="4"/>
  <c r="M27" i="4"/>
  <c r="L27" i="4"/>
  <c r="N26" i="4"/>
  <c r="M26" i="4"/>
  <c r="L26" i="4"/>
  <c r="N25" i="4"/>
  <c r="M25" i="4"/>
  <c r="L25" i="4"/>
  <c r="N24" i="4"/>
  <c r="M24" i="4"/>
  <c r="L24" i="4"/>
  <c r="N23" i="4"/>
  <c r="M23" i="4"/>
  <c r="L23" i="4"/>
  <c r="N22" i="4"/>
  <c r="M22" i="4"/>
  <c r="L22" i="4"/>
  <c r="N21" i="4"/>
  <c r="M21" i="4"/>
  <c r="L21" i="4"/>
  <c r="N20" i="4"/>
  <c r="M20" i="4"/>
  <c r="L20" i="4"/>
  <c r="N19" i="4"/>
  <c r="M19" i="4"/>
  <c r="L19" i="4"/>
  <c r="N18" i="4"/>
  <c r="M18" i="4"/>
  <c r="L18" i="4"/>
  <c r="N17" i="4"/>
  <c r="M17" i="4"/>
  <c r="L17" i="4"/>
  <c r="N16" i="4"/>
  <c r="M16" i="4"/>
  <c r="L16" i="4"/>
  <c r="N15" i="4"/>
  <c r="M15" i="4"/>
  <c r="L15" i="4"/>
  <c r="N14" i="4"/>
  <c r="M14" i="4"/>
  <c r="L14" i="4"/>
  <c r="N13" i="4"/>
  <c r="M13" i="4"/>
  <c r="L13" i="4"/>
  <c r="N12" i="4"/>
  <c r="M12" i="4"/>
  <c r="L12" i="4"/>
  <c r="N11" i="4"/>
  <c r="M11" i="4"/>
  <c r="L11" i="4"/>
  <c r="N10" i="4"/>
  <c r="M10" i="4"/>
  <c r="L10" i="4"/>
  <c r="N9" i="4"/>
  <c r="M9" i="4"/>
  <c r="L9" i="4"/>
  <c r="N32" i="16"/>
  <c r="M32" i="16"/>
  <c r="L32" i="16"/>
  <c r="N31" i="16"/>
  <c r="M31" i="16"/>
  <c r="L31" i="16"/>
  <c r="N30" i="16"/>
  <c r="M30" i="16"/>
  <c r="L30" i="16"/>
  <c r="N29" i="16"/>
  <c r="M29" i="16"/>
  <c r="L29" i="16"/>
  <c r="N28" i="16"/>
  <c r="M28" i="16"/>
  <c r="L28" i="16"/>
  <c r="N27" i="16"/>
  <c r="M27" i="16"/>
  <c r="L27" i="16"/>
  <c r="N26" i="16"/>
  <c r="M26" i="16"/>
  <c r="L26" i="16"/>
  <c r="N25" i="16"/>
  <c r="M25" i="16"/>
  <c r="L25" i="16"/>
  <c r="N24" i="16"/>
  <c r="M24" i="16"/>
  <c r="L24" i="16"/>
  <c r="N23" i="16"/>
  <c r="M23" i="16"/>
  <c r="L23" i="16"/>
  <c r="N22" i="16"/>
  <c r="M22" i="16"/>
  <c r="L22" i="16"/>
  <c r="N21" i="16"/>
  <c r="M21" i="16"/>
  <c r="L21" i="16"/>
  <c r="N20" i="16"/>
  <c r="M20" i="16"/>
  <c r="L20" i="16"/>
  <c r="N19" i="16"/>
  <c r="M19" i="16"/>
  <c r="L19" i="16"/>
  <c r="N18" i="16"/>
  <c r="M18" i="16"/>
  <c r="L18" i="16"/>
  <c r="N17" i="16"/>
  <c r="M17" i="16"/>
  <c r="L17" i="16"/>
  <c r="N16" i="16"/>
  <c r="M16" i="16"/>
  <c r="L16" i="16"/>
  <c r="N15" i="16"/>
  <c r="M15" i="16"/>
  <c r="L15" i="16"/>
  <c r="N14" i="16"/>
  <c r="M14" i="16"/>
  <c r="L14" i="16"/>
  <c r="N13" i="16"/>
  <c r="M13" i="16"/>
  <c r="L13" i="16"/>
  <c r="N12" i="16"/>
  <c r="M12" i="16"/>
  <c r="L12" i="16"/>
  <c r="N11" i="16"/>
  <c r="M11" i="16"/>
  <c r="L11" i="16"/>
  <c r="N10" i="16"/>
  <c r="M10" i="16"/>
  <c r="L10" i="16"/>
  <c r="N9" i="16"/>
  <c r="M9" i="16"/>
  <c r="L9" i="16"/>
  <c r="D7" i="35" l="1" a="1"/>
  <c r="B153" i="40"/>
  <c r="C152" i="40"/>
  <c r="D152" i="40" s="1"/>
  <c r="E152" i="40" s="1"/>
  <c r="E84" i="31"/>
  <c r="E188" i="31" s="1"/>
  <c r="T81" i="31"/>
  <c r="U13" i="32" s="1"/>
  <c r="E8" i="32"/>
  <c r="P81" i="31"/>
  <c r="Q13" i="32" s="1"/>
  <c r="U81" i="31"/>
  <c r="V13" i="32" s="1"/>
  <c r="J81" i="31"/>
  <c r="K13" i="32" s="1"/>
  <c r="L81" i="31"/>
  <c r="M13" i="32" s="1"/>
  <c r="M81" i="31"/>
  <c r="N13" i="32" s="1"/>
  <c r="S81" i="31"/>
  <c r="T13" i="32" s="1"/>
  <c r="Q81" i="31"/>
  <c r="R13" i="32" s="1"/>
  <c r="O81" i="31"/>
  <c r="P13" i="32" s="1"/>
  <c r="N81" i="31"/>
  <c r="O13" i="32" s="1"/>
  <c r="K81" i="31"/>
  <c r="L13" i="32" s="1"/>
  <c r="N32" i="15"/>
  <c r="M32" i="15"/>
  <c r="L32" i="15"/>
  <c r="N31" i="15"/>
  <c r="M31" i="15"/>
  <c r="L31" i="15"/>
  <c r="N30" i="15"/>
  <c r="M30" i="15"/>
  <c r="L30" i="15"/>
  <c r="N29" i="15"/>
  <c r="M29" i="15"/>
  <c r="L29" i="15"/>
  <c r="N28" i="15"/>
  <c r="M28" i="15"/>
  <c r="L28" i="15"/>
  <c r="N27" i="15"/>
  <c r="M27" i="15"/>
  <c r="L27" i="15"/>
  <c r="N26" i="15"/>
  <c r="M26" i="15"/>
  <c r="L26" i="15"/>
  <c r="N25" i="15"/>
  <c r="M25" i="15"/>
  <c r="L25" i="15"/>
  <c r="N24" i="15"/>
  <c r="M24" i="15"/>
  <c r="L24" i="15"/>
  <c r="N23" i="15"/>
  <c r="M23" i="15"/>
  <c r="L23" i="15"/>
  <c r="N22" i="15"/>
  <c r="M22" i="15"/>
  <c r="L22" i="15"/>
  <c r="N21" i="15"/>
  <c r="M21" i="15"/>
  <c r="L21" i="15"/>
  <c r="N20" i="15"/>
  <c r="M20" i="15"/>
  <c r="L20" i="15"/>
  <c r="N19" i="15"/>
  <c r="M19" i="15"/>
  <c r="L19" i="15"/>
  <c r="N18" i="15"/>
  <c r="M18" i="15"/>
  <c r="L18" i="15"/>
  <c r="N17" i="15"/>
  <c r="M17" i="15"/>
  <c r="L17" i="15"/>
  <c r="N16" i="15"/>
  <c r="M16" i="15"/>
  <c r="L16" i="15"/>
  <c r="N15" i="15"/>
  <c r="M15" i="15"/>
  <c r="L15" i="15"/>
  <c r="N14" i="15"/>
  <c r="M14" i="15"/>
  <c r="L14" i="15"/>
  <c r="N13" i="15"/>
  <c r="M13" i="15"/>
  <c r="L13" i="15"/>
  <c r="N12" i="15"/>
  <c r="M12" i="15"/>
  <c r="L12" i="15"/>
  <c r="N11" i="15"/>
  <c r="M11" i="15"/>
  <c r="L11" i="15"/>
  <c r="N10" i="15"/>
  <c r="M10" i="15"/>
  <c r="L10" i="15"/>
  <c r="N9" i="15"/>
  <c r="M9" i="15"/>
  <c r="L9" i="15"/>
  <c r="D34" i="29"/>
  <c r="C34" i="29"/>
  <c r="B34" i="29"/>
  <c r="D34" i="28"/>
  <c r="C34" i="28"/>
  <c r="B34" i="28"/>
  <c r="D34" i="27"/>
  <c r="C34" i="27"/>
  <c r="B34" i="27"/>
  <c r="D34" i="26"/>
  <c r="C34" i="26"/>
  <c r="B34" i="26"/>
  <c r="D34" i="4"/>
  <c r="C34" i="4"/>
  <c r="D34" i="5"/>
  <c r="C34" i="5"/>
  <c r="D34" i="6"/>
  <c r="C34" i="6"/>
  <c r="D34" i="7"/>
  <c r="C34" i="7"/>
  <c r="D34" i="8"/>
  <c r="C34" i="8"/>
  <c r="D34" i="9"/>
  <c r="C34" i="9"/>
  <c r="D34" i="10"/>
  <c r="C34" i="10"/>
  <c r="D34" i="11"/>
  <c r="C34" i="11"/>
  <c r="D34" i="12"/>
  <c r="C34" i="12"/>
  <c r="D34" i="13"/>
  <c r="C34" i="13"/>
  <c r="D34" i="14"/>
  <c r="C34" i="14"/>
  <c r="D34" i="15"/>
  <c r="C34" i="15"/>
  <c r="D34" i="16"/>
  <c r="C34" i="16"/>
  <c r="D34" i="17"/>
  <c r="C34" i="17"/>
  <c r="D34" i="18"/>
  <c r="C34" i="18"/>
  <c r="D34" i="19"/>
  <c r="C34" i="19"/>
  <c r="D34" i="20"/>
  <c r="C34" i="20"/>
  <c r="D34" i="21"/>
  <c r="C34" i="21"/>
  <c r="D34" i="22"/>
  <c r="C34" i="22"/>
  <c r="D34" i="23"/>
  <c r="C34" i="23"/>
  <c r="D34" i="24"/>
  <c r="C34" i="24"/>
  <c r="D34" i="25"/>
  <c r="C34" i="25"/>
  <c r="B34" i="4"/>
  <c r="B34" i="5"/>
  <c r="B34" i="6"/>
  <c r="B34" i="7"/>
  <c r="B34" i="8"/>
  <c r="B34" i="9"/>
  <c r="B34" i="10"/>
  <c r="B34" i="11"/>
  <c r="B34" i="12"/>
  <c r="B34" i="13"/>
  <c r="B34" i="14"/>
  <c r="B34" i="15"/>
  <c r="B34" i="16"/>
  <c r="B34" i="17"/>
  <c r="B34" i="18"/>
  <c r="B34" i="19"/>
  <c r="B34" i="20"/>
  <c r="B34" i="21"/>
  <c r="B34" i="22"/>
  <c r="B34" i="23"/>
  <c r="B34" i="24"/>
  <c r="B34" i="25"/>
  <c r="E7" i="35" l="1" a="1"/>
  <c r="D9" i="35"/>
  <c r="D14" i="35"/>
  <c r="D7" i="35"/>
  <c r="D12" i="35"/>
  <c r="D18" i="35"/>
  <c r="D11" i="35"/>
  <c r="D17" i="35"/>
  <c r="D16" i="35"/>
  <c r="D15" i="35"/>
  <c r="D13" i="35"/>
  <c r="D8" i="35"/>
  <c r="D10" i="35"/>
  <c r="B154" i="40"/>
  <c r="C153" i="40"/>
  <c r="D153" i="40" s="1"/>
  <c r="E153" i="40" s="1"/>
  <c r="E82" i="31"/>
  <c r="H40" i="1"/>
  <c r="I41" i="1"/>
  <c r="G39" i="1"/>
  <c r="E10" i="1"/>
  <c r="E127" i="1" s="1"/>
  <c r="D22" i="35" l="1"/>
  <c r="E8" i="35"/>
  <c r="E11" i="35"/>
  <c r="E10" i="35"/>
  <c r="E16" i="35"/>
  <c r="E7" i="35"/>
  <c r="E17" i="35"/>
  <c r="E12" i="35"/>
  <c r="E18" i="35"/>
  <c r="E13" i="35"/>
  <c r="E15" i="35"/>
  <c r="E14" i="35"/>
  <c r="E9" i="35"/>
  <c r="B155" i="40"/>
  <c r="C154" i="40"/>
  <c r="D154" i="40" s="1"/>
  <c r="E154" i="40" s="1"/>
  <c r="E22" i="35" l="1"/>
  <c r="B156" i="40"/>
  <c r="C155" i="40"/>
  <c r="D155" i="40" s="1"/>
  <c r="E155" i="40" s="1"/>
  <c r="B157" i="40" l="1"/>
  <c r="C156" i="40"/>
  <c r="D156" i="40" s="1"/>
  <c r="E156" i="40" s="1"/>
  <c r="E48" i="30"/>
  <c r="E117" i="31" l="1"/>
  <c r="B158" i="40"/>
  <c r="C157" i="40"/>
  <c r="D157" i="40" s="1"/>
  <c r="E157" i="40" s="1"/>
  <c r="D27" i="35"/>
  <c r="A36" i="35" s="1"/>
  <c r="A37" i="35" s="1"/>
  <c r="B159" i="40" l="1"/>
  <c r="C158" i="40"/>
  <c r="D158" i="40" s="1"/>
  <c r="E158" i="40" s="1"/>
  <c r="A38" i="35"/>
  <c r="B160" i="40" l="1"/>
  <c r="C159" i="40"/>
  <c r="D159" i="40" s="1"/>
  <c r="E159" i="40" s="1"/>
  <c r="A39" i="35"/>
  <c r="B161" i="40" l="1"/>
  <c r="C160" i="40"/>
  <c r="D160" i="40" s="1"/>
  <c r="E160" i="40" s="1"/>
  <c r="A40" i="35"/>
  <c r="B162" i="40" l="1"/>
  <c r="C161" i="40"/>
  <c r="D161" i="40" s="1"/>
  <c r="E161" i="40" s="1"/>
  <c r="A41" i="35"/>
  <c r="B163" i="40" l="1"/>
  <c r="C162" i="40"/>
  <c r="D162" i="40" s="1"/>
  <c r="E162" i="40" s="1"/>
  <c r="A42" i="35"/>
  <c r="B164" i="40" l="1"/>
  <c r="C163" i="40"/>
  <c r="D163" i="40" s="1"/>
  <c r="E163" i="40" s="1"/>
  <c r="A43" i="35"/>
  <c r="B165" i="40" l="1"/>
  <c r="C164" i="40"/>
  <c r="D164" i="40" s="1"/>
  <c r="E164" i="40" s="1"/>
  <c r="A44" i="35"/>
  <c r="B166" i="40" l="1"/>
  <c r="C165" i="40"/>
  <c r="D165" i="40" s="1"/>
  <c r="E165" i="40" s="1"/>
  <c r="A45" i="35"/>
  <c r="B167" i="40" l="1"/>
  <c r="C166" i="40"/>
  <c r="D166" i="40" s="1"/>
  <c r="E166" i="40" s="1"/>
  <c r="A46" i="35"/>
  <c r="B168" i="40" l="1"/>
  <c r="C167" i="40"/>
  <c r="D167" i="40" s="1"/>
  <c r="E167" i="40" s="1"/>
  <c r="A47" i="35"/>
  <c r="B169" i="40" l="1"/>
  <c r="C168" i="40"/>
  <c r="D168" i="40" s="1"/>
  <c r="E168" i="40" s="1"/>
  <c r="A48" i="35"/>
  <c r="B170" i="40" l="1"/>
  <c r="C169" i="40"/>
  <c r="D169" i="40" s="1"/>
  <c r="E169" i="40" s="1"/>
  <c r="A49" i="35"/>
  <c r="B171" i="40" l="1"/>
  <c r="C170" i="40"/>
  <c r="D170" i="40" s="1"/>
  <c r="E170" i="40" s="1"/>
  <c r="A50" i="35"/>
  <c r="B172" i="40" l="1"/>
  <c r="C171" i="40"/>
  <c r="D171" i="40" s="1"/>
  <c r="E171" i="40" s="1"/>
  <c r="A51" i="35"/>
  <c r="B173" i="40" l="1"/>
  <c r="C172" i="40"/>
  <c r="D172" i="40" s="1"/>
  <c r="E172" i="40" s="1"/>
  <c r="A52" i="35"/>
  <c r="B174" i="40" l="1"/>
  <c r="C173" i="40"/>
  <c r="D173" i="40" s="1"/>
  <c r="E173" i="40" s="1"/>
  <c r="A53" i="35"/>
  <c r="B175" i="40" l="1"/>
  <c r="C174" i="40"/>
  <c r="D174" i="40" s="1"/>
  <c r="E174" i="40" s="1"/>
  <c r="A54" i="35"/>
  <c r="B176" i="40" l="1"/>
  <c r="C175" i="40"/>
  <c r="D175" i="40" s="1"/>
  <c r="E175" i="40" s="1"/>
  <c r="A55" i="35"/>
  <c r="B177" i="40" l="1"/>
  <c r="C176" i="40"/>
  <c r="D176" i="40" s="1"/>
  <c r="E176" i="40" s="1"/>
  <c r="A56" i="35"/>
  <c r="B178" i="40" l="1"/>
  <c r="C177" i="40"/>
  <c r="D177" i="40" s="1"/>
  <c r="E177" i="40" s="1"/>
  <c r="A57" i="35"/>
  <c r="B179" i="40" l="1"/>
  <c r="C178" i="40"/>
  <c r="D178" i="40" s="1"/>
  <c r="E178" i="40" s="1"/>
  <c r="A58" i="35"/>
  <c r="B180" i="40" l="1"/>
  <c r="C179" i="40"/>
  <c r="D179" i="40" s="1"/>
  <c r="E179" i="40" s="1"/>
  <c r="A59" i="35"/>
  <c r="B181" i="40" l="1"/>
  <c r="C180" i="40"/>
  <c r="D180" i="40" s="1"/>
  <c r="E180" i="40" s="1"/>
  <c r="A60" i="35"/>
  <c r="B182" i="40" l="1"/>
  <c r="C181" i="40"/>
  <c r="D181" i="40" s="1"/>
  <c r="E181" i="40" s="1"/>
  <c r="A61" i="35"/>
  <c r="B183" i="40" l="1"/>
  <c r="C182" i="40"/>
  <c r="D182" i="40" s="1"/>
  <c r="E182" i="40" s="1"/>
  <c r="A62" i="35"/>
  <c r="B184" i="40" l="1"/>
  <c r="C183" i="40"/>
  <c r="D183" i="40" s="1"/>
  <c r="E183" i="40" s="1"/>
  <c r="A63" i="35"/>
  <c r="B185" i="40" l="1"/>
  <c r="C184" i="40"/>
  <c r="D184" i="40" s="1"/>
  <c r="E184" i="40" s="1"/>
  <c r="A64" i="35"/>
  <c r="B186" i="40" l="1"/>
  <c r="C185" i="40"/>
  <c r="D185" i="40" s="1"/>
  <c r="E185" i="40" s="1"/>
  <c r="A65" i="35"/>
  <c r="B187" i="40" l="1"/>
  <c r="C186" i="40"/>
  <c r="D186" i="40" s="1"/>
  <c r="E186" i="40" s="1"/>
  <c r="A66" i="35"/>
  <c r="B188" i="40" l="1"/>
  <c r="C187" i="40"/>
  <c r="D187" i="40" s="1"/>
  <c r="E187" i="40" s="1"/>
  <c r="A67" i="35"/>
  <c r="B189" i="40" l="1"/>
  <c r="C188" i="40"/>
  <c r="D188" i="40" s="1"/>
  <c r="E188" i="40" s="1"/>
  <c r="A68" i="35"/>
  <c r="B190" i="40" l="1"/>
  <c r="C189" i="40"/>
  <c r="D189" i="40" s="1"/>
  <c r="E189" i="40" s="1"/>
  <c r="A69" i="35"/>
  <c r="B191" i="40" l="1"/>
  <c r="C190" i="40"/>
  <c r="D190" i="40" s="1"/>
  <c r="E190" i="40" s="1"/>
  <c r="A70" i="35"/>
  <c r="R28" i="19"/>
  <c r="R29" i="28"/>
  <c r="P19" i="11"/>
  <c r="R14" i="29"/>
  <c r="R19" i="13"/>
  <c r="Q21" i="22"/>
  <c r="R15" i="26"/>
  <c r="Q24" i="7"/>
  <c r="Q25" i="9"/>
  <c r="R27" i="12"/>
  <c r="P30" i="11"/>
  <c r="Q16" i="14"/>
  <c r="P28" i="28"/>
  <c r="Q23" i="15"/>
  <c r="R10" i="24"/>
  <c r="Q30" i="23"/>
  <c r="Q14" i="22"/>
  <c r="Q10" i="10"/>
  <c r="Q23" i="10"/>
  <c r="P26" i="13"/>
  <c r="R16" i="23"/>
  <c r="Q14" i="9"/>
  <c r="Q32" i="26"/>
  <c r="P11" i="13"/>
  <c r="R15" i="27"/>
  <c r="R20" i="5"/>
  <c r="P25" i="22"/>
  <c r="Q11" i="9"/>
  <c r="R32" i="22"/>
  <c r="Q29" i="15"/>
  <c r="P14" i="4"/>
  <c r="R24" i="8"/>
  <c r="R27" i="20"/>
  <c r="Q15" i="16"/>
  <c r="R23" i="16"/>
  <c r="R19" i="19"/>
  <c r="R19" i="10"/>
  <c r="Q14" i="24"/>
  <c r="Q26" i="21"/>
  <c r="Q10" i="6"/>
  <c r="P31" i="4"/>
  <c r="P10" i="26"/>
  <c r="R18" i="12"/>
  <c r="R11" i="11"/>
  <c r="P26" i="18"/>
  <c r="Q9" i="9"/>
  <c r="P18" i="14"/>
  <c r="R23" i="4"/>
  <c r="Q29" i="29"/>
  <c r="Q23" i="12"/>
  <c r="P16" i="19"/>
  <c r="P31" i="16"/>
  <c r="Q23" i="16"/>
  <c r="P29" i="4"/>
  <c r="R28" i="8"/>
  <c r="P21" i="12"/>
  <c r="R27" i="18"/>
  <c r="R11" i="28"/>
  <c r="Q32" i="25"/>
  <c r="R10" i="7"/>
  <c r="P22" i="11"/>
  <c r="P27" i="9"/>
  <c r="Q25" i="20"/>
  <c r="R28" i="25"/>
  <c r="Q32" i="12"/>
  <c r="R9" i="12"/>
  <c r="P21" i="19"/>
  <c r="R11" i="6"/>
  <c r="R30" i="8"/>
  <c r="R23" i="13"/>
  <c r="Q22" i="29"/>
  <c r="P29" i="12"/>
  <c r="R14" i="25"/>
  <c r="Q9" i="6"/>
  <c r="Q30" i="5"/>
  <c r="R14" i="28"/>
  <c r="R13" i="22"/>
  <c r="Q11" i="10"/>
  <c r="R22" i="23"/>
  <c r="P16" i="15"/>
  <c r="Q31" i="25"/>
  <c r="Q32" i="10"/>
  <c r="P25" i="26"/>
  <c r="R23" i="19"/>
  <c r="R17" i="24"/>
  <c r="Q17" i="21"/>
  <c r="R16" i="9"/>
  <c r="P12" i="4"/>
  <c r="Q26" i="9"/>
  <c r="P22" i="19"/>
  <c r="P9" i="28"/>
  <c r="Q20" i="13"/>
  <c r="R10" i="18"/>
  <c r="P30" i="29"/>
  <c r="P30" i="20"/>
  <c r="P11" i="20"/>
  <c r="P24" i="7"/>
  <c r="R30" i="5"/>
  <c r="P31" i="7"/>
  <c r="P9" i="23"/>
  <c r="R27" i="9"/>
  <c r="R30" i="24"/>
  <c r="R17" i="28"/>
  <c r="R18" i="29"/>
  <c r="P29" i="23"/>
  <c r="P10" i="28"/>
  <c r="Q20" i="9"/>
  <c r="Q12" i="24"/>
  <c r="R17" i="16"/>
  <c r="Q25" i="6"/>
  <c r="P25" i="27"/>
  <c r="P17" i="27"/>
  <c r="R14" i="15"/>
  <c r="R25" i="28"/>
  <c r="Q13" i="21"/>
  <c r="P20" i="25"/>
  <c r="P10" i="22"/>
  <c r="R30" i="18"/>
  <c r="P27" i="15"/>
  <c r="R15" i="28"/>
  <c r="P27" i="23"/>
  <c r="Q9" i="20"/>
  <c r="R31" i="14"/>
  <c r="Q23" i="19"/>
  <c r="P11" i="6"/>
  <c r="R26" i="15"/>
  <c r="P23" i="24"/>
  <c r="Q17" i="6"/>
  <c r="R19" i="11"/>
  <c r="R16" i="27"/>
  <c r="P10" i="24"/>
  <c r="Q24" i="19"/>
  <c r="Q13" i="6"/>
  <c r="Q12" i="5"/>
  <c r="P13" i="22"/>
  <c r="R10" i="22"/>
  <c r="Q31" i="27"/>
  <c r="Q28" i="7"/>
  <c r="P32" i="26"/>
  <c r="P12" i="29"/>
  <c r="P12" i="7"/>
  <c r="Q18" i="27"/>
  <c r="R12" i="12"/>
  <c r="R9" i="6"/>
  <c r="Q31" i="8"/>
  <c r="Q15" i="28"/>
  <c r="R28" i="6"/>
  <c r="P21" i="20"/>
  <c r="R21" i="11"/>
  <c r="R24" i="5"/>
  <c r="R24" i="29"/>
  <c r="R14" i="16"/>
  <c r="R28" i="11"/>
  <c r="P27" i="29"/>
  <c r="P9" i="12"/>
  <c r="P25" i="24"/>
  <c r="Q10" i="29"/>
  <c r="P14" i="16"/>
  <c r="Q29" i="25"/>
  <c r="Q17" i="25"/>
  <c r="Q23" i="7"/>
  <c r="R12" i="23"/>
  <c r="R31" i="24"/>
  <c r="P30" i="4"/>
  <c r="R12" i="20"/>
  <c r="Q16" i="16"/>
  <c r="Q28" i="15"/>
  <c r="Q18" i="19"/>
  <c r="Q29" i="4"/>
  <c r="Q21" i="26"/>
  <c r="Q26" i="12"/>
  <c r="R10" i="11"/>
  <c r="Q27" i="23"/>
  <c r="R16" i="29"/>
  <c r="R30" i="13"/>
  <c r="R9" i="19"/>
  <c r="Q29" i="14"/>
  <c r="R18" i="15"/>
  <c r="R25" i="5"/>
  <c r="Q15" i="11"/>
  <c r="R30" i="29"/>
  <c r="P27" i="13"/>
  <c r="R22" i="11"/>
  <c r="P11" i="7"/>
  <c r="R20" i="24"/>
  <c r="Q18" i="28"/>
  <c r="Q18" i="29"/>
  <c r="R15" i="7"/>
  <c r="Q10" i="27"/>
  <c r="Q12" i="13"/>
  <c r="P17" i="28"/>
  <c r="R21" i="23"/>
  <c r="Q27" i="6"/>
  <c r="Q9" i="10"/>
  <c r="Q21" i="28"/>
  <c r="P17" i="12"/>
  <c r="Q26" i="10"/>
  <c r="R23" i="22"/>
  <c r="Q20" i="18"/>
  <c r="R9" i="4"/>
  <c r="R26" i="28"/>
  <c r="P25" i="4"/>
  <c r="Q14" i="5"/>
  <c r="R31" i="13"/>
  <c r="R22" i="6"/>
  <c r="R11" i="14"/>
  <c r="R32" i="15"/>
  <c r="R29" i="26"/>
  <c r="R31" i="8"/>
  <c r="P10" i="20"/>
  <c r="P18" i="17"/>
  <c r="Q19" i="28"/>
  <c r="P15" i="17"/>
  <c r="R17" i="17"/>
  <c r="Q17" i="14"/>
  <c r="P13" i="17"/>
  <c r="R28" i="17"/>
  <c r="Q24" i="13"/>
  <c r="P18" i="4"/>
  <c r="R23" i="10"/>
  <c r="Q23" i="5"/>
  <c r="P15" i="15"/>
  <c r="P23" i="23"/>
  <c r="Q28" i="27"/>
  <c r="P9" i="13"/>
  <c r="P21" i="8"/>
  <c r="R32" i="18"/>
  <c r="P9" i="29"/>
  <c r="P16" i="4"/>
  <c r="Q19" i="22"/>
  <c r="R18" i="16"/>
  <c r="R28" i="23"/>
  <c r="R11" i="10"/>
  <c r="P19" i="17"/>
  <c r="P21" i="17"/>
  <c r="Q32" i="19"/>
  <c r="P13" i="4"/>
  <c r="Q14" i="10"/>
  <c r="P11" i="26"/>
  <c r="Q24" i="28"/>
  <c r="Q13" i="24"/>
  <c r="Q18" i="12"/>
  <c r="Q14" i="21"/>
  <c r="Q12" i="28"/>
  <c r="Q26" i="7"/>
  <c r="R27" i="23"/>
  <c r="R22" i="18"/>
  <c r="P24" i="21"/>
  <c r="R16" i="4"/>
  <c r="Q17" i="23"/>
  <c r="R17" i="8"/>
  <c r="P10" i="6"/>
  <c r="Q21" i="9"/>
  <c r="P30" i="21"/>
  <c r="P32" i="11"/>
  <c r="Q18" i="10"/>
  <c r="R11" i="22"/>
  <c r="R25" i="19"/>
  <c r="Q30" i="20"/>
  <c r="R18" i="20"/>
  <c r="P9" i="18"/>
  <c r="R14" i="24"/>
  <c r="R14" i="17"/>
  <c r="Q12" i="27"/>
  <c r="R9" i="18"/>
  <c r="Q20" i="17"/>
  <c r="R26" i="23"/>
  <c r="Q20" i="15"/>
  <c r="R17" i="11"/>
  <c r="R23" i="26"/>
  <c r="Q24" i="24"/>
  <c r="P19" i="29"/>
  <c r="Q14" i="25"/>
  <c r="R21" i="22"/>
  <c r="P17" i="18"/>
  <c r="P9" i="7"/>
  <c r="R22" i="28"/>
  <c r="P12" i="17"/>
  <c r="P13" i="12"/>
  <c r="R22" i="20"/>
  <c r="R21" i="18"/>
  <c r="R18" i="5"/>
  <c r="P19" i="7"/>
  <c r="P23" i="9"/>
  <c r="Q17" i="20"/>
  <c r="R28" i="16"/>
  <c r="R13" i="13"/>
  <c r="Q21" i="27"/>
  <c r="R14" i="26"/>
  <c r="R31" i="5"/>
  <c r="Q17" i="11"/>
  <c r="P11" i="4"/>
  <c r="P9" i="11"/>
  <c r="R26" i="10"/>
  <c r="R28" i="27"/>
  <c r="Q30" i="21"/>
  <c r="P32" i="17"/>
  <c r="Q27" i="13"/>
  <c r="R17" i="21"/>
  <c r="P21" i="24"/>
  <c r="Q21" i="10"/>
  <c r="Q19" i="24"/>
  <c r="Q30" i="10"/>
  <c r="P30" i="6"/>
  <c r="Q27" i="15"/>
  <c r="Q30" i="29"/>
  <c r="P14" i="22"/>
  <c r="P20" i="6"/>
  <c r="Q21" i="21"/>
  <c r="P9" i="14"/>
  <c r="P23" i="28"/>
  <c r="P13" i="20"/>
  <c r="P14" i="14"/>
  <c r="R22" i="9"/>
  <c r="R9" i="16"/>
  <c r="R20" i="13"/>
  <c r="R30" i="17"/>
  <c r="P18" i="15"/>
  <c r="P22" i="29"/>
  <c r="R22" i="4"/>
  <c r="P25" i="6"/>
  <c r="P26" i="11"/>
  <c r="P20" i="8"/>
  <c r="Q29" i="7"/>
  <c r="R29" i="25"/>
  <c r="P30" i="25"/>
  <c r="P28" i="15"/>
  <c r="Q18" i="22"/>
  <c r="Q25" i="4"/>
  <c r="R24" i="7"/>
  <c r="P25" i="21"/>
  <c r="R21" i="9"/>
  <c r="Q26" i="20"/>
  <c r="P9" i="25"/>
  <c r="Q11" i="14"/>
  <c r="Q21" i="6"/>
  <c r="R23" i="15"/>
  <c r="Q10" i="25"/>
  <c r="Q24" i="6"/>
  <c r="Q26" i="17"/>
  <c r="P29" i="15"/>
  <c r="R18" i="18"/>
  <c r="P28" i="25"/>
  <c r="R12" i="26"/>
  <c r="Q29" i="13"/>
  <c r="Q19" i="14"/>
  <c r="R31" i="7"/>
  <c r="Q22" i="21"/>
  <c r="Q28" i="14"/>
  <c r="P13" i="16"/>
  <c r="Q25" i="23"/>
  <c r="P31" i="27"/>
  <c r="R15" i="12"/>
  <c r="Q13" i="18"/>
  <c r="R29" i="21"/>
  <c r="P23" i="6"/>
  <c r="R9" i="29"/>
  <c r="P21" i="25"/>
  <c r="P13" i="14"/>
  <c r="P29" i="28"/>
  <c r="P26" i="29"/>
  <c r="P11" i="9"/>
  <c r="Q20" i="25"/>
  <c r="P18" i="18"/>
  <c r="R15" i="5"/>
  <c r="P9" i="17"/>
  <c r="Q24" i="25"/>
  <c r="Q20" i="6"/>
  <c r="P18" i="28"/>
  <c r="Q12" i="8"/>
  <c r="P22" i="5"/>
  <c r="P10" i="10"/>
  <c r="R17" i="25"/>
  <c r="R16" i="13"/>
  <c r="R12" i="28"/>
  <c r="R14" i="12"/>
  <c r="Q21" i="29"/>
  <c r="R11" i="4"/>
  <c r="P25" i="5"/>
  <c r="R25" i="10"/>
  <c r="P21" i="29"/>
  <c r="Q21" i="7"/>
  <c r="R28" i="26"/>
  <c r="P26" i="21"/>
  <c r="Q9" i="8"/>
  <c r="R14" i="8"/>
  <c r="R9" i="28"/>
  <c r="R28" i="15"/>
  <c r="P14" i="10"/>
  <c r="R29" i="10"/>
  <c r="R13" i="25"/>
  <c r="R11" i="5"/>
  <c r="Q9" i="28"/>
  <c r="Q26" i="8"/>
  <c r="P32" i="22"/>
  <c r="R17" i="22"/>
  <c r="R19" i="7"/>
  <c r="P11" i="18"/>
  <c r="R25" i="20"/>
  <c r="P25" i="29"/>
  <c r="P25" i="17"/>
  <c r="R26" i="18"/>
  <c r="R10" i="20"/>
  <c r="Q11" i="29"/>
  <c r="Q25" i="18"/>
  <c r="R10" i="26"/>
  <c r="R9" i="15"/>
  <c r="Q12" i="12"/>
  <c r="P9" i="21"/>
  <c r="P11" i="5"/>
  <c r="Q28" i="22"/>
  <c r="Q32" i="21"/>
  <c r="P13" i="9"/>
  <c r="Q26" i="25"/>
  <c r="P32" i="14"/>
  <c r="P26" i="25"/>
  <c r="Q14" i="11"/>
  <c r="R18" i="9"/>
  <c r="P14" i="28"/>
  <c r="Q19" i="11"/>
  <c r="P14" i="18"/>
  <c r="Q31" i="28"/>
  <c r="P11" i="28"/>
  <c r="Q15" i="17"/>
  <c r="R20" i="6"/>
  <c r="P24" i="16"/>
  <c r="R30" i="28"/>
  <c r="R11" i="27"/>
  <c r="Q22" i="24"/>
  <c r="Q23" i="25"/>
  <c r="Q28" i="29"/>
  <c r="P10" i="19"/>
  <c r="R27" i="17"/>
  <c r="Q25" i="19"/>
  <c r="R14" i="4"/>
  <c r="P10" i="18"/>
  <c r="Q25" i="21"/>
  <c r="Q16" i="19"/>
  <c r="Q9" i="21"/>
  <c r="Q13" i="15"/>
  <c r="R18" i="22"/>
  <c r="R12" i="19"/>
  <c r="Q17" i="19"/>
  <c r="Q27" i="29"/>
  <c r="P10" i="29"/>
  <c r="P9" i="8"/>
  <c r="R32" i="17"/>
  <c r="P26" i="4"/>
  <c r="Q13" i="28"/>
  <c r="R12" i="4"/>
  <c r="Q17" i="8"/>
  <c r="R13" i="26"/>
  <c r="R26" i="11"/>
  <c r="P24" i="17"/>
  <c r="R23" i="23"/>
  <c r="R12" i="7"/>
  <c r="P20" i="26"/>
  <c r="R12" i="16"/>
  <c r="P12" i="11"/>
  <c r="P14" i="17"/>
  <c r="P23" i="29"/>
  <c r="Q11" i="6"/>
  <c r="P26" i="23"/>
  <c r="Q23" i="18"/>
  <c r="Q21" i="23"/>
  <c r="P24" i="25"/>
  <c r="Q24" i="11"/>
  <c r="P28" i="27"/>
  <c r="R32" i="6"/>
  <c r="P15" i="11"/>
  <c r="R29" i="9"/>
  <c r="Q12" i="7"/>
  <c r="Q9" i="23"/>
  <c r="R11" i="25"/>
  <c r="P23" i="27"/>
  <c r="Q19" i="21"/>
  <c r="P11" i="24"/>
  <c r="Q25" i="10"/>
  <c r="Q16" i="11"/>
  <c r="P17" i="20"/>
  <c r="R26" i="13"/>
  <c r="R22" i="8"/>
  <c r="P21" i="6"/>
  <c r="Q15" i="20"/>
  <c r="P30" i="9"/>
  <c r="P21" i="7"/>
  <c r="R23" i="9"/>
  <c r="Q18" i="18"/>
  <c r="Q9" i="27"/>
  <c r="Q25" i="5"/>
  <c r="Q13" i="22"/>
  <c r="R19" i="27"/>
  <c r="Q15" i="8"/>
  <c r="R17" i="15"/>
  <c r="P20" i="22"/>
  <c r="Q23" i="22"/>
  <c r="R29" i="16"/>
  <c r="Q27" i="7"/>
  <c r="Q12" i="6"/>
  <c r="R20" i="10"/>
  <c r="P27" i="11"/>
  <c r="R30" i="23"/>
  <c r="P21" i="18"/>
  <c r="P25" i="14"/>
  <c r="Q31" i="10"/>
  <c r="P17" i="13"/>
  <c r="P28" i="5"/>
  <c r="Q19" i="27"/>
  <c r="Q12" i="17"/>
  <c r="P24" i="13"/>
  <c r="R30" i="21"/>
  <c r="P24" i="5"/>
  <c r="R22" i="5"/>
  <c r="R26" i="12"/>
  <c r="P13" i="6"/>
  <c r="R27" i="25"/>
  <c r="Q16" i="22"/>
  <c r="R16" i="19"/>
  <c r="Q14" i="18"/>
  <c r="P20" i="27"/>
  <c r="R12" i="27"/>
  <c r="Q13" i="7"/>
  <c r="Q16" i="10"/>
  <c r="P22" i="14"/>
  <c r="R17" i="9"/>
  <c r="P9" i="24"/>
  <c r="P20" i="13"/>
  <c r="R20" i="7"/>
  <c r="Q30" i="13"/>
  <c r="Q28" i="26"/>
  <c r="R20" i="14"/>
  <c r="Q19" i="17"/>
  <c r="Q17" i="16"/>
  <c r="R21" i="19"/>
  <c r="P22" i="25"/>
  <c r="P21" i="26"/>
  <c r="P25" i="13"/>
  <c r="R29" i="6"/>
  <c r="P30" i="13"/>
  <c r="P13" i="18"/>
  <c r="Q15" i="13"/>
  <c r="P19" i="18"/>
  <c r="R16" i="5"/>
  <c r="R26" i="26"/>
  <c r="P30" i="24"/>
  <c r="R23" i="27"/>
  <c r="Q26" i="24"/>
  <c r="Q11" i="4"/>
  <c r="P28" i="18"/>
  <c r="P15" i="13"/>
  <c r="P16" i="23"/>
  <c r="R24" i="19"/>
  <c r="R12" i="5"/>
  <c r="Q16" i="6"/>
  <c r="P23" i="16"/>
  <c r="R17" i="5"/>
  <c r="R30" i="6"/>
  <c r="Q9" i="11"/>
  <c r="P32" i="12"/>
  <c r="P18" i="16"/>
  <c r="R31" i="17"/>
  <c r="R17" i="18"/>
  <c r="P20" i="24"/>
  <c r="Q17" i="27"/>
  <c r="R16" i="11"/>
  <c r="Q24" i="14"/>
  <c r="Q30" i="15"/>
  <c r="R15" i="19"/>
  <c r="R31" i="25"/>
  <c r="R19" i="18"/>
  <c r="P28" i="4"/>
  <c r="R28" i="7"/>
  <c r="R13" i="18"/>
  <c r="R24" i="21"/>
  <c r="Q9" i="18"/>
  <c r="R29" i="8"/>
  <c r="P25" i="16"/>
  <c r="R24" i="25"/>
  <c r="P9" i="27"/>
  <c r="Q12" i="18"/>
  <c r="R24" i="17"/>
  <c r="Q13" i="29"/>
  <c r="Q24" i="9"/>
  <c r="P18" i="24"/>
  <c r="P28" i="10"/>
  <c r="R27" i="6"/>
  <c r="P17" i="23"/>
  <c r="P20" i="7"/>
  <c r="R13" i="23"/>
  <c r="R15" i="6"/>
  <c r="P21" i="21"/>
  <c r="R32" i="4"/>
  <c r="R11" i="16"/>
  <c r="Q30" i="11"/>
  <c r="R26" i="14"/>
  <c r="P13" i="21"/>
  <c r="R14" i="13"/>
  <c r="P19" i="24"/>
  <c r="Q11" i="27"/>
  <c r="P25" i="7"/>
  <c r="R18" i="7"/>
  <c r="P32" i="16"/>
  <c r="R28" i="10"/>
  <c r="P11" i="16"/>
  <c r="P16" i="27"/>
  <c r="Q22" i="15"/>
  <c r="R27" i="7"/>
  <c r="R15" i="25"/>
  <c r="Q29" i="18"/>
  <c r="Q22" i="7"/>
  <c r="Q12" i="22"/>
  <c r="Q17" i="4"/>
  <c r="Q17" i="24"/>
  <c r="R21" i="28"/>
  <c r="R11" i="8"/>
  <c r="R19" i="29"/>
  <c r="Q29" i="6"/>
  <c r="Q20" i="29"/>
  <c r="R25" i="13"/>
  <c r="Q28" i="16"/>
  <c r="Q31" i="16"/>
  <c r="R10" i="17"/>
  <c r="Q25" i="17"/>
  <c r="P32" i="19"/>
  <c r="R26" i="4"/>
  <c r="P19" i="22"/>
  <c r="Q18" i="5"/>
  <c r="R27" i="11"/>
  <c r="R31" i="21"/>
  <c r="P24" i="9"/>
  <c r="R15" i="4"/>
  <c r="R23" i="29"/>
  <c r="P30" i="10"/>
  <c r="R23" i="14"/>
  <c r="Q14" i="19"/>
  <c r="R30" i="22"/>
  <c r="R25" i="7"/>
  <c r="P15" i="14"/>
  <c r="P14" i="27"/>
  <c r="Q32" i="23"/>
  <c r="P9" i="6"/>
  <c r="R29" i="15"/>
  <c r="P18" i="8"/>
  <c r="Q30" i="9"/>
  <c r="P23" i="26"/>
  <c r="Q30" i="16"/>
  <c r="Q14" i="20"/>
  <c r="P19" i="9"/>
  <c r="R13" i="28"/>
  <c r="Q29" i="16"/>
  <c r="Q27" i="26"/>
  <c r="P31" i="10"/>
  <c r="R19" i="23"/>
  <c r="R10" i="14"/>
  <c r="Q10" i="11"/>
  <c r="P11" i="21"/>
  <c r="R26" i="24"/>
  <c r="P21" i="9"/>
  <c r="P16" i="5"/>
  <c r="R13" i="24"/>
  <c r="Q26" i="14"/>
  <c r="P28" i="6"/>
  <c r="P20" i="12"/>
  <c r="Q29" i="9"/>
  <c r="P9" i="22"/>
  <c r="Q21" i="14"/>
  <c r="P27" i="21"/>
  <c r="Q20" i="20"/>
  <c r="Q11" i="24"/>
  <c r="Q27" i="22"/>
  <c r="Q18" i="14"/>
  <c r="P18" i="9"/>
  <c r="Q24" i="17"/>
  <c r="Q29" i="8"/>
  <c r="Q21" i="11"/>
  <c r="P19" i="26"/>
  <c r="P16" i="22"/>
  <c r="Q17" i="5"/>
  <c r="Q18" i="9"/>
  <c r="Q30" i="28"/>
  <c r="R22" i="25"/>
  <c r="P28" i="16"/>
  <c r="R31" i="26"/>
  <c r="Q30" i="27"/>
  <c r="P23" i="22"/>
  <c r="P30" i="22"/>
  <c r="P25" i="8"/>
  <c r="R19" i="24"/>
  <c r="Q13" i="9"/>
  <c r="Q13" i="12"/>
  <c r="R23" i="28"/>
  <c r="P31" i="24"/>
  <c r="Q16" i="27"/>
  <c r="R12" i="25"/>
  <c r="P12" i="16"/>
  <c r="P30" i="17"/>
  <c r="Q19" i="15"/>
  <c r="R26" i="29"/>
  <c r="R18" i="13"/>
  <c r="P21" i="28"/>
  <c r="Q16" i="9"/>
  <c r="Q15" i="18"/>
  <c r="R10" i="9"/>
  <c r="Q24" i="8"/>
  <c r="Q23" i="24"/>
  <c r="R28" i="12"/>
  <c r="R31" i="12"/>
  <c r="R24" i="13"/>
  <c r="Q21" i="8"/>
  <c r="Q11" i="26"/>
  <c r="R28" i="29"/>
  <c r="P24" i="24"/>
  <c r="Q13" i="11"/>
  <c r="P27" i="7"/>
  <c r="P31" i="9"/>
  <c r="R18" i="10"/>
  <c r="P13" i="23"/>
  <c r="P29" i="13"/>
  <c r="Q25" i="24"/>
  <c r="Q17" i="26"/>
  <c r="P18" i="25"/>
  <c r="R24" i="14"/>
  <c r="R25" i="29"/>
  <c r="P26" i="5"/>
  <c r="P27" i="25"/>
  <c r="R27" i="27"/>
  <c r="P12" i="24"/>
  <c r="R12" i="24"/>
  <c r="Q29" i="28"/>
  <c r="Q32" i="13"/>
  <c r="R32" i="8"/>
  <c r="P24" i="11"/>
  <c r="R18" i="21"/>
  <c r="P24" i="18"/>
  <c r="Q19" i="19"/>
  <c r="R13" i="17"/>
  <c r="P14" i="8"/>
  <c r="Q14" i="17"/>
  <c r="Q28" i="17"/>
  <c r="R19" i="14"/>
  <c r="P17" i="25"/>
  <c r="P11" i="11"/>
  <c r="R17" i="29"/>
  <c r="P16" i="13"/>
  <c r="R25" i="18"/>
  <c r="P23" i="20"/>
  <c r="P15" i="5"/>
  <c r="P28" i="21"/>
  <c r="P30" i="26"/>
  <c r="Q28" i="25"/>
  <c r="P10" i="8"/>
  <c r="P26" i="27"/>
  <c r="P13" i="10"/>
  <c r="R9" i="23"/>
  <c r="Q19" i="29"/>
  <c r="Q24" i="27"/>
  <c r="P32" i="6"/>
  <c r="R27" i="15"/>
  <c r="P22" i="21"/>
  <c r="R29" i="7"/>
  <c r="P13" i="15"/>
  <c r="R12" i="29"/>
  <c r="Q12" i="25"/>
  <c r="R15" i="23"/>
  <c r="R14" i="18"/>
  <c r="R25" i="24"/>
  <c r="Q17" i="7"/>
  <c r="R26" i="25"/>
  <c r="R24" i="24"/>
  <c r="P26" i="17"/>
  <c r="Q10" i="21"/>
  <c r="R15" i="9"/>
  <c r="R24" i="20"/>
  <c r="R22" i="16"/>
  <c r="Q30" i="12"/>
  <c r="R17" i="13"/>
  <c r="P32" i="9"/>
  <c r="Q21" i="5"/>
  <c r="Q12" i="26"/>
  <c r="Q25" i="12"/>
  <c r="Q28" i="5"/>
  <c r="Q15" i="4"/>
  <c r="P27" i="18"/>
  <c r="P31" i="12"/>
  <c r="R24" i="9"/>
  <c r="P29" i="24"/>
  <c r="P32" i="8"/>
  <c r="P14" i="26"/>
  <c r="Q18" i="21"/>
  <c r="R22" i="17"/>
  <c r="R30" i="9"/>
  <c r="R26" i="6"/>
  <c r="R9" i="13"/>
  <c r="Q14" i="28"/>
  <c r="R18" i="25"/>
  <c r="P14" i="29"/>
  <c r="R20" i="9"/>
  <c r="R21" i="29"/>
  <c r="R11" i="9"/>
  <c r="P11" i="29"/>
  <c r="R23" i="18"/>
  <c r="P16" i="20"/>
  <c r="P23" i="7"/>
  <c r="R25" i="23"/>
  <c r="Q24" i="15"/>
  <c r="Q11" i="8"/>
  <c r="R13" i="10"/>
  <c r="Q29" i="11"/>
  <c r="R29" i="29"/>
  <c r="R23" i="21"/>
  <c r="Q13" i="13"/>
  <c r="R20" i="4"/>
  <c r="P20" i="10"/>
  <c r="P27" i="27"/>
  <c r="R32" i="24"/>
  <c r="P14" i="9"/>
  <c r="R26" i="9"/>
  <c r="R11" i="7"/>
  <c r="P11" i="8"/>
  <c r="Q19" i="23"/>
  <c r="P9" i="26"/>
  <c r="R13" i="4"/>
  <c r="R24" i="6"/>
  <c r="R17" i="23"/>
  <c r="P23" i="13"/>
  <c r="Q22" i="19"/>
  <c r="Q20" i="27"/>
  <c r="R9" i="5"/>
  <c r="R14" i="20"/>
  <c r="P9" i="16"/>
  <c r="P17" i="26"/>
  <c r="P29" i="26"/>
  <c r="Q27" i="16"/>
  <c r="R13" i="7"/>
  <c r="P30" i="5"/>
  <c r="P30" i="16"/>
  <c r="P24" i="28"/>
  <c r="R26" i="17"/>
  <c r="R12" i="21"/>
  <c r="P21" i="27"/>
  <c r="R31" i="6"/>
  <c r="Q31" i="19"/>
  <c r="P31" i="20"/>
  <c r="R10" i="13"/>
  <c r="Q25" i="16"/>
  <c r="Q12" i="9"/>
  <c r="R27" i="4"/>
  <c r="Q13" i="23"/>
  <c r="Q16" i="5"/>
  <c r="R18" i="24"/>
  <c r="Q23" i="4"/>
  <c r="Q19" i="25"/>
  <c r="P22" i="15"/>
  <c r="P31" i="25"/>
  <c r="R32" i="26"/>
  <c r="Q25" i="8"/>
  <c r="R19" i="22"/>
  <c r="R15" i="17"/>
  <c r="Q29" i="19"/>
  <c r="R30" i="20"/>
  <c r="Q23" i="26"/>
  <c r="R14" i="23"/>
  <c r="R15" i="18"/>
  <c r="Q19" i="9"/>
  <c r="Q12" i="4"/>
  <c r="Q18" i="13"/>
  <c r="Q32" i="20"/>
  <c r="P22" i="20"/>
  <c r="P26" i="14"/>
  <c r="P24" i="8"/>
  <c r="R20" i="21"/>
  <c r="P20" i="5"/>
  <c r="Q22" i="9"/>
  <c r="R11" i="12"/>
  <c r="Q18" i="20"/>
  <c r="R11" i="24"/>
  <c r="R31" i="15"/>
  <c r="R20" i="28"/>
  <c r="P20" i="16"/>
  <c r="Q27" i="25"/>
  <c r="R9" i="26"/>
  <c r="P16" i="25"/>
  <c r="Q24" i="23"/>
  <c r="R27" i="24"/>
  <c r="R25" i="27"/>
  <c r="R16" i="20"/>
  <c r="P22" i="16"/>
  <c r="Q22" i="28"/>
  <c r="P12" i="13"/>
  <c r="R10" i="15"/>
  <c r="P20" i="20"/>
  <c r="Q13" i="5"/>
  <c r="Q18" i="4"/>
  <c r="R31" i="27"/>
  <c r="Q32" i="17"/>
  <c r="R25" i="16"/>
  <c r="P19" i="13"/>
  <c r="Q26" i="15"/>
  <c r="P23" i="11"/>
  <c r="R16" i="6"/>
  <c r="Q9" i="26"/>
  <c r="P17" i="14"/>
  <c r="R10" i="21"/>
  <c r="R25" i="22"/>
  <c r="R32" i="10"/>
  <c r="Q12" i="11"/>
  <c r="Q15" i="23"/>
  <c r="R20" i="15"/>
  <c r="R31" i="16"/>
  <c r="R17" i="12"/>
  <c r="Q9" i="15"/>
  <c r="P13" i="13"/>
  <c r="R18" i="23"/>
  <c r="P23" i="4"/>
  <c r="P16" i="7"/>
  <c r="Q25" i="25"/>
  <c r="Q26" i="5"/>
  <c r="R20" i="18"/>
  <c r="R14" i="5"/>
  <c r="R27" i="19"/>
  <c r="P27" i="17"/>
  <c r="R20" i="29"/>
  <c r="Q9" i="16"/>
  <c r="P10" i="17"/>
  <c r="P31" i="11"/>
  <c r="R22" i="15"/>
  <c r="R29" i="27"/>
  <c r="P12" i="14"/>
  <c r="P12" i="26"/>
  <c r="R30" i="4"/>
  <c r="P17" i="17"/>
  <c r="P18" i="11"/>
  <c r="Q19" i="5"/>
  <c r="R19" i="4"/>
  <c r="Q14" i="4"/>
  <c r="P12" i="25"/>
  <c r="P22" i="22"/>
  <c r="Q11" i="20"/>
  <c r="Q28" i="6"/>
  <c r="Q26" i="6"/>
  <c r="R18" i="8"/>
  <c r="R31" i="9"/>
  <c r="R24" i="4"/>
  <c r="P14" i="13"/>
  <c r="Q20" i="22"/>
  <c r="P23" i="18"/>
  <c r="Q20" i="23"/>
  <c r="Q29" i="22"/>
  <c r="Q30" i="19"/>
  <c r="Q19" i="10"/>
  <c r="R11" i="19"/>
  <c r="R10" i="25"/>
  <c r="P31" i="6"/>
  <c r="P15" i="16"/>
  <c r="R14" i="7"/>
  <c r="P31" i="13"/>
  <c r="P24" i="29"/>
  <c r="Q32" i="11"/>
  <c r="Q27" i="9"/>
  <c r="P31" i="18"/>
  <c r="P25" i="12"/>
  <c r="P16" i="29"/>
  <c r="Q16" i="18"/>
  <c r="R25" i="6"/>
  <c r="R26" i="27"/>
  <c r="P9" i="15"/>
  <c r="Q16" i="13"/>
  <c r="Q28" i="11"/>
  <c r="R32" i="5"/>
  <c r="R9" i="24"/>
  <c r="P28" i="29"/>
  <c r="Q10" i="5"/>
  <c r="Q10" i="13"/>
  <c r="P21" i="13"/>
  <c r="R25" i="4"/>
  <c r="R32" i="9"/>
  <c r="R14" i="14"/>
  <c r="Q13" i="20"/>
  <c r="Q32" i="4"/>
  <c r="R19" i="9"/>
  <c r="P17" i="21"/>
  <c r="Q12" i="16"/>
  <c r="Q26" i="4"/>
  <c r="P31" i="22"/>
  <c r="Q19" i="18"/>
  <c r="P31" i="14"/>
  <c r="P30" i="18"/>
  <c r="P22" i="18"/>
  <c r="R10" i="4"/>
  <c r="R16" i="26"/>
  <c r="P16" i="9"/>
  <c r="P22" i="10"/>
  <c r="R22" i="13"/>
  <c r="P15" i="21"/>
  <c r="Q13" i="25"/>
  <c r="Q13" i="17"/>
  <c r="R9" i="14"/>
  <c r="P22" i="8"/>
  <c r="P16" i="14"/>
  <c r="R32" i="13"/>
  <c r="Q31" i="17"/>
  <c r="P23" i="17"/>
  <c r="P19" i="28"/>
  <c r="P10" i="4"/>
  <c r="Q11" i="11"/>
  <c r="Q10" i="17"/>
  <c r="P15" i="24"/>
  <c r="R12" i="14"/>
  <c r="R18" i="19"/>
  <c r="Q31" i="14"/>
  <c r="Q23" i="29"/>
  <c r="Q21" i="13"/>
  <c r="Q31" i="21"/>
  <c r="Q24" i="18"/>
  <c r="P15" i="22"/>
  <c r="Q30" i="14"/>
  <c r="R9" i="7"/>
  <c r="P22" i="23"/>
  <c r="Q10" i="16"/>
  <c r="R16" i="18"/>
  <c r="Q20" i="11"/>
  <c r="R14" i="22"/>
  <c r="P22" i="28"/>
  <c r="Q14" i="16"/>
  <c r="Q32" i="5"/>
  <c r="P16" i="26"/>
  <c r="P31" i="26"/>
  <c r="P27" i="16"/>
  <c r="R21" i="16"/>
  <c r="P28" i="26"/>
  <c r="R13" i="5"/>
  <c r="P21" i="14"/>
  <c r="Q21" i="19"/>
  <c r="R32" i="12"/>
  <c r="R28" i="21"/>
  <c r="R31" i="22"/>
  <c r="R19" i="28"/>
  <c r="R24" i="12"/>
  <c r="Q20" i="10"/>
  <c r="Q13" i="27"/>
  <c r="Q18" i="11"/>
  <c r="Q23" i="21"/>
  <c r="Q13" i="14"/>
  <c r="P13" i="19"/>
  <c r="Q18" i="25"/>
  <c r="P23" i="12"/>
  <c r="R20" i="20"/>
  <c r="Q13" i="16"/>
  <c r="R25" i="25"/>
  <c r="P24" i="19"/>
  <c r="Q15" i="6"/>
  <c r="R22" i="21"/>
  <c r="P17" i="8"/>
  <c r="P14" i="11"/>
  <c r="Q19" i="4"/>
  <c r="R30" i="25"/>
  <c r="P22" i="26"/>
  <c r="R17" i="4"/>
  <c r="R29" i="23"/>
  <c r="Q31" i="23"/>
  <c r="R14" i="11"/>
  <c r="Q11" i="16"/>
  <c r="R32" i="20"/>
  <c r="R18" i="17"/>
  <c r="Q30" i="8"/>
  <c r="P29" i="18"/>
  <c r="Q16" i="29"/>
  <c r="Q9" i="13"/>
  <c r="R12" i="15"/>
  <c r="P25" i="28"/>
  <c r="R28" i="9"/>
  <c r="P22" i="6"/>
  <c r="P28" i="19"/>
  <c r="P29" i="16"/>
  <c r="P12" i="20"/>
  <c r="P32" i="18"/>
  <c r="Q27" i="19"/>
  <c r="Q25" i="28"/>
  <c r="R16" i="28"/>
  <c r="R30" i="10"/>
  <c r="Q27" i="27"/>
  <c r="P28" i="17"/>
  <c r="P16" i="24"/>
  <c r="P17" i="24"/>
  <c r="Q24" i="5"/>
  <c r="R20" i="27"/>
  <c r="R32" i="19"/>
  <c r="R11" i="20"/>
  <c r="P10" i="23"/>
  <c r="R23" i="12"/>
  <c r="Q23" i="8"/>
  <c r="Q32" i="7"/>
  <c r="Q31" i="18"/>
  <c r="Q31" i="12"/>
  <c r="R14" i="10"/>
  <c r="R23" i="17"/>
  <c r="P16" i="21"/>
  <c r="R11" i="21"/>
  <c r="P14" i="19"/>
  <c r="P29" i="14"/>
  <c r="R12" i="10"/>
  <c r="Q18" i="7"/>
  <c r="R27" i="28"/>
  <c r="P13" i="7"/>
  <c r="P9" i="10"/>
  <c r="Q12" i="14"/>
  <c r="Q21" i="25"/>
  <c r="R15" i="22"/>
  <c r="P16" i="28"/>
  <c r="R17" i="6"/>
  <c r="Q19" i="6"/>
  <c r="P22" i="7"/>
  <c r="Q31" i="11"/>
  <c r="Q22" i="18"/>
  <c r="R30" i="11"/>
  <c r="P27" i="28"/>
  <c r="Q32" i="28"/>
  <c r="P11" i="17"/>
  <c r="R32" i="28"/>
  <c r="P20" i="4"/>
  <c r="P13" i="27"/>
  <c r="P14" i="12"/>
  <c r="R27" i="13"/>
  <c r="Q9" i="25"/>
  <c r="P12" i="15"/>
  <c r="Q15" i="21"/>
  <c r="R19" i="6"/>
  <c r="R24" i="11"/>
  <c r="R25" i="8"/>
  <c r="P15" i="18"/>
  <c r="R28" i="18"/>
  <c r="R23" i="5"/>
  <c r="P13" i="28"/>
  <c r="P24" i="27"/>
  <c r="Q16" i="20"/>
  <c r="P32" i="29"/>
  <c r="R25" i="17"/>
  <c r="P25" i="23"/>
  <c r="P16" i="12"/>
  <c r="P11" i="19"/>
  <c r="R12" i="17"/>
  <c r="R17" i="19"/>
  <c r="P25" i="18"/>
  <c r="P20" i="21"/>
  <c r="P30" i="7"/>
  <c r="R26" i="16"/>
  <c r="Q16" i="17"/>
  <c r="P9" i="19"/>
  <c r="Q23" i="9"/>
  <c r="Q22" i="27"/>
  <c r="Q29" i="21"/>
  <c r="P27" i="10"/>
  <c r="R18" i="14"/>
  <c r="Q26" i="22"/>
  <c r="P12" i="8"/>
  <c r="P23" i="25"/>
  <c r="R20" i="19"/>
  <c r="R15" i="10"/>
  <c r="Q30" i="24"/>
  <c r="P10" i="9"/>
  <c r="R13" i="15"/>
  <c r="R20" i="11"/>
  <c r="Q9" i="14"/>
  <c r="Q18" i="17"/>
  <c r="Q27" i="14"/>
  <c r="P29" i="10"/>
  <c r="Q24" i="22"/>
  <c r="R29" i="13"/>
  <c r="R15" i="20"/>
  <c r="R19" i="12"/>
  <c r="P29" i="8"/>
  <c r="Q16" i="12"/>
  <c r="R28" i="13"/>
  <c r="Q10" i="8"/>
  <c r="P25" i="11"/>
  <c r="Q11" i="17"/>
  <c r="Q14" i="13"/>
  <c r="Q15" i="14"/>
  <c r="P12" i="5"/>
  <c r="P20" i="23"/>
  <c r="P16" i="10"/>
  <c r="R27" i="10"/>
  <c r="P19" i="21"/>
  <c r="R25" i="21"/>
  <c r="R30" i="15"/>
  <c r="Q12" i="15"/>
  <c r="Q29" i="24"/>
  <c r="Q31" i="29"/>
  <c r="Q23" i="14"/>
  <c r="R23" i="20"/>
  <c r="R30" i="27"/>
  <c r="R27" i="29"/>
  <c r="Q30" i="18"/>
  <c r="Q24" i="21"/>
  <c r="R19" i="17"/>
  <c r="Q25" i="11"/>
  <c r="R17" i="26"/>
  <c r="Q20" i="16"/>
  <c r="Q21" i="15"/>
  <c r="P15" i="20"/>
  <c r="P26" i="24"/>
  <c r="P27" i="19"/>
  <c r="R10" i="5"/>
  <c r="R19" i="5"/>
  <c r="P21" i="11"/>
  <c r="Q15" i="12"/>
  <c r="P27" i="6"/>
  <c r="R10" i="8"/>
  <c r="P15" i="25"/>
  <c r="Q15" i="7"/>
  <c r="P16" i="17"/>
  <c r="P32" i="27"/>
  <c r="R30" i="16"/>
  <c r="P12" i="21"/>
  <c r="R26" i="8"/>
  <c r="Q27" i="18"/>
  <c r="P12" i="12"/>
  <c r="Q20" i="21"/>
  <c r="P15" i="12"/>
  <c r="Q25" i="13"/>
  <c r="P24" i="10"/>
  <c r="Q28" i="4"/>
  <c r="R21" i="14"/>
  <c r="R22" i="29"/>
  <c r="Q22" i="5"/>
  <c r="Q19" i="12"/>
  <c r="R20" i="22"/>
  <c r="P12" i="28"/>
  <c r="Q31" i="22"/>
  <c r="P21" i="10"/>
  <c r="Q14" i="15"/>
  <c r="Q23" i="23"/>
  <c r="P13" i="29"/>
  <c r="Q32" i="6"/>
  <c r="Q22" i="13"/>
  <c r="P31" i="23"/>
  <c r="P29" i="22"/>
  <c r="P24" i="4"/>
  <c r="Q23" i="28"/>
  <c r="Q16" i="4"/>
  <c r="Q23" i="11"/>
  <c r="P29" i="17"/>
  <c r="Q9" i="7"/>
  <c r="Q16" i="28"/>
  <c r="R22" i="26"/>
  <c r="P21" i="23"/>
  <c r="R13" i="12"/>
  <c r="Q22" i="26"/>
  <c r="P23" i="5"/>
  <c r="R9" i="21"/>
  <c r="R9" i="11"/>
  <c r="Q22" i="11"/>
  <c r="Q14" i="29"/>
  <c r="Q32" i="15"/>
  <c r="P26" i="7"/>
  <c r="P32" i="23"/>
  <c r="R9" i="17"/>
  <c r="Q12" i="19"/>
  <c r="R23" i="25"/>
  <c r="P19" i="8"/>
  <c r="Q12" i="29"/>
  <c r="Q28" i="23"/>
  <c r="P25" i="20"/>
  <c r="Q20" i="14"/>
  <c r="P15" i="26"/>
  <c r="P15" i="10"/>
  <c r="P19" i="16"/>
  <c r="R18" i="27"/>
  <c r="R12" i="9"/>
  <c r="P22" i="4"/>
  <c r="P17" i="15"/>
  <c r="Q15" i="5"/>
  <c r="R12" i="6"/>
  <c r="Q15" i="22"/>
  <c r="P14" i="21"/>
  <c r="R9" i="20"/>
  <c r="R23" i="24"/>
  <c r="R16" i="10"/>
  <c r="Q14" i="27"/>
  <c r="Q13" i="4"/>
  <c r="R24" i="22"/>
  <c r="R28" i="28"/>
  <c r="Q9" i="5"/>
  <c r="P10" i="5"/>
  <c r="Q28" i="9"/>
  <c r="Q25" i="7"/>
  <c r="Q10" i="9"/>
  <c r="P15" i="4"/>
  <c r="P17" i="4"/>
  <c r="Q21" i="17"/>
  <c r="R24" i="18"/>
  <c r="Q31" i="5"/>
  <c r="Q24" i="4"/>
  <c r="P17" i="16"/>
  <c r="R23" i="8"/>
  <c r="R16" i="24"/>
  <c r="P25" i="15"/>
  <c r="Q10" i="19"/>
  <c r="Q15" i="15"/>
  <c r="P14" i="15"/>
  <c r="Q27" i="5"/>
  <c r="P23" i="19"/>
  <c r="R27" i="8"/>
  <c r="Q14" i="23"/>
  <c r="Q32" i="24"/>
  <c r="P32" i="5"/>
  <c r="R20" i="26"/>
  <c r="Q22" i="12"/>
  <c r="Q11" i="5"/>
  <c r="R12" i="18"/>
  <c r="Q17" i="22"/>
  <c r="Q30" i="22"/>
  <c r="P20" i="15"/>
  <c r="P14" i="7"/>
  <c r="P22" i="9"/>
  <c r="Q19" i="7"/>
  <c r="P17" i="29"/>
  <c r="R16" i="16"/>
  <c r="R15" i="8"/>
  <c r="P30" i="23"/>
  <c r="Q28" i="28"/>
  <c r="Q17" i="18"/>
  <c r="R14" i="6"/>
  <c r="R14" i="19"/>
  <c r="R26" i="5"/>
  <c r="R31" i="11"/>
  <c r="R11" i="18"/>
  <c r="Q30" i="4"/>
  <c r="P25" i="9"/>
  <c r="P26" i="20"/>
  <c r="R32" i="16"/>
  <c r="R28" i="5"/>
  <c r="P27" i="24"/>
  <c r="Q31" i="7"/>
  <c r="Q16" i="8"/>
  <c r="R16" i="15"/>
  <c r="Q21" i="4"/>
  <c r="R22" i="14"/>
  <c r="Q24" i="16"/>
  <c r="R15" i="15"/>
  <c r="P31" i="21"/>
  <c r="P12" i="18"/>
  <c r="P30" i="15"/>
  <c r="R13" i="14"/>
  <c r="P10" i="16"/>
  <c r="P26" i="22"/>
  <c r="P18" i="19"/>
  <c r="R9" i="9"/>
  <c r="Q11" i="19"/>
  <c r="R32" i="14"/>
  <c r="R19" i="20"/>
  <c r="Q31" i="6"/>
  <c r="P30" i="27"/>
  <c r="P18" i="22"/>
  <c r="Q19" i="13"/>
  <c r="P19" i="5"/>
  <c r="P18" i="27"/>
  <c r="Q26" i="13"/>
  <c r="P26" i="16"/>
  <c r="P11" i="15"/>
  <c r="P16" i="6"/>
  <c r="P19" i="12"/>
  <c r="R26" i="19"/>
  <c r="P19" i="4"/>
  <c r="Q14" i="14"/>
  <c r="P20" i="28"/>
  <c r="Q28" i="20"/>
  <c r="Q15" i="24"/>
  <c r="R10" i="19"/>
  <c r="R30" i="14"/>
  <c r="P18" i="12"/>
  <c r="Q23" i="6"/>
  <c r="Q15" i="25"/>
  <c r="Q10" i="18"/>
  <c r="P28" i="9"/>
  <c r="R29" i="12"/>
  <c r="Q10" i="7"/>
  <c r="Q16" i="21"/>
  <c r="Q17" i="10"/>
  <c r="Q26" i="16"/>
  <c r="Q31" i="4"/>
  <c r="P10" i="25"/>
  <c r="Q10" i="23"/>
  <c r="Q17" i="15"/>
  <c r="P31" i="28"/>
  <c r="R21" i="17"/>
  <c r="R13" i="6"/>
  <c r="P26" i="26"/>
  <c r="Q9" i="17"/>
  <c r="Q29" i="27"/>
  <c r="Q22" i="22"/>
  <c r="Q11" i="18"/>
  <c r="Q28" i="8"/>
  <c r="Q10" i="20"/>
  <c r="Q26" i="23"/>
  <c r="P30" i="19"/>
  <c r="Q22" i="8"/>
  <c r="Q27" i="8"/>
  <c r="R9" i="10"/>
  <c r="R13" i="21"/>
  <c r="Q19" i="16"/>
  <c r="P22" i="12"/>
  <c r="R20" i="17"/>
  <c r="P9" i="5"/>
  <c r="P14" i="24"/>
  <c r="R18" i="4"/>
  <c r="P29" i="6"/>
  <c r="Q10" i="12"/>
  <c r="R13" i="9"/>
  <c r="P28" i="14"/>
  <c r="P15" i="19"/>
  <c r="Q27" i="17"/>
  <c r="P31" i="8"/>
  <c r="P19" i="6"/>
  <c r="P24" i="26"/>
  <c r="P20" i="19"/>
  <c r="Q11" i="7"/>
  <c r="Q11" i="28"/>
  <c r="P15" i="6"/>
  <c r="Q32" i="22"/>
  <c r="R29" i="17"/>
  <c r="P28" i="20"/>
  <c r="P9" i="4"/>
  <c r="R32" i="11"/>
  <c r="R17" i="27"/>
  <c r="Q32" i="16"/>
  <c r="Q20" i="24"/>
  <c r="R13" i="8"/>
  <c r="Q23" i="27"/>
  <c r="Q29" i="20"/>
  <c r="P29" i="29"/>
  <c r="R10" i="10"/>
  <c r="R13" i="29"/>
  <c r="P29" i="20"/>
  <c r="P12" i="27"/>
  <c r="P20" i="17"/>
  <c r="Q27" i="12"/>
  <c r="Q12" i="21"/>
  <c r="R15" i="29"/>
  <c r="Q25" i="22"/>
  <c r="P19" i="27"/>
  <c r="P24" i="14"/>
  <c r="Q20" i="4"/>
  <c r="R24" i="27"/>
  <c r="R29" i="24"/>
  <c r="P20" i="29"/>
  <c r="P24" i="15"/>
  <c r="Q26" i="27"/>
  <c r="P17" i="9"/>
  <c r="P28" i="8"/>
  <c r="R11" i="29"/>
  <c r="P27" i="14"/>
  <c r="R29" i="18"/>
  <c r="P30" i="8"/>
  <c r="P13" i="5"/>
  <c r="P18" i="29"/>
  <c r="R21" i="10"/>
  <c r="P28" i="11"/>
  <c r="R27" i="16"/>
  <c r="Q9" i="19"/>
  <c r="P15" i="23"/>
  <c r="R25" i="14"/>
  <c r="Q17" i="29"/>
  <c r="P10" i="15"/>
  <c r="R23" i="6"/>
  <c r="Q16" i="25"/>
  <c r="P28" i="23"/>
  <c r="P29" i="25"/>
  <c r="P25" i="19"/>
  <c r="R18" i="26"/>
  <c r="Q29" i="5"/>
  <c r="P16" i="8"/>
  <c r="R22" i="27"/>
  <c r="P18" i="10"/>
  <c r="R32" i="7"/>
  <c r="Q19" i="20"/>
  <c r="R28" i="20"/>
  <c r="R14" i="9"/>
  <c r="R19" i="16"/>
  <c r="R21" i="15"/>
  <c r="Q16" i="24"/>
  <c r="P13" i="24"/>
  <c r="Q10" i="26"/>
  <c r="Q25" i="29"/>
  <c r="R23" i="7"/>
  <c r="R29" i="20"/>
  <c r="P11" i="23"/>
  <c r="R9" i="22"/>
  <c r="P11" i="27"/>
  <c r="Q27" i="11"/>
  <c r="P27" i="20"/>
  <c r="P15" i="7"/>
  <c r="R27" i="21"/>
  <c r="R21" i="26"/>
  <c r="P23" i="8"/>
  <c r="Q17" i="13"/>
  <c r="R31" i="23"/>
  <c r="P19" i="10"/>
  <c r="R29" i="14"/>
  <c r="P25" i="10"/>
  <c r="Q24" i="29"/>
  <c r="R20" i="25"/>
  <c r="R25" i="12"/>
  <c r="Q24" i="20"/>
  <c r="R31" i="10"/>
  <c r="P18" i="20"/>
  <c r="R15" i="16"/>
  <c r="Q30" i="17"/>
  <c r="P26" i="6"/>
  <c r="R13" i="20"/>
  <c r="P12" i="19"/>
  <c r="R18" i="6"/>
  <c r="Q15" i="29"/>
  <c r="R12" i="8"/>
  <c r="Q11" i="12"/>
  <c r="R31" i="20"/>
  <c r="P26" i="9"/>
  <c r="P27" i="26"/>
  <c r="Q10" i="28"/>
  <c r="Q17" i="17"/>
  <c r="P15" i="27"/>
  <c r="P26" i="10"/>
  <c r="R21" i="4"/>
  <c r="Q15" i="9"/>
  <c r="Q18" i="26"/>
  <c r="R13" i="11"/>
  <c r="R17" i="7"/>
  <c r="Q24" i="26"/>
  <c r="R32" i="21"/>
  <c r="Q21" i="16"/>
  <c r="P11" i="12"/>
  <c r="Q11" i="13"/>
  <c r="R30" i="12"/>
  <c r="Q11" i="21"/>
  <c r="P16" i="16"/>
  <c r="P14" i="5"/>
  <c r="R18" i="11"/>
  <c r="P11" i="14"/>
  <c r="Q15" i="26"/>
  <c r="R15" i="14"/>
  <c r="R24" i="23"/>
  <c r="Q10" i="24"/>
  <c r="P21" i="22"/>
  <c r="P20" i="18"/>
  <c r="Q32" i="14"/>
  <c r="R21" i="25"/>
  <c r="R17" i="14"/>
  <c r="P30" i="28"/>
  <c r="R26" i="22"/>
  <c r="Q32" i="27"/>
  <c r="Q10" i="4"/>
  <c r="Q28" i="13"/>
  <c r="R22" i="10"/>
  <c r="P17" i="7"/>
  <c r="P24" i="6"/>
  <c r="P9" i="20"/>
  <c r="P12" i="22"/>
  <c r="P11" i="10"/>
  <c r="P32" i="20"/>
  <c r="R21" i="8"/>
  <c r="Q9" i="29"/>
  <c r="P19" i="20"/>
  <c r="Q30" i="7"/>
  <c r="R25" i="15"/>
  <c r="P10" i="14"/>
  <c r="P32" i="15"/>
  <c r="R13" i="16"/>
  <c r="P19" i="19"/>
  <c r="P21" i="5"/>
  <c r="P12" i="23"/>
  <c r="Q29" i="10"/>
  <c r="Q14" i="26"/>
  <c r="P26" i="19"/>
  <c r="R10" i="23"/>
  <c r="P31" i="29"/>
  <c r="R32" i="25"/>
  <c r="Q21" i="24"/>
  <c r="R16" i="8"/>
  <c r="Q21" i="12"/>
  <c r="P23" i="10"/>
  <c r="Q11" i="22"/>
  <c r="P19" i="14"/>
  <c r="Q30" i="25"/>
  <c r="Q9" i="4"/>
  <c r="Q16" i="26"/>
  <c r="R16" i="25"/>
  <c r="Q28" i="21"/>
  <c r="Q14" i="7"/>
  <c r="P26" i="8"/>
  <c r="R13" i="19"/>
  <c r="P22" i="13"/>
  <c r="P26" i="15"/>
  <c r="R25" i="11"/>
  <c r="R31" i="4"/>
  <c r="R20" i="8"/>
  <c r="R19" i="15"/>
  <c r="P27" i="5"/>
  <c r="Q32" i="18"/>
  <c r="R9" i="25"/>
  <c r="Q30" i="26"/>
  <c r="Q18" i="16"/>
  <c r="P10" i="27"/>
  <c r="Q23" i="13"/>
  <c r="Q21" i="20"/>
  <c r="P32" i="13"/>
  <c r="R14" i="21"/>
  <c r="P18" i="23"/>
  <c r="P27" i="12"/>
  <c r="Q24" i="10"/>
  <c r="R19" i="8"/>
  <c r="P21" i="15"/>
  <c r="P13" i="25"/>
  <c r="R24" i="15"/>
  <c r="P28" i="24"/>
  <c r="P31" i="17"/>
  <c r="P24" i="22"/>
  <c r="P28" i="12"/>
  <c r="Q25" i="15"/>
  <c r="R16" i="12"/>
  <c r="Q28" i="10"/>
  <c r="P9" i="9"/>
  <c r="P25" i="25"/>
  <c r="R10" i="27"/>
  <c r="P23" i="21"/>
  <c r="R10" i="12"/>
  <c r="R12" i="22"/>
  <c r="P29" i="19"/>
  <c r="P24" i="23"/>
  <c r="P29" i="21"/>
  <c r="Q18" i="8"/>
  <c r="Q27" i="4"/>
  <c r="P18" i="6"/>
  <c r="R22" i="19"/>
  <c r="Q20" i="8"/>
  <c r="R13" i="27"/>
  <c r="R21" i="24"/>
  <c r="P15" i="8"/>
  <c r="Q19" i="26"/>
  <c r="R24" i="26"/>
  <c r="P19" i="15"/>
  <c r="Q28" i="19"/>
  <c r="Q15" i="19"/>
  <c r="R21" i="5"/>
  <c r="Q22" i="10"/>
  <c r="Q31" i="20"/>
  <c r="Q29" i="23"/>
  <c r="R16" i="17"/>
  <c r="P13" i="8"/>
  <c r="Q22" i="17"/>
  <c r="P13" i="26"/>
  <c r="P26" i="12"/>
  <c r="Q21" i="18"/>
  <c r="R21" i="20"/>
  <c r="Q26" i="11"/>
  <c r="Q22" i="16"/>
  <c r="Q28" i="12"/>
  <c r="P17" i="22"/>
  <c r="P19" i="23"/>
  <c r="Q27" i="28"/>
  <c r="P10" i="7"/>
  <c r="P23" i="14"/>
  <c r="P24" i="20"/>
  <c r="R29" i="22"/>
  <c r="Q11" i="23"/>
  <c r="P17" i="10"/>
  <c r="Q20" i="12"/>
  <c r="P29" i="7"/>
  <c r="Q24" i="12"/>
  <c r="Q19" i="8"/>
  <c r="Q27" i="21"/>
  <c r="R28" i="22"/>
  <c r="P19" i="25"/>
  <c r="R21" i="21"/>
  <c r="P27" i="8"/>
  <c r="P32" i="10"/>
  <c r="P32" i="24"/>
  <c r="R19" i="21"/>
  <c r="R32" i="23"/>
  <c r="R16" i="22"/>
  <c r="R26" i="20"/>
  <c r="P18" i="21"/>
  <c r="R18" i="28"/>
  <c r="Q27" i="10"/>
  <c r="Q26" i="18"/>
  <c r="P10" i="11"/>
  <c r="Q17" i="28"/>
  <c r="Q23" i="20"/>
  <c r="Q31" i="15"/>
  <c r="P20" i="11"/>
  <c r="R22" i="12"/>
  <c r="P32" i="4"/>
  <c r="R12" i="13"/>
  <c r="Q32" i="8"/>
  <c r="R28" i="4"/>
  <c r="R21" i="13"/>
  <c r="Q18" i="24"/>
  <c r="R22" i="7"/>
  <c r="R10" i="16"/>
  <c r="Q22" i="14"/>
  <c r="Q26" i="19"/>
  <c r="R21" i="27"/>
  <c r="R20" i="23"/>
  <c r="R11" i="17"/>
  <c r="P30" i="12"/>
  <c r="R16" i="7"/>
  <c r="P11" i="22"/>
  <c r="R27" i="26"/>
  <c r="P16" i="11"/>
  <c r="R29" i="19"/>
  <c r="P32" i="7"/>
  <c r="R29" i="4"/>
  <c r="Q25" i="14"/>
  <c r="R32" i="27"/>
  <c r="Q11" i="15"/>
  <c r="P28" i="7"/>
  <c r="P31" i="19"/>
  <c r="P17" i="6"/>
  <c r="R22" i="24"/>
  <c r="Q11" i="25"/>
  <c r="Q20" i="19"/>
  <c r="Q27" i="24"/>
  <c r="R24" i="16"/>
  <c r="Q9" i="22"/>
  <c r="R26" i="21"/>
  <c r="R31" i="28"/>
  <c r="P14" i="25"/>
  <c r="Q29" i="12"/>
  <c r="R20" i="16"/>
  <c r="P28" i="13"/>
  <c r="R9" i="27"/>
  <c r="P31" i="15"/>
  <c r="P27" i="22"/>
  <c r="P18" i="5"/>
  <c r="P12" i="10"/>
  <c r="R24" i="28"/>
  <c r="P29" i="27"/>
  <c r="R27" i="5"/>
  <c r="R22" i="22"/>
  <c r="Q14" i="12"/>
  <c r="R15" i="11"/>
  <c r="P17" i="11"/>
  <c r="Q14" i="8"/>
  <c r="P20" i="14"/>
  <c r="P22" i="17"/>
  <c r="Q20" i="7"/>
  <c r="R10" i="29"/>
  <c r="R16" i="14"/>
  <c r="P22" i="24"/>
  <c r="R32" i="29"/>
  <c r="P29" i="9"/>
  <c r="P22" i="27"/>
  <c r="P17" i="19"/>
  <c r="R28" i="14"/>
  <c r="Q22" i="6"/>
  <c r="Q12" i="23"/>
  <c r="P15" i="29"/>
  <c r="R15" i="24"/>
  <c r="R11" i="26"/>
  <c r="Q20" i="5"/>
  <c r="Q14" i="6"/>
  <c r="Q20" i="26"/>
  <c r="Q10" i="15"/>
  <c r="P32" i="28"/>
  <c r="P27" i="4"/>
  <c r="R17" i="20"/>
  <c r="Q26" i="29"/>
  <c r="Q17" i="12"/>
  <c r="R30" i="26"/>
  <c r="P15" i="9"/>
  <c r="Q13" i="10"/>
  <c r="P24" i="12"/>
  <c r="Q25" i="26"/>
  <c r="P13" i="11"/>
  <c r="Q13" i="19"/>
  <c r="Q16" i="7"/>
  <c r="Q29" i="26"/>
  <c r="R25" i="9"/>
  <c r="R30" i="19"/>
  <c r="P17" i="5"/>
  <c r="Q13" i="8"/>
  <c r="R27" i="22"/>
  <c r="Q31" i="13"/>
  <c r="R11" i="13"/>
  <c r="P23" i="15"/>
  <c r="Q28" i="18"/>
  <c r="Q15" i="10"/>
  <c r="Q31" i="24"/>
  <c r="R26" i="7"/>
  <c r="P21" i="16"/>
  <c r="Q29" i="17"/>
  <c r="P14" i="20"/>
  <c r="Q32" i="9"/>
  <c r="P10" i="13"/>
  <c r="Q12" i="20"/>
  <c r="R31" i="19"/>
  <c r="Q18" i="6"/>
  <c r="R21" i="6"/>
  <c r="R20" i="12"/>
  <c r="Q18" i="15"/>
  <c r="Q10" i="14"/>
  <c r="Q30" i="6"/>
  <c r="R31" i="18"/>
  <c r="P16" i="18"/>
  <c r="R30" i="7"/>
  <c r="Q25" i="27"/>
  <c r="Q31" i="9"/>
  <c r="P26" i="28"/>
  <c r="Q12" i="10"/>
  <c r="Q10" i="22"/>
  <c r="P15" i="28"/>
  <c r="R19" i="25"/>
  <c r="Q32" i="29"/>
  <c r="P14" i="6"/>
  <c r="Q16" i="15"/>
  <c r="Q27" i="20"/>
  <c r="R29" i="11"/>
  <c r="R15" i="13"/>
  <c r="R19" i="26"/>
  <c r="P30" i="14"/>
  <c r="P28" i="22"/>
  <c r="R27" i="14"/>
  <c r="Q26" i="28"/>
  <c r="R16" i="21"/>
  <c r="Q22" i="25"/>
  <c r="Q17" i="9"/>
  <c r="Q23" i="17"/>
  <c r="P11" i="25"/>
  <c r="R17" i="10"/>
  <c r="P12" i="9"/>
  <c r="Q26" i="26"/>
  <c r="Q9" i="12"/>
  <c r="R21" i="7"/>
  <c r="R11" i="23"/>
  <c r="R14" i="27"/>
  <c r="Q16" i="23"/>
  <c r="Q31" i="26"/>
  <c r="P21" i="4"/>
  <c r="R29" i="5"/>
  <c r="P29" i="5"/>
  <c r="Q28" i="24"/>
  <c r="R12" i="11"/>
  <c r="R31" i="29"/>
  <c r="R24" i="10"/>
  <c r="R25" i="26"/>
  <c r="P32" i="25"/>
  <c r="P31" i="5"/>
  <c r="P10" i="21"/>
  <c r="R15" i="21"/>
  <c r="R10" i="28"/>
  <c r="P32" i="21"/>
  <c r="Q9" i="24"/>
  <c r="Q22" i="23"/>
  <c r="Q13" i="26"/>
  <c r="P18" i="26"/>
  <c r="P12" i="6"/>
  <c r="P18" i="13"/>
  <c r="Q22" i="20"/>
  <c r="R10" i="6"/>
  <c r="R9" i="8"/>
  <c r="P20" i="9"/>
  <c r="R11" i="15"/>
  <c r="P14" i="23"/>
  <c r="P29" i="11"/>
  <c r="Q18" i="23"/>
  <c r="P10" i="12"/>
  <c r="Q20" i="28"/>
  <c r="R21" i="12"/>
  <c r="Q15" i="27"/>
  <c r="R28" i="24"/>
  <c r="Q22" i="4"/>
  <c r="P18" i="7"/>
  <c r="R23" i="11"/>
  <c r="B192" i="40" l="1"/>
  <c r="C191" i="40"/>
  <c r="D191" i="40" s="1"/>
  <c r="E191" i="40" s="1"/>
  <c r="A71" i="35"/>
  <c r="B193" i="40" l="1"/>
  <c r="C192" i="40"/>
  <c r="D192" i="40" s="1"/>
  <c r="E192" i="40" s="1"/>
  <c r="A72" i="35"/>
  <c r="B194" i="40" l="1"/>
  <c r="C193" i="40"/>
  <c r="D193" i="40" s="1"/>
  <c r="E193" i="40" s="1"/>
  <c r="A73" i="35"/>
  <c r="B195" i="40" l="1"/>
  <c r="C194" i="40"/>
  <c r="D194" i="40" s="1"/>
  <c r="E194" i="40" s="1"/>
  <c r="A74" i="35"/>
  <c r="B196" i="40" l="1"/>
  <c r="C195" i="40"/>
  <c r="D195" i="40" s="1"/>
  <c r="E195" i="40" s="1"/>
  <c r="A75" i="35"/>
  <c r="B197" i="40" l="1"/>
  <c r="C196" i="40"/>
  <c r="D196" i="40" s="1"/>
  <c r="E196" i="40" s="1"/>
  <c r="A76" i="35"/>
  <c r="B198" i="40" l="1"/>
  <c r="C197" i="40"/>
  <c r="D197" i="40" s="1"/>
  <c r="E197" i="40" s="1"/>
  <c r="A77" i="35"/>
  <c r="B199" i="40" l="1"/>
  <c r="C198" i="40"/>
  <c r="D198" i="40" s="1"/>
  <c r="E198" i="40" s="1"/>
  <c r="A78" i="35"/>
  <c r="B200" i="40" l="1"/>
  <c r="C199" i="40"/>
  <c r="D199" i="40" s="1"/>
  <c r="E199" i="40" s="1"/>
  <c r="A79" i="35"/>
  <c r="C200" i="40" l="1"/>
  <c r="D200" i="40" s="1"/>
  <c r="E200" i="40" s="1"/>
  <c r="B201" i="40"/>
  <c r="A80" i="35"/>
  <c r="B202" i="40" l="1"/>
  <c r="C201" i="40"/>
  <c r="D201" i="40" s="1"/>
  <c r="E201" i="40" s="1"/>
  <c r="A81" i="35"/>
  <c r="C202" i="40" l="1"/>
  <c r="D202" i="40" s="1"/>
  <c r="E202" i="40" s="1"/>
  <c r="B203" i="40"/>
  <c r="A82" i="35"/>
  <c r="B204" i="40" l="1"/>
  <c r="C203" i="40"/>
  <c r="D203" i="40" s="1"/>
  <c r="E203" i="40" s="1"/>
  <c r="A83" i="35"/>
  <c r="C204" i="40" l="1"/>
  <c r="D204" i="40" s="1"/>
  <c r="E204" i="40" s="1"/>
  <c r="B205" i="40"/>
  <c r="A84" i="35"/>
  <c r="B206" i="40" l="1"/>
  <c r="C205" i="40"/>
  <c r="D205" i="40" s="1"/>
  <c r="E205" i="40" s="1"/>
  <c r="A85" i="35"/>
  <c r="C206" i="40" l="1"/>
  <c r="D206" i="40" s="1"/>
  <c r="E206" i="40" s="1"/>
  <c r="B207" i="40"/>
  <c r="A86" i="35"/>
  <c r="B208" i="40" l="1"/>
  <c r="C207" i="40"/>
  <c r="D207" i="40" s="1"/>
  <c r="E207" i="40" s="1"/>
  <c r="A87" i="35"/>
  <c r="C208" i="40" l="1"/>
  <c r="D208" i="40" s="1"/>
  <c r="E208" i="40" s="1"/>
  <c r="B209" i="40"/>
  <c r="A88" i="35"/>
  <c r="B210" i="40" l="1"/>
  <c r="C209" i="40"/>
  <c r="D209" i="40" s="1"/>
  <c r="E209" i="40" s="1"/>
  <c r="A89" i="35"/>
  <c r="C210" i="40" l="1"/>
  <c r="D210" i="40" s="1"/>
  <c r="E210" i="40" s="1"/>
  <c r="B211" i="40"/>
  <c r="A90" i="35"/>
  <c r="B212" i="40" l="1"/>
  <c r="C211" i="40"/>
  <c r="D211" i="40" s="1"/>
  <c r="E211" i="40" s="1"/>
  <c r="A91" i="35"/>
  <c r="C212" i="40" l="1"/>
  <c r="D212" i="40" s="1"/>
  <c r="E212" i="40" s="1"/>
  <c r="B213" i="40"/>
  <c r="A92" i="35"/>
  <c r="B214" i="40" l="1"/>
  <c r="C213" i="40"/>
  <c r="D213" i="40" s="1"/>
  <c r="E213" i="40" s="1"/>
  <c r="A93" i="35"/>
  <c r="C214" i="40" l="1"/>
  <c r="D214" i="40" s="1"/>
  <c r="E214" i="40" s="1"/>
  <c r="B215" i="40"/>
  <c r="A94" i="35"/>
  <c r="B216" i="40" l="1"/>
  <c r="C215" i="40"/>
  <c r="D215" i="40" s="1"/>
  <c r="E215" i="40" s="1"/>
  <c r="A95" i="35"/>
  <c r="C216" i="40" l="1"/>
  <c r="D216" i="40" s="1"/>
  <c r="E216" i="40" s="1"/>
  <c r="B217" i="40"/>
  <c r="A96" i="35"/>
  <c r="B218" i="40" l="1"/>
  <c r="C217" i="40"/>
  <c r="D217" i="40" s="1"/>
  <c r="E217" i="40" s="1"/>
  <c r="A97" i="35"/>
  <c r="C218" i="40" l="1"/>
  <c r="D218" i="40" s="1"/>
  <c r="E218" i="40" s="1"/>
  <c r="B219" i="40"/>
  <c r="A98" i="35"/>
  <c r="B220" i="40" l="1"/>
  <c r="C219" i="40"/>
  <c r="D219" i="40" s="1"/>
  <c r="E219" i="40" s="1"/>
  <c r="A99" i="35"/>
  <c r="C220" i="40" l="1"/>
  <c r="D220" i="40" s="1"/>
  <c r="E220" i="40" s="1"/>
  <c r="B221" i="40"/>
  <c r="A100" i="35"/>
  <c r="B222" i="40" l="1"/>
  <c r="C221" i="40"/>
  <c r="D221" i="40" s="1"/>
  <c r="E221" i="40" s="1"/>
  <c r="A101" i="35"/>
  <c r="C222" i="40" l="1"/>
  <c r="D222" i="40" s="1"/>
  <c r="E222" i="40" s="1"/>
  <c r="B223" i="40"/>
  <c r="A102" i="35"/>
  <c r="B224" i="40" l="1"/>
  <c r="C223" i="40"/>
  <c r="D223" i="40" s="1"/>
  <c r="E223" i="40" s="1"/>
  <c r="A103" i="35"/>
  <c r="C224" i="40" l="1"/>
  <c r="D224" i="40" s="1"/>
  <c r="E224" i="40" s="1"/>
  <c r="B225" i="40"/>
  <c r="A104" i="35"/>
  <c r="B226" i="40" l="1"/>
  <c r="C225" i="40"/>
  <c r="D225" i="40" s="1"/>
  <c r="E225" i="40" s="1"/>
  <c r="A105" i="35"/>
  <c r="C226" i="40" l="1"/>
  <c r="D226" i="40" s="1"/>
  <c r="E226" i="40" s="1"/>
  <c r="B227" i="40"/>
  <c r="A106" i="35"/>
  <c r="B228" i="40" l="1"/>
  <c r="C227" i="40"/>
  <c r="D227" i="40" s="1"/>
  <c r="E227" i="40" s="1"/>
  <c r="A107" i="35"/>
  <c r="C228" i="40" l="1"/>
  <c r="D228" i="40" s="1"/>
  <c r="E228" i="40" s="1"/>
  <c r="B229" i="40"/>
  <c r="A108" i="35"/>
  <c r="B230" i="40" l="1"/>
  <c r="C229" i="40"/>
  <c r="D229" i="40" s="1"/>
  <c r="E229" i="40" s="1"/>
  <c r="A109" i="35"/>
  <c r="C230" i="40" l="1"/>
  <c r="D230" i="40" s="1"/>
  <c r="E230" i="40" s="1"/>
  <c r="B231" i="40"/>
  <c r="A110" i="35"/>
  <c r="B232" i="40" l="1"/>
  <c r="C231" i="40"/>
  <c r="D231" i="40" s="1"/>
  <c r="E231" i="40" s="1"/>
  <c r="A111" i="35"/>
  <c r="C232" i="40" l="1"/>
  <c r="D232" i="40" s="1"/>
  <c r="E232" i="40" s="1"/>
  <c r="B233" i="40"/>
  <c r="A112" i="35"/>
  <c r="B234" i="40" l="1"/>
  <c r="C233" i="40"/>
  <c r="D233" i="40" s="1"/>
  <c r="E233" i="40" s="1"/>
  <c r="A113" i="35"/>
  <c r="C234" i="40" l="1"/>
  <c r="D234" i="40" s="1"/>
  <c r="E234" i="40" s="1"/>
  <c r="B235" i="40"/>
  <c r="A114" i="35"/>
  <c r="B236" i="40" l="1"/>
  <c r="C235" i="40"/>
  <c r="D235" i="40" s="1"/>
  <c r="E235" i="40" s="1"/>
  <c r="A115" i="35"/>
  <c r="C236" i="40" l="1"/>
  <c r="D236" i="40" s="1"/>
  <c r="E236" i="40" s="1"/>
  <c r="B237" i="40"/>
  <c r="A116" i="35"/>
  <c r="B238" i="40" l="1"/>
  <c r="C237" i="40"/>
  <c r="D237" i="40" s="1"/>
  <c r="E237" i="40" s="1"/>
  <c r="A117" i="35"/>
  <c r="C238" i="40" l="1"/>
  <c r="D238" i="40" s="1"/>
  <c r="E238" i="40" s="1"/>
  <c r="B239" i="40"/>
  <c r="A118" i="35"/>
  <c r="B240" i="40" l="1"/>
  <c r="C239" i="40"/>
  <c r="D239" i="40" s="1"/>
  <c r="E239" i="40" s="1"/>
  <c r="A119" i="35"/>
  <c r="C240" i="40" l="1"/>
  <c r="D240" i="40" s="1"/>
  <c r="E240" i="40" s="1"/>
  <c r="B241" i="40"/>
  <c r="A120" i="35"/>
  <c r="B242" i="40" l="1"/>
  <c r="C241" i="40"/>
  <c r="D241" i="40" s="1"/>
  <c r="E241" i="40" s="1"/>
  <c r="A121" i="35"/>
  <c r="B243" i="40" l="1"/>
  <c r="C242" i="40"/>
  <c r="D242" i="40" s="1"/>
  <c r="E242" i="40" s="1"/>
  <c r="A122" i="35"/>
  <c r="B244" i="40" l="1"/>
  <c r="C243" i="40"/>
  <c r="D243" i="40" s="1"/>
  <c r="E243" i="40" s="1"/>
  <c r="A123" i="35"/>
  <c r="B245" i="40" l="1"/>
  <c r="C244" i="40"/>
  <c r="D244" i="40" s="1"/>
  <c r="E244" i="40" s="1"/>
  <c r="A124" i="35"/>
  <c r="B246" i="40" l="1"/>
  <c r="C245" i="40"/>
  <c r="D245" i="40" s="1"/>
  <c r="E245" i="40" s="1"/>
  <c r="A125" i="35"/>
  <c r="B247" i="40" l="1"/>
  <c r="C246" i="40"/>
  <c r="D246" i="40" s="1"/>
  <c r="E246" i="40" s="1"/>
  <c r="A126" i="35"/>
  <c r="B248" i="40" l="1"/>
  <c r="C247" i="40"/>
  <c r="D247" i="40" s="1"/>
  <c r="E247" i="40" s="1"/>
  <c r="A127" i="35"/>
  <c r="B249" i="40" l="1"/>
  <c r="C248" i="40"/>
  <c r="D248" i="40" s="1"/>
  <c r="E248" i="40" s="1"/>
  <c r="A128" i="35"/>
  <c r="B250" i="40" l="1"/>
  <c r="C249" i="40"/>
  <c r="D249" i="40" s="1"/>
  <c r="E249" i="40" s="1"/>
  <c r="A129" i="35"/>
  <c r="B251" i="40" l="1"/>
  <c r="C250" i="40"/>
  <c r="D250" i="40" s="1"/>
  <c r="E250" i="40" s="1"/>
  <c r="A130" i="35"/>
  <c r="B252" i="40" l="1"/>
  <c r="C251" i="40"/>
  <c r="D251" i="40" s="1"/>
  <c r="E251" i="40" s="1"/>
  <c r="A131" i="35"/>
  <c r="B253" i="40" l="1"/>
  <c r="C252" i="40"/>
  <c r="D252" i="40" s="1"/>
  <c r="E252" i="40" s="1"/>
  <c r="A132" i="35"/>
  <c r="B254" i="40" l="1"/>
  <c r="C253" i="40"/>
  <c r="D253" i="40" s="1"/>
  <c r="E253" i="40" s="1"/>
  <c r="A133" i="35"/>
  <c r="B255" i="40" l="1"/>
  <c r="C254" i="40"/>
  <c r="D254" i="40" s="1"/>
  <c r="E254" i="40" s="1"/>
  <c r="A134" i="35"/>
  <c r="B256" i="40" l="1"/>
  <c r="C255" i="40"/>
  <c r="D255" i="40" s="1"/>
  <c r="E255" i="40" s="1"/>
  <c r="A135" i="35"/>
  <c r="B257" i="40" l="1"/>
  <c r="C256" i="40"/>
  <c r="D256" i="40" s="1"/>
  <c r="E256" i="40" s="1"/>
  <c r="A136" i="35"/>
  <c r="B258" i="40" l="1"/>
  <c r="C257" i="40"/>
  <c r="D257" i="40" s="1"/>
  <c r="E257" i="40" s="1"/>
  <c r="A137" i="35"/>
  <c r="B259" i="40" l="1"/>
  <c r="C258" i="40"/>
  <c r="D258" i="40" s="1"/>
  <c r="E258" i="40" s="1"/>
  <c r="A138" i="35"/>
  <c r="B260" i="40" l="1"/>
  <c r="C259" i="40"/>
  <c r="D259" i="40" s="1"/>
  <c r="E259" i="40" s="1"/>
  <c r="A139" i="35"/>
  <c r="B261" i="40" l="1"/>
  <c r="C260" i="40"/>
  <c r="D260" i="40" s="1"/>
  <c r="E260" i="40" s="1"/>
  <c r="A140" i="35"/>
  <c r="B262" i="40" l="1"/>
  <c r="C261" i="40"/>
  <c r="D261" i="40" s="1"/>
  <c r="E261" i="40" s="1"/>
  <c r="A141" i="35"/>
  <c r="B263" i="40" l="1"/>
  <c r="C262" i="40"/>
  <c r="D262" i="40" s="1"/>
  <c r="E262" i="40" s="1"/>
  <c r="A142" i="35"/>
  <c r="B264" i="40" l="1"/>
  <c r="C263" i="40"/>
  <c r="D263" i="40" s="1"/>
  <c r="E263" i="40" s="1"/>
  <c r="A143" i="35"/>
  <c r="B265" i="40" l="1"/>
  <c r="C264" i="40"/>
  <c r="D264" i="40" s="1"/>
  <c r="E264" i="40" s="1"/>
  <c r="A144" i="35"/>
  <c r="B266" i="40" l="1"/>
  <c r="C265" i="40"/>
  <c r="D265" i="40" s="1"/>
  <c r="E265" i="40" s="1"/>
  <c r="A145" i="35"/>
  <c r="B267" i="40" l="1"/>
  <c r="C266" i="40"/>
  <c r="D266" i="40" s="1"/>
  <c r="E266" i="40" s="1"/>
  <c r="A146" i="35"/>
  <c r="B268" i="40" l="1"/>
  <c r="C267" i="40"/>
  <c r="D267" i="40" s="1"/>
  <c r="E267" i="40" s="1"/>
  <c r="A147" i="35"/>
  <c r="B269" i="40" l="1"/>
  <c r="C268" i="40"/>
  <c r="D268" i="40" s="1"/>
  <c r="E268" i="40" s="1"/>
  <c r="A148" i="35"/>
  <c r="B270" i="40" l="1"/>
  <c r="C269" i="40"/>
  <c r="D269" i="40" s="1"/>
  <c r="E269" i="40" s="1"/>
  <c r="A149" i="35"/>
  <c r="B271" i="40" l="1"/>
  <c r="C270" i="40"/>
  <c r="D270" i="40" s="1"/>
  <c r="E270" i="40" s="1"/>
  <c r="A150" i="35"/>
  <c r="B272" i="40" l="1"/>
  <c r="C271" i="40"/>
  <c r="D271" i="40" s="1"/>
  <c r="E271" i="40" s="1"/>
  <c r="A151" i="35"/>
  <c r="B273" i="40" l="1"/>
  <c r="C272" i="40"/>
  <c r="D272" i="40" s="1"/>
  <c r="E272" i="40" s="1"/>
  <c r="A152" i="35"/>
  <c r="B274" i="40" l="1"/>
  <c r="C273" i="40"/>
  <c r="D273" i="40" s="1"/>
  <c r="E273" i="40" s="1"/>
  <c r="A153" i="35"/>
  <c r="B275" i="40" l="1"/>
  <c r="C274" i="40"/>
  <c r="D274" i="40" s="1"/>
  <c r="E274" i="40" s="1"/>
  <c r="A154" i="35"/>
  <c r="B276" i="40" l="1"/>
  <c r="C275" i="40"/>
  <c r="D275" i="40" s="1"/>
  <c r="E275" i="40" s="1"/>
  <c r="A155" i="35"/>
  <c r="B277" i="40" l="1"/>
  <c r="C276" i="40"/>
  <c r="D276" i="40" s="1"/>
  <c r="E276" i="40" s="1"/>
  <c r="A156" i="35"/>
  <c r="B278" i="40" l="1"/>
  <c r="C277" i="40"/>
  <c r="D277" i="40" s="1"/>
  <c r="E277" i="40" s="1"/>
  <c r="A157" i="35"/>
  <c r="B279" i="40" l="1"/>
  <c r="C278" i="40"/>
  <c r="D278" i="40" s="1"/>
  <c r="E278" i="40" s="1"/>
  <c r="A158" i="35"/>
  <c r="B280" i="40" l="1"/>
  <c r="C279" i="40"/>
  <c r="D279" i="40" s="1"/>
  <c r="E279" i="40" s="1"/>
  <c r="A159" i="35"/>
  <c r="B281" i="40" l="1"/>
  <c r="C280" i="40"/>
  <c r="D280" i="40" s="1"/>
  <c r="E280" i="40" s="1"/>
  <c r="A160" i="35"/>
  <c r="B282" i="40" l="1"/>
  <c r="C281" i="40"/>
  <c r="D281" i="40" s="1"/>
  <c r="E281" i="40" s="1"/>
  <c r="A161" i="35"/>
  <c r="B283" i="40" l="1"/>
  <c r="C282" i="40"/>
  <c r="D282" i="40" s="1"/>
  <c r="E282" i="40" s="1"/>
  <c r="A162" i="35"/>
  <c r="B284" i="40" l="1"/>
  <c r="C283" i="40"/>
  <c r="D283" i="40" s="1"/>
  <c r="E283" i="40" s="1"/>
  <c r="A163" i="35"/>
  <c r="B285" i="40" l="1"/>
  <c r="C284" i="40"/>
  <c r="D284" i="40" s="1"/>
  <c r="E284" i="40" s="1"/>
  <c r="A164" i="35"/>
  <c r="B286" i="40" l="1"/>
  <c r="C285" i="40"/>
  <c r="D285" i="40" s="1"/>
  <c r="E285" i="40" s="1"/>
  <c r="A165" i="35"/>
  <c r="B287" i="40" l="1"/>
  <c r="C286" i="40"/>
  <c r="D286" i="40" s="1"/>
  <c r="E286" i="40" s="1"/>
  <c r="A166" i="35"/>
  <c r="B288" i="40" l="1"/>
  <c r="C287" i="40"/>
  <c r="D287" i="40" s="1"/>
  <c r="E287" i="40" s="1"/>
  <c r="A167" i="35"/>
  <c r="B289" i="40" l="1"/>
  <c r="C288" i="40"/>
  <c r="D288" i="40" s="1"/>
  <c r="E288" i="40" s="1"/>
  <c r="A168" i="35"/>
  <c r="B290" i="40" l="1"/>
  <c r="C289" i="40"/>
  <c r="D289" i="40" s="1"/>
  <c r="E289" i="40" s="1"/>
  <c r="A169" i="35"/>
  <c r="B291" i="40" l="1"/>
  <c r="C290" i="40"/>
  <c r="D290" i="40" s="1"/>
  <c r="E290" i="40" s="1"/>
  <c r="A170" i="35"/>
  <c r="B292" i="40" l="1"/>
  <c r="C291" i="40"/>
  <c r="D291" i="40" s="1"/>
  <c r="E291" i="40" s="1"/>
  <c r="A171" i="35"/>
  <c r="B293" i="40" l="1"/>
  <c r="C292" i="40"/>
  <c r="D292" i="40" s="1"/>
  <c r="E292" i="40" s="1"/>
  <c r="A172" i="35"/>
  <c r="B294" i="40" l="1"/>
  <c r="C293" i="40"/>
  <c r="D293" i="40" s="1"/>
  <c r="E293" i="40" s="1"/>
  <c r="A173" i="35"/>
  <c r="B295" i="40" l="1"/>
  <c r="C294" i="40"/>
  <c r="D294" i="40" s="1"/>
  <c r="E294" i="40" s="1"/>
  <c r="A174" i="35"/>
  <c r="B296" i="40" l="1"/>
  <c r="C295" i="40"/>
  <c r="D295" i="40" s="1"/>
  <c r="E295" i="40" s="1"/>
  <c r="A175" i="35"/>
  <c r="B297" i="40" l="1"/>
  <c r="C296" i="40"/>
  <c r="D296" i="40" s="1"/>
  <c r="E296" i="40" s="1"/>
  <c r="A176" i="35"/>
  <c r="B298" i="40" l="1"/>
  <c r="C297" i="40"/>
  <c r="D297" i="40" s="1"/>
  <c r="E297" i="40" s="1"/>
  <c r="A177" i="35"/>
  <c r="B299" i="40" l="1"/>
  <c r="C298" i="40"/>
  <c r="D298" i="40" s="1"/>
  <c r="E298" i="40" s="1"/>
  <c r="A178" i="35"/>
  <c r="B300" i="40" l="1"/>
  <c r="C299" i="40"/>
  <c r="D299" i="40" s="1"/>
  <c r="E299" i="40" s="1"/>
  <c r="A179" i="35"/>
  <c r="B301" i="40" l="1"/>
  <c r="C300" i="40"/>
  <c r="D300" i="40" s="1"/>
  <c r="E300" i="40" s="1"/>
  <c r="A180" i="35"/>
  <c r="B302" i="40" l="1"/>
  <c r="C301" i="40"/>
  <c r="D301" i="40" s="1"/>
  <c r="E301" i="40" s="1"/>
  <c r="A181" i="35"/>
  <c r="B303" i="40" l="1"/>
  <c r="C302" i="40"/>
  <c r="D302" i="40" s="1"/>
  <c r="E302" i="40" s="1"/>
  <c r="A182" i="35"/>
  <c r="B304" i="40" l="1"/>
  <c r="C303" i="40"/>
  <c r="D303" i="40" s="1"/>
  <c r="E303" i="40" s="1"/>
  <c r="A183" i="35"/>
  <c r="B305" i="40" l="1"/>
  <c r="C304" i="40"/>
  <c r="D304" i="40" s="1"/>
  <c r="E304" i="40" s="1"/>
  <c r="A184" i="35"/>
  <c r="B306" i="40" l="1"/>
  <c r="C305" i="40"/>
  <c r="D305" i="40" s="1"/>
  <c r="E305" i="40" s="1"/>
  <c r="A185" i="35"/>
  <c r="B307" i="40" l="1"/>
  <c r="C306" i="40"/>
  <c r="D306" i="40" s="1"/>
  <c r="E306" i="40" s="1"/>
  <c r="A186" i="35"/>
  <c r="B308" i="40" l="1"/>
  <c r="C307" i="40"/>
  <c r="D307" i="40" s="1"/>
  <c r="E307" i="40" s="1"/>
  <c r="A187" i="35"/>
  <c r="B309" i="40" l="1"/>
  <c r="C308" i="40"/>
  <c r="D308" i="40" s="1"/>
  <c r="E308" i="40" s="1"/>
  <c r="A188" i="35"/>
  <c r="B310" i="40" l="1"/>
  <c r="C309" i="40"/>
  <c r="D309" i="40" s="1"/>
  <c r="E309" i="40" s="1"/>
  <c r="A189" i="35"/>
  <c r="B311" i="40" l="1"/>
  <c r="C310" i="40"/>
  <c r="D310" i="40" s="1"/>
  <c r="E310" i="40" s="1"/>
  <c r="A190" i="35"/>
  <c r="B312" i="40" l="1"/>
  <c r="C311" i="40"/>
  <c r="D311" i="40" s="1"/>
  <c r="E311" i="40" s="1"/>
  <c r="A191" i="35"/>
  <c r="B313" i="40" l="1"/>
  <c r="C312" i="40"/>
  <c r="D312" i="40" s="1"/>
  <c r="E312" i="40" s="1"/>
  <c r="A192" i="35"/>
  <c r="B314" i="40" l="1"/>
  <c r="C313" i="40"/>
  <c r="D313" i="40" s="1"/>
  <c r="E313" i="40" s="1"/>
  <c r="A193" i="35"/>
  <c r="B315" i="40" l="1"/>
  <c r="C314" i="40"/>
  <c r="D314" i="40" s="1"/>
  <c r="E314" i="40" s="1"/>
  <c r="A194" i="35"/>
  <c r="B316" i="40" l="1"/>
  <c r="C315" i="40"/>
  <c r="D315" i="40" s="1"/>
  <c r="E315" i="40" s="1"/>
  <c r="A195" i="35"/>
  <c r="B317" i="40" l="1"/>
  <c r="C316" i="40"/>
  <c r="D316" i="40" s="1"/>
  <c r="E316" i="40" s="1"/>
  <c r="A196" i="35"/>
  <c r="B318" i="40" l="1"/>
  <c r="C317" i="40"/>
  <c r="D317" i="40" s="1"/>
  <c r="E317" i="40" s="1"/>
  <c r="A197" i="35"/>
  <c r="B319" i="40" l="1"/>
  <c r="C318" i="40"/>
  <c r="D318" i="40" s="1"/>
  <c r="E318" i="40" s="1"/>
  <c r="A198" i="35"/>
  <c r="B320" i="40" l="1"/>
  <c r="C319" i="40"/>
  <c r="D319" i="40" s="1"/>
  <c r="E319" i="40" s="1"/>
  <c r="A199" i="35"/>
  <c r="B321" i="40" l="1"/>
  <c r="C320" i="40"/>
  <c r="D320" i="40" s="1"/>
  <c r="E320" i="40" s="1"/>
  <c r="A200" i="35"/>
  <c r="B322" i="40" l="1"/>
  <c r="C321" i="40"/>
  <c r="D321" i="40" s="1"/>
  <c r="E321" i="40" s="1"/>
  <c r="A201" i="35"/>
  <c r="B323" i="40" l="1"/>
  <c r="C322" i="40"/>
  <c r="D322" i="40" s="1"/>
  <c r="E322" i="40" s="1"/>
  <c r="A202" i="35"/>
  <c r="B324" i="40" l="1"/>
  <c r="C323" i="40"/>
  <c r="D323" i="40" s="1"/>
  <c r="E323" i="40" s="1"/>
  <c r="A203" i="35"/>
  <c r="B325" i="40" l="1"/>
  <c r="C324" i="40"/>
  <c r="D324" i="40" s="1"/>
  <c r="E324" i="40" s="1"/>
  <c r="A204" i="35"/>
  <c r="B326" i="40" l="1"/>
  <c r="C325" i="40"/>
  <c r="D325" i="40" s="1"/>
  <c r="E325" i="40" s="1"/>
  <c r="A205" i="35"/>
  <c r="B327" i="40" l="1"/>
  <c r="C326" i="40"/>
  <c r="D326" i="40" s="1"/>
  <c r="E326" i="40" s="1"/>
  <c r="A206" i="35"/>
  <c r="B328" i="40" l="1"/>
  <c r="C327" i="40"/>
  <c r="D327" i="40" s="1"/>
  <c r="E327" i="40" s="1"/>
  <c r="A207" i="35"/>
  <c r="B329" i="40" l="1"/>
  <c r="C328" i="40"/>
  <c r="D328" i="40" s="1"/>
  <c r="E328" i="40" s="1"/>
  <c r="A208" i="35"/>
  <c r="B330" i="40" l="1"/>
  <c r="C329" i="40"/>
  <c r="D329" i="40" s="1"/>
  <c r="E329" i="40" s="1"/>
  <c r="A209" i="35"/>
  <c r="B331" i="40" l="1"/>
  <c r="C330" i="40"/>
  <c r="D330" i="40" s="1"/>
  <c r="E330" i="40" s="1"/>
  <c r="A210" i="35"/>
  <c r="B332" i="40" l="1"/>
  <c r="C331" i="40"/>
  <c r="D331" i="40" s="1"/>
  <c r="E331" i="40" s="1"/>
  <c r="A211" i="35"/>
  <c r="B333" i="40" l="1"/>
  <c r="C332" i="40"/>
  <c r="D332" i="40" s="1"/>
  <c r="E332" i="40" s="1"/>
  <c r="A212" i="35"/>
  <c r="B334" i="40" l="1"/>
  <c r="C333" i="40"/>
  <c r="D333" i="40" s="1"/>
  <c r="E333" i="40" s="1"/>
  <c r="A213" i="35"/>
  <c r="B335" i="40" l="1"/>
  <c r="C334" i="40"/>
  <c r="D334" i="40" s="1"/>
  <c r="E334" i="40" s="1"/>
  <c r="A214" i="35"/>
  <c r="B336" i="40" l="1"/>
  <c r="C335" i="40"/>
  <c r="D335" i="40" s="1"/>
  <c r="E335" i="40" s="1"/>
  <c r="A215" i="35"/>
  <c r="B337" i="40" l="1"/>
  <c r="C336" i="40"/>
  <c r="D336" i="40" s="1"/>
  <c r="E336" i="40" s="1"/>
  <c r="A216" i="35"/>
  <c r="B338" i="40" l="1"/>
  <c r="C337" i="40"/>
  <c r="D337" i="40" s="1"/>
  <c r="E337" i="40" s="1"/>
  <c r="A217" i="35"/>
  <c r="B339" i="40" l="1"/>
  <c r="C338" i="40"/>
  <c r="D338" i="40" s="1"/>
  <c r="E338" i="40" s="1"/>
  <c r="G217" i="35"/>
  <c r="H217" i="35" s="1"/>
  <c r="A218" i="35"/>
  <c r="B340" i="40" l="1"/>
  <c r="C339" i="40"/>
  <c r="D339" i="40" s="1"/>
  <c r="E339" i="40" s="1"/>
  <c r="G218" i="35"/>
  <c r="H218" i="35" s="1"/>
  <c r="A219" i="35"/>
  <c r="G36" i="35"/>
  <c r="H36" i="35" s="1"/>
  <c r="G37" i="35"/>
  <c r="H37" i="35" s="1"/>
  <c r="G38" i="35"/>
  <c r="H38" i="35" s="1"/>
  <c r="G39" i="35"/>
  <c r="H39" i="35" s="1"/>
  <c r="G40" i="35"/>
  <c r="H40" i="35" s="1"/>
  <c r="G41" i="35"/>
  <c r="H41" i="35" s="1"/>
  <c r="G42" i="35"/>
  <c r="H42" i="35" s="1"/>
  <c r="G43" i="35"/>
  <c r="H43" i="35" s="1"/>
  <c r="G44" i="35"/>
  <c r="H44" i="35" s="1"/>
  <c r="G45" i="35"/>
  <c r="H45" i="35" s="1"/>
  <c r="G46" i="35"/>
  <c r="H46" i="35" s="1"/>
  <c r="G47" i="35"/>
  <c r="H47" i="35" s="1"/>
  <c r="G48" i="35"/>
  <c r="H48" i="35" s="1"/>
  <c r="G49" i="35"/>
  <c r="H49" i="35" s="1"/>
  <c r="G50" i="35"/>
  <c r="H50" i="35" s="1"/>
  <c r="G51" i="35"/>
  <c r="H51" i="35" s="1"/>
  <c r="G52" i="35"/>
  <c r="H52" i="35" s="1"/>
  <c r="G53" i="35"/>
  <c r="H53" i="35" s="1"/>
  <c r="G54" i="35"/>
  <c r="H54" i="35" s="1"/>
  <c r="G55" i="35"/>
  <c r="H55" i="35" s="1"/>
  <c r="G56" i="35"/>
  <c r="H56" i="35" s="1"/>
  <c r="G57" i="35"/>
  <c r="H57" i="35" s="1"/>
  <c r="G58" i="35"/>
  <c r="H58" i="35" s="1"/>
  <c r="G59" i="35"/>
  <c r="H59" i="35" s="1"/>
  <c r="G60" i="35"/>
  <c r="H60" i="35" s="1"/>
  <c r="G61" i="35"/>
  <c r="H61" i="35" s="1"/>
  <c r="G62" i="35"/>
  <c r="H62" i="35" s="1"/>
  <c r="G63" i="35"/>
  <c r="H63" i="35" s="1"/>
  <c r="G64" i="35"/>
  <c r="H64" i="35" s="1"/>
  <c r="G65" i="35"/>
  <c r="H65" i="35" s="1"/>
  <c r="G66" i="35"/>
  <c r="H66" i="35" s="1"/>
  <c r="G67" i="35"/>
  <c r="H67" i="35" s="1"/>
  <c r="G68" i="35"/>
  <c r="H68" i="35" s="1"/>
  <c r="G69" i="35"/>
  <c r="H69" i="35" s="1"/>
  <c r="G70" i="35"/>
  <c r="H70" i="35" s="1"/>
  <c r="G71" i="35"/>
  <c r="H71" i="35" s="1"/>
  <c r="G72" i="35"/>
  <c r="H72" i="35" s="1"/>
  <c r="G73" i="35"/>
  <c r="H73" i="35" s="1"/>
  <c r="G74" i="35"/>
  <c r="H74" i="35" s="1"/>
  <c r="G75" i="35"/>
  <c r="H75" i="35" s="1"/>
  <c r="G76" i="35"/>
  <c r="H76" i="35" s="1"/>
  <c r="G77" i="35"/>
  <c r="H77" i="35" s="1"/>
  <c r="G78" i="35"/>
  <c r="H78" i="35" s="1"/>
  <c r="G79" i="35"/>
  <c r="H79" i="35" s="1"/>
  <c r="G80" i="35"/>
  <c r="H80" i="35" s="1"/>
  <c r="G81" i="35"/>
  <c r="H81" i="35" s="1"/>
  <c r="G82" i="35"/>
  <c r="H82" i="35" s="1"/>
  <c r="G83" i="35"/>
  <c r="H83" i="35" s="1"/>
  <c r="G84" i="35"/>
  <c r="H84" i="35" s="1"/>
  <c r="G85" i="35"/>
  <c r="H85" i="35" s="1"/>
  <c r="G86" i="35"/>
  <c r="H86" i="35" s="1"/>
  <c r="G87" i="35"/>
  <c r="H87" i="35" s="1"/>
  <c r="G88" i="35"/>
  <c r="H88" i="35" s="1"/>
  <c r="G89" i="35"/>
  <c r="H89" i="35" s="1"/>
  <c r="G90" i="35"/>
  <c r="H90" i="35" s="1"/>
  <c r="G91" i="35"/>
  <c r="H91" i="35" s="1"/>
  <c r="G92" i="35"/>
  <c r="H92" i="35" s="1"/>
  <c r="G93" i="35"/>
  <c r="H93" i="35" s="1"/>
  <c r="G94" i="35"/>
  <c r="H94" i="35" s="1"/>
  <c r="G95" i="35"/>
  <c r="H95" i="35" s="1"/>
  <c r="G96" i="35"/>
  <c r="H96" i="35" s="1"/>
  <c r="G97" i="35"/>
  <c r="H97" i="35" s="1"/>
  <c r="G98" i="35"/>
  <c r="H98" i="35" s="1"/>
  <c r="G99" i="35"/>
  <c r="H99" i="35" s="1"/>
  <c r="G100" i="35"/>
  <c r="H100" i="35" s="1"/>
  <c r="G101" i="35"/>
  <c r="H101" i="35" s="1"/>
  <c r="G102" i="35"/>
  <c r="H102" i="35" s="1"/>
  <c r="G103" i="35"/>
  <c r="H103" i="35" s="1"/>
  <c r="G104" i="35"/>
  <c r="H104" i="35" s="1"/>
  <c r="G105" i="35"/>
  <c r="H105" i="35" s="1"/>
  <c r="G106" i="35"/>
  <c r="H106" i="35" s="1"/>
  <c r="G107" i="35"/>
  <c r="H107" i="35" s="1"/>
  <c r="G108" i="35"/>
  <c r="H108" i="35" s="1"/>
  <c r="G109" i="35"/>
  <c r="H109" i="35" s="1"/>
  <c r="G110" i="35"/>
  <c r="H110" i="35" s="1"/>
  <c r="G111" i="35"/>
  <c r="H111" i="35" s="1"/>
  <c r="G112" i="35"/>
  <c r="H112" i="35" s="1"/>
  <c r="G113" i="35"/>
  <c r="H113" i="35" s="1"/>
  <c r="G114" i="35"/>
  <c r="H114" i="35" s="1"/>
  <c r="G115" i="35"/>
  <c r="H115" i="35" s="1"/>
  <c r="G116" i="35"/>
  <c r="H116" i="35" s="1"/>
  <c r="G117" i="35"/>
  <c r="H117" i="35" s="1"/>
  <c r="G118" i="35"/>
  <c r="H118" i="35" s="1"/>
  <c r="G119" i="35"/>
  <c r="H119" i="35" s="1"/>
  <c r="G120" i="35"/>
  <c r="H120" i="35" s="1"/>
  <c r="G121" i="35"/>
  <c r="H121" i="35" s="1"/>
  <c r="G122" i="35"/>
  <c r="H122" i="35" s="1"/>
  <c r="G123" i="35"/>
  <c r="H123" i="35" s="1"/>
  <c r="G124" i="35"/>
  <c r="H124" i="35" s="1"/>
  <c r="G125" i="35"/>
  <c r="H125" i="35" s="1"/>
  <c r="G126" i="35"/>
  <c r="H126" i="35" s="1"/>
  <c r="G127" i="35"/>
  <c r="H127" i="35" s="1"/>
  <c r="G128" i="35"/>
  <c r="H128" i="35" s="1"/>
  <c r="G129" i="35"/>
  <c r="H129" i="35" s="1"/>
  <c r="G130" i="35"/>
  <c r="H130" i="35" s="1"/>
  <c r="G131" i="35"/>
  <c r="H131" i="35" s="1"/>
  <c r="G132" i="35"/>
  <c r="H132" i="35" s="1"/>
  <c r="G133" i="35"/>
  <c r="H133" i="35" s="1"/>
  <c r="G134" i="35"/>
  <c r="H134" i="35" s="1"/>
  <c r="G135" i="35"/>
  <c r="H135" i="35" s="1"/>
  <c r="G136" i="35"/>
  <c r="H136" i="35" s="1"/>
  <c r="G137" i="35"/>
  <c r="H137" i="35" s="1"/>
  <c r="G138" i="35"/>
  <c r="H138" i="35" s="1"/>
  <c r="G139" i="35"/>
  <c r="H139" i="35" s="1"/>
  <c r="G140" i="35"/>
  <c r="H140" i="35" s="1"/>
  <c r="G141" i="35"/>
  <c r="H141" i="35" s="1"/>
  <c r="G142" i="35"/>
  <c r="H142" i="35" s="1"/>
  <c r="G143" i="35"/>
  <c r="H143" i="35" s="1"/>
  <c r="G144" i="35"/>
  <c r="H144" i="35" s="1"/>
  <c r="G145" i="35"/>
  <c r="H145" i="35" s="1"/>
  <c r="G146" i="35"/>
  <c r="H146" i="35" s="1"/>
  <c r="G147" i="35"/>
  <c r="H147" i="35" s="1"/>
  <c r="G148" i="35"/>
  <c r="H148" i="35" s="1"/>
  <c r="G149" i="35"/>
  <c r="H149" i="35" s="1"/>
  <c r="G150" i="35"/>
  <c r="H150" i="35" s="1"/>
  <c r="G151" i="35"/>
  <c r="H151" i="35" s="1"/>
  <c r="G152" i="35"/>
  <c r="H152" i="35" s="1"/>
  <c r="G153" i="35"/>
  <c r="H153" i="35" s="1"/>
  <c r="G154" i="35"/>
  <c r="H154" i="35" s="1"/>
  <c r="G155" i="35"/>
  <c r="H155" i="35" s="1"/>
  <c r="G156" i="35"/>
  <c r="H156" i="35" s="1"/>
  <c r="G157" i="35"/>
  <c r="H157" i="35" s="1"/>
  <c r="G158" i="35"/>
  <c r="H158" i="35" s="1"/>
  <c r="G159" i="35"/>
  <c r="H159" i="35" s="1"/>
  <c r="G160" i="35"/>
  <c r="H160" i="35" s="1"/>
  <c r="G161" i="35"/>
  <c r="H161" i="35" s="1"/>
  <c r="G162" i="35"/>
  <c r="H162" i="35" s="1"/>
  <c r="G163" i="35"/>
  <c r="H163" i="35" s="1"/>
  <c r="G164" i="35"/>
  <c r="H164" i="35" s="1"/>
  <c r="G165" i="35"/>
  <c r="H165" i="35" s="1"/>
  <c r="G166" i="35"/>
  <c r="H166" i="35" s="1"/>
  <c r="G167" i="35"/>
  <c r="H167" i="35" s="1"/>
  <c r="G168" i="35"/>
  <c r="H168" i="35" s="1"/>
  <c r="G169" i="35"/>
  <c r="H169" i="35" s="1"/>
  <c r="G170" i="35"/>
  <c r="H170" i="35" s="1"/>
  <c r="G171" i="35"/>
  <c r="H171" i="35" s="1"/>
  <c r="G172" i="35"/>
  <c r="H172" i="35" s="1"/>
  <c r="G173" i="35"/>
  <c r="H173" i="35" s="1"/>
  <c r="G174" i="35"/>
  <c r="H174" i="35" s="1"/>
  <c r="G175" i="35"/>
  <c r="H175" i="35" s="1"/>
  <c r="G176" i="35"/>
  <c r="H176" i="35" s="1"/>
  <c r="G177" i="35"/>
  <c r="H177" i="35" s="1"/>
  <c r="G178" i="35"/>
  <c r="H178" i="35" s="1"/>
  <c r="G179" i="35"/>
  <c r="H179" i="35" s="1"/>
  <c r="G180" i="35"/>
  <c r="H180" i="35" s="1"/>
  <c r="G181" i="35"/>
  <c r="H181" i="35" s="1"/>
  <c r="G182" i="35"/>
  <c r="H182" i="35" s="1"/>
  <c r="G183" i="35"/>
  <c r="H183" i="35" s="1"/>
  <c r="G184" i="35"/>
  <c r="H184" i="35" s="1"/>
  <c r="G185" i="35"/>
  <c r="H185" i="35" s="1"/>
  <c r="G186" i="35"/>
  <c r="H186" i="35" s="1"/>
  <c r="G187" i="35"/>
  <c r="H187" i="35" s="1"/>
  <c r="G188" i="35"/>
  <c r="H188" i="35" s="1"/>
  <c r="G189" i="35"/>
  <c r="H189" i="35" s="1"/>
  <c r="G190" i="35"/>
  <c r="H190" i="35" s="1"/>
  <c r="G191" i="35"/>
  <c r="H191" i="35" s="1"/>
  <c r="G192" i="35"/>
  <c r="H192" i="35" s="1"/>
  <c r="G193" i="35"/>
  <c r="H193" i="35" s="1"/>
  <c r="G194" i="35"/>
  <c r="H194" i="35" s="1"/>
  <c r="G195" i="35"/>
  <c r="H195" i="35" s="1"/>
  <c r="G196" i="35"/>
  <c r="H196" i="35" s="1"/>
  <c r="G197" i="35"/>
  <c r="H197" i="35" s="1"/>
  <c r="G198" i="35"/>
  <c r="H198" i="35" s="1"/>
  <c r="G199" i="35"/>
  <c r="H199" i="35" s="1"/>
  <c r="G200" i="35"/>
  <c r="H200" i="35" s="1"/>
  <c r="G201" i="35"/>
  <c r="H201" i="35" s="1"/>
  <c r="G202" i="35"/>
  <c r="H202" i="35" s="1"/>
  <c r="G203" i="35"/>
  <c r="H203" i="35" s="1"/>
  <c r="G204" i="35"/>
  <c r="H204" i="35" s="1"/>
  <c r="G205" i="35"/>
  <c r="H205" i="35" s="1"/>
  <c r="G206" i="35"/>
  <c r="H206" i="35" s="1"/>
  <c r="G207" i="35"/>
  <c r="H207" i="35" s="1"/>
  <c r="G208" i="35"/>
  <c r="H208" i="35" s="1"/>
  <c r="G209" i="35"/>
  <c r="H209" i="35" s="1"/>
  <c r="G210" i="35"/>
  <c r="H210" i="35" s="1"/>
  <c r="G211" i="35"/>
  <c r="H211" i="35" s="1"/>
  <c r="G212" i="35"/>
  <c r="H212" i="35" s="1"/>
  <c r="G213" i="35"/>
  <c r="H213" i="35" s="1"/>
  <c r="G214" i="35"/>
  <c r="H214" i="35" s="1"/>
  <c r="G215" i="35"/>
  <c r="H215" i="35" s="1"/>
  <c r="G216" i="35"/>
  <c r="H216" i="35" s="1"/>
  <c r="B341" i="40" l="1"/>
  <c r="C340" i="40"/>
  <c r="D340" i="40" s="1"/>
  <c r="E340" i="40" s="1"/>
  <c r="B204" i="35"/>
  <c r="B180" i="35"/>
  <c r="B156" i="35"/>
  <c r="B132" i="35"/>
  <c r="B108" i="35"/>
  <c r="B84" i="35"/>
  <c r="B60" i="35"/>
  <c r="B36" i="35"/>
  <c r="G219" i="35"/>
  <c r="H219" i="35" s="1"/>
  <c r="A220" i="35"/>
  <c r="C341" i="40" l="1"/>
  <c r="D341" i="40" s="1"/>
  <c r="E341" i="40" s="1"/>
  <c r="B342" i="40"/>
  <c r="G220" i="35"/>
  <c r="H220" i="35" s="1"/>
  <c r="A221" i="35"/>
  <c r="C342" i="40" l="1"/>
  <c r="D342" i="40" s="1"/>
  <c r="E342" i="40" s="1"/>
  <c r="B343" i="40"/>
  <c r="G221" i="35"/>
  <c r="H221" i="35" s="1"/>
  <c r="A222" i="35"/>
  <c r="C343" i="40" l="1"/>
  <c r="D343" i="40" s="1"/>
  <c r="E343" i="40" s="1"/>
  <c r="B344" i="40"/>
  <c r="A223" i="35"/>
  <c r="G222" i="35"/>
  <c r="H222" i="35" s="1"/>
  <c r="C344" i="40" l="1"/>
  <c r="D344" i="40" s="1"/>
  <c r="E344" i="40" s="1"/>
  <c r="B345" i="40"/>
  <c r="A224" i="35"/>
  <c r="G223" i="35"/>
  <c r="H223" i="35" s="1"/>
  <c r="C345" i="40" l="1"/>
  <c r="D345" i="40" s="1"/>
  <c r="E345" i="40" s="1"/>
  <c r="B346" i="40"/>
  <c r="G224" i="35"/>
  <c r="H224" i="35" s="1"/>
  <c r="A225" i="35"/>
  <c r="C346" i="40" l="1"/>
  <c r="D346" i="40" s="1"/>
  <c r="E346" i="40" s="1"/>
  <c r="B347" i="40"/>
  <c r="G225" i="35"/>
  <c r="H225" i="35" s="1"/>
  <c r="A226" i="35"/>
  <c r="C347" i="40" l="1"/>
  <c r="D347" i="40" s="1"/>
  <c r="E347" i="40" s="1"/>
  <c r="B348" i="40"/>
  <c r="G226" i="35"/>
  <c r="H226" i="35" s="1"/>
  <c r="A227" i="35"/>
  <c r="C348" i="40" l="1"/>
  <c r="D348" i="40" s="1"/>
  <c r="E348" i="40" s="1"/>
  <c r="B349" i="40"/>
  <c r="A228" i="35"/>
  <c r="G227" i="35"/>
  <c r="H227" i="35" s="1"/>
  <c r="C349" i="40" l="1"/>
  <c r="D349" i="40" s="1"/>
  <c r="E349" i="40" s="1"/>
  <c r="B350" i="40"/>
  <c r="A229" i="35"/>
  <c r="G228" i="35"/>
  <c r="H228" i="35" s="1"/>
  <c r="C350" i="40" l="1"/>
  <c r="D350" i="40" s="1"/>
  <c r="E350" i="40" s="1"/>
  <c r="B351" i="40"/>
  <c r="B228" i="35"/>
  <c r="G229" i="35"/>
  <c r="H229" i="35" s="1"/>
  <c r="A230" i="35"/>
  <c r="C351" i="40" l="1"/>
  <c r="D351" i="40" s="1"/>
  <c r="E351" i="40" s="1"/>
  <c r="B352" i="40"/>
  <c r="A231" i="35"/>
  <c r="G230" i="35"/>
  <c r="H230" i="35" s="1"/>
  <c r="C352" i="40" l="1"/>
  <c r="D352" i="40" s="1"/>
  <c r="E352" i="40" s="1"/>
  <c r="B353" i="40"/>
  <c r="A232" i="35"/>
  <c r="G231" i="35"/>
  <c r="H231" i="35" s="1"/>
  <c r="C353" i="40" l="1"/>
  <c r="D353" i="40" s="1"/>
  <c r="E353" i="40" s="1"/>
  <c r="B354" i="40"/>
  <c r="G232" i="35"/>
  <c r="H232" i="35" s="1"/>
  <c r="A233" i="35"/>
  <c r="C354" i="40" l="1"/>
  <c r="D354" i="40" s="1"/>
  <c r="E354" i="40" s="1"/>
  <c r="B355" i="40"/>
  <c r="G233" i="35"/>
  <c r="H233" i="35" s="1"/>
  <c r="A234" i="35"/>
  <c r="C355" i="40" l="1"/>
  <c r="D355" i="40" s="1"/>
  <c r="E355" i="40" s="1"/>
  <c r="B356" i="40"/>
  <c r="A235" i="35"/>
  <c r="G234" i="35"/>
  <c r="H234" i="35" s="1"/>
  <c r="C356" i="40" l="1"/>
  <c r="D356" i="40" s="1"/>
  <c r="E356" i="40" s="1"/>
  <c r="B357" i="40"/>
  <c r="A236" i="35"/>
  <c r="G235" i="35"/>
  <c r="H235" i="35" s="1"/>
  <c r="C357" i="40" l="1"/>
  <c r="D357" i="40" s="1"/>
  <c r="E357" i="40" s="1"/>
  <c r="B358" i="40"/>
  <c r="G236" i="35"/>
  <c r="H236" i="35" s="1"/>
  <c r="A237" i="35"/>
  <c r="C358" i="40" l="1"/>
  <c r="D358" i="40" s="1"/>
  <c r="E358" i="40" s="1"/>
  <c r="B359" i="40"/>
  <c r="G237" i="35"/>
  <c r="H237" i="35" s="1"/>
  <c r="A238" i="35"/>
  <c r="C359" i="40" l="1"/>
  <c r="D359" i="40" s="1"/>
  <c r="E359" i="40" s="1"/>
  <c r="B360" i="40"/>
  <c r="A239" i="35"/>
  <c r="G238" i="35"/>
  <c r="H238" i="35" s="1"/>
  <c r="C360" i="40" l="1"/>
  <c r="D360" i="40" s="1"/>
  <c r="E360" i="40" s="1"/>
  <c r="B361" i="40"/>
  <c r="A240" i="35"/>
  <c r="G239" i="35"/>
  <c r="H239" i="35" s="1"/>
  <c r="C361" i="40" l="1"/>
  <c r="D361" i="40" s="1"/>
  <c r="E361" i="40" s="1"/>
  <c r="B362" i="40"/>
  <c r="G240" i="35"/>
  <c r="H240" i="35" s="1"/>
  <c r="A241" i="35"/>
  <c r="C362" i="40" l="1"/>
  <c r="D362" i="40" s="1"/>
  <c r="E362" i="40" s="1"/>
  <c r="B363" i="40"/>
  <c r="G241" i="35"/>
  <c r="H241" i="35" s="1"/>
  <c r="A242" i="35"/>
  <c r="C363" i="40" l="1"/>
  <c r="D363" i="40" s="1"/>
  <c r="E363" i="40" s="1"/>
  <c r="B364" i="40"/>
  <c r="A243" i="35"/>
  <c r="G242" i="35"/>
  <c r="H242" i="35" s="1"/>
  <c r="C364" i="40" l="1"/>
  <c r="D364" i="40" s="1"/>
  <c r="E364" i="40" s="1"/>
  <c r="B365" i="40"/>
  <c r="G243" i="35"/>
  <c r="H243" i="35" s="1"/>
  <c r="A244" i="35"/>
  <c r="C365" i="40" l="1"/>
  <c r="D365" i="40" s="1"/>
  <c r="E365" i="40" s="1"/>
  <c r="B366" i="40"/>
  <c r="G244" i="35"/>
  <c r="H244" i="35" s="1"/>
  <c r="A245" i="35"/>
  <c r="C366" i="40" l="1"/>
  <c r="D366" i="40" s="1"/>
  <c r="E366" i="40" s="1"/>
  <c r="B367" i="40"/>
  <c r="G245" i="35"/>
  <c r="H245" i="35" s="1"/>
  <c r="A246" i="35"/>
  <c r="C367" i="40" l="1"/>
  <c r="D367" i="40" s="1"/>
  <c r="E367" i="40" s="1"/>
  <c r="B368" i="40"/>
  <c r="A247" i="35"/>
  <c r="G246" i="35"/>
  <c r="H246" i="35" s="1"/>
  <c r="C368" i="40" l="1"/>
  <c r="D368" i="40" s="1"/>
  <c r="E368" i="40" s="1"/>
  <c r="B369" i="40"/>
  <c r="A248" i="35"/>
  <c r="G247" i="35"/>
  <c r="H247" i="35" s="1"/>
  <c r="C369" i="40" l="1"/>
  <c r="D369" i="40" s="1"/>
  <c r="E369" i="40" s="1"/>
  <c r="B370" i="40"/>
  <c r="A249" i="35"/>
  <c r="G248" i="35"/>
  <c r="H248" i="35" s="1"/>
  <c r="B371" i="40" l="1"/>
  <c r="C370" i="40"/>
  <c r="D370" i="40" s="1"/>
  <c r="E370" i="40" s="1"/>
  <c r="G249" i="35"/>
  <c r="H249" i="35" s="1"/>
  <c r="A250" i="35"/>
  <c r="B372" i="40" l="1"/>
  <c r="C371" i="40"/>
  <c r="D371" i="40" s="1"/>
  <c r="E371" i="40" s="1"/>
  <c r="A251" i="35"/>
  <c r="G250" i="35"/>
  <c r="H250" i="35" s="1"/>
  <c r="B373" i="40" l="1"/>
  <c r="C372" i="40"/>
  <c r="D372" i="40" s="1"/>
  <c r="E372" i="40" s="1"/>
  <c r="A252" i="35"/>
  <c r="G251" i="35"/>
  <c r="H251" i="35" s="1"/>
  <c r="B374" i="40" l="1"/>
  <c r="C373" i="40"/>
  <c r="D373" i="40" s="1"/>
  <c r="E373" i="40" s="1"/>
  <c r="G252" i="35"/>
  <c r="H252" i="35" s="1"/>
  <c r="A253" i="35"/>
  <c r="B375" i="40" l="1"/>
  <c r="C374" i="40"/>
  <c r="D374" i="40" s="1"/>
  <c r="E374" i="40" s="1"/>
  <c r="G253" i="35"/>
  <c r="H253" i="35" s="1"/>
  <c r="A254" i="35"/>
  <c r="B252" i="35"/>
  <c r="B376" i="40" l="1"/>
  <c r="C375" i="40"/>
  <c r="D375" i="40" s="1"/>
  <c r="E375" i="40" s="1"/>
  <c r="A255" i="35"/>
  <c r="G254" i="35"/>
  <c r="H254" i="35" s="1"/>
  <c r="B377" i="40" l="1"/>
  <c r="C376" i="40"/>
  <c r="D376" i="40" s="1"/>
  <c r="E376" i="40" s="1"/>
  <c r="A256" i="35"/>
  <c r="G255" i="35"/>
  <c r="H255" i="35" s="1"/>
  <c r="B378" i="40" l="1"/>
  <c r="C377" i="40"/>
  <c r="D377" i="40" s="1"/>
  <c r="E377" i="40" s="1"/>
  <c r="A257" i="35"/>
  <c r="G256" i="35"/>
  <c r="H256" i="35" s="1"/>
  <c r="B379" i="40" l="1"/>
  <c r="C378" i="40"/>
  <c r="D378" i="40" s="1"/>
  <c r="E378" i="40" s="1"/>
  <c r="G257" i="35"/>
  <c r="H257" i="35" s="1"/>
  <c r="A258" i="35"/>
  <c r="B380" i="40" l="1"/>
  <c r="C379" i="40"/>
  <c r="D379" i="40" s="1"/>
  <c r="E379" i="40" s="1"/>
  <c r="A259" i="35"/>
  <c r="G258" i="35"/>
  <c r="H258" i="35" s="1"/>
  <c r="B381" i="40" l="1"/>
  <c r="C380" i="40"/>
  <c r="D380" i="40" s="1"/>
  <c r="E380" i="40" s="1"/>
  <c r="A260" i="35"/>
  <c r="G259" i="35"/>
  <c r="H259" i="35" s="1"/>
  <c r="B382" i="40" l="1"/>
  <c r="C381" i="40"/>
  <c r="D381" i="40" s="1"/>
  <c r="E381" i="40" s="1"/>
  <c r="G260" i="35"/>
  <c r="H260" i="35" s="1"/>
  <c r="A261" i="35"/>
  <c r="B383" i="40" l="1"/>
  <c r="C382" i="40"/>
  <c r="D382" i="40" s="1"/>
  <c r="E382" i="40" s="1"/>
  <c r="G261" i="35"/>
  <c r="H261" i="35" s="1"/>
  <c r="A262" i="35"/>
  <c r="B384" i="40" l="1"/>
  <c r="C383" i="40"/>
  <c r="D383" i="40" s="1"/>
  <c r="E383" i="40" s="1"/>
  <c r="A263" i="35"/>
  <c r="G262" i="35"/>
  <c r="H262" i="35" s="1"/>
  <c r="B385" i="40" l="1"/>
  <c r="C384" i="40"/>
  <c r="D384" i="40" s="1"/>
  <c r="E384" i="40" s="1"/>
  <c r="A264" i="35"/>
  <c r="G263" i="35"/>
  <c r="H263" i="35" s="1"/>
  <c r="B386" i="40" l="1"/>
  <c r="C385" i="40"/>
  <c r="D385" i="40" s="1"/>
  <c r="E385" i="40" s="1"/>
  <c r="G264" i="35"/>
  <c r="H264" i="35" s="1"/>
  <c r="A265" i="35"/>
  <c r="B387" i="40" l="1"/>
  <c r="C386" i="40"/>
  <c r="D386" i="40" s="1"/>
  <c r="E386" i="40" s="1"/>
  <c r="G265" i="35"/>
  <c r="H265" i="35" s="1"/>
  <c r="A266" i="35"/>
  <c r="B388" i="40" l="1"/>
  <c r="C387" i="40"/>
  <c r="D387" i="40" s="1"/>
  <c r="E387" i="40" s="1"/>
  <c r="A267" i="35"/>
  <c r="G266" i="35"/>
  <c r="H266" i="35" s="1"/>
  <c r="B389" i="40" l="1"/>
  <c r="C388" i="40"/>
  <c r="D388" i="40" s="1"/>
  <c r="E388" i="40" s="1"/>
  <c r="A268" i="35"/>
  <c r="G267" i="35"/>
  <c r="H267" i="35" s="1"/>
  <c r="B390" i="40" l="1"/>
  <c r="C389" i="40"/>
  <c r="D389" i="40" s="1"/>
  <c r="E389" i="40" s="1"/>
  <c r="G268" i="35"/>
  <c r="H268" i="35" s="1"/>
  <c r="A269" i="35"/>
  <c r="B391" i="40" l="1"/>
  <c r="C390" i="40"/>
  <c r="D390" i="40" s="1"/>
  <c r="E390" i="40" s="1"/>
  <c r="G269" i="35"/>
  <c r="H269" i="35" s="1"/>
  <c r="A270" i="35"/>
  <c r="B392" i="40" l="1"/>
  <c r="C391" i="40"/>
  <c r="D391" i="40" s="1"/>
  <c r="E391" i="40" s="1"/>
  <c r="A271" i="35"/>
  <c r="G270" i="35"/>
  <c r="H270" i="35" s="1"/>
  <c r="B393" i="40" l="1"/>
  <c r="C392" i="40"/>
  <c r="D392" i="40" s="1"/>
  <c r="E392" i="40" s="1"/>
  <c r="G271" i="35"/>
  <c r="H271" i="35" s="1"/>
  <c r="A272" i="35"/>
  <c r="B394" i="40" l="1"/>
  <c r="C393" i="40"/>
  <c r="D393" i="40" s="1"/>
  <c r="E393" i="40" s="1"/>
  <c r="G272" i="35"/>
  <c r="H272" i="35" s="1"/>
  <c r="A273" i="35"/>
  <c r="B395" i="40" l="1"/>
  <c r="C394" i="40"/>
  <c r="D394" i="40" s="1"/>
  <c r="E394" i="40" s="1"/>
  <c r="G273" i="35"/>
  <c r="H273" i="35" s="1"/>
  <c r="A274" i="35"/>
  <c r="B396" i="40" l="1"/>
  <c r="C395" i="40"/>
  <c r="D395" i="40" s="1"/>
  <c r="E395" i="40" s="1"/>
  <c r="A275" i="35"/>
  <c r="G274" i="35"/>
  <c r="H274" i="35" s="1"/>
  <c r="B397" i="40" l="1"/>
  <c r="C396" i="40"/>
  <c r="D396" i="40" s="1"/>
  <c r="E396" i="40" s="1"/>
  <c r="A276" i="35"/>
  <c r="G275" i="35"/>
  <c r="H275" i="35" s="1"/>
  <c r="B398" i="40" l="1"/>
  <c r="C397" i="40"/>
  <c r="D397" i="40" s="1"/>
  <c r="E397" i="40" s="1"/>
  <c r="G276" i="35"/>
  <c r="H276" i="35" s="1"/>
  <c r="A277" i="35"/>
  <c r="B399" i="40" l="1"/>
  <c r="C398" i="40"/>
  <c r="D398" i="40" s="1"/>
  <c r="E398" i="40" s="1"/>
  <c r="G277" i="35"/>
  <c r="H277" i="35" s="1"/>
  <c r="A278" i="35"/>
  <c r="B276" i="35"/>
  <c r="B400" i="40" l="1"/>
  <c r="C399" i="40"/>
  <c r="D399" i="40" s="1"/>
  <c r="E399" i="40" s="1"/>
  <c r="A279" i="35"/>
  <c r="G278" i="35"/>
  <c r="H278" i="35" s="1"/>
  <c r="B401" i="40" l="1"/>
  <c r="C400" i="40"/>
  <c r="D400" i="40" s="1"/>
  <c r="E400" i="40" s="1"/>
  <c r="G279" i="35"/>
  <c r="H279" i="35" s="1"/>
  <c r="A280" i="35"/>
  <c r="B402" i="40" l="1"/>
  <c r="C401" i="40"/>
  <c r="D401" i="40" s="1"/>
  <c r="E401" i="40" s="1"/>
  <c r="G280" i="35"/>
  <c r="H280" i="35" s="1"/>
  <c r="A281" i="35"/>
  <c r="B403" i="40" l="1"/>
  <c r="C402" i="40"/>
  <c r="D402" i="40" s="1"/>
  <c r="E402" i="40" s="1"/>
  <c r="G281" i="35"/>
  <c r="H281" i="35" s="1"/>
  <c r="A282" i="35"/>
  <c r="B404" i="40" l="1"/>
  <c r="C403" i="40"/>
  <c r="D403" i="40" s="1"/>
  <c r="E403" i="40" s="1"/>
  <c r="A283" i="35"/>
  <c r="G282" i="35"/>
  <c r="H282" i="35" s="1"/>
  <c r="B405" i="40" l="1"/>
  <c r="C404" i="40"/>
  <c r="D404" i="40" s="1"/>
  <c r="E404" i="40" s="1"/>
  <c r="A284" i="35"/>
  <c r="G283" i="35"/>
  <c r="H283" i="35" s="1"/>
  <c r="B406" i="40" l="1"/>
  <c r="C405" i="40"/>
  <c r="D405" i="40" s="1"/>
  <c r="E405" i="40" s="1"/>
  <c r="G284" i="35"/>
  <c r="H284" i="35" s="1"/>
  <c r="A285" i="35"/>
  <c r="B407" i="40" l="1"/>
  <c r="C406" i="40"/>
  <c r="D406" i="40" s="1"/>
  <c r="E406" i="40" s="1"/>
  <c r="G285" i="35"/>
  <c r="H285" i="35" s="1"/>
  <c r="A286" i="35"/>
  <c r="B408" i="40" l="1"/>
  <c r="C407" i="40"/>
  <c r="D407" i="40" s="1"/>
  <c r="E407" i="40" s="1"/>
  <c r="A287" i="35"/>
  <c r="G286" i="35"/>
  <c r="H286" i="35" s="1"/>
  <c r="B409" i="40" l="1"/>
  <c r="C408" i="40"/>
  <c r="D408" i="40" s="1"/>
  <c r="E408" i="40" s="1"/>
  <c r="G287" i="35"/>
  <c r="H287" i="35" s="1"/>
  <c r="A288" i="35"/>
  <c r="B410" i="40" l="1"/>
  <c r="C409" i="40"/>
  <c r="D409" i="40" s="1"/>
  <c r="E409" i="40" s="1"/>
  <c r="G288" i="35"/>
  <c r="H288" i="35" s="1"/>
  <c r="A289" i="35"/>
  <c r="B411" i="40" l="1"/>
  <c r="C410" i="40"/>
  <c r="D410" i="40" s="1"/>
  <c r="E410" i="40" s="1"/>
  <c r="G289" i="35"/>
  <c r="H289" i="35" s="1"/>
  <c r="A290" i="35"/>
  <c r="B412" i="40" l="1"/>
  <c r="C411" i="40"/>
  <c r="D411" i="40" s="1"/>
  <c r="E411" i="40" s="1"/>
  <c r="A291" i="35"/>
  <c r="G290" i="35"/>
  <c r="H290" i="35" s="1"/>
  <c r="B413" i="40" l="1"/>
  <c r="C412" i="40"/>
  <c r="D412" i="40" s="1"/>
  <c r="E412" i="40" s="1"/>
  <c r="A292" i="35"/>
  <c r="G291" i="35"/>
  <c r="H291" i="35" s="1"/>
  <c r="B414" i="40" l="1"/>
  <c r="C413" i="40"/>
  <c r="D413" i="40" s="1"/>
  <c r="E413" i="40" s="1"/>
  <c r="G292" i="35"/>
  <c r="H292" i="35" s="1"/>
  <c r="A293" i="35"/>
  <c r="B415" i="40" l="1"/>
  <c r="C414" i="40"/>
  <c r="D414" i="40" s="1"/>
  <c r="E414" i="40" s="1"/>
  <c r="G293" i="35"/>
  <c r="H293" i="35" s="1"/>
  <c r="A294" i="35"/>
  <c r="B416" i="40" l="1"/>
  <c r="C415" i="40"/>
  <c r="D415" i="40" s="1"/>
  <c r="E415" i="40" s="1"/>
  <c r="A295" i="35"/>
  <c r="G294" i="35"/>
  <c r="H294" i="35" s="1"/>
  <c r="B417" i="40" l="1"/>
  <c r="C416" i="40"/>
  <c r="D416" i="40" s="1"/>
  <c r="E416" i="40" s="1"/>
  <c r="A296" i="35"/>
  <c r="G295" i="35"/>
  <c r="H295" i="35" s="1"/>
  <c r="B418" i="40" l="1"/>
  <c r="C417" i="40"/>
  <c r="D417" i="40" s="1"/>
  <c r="E417" i="40" s="1"/>
  <c r="A297" i="35"/>
  <c r="G296" i="35"/>
  <c r="H296" i="35" s="1"/>
  <c r="B419" i="40" l="1"/>
  <c r="C418" i="40"/>
  <c r="D418" i="40" s="1"/>
  <c r="E418" i="40" s="1"/>
  <c r="G297" i="35"/>
  <c r="H297" i="35" s="1"/>
  <c r="A298" i="35"/>
  <c r="B420" i="40" l="1"/>
  <c r="C419" i="40"/>
  <c r="D419" i="40" s="1"/>
  <c r="E419" i="40" s="1"/>
  <c r="A299" i="35"/>
  <c r="G298" i="35"/>
  <c r="H298" i="35" s="1"/>
  <c r="B421" i="40" l="1"/>
  <c r="C420" i="40"/>
  <c r="D420" i="40" s="1"/>
  <c r="E420" i="40" s="1"/>
  <c r="G299" i="35"/>
  <c r="H299" i="35" s="1"/>
  <c r="A300" i="35"/>
  <c r="B422" i="40" l="1"/>
  <c r="C421" i="40"/>
  <c r="D421" i="40" s="1"/>
  <c r="E421" i="40" s="1"/>
  <c r="G300" i="35"/>
  <c r="H300" i="35" s="1"/>
  <c r="A301" i="35"/>
  <c r="B423" i="40" l="1"/>
  <c r="C422" i="40"/>
  <c r="D422" i="40" s="1"/>
  <c r="E422" i="40" s="1"/>
  <c r="G301" i="35"/>
  <c r="H301" i="35" s="1"/>
  <c r="A302" i="35"/>
  <c r="B300" i="35"/>
  <c r="B424" i="40" l="1"/>
  <c r="C423" i="40"/>
  <c r="D423" i="40" s="1"/>
  <c r="E423" i="40" s="1"/>
  <c r="A303" i="35"/>
  <c r="G302" i="35"/>
  <c r="H302" i="35" s="1"/>
  <c r="B425" i="40" l="1"/>
  <c r="C424" i="40"/>
  <c r="D424" i="40" s="1"/>
  <c r="E424" i="40" s="1"/>
  <c r="A304" i="35"/>
  <c r="G303" i="35"/>
  <c r="H303" i="35" s="1"/>
  <c r="B426" i="40" l="1"/>
  <c r="C425" i="40"/>
  <c r="D425" i="40" s="1"/>
  <c r="E425" i="40" s="1"/>
  <c r="G304" i="35"/>
  <c r="H304" i="35" s="1"/>
  <c r="A305" i="35"/>
  <c r="B427" i="40" l="1"/>
  <c r="C426" i="40"/>
  <c r="D426" i="40" s="1"/>
  <c r="E426" i="40" s="1"/>
  <c r="G305" i="35"/>
  <c r="H305" i="35" s="1"/>
  <c r="A306" i="35"/>
  <c r="B428" i="40" l="1"/>
  <c r="C427" i="40"/>
  <c r="D427" i="40" s="1"/>
  <c r="E427" i="40" s="1"/>
  <c r="A307" i="35"/>
  <c r="G306" i="35"/>
  <c r="H306" i="35" s="1"/>
  <c r="B429" i="40" l="1"/>
  <c r="C428" i="40"/>
  <c r="D428" i="40" s="1"/>
  <c r="E428" i="40" s="1"/>
  <c r="A308" i="35"/>
  <c r="G307" i="35"/>
  <c r="H307" i="35" s="1"/>
  <c r="B430" i="40" l="1"/>
  <c r="C429" i="40"/>
  <c r="D429" i="40" s="1"/>
  <c r="E429" i="40" s="1"/>
  <c r="G308" i="35"/>
  <c r="H308" i="35" s="1"/>
  <c r="A309" i="35"/>
  <c r="B431" i="40" l="1"/>
  <c r="C430" i="40"/>
  <c r="D430" i="40" s="1"/>
  <c r="E430" i="40" s="1"/>
  <c r="G309" i="35"/>
  <c r="H309" i="35" s="1"/>
  <c r="A310" i="35"/>
  <c r="B432" i="40" l="1"/>
  <c r="C431" i="40"/>
  <c r="D431" i="40" s="1"/>
  <c r="E431" i="40" s="1"/>
  <c r="A311" i="35"/>
  <c r="G310" i="35"/>
  <c r="H310" i="35" s="1"/>
  <c r="B433" i="40" l="1"/>
  <c r="C432" i="40"/>
  <c r="D432" i="40" s="1"/>
  <c r="E432" i="40" s="1"/>
  <c r="A312" i="35"/>
  <c r="G311" i="35"/>
  <c r="H311" i="35" s="1"/>
  <c r="B434" i="40" l="1"/>
  <c r="C433" i="40"/>
  <c r="D433" i="40" s="1"/>
  <c r="E433" i="40" s="1"/>
  <c r="G312" i="35"/>
  <c r="H312" i="35" s="1"/>
  <c r="A313" i="35"/>
  <c r="B435" i="40" l="1"/>
  <c r="C434" i="40"/>
  <c r="D434" i="40" s="1"/>
  <c r="E434" i="40" s="1"/>
  <c r="G313" i="35"/>
  <c r="H313" i="35" s="1"/>
  <c r="A314" i="35"/>
  <c r="B436" i="40" l="1"/>
  <c r="C435" i="40"/>
  <c r="D435" i="40" s="1"/>
  <c r="E435" i="40" s="1"/>
  <c r="A315" i="35"/>
  <c r="G314" i="35"/>
  <c r="H314" i="35" s="1"/>
  <c r="B437" i="40" l="1"/>
  <c r="C436" i="40"/>
  <c r="D436" i="40" s="1"/>
  <c r="E436" i="40" s="1"/>
  <c r="G315" i="35"/>
  <c r="H315" i="35" s="1"/>
  <c r="A316" i="35"/>
  <c r="B438" i="40" l="1"/>
  <c r="C437" i="40"/>
  <c r="D437" i="40" s="1"/>
  <c r="E437" i="40" s="1"/>
  <c r="G316" i="35"/>
  <c r="H316" i="35" s="1"/>
  <c r="A317" i="35"/>
  <c r="B439" i="40" l="1"/>
  <c r="C438" i="40"/>
  <c r="D438" i="40" s="1"/>
  <c r="E438" i="40" s="1"/>
  <c r="G317" i="35"/>
  <c r="H317" i="35" s="1"/>
  <c r="A318" i="35"/>
  <c r="B440" i="40" l="1"/>
  <c r="C439" i="40"/>
  <c r="D439" i="40" s="1"/>
  <c r="E439" i="40" s="1"/>
  <c r="A319" i="35"/>
  <c r="G318" i="35"/>
  <c r="H318" i="35" s="1"/>
  <c r="B441" i="40" l="1"/>
  <c r="C440" i="40"/>
  <c r="D440" i="40" s="1"/>
  <c r="E440" i="40" s="1"/>
  <c r="A320" i="35"/>
  <c r="G319" i="35"/>
  <c r="H319" i="35" s="1"/>
  <c r="B442" i="40" l="1"/>
  <c r="C441" i="40"/>
  <c r="D441" i="40" s="1"/>
  <c r="E441" i="40" s="1"/>
  <c r="G320" i="35"/>
  <c r="H320" i="35" s="1"/>
  <c r="A321" i="35"/>
  <c r="B443" i="40" l="1"/>
  <c r="C442" i="40"/>
  <c r="D442" i="40" s="1"/>
  <c r="E442" i="40" s="1"/>
  <c r="G321" i="35"/>
  <c r="H321" i="35" s="1"/>
  <c r="A322" i="35"/>
  <c r="B444" i="40" l="1"/>
  <c r="C443" i="40"/>
  <c r="D443" i="40" s="1"/>
  <c r="E443" i="40" s="1"/>
  <c r="A323" i="35"/>
  <c r="G322" i="35"/>
  <c r="H322" i="35" s="1"/>
  <c r="B445" i="40" l="1"/>
  <c r="C444" i="40"/>
  <c r="D444" i="40" s="1"/>
  <c r="E444" i="40" s="1"/>
  <c r="A324" i="35"/>
  <c r="G323" i="35"/>
  <c r="H323" i="35" s="1"/>
  <c r="B446" i="40" l="1"/>
  <c r="C445" i="40"/>
  <c r="D445" i="40" s="1"/>
  <c r="E445" i="40" s="1"/>
  <c r="G324" i="35"/>
  <c r="H324" i="35" s="1"/>
  <c r="A325" i="35"/>
  <c r="B447" i="40" l="1"/>
  <c r="C446" i="40"/>
  <c r="D446" i="40" s="1"/>
  <c r="E446" i="40" s="1"/>
  <c r="B324" i="35"/>
  <c r="G325" i="35"/>
  <c r="H325" i="35" s="1"/>
  <c r="A326" i="35"/>
  <c r="B448" i="40" l="1"/>
  <c r="C447" i="40"/>
  <c r="D447" i="40" s="1"/>
  <c r="E447" i="40" s="1"/>
  <c r="A327" i="35"/>
  <c r="G326" i="35"/>
  <c r="H326" i="35" s="1"/>
  <c r="B449" i="40" l="1"/>
  <c r="C448" i="40"/>
  <c r="D448" i="40" s="1"/>
  <c r="E448" i="40" s="1"/>
  <c r="A328" i="35"/>
  <c r="G327" i="35"/>
  <c r="H327" i="35" s="1"/>
  <c r="C449" i="40" l="1"/>
  <c r="D449" i="40" s="1"/>
  <c r="E449" i="40" s="1"/>
  <c r="B450" i="40"/>
  <c r="G328" i="35"/>
  <c r="H328" i="35" s="1"/>
  <c r="A329" i="35"/>
  <c r="C450" i="40" l="1"/>
  <c r="D450" i="40" s="1"/>
  <c r="E450" i="40" s="1"/>
  <c r="B451" i="40"/>
  <c r="G329" i="35"/>
  <c r="H329" i="35" s="1"/>
  <c r="A330" i="35"/>
  <c r="C451" i="40" l="1"/>
  <c r="D451" i="40" s="1"/>
  <c r="E451" i="40" s="1"/>
  <c r="B452" i="40"/>
  <c r="A331" i="35"/>
  <c r="G330" i="35"/>
  <c r="H330" i="35" s="1"/>
  <c r="C452" i="40" l="1"/>
  <c r="D452" i="40" s="1"/>
  <c r="E452" i="40" s="1"/>
  <c r="B453" i="40"/>
  <c r="A332" i="35"/>
  <c r="G331" i="35"/>
  <c r="H331" i="35" s="1"/>
  <c r="C453" i="40" l="1"/>
  <c r="D453" i="40" s="1"/>
  <c r="E453" i="40" s="1"/>
  <c r="B454" i="40"/>
  <c r="G332" i="35"/>
  <c r="H332" i="35" s="1"/>
  <c r="A333" i="35"/>
  <c r="C454" i="40" l="1"/>
  <c r="D454" i="40" s="1"/>
  <c r="E454" i="40" s="1"/>
  <c r="B455" i="40"/>
  <c r="G333" i="35"/>
  <c r="H333" i="35" s="1"/>
  <c r="A334" i="35"/>
  <c r="C455" i="40" l="1"/>
  <c r="D455" i="40" s="1"/>
  <c r="E455" i="40" s="1"/>
  <c r="B456" i="40"/>
  <c r="A335" i="35"/>
  <c r="G334" i="35"/>
  <c r="H334" i="35" s="1"/>
  <c r="C456" i="40" l="1"/>
  <c r="D456" i="40" s="1"/>
  <c r="E456" i="40" s="1"/>
  <c r="B457" i="40"/>
  <c r="A336" i="35"/>
  <c r="G335" i="35"/>
  <c r="H335" i="35" s="1"/>
  <c r="C457" i="40" l="1"/>
  <c r="D457" i="40" s="1"/>
  <c r="E457" i="40" s="1"/>
  <c r="B458" i="40"/>
  <c r="G336" i="35"/>
  <c r="H336" i="35" s="1"/>
  <c r="A337" i="35"/>
  <c r="C458" i="40" l="1"/>
  <c r="D458" i="40" s="1"/>
  <c r="E458" i="40" s="1"/>
  <c r="B459" i="40"/>
  <c r="G337" i="35"/>
  <c r="H337" i="35" s="1"/>
  <c r="A338" i="35"/>
  <c r="C459" i="40" l="1"/>
  <c r="D459" i="40" s="1"/>
  <c r="E459" i="40" s="1"/>
  <c r="B460" i="40"/>
  <c r="A339" i="35"/>
  <c r="G338" i="35"/>
  <c r="H338" i="35" s="1"/>
  <c r="C460" i="40" l="1"/>
  <c r="D460" i="40" s="1"/>
  <c r="E460" i="40" s="1"/>
  <c r="B461" i="40"/>
  <c r="G339" i="35"/>
  <c r="H339" i="35" s="1"/>
  <c r="A340" i="35"/>
  <c r="C461" i="40" l="1"/>
  <c r="D461" i="40" s="1"/>
  <c r="E461" i="40" s="1"/>
  <c r="B462" i="40"/>
  <c r="G340" i="35"/>
  <c r="H340" i="35" s="1"/>
  <c r="A341" i="35"/>
  <c r="C462" i="40" l="1"/>
  <c r="D462" i="40" s="1"/>
  <c r="E462" i="40" s="1"/>
  <c r="B463" i="40"/>
  <c r="G341" i="35"/>
  <c r="H341" i="35" s="1"/>
  <c r="A342" i="35"/>
  <c r="C463" i="40" l="1"/>
  <c r="D463" i="40" s="1"/>
  <c r="E463" i="40" s="1"/>
  <c r="B464" i="40"/>
  <c r="A343" i="35"/>
  <c r="G342" i="35"/>
  <c r="H342" i="35" s="1"/>
  <c r="C464" i="40" l="1"/>
  <c r="D464" i="40" s="1"/>
  <c r="E464" i="40" s="1"/>
  <c r="B465" i="40"/>
  <c r="A344" i="35"/>
  <c r="G343" i="35"/>
  <c r="H343" i="35" s="1"/>
  <c r="C465" i="40" l="1"/>
  <c r="D465" i="40" s="1"/>
  <c r="E465" i="40" s="1"/>
  <c r="B466" i="40"/>
  <c r="G344" i="35"/>
  <c r="H344" i="35" s="1"/>
  <c r="A345" i="35"/>
  <c r="C466" i="40" l="1"/>
  <c r="D466" i="40" s="1"/>
  <c r="E466" i="40" s="1"/>
  <c r="B467" i="40"/>
  <c r="G345" i="35"/>
  <c r="H345" i="35" s="1"/>
  <c r="A346" i="35"/>
  <c r="C467" i="40" l="1"/>
  <c r="D467" i="40" s="1"/>
  <c r="E467" i="40" s="1"/>
  <c r="B468" i="40"/>
  <c r="G346" i="35"/>
  <c r="H346" i="35" s="1"/>
  <c r="A347" i="35"/>
  <c r="C468" i="40" l="1"/>
  <c r="D468" i="40" s="1"/>
  <c r="E468" i="40" s="1"/>
  <c r="B469" i="40"/>
  <c r="G347" i="35"/>
  <c r="H347" i="35" s="1"/>
  <c r="A348" i="35"/>
  <c r="C469" i="40" l="1"/>
  <c r="D469" i="40" s="1"/>
  <c r="E469" i="40" s="1"/>
  <c r="B470" i="40"/>
  <c r="G348" i="35"/>
  <c r="H348" i="35" s="1"/>
  <c r="A349" i="35"/>
  <c r="C470" i="40" l="1"/>
  <c r="D470" i="40" s="1"/>
  <c r="E470" i="40" s="1"/>
  <c r="B471" i="40"/>
  <c r="G349" i="35"/>
  <c r="H349" i="35" s="1"/>
  <c r="A350" i="35"/>
  <c r="B348" i="35"/>
  <c r="C471" i="40" l="1"/>
  <c r="D471" i="40" s="1"/>
  <c r="E471" i="40" s="1"/>
  <c r="B472" i="40"/>
  <c r="G350" i="35"/>
  <c r="H350" i="35" s="1"/>
  <c r="A351" i="35"/>
  <c r="C472" i="40" l="1"/>
  <c r="D472" i="40" s="1"/>
  <c r="E472" i="40" s="1"/>
  <c r="B473" i="40"/>
  <c r="A352" i="35"/>
  <c r="G351" i="35"/>
  <c r="H351" i="35" s="1"/>
  <c r="C473" i="40" l="1"/>
  <c r="D473" i="40" s="1"/>
  <c r="E473" i="40" s="1"/>
  <c r="B474" i="40"/>
  <c r="G352" i="35"/>
  <c r="H352" i="35" s="1"/>
  <c r="A353" i="35"/>
  <c r="C474" i="40" l="1"/>
  <c r="D474" i="40" s="1"/>
  <c r="E474" i="40" s="1"/>
  <c r="B475" i="40"/>
  <c r="G353" i="35"/>
  <c r="H353" i="35" s="1"/>
  <c r="A354" i="35"/>
  <c r="C475" i="40" l="1"/>
  <c r="D475" i="40" s="1"/>
  <c r="E475" i="40" s="1"/>
  <c r="B476" i="40"/>
  <c r="A355" i="35"/>
  <c r="G354" i="35"/>
  <c r="H354" i="35" s="1"/>
  <c r="C476" i="40" l="1"/>
  <c r="D476" i="40" s="1"/>
  <c r="E476" i="40" s="1"/>
  <c r="B477" i="40"/>
  <c r="A356" i="35"/>
  <c r="G355" i="35"/>
  <c r="H355" i="35" s="1"/>
  <c r="C477" i="40" l="1"/>
  <c r="D477" i="40" s="1"/>
  <c r="E477" i="40" s="1"/>
  <c r="B478" i="40"/>
  <c r="G356" i="35"/>
  <c r="H356" i="35" s="1"/>
  <c r="A357" i="35"/>
  <c r="C478" i="40" l="1"/>
  <c r="D478" i="40" s="1"/>
  <c r="E478" i="40" s="1"/>
  <c r="B479" i="40"/>
  <c r="G357" i="35"/>
  <c r="H357" i="35" s="1"/>
  <c r="A358" i="35"/>
  <c r="C479" i="40" l="1"/>
  <c r="D479" i="40" s="1"/>
  <c r="E479" i="40" s="1"/>
  <c r="B480" i="40"/>
  <c r="A359" i="35"/>
  <c r="G358" i="35"/>
  <c r="H358" i="35" s="1"/>
  <c r="C480" i="40" l="1"/>
  <c r="D480" i="40" s="1"/>
  <c r="E480" i="40" s="1"/>
  <c r="B481" i="40"/>
  <c r="A360" i="35"/>
  <c r="G359" i="35"/>
  <c r="H359" i="35" s="1"/>
  <c r="C481" i="40" l="1"/>
  <c r="D481" i="40" s="1"/>
  <c r="E481" i="40" s="1"/>
  <c r="B482" i="40"/>
  <c r="G360" i="35"/>
  <c r="H360" i="35" s="1"/>
  <c r="A361" i="35"/>
  <c r="C482" i="40" l="1"/>
  <c r="D482" i="40" s="1"/>
  <c r="E482" i="40" s="1"/>
  <c r="B483" i="40"/>
  <c r="G361" i="35"/>
  <c r="H361" i="35" s="1"/>
  <c r="A362" i="35"/>
  <c r="C483" i="40" l="1"/>
  <c r="D483" i="40" s="1"/>
  <c r="E483" i="40" s="1"/>
  <c r="A363" i="35"/>
  <c r="G362" i="35"/>
  <c r="H362" i="35" s="1"/>
  <c r="H123" i="40" l="1"/>
  <c r="C109" i="40" s="1"/>
  <c r="E50" i="30" s="1"/>
  <c r="E120" i="31" s="1"/>
  <c r="H121" i="40"/>
  <c r="H119" i="40"/>
  <c r="H122" i="40"/>
  <c r="H118" i="40"/>
  <c r="H120" i="40"/>
  <c r="H124" i="40"/>
  <c r="C110" i="40" s="1"/>
  <c r="E51" i="30" s="1"/>
  <c r="E121" i="31" s="1"/>
  <c r="G363" i="35"/>
  <c r="H363" i="35" s="1"/>
  <c r="A364" i="35"/>
  <c r="C108" i="40" l="1"/>
  <c r="H125" i="40"/>
  <c r="G364" i="35"/>
  <c r="H364" i="35" s="1"/>
  <c r="A365" i="35"/>
  <c r="C111" i="40" l="1"/>
  <c r="E52" i="30" s="1"/>
  <c r="E122" i="31" s="1"/>
  <c r="E49" i="30"/>
  <c r="E119" i="31" s="1"/>
  <c r="G365" i="35"/>
  <c r="H365" i="35" s="1"/>
  <c r="A366" i="35"/>
  <c r="A367" i="35" l="1"/>
  <c r="G366" i="35"/>
  <c r="H366" i="35" s="1"/>
  <c r="A368" i="35" l="1"/>
  <c r="G367" i="35"/>
  <c r="H367" i="35" s="1"/>
  <c r="G368" i="35" l="1"/>
  <c r="H368" i="35" s="1"/>
  <c r="A369" i="35"/>
  <c r="G369" i="35" l="1"/>
  <c r="H369" i="35" s="1"/>
  <c r="A370" i="35"/>
  <c r="A371" i="35" l="1"/>
  <c r="G370" i="35"/>
  <c r="H370" i="35" s="1"/>
  <c r="A372" i="35" l="1"/>
  <c r="G371" i="35"/>
  <c r="H371" i="35" s="1"/>
  <c r="A373" i="35" l="1"/>
  <c r="G372" i="35"/>
  <c r="H372" i="35" s="1"/>
  <c r="G373" i="35" l="1"/>
  <c r="H373" i="35" s="1"/>
  <c r="A374" i="35"/>
  <c r="B372" i="35"/>
  <c r="A375" i="35" l="1"/>
  <c r="G374" i="35"/>
  <c r="H374" i="35" s="1"/>
  <c r="A376" i="35" l="1"/>
  <c r="G375" i="35"/>
  <c r="H375" i="35" s="1"/>
  <c r="G376" i="35" l="1"/>
  <c r="H376" i="35" s="1"/>
  <c r="A377" i="35"/>
  <c r="G377" i="35" l="1"/>
  <c r="H377" i="35" s="1"/>
  <c r="A378" i="35"/>
  <c r="A379" i="35" l="1"/>
  <c r="G378" i="35"/>
  <c r="H378" i="35" s="1"/>
  <c r="A380" i="35" l="1"/>
  <c r="G379" i="35"/>
  <c r="H379" i="35" s="1"/>
  <c r="A381" i="35" l="1"/>
  <c r="G380" i="35"/>
  <c r="H380" i="35" s="1"/>
  <c r="G381" i="35" l="1"/>
  <c r="H381" i="35" s="1"/>
  <c r="A382" i="35"/>
  <c r="A383" i="35" l="1"/>
  <c r="G382" i="35"/>
  <c r="H382" i="35" s="1"/>
  <c r="A384" i="35" l="1"/>
  <c r="G383" i="35"/>
  <c r="H383" i="35" s="1"/>
  <c r="G384" i="35" l="1"/>
  <c r="H384" i="35" s="1"/>
  <c r="A385" i="35"/>
  <c r="G385" i="35" l="1"/>
  <c r="H385" i="35" s="1"/>
  <c r="A386" i="35"/>
  <c r="A387" i="35" l="1"/>
  <c r="G386" i="35"/>
  <c r="H386" i="35" s="1"/>
  <c r="G387" i="35" l="1"/>
  <c r="H387" i="35" s="1"/>
  <c r="A388" i="35"/>
  <c r="G388" i="35" l="1"/>
  <c r="H388" i="35" s="1"/>
  <c r="A389" i="35"/>
  <c r="G389" i="35" l="1"/>
  <c r="H389" i="35" s="1"/>
  <c r="A390" i="35"/>
  <c r="A391" i="35" l="1"/>
  <c r="G390" i="35"/>
  <c r="H390" i="35" s="1"/>
  <c r="A392" i="35" l="1"/>
  <c r="G391" i="35"/>
  <c r="H391" i="35" s="1"/>
  <c r="A393" i="35" l="1"/>
  <c r="G392" i="35"/>
  <c r="H392" i="35" s="1"/>
  <c r="G393" i="35" l="1"/>
  <c r="H393" i="35" s="1"/>
  <c r="A394" i="35"/>
  <c r="A395" i="35" l="1"/>
  <c r="G394" i="35"/>
  <c r="H394" i="35" s="1"/>
  <c r="A396" i="35" l="1"/>
  <c r="G395" i="35"/>
  <c r="H395" i="35" s="1"/>
  <c r="G396" i="35" l="1"/>
  <c r="H396" i="35" s="1"/>
  <c r="A397" i="35"/>
  <c r="G397" i="35" l="1"/>
  <c r="H397" i="35" s="1"/>
  <c r="A398" i="35"/>
  <c r="B396" i="35"/>
  <c r="A399" i="35" l="1"/>
  <c r="G398" i="35"/>
  <c r="H398" i="35" s="1"/>
  <c r="A400" i="35" l="1"/>
  <c r="G399" i="35"/>
  <c r="H399" i="35" s="1"/>
  <c r="A401" i="35" l="1"/>
  <c r="G400" i="35"/>
  <c r="H400" i="35" s="1"/>
  <c r="G401" i="35" l="1"/>
  <c r="H401" i="35" s="1"/>
  <c r="A402" i="35"/>
  <c r="A403" i="35" l="1"/>
  <c r="G402" i="35"/>
  <c r="H402" i="35" s="1"/>
  <c r="G45" i="1"/>
  <c r="G46" i="1"/>
  <c r="G47" i="1"/>
  <c r="G48" i="1"/>
  <c r="G44" i="1" l="1"/>
  <c r="G52" i="1" s="1"/>
  <c r="D28" i="35"/>
  <c r="E126" i="31"/>
  <c r="I50" i="1"/>
  <c r="I54" i="1" s="1"/>
  <c r="I61" i="1" s="1"/>
  <c r="H49" i="1"/>
  <c r="H53" i="1" s="1"/>
  <c r="H60" i="1" s="1"/>
  <c r="E125" i="31"/>
  <c r="A404" i="35"/>
  <c r="G403" i="35"/>
  <c r="H403" i="35" s="1"/>
  <c r="D29" i="35" l="1"/>
  <c r="I8808" i="35" s="1"/>
  <c r="E23" i="35"/>
  <c r="D23" i="35"/>
  <c r="I8809" i="35"/>
  <c r="I8807" i="35"/>
  <c r="I8804" i="35"/>
  <c r="G404" i="35"/>
  <c r="H404" i="35" s="1"/>
  <c r="A405" i="35"/>
  <c r="F55" i="1"/>
  <c r="G59" i="1"/>
  <c r="F62" i="1" s="1"/>
  <c r="E124" i="31"/>
  <c r="E127" i="31" s="1"/>
  <c r="I8812" i="35" l="1"/>
  <c r="I8814" i="35"/>
  <c r="I8800" i="35"/>
  <c r="I8798" i="35"/>
  <c r="I8801" i="35"/>
  <c r="I8806" i="35"/>
  <c r="I8805" i="35"/>
  <c r="I8799" i="35"/>
  <c r="I8810" i="35"/>
  <c r="I8811" i="35"/>
  <c r="I8803" i="35"/>
  <c r="I8802" i="35"/>
  <c r="I8817" i="35"/>
  <c r="I8815" i="35"/>
  <c r="I8819" i="35"/>
  <c r="I8813" i="35"/>
  <c r="I8816" i="35"/>
  <c r="I8796" i="35"/>
  <c r="I8818" i="35"/>
  <c r="I8797" i="35"/>
  <c r="E221" i="31"/>
  <c r="E129" i="31"/>
  <c r="E128" i="1"/>
  <c r="F66" i="1"/>
  <c r="G405" i="35"/>
  <c r="H405" i="35" s="1"/>
  <c r="A406" i="35"/>
  <c r="A407" i="35" l="1"/>
  <c r="G406" i="35"/>
  <c r="H406" i="35" s="1"/>
  <c r="J139" i="31"/>
  <c r="J140" i="31"/>
  <c r="K155" i="31"/>
  <c r="K138" i="31"/>
  <c r="J152" i="31"/>
  <c r="J142" i="31"/>
  <c r="L149" i="31"/>
  <c r="L134" i="31"/>
  <c r="J144" i="31"/>
  <c r="L135" i="31"/>
  <c r="J147" i="31"/>
  <c r="L156" i="31"/>
  <c r="L151" i="31"/>
  <c r="K154" i="31"/>
  <c r="J137" i="31"/>
  <c r="L142" i="31"/>
  <c r="L141" i="31"/>
  <c r="K153" i="31"/>
  <c r="L155" i="31"/>
  <c r="L152" i="31"/>
  <c r="L143" i="31"/>
  <c r="L150" i="31"/>
  <c r="J143" i="31"/>
  <c r="J154" i="31"/>
  <c r="J145" i="31"/>
  <c r="L137" i="31"/>
  <c r="L140" i="31"/>
  <c r="K156" i="31"/>
  <c r="K135" i="31"/>
  <c r="J138" i="31"/>
  <c r="J146" i="31"/>
  <c r="J133" i="31"/>
  <c r="K134" i="31"/>
  <c r="K137" i="31"/>
  <c r="L148" i="31"/>
  <c r="L139" i="31"/>
  <c r="J151" i="31"/>
  <c r="L133" i="31"/>
  <c r="K143" i="31"/>
  <c r="K144" i="31"/>
  <c r="K142" i="31"/>
  <c r="L146" i="31"/>
  <c r="L145" i="31"/>
  <c r="K151" i="31"/>
  <c r="K146" i="31"/>
  <c r="J156" i="31"/>
  <c r="J153" i="31"/>
  <c r="L138" i="31"/>
  <c r="K148" i="31"/>
  <c r="L154" i="31"/>
  <c r="K133" i="31"/>
  <c r="K139" i="31"/>
  <c r="J135" i="31"/>
  <c r="K145" i="31"/>
  <c r="K140" i="31"/>
  <c r="J136" i="31"/>
  <c r="L136" i="31"/>
  <c r="K152" i="31"/>
  <c r="K147" i="31"/>
  <c r="J149" i="31"/>
  <c r="J155" i="31"/>
  <c r="J134" i="31"/>
  <c r="L153" i="31"/>
  <c r="K149" i="31"/>
  <c r="K150" i="31"/>
  <c r="J148" i="31"/>
  <c r="L144" i="31"/>
  <c r="J150" i="31"/>
  <c r="J141" i="31"/>
  <c r="K141" i="31"/>
  <c r="K136" i="31"/>
  <c r="L147" i="31"/>
  <c r="I74" i="1"/>
  <c r="I105" i="1" s="1"/>
  <c r="I69" i="1"/>
  <c r="I100" i="1" s="1"/>
  <c r="I89" i="1"/>
  <c r="I120" i="1" s="1"/>
  <c r="I80" i="1"/>
  <c r="I111" i="1" s="1"/>
  <c r="I87" i="1"/>
  <c r="I118" i="1" s="1"/>
  <c r="H85" i="1"/>
  <c r="H116" i="1" s="1"/>
  <c r="I83" i="1"/>
  <c r="I114" i="1" s="1"/>
  <c r="I70" i="1"/>
  <c r="I101" i="1" s="1"/>
  <c r="G84" i="1"/>
  <c r="G115" i="1" s="1"/>
  <c r="G90" i="1"/>
  <c r="G121" i="1" s="1"/>
  <c r="I76" i="1"/>
  <c r="I107" i="1" s="1"/>
  <c r="H81" i="1"/>
  <c r="H112" i="1" s="1"/>
  <c r="G71" i="1"/>
  <c r="G102" i="1" s="1"/>
  <c r="H87" i="1"/>
  <c r="H118" i="1" s="1"/>
  <c r="I75" i="1"/>
  <c r="I106" i="1" s="1"/>
  <c r="I81" i="1"/>
  <c r="I112" i="1" s="1"/>
  <c r="G86" i="1"/>
  <c r="G117" i="1" s="1"/>
  <c r="H74" i="1"/>
  <c r="H105" i="1" s="1"/>
  <c r="I77" i="1"/>
  <c r="I108" i="1" s="1"/>
  <c r="I85" i="1"/>
  <c r="I116" i="1" s="1"/>
  <c r="G81" i="1"/>
  <c r="G112" i="1" s="1"/>
  <c r="H73" i="1"/>
  <c r="H104" i="1" s="1"/>
  <c r="G70" i="1"/>
  <c r="G101" i="1" s="1"/>
  <c r="H83" i="1"/>
  <c r="H114" i="1" s="1"/>
  <c r="G87" i="1"/>
  <c r="G118" i="1" s="1"/>
  <c r="G74" i="1"/>
  <c r="G105" i="1" s="1"/>
  <c r="G77" i="1"/>
  <c r="G108" i="1" s="1"/>
  <c r="H76" i="1"/>
  <c r="H107" i="1" s="1"/>
  <c r="I84" i="1"/>
  <c r="I115" i="1" s="1"/>
  <c r="G75" i="1"/>
  <c r="G106" i="1" s="1"/>
  <c r="G88" i="1"/>
  <c r="G119" i="1" s="1"/>
  <c r="H84" i="1"/>
  <c r="H115" i="1" s="1"/>
  <c r="G73" i="1"/>
  <c r="G104" i="1" s="1"/>
  <c r="G79" i="1"/>
  <c r="G110" i="1" s="1"/>
  <c r="H68" i="1"/>
  <c r="I68" i="1"/>
  <c r="G68" i="1"/>
  <c r="H86" i="1"/>
  <c r="H117" i="1" s="1"/>
  <c r="I78" i="1"/>
  <c r="I109" i="1" s="1"/>
  <c r="H80" i="1"/>
  <c r="H111" i="1" s="1"/>
  <c r="H90" i="1"/>
  <c r="H121" i="1" s="1"/>
  <c r="G89" i="1"/>
  <c r="G120" i="1" s="1"/>
  <c r="G76" i="1"/>
  <c r="G107" i="1" s="1"/>
  <c r="H89" i="1"/>
  <c r="H120" i="1" s="1"/>
  <c r="H82" i="1"/>
  <c r="H113" i="1" s="1"/>
  <c r="G80" i="1"/>
  <c r="G111" i="1" s="1"/>
  <c r="H78" i="1"/>
  <c r="H109" i="1" s="1"/>
  <c r="G69" i="1"/>
  <c r="G100" i="1" s="1"/>
  <c r="G72" i="1"/>
  <c r="G103" i="1" s="1"/>
  <c r="I90" i="1"/>
  <c r="I121" i="1" s="1"/>
  <c r="I79" i="1"/>
  <c r="I110" i="1" s="1"/>
  <c r="H91" i="1"/>
  <c r="H122" i="1" s="1"/>
  <c r="I91" i="1"/>
  <c r="I122" i="1" s="1"/>
  <c r="G82" i="1"/>
  <c r="G113" i="1" s="1"/>
  <c r="H70" i="1"/>
  <c r="H101" i="1" s="1"/>
  <c r="H77" i="1"/>
  <c r="H108" i="1" s="1"/>
  <c r="I72" i="1"/>
  <c r="I103" i="1" s="1"/>
  <c r="I71" i="1"/>
  <c r="I102" i="1" s="1"/>
  <c r="H69" i="1"/>
  <c r="H100" i="1" s="1"/>
  <c r="H71" i="1"/>
  <c r="H102" i="1" s="1"/>
  <c r="H79" i="1"/>
  <c r="H110" i="1" s="1"/>
  <c r="I86" i="1"/>
  <c r="I117" i="1" s="1"/>
  <c r="G91" i="1"/>
  <c r="G122" i="1" s="1"/>
  <c r="G78" i="1"/>
  <c r="G109" i="1" s="1"/>
  <c r="H72" i="1"/>
  <c r="H103" i="1" s="1"/>
  <c r="H75" i="1"/>
  <c r="H106" i="1" s="1"/>
  <c r="I88" i="1"/>
  <c r="I119" i="1" s="1"/>
  <c r="G85" i="1"/>
  <c r="G116" i="1" s="1"/>
  <c r="I73" i="1"/>
  <c r="I104" i="1" s="1"/>
  <c r="H88" i="1"/>
  <c r="H119" i="1" s="1"/>
  <c r="I82" i="1"/>
  <c r="I113" i="1" s="1"/>
  <c r="G83" i="1"/>
  <c r="G114" i="1" s="1"/>
  <c r="J211" i="31" l="1"/>
  <c r="J178" i="31"/>
  <c r="J161" i="31"/>
  <c r="J194" i="31"/>
  <c r="J157" i="31"/>
  <c r="I99" i="1"/>
  <c r="I123" i="1" s="1"/>
  <c r="I125" i="1" s="1"/>
  <c r="I92" i="1"/>
  <c r="K202" i="31"/>
  <c r="K169" i="31"/>
  <c r="J209" i="31"/>
  <c r="J176" i="31"/>
  <c r="J162" i="31"/>
  <c r="J195" i="31"/>
  <c r="K180" i="31"/>
  <c r="K213" i="31"/>
  <c r="K173" i="31"/>
  <c r="K206" i="31"/>
  <c r="L215" i="31"/>
  <c r="L182" i="31"/>
  <c r="J217" i="31"/>
  <c r="J184" i="31"/>
  <c r="L207" i="31"/>
  <c r="L174" i="31"/>
  <c r="L194" i="31"/>
  <c r="L157" i="31"/>
  <c r="L161" i="31"/>
  <c r="K198" i="31"/>
  <c r="K165" i="31"/>
  <c r="J166" i="31"/>
  <c r="J199" i="31"/>
  <c r="L198" i="31"/>
  <c r="L165" i="31"/>
  <c r="L211" i="31"/>
  <c r="L178" i="31"/>
  <c r="K214" i="31"/>
  <c r="K181" i="31"/>
  <c r="K182" i="31"/>
  <c r="K215" i="31"/>
  <c r="L196" i="31"/>
  <c r="L163" i="31"/>
  <c r="J170" i="31"/>
  <c r="J203" i="31"/>
  <c r="J168" i="31"/>
  <c r="J201" i="31"/>
  <c r="K205" i="31"/>
  <c r="K172" i="31"/>
  <c r="H99" i="1"/>
  <c r="H123" i="1" s="1"/>
  <c r="H125" i="1" s="1"/>
  <c r="H92" i="1"/>
  <c r="J169" i="31"/>
  <c r="J202" i="31"/>
  <c r="K211" i="31"/>
  <c r="K178" i="31"/>
  <c r="J183" i="31"/>
  <c r="J216" i="31"/>
  <c r="L164" i="31"/>
  <c r="L197" i="31"/>
  <c r="J163" i="31"/>
  <c r="J196" i="31"/>
  <c r="K209" i="31"/>
  <c r="K176" i="31"/>
  <c r="K207" i="31"/>
  <c r="K174" i="31"/>
  <c r="K203" i="31"/>
  <c r="K170" i="31"/>
  <c r="J179" i="31"/>
  <c r="J212" i="31"/>
  <c r="K195" i="31"/>
  <c r="K162" i="31"/>
  <c r="K163" i="31"/>
  <c r="K196" i="31"/>
  <c r="J206" i="31"/>
  <c r="J173" i="31"/>
  <c r="L204" i="31"/>
  <c r="L171" i="31"/>
  <c r="L202" i="31"/>
  <c r="L169" i="31"/>
  <c r="L179" i="31"/>
  <c r="L212" i="31"/>
  <c r="J172" i="31"/>
  <c r="J205" i="31"/>
  <c r="J180" i="31"/>
  <c r="J213" i="31"/>
  <c r="J200" i="31"/>
  <c r="J167" i="31"/>
  <c r="L175" i="31"/>
  <c r="L208" i="31"/>
  <c r="J177" i="31"/>
  <c r="J210" i="31"/>
  <c r="K167" i="31"/>
  <c r="K200" i="31"/>
  <c r="L166" i="31"/>
  <c r="L199" i="31"/>
  <c r="L167" i="31"/>
  <c r="L200" i="31"/>
  <c r="K217" i="31"/>
  <c r="K184" i="31"/>
  <c r="J215" i="31"/>
  <c r="J182" i="31"/>
  <c r="L213" i="31"/>
  <c r="L180" i="31"/>
  <c r="L203" i="31"/>
  <c r="L170" i="31"/>
  <c r="L217" i="31"/>
  <c r="L184" i="31"/>
  <c r="K166" i="31"/>
  <c r="K199" i="31"/>
  <c r="K210" i="31"/>
  <c r="K177" i="31"/>
  <c r="J164" i="31"/>
  <c r="J197" i="31"/>
  <c r="K212" i="31"/>
  <c r="K179" i="31"/>
  <c r="L162" i="31"/>
  <c r="L195" i="31"/>
  <c r="G99" i="1"/>
  <c r="G123" i="1" s="1"/>
  <c r="G125" i="1" s="1"/>
  <c r="G92" i="1"/>
  <c r="K164" i="31"/>
  <c r="K197" i="31"/>
  <c r="L172" i="31"/>
  <c r="L205" i="31"/>
  <c r="L181" i="31"/>
  <c r="L214" i="31"/>
  <c r="K175" i="31"/>
  <c r="K208" i="31"/>
  <c r="K168" i="31"/>
  <c r="K201" i="31"/>
  <c r="K194" i="31"/>
  <c r="K161" i="31"/>
  <c r="K157" i="31"/>
  <c r="J181" i="31"/>
  <c r="J214" i="31"/>
  <c r="L206" i="31"/>
  <c r="L173" i="31"/>
  <c r="K204" i="31"/>
  <c r="K171" i="31"/>
  <c r="L176" i="31"/>
  <c r="L209" i="31"/>
  <c r="J174" i="31"/>
  <c r="J207" i="31"/>
  <c r="L201" i="31"/>
  <c r="L168" i="31"/>
  <c r="J204" i="31"/>
  <c r="E406" i="35" s="1"/>
  <c r="J171" i="31"/>
  <c r="D406" i="35" s="1"/>
  <c r="L183" i="31"/>
  <c r="L216" i="31"/>
  <c r="J165" i="31"/>
  <c r="J198" i="31"/>
  <c r="J208" i="31"/>
  <c r="J175" i="31"/>
  <c r="L177" i="31"/>
  <c r="L210" i="31"/>
  <c r="K183" i="31"/>
  <c r="K216" i="31"/>
  <c r="A408" i="35"/>
  <c r="G407" i="35"/>
  <c r="H407" i="35" s="1"/>
  <c r="E122" i="35" l="1"/>
  <c r="E98" i="35"/>
  <c r="E146" i="35"/>
  <c r="E74" i="35"/>
  <c r="E218" i="35"/>
  <c r="E242" i="35"/>
  <c r="E266" i="35"/>
  <c r="E290" i="35"/>
  <c r="E314" i="35"/>
  <c r="E386" i="35"/>
  <c r="E187" i="35"/>
  <c r="E43" i="35"/>
  <c r="E355" i="35"/>
  <c r="K185" i="31"/>
  <c r="D156" i="35"/>
  <c r="D324" i="35"/>
  <c r="E170" i="35"/>
  <c r="E338" i="35"/>
  <c r="D174" i="35"/>
  <c r="D342" i="35"/>
  <c r="E161" i="35"/>
  <c r="E329" i="35"/>
  <c r="D81" i="35"/>
  <c r="D153" i="35"/>
  <c r="D129" i="35"/>
  <c r="D105" i="35"/>
  <c r="D225" i="35"/>
  <c r="D249" i="35"/>
  <c r="D273" i="35"/>
  <c r="D297" i="35"/>
  <c r="D321" i="35"/>
  <c r="D393" i="35"/>
  <c r="E127" i="35"/>
  <c r="E103" i="35"/>
  <c r="E79" i="35"/>
  <c r="E151" i="35"/>
  <c r="E223" i="35"/>
  <c r="E247" i="35"/>
  <c r="E271" i="35"/>
  <c r="E295" i="35"/>
  <c r="E319" i="35"/>
  <c r="E391" i="35"/>
  <c r="E177" i="35"/>
  <c r="E345" i="35"/>
  <c r="G408" i="35"/>
  <c r="H408" i="35" s="1"/>
  <c r="A409" i="35"/>
  <c r="D196" i="35"/>
  <c r="D52" i="35"/>
  <c r="D364" i="35"/>
  <c r="D208" i="35"/>
  <c r="D136" i="35"/>
  <c r="D112" i="35"/>
  <c r="D88" i="35"/>
  <c r="D64" i="35"/>
  <c r="D232" i="35"/>
  <c r="D256" i="35"/>
  <c r="D280" i="35"/>
  <c r="D304" i="35"/>
  <c r="D376" i="35"/>
  <c r="D400" i="35"/>
  <c r="E214" i="35"/>
  <c r="E142" i="35"/>
  <c r="E118" i="35"/>
  <c r="E94" i="35"/>
  <c r="E70" i="35"/>
  <c r="E238" i="35"/>
  <c r="E262" i="35"/>
  <c r="E286" i="35"/>
  <c r="E310" i="35"/>
  <c r="E382" i="35"/>
  <c r="D217" i="35"/>
  <c r="D145" i="35"/>
  <c r="D121" i="35"/>
  <c r="D97" i="35"/>
  <c r="D73" i="35"/>
  <c r="D241" i="35"/>
  <c r="D265" i="35"/>
  <c r="D289" i="35"/>
  <c r="D313" i="35"/>
  <c r="D385" i="35"/>
  <c r="E166" i="35"/>
  <c r="E334" i="35"/>
  <c r="D128" i="35"/>
  <c r="D104" i="35"/>
  <c r="D80" i="35"/>
  <c r="D152" i="35"/>
  <c r="D224" i="35"/>
  <c r="D248" i="35"/>
  <c r="D272" i="35"/>
  <c r="D296" i="35"/>
  <c r="D320" i="35"/>
  <c r="D392" i="35"/>
  <c r="E163" i="35"/>
  <c r="E331" i="35"/>
  <c r="E200" i="35"/>
  <c r="E56" i="35"/>
  <c r="E368" i="35"/>
  <c r="E159" i="35"/>
  <c r="E327" i="35"/>
  <c r="E37" i="35"/>
  <c r="E181" i="35"/>
  <c r="E349" i="35"/>
  <c r="E135" i="35"/>
  <c r="E111" i="35"/>
  <c r="E63" i="35"/>
  <c r="E207" i="35"/>
  <c r="E87" i="35"/>
  <c r="E231" i="35"/>
  <c r="E255" i="35"/>
  <c r="E279" i="35"/>
  <c r="E303" i="35"/>
  <c r="E375" i="35"/>
  <c r="E399" i="35"/>
  <c r="D203" i="35"/>
  <c r="D59" i="35"/>
  <c r="D371" i="35"/>
  <c r="D199" i="35"/>
  <c r="D55" i="35"/>
  <c r="D367" i="35"/>
  <c r="D179" i="35"/>
  <c r="D347" i="35"/>
  <c r="E185" i="35"/>
  <c r="E41" i="35"/>
  <c r="E353" i="35"/>
  <c r="E76" i="35"/>
  <c r="E148" i="35"/>
  <c r="E124" i="35"/>
  <c r="E100" i="35"/>
  <c r="E220" i="35"/>
  <c r="E244" i="35"/>
  <c r="E268" i="35"/>
  <c r="E292" i="35"/>
  <c r="E316" i="35"/>
  <c r="E388" i="35"/>
  <c r="D210" i="35"/>
  <c r="D90" i="35"/>
  <c r="D138" i="35"/>
  <c r="D114" i="35"/>
  <c r="D66" i="35"/>
  <c r="D234" i="35"/>
  <c r="D258" i="35"/>
  <c r="D282" i="35"/>
  <c r="D306" i="35"/>
  <c r="D378" i="35"/>
  <c r="D402" i="35"/>
  <c r="E215" i="35"/>
  <c r="E143" i="35"/>
  <c r="E119" i="35"/>
  <c r="E71" i="35"/>
  <c r="E95" i="35"/>
  <c r="E239" i="35"/>
  <c r="E263" i="35"/>
  <c r="E287" i="35"/>
  <c r="E311" i="35"/>
  <c r="E383" i="35"/>
  <c r="D44" i="35"/>
  <c r="D188" i="35"/>
  <c r="D356" i="35"/>
  <c r="D120" i="35"/>
  <c r="D96" i="35"/>
  <c r="D144" i="35"/>
  <c r="D72" i="35"/>
  <c r="D216" i="35"/>
  <c r="D240" i="35"/>
  <c r="D264" i="35"/>
  <c r="D288" i="35"/>
  <c r="D312" i="35"/>
  <c r="D384" i="35"/>
  <c r="D157" i="35"/>
  <c r="D325" i="35"/>
  <c r="D165" i="35"/>
  <c r="D333" i="35"/>
  <c r="D171" i="35"/>
  <c r="D339" i="35"/>
  <c r="E183" i="35"/>
  <c r="E39" i="35"/>
  <c r="E351" i="35"/>
  <c r="D173" i="35"/>
  <c r="D341" i="35"/>
  <c r="E115" i="35"/>
  <c r="E91" i="35"/>
  <c r="E211" i="35"/>
  <c r="E139" i="35"/>
  <c r="E67" i="35"/>
  <c r="E235" i="35"/>
  <c r="E259" i="35"/>
  <c r="E283" i="35"/>
  <c r="E307" i="35"/>
  <c r="E379" i="35"/>
  <c r="E403" i="35"/>
  <c r="D182" i="35"/>
  <c r="D38" i="35"/>
  <c r="D350" i="35"/>
  <c r="D176" i="35"/>
  <c r="D344" i="35"/>
  <c r="D40" i="35"/>
  <c r="D184" i="35"/>
  <c r="D352" i="35"/>
  <c r="D160" i="35"/>
  <c r="D328" i="35"/>
  <c r="L218" i="31"/>
  <c r="E180" i="35"/>
  <c r="E36" i="35"/>
  <c r="E348" i="35"/>
  <c r="E155" i="35"/>
  <c r="E131" i="35"/>
  <c r="E107" i="35"/>
  <c r="E83" i="35"/>
  <c r="E227" i="35"/>
  <c r="E251" i="35"/>
  <c r="E275" i="35"/>
  <c r="E299" i="35"/>
  <c r="E323" i="35"/>
  <c r="E395" i="35"/>
  <c r="D168" i="35"/>
  <c r="D336" i="35"/>
  <c r="D85" i="35"/>
  <c r="D205" i="35"/>
  <c r="D133" i="35"/>
  <c r="D109" i="35"/>
  <c r="D61" i="35"/>
  <c r="D229" i="35"/>
  <c r="D253" i="35"/>
  <c r="D277" i="35"/>
  <c r="D301" i="35"/>
  <c r="D373" i="35"/>
  <c r="D397" i="35"/>
  <c r="E164" i="35"/>
  <c r="E332" i="35"/>
  <c r="J218" i="31"/>
  <c r="E204" i="35"/>
  <c r="E132" i="35"/>
  <c r="E60" i="35"/>
  <c r="E108" i="35"/>
  <c r="E84" i="35"/>
  <c r="E228" i="35"/>
  <c r="E252" i="35"/>
  <c r="E276" i="35"/>
  <c r="E300" i="35"/>
  <c r="E372" i="35"/>
  <c r="E396" i="35"/>
  <c r="D202" i="35"/>
  <c r="D58" i="35"/>
  <c r="D370" i="35"/>
  <c r="E162" i="35"/>
  <c r="E330" i="35"/>
  <c r="E178" i="35"/>
  <c r="E346" i="35"/>
  <c r="D146" i="35"/>
  <c r="D74" i="35"/>
  <c r="D122" i="35"/>
  <c r="D98" i="35"/>
  <c r="D218" i="35"/>
  <c r="D242" i="35"/>
  <c r="D266" i="35"/>
  <c r="D290" i="35"/>
  <c r="D314" i="35"/>
  <c r="D386" i="35"/>
  <c r="E202" i="35"/>
  <c r="E58" i="35"/>
  <c r="E370" i="35"/>
  <c r="D43" i="35"/>
  <c r="D187" i="35"/>
  <c r="D355" i="35"/>
  <c r="E195" i="35"/>
  <c r="E51" i="35"/>
  <c r="E363" i="35"/>
  <c r="D192" i="35"/>
  <c r="D48" i="35"/>
  <c r="D360" i="35"/>
  <c r="D163" i="35"/>
  <c r="D331" i="35"/>
  <c r="D56" i="35"/>
  <c r="D200" i="35"/>
  <c r="D368" i="35"/>
  <c r="D159" i="35"/>
  <c r="D327" i="35"/>
  <c r="D181" i="35"/>
  <c r="D37" i="35"/>
  <c r="D349" i="35"/>
  <c r="D207" i="35"/>
  <c r="D87" i="35"/>
  <c r="D135" i="35"/>
  <c r="D111" i="35"/>
  <c r="D63" i="35"/>
  <c r="D231" i="35"/>
  <c r="D255" i="35"/>
  <c r="D279" i="35"/>
  <c r="D303" i="35"/>
  <c r="D375" i="35"/>
  <c r="D399" i="35"/>
  <c r="E59" i="35"/>
  <c r="E203" i="35"/>
  <c r="E371" i="35"/>
  <c r="E199" i="35"/>
  <c r="E55" i="35"/>
  <c r="E367" i="35"/>
  <c r="E179" i="35"/>
  <c r="E347" i="35"/>
  <c r="D185" i="35"/>
  <c r="D41" i="35"/>
  <c r="D353" i="35"/>
  <c r="D100" i="35"/>
  <c r="D76" i="35"/>
  <c r="D148" i="35"/>
  <c r="D124" i="35"/>
  <c r="D220" i="35"/>
  <c r="D244" i="35"/>
  <c r="D268" i="35"/>
  <c r="D292" i="35"/>
  <c r="D316" i="35"/>
  <c r="D388" i="35"/>
  <c r="E138" i="35"/>
  <c r="E114" i="35"/>
  <c r="E66" i="35"/>
  <c r="E210" i="35"/>
  <c r="E90" i="35"/>
  <c r="E234" i="35"/>
  <c r="E258" i="35"/>
  <c r="E282" i="35"/>
  <c r="E306" i="35"/>
  <c r="E378" i="35"/>
  <c r="E402" i="35"/>
  <c r="D215" i="35"/>
  <c r="D95" i="35"/>
  <c r="D143" i="35"/>
  <c r="D119" i="35"/>
  <c r="D71" i="35"/>
  <c r="D239" i="35"/>
  <c r="D263" i="35"/>
  <c r="D287" i="35"/>
  <c r="D311" i="35"/>
  <c r="D383" i="35"/>
  <c r="E188" i="35"/>
  <c r="E44" i="35"/>
  <c r="E356" i="35"/>
  <c r="E144" i="35"/>
  <c r="E120" i="35"/>
  <c r="E96" i="35"/>
  <c r="E72" i="35"/>
  <c r="E216" i="35"/>
  <c r="E240" i="35"/>
  <c r="E264" i="35"/>
  <c r="E288" i="35"/>
  <c r="E312" i="35"/>
  <c r="E384" i="35"/>
  <c r="E157" i="35"/>
  <c r="E325" i="35"/>
  <c r="E165" i="35"/>
  <c r="E333" i="35"/>
  <c r="E171" i="35"/>
  <c r="E339" i="35"/>
  <c r="D183" i="35"/>
  <c r="D39" i="35"/>
  <c r="D351" i="35"/>
  <c r="E173" i="35"/>
  <c r="E341" i="35"/>
  <c r="D139" i="35"/>
  <c r="D67" i="35"/>
  <c r="D115" i="35"/>
  <c r="D91" i="35"/>
  <c r="D211" i="35"/>
  <c r="D235" i="35"/>
  <c r="D259" i="35"/>
  <c r="D283" i="35"/>
  <c r="D307" i="35"/>
  <c r="D379" i="35"/>
  <c r="D403" i="35"/>
  <c r="E38" i="35"/>
  <c r="E182" i="35"/>
  <c r="E350" i="35"/>
  <c r="E176" i="35"/>
  <c r="E344" i="35"/>
  <c r="E184" i="35"/>
  <c r="E40" i="35"/>
  <c r="E352" i="35"/>
  <c r="E160" i="35"/>
  <c r="E328" i="35"/>
  <c r="D193" i="35"/>
  <c r="D49" i="35"/>
  <c r="D361" i="35"/>
  <c r="D57" i="35"/>
  <c r="D201" i="35"/>
  <c r="D369" i="35"/>
  <c r="E175" i="35"/>
  <c r="E343" i="35"/>
  <c r="D147" i="35"/>
  <c r="D123" i="35"/>
  <c r="D99" i="35"/>
  <c r="D75" i="35"/>
  <c r="D219" i="35"/>
  <c r="D243" i="35"/>
  <c r="D267" i="35"/>
  <c r="D291" i="35"/>
  <c r="D315" i="35"/>
  <c r="D387" i="35"/>
  <c r="J185" i="31"/>
  <c r="D108" i="35"/>
  <c r="D60" i="35"/>
  <c r="D84" i="35"/>
  <c r="D204" i="35"/>
  <c r="D132" i="35"/>
  <c r="D228" i="35"/>
  <c r="D252" i="35"/>
  <c r="D276" i="35"/>
  <c r="D300" i="35"/>
  <c r="D372" i="35"/>
  <c r="D396" i="35"/>
  <c r="D178" i="35"/>
  <c r="D346" i="35"/>
  <c r="D195" i="35"/>
  <c r="D51" i="35"/>
  <c r="D363" i="35"/>
  <c r="E191" i="35"/>
  <c r="E47" i="35"/>
  <c r="E359" i="35"/>
  <c r="D172" i="35"/>
  <c r="D340" i="35"/>
  <c r="D189" i="35"/>
  <c r="D45" i="35"/>
  <c r="D357" i="35"/>
  <c r="E186" i="35"/>
  <c r="E42" i="35"/>
  <c r="E354" i="35"/>
  <c r="E194" i="35"/>
  <c r="E50" i="35"/>
  <c r="E362" i="35"/>
  <c r="D190" i="35"/>
  <c r="D46" i="35"/>
  <c r="D358" i="35"/>
  <c r="E158" i="35"/>
  <c r="E326" i="35"/>
  <c r="E126" i="35"/>
  <c r="E150" i="35"/>
  <c r="E102" i="35"/>
  <c r="E78" i="35"/>
  <c r="E222" i="35"/>
  <c r="E246" i="35"/>
  <c r="E270" i="35"/>
  <c r="E294" i="35"/>
  <c r="E318" i="35"/>
  <c r="E390" i="35"/>
  <c r="D169" i="35"/>
  <c r="D337" i="35"/>
  <c r="E206" i="35"/>
  <c r="E134" i="35"/>
  <c r="E110" i="35"/>
  <c r="E86" i="35"/>
  <c r="E62" i="35"/>
  <c r="E230" i="35"/>
  <c r="E254" i="35"/>
  <c r="E278" i="35"/>
  <c r="E302" i="35"/>
  <c r="E374" i="35"/>
  <c r="E398" i="35"/>
  <c r="E154" i="35"/>
  <c r="E106" i="35"/>
  <c r="E82" i="35"/>
  <c r="E130" i="35"/>
  <c r="E226" i="35"/>
  <c r="E250" i="35"/>
  <c r="E274" i="35"/>
  <c r="E298" i="35"/>
  <c r="E322" i="35"/>
  <c r="E394" i="35"/>
  <c r="E68" i="35"/>
  <c r="E140" i="35"/>
  <c r="E212" i="35"/>
  <c r="E116" i="35"/>
  <c r="E92" i="35"/>
  <c r="E236" i="35"/>
  <c r="E260" i="35"/>
  <c r="E284" i="35"/>
  <c r="E308" i="35"/>
  <c r="E380" i="35"/>
  <c r="E404" i="35"/>
  <c r="D167" i="35"/>
  <c r="D335" i="35"/>
  <c r="E213" i="35"/>
  <c r="E141" i="35"/>
  <c r="E93" i="35"/>
  <c r="E69" i="35"/>
  <c r="E117" i="35"/>
  <c r="E237" i="35"/>
  <c r="E261" i="35"/>
  <c r="E285" i="35"/>
  <c r="E309" i="35"/>
  <c r="E381" i="35"/>
  <c r="E405" i="35"/>
  <c r="D197" i="35"/>
  <c r="D53" i="35"/>
  <c r="D365" i="35"/>
  <c r="E89" i="35"/>
  <c r="E209" i="35"/>
  <c r="E137" i="35"/>
  <c r="E113" i="35"/>
  <c r="E65" i="35"/>
  <c r="E233" i="35"/>
  <c r="E257" i="35"/>
  <c r="E281" i="35"/>
  <c r="E305" i="35"/>
  <c r="E377" i="35"/>
  <c r="E401" i="35"/>
  <c r="L185" i="31"/>
  <c r="D36" i="35"/>
  <c r="D180" i="35"/>
  <c r="D348" i="35"/>
  <c r="E49" i="35"/>
  <c r="E193" i="35"/>
  <c r="E361" i="35"/>
  <c r="E201" i="35"/>
  <c r="E57" i="35"/>
  <c r="E369" i="35"/>
  <c r="D175" i="35"/>
  <c r="D343" i="35"/>
  <c r="E75" i="35"/>
  <c r="E147" i="35"/>
  <c r="E123" i="35"/>
  <c r="E99" i="35"/>
  <c r="E219" i="35"/>
  <c r="E243" i="35"/>
  <c r="E267" i="35"/>
  <c r="E291" i="35"/>
  <c r="E315" i="35"/>
  <c r="E387" i="35"/>
  <c r="D101" i="35"/>
  <c r="D77" i="35"/>
  <c r="D149" i="35"/>
  <c r="D125" i="35"/>
  <c r="D221" i="35"/>
  <c r="D245" i="35"/>
  <c r="D269" i="35"/>
  <c r="D293" i="35"/>
  <c r="D317" i="35"/>
  <c r="D389" i="35"/>
  <c r="E48" i="35"/>
  <c r="E192" i="35"/>
  <c r="E360" i="35"/>
  <c r="E198" i="35"/>
  <c r="E54" i="35"/>
  <c r="E366" i="35"/>
  <c r="E407" i="35"/>
  <c r="D407" i="35"/>
  <c r="E52" i="35"/>
  <c r="E196" i="35"/>
  <c r="E364" i="35"/>
  <c r="E208" i="35"/>
  <c r="E112" i="35"/>
  <c r="E88" i="35"/>
  <c r="E64" i="35"/>
  <c r="E136" i="35"/>
  <c r="E232" i="35"/>
  <c r="E256" i="35"/>
  <c r="E280" i="35"/>
  <c r="E304" i="35"/>
  <c r="E376" i="35"/>
  <c r="E400" i="35"/>
  <c r="D118" i="35"/>
  <c r="D94" i="35"/>
  <c r="D70" i="35"/>
  <c r="D214" i="35"/>
  <c r="D142" i="35"/>
  <c r="D238" i="35"/>
  <c r="D262" i="35"/>
  <c r="D286" i="35"/>
  <c r="D310" i="35"/>
  <c r="D382" i="35"/>
  <c r="E217" i="35"/>
  <c r="E145" i="35"/>
  <c r="E121" i="35"/>
  <c r="E97" i="35"/>
  <c r="E73" i="35"/>
  <c r="E241" i="35"/>
  <c r="E265" i="35"/>
  <c r="E289" i="35"/>
  <c r="E313" i="35"/>
  <c r="E385" i="35"/>
  <c r="D166" i="35"/>
  <c r="D334" i="35"/>
  <c r="E152" i="35"/>
  <c r="E128" i="35"/>
  <c r="E104" i="35"/>
  <c r="E80" i="35"/>
  <c r="E224" i="35"/>
  <c r="E248" i="35"/>
  <c r="E272" i="35"/>
  <c r="E296" i="35"/>
  <c r="E320" i="35"/>
  <c r="E392" i="35"/>
  <c r="K218" i="31"/>
  <c r="E156" i="35"/>
  <c r="E324" i="35"/>
  <c r="D170" i="35"/>
  <c r="D338" i="35"/>
  <c r="D47" i="35"/>
  <c r="D191" i="35"/>
  <c r="D359" i="35"/>
  <c r="E125" i="1"/>
  <c r="E174" i="35"/>
  <c r="E342" i="35"/>
  <c r="E172" i="35"/>
  <c r="E340" i="35"/>
  <c r="D161" i="35"/>
  <c r="D329" i="35"/>
  <c r="E189" i="35"/>
  <c r="E45" i="35"/>
  <c r="E357" i="35"/>
  <c r="E153" i="35"/>
  <c r="E129" i="35"/>
  <c r="E105" i="35"/>
  <c r="E81" i="35"/>
  <c r="E225" i="35"/>
  <c r="E249" i="35"/>
  <c r="E273" i="35"/>
  <c r="E297" i="35"/>
  <c r="E321" i="35"/>
  <c r="E393" i="35"/>
  <c r="D186" i="35"/>
  <c r="D42" i="35"/>
  <c r="D354" i="35"/>
  <c r="D162" i="35"/>
  <c r="D330" i="35"/>
  <c r="D50" i="35"/>
  <c r="D194" i="35"/>
  <c r="D362" i="35"/>
  <c r="D151" i="35"/>
  <c r="D127" i="35"/>
  <c r="D103" i="35"/>
  <c r="D79" i="35"/>
  <c r="D223" i="35"/>
  <c r="D247" i="35"/>
  <c r="D271" i="35"/>
  <c r="D295" i="35"/>
  <c r="D319" i="35"/>
  <c r="D391" i="35"/>
  <c r="D54" i="35"/>
  <c r="D198" i="35"/>
  <c r="D366" i="35"/>
  <c r="E190" i="35"/>
  <c r="E46" i="35"/>
  <c r="E358" i="35"/>
  <c r="D158" i="35"/>
  <c r="D326" i="35"/>
  <c r="D150" i="35"/>
  <c r="D102" i="35"/>
  <c r="D78" i="35"/>
  <c r="D126" i="35"/>
  <c r="D222" i="35"/>
  <c r="D246" i="35"/>
  <c r="D270" i="35"/>
  <c r="D294" i="35"/>
  <c r="D318" i="35"/>
  <c r="D390" i="35"/>
  <c r="E169" i="35"/>
  <c r="E337" i="35"/>
  <c r="D134" i="35"/>
  <c r="D110" i="35"/>
  <c r="D86" i="35"/>
  <c r="D62" i="35"/>
  <c r="D206" i="35"/>
  <c r="D230" i="35"/>
  <c r="D254" i="35"/>
  <c r="D278" i="35"/>
  <c r="D302" i="35"/>
  <c r="D374" i="35"/>
  <c r="D398" i="35"/>
  <c r="D130" i="35"/>
  <c r="D154" i="35"/>
  <c r="D106" i="35"/>
  <c r="D82" i="35"/>
  <c r="D226" i="35"/>
  <c r="D250" i="35"/>
  <c r="D274" i="35"/>
  <c r="D298" i="35"/>
  <c r="D322" i="35"/>
  <c r="D394" i="35"/>
  <c r="D92" i="35"/>
  <c r="D68" i="35"/>
  <c r="D140" i="35"/>
  <c r="D212" i="35"/>
  <c r="D116" i="35"/>
  <c r="D236" i="35"/>
  <c r="D260" i="35"/>
  <c r="D284" i="35"/>
  <c r="D308" i="35"/>
  <c r="D380" i="35"/>
  <c r="D404" i="35"/>
  <c r="E167" i="35"/>
  <c r="E335" i="35"/>
  <c r="D117" i="35"/>
  <c r="D213" i="35"/>
  <c r="D141" i="35"/>
  <c r="D93" i="35"/>
  <c r="D69" i="35"/>
  <c r="D237" i="35"/>
  <c r="D261" i="35"/>
  <c r="D285" i="35"/>
  <c r="D309" i="35"/>
  <c r="D381" i="35"/>
  <c r="D405" i="35"/>
  <c r="D177" i="35"/>
  <c r="D345" i="35"/>
  <c r="E53" i="35"/>
  <c r="E197" i="35"/>
  <c r="E365" i="35"/>
  <c r="D209" i="35"/>
  <c r="D137" i="35"/>
  <c r="D113" i="35"/>
  <c r="D65" i="35"/>
  <c r="D89" i="35"/>
  <c r="D233" i="35"/>
  <c r="D257" i="35"/>
  <c r="D281" i="35"/>
  <c r="D305" i="35"/>
  <c r="D377" i="35"/>
  <c r="D401" i="35"/>
  <c r="D83" i="35"/>
  <c r="D155" i="35"/>
  <c r="D131" i="35"/>
  <c r="D107" i="35"/>
  <c r="D227" i="35"/>
  <c r="D251" i="35"/>
  <c r="D275" i="35"/>
  <c r="D299" i="35"/>
  <c r="D323" i="35"/>
  <c r="D395" i="35"/>
  <c r="E168" i="35"/>
  <c r="E336" i="35"/>
  <c r="E205" i="35"/>
  <c r="E133" i="35"/>
  <c r="E109" i="35"/>
  <c r="E61" i="35"/>
  <c r="E85" i="35"/>
  <c r="E229" i="35"/>
  <c r="E253" i="35"/>
  <c r="E277" i="35"/>
  <c r="E301" i="35"/>
  <c r="E373" i="35"/>
  <c r="E397" i="35"/>
  <c r="D164" i="35"/>
  <c r="D332" i="35"/>
  <c r="E149" i="35"/>
  <c r="E125" i="35"/>
  <c r="E101" i="35"/>
  <c r="E77" i="35"/>
  <c r="E221" i="35"/>
  <c r="E245" i="35"/>
  <c r="E269" i="35"/>
  <c r="E293" i="35"/>
  <c r="E317" i="35"/>
  <c r="E389" i="35"/>
  <c r="G409" i="35" l="1"/>
  <c r="H409" i="35" s="1"/>
  <c r="A410" i="35"/>
  <c r="D408" i="35"/>
  <c r="E408" i="35"/>
  <c r="E409" i="35" l="1"/>
  <c r="D409" i="35"/>
  <c r="A411" i="35"/>
  <c r="G410" i="35"/>
  <c r="H410" i="35" s="1"/>
  <c r="A412" i="35" l="1"/>
  <c r="G411" i="35"/>
  <c r="H411" i="35" s="1"/>
  <c r="D410" i="35"/>
  <c r="E410" i="35"/>
  <c r="D411" i="35" l="1"/>
  <c r="E411" i="35"/>
  <c r="G412" i="35"/>
  <c r="H412" i="35" s="1"/>
  <c r="A413" i="35"/>
  <c r="G413" i="35" l="1"/>
  <c r="H413" i="35" s="1"/>
  <c r="A414" i="35"/>
  <c r="E412" i="35"/>
  <c r="D412" i="35"/>
  <c r="A415" i="35" l="1"/>
  <c r="G414" i="35"/>
  <c r="H414" i="35" s="1"/>
  <c r="D413" i="35"/>
  <c r="E413" i="35"/>
  <c r="E414" i="35" l="1"/>
  <c r="D414" i="35"/>
  <c r="G415" i="35"/>
  <c r="H415" i="35" s="1"/>
  <c r="A416" i="35"/>
  <c r="D415" i="35" l="1"/>
  <c r="E415" i="35"/>
  <c r="G416" i="35"/>
  <c r="H416" i="35" s="1"/>
  <c r="A417" i="35"/>
  <c r="D416" i="35" l="1"/>
  <c r="E416" i="35"/>
  <c r="G417" i="35"/>
  <c r="H417" i="35" s="1"/>
  <c r="A418" i="35"/>
  <c r="E417" i="35" l="1"/>
  <c r="D417" i="35"/>
  <c r="G418" i="35"/>
  <c r="H418" i="35" s="1"/>
  <c r="A419" i="35"/>
  <c r="E418" i="35" l="1"/>
  <c r="D418" i="35"/>
  <c r="A420" i="35"/>
  <c r="G419" i="35"/>
  <c r="H419" i="35" s="1"/>
  <c r="A421" i="35" l="1"/>
  <c r="G420" i="35"/>
  <c r="H420" i="35" s="1"/>
  <c r="E419" i="35"/>
  <c r="D419" i="35"/>
  <c r="D420" i="35" l="1"/>
  <c r="E420" i="35"/>
  <c r="B420" i="35"/>
  <c r="G421" i="35"/>
  <c r="H421" i="35" s="1"/>
  <c r="A422" i="35"/>
  <c r="D421" i="35" l="1"/>
  <c r="E421" i="35"/>
  <c r="G422" i="35"/>
  <c r="H422" i="35" s="1"/>
  <c r="A423" i="35"/>
  <c r="A424" i="35" l="1"/>
  <c r="G423" i="35"/>
  <c r="H423" i="35" s="1"/>
  <c r="E422" i="35"/>
  <c r="D422" i="35"/>
  <c r="E423" i="35" l="1"/>
  <c r="D423" i="35"/>
  <c r="A425" i="35"/>
  <c r="G424" i="35"/>
  <c r="H424" i="35" s="1"/>
  <c r="D424" i="35" l="1"/>
  <c r="E424" i="35"/>
  <c r="G425" i="35"/>
  <c r="H425" i="35" s="1"/>
  <c r="A426" i="35"/>
  <c r="G426" i="35" l="1"/>
  <c r="H426" i="35" s="1"/>
  <c r="A427" i="35"/>
  <c r="E425" i="35"/>
  <c r="D425" i="35"/>
  <c r="A428" i="35" l="1"/>
  <c r="G427" i="35"/>
  <c r="H427" i="35" s="1"/>
  <c r="E426" i="35"/>
  <c r="D426" i="35"/>
  <c r="D427" i="35" l="1"/>
  <c r="E427" i="35"/>
  <c r="A429" i="35"/>
  <c r="G428" i="35"/>
  <c r="H428" i="35" s="1"/>
  <c r="D428" i="35" l="1"/>
  <c r="E428" i="35"/>
  <c r="G429" i="35"/>
  <c r="H429" i="35" s="1"/>
  <c r="A430" i="35"/>
  <c r="G430" i="35" l="1"/>
  <c r="H430" i="35" s="1"/>
  <c r="A431" i="35"/>
  <c r="E429" i="35"/>
  <c r="D429" i="35"/>
  <c r="A432" i="35" l="1"/>
  <c r="G431" i="35"/>
  <c r="H431" i="35" s="1"/>
  <c r="E430" i="35"/>
  <c r="D430" i="35"/>
  <c r="E431" i="35" l="1"/>
  <c r="D431" i="35"/>
  <c r="A433" i="35"/>
  <c r="G432" i="35"/>
  <c r="H432" i="35" s="1"/>
  <c r="D432" i="35" l="1"/>
  <c r="E432" i="35"/>
  <c r="G433" i="35"/>
  <c r="H433" i="35" s="1"/>
  <c r="A434" i="35"/>
  <c r="G434" i="35" l="1"/>
  <c r="H434" i="35" s="1"/>
  <c r="A435" i="35"/>
  <c r="D433" i="35"/>
  <c r="E433" i="35"/>
  <c r="A436" i="35" l="1"/>
  <c r="G435" i="35"/>
  <c r="H435" i="35" s="1"/>
  <c r="D434" i="35"/>
  <c r="E434" i="35"/>
  <c r="D435" i="35" l="1"/>
  <c r="E435" i="35"/>
  <c r="A437" i="35"/>
  <c r="G436" i="35"/>
  <c r="H436" i="35" s="1"/>
  <c r="E436" i="35" l="1"/>
  <c r="D436" i="35"/>
  <c r="G437" i="35"/>
  <c r="H437" i="35" s="1"/>
  <c r="A438" i="35"/>
  <c r="G438" i="35" l="1"/>
  <c r="H438" i="35" s="1"/>
  <c r="A439" i="35"/>
  <c r="D437" i="35"/>
  <c r="E437" i="35"/>
  <c r="A440" i="35" l="1"/>
  <c r="G439" i="35"/>
  <c r="H439" i="35" s="1"/>
  <c r="E438" i="35"/>
  <c r="D438" i="35"/>
  <c r="E439" i="35" l="1"/>
  <c r="D439" i="35"/>
  <c r="A441" i="35"/>
  <c r="G440" i="35"/>
  <c r="H440" i="35" s="1"/>
  <c r="D440" i="35" l="1"/>
  <c r="E440" i="35"/>
  <c r="G441" i="35"/>
  <c r="H441" i="35" s="1"/>
  <c r="A442" i="35"/>
  <c r="G442" i="35" l="1"/>
  <c r="H442" i="35" s="1"/>
  <c r="A443" i="35"/>
  <c r="D441" i="35"/>
  <c r="E441" i="35"/>
  <c r="A444" i="35" l="1"/>
  <c r="G443" i="35"/>
  <c r="H443" i="35" s="1"/>
  <c r="D442" i="35"/>
  <c r="E442" i="35"/>
  <c r="E443" i="35" l="1"/>
  <c r="D443" i="35"/>
  <c r="G444" i="35"/>
  <c r="H444" i="35" s="1"/>
  <c r="A445" i="35"/>
  <c r="G445" i="35" l="1"/>
  <c r="H445" i="35" s="1"/>
  <c r="A446" i="35"/>
  <c r="E444" i="35"/>
  <c r="B444" i="35"/>
  <c r="D444" i="35"/>
  <c r="A447" i="35" l="1"/>
  <c r="G446" i="35"/>
  <c r="H446" i="35" s="1"/>
  <c r="D445" i="35"/>
  <c r="E445" i="35"/>
  <c r="E446" i="35" l="1"/>
  <c r="D446" i="35"/>
  <c r="A448" i="35"/>
  <c r="G447" i="35"/>
  <c r="H447" i="35" s="1"/>
  <c r="D447" i="35" l="1"/>
  <c r="E447" i="35"/>
  <c r="G448" i="35"/>
  <c r="H448" i="35" s="1"/>
  <c r="A449" i="35"/>
  <c r="G449" i="35" l="1"/>
  <c r="H449" i="35" s="1"/>
  <c r="A450" i="35"/>
  <c r="E448" i="35"/>
  <c r="D448" i="35"/>
  <c r="A451" i="35" l="1"/>
  <c r="G450" i="35"/>
  <c r="H450" i="35" s="1"/>
  <c r="E449" i="35"/>
  <c r="D449" i="35"/>
  <c r="D450" i="35" l="1"/>
  <c r="E450" i="35"/>
  <c r="A452" i="35"/>
  <c r="G451" i="35"/>
  <c r="H451" i="35" s="1"/>
  <c r="E451" i="35" l="1"/>
  <c r="D451" i="35"/>
  <c r="G452" i="35"/>
  <c r="H452" i="35" s="1"/>
  <c r="A453" i="35"/>
  <c r="G453" i="35" l="1"/>
  <c r="H453" i="35" s="1"/>
  <c r="A454" i="35"/>
  <c r="D452" i="35"/>
  <c r="E452" i="35"/>
  <c r="A455" i="35" l="1"/>
  <c r="G454" i="35"/>
  <c r="H454" i="35" s="1"/>
  <c r="D453" i="35"/>
  <c r="E453" i="35"/>
  <c r="D454" i="35" l="1"/>
  <c r="E454" i="35"/>
  <c r="A456" i="35"/>
  <c r="G455" i="35"/>
  <c r="H455" i="35" s="1"/>
  <c r="D455" i="35" l="1"/>
  <c r="E455" i="35"/>
  <c r="G456" i="35"/>
  <c r="H456" i="35" s="1"/>
  <c r="A457" i="35"/>
  <c r="G457" i="35" l="1"/>
  <c r="H457" i="35" s="1"/>
  <c r="A458" i="35"/>
  <c r="D456" i="35"/>
  <c r="E456" i="35"/>
  <c r="A459" i="35" l="1"/>
  <c r="G458" i="35"/>
  <c r="H458" i="35" s="1"/>
  <c r="E457" i="35"/>
  <c r="D457" i="35"/>
  <c r="E458" i="35" l="1"/>
  <c r="D458" i="35"/>
  <c r="A460" i="35"/>
  <c r="G459" i="35"/>
  <c r="H459" i="35" s="1"/>
  <c r="D459" i="35" l="1"/>
  <c r="E459" i="35"/>
  <c r="G460" i="35"/>
  <c r="H460" i="35" s="1"/>
  <c r="A461" i="35"/>
  <c r="G461" i="35" l="1"/>
  <c r="H461" i="35" s="1"/>
  <c r="A462" i="35"/>
  <c r="D460" i="35"/>
  <c r="E460" i="35"/>
  <c r="A463" i="35" l="1"/>
  <c r="G462" i="35"/>
  <c r="H462" i="35" s="1"/>
  <c r="E461" i="35"/>
  <c r="D461" i="35"/>
  <c r="E462" i="35" l="1"/>
  <c r="D462" i="35"/>
  <c r="A464" i="35"/>
  <c r="G463" i="35"/>
  <c r="H463" i="35" s="1"/>
  <c r="D463" i="35" l="1"/>
  <c r="E463" i="35"/>
  <c r="G464" i="35"/>
  <c r="H464" i="35" s="1"/>
  <c r="A465" i="35"/>
  <c r="G465" i="35" l="1"/>
  <c r="H465" i="35" s="1"/>
  <c r="A466" i="35"/>
  <c r="D464" i="35"/>
  <c r="E464" i="35"/>
  <c r="A467" i="35" l="1"/>
  <c r="G466" i="35"/>
  <c r="H466" i="35" s="1"/>
  <c r="E465" i="35"/>
  <c r="D465" i="35"/>
  <c r="D466" i="35" l="1"/>
  <c r="E466" i="35"/>
  <c r="A468" i="35"/>
  <c r="G467" i="35"/>
  <c r="H467" i="35" s="1"/>
  <c r="D467" i="35" l="1"/>
  <c r="E467" i="35"/>
  <c r="G468" i="35"/>
  <c r="H468" i="35" s="1"/>
  <c r="A469" i="35"/>
  <c r="A470" i="35" l="1"/>
  <c r="G469" i="35"/>
  <c r="H469" i="35" s="1"/>
  <c r="D468" i="35"/>
  <c r="E468" i="35"/>
  <c r="B468" i="35"/>
  <c r="D469" i="35" l="1"/>
  <c r="E469" i="35"/>
  <c r="A471" i="35"/>
  <c r="G470" i="35"/>
  <c r="H470" i="35" s="1"/>
  <c r="E470" i="35" l="1"/>
  <c r="D470" i="35"/>
  <c r="G471" i="35"/>
  <c r="H471" i="35" s="1"/>
  <c r="A472" i="35"/>
  <c r="G472" i="35" l="1"/>
  <c r="H472" i="35" s="1"/>
  <c r="A473" i="35"/>
  <c r="D471" i="35"/>
  <c r="E471" i="35"/>
  <c r="A474" i="35" l="1"/>
  <c r="G473" i="35"/>
  <c r="H473" i="35" s="1"/>
  <c r="D472" i="35"/>
  <c r="E472" i="35"/>
  <c r="E473" i="35" l="1"/>
  <c r="D473" i="35"/>
  <c r="A475" i="35"/>
  <c r="G474" i="35"/>
  <c r="H474" i="35" s="1"/>
  <c r="D474" i="35" l="1"/>
  <c r="E474" i="35"/>
  <c r="G475" i="35"/>
  <c r="H475" i="35" s="1"/>
  <c r="A476" i="35"/>
  <c r="G476" i="35" l="1"/>
  <c r="H476" i="35" s="1"/>
  <c r="A477" i="35"/>
  <c r="D475" i="35"/>
  <c r="E475" i="35"/>
  <c r="A478" i="35" l="1"/>
  <c r="G477" i="35"/>
  <c r="H477" i="35" s="1"/>
  <c r="D476" i="35"/>
  <c r="E476" i="35"/>
  <c r="D477" i="35" l="1"/>
  <c r="E477" i="35"/>
  <c r="A479" i="35"/>
  <c r="G478" i="35"/>
  <c r="H478" i="35" s="1"/>
  <c r="E478" i="35" l="1"/>
  <c r="D478" i="35"/>
  <c r="G479" i="35"/>
  <c r="H479" i="35" s="1"/>
  <c r="A480" i="35"/>
  <c r="G480" i="35" l="1"/>
  <c r="H480" i="35" s="1"/>
  <c r="A481" i="35"/>
  <c r="D479" i="35"/>
  <c r="E479" i="35"/>
  <c r="A482" i="35" l="1"/>
  <c r="G481" i="35"/>
  <c r="H481" i="35" s="1"/>
  <c r="D480" i="35"/>
  <c r="E480" i="35"/>
  <c r="D481" i="35" l="1"/>
  <c r="E481" i="35"/>
  <c r="A483" i="35"/>
  <c r="G482" i="35"/>
  <c r="H482" i="35" s="1"/>
  <c r="E482" i="35" l="1"/>
  <c r="D482" i="35"/>
  <c r="G483" i="35"/>
  <c r="H483" i="35" s="1"/>
  <c r="A484" i="35"/>
  <c r="E483" i="35" l="1"/>
  <c r="D483" i="35"/>
  <c r="G484" i="35"/>
  <c r="H484" i="35" s="1"/>
  <c r="A485" i="35"/>
  <c r="D484" i="35" l="1"/>
  <c r="E484" i="35"/>
  <c r="A486" i="35"/>
  <c r="G485" i="35"/>
  <c r="H485" i="35" s="1"/>
  <c r="A487" i="35" l="1"/>
  <c r="G486" i="35"/>
  <c r="H486" i="35" s="1"/>
  <c r="D485" i="35"/>
  <c r="E485" i="35"/>
  <c r="E486" i="35" l="1"/>
  <c r="D486" i="35"/>
  <c r="G487" i="35"/>
  <c r="H487" i="35" s="1"/>
  <c r="A488" i="35"/>
  <c r="G488" i="35" l="1"/>
  <c r="H488" i="35" s="1"/>
  <c r="A489" i="35"/>
  <c r="D487" i="35"/>
  <c r="E487" i="35"/>
  <c r="A490" i="35" l="1"/>
  <c r="G489" i="35"/>
  <c r="H489" i="35" s="1"/>
  <c r="D488" i="35"/>
  <c r="E488" i="35"/>
  <c r="E489" i="35" l="1"/>
  <c r="D489" i="35"/>
  <c r="A491" i="35"/>
  <c r="G490" i="35"/>
  <c r="H490" i="35" s="1"/>
  <c r="E490" i="35" l="1"/>
  <c r="D490" i="35"/>
  <c r="G491" i="35"/>
  <c r="H491" i="35" s="1"/>
  <c r="A492" i="35"/>
  <c r="D491" i="35" l="1"/>
  <c r="E491" i="35"/>
  <c r="G492" i="35"/>
  <c r="H492" i="35" s="1"/>
  <c r="A493" i="35"/>
  <c r="A494" i="35" l="1"/>
  <c r="G493" i="35"/>
  <c r="H493" i="35" s="1"/>
  <c r="D492" i="35"/>
  <c r="E492" i="35"/>
  <c r="B492" i="35"/>
  <c r="E493" i="35" l="1"/>
  <c r="D493" i="35"/>
  <c r="G494" i="35"/>
  <c r="H494" i="35" s="1"/>
  <c r="A495" i="35"/>
  <c r="G495" i="35" l="1"/>
  <c r="H495" i="35" s="1"/>
  <c r="A496" i="35"/>
  <c r="E494" i="35"/>
  <c r="D494" i="35"/>
  <c r="A497" i="35" l="1"/>
  <c r="G496" i="35"/>
  <c r="H496" i="35" s="1"/>
  <c r="D495" i="35"/>
  <c r="E495" i="35"/>
  <c r="D496" i="35" l="1"/>
  <c r="E496" i="35"/>
  <c r="A498" i="35"/>
  <c r="G497" i="35"/>
  <c r="H497" i="35" s="1"/>
  <c r="D497" i="35" l="1"/>
  <c r="E497" i="35"/>
  <c r="G498" i="35"/>
  <c r="H498" i="35" s="1"/>
  <c r="A499" i="35"/>
  <c r="G499" i="35" l="1"/>
  <c r="H499" i="35" s="1"/>
  <c r="A500" i="35"/>
  <c r="E498" i="35"/>
  <c r="D498" i="35"/>
  <c r="A501" i="35" l="1"/>
  <c r="G500" i="35"/>
  <c r="H500" i="35" s="1"/>
  <c r="D499" i="35"/>
  <c r="E499" i="35"/>
  <c r="D500" i="35" l="1"/>
  <c r="E500" i="35"/>
  <c r="A502" i="35"/>
  <c r="G501" i="35"/>
  <c r="H501" i="35" s="1"/>
  <c r="D501" i="35" l="1"/>
  <c r="E501" i="35"/>
  <c r="G502" i="35"/>
  <c r="H502" i="35" s="1"/>
  <c r="A503" i="35"/>
  <c r="G503" i="35" l="1"/>
  <c r="H503" i="35" s="1"/>
  <c r="A504" i="35"/>
  <c r="E502" i="35"/>
  <c r="D502" i="35"/>
  <c r="A505" i="35" l="1"/>
  <c r="G504" i="35"/>
  <c r="H504" i="35" s="1"/>
  <c r="D503" i="35"/>
  <c r="E503" i="35"/>
  <c r="D504" i="35" l="1"/>
  <c r="E504" i="35"/>
  <c r="A506" i="35"/>
  <c r="G505" i="35"/>
  <c r="H505" i="35" s="1"/>
  <c r="G506" i="35" l="1"/>
  <c r="H506" i="35" s="1"/>
  <c r="A507" i="35"/>
  <c r="E505" i="35"/>
  <c r="D505" i="35"/>
  <c r="G507" i="35" l="1"/>
  <c r="H507" i="35" s="1"/>
  <c r="A508" i="35"/>
  <c r="D506" i="35"/>
  <c r="E506" i="35"/>
  <c r="A509" i="35" l="1"/>
  <c r="G508" i="35"/>
  <c r="H508" i="35" s="1"/>
  <c r="D507" i="35"/>
  <c r="E507" i="35"/>
  <c r="D508" i="35" l="1"/>
  <c r="E508" i="35"/>
  <c r="A510" i="35"/>
  <c r="G509" i="35"/>
  <c r="H509" i="35" s="1"/>
  <c r="G510" i="35" l="1"/>
  <c r="H510" i="35" s="1"/>
  <c r="A511" i="35"/>
  <c r="E509" i="35"/>
  <c r="D509" i="35"/>
  <c r="G511" i="35" l="1"/>
  <c r="H511" i="35" s="1"/>
  <c r="A512" i="35"/>
  <c r="E510" i="35"/>
  <c r="D510" i="35"/>
  <c r="A513" i="35" l="1"/>
  <c r="G512" i="35"/>
  <c r="H512" i="35" s="1"/>
  <c r="D511" i="35"/>
  <c r="E511" i="35"/>
  <c r="D512" i="35" l="1"/>
  <c r="E512" i="35"/>
  <c r="A514" i="35"/>
  <c r="G513" i="35"/>
  <c r="H513" i="35" s="1"/>
  <c r="G514" i="35" l="1"/>
  <c r="H514" i="35" s="1"/>
  <c r="A515" i="35"/>
  <c r="E513" i="35"/>
  <c r="D513" i="35"/>
  <c r="G515" i="35" l="1"/>
  <c r="H515" i="35" s="1"/>
  <c r="A516" i="35"/>
  <c r="D514" i="35"/>
  <c r="E514" i="35"/>
  <c r="A517" i="35" l="1"/>
  <c r="G516" i="35"/>
  <c r="H516" i="35" s="1"/>
  <c r="E515" i="35"/>
  <c r="D515" i="35"/>
  <c r="D516" i="35" l="1"/>
  <c r="E516" i="35"/>
  <c r="B516" i="35"/>
  <c r="G517" i="35"/>
  <c r="H517" i="35" s="1"/>
  <c r="A518" i="35"/>
  <c r="E517" i="35" l="1"/>
  <c r="D517" i="35"/>
  <c r="G518" i="35"/>
  <c r="H518" i="35" s="1"/>
  <c r="A519" i="35"/>
  <c r="A520" i="35" l="1"/>
  <c r="G519" i="35"/>
  <c r="H519" i="35" s="1"/>
  <c r="E518" i="35"/>
  <c r="D518" i="35"/>
  <c r="D519" i="35" l="1"/>
  <c r="E519" i="35"/>
  <c r="A521" i="35"/>
  <c r="G520" i="35"/>
  <c r="H520" i="35" s="1"/>
  <c r="D520" i="35" l="1"/>
  <c r="E520" i="35"/>
  <c r="G521" i="35"/>
  <c r="H521" i="35" s="1"/>
  <c r="A522" i="35"/>
  <c r="G522" i="35" l="1"/>
  <c r="H522" i="35" s="1"/>
  <c r="A523" i="35"/>
  <c r="E521" i="35"/>
  <c r="D521" i="35"/>
  <c r="A524" i="35" l="1"/>
  <c r="G523" i="35"/>
  <c r="H523" i="35" s="1"/>
  <c r="D522" i="35"/>
  <c r="E522" i="35"/>
  <c r="E523" i="35" l="1"/>
  <c r="D523" i="35"/>
  <c r="A525" i="35"/>
  <c r="G524" i="35"/>
  <c r="H524" i="35" s="1"/>
  <c r="D524" i="35" l="1"/>
  <c r="E524" i="35"/>
  <c r="G525" i="35"/>
  <c r="H525" i="35" s="1"/>
  <c r="A526" i="35"/>
  <c r="G526" i="35" l="1"/>
  <c r="H526" i="35" s="1"/>
  <c r="A527" i="35"/>
  <c r="E525" i="35"/>
  <c r="D525" i="35"/>
  <c r="A528" i="35" l="1"/>
  <c r="G527" i="35"/>
  <c r="H527" i="35" s="1"/>
  <c r="D526" i="35"/>
  <c r="E526" i="35"/>
  <c r="D527" i="35" l="1"/>
  <c r="E527" i="35"/>
  <c r="A529" i="35"/>
  <c r="G528" i="35"/>
  <c r="H528" i="35" s="1"/>
  <c r="D528" i="35" l="1"/>
  <c r="E528" i="35"/>
  <c r="G529" i="35"/>
  <c r="H529" i="35" s="1"/>
  <c r="A530" i="35"/>
  <c r="G530" i="35" l="1"/>
  <c r="H530" i="35" s="1"/>
  <c r="A531" i="35"/>
  <c r="D529" i="35"/>
  <c r="E529" i="35"/>
  <c r="A532" i="35" l="1"/>
  <c r="G531" i="35"/>
  <c r="H531" i="35" s="1"/>
  <c r="D530" i="35"/>
  <c r="E530" i="35"/>
  <c r="D531" i="35" l="1"/>
  <c r="E531" i="35"/>
  <c r="A533" i="35"/>
  <c r="G532" i="35"/>
  <c r="H532" i="35" s="1"/>
  <c r="D532" i="35" l="1"/>
  <c r="E532" i="35"/>
  <c r="G533" i="35"/>
  <c r="H533" i="35" s="1"/>
  <c r="A534" i="35"/>
  <c r="G534" i="35" l="1"/>
  <c r="H534" i="35" s="1"/>
  <c r="A535" i="35"/>
  <c r="D533" i="35"/>
  <c r="E533" i="35"/>
  <c r="A536" i="35" l="1"/>
  <c r="G535" i="35"/>
  <c r="H535" i="35" s="1"/>
  <c r="E534" i="35"/>
  <c r="D534" i="35"/>
  <c r="D535" i="35" l="1"/>
  <c r="E535" i="35"/>
  <c r="A537" i="35"/>
  <c r="G536" i="35"/>
  <c r="H536" i="35" s="1"/>
  <c r="D536" i="35" l="1"/>
  <c r="E536" i="35"/>
  <c r="G537" i="35"/>
  <c r="H537" i="35" s="1"/>
  <c r="A538" i="35"/>
  <c r="G538" i="35" l="1"/>
  <c r="H538" i="35" s="1"/>
  <c r="A539" i="35"/>
  <c r="E537" i="35"/>
  <c r="D537" i="35"/>
  <c r="A540" i="35" l="1"/>
  <c r="G539" i="35"/>
  <c r="H539" i="35" s="1"/>
  <c r="D538" i="35"/>
  <c r="E538" i="35"/>
  <c r="D539" i="35" l="1"/>
  <c r="E539" i="35"/>
  <c r="G540" i="35"/>
  <c r="H540" i="35" s="1"/>
  <c r="A541" i="35"/>
  <c r="G541" i="35" l="1"/>
  <c r="H541" i="35" s="1"/>
  <c r="A542" i="35"/>
  <c r="E540" i="35"/>
  <c r="B540" i="35"/>
  <c r="D540" i="35"/>
  <c r="A543" i="35" l="1"/>
  <c r="G542" i="35"/>
  <c r="H542" i="35" s="1"/>
  <c r="E541" i="35"/>
  <c r="D541" i="35"/>
  <c r="D542" i="35" l="1"/>
  <c r="E542" i="35"/>
  <c r="A544" i="35"/>
  <c r="G543" i="35"/>
  <c r="H543" i="35" s="1"/>
  <c r="D543" i="35" l="1"/>
  <c r="E543" i="35"/>
  <c r="G544" i="35"/>
  <c r="H544" i="35" s="1"/>
  <c r="A545" i="35"/>
  <c r="G545" i="35" l="1"/>
  <c r="H545" i="35" s="1"/>
  <c r="A546" i="35"/>
  <c r="D544" i="35"/>
  <c r="E544" i="35"/>
  <c r="A547" i="35" l="1"/>
  <c r="G546" i="35"/>
  <c r="H546" i="35" s="1"/>
  <c r="E545" i="35"/>
  <c r="D545" i="35"/>
  <c r="E546" i="35" l="1"/>
  <c r="D546" i="35"/>
  <c r="A548" i="35"/>
  <c r="G547" i="35"/>
  <c r="H547" i="35" s="1"/>
  <c r="D547" i="35" l="1"/>
  <c r="E547" i="35"/>
  <c r="G548" i="35"/>
  <c r="H548" i="35" s="1"/>
  <c r="A549" i="35"/>
  <c r="G549" i="35" l="1"/>
  <c r="H549" i="35" s="1"/>
  <c r="A550" i="35"/>
  <c r="D548" i="35"/>
  <c r="E548" i="35"/>
  <c r="A551" i="35" l="1"/>
  <c r="G550" i="35"/>
  <c r="H550" i="35" s="1"/>
  <c r="D549" i="35"/>
  <c r="E549" i="35"/>
  <c r="E550" i="35" l="1"/>
  <c r="D550" i="35"/>
  <c r="A552" i="35"/>
  <c r="G551" i="35"/>
  <c r="H551" i="35" s="1"/>
  <c r="D551" i="35" l="1"/>
  <c r="E551" i="35"/>
  <c r="G552" i="35"/>
  <c r="H552" i="35" s="1"/>
  <c r="A553" i="35"/>
  <c r="G553" i="35" l="1"/>
  <c r="H553" i="35" s="1"/>
  <c r="A554" i="35"/>
  <c r="D552" i="35"/>
  <c r="E552" i="35"/>
  <c r="E553" i="35" l="1"/>
  <c r="D553" i="35"/>
  <c r="A555" i="35"/>
  <c r="G554" i="35"/>
  <c r="H554" i="35" s="1"/>
  <c r="E554" i="35" l="1"/>
  <c r="D554" i="35"/>
  <c r="A556" i="35"/>
  <c r="G555" i="35"/>
  <c r="H555" i="35" s="1"/>
  <c r="D555" i="35" l="1"/>
  <c r="E555" i="35"/>
  <c r="G556" i="35"/>
  <c r="H556" i="35" s="1"/>
  <c r="A557" i="35"/>
  <c r="G557" i="35" l="1"/>
  <c r="H557" i="35" s="1"/>
  <c r="A558" i="35"/>
  <c r="D556" i="35"/>
  <c r="E556" i="35"/>
  <c r="E557" i="35" l="1"/>
  <c r="D557" i="35"/>
  <c r="A559" i="35"/>
  <c r="G558" i="35"/>
  <c r="H558" i="35" s="1"/>
  <c r="E558" i="35" l="1"/>
  <c r="D558" i="35"/>
  <c r="A560" i="35"/>
  <c r="G559" i="35"/>
  <c r="H559" i="35" s="1"/>
  <c r="D559" i="35" l="1"/>
  <c r="E559" i="35"/>
  <c r="G560" i="35"/>
  <c r="H560" i="35" s="1"/>
  <c r="A561" i="35"/>
  <c r="G561" i="35" l="1"/>
  <c r="H561" i="35" s="1"/>
  <c r="A562" i="35"/>
  <c r="D560" i="35"/>
  <c r="E560" i="35"/>
  <c r="E561" i="35" l="1"/>
  <c r="D561" i="35"/>
  <c r="A563" i="35"/>
  <c r="G562" i="35"/>
  <c r="H562" i="35" s="1"/>
  <c r="D562" i="35" l="1"/>
  <c r="E562" i="35"/>
  <c r="A564" i="35"/>
  <c r="G563" i="35"/>
  <c r="H563" i="35" s="1"/>
  <c r="D563" i="35" l="1"/>
  <c r="E563" i="35"/>
  <c r="G564" i="35"/>
  <c r="H564" i="35" s="1"/>
  <c r="A565" i="35"/>
  <c r="A566" i="35" l="1"/>
  <c r="G565" i="35"/>
  <c r="H565" i="35" s="1"/>
  <c r="E564" i="35"/>
  <c r="D564" i="35"/>
  <c r="B564" i="35"/>
  <c r="A567" i="35" l="1"/>
  <c r="G566" i="35"/>
  <c r="H566" i="35" s="1"/>
  <c r="D565" i="35"/>
  <c r="E565" i="35"/>
  <c r="G567" i="35" l="1"/>
  <c r="H567" i="35" s="1"/>
  <c r="A568" i="35"/>
  <c r="D566" i="35"/>
  <c r="E566" i="35"/>
  <c r="D567" i="35" l="1"/>
  <c r="E567" i="35"/>
  <c r="G568" i="35"/>
  <c r="H568" i="35" s="1"/>
  <c r="A569" i="35"/>
  <c r="A570" i="35" l="1"/>
  <c r="G569" i="35"/>
  <c r="H569" i="35" s="1"/>
  <c r="E568" i="35"/>
  <c r="D568" i="35"/>
  <c r="A571" i="35" l="1"/>
  <c r="G570" i="35"/>
  <c r="H570" i="35" s="1"/>
  <c r="E569" i="35"/>
  <c r="D569" i="35"/>
  <c r="G571" i="35" l="1"/>
  <c r="H571" i="35" s="1"/>
  <c r="A572" i="35"/>
  <c r="D570" i="35"/>
  <c r="E570" i="35"/>
  <c r="D571" i="35" l="1"/>
  <c r="E571" i="35"/>
  <c r="G572" i="35"/>
  <c r="H572" i="35" s="1"/>
  <c r="A573" i="35"/>
  <c r="A574" i="35" l="1"/>
  <c r="G573" i="35"/>
  <c r="H573" i="35" s="1"/>
  <c r="D572" i="35"/>
  <c r="E572" i="35"/>
  <c r="A575" i="35" l="1"/>
  <c r="G574" i="35"/>
  <c r="H574" i="35" s="1"/>
  <c r="E573" i="35"/>
  <c r="D573" i="35"/>
  <c r="G575" i="35" l="1"/>
  <c r="H575" i="35" s="1"/>
  <c r="A576" i="35"/>
  <c r="D574" i="35"/>
  <c r="E574" i="35"/>
  <c r="D575" i="35" l="1"/>
  <c r="E575" i="35"/>
  <c r="G576" i="35"/>
  <c r="H576" i="35" s="1"/>
  <c r="A577" i="35"/>
  <c r="A578" i="35" l="1"/>
  <c r="G577" i="35"/>
  <c r="H577" i="35" s="1"/>
  <c r="D576" i="35"/>
  <c r="E576" i="35"/>
  <c r="A579" i="35" l="1"/>
  <c r="G578" i="35"/>
  <c r="H578" i="35" s="1"/>
  <c r="D577" i="35"/>
  <c r="E577" i="35"/>
  <c r="G579" i="35" l="1"/>
  <c r="H579" i="35" s="1"/>
  <c r="A580" i="35"/>
  <c r="D578" i="35"/>
  <c r="E578" i="35"/>
  <c r="D579" i="35" l="1"/>
  <c r="E579" i="35"/>
  <c r="G580" i="35"/>
  <c r="H580" i="35" s="1"/>
  <c r="A581" i="35"/>
  <c r="A582" i="35" l="1"/>
  <c r="G581" i="35"/>
  <c r="H581" i="35" s="1"/>
  <c r="D580" i="35"/>
  <c r="E580" i="35"/>
  <c r="A583" i="35" l="1"/>
  <c r="G582" i="35"/>
  <c r="H582" i="35" s="1"/>
  <c r="D581" i="35"/>
  <c r="E581" i="35"/>
  <c r="G583" i="35" l="1"/>
  <c r="H583" i="35" s="1"/>
  <c r="A584" i="35"/>
  <c r="D582" i="35"/>
  <c r="E582" i="35"/>
  <c r="D583" i="35" l="1"/>
  <c r="E583" i="35"/>
  <c r="G584" i="35"/>
  <c r="H584" i="35" s="1"/>
  <c r="A585" i="35"/>
  <c r="A586" i="35" l="1"/>
  <c r="G585" i="35"/>
  <c r="H585" i="35" s="1"/>
  <c r="D584" i="35"/>
  <c r="E584" i="35"/>
  <c r="A587" i="35" l="1"/>
  <c r="G586" i="35"/>
  <c r="H586" i="35" s="1"/>
  <c r="E585" i="35"/>
  <c r="D585" i="35"/>
  <c r="G587" i="35" l="1"/>
  <c r="H587" i="35" s="1"/>
  <c r="A588" i="35"/>
  <c r="D586" i="35"/>
  <c r="E586" i="35"/>
  <c r="D587" i="35" l="1"/>
  <c r="E587" i="35"/>
  <c r="G588" i="35"/>
  <c r="H588" i="35" s="1"/>
  <c r="A589" i="35"/>
  <c r="A590" i="35" l="1"/>
  <c r="G589" i="35"/>
  <c r="H589" i="35" s="1"/>
  <c r="D588" i="35"/>
  <c r="E588" i="35"/>
  <c r="B588" i="35"/>
  <c r="G590" i="35" l="1"/>
  <c r="H590" i="35" s="1"/>
  <c r="A591" i="35"/>
  <c r="E589" i="35"/>
  <c r="D589" i="35"/>
  <c r="D590" i="35" l="1"/>
  <c r="E590" i="35"/>
  <c r="G591" i="35"/>
  <c r="H591" i="35" s="1"/>
  <c r="A592" i="35"/>
  <c r="A593" i="35" l="1"/>
  <c r="G592" i="35"/>
  <c r="H592" i="35" s="1"/>
  <c r="E591" i="35"/>
  <c r="D591" i="35"/>
  <c r="A594" i="35" l="1"/>
  <c r="G593" i="35"/>
  <c r="H593" i="35" s="1"/>
  <c r="E592" i="35"/>
  <c r="D592" i="35"/>
  <c r="G594" i="35" l="1"/>
  <c r="H594" i="35" s="1"/>
  <c r="A595" i="35"/>
  <c r="E593" i="35"/>
  <c r="D593" i="35"/>
  <c r="D594" i="35" l="1"/>
  <c r="E594" i="35"/>
  <c r="G595" i="35"/>
  <c r="H595" i="35" s="1"/>
  <c r="A596" i="35"/>
  <c r="A597" i="35" l="1"/>
  <c r="G596" i="35"/>
  <c r="H596" i="35" s="1"/>
  <c r="D595" i="35"/>
  <c r="E595" i="35"/>
  <c r="A598" i="35" l="1"/>
  <c r="G597" i="35"/>
  <c r="H597" i="35" s="1"/>
  <c r="E596" i="35"/>
  <c r="D596" i="35"/>
  <c r="G598" i="35" l="1"/>
  <c r="H598" i="35" s="1"/>
  <c r="A599" i="35"/>
  <c r="D597" i="35"/>
  <c r="E597" i="35"/>
  <c r="D598" i="35" l="1"/>
  <c r="E598" i="35"/>
  <c r="G599" i="35"/>
  <c r="H599" i="35" s="1"/>
  <c r="A600" i="35"/>
  <c r="A601" i="35" l="1"/>
  <c r="G600" i="35"/>
  <c r="H600" i="35" s="1"/>
  <c r="D599" i="35"/>
  <c r="E599" i="35"/>
  <c r="A602" i="35" l="1"/>
  <c r="G601" i="35"/>
  <c r="H601" i="35" s="1"/>
  <c r="E600" i="35"/>
  <c r="D600" i="35"/>
  <c r="G602" i="35" l="1"/>
  <c r="H602" i="35" s="1"/>
  <c r="A603" i="35"/>
  <c r="E601" i="35"/>
  <c r="D601" i="35"/>
  <c r="D602" i="35" l="1"/>
  <c r="E602" i="35"/>
  <c r="G603" i="35"/>
  <c r="H603" i="35" s="1"/>
  <c r="A604" i="35"/>
  <c r="A605" i="35" l="1"/>
  <c r="G604" i="35"/>
  <c r="H604" i="35" s="1"/>
  <c r="D603" i="35"/>
  <c r="E603" i="35"/>
  <c r="E604" i="35" l="1"/>
  <c r="D604" i="35"/>
  <c r="A606" i="35"/>
  <c r="G605" i="35"/>
  <c r="H605" i="35" s="1"/>
  <c r="E605" i="35" l="1"/>
  <c r="D605" i="35"/>
  <c r="G606" i="35"/>
  <c r="H606" i="35" s="1"/>
  <c r="A607" i="35"/>
  <c r="G607" i="35" l="1"/>
  <c r="H607" i="35" s="1"/>
  <c r="A608" i="35"/>
  <c r="D606" i="35"/>
  <c r="E606" i="35"/>
  <c r="A609" i="35" l="1"/>
  <c r="G608" i="35"/>
  <c r="H608" i="35" s="1"/>
  <c r="D607" i="35"/>
  <c r="E607" i="35"/>
  <c r="D608" i="35" l="1"/>
  <c r="E608" i="35"/>
  <c r="A610" i="35"/>
  <c r="G609" i="35"/>
  <c r="H609" i="35" s="1"/>
  <c r="D609" i="35" l="1"/>
  <c r="E609" i="35"/>
  <c r="G610" i="35"/>
  <c r="H610" i="35" s="1"/>
  <c r="A611" i="35"/>
  <c r="D610" i="35" l="1"/>
  <c r="E610" i="35"/>
  <c r="G611" i="35"/>
  <c r="H611" i="35" s="1"/>
  <c r="A612" i="35"/>
  <c r="D611" i="35" l="1"/>
  <c r="E611" i="35"/>
  <c r="A613" i="35"/>
  <c r="G612" i="35"/>
  <c r="H612" i="35" s="1"/>
  <c r="G613" i="35" l="1"/>
  <c r="H613" i="35" s="1"/>
  <c r="A614" i="35"/>
  <c r="D612" i="35"/>
  <c r="E612" i="35"/>
  <c r="B612" i="35"/>
  <c r="G614" i="35" l="1"/>
  <c r="H614" i="35" s="1"/>
  <c r="A615" i="35"/>
  <c r="D613" i="35"/>
  <c r="E613" i="35"/>
  <c r="A616" i="35" l="1"/>
  <c r="G615" i="35"/>
  <c r="H615" i="35" s="1"/>
  <c r="D614" i="35"/>
  <c r="E614" i="35"/>
  <c r="D615" i="35" l="1"/>
  <c r="E615" i="35"/>
  <c r="A617" i="35"/>
  <c r="G616" i="35"/>
  <c r="H616" i="35" s="1"/>
  <c r="D616" i="35" l="1"/>
  <c r="E616" i="35"/>
  <c r="G617" i="35"/>
  <c r="H617" i="35" s="1"/>
  <c r="A618" i="35"/>
  <c r="G618" i="35" l="1"/>
  <c r="H618" i="35" s="1"/>
  <c r="A619" i="35"/>
  <c r="E617" i="35"/>
  <c r="D617" i="35"/>
  <c r="A620" i="35" l="1"/>
  <c r="G619" i="35"/>
  <c r="H619" i="35" s="1"/>
  <c r="D618" i="35"/>
  <c r="E618" i="35"/>
  <c r="D619" i="35" l="1"/>
  <c r="E619" i="35"/>
  <c r="A621" i="35"/>
  <c r="G620" i="35"/>
  <c r="H620" i="35" s="1"/>
  <c r="D620" i="35" l="1"/>
  <c r="E620" i="35"/>
  <c r="G621" i="35"/>
  <c r="H621" i="35" s="1"/>
  <c r="A622" i="35"/>
  <c r="G622" i="35" l="1"/>
  <c r="H622" i="35" s="1"/>
  <c r="A623" i="35"/>
  <c r="E621" i="35"/>
  <c r="D621" i="35"/>
  <c r="A624" i="35" l="1"/>
  <c r="G623" i="35"/>
  <c r="H623" i="35" s="1"/>
  <c r="D622" i="35"/>
  <c r="E622" i="35"/>
  <c r="D623" i="35" l="1"/>
  <c r="E623" i="35"/>
  <c r="A625" i="35"/>
  <c r="G624" i="35"/>
  <c r="H624" i="35" s="1"/>
  <c r="E624" i="35" l="1"/>
  <c r="D624" i="35"/>
  <c r="G625" i="35"/>
  <c r="H625" i="35" s="1"/>
  <c r="A626" i="35"/>
  <c r="G626" i="35" l="1"/>
  <c r="H626" i="35" s="1"/>
  <c r="A627" i="35"/>
  <c r="E625" i="35"/>
  <c r="D625" i="35"/>
  <c r="A628" i="35" l="1"/>
  <c r="G627" i="35"/>
  <c r="H627" i="35" s="1"/>
  <c r="D626" i="35"/>
  <c r="E626" i="35"/>
  <c r="D627" i="35" l="1"/>
  <c r="E627" i="35"/>
  <c r="A629" i="35"/>
  <c r="G628" i="35"/>
  <c r="H628" i="35" s="1"/>
  <c r="E628" i="35" l="1"/>
  <c r="D628" i="35"/>
  <c r="G629" i="35"/>
  <c r="H629" i="35" s="1"/>
  <c r="A630" i="35"/>
  <c r="G630" i="35" l="1"/>
  <c r="H630" i="35" s="1"/>
  <c r="A631" i="35"/>
  <c r="D629" i="35"/>
  <c r="E629" i="35"/>
  <c r="A632" i="35" l="1"/>
  <c r="G631" i="35"/>
  <c r="H631" i="35" s="1"/>
  <c r="D630" i="35"/>
  <c r="E630" i="35"/>
  <c r="D631" i="35" l="1"/>
  <c r="E631" i="35"/>
  <c r="A633" i="35"/>
  <c r="G632" i="35"/>
  <c r="H632" i="35" s="1"/>
  <c r="E632" i="35" l="1"/>
  <c r="D632" i="35"/>
  <c r="G633" i="35"/>
  <c r="H633" i="35" s="1"/>
  <c r="A634" i="35"/>
  <c r="G634" i="35" l="1"/>
  <c r="H634" i="35" s="1"/>
  <c r="A635" i="35"/>
  <c r="E633" i="35"/>
  <c r="D633" i="35"/>
  <c r="A636" i="35" l="1"/>
  <c r="G635" i="35"/>
  <c r="H635" i="35" s="1"/>
  <c r="D634" i="35"/>
  <c r="E634" i="35"/>
  <c r="D635" i="35" l="1"/>
  <c r="E635" i="35"/>
  <c r="G636" i="35"/>
  <c r="H636" i="35" s="1"/>
  <c r="A637" i="35"/>
  <c r="G637" i="35" l="1"/>
  <c r="H637" i="35" s="1"/>
  <c r="A638" i="35"/>
  <c r="E636" i="35"/>
  <c r="B636" i="35"/>
  <c r="D636" i="35"/>
  <c r="A639" i="35" l="1"/>
  <c r="G638" i="35"/>
  <c r="H638" i="35" s="1"/>
  <c r="E637" i="35"/>
  <c r="D637" i="35"/>
  <c r="D638" i="35" l="1"/>
  <c r="E638" i="35"/>
  <c r="A640" i="35"/>
  <c r="G639" i="35"/>
  <c r="H639" i="35" s="1"/>
  <c r="D639" i="35" l="1"/>
  <c r="E639" i="35"/>
  <c r="G640" i="35"/>
  <c r="H640" i="35" s="1"/>
  <c r="A641" i="35"/>
  <c r="G641" i="35" l="1"/>
  <c r="H641" i="35" s="1"/>
  <c r="A642" i="35"/>
  <c r="D640" i="35"/>
  <c r="E640" i="35"/>
  <c r="A643" i="35" l="1"/>
  <c r="G642" i="35"/>
  <c r="H642" i="35" s="1"/>
  <c r="D641" i="35"/>
  <c r="E641" i="35"/>
  <c r="D642" i="35" l="1"/>
  <c r="E642" i="35"/>
  <c r="A644" i="35"/>
  <c r="G643" i="35"/>
  <c r="H643" i="35" s="1"/>
  <c r="D643" i="35" l="1"/>
  <c r="E643" i="35"/>
  <c r="G644" i="35"/>
  <c r="H644" i="35" s="1"/>
  <c r="A645" i="35"/>
  <c r="G645" i="35" l="1"/>
  <c r="H645" i="35" s="1"/>
  <c r="A646" i="35"/>
  <c r="D644" i="35"/>
  <c r="E644" i="35"/>
  <c r="A647" i="35" l="1"/>
  <c r="G646" i="35"/>
  <c r="H646" i="35" s="1"/>
  <c r="D645" i="35"/>
  <c r="E645" i="35"/>
  <c r="D646" i="35" l="1"/>
  <c r="E646" i="35"/>
  <c r="A648" i="35"/>
  <c r="G647" i="35"/>
  <c r="H647" i="35" s="1"/>
  <c r="D647" i="35" l="1"/>
  <c r="E647" i="35"/>
  <c r="G648" i="35"/>
  <c r="H648" i="35" s="1"/>
  <c r="A649" i="35"/>
  <c r="G649" i="35" l="1"/>
  <c r="H649" i="35" s="1"/>
  <c r="A650" i="35"/>
  <c r="E648" i="35"/>
  <c r="D648" i="35"/>
  <c r="A651" i="35" l="1"/>
  <c r="G650" i="35"/>
  <c r="H650" i="35" s="1"/>
  <c r="D649" i="35"/>
  <c r="E649" i="35"/>
  <c r="D650" i="35" l="1"/>
  <c r="E650" i="35"/>
  <c r="A652" i="35"/>
  <c r="G651" i="35"/>
  <c r="H651" i="35" s="1"/>
  <c r="D651" i="35" l="1"/>
  <c r="E651" i="35"/>
  <c r="G652" i="35"/>
  <c r="H652" i="35" s="1"/>
  <c r="A653" i="35"/>
  <c r="G653" i="35" l="1"/>
  <c r="H653" i="35" s="1"/>
  <c r="A654" i="35"/>
  <c r="D652" i="35"/>
  <c r="E652" i="35"/>
  <c r="A655" i="35" l="1"/>
  <c r="G654" i="35"/>
  <c r="H654" i="35" s="1"/>
  <c r="D653" i="35"/>
  <c r="E653" i="35"/>
  <c r="D654" i="35" l="1"/>
  <c r="E654" i="35"/>
  <c r="A656" i="35"/>
  <c r="G655" i="35"/>
  <c r="H655" i="35" s="1"/>
  <c r="D655" i="35" l="1"/>
  <c r="E655" i="35"/>
  <c r="G656" i="35"/>
  <c r="H656" i="35" s="1"/>
  <c r="A657" i="35"/>
  <c r="G657" i="35" l="1"/>
  <c r="H657" i="35" s="1"/>
  <c r="A658" i="35"/>
  <c r="D656" i="35"/>
  <c r="E656" i="35"/>
  <c r="D657" i="35" l="1"/>
  <c r="E657" i="35"/>
  <c r="A659" i="35"/>
  <c r="G658" i="35"/>
  <c r="H658" i="35" s="1"/>
  <c r="D658" i="35" l="1"/>
  <c r="E658" i="35"/>
  <c r="A660" i="35"/>
  <c r="G659" i="35"/>
  <c r="H659" i="35" s="1"/>
  <c r="D659" i="35" l="1"/>
  <c r="E659" i="35"/>
  <c r="G660" i="35"/>
  <c r="H660" i="35" s="1"/>
  <c r="A661" i="35"/>
  <c r="A662" i="35" l="1"/>
  <c r="G661" i="35"/>
  <c r="H661" i="35" s="1"/>
  <c r="E660" i="35"/>
  <c r="D660" i="35"/>
  <c r="B660" i="35"/>
  <c r="A663" i="35" l="1"/>
  <c r="G662" i="35"/>
  <c r="H662" i="35" s="1"/>
  <c r="E661" i="35"/>
  <c r="D661" i="35"/>
  <c r="G663" i="35" l="1"/>
  <c r="H663" i="35" s="1"/>
  <c r="A664" i="35"/>
  <c r="D662" i="35"/>
  <c r="E662" i="35"/>
  <c r="D663" i="35" l="1"/>
  <c r="E663" i="35"/>
  <c r="G664" i="35"/>
  <c r="H664" i="35" s="1"/>
  <c r="A665" i="35"/>
  <c r="A666" i="35" l="1"/>
  <c r="G665" i="35"/>
  <c r="H665" i="35" s="1"/>
  <c r="E664" i="35"/>
  <c r="D664" i="35"/>
  <c r="A667" i="35" l="1"/>
  <c r="G666" i="35"/>
  <c r="H666" i="35" s="1"/>
  <c r="E665" i="35"/>
  <c r="D665" i="35"/>
  <c r="G667" i="35" l="1"/>
  <c r="H667" i="35" s="1"/>
  <c r="A668" i="35"/>
  <c r="D666" i="35"/>
  <c r="E666" i="35"/>
  <c r="D667" i="35" l="1"/>
  <c r="E667" i="35"/>
  <c r="G668" i="35"/>
  <c r="H668" i="35" s="1"/>
  <c r="A669" i="35"/>
  <c r="A670" i="35" l="1"/>
  <c r="G669" i="35"/>
  <c r="H669" i="35" s="1"/>
  <c r="E668" i="35"/>
  <c r="D668" i="35"/>
  <c r="E669" i="35" l="1"/>
  <c r="D669" i="35"/>
  <c r="A671" i="35"/>
  <c r="G670" i="35"/>
  <c r="H670" i="35" s="1"/>
  <c r="D670" i="35" l="1"/>
  <c r="E670" i="35"/>
  <c r="G671" i="35"/>
  <c r="H671" i="35" s="1"/>
  <c r="A672" i="35"/>
  <c r="G672" i="35" l="1"/>
  <c r="H672" i="35" s="1"/>
  <c r="A673" i="35"/>
  <c r="D671" i="35"/>
  <c r="E671" i="35"/>
  <c r="A674" i="35" l="1"/>
  <c r="G673" i="35"/>
  <c r="H673" i="35" s="1"/>
  <c r="D672" i="35"/>
  <c r="E672" i="35"/>
  <c r="E673" i="35" l="1"/>
  <c r="D673" i="35"/>
  <c r="A675" i="35"/>
  <c r="G674" i="35"/>
  <c r="H674" i="35" s="1"/>
  <c r="D674" i="35" l="1"/>
  <c r="E674" i="35"/>
  <c r="G675" i="35"/>
  <c r="H675" i="35" s="1"/>
  <c r="A676" i="35"/>
  <c r="G676" i="35" l="1"/>
  <c r="H676" i="35" s="1"/>
  <c r="A677" i="35"/>
  <c r="D675" i="35"/>
  <c r="E675" i="35"/>
  <c r="A678" i="35" l="1"/>
  <c r="G677" i="35"/>
  <c r="H677" i="35" s="1"/>
  <c r="E676" i="35"/>
  <c r="D676" i="35"/>
  <c r="D677" i="35" l="1"/>
  <c r="E677" i="35"/>
  <c r="A679" i="35"/>
  <c r="G678" i="35"/>
  <c r="H678" i="35" s="1"/>
  <c r="D678" i="35" l="1"/>
  <c r="E678" i="35"/>
  <c r="G679" i="35"/>
  <c r="H679" i="35" s="1"/>
  <c r="A680" i="35"/>
  <c r="G680" i="35" l="1"/>
  <c r="H680" i="35" s="1"/>
  <c r="A681" i="35"/>
  <c r="D679" i="35"/>
  <c r="E679" i="35"/>
  <c r="A682" i="35" l="1"/>
  <c r="G681" i="35"/>
  <c r="H681" i="35" s="1"/>
  <c r="E680" i="35"/>
  <c r="D680" i="35"/>
  <c r="E681" i="35" l="1"/>
  <c r="D681" i="35"/>
  <c r="A683" i="35"/>
  <c r="G682" i="35"/>
  <c r="H682" i="35" s="1"/>
  <c r="D682" i="35" l="1"/>
  <c r="E682" i="35"/>
  <c r="G683" i="35"/>
  <c r="H683" i="35" s="1"/>
  <c r="A684" i="35"/>
  <c r="G684" i="35" l="1"/>
  <c r="H684" i="35" s="1"/>
  <c r="A685" i="35"/>
  <c r="D683" i="35"/>
  <c r="E683" i="35"/>
  <c r="A686" i="35" l="1"/>
  <c r="G685" i="35"/>
  <c r="H685" i="35" s="1"/>
  <c r="D684" i="35"/>
  <c r="E684" i="35"/>
  <c r="B684" i="35"/>
  <c r="E685" i="35" l="1"/>
  <c r="D685" i="35"/>
  <c r="G686" i="35"/>
  <c r="H686" i="35" s="1"/>
  <c r="A687" i="35"/>
  <c r="G687" i="35" l="1"/>
  <c r="H687" i="35" s="1"/>
  <c r="A688" i="35"/>
  <c r="D686" i="35"/>
  <c r="E686" i="35"/>
  <c r="A689" i="35" l="1"/>
  <c r="G688" i="35"/>
  <c r="H688" i="35" s="1"/>
  <c r="D687" i="35"/>
  <c r="E687" i="35"/>
  <c r="E688" i="35" l="1"/>
  <c r="D688" i="35"/>
  <c r="A690" i="35"/>
  <c r="G689" i="35"/>
  <c r="H689" i="35" s="1"/>
  <c r="E689" i="35" l="1"/>
  <c r="D689" i="35"/>
  <c r="G690" i="35"/>
  <c r="H690" i="35" s="1"/>
  <c r="A691" i="35"/>
  <c r="G691" i="35" l="1"/>
  <c r="H691" i="35" s="1"/>
  <c r="A692" i="35"/>
  <c r="D690" i="35"/>
  <c r="E690" i="35"/>
  <c r="A693" i="35" l="1"/>
  <c r="G692" i="35"/>
  <c r="H692" i="35" s="1"/>
  <c r="D691" i="35"/>
  <c r="E691" i="35"/>
  <c r="E692" i="35" l="1"/>
  <c r="D692" i="35"/>
  <c r="A694" i="35"/>
  <c r="G693" i="35"/>
  <c r="H693" i="35" s="1"/>
  <c r="E693" i="35" l="1"/>
  <c r="D693" i="35"/>
  <c r="G694" i="35"/>
  <c r="H694" i="35" s="1"/>
  <c r="A695" i="35"/>
  <c r="G695" i="35" l="1"/>
  <c r="H695" i="35" s="1"/>
  <c r="A696" i="35"/>
  <c r="D694" i="35"/>
  <c r="E694" i="35"/>
  <c r="A697" i="35" l="1"/>
  <c r="G696" i="35"/>
  <c r="H696" i="35" s="1"/>
  <c r="D695" i="35"/>
  <c r="E695" i="35"/>
  <c r="D696" i="35" l="1"/>
  <c r="E696" i="35"/>
  <c r="A698" i="35"/>
  <c r="G697" i="35"/>
  <c r="H697" i="35" s="1"/>
  <c r="E697" i="35" l="1"/>
  <c r="D697" i="35"/>
  <c r="G698" i="35"/>
  <c r="H698" i="35" s="1"/>
  <c r="A699" i="35"/>
  <c r="G699" i="35" l="1"/>
  <c r="H699" i="35" s="1"/>
  <c r="A700" i="35"/>
  <c r="E698" i="35"/>
  <c r="D698" i="35"/>
  <c r="A701" i="35" l="1"/>
  <c r="G700" i="35"/>
  <c r="H700" i="35" s="1"/>
  <c r="D699" i="35"/>
  <c r="E699" i="35"/>
  <c r="D700" i="35" l="1"/>
  <c r="E700" i="35"/>
  <c r="A702" i="35"/>
  <c r="G701" i="35"/>
  <c r="H701" i="35" s="1"/>
  <c r="E701" i="35" l="1"/>
  <c r="D701" i="35"/>
  <c r="G702" i="35"/>
  <c r="H702" i="35" s="1"/>
  <c r="A703" i="35"/>
  <c r="G703" i="35" l="1"/>
  <c r="H703" i="35" s="1"/>
  <c r="A704" i="35"/>
  <c r="E702" i="35"/>
  <c r="D702" i="35"/>
  <c r="A705" i="35" l="1"/>
  <c r="G704" i="35"/>
  <c r="H704" i="35" s="1"/>
  <c r="E703" i="35"/>
  <c r="D703" i="35"/>
  <c r="D704" i="35" l="1"/>
  <c r="E704" i="35"/>
  <c r="A706" i="35"/>
  <c r="G705" i="35"/>
  <c r="H705" i="35" s="1"/>
  <c r="E705" i="35" l="1"/>
  <c r="D705" i="35"/>
  <c r="G706" i="35"/>
  <c r="H706" i="35" s="1"/>
  <c r="A707" i="35"/>
  <c r="G707" i="35" l="1"/>
  <c r="H707" i="35" s="1"/>
  <c r="A708" i="35"/>
  <c r="E706" i="35"/>
  <c r="D706" i="35"/>
  <c r="A709" i="35" l="1"/>
  <c r="G708" i="35"/>
  <c r="H708" i="35" s="1"/>
  <c r="D707" i="35"/>
  <c r="E707" i="35"/>
  <c r="E708" i="35" l="1"/>
  <c r="D708" i="35"/>
  <c r="B708" i="35"/>
  <c r="G709" i="35"/>
  <c r="H709" i="35" s="1"/>
  <c r="A710" i="35"/>
  <c r="E709" i="35" l="1"/>
  <c r="D709" i="35"/>
  <c r="G710" i="35"/>
  <c r="H710" i="35" s="1"/>
  <c r="A711" i="35"/>
  <c r="A712" i="35" l="1"/>
  <c r="G711" i="35"/>
  <c r="H711" i="35" s="1"/>
  <c r="E710" i="35"/>
  <c r="D710" i="35"/>
  <c r="E711" i="35" l="1"/>
  <c r="D711" i="35"/>
  <c r="A713" i="35"/>
  <c r="G712" i="35"/>
  <c r="H712" i="35" s="1"/>
  <c r="G713" i="35" l="1"/>
  <c r="H713" i="35" s="1"/>
  <c r="A714" i="35"/>
  <c r="E712" i="35"/>
  <c r="D712" i="35"/>
  <c r="G714" i="35" l="1"/>
  <c r="H714" i="35" s="1"/>
  <c r="A715" i="35"/>
  <c r="D713" i="35"/>
  <c r="E713" i="35"/>
  <c r="A716" i="35" l="1"/>
  <c r="G715" i="35"/>
  <c r="H715" i="35" s="1"/>
  <c r="E714" i="35"/>
  <c r="D714" i="35"/>
  <c r="D715" i="35" l="1"/>
  <c r="E715" i="35"/>
  <c r="A717" i="35"/>
  <c r="G716" i="35"/>
  <c r="H716" i="35" s="1"/>
  <c r="G717" i="35" l="1"/>
  <c r="H717" i="35" s="1"/>
  <c r="A718" i="35"/>
  <c r="E716" i="35"/>
  <c r="D716" i="35"/>
  <c r="G718" i="35" l="1"/>
  <c r="H718" i="35" s="1"/>
  <c r="A719" i="35"/>
  <c r="E717" i="35"/>
  <c r="D717" i="35"/>
  <c r="A720" i="35" l="1"/>
  <c r="G719" i="35"/>
  <c r="H719" i="35" s="1"/>
  <c r="E718" i="35"/>
  <c r="D718" i="35"/>
  <c r="E719" i="35" l="1"/>
  <c r="D719" i="35"/>
  <c r="A721" i="35"/>
  <c r="G720" i="35"/>
  <c r="H720" i="35" s="1"/>
  <c r="G721" i="35" l="1"/>
  <c r="H721" i="35" s="1"/>
  <c r="A722" i="35"/>
  <c r="D720" i="35"/>
  <c r="E720" i="35"/>
  <c r="G722" i="35" l="1"/>
  <c r="H722" i="35" s="1"/>
  <c r="A723" i="35"/>
  <c r="E721" i="35"/>
  <c r="D721" i="35"/>
  <c r="A724" i="35" l="1"/>
  <c r="G723" i="35"/>
  <c r="H723" i="35" s="1"/>
  <c r="E722" i="35"/>
  <c r="D722" i="35"/>
  <c r="D723" i="35" l="1"/>
  <c r="E723" i="35"/>
  <c r="A725" i="35"/>
  <c r="G724" i="35"/>
  <c r="H724" i="35" s="1"/>
  <c r="E724" i="35" l="1"/>
  <c r="D724" i="35"/>
  <c r="G725" i="35"/>
  <c r="H725" i="35" s="1"/>
  <c r="A726" i="35"/>
  <c r="G726" i="35" l="1"/>
  <c r="H726" i="35" s="1"/>
  <c r="A727" i="35"/>
  <c r="D725" i="35"/>
  <c r="E725" i="35"/>
  <c r="A728" i="35" l="1"/>
  <c r="G727" i="35"/>
  <c r="H727" i="35" s="1"/>
  <c r="E726" i="35"/>
  <c r="D726" i="35"/>
  <c r="E727" i="35" l="1"/>
  <c r="D727" i="35"/>
  <c r="A729" i="35"/>
  <c r="G728" i="35"/>
  <c r="H728" i="35" s="1"/>
  <c r="D728" i="35" l="1"/>
  <c r="E728" i="35"/>
  <c r="G729" i="35"/>
  <c r="H729" i="35" s="1"/>
  <c r="A730" i="35"/>
  <c r="G730" i="35" l="1"/>
  <c r="H730" i="35" s="1"/>
  <c r="A731" i="35"/>
  <c r="E729" i="35"/>
  <c r="D729" i="35"/>
  <c r="A732" i="35" l="1"/>
  <c r="G731" i="35"/>
  <c r="H731" i="35" s="1"/>
  <c r="D730" i="35"/>
  <c r="E730" i="35"/>
  <c r="E731" i="35" l="1"/>
  <c r="D731" i="35"/>
  <c r="G732" i="35"/>
  <c r="H732" i="35" s="1"/>
  <c r="A733" i="35"/>
  <c r="G733" i="35" l="1"/>
  <c r="H733" i="35" s="1"/>
  <c r="A734" i="35"/>
  <c r="D732" i="35"/>
  <c r="B732" i="35"/>
  <c r="E732" i="35"/>
  <c r="A735" i="35" l="1"/>
  <c r="G734" i="35"/>
  <c r="H734" i="35" s="1"/>
  <c r="E733" i="35"/>
  <c r="D733" i="35"/>
  <c r="E734" i="35" l="1"/>
  <c r="D734" i="35"/>
  <c r="A736" i="35"/>
  <c r="G735" i="35"/>
  <c r="H735" i="35" s="1"/>
  <c r="D735" i="35" l="1"/>
  <c r="E735" i="35"/>
  <c r="G736" i="35"/>
  <c r="H736" i="35" s="1"/>
  <c r="A737" i="35"/>
  <c r="G737" i="35" l="1"/>
  <c r="H737" i="35" s="1"/>
  <c r="A738" i="35"/>
  <c r="D736" i="35"/>
  <c r="E736" i="35"/>
  <c r="A739" i="35" l="1"/>
  <c r="G738" i="35"/>
  <c r="H738" i="35" s="1"/>
  <c r="E737" i="35"/>
  <c r="D737" i="35"/>
  <c r="E738" i="35" l="1"/>
  <c r="D738" i="35"/>
  <c r="A740" i="35"/>
  <c r="G739" i="35"/>
  <c r="H739" i="35" s="1"/>
  <c r="E739" i="35" l="1"/>
  <c r="D739" i="35"/>
  <c r="G740" i="35"/>
  <c r="H740" i="35" s="1"/>
  <c r="A741" i="35"/>
  <c r="G741" i="35" l="1"/>
  <c r="H741" i="35" s="1"/>
  <c r="A742" i="35"/>
  <c r="E740" i="35"/>
  <c r="D740" i="35"/>
  <c r="A743" i="35" l="1"/>
  <c r="G742" i="35"/>
  <c r="H742" i="35" s="1"/>
  <c r="E741" i="35"/>
  <c r="D741" i="35"/>
  <c r="E742" i="35" l="1"/>
  <c r="D742" i="35"/>
  <c r="A744" i="35"/>
  <c r="G743" i="35"/>
  <c r="H743" i="35" s="1"/>
  <c r="E743" i="35" l="1"/>
  <c r="D743" i="35"/>
  <c r="G744" i="35"/>
  <c r="H744" i="35" s="1"/>
  <c r="A745" i="35"/>
  <c r="G745" i="35" l="1"/>
  <c r="H745" i="35" s="1"/>
  <c r="A746" i="35"/>
  <c r="E744" i="35"/>
  <c r="D744" i="35"/>
  <c r="A747" i="35" l="1"/>
  <c r="G746" i="35"/>
  <c r="H746" i="35" s="1"/>
  <c r="E745" i="35"/>
  <c r="D745" i="35"/>
  <c r="D746" i="35" l="1"/>
  <c r="E746" i="35"/>
  <c r="A748" i="35"/>
  <c r="G747" i="35"/>
  <c r="H747" i="35" s="1"/>
  <c r="E747" i="35" l="1"/>
  <c r="D747" i="35"/>
  <c r="G748" i="35"/>
  <c r="H748" i="35" s="1"/>
  <c r="A749" i="35"/>
  <c r="G749" i="35" l="1"/>
  <c r="H749" i="35" s="1"/>
  <c r="A750" i="35"/>
  <c r="E748" i="35"/>
  <c r="D748" i="35"/>
  <c r="A751" i="35" l="1"/>
  <c r="G750" i="35"/>
  <c r="H750" i="35" s="1"/>
  <c r="E749" i="35"/>
  <c r="D749" i="35"/>
  <c r="D750" i="35" l="1"/>
  <c r="E750" i="35"/>
  <c r="A752" i="35"/>
  <c r="G751" i="35"/>
  <c r="H751" i="35" s="1"/>
  <c r="E751" i="35" l="1"/>
  <c r="D751" i="35"/>
  <c r="G752" i="35"/>
  <c r="H752" i="35" s="1"/>
  <c r="A753" i="35"/>
  <c r="G753" i="35" l="1"/>
  <c r="H753" i="35" s="1"/>
  <c r="A754" i="35"/>
  <c r="E752" i="35"/>
  <c r="D752" i="35"/>
  <c r="A755" i="35" l="1"/>
  <c r="G754" i="35"/>
  <c r="H754" i="35" s="1"/>
  <c r="E753" i="35"/>
  <c r="D753" i="35"/>
  <c r="E754" i="35" l="1"/>
  <c r="D754" i="35"/>
  <c r="A756" i="35"/>
  <c r="G755" i="35"/>
  <c r="H755" i="35" s="1"/>
  <c r="D755" i="35" l="1"/>
  <c r="E755" i="35"/>
  <c r="G756" i="35"/>
  <c r="H756" i="35" s="1"/>
  <c r="A757" i="35"/>
  <c r="A758" i="35" l="1"/>
  <c r="G757" i="35"/>
  <c r="H757" i="35" s="1"/>
  <c r="D756" i="35"/>
  <c r="E756" i="35"/>
  <c r="B756" i="35"/>
  <c r="E757" i="35" l="1"/>
  <c r="D757" i="35"/>
  <c r="A759" i="35"/>
  <c r="G758" i="35"/>
  <c r="H758" i="35" s="1"/>
  <c r="E758" i="35" l="1"/>
  <c r="D758" i="35"/>
  <c r="G759" i="35"/>
  <c r="H759" i="35" s="1"/>
  <c r="A760" i="35"/>
  <c r="G760" i="35" l="1"/>
  <c r="H760" i="35" s="1"/>
  <c r="A761" i="35"/>
  <c r="E759" i="35"/>
  <c r="D759" i="35"/>
  <c r="A762" i="35" l="1"/>
  <c r="G761" i="35"/>
  <c r="H761" i="35" s="1"/>
  <c r="E760" i="35"/>
  <c r="D760" i="35"/>
  <c r="A763" i="35" l="1"/>
  <c r="G762" i="35"/>
  <c r="H762" i="35" s="1"/>
  <c r="E761" i="35"/>
  <c r="D761" i="35"/>
  <c r="G763" i="35" l="1"/>
  <c r="H763" i="35" s="1"/>
  <c r="A764" i="35"/>
  <c r="E762" i="35"/>
  <c r="D762" i="35"/>
  <c r="E763" i="35" l="1"/>
  <c r="D763" i="35"/>
  <c r="G764" i="35"/>
  <c r="H764" i="35" s="1"/>
  <c r="A765" i="35"/>
  <c r="A766" i="35" l="1"/>
  <c r="G765" i="35"/>
  <c r="H765" i="35" s="1"/>
  <c r="E764" i="35"/>
  <c r="D764" i="35"/>
  <c r="A767" i="35" l="1"/>
  <c r="G766" i="35"/>
  <c r="H766" i="35" s="1"/>
  <c r="E765" i="35"/>
  <c r="D765" i="35"/>
  <c r="G767" i="35" l="1"/>
  <c r="H767" i="35" s="1"/>
  <c r="A768" i="35"/>
  <c r="D766" i="35"/>
  <c r="E766" i="35"/>
  <c r="E767" i="35" l="1"/>
  <c r="D767" i="35"/>
  <c r="G768" i="35"/>
  <c r="H768" i="35" s="1"/>
  <c r="A769" i="35"/>
  <c r="A770" i="35" l="1"/>
  <c r="G769" i="35"/>
  <c r="H769" i="35" s="1"/>
  <c r="E768" i="35"/>
  <c r="D768" i="35"/>
  <c r="A771" i="35" l="1"/>
  <c r="G770" i="35"/>
  <c r="H770" i="35" s="1"/>
  <c r="E769" i="35"/>
  <c r="D769" i="35"/>
  <c r="G771" i="35" l="1"/>
  <c r="H771" i="35" s="1"/>
  <c r="A772" i="35"/>
  <c r="E770" i="35"/>
  <c r="D770" i="35"/>
  <c r="E771" i="35" l="1"/>
  <c r="D771" i="35"/>
  <c r="G772" i="35"/>
  <c r="H772" i="35" s="1"/>
  <c r="A773" i="35"/>
  <c r="A774" i="35" l="1"/>
  <c r="G773" i="35"/>
  <c r="H773" i="35" s="1"/>
  <c r="D772" i="35"/>
  <c r="E772" i="35"/>
  <c r="A775" i="35" l="1"/>
  <c r="G774" i="35"/>
  <c r="H774" i="35" s="1"/>
  <c r="E773" i="35"/>
  <c r="D773" i="35"/>
  <c r="G775" i="35" l="1"/>
  <c r="H775" i="35" s="1"/>
  <c r="A776" i="35"/>
  <c r="E774" i="35"/>
  <c r="D774" i="35"/>
  <c r="E775" i="35" l="1"/>
  <c r="D775" i="35"/>
  <c r="G776" i="35"/>
  <c r="H776" i="35" s="1"/>
  <c r="A777" i="35"/>
  <c r="A778" i="35" l="1"/>
  <c r="G777" i="35"/>
  <c r="H777" i="35" s="1"/>
  <c r="E776" i="35"/>
  <c r="D776" i="35"/>
  <c r="E777" i="35" l="1"/>
  <c r="D777" i="35"/>
  <c r="A779" i="35"/>
  <c r="G778" i="35"/>
  <c r="H778" i="35" s="1"/>
  <c r="E778" i="35" l="1"/>
  <c r="D778" i="35"/>
  <c r="G779" i="35"/>
  <c r="H779" i="35" s="1"/>
  <c r="A780" i="35"/>
  <c r="G780" i="35" l="1"/>
  <c r="H780" i="35" s="1"/>
  <c r="A781" i="35"/>
  <c r="E779" i="35"/>
  <c r="D779" i="35"/>
  <c r="A782" i="35" l="1"/>
  <c r="G781" i="35"/>
  <c r="H781" i="35" s="1"/>
  <c r="E780" i="35"/>
  <c r="D780" i="35"/>
  <c r="B780" i="35"/>
  <c r="E781" i="35" l="1"/>
  <c r="D781" i="35"/>
  <c r="G782" i="35"/>
  <c r="H782" i="35" s="1"/>
  <c r="A783" i="35"/>
  <c r="G783" i="35" l="1"/>
  <c r="H783" i="35" s="1"/>
  <c r="A784" i="35"/>
  <c r="E782" i="35"/>
  <c r="D782" i="35"/>
  <c r="A785" i="35" l="1"/>
  <c r="G784" i="35"/>
  <c r="H784" i="35" s="1"/>
  <c r="D783" i="35"/>
  <c r="E783" i="35"/>
  <c r="E784" i="35" l="1"/>
  <c r="D784" i="35"/>
  <c r="A786" i="35"/>
  <c r="G785" i="35"/>
  <c r="H785" i="35" s="1"/>
  <c r="G786" i="35" l="1"/>
  <c r="H786" i="35" s="1"/>
  <c r="A787" i="35"/>
  <c r="D785" i="35"/>
  <c r="E785" i="35"/>
  <c r="A788" i="35" l="1"/>
  <c r="G787" i="35"/>
  <c r="H787" i="35" s="1"/>
  <c r="D786" i="35"/>
  <c r="E786" i="35"/>
  <c r="E787" i="35" l="1"/>
  <c r="D787" i="35"/>
  <c r="A789" i="35"/>
  <c r="G788" i="35"/>
  <c r="H788" i="35" s="1"/>
  <c r="G789" i="35" l="1"/>
  <c r="H789" i="35" s="1"/>
  <c r="A790" i="35"/>
  <c r="D788" i="35"/>
  <c r="E788" i="35"/>
  <c r="G790" i="35" l="1"/>
  <c r="H790" i="35" s="1"/>
  <c r="A791" i="35"/>
  <c r="D789" i="35"/>
  <c r="E789" i="35"/>
  <c r="A792" i="35" l="1"/>
  <c r="G791" i="35"/>
  <c r="H791" i="35" s="1"/>
  <c r="D790" i="35"/>
  <c r="E790" i="35"/>
  <c r="E791" i="35" l="1"/>
  <c r="D791" i="35"/>
  <c r="A793" i="35"/>
  <c r="G792" i="35"/>
  <c r="H792" i="35" s="1"/>
  <c r="E792" i="35" l="1"/>
  <c r="D792" i="35"/>
  <c r="G793" i="35"/>
  <c r="H793" i="35" s="1"/>
  <c r="A794" i="35"/>
  <c r="A795" i="35" l="1"/>
  <c r="G794" i="35"/>
  <c r="H794" i="35" s="1"/>
  <c r="E793" i="35"/>
  <c r="D793" i="35"/>
  <c r="D794" i="35" l="1"/>
  <c r="E794" i="35"/>
  <c r="A796" i="35"/>
  <c r="G795" i="35"/>
  <c r="H795" i="35" s="1"/>
  <c r="E795" i="35" l="1"/>
  <c r="D795" i="35"/>
  <c r="A797" i="35"/>
  <c r="G796" i="35"/>
  <c r="H796" i="35" s="1"/>
  <c r="E796" i="35" l="1"/>
  <c r="D796" i="35"/>
  <c r="G797" i="35"/>
  <c r="H797" i="35" s="1"/>
  <c r="A798" i="35"/>
  <c r="A799" i="35" l="1"/>
  <c r="G798" i="35"/>
  <c r="H798" i="35" s="1"/>
  <c r="E797" i="35"/>
  <c r="D797" i="35"/>
  <c r="E798" i="35" l="1"/>
  <c r="D798" i="35"/>
  <c r="A800" i="35"/>
  <c r="G799" i="35"/>
  <c r="H799" i="35" s="1"/>
  <c r="E799" i="35" l="1"/>
  <c r="D799" i="35"/>
  <c r="A801" i="35"/>
  <c r="G800" i="35"/>
  <c r="H800" i="35" s="1"/>
  <c r="D800" i="35" l="1"/>
  <c r="E800" i="35"/>
  <c r="G801" i="35"/>
  <c r="H801" i="35" s="1"/>
  <c r="A802" i="35"/>
  <c r="A803" i="35" l="1"/>
  <c r="G802" i="35"/>
  <c r="H802" i="35" s="1"/>
  <c r="E801" i="35"/>
  <c r="D801" i="35"/>
  <c r="E802" i="35" l="1"/>
  <c r="D802" i="35"/>
  <c r="A804" i="35"/>
  <c r="G803" i="35"/>
  <c r="H803" i="35" s="1"/>
  <c r="E803" i="35" l="1"/>
  <c r="D803" i="35"/>
  <c r="A805" i="35"/>
  <c r="G804" i="35"/>
  <c r="H804" i="35" s="1"/>
  <c r="E804" i="35" l="1"/>
  <c r="B804" i="35"/>
  <c r="D804" i="35"/>
  <c r="A806" i="35"/>
  <c r="G805" i="35"/>
  <c r="H805" i="35" s="1"/>
  <c r="A807" i="35" l="1"/>
  <c r="G806" i="35"/>
  <c r="H806" i="35" s="1"/>
  <c r="E805" i="35"/>
  <c r="D805" i="35"/>
  <c r="D806" i="35" l="1"/>
  <c r="E806" i="35"/>
  <c r="A808" i="35"/>
  <c r="G807" i="35"/>
  <c r="H807" i="35" s="1"/>
  <c r="D807" i="35" l="1"/>
  <c r="E807" i="35"/>
  <c r="G808" i="35"/>
  <c r="H808" i="35" s="1"/>
  <c r="A809" i="35"/>
  <c r="G809" i="35" l="1"/>
  <c r="H809" i="35" s="1"/>
  <c r="A810" i="35"/>
  <c r="D808" i="35"/>
  <c r="E808" i="35"/>
  <c r="A811" i="35" l="1"/>
  <c r="G810" i="35"/>
  <c r="H810" i="35" s="1"/>
  <c r="E809" i="35"/>
  <c r="D809" i="35"/>
  <c r="D810" i="35" l="1"/>
  <c r="E810" i="35"/>
  <c r="A812" i="35"/>
  <c r="G811" i="35"/>
  <c r="H811" i="35" s="1"/>
  <c r="E811" i="35" l="1"/>
  <c r="D811" i="35"/>
  <c r="G812" i="35"/>
  <c r="H812" i="35" s="1"/>
  <c r="A813" i="35"/>
  <c r="A814" i="35" l="1"/>
  <c r="G813" i="35"/>
  <c r="H813" i="35" s="1"/>
  <c r="D812" i="35"/>
  <c r="E812" i="35"/>
  <c r="D813" i="35" l="1"/>
  <c r="E813" i="35"/>
  <c r="A815" i="35"/>
  <c r="G814" i="35"/>
  <c r="H814" i="35" s="1"/>
  <c r="E814" i="35" l="1"/>
  <c r="D814" i="35"/>
  <c r="A816" i="35"/>
  <c r="G815" i="35"/>
  <c r="H815" i="35" s="1"/>
  <c r="D815" i="35" l="1"/>
  <c r="E815" i="35"/>
  <c r="G816" i="35"/>
  <c r="H816" i="35" s="1"/>
  <c r="A817" i="35"/>
  <c r="A818" i="35" l="1"/>
  <c r="G817" i="35"/>
  <c r="H817" i="35" s="1"/>
  <c r="E816" i="35"/>
  <c r="D816" i="35"/>
  <c r="D817" i="35" l="1"/>
  <c r="E817" i="35"/>
  <c r="A819" i="35"/>
  <c r="G818" i="35"/>
  <c r="H818" i="35" s="1"/>
  <c r="E818" i="35" l="1"/>
  <c r="D818" i="35"/>
  <c r="A820" i="35"/>
  <c r="G819" i="35"/>
  <c r="H819" i="35" s="1"/>
  <c r="E819" i="35" l="1"/>
  <c r="D819" i="35"/>
  <c r="G820" i="35"/>
  <c r="H820" i="35" s="1"/>
  <c r="A821" i="35"/>
  <c r="A822" i="35" l="1"/>
  <c r="G821" i="35"/>
  <c r="H821" i="35" s="1"/>
  <c r="D820" i="35"/>
  <c r="E820" i="35"/>
  <c r="E821" i="35" l="1"/>
  <c r="D821" i="35"/>
  <c r="A823" i="35"/>
  <c r="G822" i="35"/>
  <c r="H822" i="35" s="1"/>
  <c r="D822" i="35" l="1"/>
  <c r="E822" i="35"/>
  <c r="A824" i="35"/>
  <c r="G823" i="35"/>
  <c r="H823" i="35" s="1"/>
  <c r="D823" i="35" l="1"/>
  <c r="E823" i="35"/>
  <c r="G824" i="35"/>
  <c r="H824" i="35" s="1"/>
  <c r="A825" i="35"/>
  <c r="G825" i="35" l="1"/>
  <c r="H825" i="35" s="1"/>
  <c r="A826" i="35"/>
  <c r="D824" i="35"/>
  <c r="E824" i="35"/>
  <c r="A827" i="35" l="1"/>
  <c r="G826" i="35"/>
  <c r="H826" i="35" s="1"/>
  <c r="D825" i="35"/>
  <c r="E825" i="35"/>
  <c r="E826" i="35" l="1"/>
  <c r="D826" i="35"/>
  <c r="A828" i="35"/>
  <c r="G827" i="35"/>
  <c r="H827" i="35" s="1"/>
  <c r="E827" i="35" l="1"/>
  <c r="D827" i="35"/>
  <c r="G828" i="35"/>
  <c r="H828" i="35" s="1"/>
  <c r="A829" i="35"/>
  <c r="A830" i="35" l="1"/>
  <c r="G829" i="35"/>
  <c r="H829" i="35" s="1"/>
  <c r="D828" i="35"/>
  <c r="B828" i="35"/>
  <c r="E828" i="35"/>
  <c r="D829" i="35" l="1"/>
  <c r="E829" i="35"/>
  <c r="A831" i="35"/>
  <c r="G830" i="35"/>
  <c r="H830" i="35" s="1"/>
  <c r="D830" i="35" l="1"/>
  <c r="E830" i="35"/>
  <c r="G831" i="35"/>
  <c r="H831" i="35" s="1"/>
  <c r="A832" i="35"/>
  <c r="A833" i="35" l="1"/>
  <c r="G832" i="35"/>
  <c r="H832" i="35" s="1"/>
  <c r="D831" i="35"/>
  <c r="E831" i="35"/>
  <c r="D832" i="35" l="1"/>
  <c r="E832" i="35"/>
  <c r="A834" i="35"/>
  <c r="G833" i="35"/>
  <c r="H833" i="35" s="1"/>
  <c r="E833" i="35" l="1"/>
  <c r="D833" i="35"/>
  <c r="A835" i="35"/>
  <c r="G834" i="35"/>
  <c r="H834" i="35" s="1"/>
  <c r="E834" i="35" l="1"/>
  <c r="D834" i="35"/>
  <c r="G835" i="35"/>
  <c r="H835" i="35" s="1"/>
  <c r="A836" i="35"/>
  <c r="A837" i="35" l="1"/>
  <c r="G836" i="35"/>
  <c r="H836" i="35" s="1"/>
  <c r="E835" i="35"/>
  <c r="D835" i="35"/>
  <c r="E836" i="35" l="1"/>
  <c r="D836" i="35"/>
  <c r="A838" i="35"/>
  <c r="G837" i="35"/>
  <c r="H837" i="35" s="1"/>
  <c r="E837" i="35" l="1"/>
  <c r="D837" i="35"/>
  <c r="A839" i="35"/>
  <c r="G838" i="35"/>
  <c r="H838" i="35" s="1"/>
  <c r="D838" i="35" l="1"/>
  <c r="E838" i="35"/>
  <c r="G839" i="35"/>
  <c r="H839" i="35" s="1"/>
  <c r="A840" i="35"/>
  <c r="A841" i="35" l="1"/>
  <c r="G840" i="35"/>
  <c r="H840" i="35" s="1"/>
  <c r="E839" i="35"/>
  <c r="D839" i="35"/>
  <c r="D840" i="35" l="1"/>
  <c r="E840" i="35"/>
  <c r="A842" i="35"/>
  <c r="G841" i="35"/>
  <c r="H841" i="35" s="1"/>
  <c r="E841" i="35" l="1"/>
  <c r="D841" i="35"/>
  <c r="A843" i="35"/>
  <c r="G842" i="35"/>
  <c r="H842" i="35" s="1"/>
  <c r="E842" i="35" l="1"/>
  <c r="D842" i="35"/>
  <c r="G843" i="35"/>
  <c r="H843" i="35" s="1"/>
  <c r="A844" i="35"/>
  <c r="G844" i="35" l="1"/>
  <c r="H844" i="35" s="1"/>
  <c r="A845" i="35"/>
  <c r="E843" i="35"/>
  <c r="D843" i="35"/>
  <c r="A846" i="35" l="1"/>
  <c r="G845" i="35"/>
  <c r="H845" i="35" s="1"/>
  <c r="D844" i="35"/>
  <c r="E844" i="35"/>
  <c r="E845" i="35" l="1"/>
  <c r="D845" i="35"/>
  <c r="A847" i="35"/>
  <c r="G846" i="35"/>
  <c r="H846" i="35" s="1"/>
  <c r="D846" i="35" l="1"/>
  <c r="E846" i="35"/>
  <c r="G847" i="35"/>
  <c r="H847" i="35" s="1"/>
  <c r="A848" i="35"/>
  <c r="A849" i="35" l="1"/>
  <c r="G848" i="35"/>
  <c r="H848" i="35" s="1"/>
  <c r="D847" i="35"/>
  <c r="E847" i="35"/>
  <c r="D848" i="35" l="1"/>
  <c r="E848" i="35"/>
  <c r="A850" i="35"/>
  <c r="G849" i="35"/>
  <c r="H849" i="35" s="1"/>
  <c r="A851" i="35" l="1"/>
  <c r="G850" i="35"/>
  <c r="H850" i="35" s="1"/>
  <c r="D849" i="35"/>
  <c r="E849" i="35"/>
  <c r="E850" i="35" l="1"/>
  <c r="D850" i="35"/>
  <c r="G851" i="35"/>
  <c r="H851" i="35" s="1"/>
  <c r="A852" i="35"/>
  <c r="D851" i="35" l="1"/>
  <c r="E851" i="35"/>
  <c r="A853" i="35"/>
  <c r="G852" i="35"/>
  <c r="H852" i="35" s="1"/>
  <c r="D852" i="35" l="1"/>
  <c r="E852" i="35"/>
  <c r="B852" i="35"/>
  <c r="A854" i="35"/>
  <c r="G853" i="35"/>
  <c r="H853" i="35" s="1"/>
  <c r="G854" i="35" l="1"/>
  <c r="H854" i="35" s="1"/>
  <c r="A855" i="35"/>
  <c r="E853" i="35"/>
  <c r="D853" i="35"/>
  <c r="E854" i="35" l="1"/>
  <c r="D854" i="35"/>
  <c r="A856" i="35"/>
  <c r="G855" i="35"/>
  <c r="H855" i="35" s="1"/>
  <c r="A857" i="35" l="1"/>
  <c r="G856" i="35"/>
  <c r="H856" i="35" s="1"/>
  <c r="D855" i="35"/>
  <c r="E855" i="35"/>
  <c r="E856" i="35" l="1"/>
  <c r="D856" i="35"/>
  <c r="A858" i="35"/>
  <c r="G857" i="35"/>
  <c r="H857" i="35" s="1"/>
  <c r="G858" i="35" l="1"/>
  <c r="H858" i="35" s="1"/>
  <c r="A859" i="35"/>
  <c r="D857" i="35"/>
  <c r="E857" i="35"/>
  <c r="A860" i="35" l="1"/>
  <c r="G859" i="35"/>
  <c r="H859" i="35" s="1"/>
  <c r="E858" i="35"/>
  <c r="D858" i="35"/>
  <c r="D859" i="35" l="1"/>
  <c r="E859" i="35"/>
  <c r="A861" i="35"/>
  <c r="G860" i="35"/>
  <c r="H860" i="35" s="1"/>
  <c r="E860" i="35" l="1"/>
  <c r="D860" i="35"/>
  <c r="A862" i="35"/>
  <c r="G861" i="35"/>
  <c r="H861" i="35" s="1"/>
  <c r="D861" i="35" l="1"/>
  <c r="E861" i="35"/>
  <c r="G862" i="35"/>
  <c r="H862" i="35" s="1"/>
  <c r="A863" i="35"/>
  <c r="G863" i="35" l="1"/>
  <c r="H863" i="35" s="1"/>
  <c r="A864" i="35"/>
  <c r="D862" i="35"/>
  <c r="E862" i="35"/>
  <c r="A865" i="35" l="1"/>
  <c r="G864" i="35"/>
  <c r="H864" i="35" s="1"/>
  <c r="E863" i="35"/>
  <c r="D863" i="35"/>
  <c r="E864" i="35" l="1"/>
  <c r="D864" i="35"/>
  <c r="A866" i="35"/>
  <c r="G865" i="35"/>
  <c r="H865" i="35" s="1"/>
  <c r="E865" i="35" l="1"/>
  <c r="D865" i="35"/>
  <c r="G866" i="35"/>
  <c r="H866" i="35" s="1"/>
  <c r="A867" i="35"/>
  <c r="D866" i="35" l="1"/>
  <c r="E866" i="35"/>
  <c r="A868" i="35"/>
  <c r="G867" i="35"/>
  <c r="H867" i="35" s="1"/>
  <c r="E867" i="35" l="1"/>
  <c r="D867" i="35"/>
  <c r="A869" i="35"/>
  <c r="G868" i="35"/>
  <c r="H868" i="35" s="1"/>
  <c r="E868" i="35" l="1"/>
  <c r="D868" i="35"/>
  <c r="A870" i="35"/>
  <c r="G869" i="35"/>
  <c r="H869" i="35" s="1"/>
  <c r="E869" i="35" l="1"/>
  <c r="D869" i="35"/>
  <c r="G870" i="35"/>
  <c r="H870" i="35" s="1"/>
  <c r="A871" i="35"/>
  <c r="A872" i="35" l="1"/>
  <c r="G871" i="35"/>
  <c r="H871" i="35" s="1"/>
  <c r="E870" i="35"/>
  <c r="D870" i="35"/>
  <c r="E871" i="35" l="1"/>
  <c r="D871" i="35"/>
  <c r="A873" i="35"/>
  <c r="G872" i="35"/>
  <c r="H872" i="35" s="1"/>
  <c r="D872" i="35" l="1"/>
  <c r="E872" i="35"/>
  <c r="A874" i="35"/>
  <c r="G873" i="35"/>
  <c r="H873" i="35" s="1"/>
  <c r="D873" i="35" l="1"/>
  <c r="E873" i="35"/>
  <c r="G874" i="35"/>
  <c r="H874" i="35" s="1"/>
  <c r="A875" i="35"/>
  <c r="A876" i="35" l="1"/>
  <c r="G875" i="35"/>
  <c r="H875" i="35" s="1"/>
  <c r="D874" i="35"/>
  <c r="E874" i="35"/>
  <c r="E875" i="35" l="1"/>
  <c r="D875" i="35"/>
  <c r="A877" i="35"/>
  <c r="G876" i="35"/>
  <c r="H876" i="35" s="1"/>
  <c r="E876" i="35" l="1"/>
  <c r="B876" i="35"/>
  <c r="D876" i="35"/>
  <c r="G877" i="35"/>
  <c r="H877" i="35" s="1"/>
  <c r="A878" i="35"/>
  <c r="D877" i="35" l="1"/>
  <c r="E877" i="35"/>
  <c r="A879" i="35"/>
  <c r="G878" i="35"/>
  <c r="H878" i="35" s="1"/>
  <c r="D878" i="35" l="1"/>
  <c r="E878" i="35"/>
  <c r="A880" i="35"/>
  <c r="G879" i="35"/>
  <c r="H879" i="35" s="1"/>
  <c r="E879" i="35" l="1"/>
  <c r="D879" i="35"/>
  <c r="A881" i="35"/>
  <c r="G880" i="35"/>
  <c r="H880" i="35" s="1"/>
  <c r="D880" i="35" l="1"/>
  <c r="E880" i="35"/>
  <c r="G881" i="35"/>
  <c r="H881" i="35" s="1"/>
  <c r="A882" i="35"/>
  <c r="G882" i="35" l="1"/>
  <c r="H882" i="35" s="1"/>
  <c r="A883" i="35"/>
  <c r="D881" i="35"/>
  <c r="E881" i="35"/>
  <c r="A884" i="35" l="1"/>
  <c r="G883" i="35"/>
  <c r="H883" i="35" s="1"/>
  <c r="D882" i="35"/>
  <c r="E882" i="35"/>
  <c r="D883" i="35" l="1"/>
  <c r="E883" i="35"/>
  <c r="A885" i="35"/>
  <c r="G884" i="35"/>
  <c r="H884" i="35" s="1"/>
  <c r="D884" i="35" l="1"/>
  <c r="E884" i="35"/>
  <c r="G885" i="35"/>
  <c r="H885" i="35" s="1"/>
  <c r="A886" i="35"/>
  <c r="A887" i="35" l="1"/>
  <c r="G886" i="35"/>
  <c r="H886" i="35" s="1"/>
  <c r="D885" i="35"/>
  <c r="E885" i="35"/>
  <c r="D886" i="35" l="1"/>
  <c r="E886" i="35"/>
  <c r="A888" i="35"/>
  <c r="G887" i="35"/>
  <c r="H887" i="35" s="1"/>
  <c r="E887" i="35" l="1"/>
  <c r="D887" i="35"/>
  <c r="A889" i="35"/>
  <c r="G888" i="35"/>
  <c r="H888" i="35" s="1"/>
  <c r="E888" i="35" l="1"/>
  <c r="D888" i="35"/>
  <c r="G889" i="35"/>
  <c r="H889" i="35" s="1"/>
  <c r="A890" i="35"/>
  <c r="A891" i="35" l="1"/>
  <c r="G890" i="35"/>
  <c r="H890" i="35" s="1"/>
  <c r="D889" i="35"/>
  <c r="E889" i="35"/>
  <c r="E890" i="35" l="1"/>
  <c r="D890" i="35"/>
  <c r="A892" i="35"/>
  <c r="G891" i="35"/>
  <c r="H891" i="35" s="1"/>
  <c r="D891" i="35" l="1"/>
  <c r="E891" i="35"/>
  <c r="A893" i="35"/>
  <c r="G892" i="35"/>
  <c r="H892" i="35" s="1"/>
  <c r="D892" i="35" l="1"/>
  <c r="E892" i="35"/>
  <c r="G893" i="35"/>
  <c r="H893" i="35" s="1"/>
  <c r="A894" i="35"/>
  <c r="A895" i="35" l="1"/>
  <c r="G894" i="35"/>
  <c r="H894" i="35" s="1"/>
  <c r="E893" i="35"/>
  <c r="D893" i="35"/>
  <c r="D894" i="35" l="1"/>
  <c r="E894" i="35"/>
  <c r="A896" i="35"/>
  <c r="G895" i="35"/>
  <c r="H895" i="35" s="1"/>
  <c r="E895" i="35" l="1"/>
  <c r="D895" i="35"/>
  <c r="A897" i="35"/>
  <c r="G896" i="35"/>
  <c r="H896" i="35" s="1"/>
  <c r="G897" i="35" l="1"/>
  <c r="H897" i="35" s="1"/>
  <c r="A898" i="35"/>
  <c r="D896" i="35"/>
  <c r="E896" i="35"/>
  <c r="G898" i="35" l="1"/>
  <c r="H898" i="35" s="1"/>
  <c r="A899" i="35"/>
  <c r="D897" i="35"/>
  <c r="E897" i="35"/>
  <c r="A900" i="35" l="1"/>
  <c r="G899" i="35"/>
  <c r="H899" i="35" s="1"/>
  <c r="E898" i="35"/>
  <c r="D898" i="35"/>
  <c r="D899" i="35" l="1"/>
  <c r="E899" i="35"/>
  <c r="G900" i="35"/>
  <c r="H900" i="35" s="1"/>
  <c r="A901" i="35"/>
  <c r="G901" i="35" l="1"/>
  <c r="H901" i="35" s="1"/>
  <c r="A902" i="35"/>
  <c r="D900" i="35"/>
  <c r="B900" i="35"/>
  <c r="E900" i="35"/>
  <c r="A903" i="35" l="1"/>
  <c r="G902" i="35"/>
  <c r="H902" i="35" s="1"/>
  <c r="E901" i="35"/>
  <c r="D901" i="35"/>
  <c r="E902" i="35" l="1"/>
  <c r="D902" i="35"/>
  <c r="A904" i="35"/>
  <c r="G903" i="35"/>
  <c r="H903" i="35" s="1"/>
  <c r="E903" i="35" l="1"/>
  <c r="D903" i="35"/>
  <c r="G904" i="35"/>
  <c r="H904" i="35" s="1"/>
  <c r="A905" i="35"/>
  <c r="G905" i="35" l="1"/>
  <c r="H905" i="35" s="1"/>
  <c r="A906" i="35"/>
  <c r="E904" i="35"/>
  <c r="D904" i="35"/>
  <c r="A907" i="35" l="1"/>
  <c r="G906" i="35"/>
  <c r="H906" i="35" s="1"/>
  <c r="D905" i="35"/>
  <c r="E905" i="35"/>
  <c r="E906" i="35" l="1"/>
  <c r="D906" i="35"/>
  <c r="A908" i="35"/>
  <c r="G907" i="35"/>
  <c r="H907" i="35" s="1"/>
  <c r="D907" i="35" l="1"/>
  <c r="E907" i="35"/>
  <c r="G908" i="35"/>
  <c r="H908" i="35" s="1"/>
  <c r="A909" i="35"/>
  <c r="D908" i="35" l="1"/>
  <c r="E908" i="35"/>
  <c r="G909" i="35"/>
  <c r="H909" i="35" s="1"/>
  <c r="A910" i="35"/>
  <c r="E909" i="35" l="1"/>
  <c r="D909" i="35"/>
  <c r="A911" i="35"/>
  <c r="G910" i="35"/>
  <c r="H910" i="35" s="1"/>
  <c r="A912" i="35" l="1"/>
  <c r="G911" i="35"/>
  <c r="H911" i="35" s="1"/>
  <c r="E910" i="35"/>
  <c r="D910" i="35"/>
  <c r="E911" i="35" l="1"/>
  <c r="D911" i="35"/>
  <c r="G912" i="35"/>
  <c r="H912" i="35" s="1"/>
  <c r="A913" i="35"/>
  <c r="E912" i="35" l="1"/>
  <c r="D912" i="35"/>
  <c r="G913" i="35"/>
  <c r="H913" i="35" s="1"/>
  <c r="A914" i="35"/>
  <c r="A915" i="35" l="1"/>
  <c r="G914" i="35"/>
  <c r="H914" i="35" s="1"/>
  <c r="E913" i="35"/>
  <c r="D913" i="35"/>
  <c r="D914" i="35" l="1"/>
  <c r="E914" i="35"/>
  <c r="A916" i="35"/>
  <c r="G915" i="35"/>
  <c r="H915" i="35" s="1"/>
  <c r="D915" i="35" l="1"/>
  <c r="E915" i="35"/>
  <c r="G916" i="35"/>
  <c r="H916" i="35" s="1"/>
  <c r="A917" i="35"/>
  <c r="G917" i="35" l="1"/>
  <c r="H917" i="35" s="1"/>
  <c r="A918" i="35"/>
  <c r="D916" i="35"/>
  <c r="E916" i="35"/>
  <c r="A919" i="35" l="1"/>
  <c r="G918" i="35"/>
  <c r="H918" i="35" s="1"/>
  <c r="E917" i="35"/>
  <c r="D917" i="35"/>
  <c r="E918" i="35" l="1"/>
  <c r="D918" i="35"/>
  <c r="A920" i="35"/>
  <c r="G919" i="35"/>
  <c r="H919" i="35" s="1"/>
  <c r="E919" i="35" l="1"/>
  <c r="D919" i="35"/>
  <c r="G920" i="35"/>
  <c r="H920" i="35" s="1"/>
  <c r="A921" i="35"/>
  <c r="G921" i="35" l="1"/>
  <c r="H921" i="35" s="1"/>
  <c r="A922" i="35"/>
  <c r="E920" i="35"/>
  <c r="D920" i="35"/>
  <c r="A923" i="35" l="1"/>
  <c r="G922" i="35"/>
  <c r="H922" i="35" s="1"/>
  <c r="D921" i="35"/>
  <c r="E921" i="35"/>
  <c r="E922" i="35" l="1"/>
  <c r="D922" i="35"/>
  <c r="A924" i="35"/>
  <c r="G923" i="35"/>
  <c r="H923" i="35" s="1"/>
  <c r="E923" i="35" l="1"/>
  <c r="D923" i="35"/>
  <c r="G924" i="35"/>
  <c r="H924" i="35" s="1"/>
  <c r="A925" i="35"/>
  <c r="A926" i="35" l="1"/>
  <c r="G925" i="35"/>
  <c r="H925" i="35" s="1"/>
  <c r="B924" i="35"/>
  <c r="E924" i="35"/>
  <c r="D924" i="35"/>
  <c r="E925" i="35" l="1"/>
  <c r="D925" i="35"/>
  <c r="A927" i="35"/>
  <c r="G926" i="35"/>
  <c r="H926" i="35" s="1"/>
  <c r="D926" i="35" l="1"/>
  <c r="E926" i="35"/>
  <c r="G927" i="35"/>
  <c r="H927" i="35" s="1"/>
  <c r="A928" i="35"/>
  <c r="G928" i="35" l="1"/>
  <c r="H928" i="35" s="1"/>
  <c r="A929" i="35"/>
  <c r="D927" i="35"/>
  <c r="E927" i="35"/>
  <c r="A930" i="35" l="1"/>
  <c r="G929" i="35"/>
  <c r="H929" i="35" s="1"/>
  <c r="D928" i="35"/>
  <c r="E928" i="35"/>
  <c r="E929" i="35" l="1"/>
  <c r="D929" i="35"/>
  <c r="A931" i="35"/>
  <c r="G930" i="35"/>
  <c r="H930" i="35" s="1"/>
  <c r="D930" i="35" l="1"/>
  <c r="E930" i="35"/>
  <c r="G931" i="35"/>
  <c r="H931" i="35" s="1"/>
  <c r="A932" i="35"/>
  <c r="G932" i="35" l="1"/>
  <c r="H932" i="35" s="1"/>
  <c r="A933" i="35"/>
  <c r="E931" i="35"/>
  <c r="D931" i="35"/>
  <c r="A934" i="35" l="1"/>
  <c r="G933" i="35"/>
  <c r="H933" i="35" s="1"/>
  <c r="D932" i="35"/>
  <c r="E932" i="35"/>
  <c r="E933" i="35" l="1"/>
  <c r="D933" i="35"/>
  <c r="A935" i="35"/>
  <c r="G934" i="35"/>
  <c r="H934" i="35" s="1"/>
  <c r="D934" i="35" l="1"/>
  <c r="E934" i="35"/>
  <c r="G935" i="35"/>
  <c r="H935" i="35" s="1"/>
  <c r="A936" i="35"/>
  <c r="G936" i="35" l="1"/>
  <c r="H936" i="35" s="1"/>
  <c r="A937" i="35"/>
  <c r="D935" i="35"/>
  <c r="E935" i="35"/>
  <c r="A938" i="35" l="1"/>
  <c r="G937" i="35"/>
  <c r="H937" i="35" s="1"/>
  <c r="D936" i="35"/>
  <c r="E936" i="35"/>
  <c r="E937" i="35" l="1"/>
  <c r="D937" i="35"/>
  <c r="A939" i="35"/>
  <c r="G938" i="35"/>
  <c r="H938" i="35" s="1"/>
  <c r="D938" i="35" l="1"/>
  <c r="E938" i="35"/>
  <c r="G939" i="35"/>
  <c r="H939" i="35" s="1"/>
  <c r="A940" i="35"/>
  <c r="G940" i="35" l="1"/>
  <c r="H940" i="35" s="1"/>
  <c r="A941" i="35"/>
  <c r="D939" i="35"/>
  <c r="E939" i="35"/>
  <c r="A942" i="35" l="1"/>
  <c r="G941" i="35"/>
  <c r="H941" i="35" s="1"/>
  <c r="D940" i="35"/>
  <c r="E940" i="35"/>
  <c r="D941" i="35" l="1"/>
  <c r="E941" i="35"/>
  <c r="A943" i="35"/>
  <c r="G942" i="35"/>
  <c r="H942" i="35" s="1"/>
  <c r="E942" i="35" l="1"/>
  <c r="D942" i="35"/>
  <c r="G943" i="35"/>
  <c r="H943" i="35" s="1"/>
  <c r="A944" i="35"/>
  <c r="G944" i="35" l="1"/>
  <c r="H944" i="35" s="1"/>
  <c r="A945" i="35"/>
  <c r="D943" i="35"/>
  <c r="E943" i="35"/>
  <c r="A946" i="35" l="1"/>
  <c r="G945" i="35"/>
  <c r="H945" i="35" s="1"/>
  <c r="E944" i="35"/>
  <c r="D944" i="35"/>
  <c r="E945" i="35" l="1"/>
  <c r="D945" i="35"/>
  <c r="A947" i="35"/>
  <c r="G946" i="35"/>
  <c r="H946" i="35" s="1"/>
  <c r="E946" i="35" l="1"/>
  <c r="D946" i="35"/>
  <c r="G947" i="35"/>
  <c r="H947" i="35" s="1"/>
  <c r="A948" i="35"/>
  <c r="G948" i="35" l="1"/>
  <c r="H948" i="35" s="1"/>
  <c r="A949" i="35"/>
  <c r="D947" i="35"/>
  <c r="E947" i="35"/>
  <c r="A950" i="35" l="1"/>
  <c r="G949" i="35"/>
  <c r="H949" i="35" s="1"/>
  <c r="E948" i="35"/>
  <c r="B948" i="35"/>
  <c r="D948" i="35"/>
  <c r="E949" i="35" l="1"/>
  <c r="D949" i="35"/>
  <c r="G950" i="35"/>
  <c r="H950" i="35" s="1"/>
  <c r="A951" i="35"/>
  <c r="G951" i="35" l="1"/>
  <c r="H951" i="35" s="1"/>
  <c r="A952" i="35"/>
  <c r="E950" i="35"/>
  <c r="D950" i="35"/>
  <c r="A953" i="35" l="1"/>
  <c r="G952" i="35"/>
  <c r="H952" i="35" s="1"/>
  <c r="E951" i="35"/>
  <c r="D951" i="35"/>
  <c r="E952" i="35" l="1"/>
  <c r="D952" i="35"/>
  <c r="A954" i="35"/>
  <c r="G953" i="35"/>
  <c r="H953" i="35" s="1"/>
  <c r="D953" i="35" l="1"/>
  <c r="E953" i="35"/>
  <c r="G954" i="35"/>
  <c r="H954" i="35" s="1"/>
  <c r="A955" i="35"/>
  <c r="D954" i="35" l="1"/>
  <c r="E954" i="35"/>
  <c r="G955" i="35"/>
  <c r="H955" i="35" s="1"/>
  <c r="A956" i="35"/>
  <c r="D955" i="35" l="1"/>
  <c r="E955" i="35"/>
  <c r="A957" i="35"/>
  <c r="G956" i="35"/>
  <c r="H956" i="35" s="1"/>
  <c r="E956" i="35" l="1"/>
  <c r="D956" i="35"/>
  <c r="A958" i="35"/>
  <c r="G957" i="35"/>
  <c r="H957" i="35" s="1"/>
  <c r="E957" i="35" l="1"/>
  <c r="D957" i="35"/>
  <c r="G958" i="35"/>
  <c r="H958" i="35" s="1"/>
  <c r="A959" i="35"/>
  <c r="E958" i="35" l="1"/>
  <c r="D958" i="35"/>
  <c r="G959" i="35"/>
  <c r="H959" i="35" s="1"/>
  <c r="A960" i="35"/>
  <c r="D959" i="35" l="1"/>
  <c r="E959" i="35"/>
  <c r="A961" i="35"/>
  <c r="G960" i="35"/>
  <c r="H960" i="35" s="1"/>
  <c r="A962" i="35" l="1"/>
  <c r="G961" i="35"/>
  <c r="H961" i="35" s="1"/>
  <c r="E960" i="35"/>
  <c r="D960" i="35"/>
  <c r="E961" i="35" l="1"/>
  <c r="D961" i="35"/>
  <c r="G962" i="35"/>
  <c r="H962" i="35" s="1"/>
  <c r="A963" i="35"/>
  <c r="D962" i="35" l="1"/>
  <c r="E962" i="35"/>
  <c r="G963" i="35"/>
  <c r="H963" i="35" s="1"/>
  <c r="A964" i="35"/>
  <c r="A965" i="35" l="1"/>
  <c r="G964" i="35"/>
  <c r="H964" i="35" s="1"/>
  <c r="E963" i="35"/>
  <c r="D963" i="35"/>
  <c r="E964" i="35" l="1"/>
  <c r="D964" i="35"/>
  <c r="A966" i="35"/>
  <c r="G965" i="35"/>
  <c r="H965" i="35" s="1"/>
  <c r="D965" i="35" l="1"/>
  <c r="E965" i="35"/>
  <c r="G966" i="35"/>
  <c r="H966" i="35" s="1"/>
  <c r="A967" i="35"/>
  <c r="G967" i="35" l="1"/>
  <c r="H967" i="35" s="1"/>
  <c r="A968" i="35"/>
  <c r="E966" i="35"/>
  <c r="D966" i="35"/>
  <c r="A969" i="35" l="1"/>
  <c r="G968" i="35"/>
  <c r="H968" i="35" s="1"/>
  <c r="D967" i="35"/>
  <c r="E967" i="35"/>
  <c r="E968" i="35" l="1"/>
  <c r="D968" i="35"/>
  <c r="A970" i="35"/>
  <c r="G969" i="35"/>
  <c r="H969" i="35" s="1"/>
  <c r="E969" i="35" l="1"/>
  <c r="D969" i="35"/>
  <c r="G970" i="35"/>
  <c r="H970" i="35" s="1"/>
  <c r="A971" i="35"/>
  <c r="G971" i="35" l="1"/>
  <c r="H971" i="35" s="1"/>
  <c r="A972" i="35"/>
  <c r="E970" i="35"/>
  <c r="D970" i="35"/>
  <c r="A973" i="35" l="1"/>
  <c r="G972" i="35"/>
  <c r="H972" i="35" s="1"/>
  <c r="D971" i="35"/>
  <c r="E971" i="35"/>
  <c r="E972" i="35" l="1"/>
  <c r="D972" i="35"/>
  <c r="B972" i="35"/>
  <c r="G973" i="35"/>
  <c r="H973" i="35" s="1"/>
  <c r="A974" i="35"/>
  <c r="D973" i="35" l="1"/>
  <c r="E973" i="35"/>
  <c r="G974" i="35"/>
  <c r="H974" i="35" s="1"/>
  <c r="A975" i="35"/>
  <c r="A976" i="35" l="1"/>
  <c r="G975" i="35"/>
  <c r="H975" i="35" s="1"/>
  <c r="E974" i="35"/>
  <c r="D974" i="35"/>
  <c r="D975" i="35" l="1"/>
  <c r="E975" i="35"/>
  <c r="A977" i="35"/>
  <c r="G976" i="35"/>
  <c r="H976" i="35" s="1"/>
  <c r="D976" i="35" l="1"/>
  <c r="E976" i="35"/>
  <c r="G977" i="35"/>
  <c r="H977" i="35" s="1"/>
  <c r="A978" i="35"/>
  <c r="G978" i="35" l="1"/>
  <c r="H978" i="35" s="1"/>
  <c r="A979" i="35"/>
  <c r="E977" i="35"/>
  <c r="D977" i="35"/>
  <c r="A980" i="35" l="1"/>
  <c r="G979" i="35"/>
  <c r="H979" i="35" s="1"/>
  <c r="E978" i="35"/>
  <c r="D978" i="35"/>
  <c r="E979" i="35" l="1"/>
  <c r="D979" i="35"/>
  <c r="A981" i="35"/>
  <c r="G980" i="35"/>
  <c r="H980" i="35" s="1"/>
  <c r="E980" i="35" l="1"/>
  <c r="D980" i="35"/>
  <c r="G981" i="35"/>
  <c r="H981" i="35" s="1"/>
  <c r="A982" i="35"/>
  <c r="G982" i="35" l="1"/>
  <c r="H982" i="35" s="1"/>
  <c r="A983" i="35"/>
  <c r="D981" i="35"/>
  <c r="E981" i="35"/>
  <c r="A984" i="35" l="1"/>
  <c r="G983" i="35"/>
  <c r="H983" i="35" s="1"/>
  <c r="E982" i="35"/>
  <c r="D982" i="35"/>
  <c r="E983" i="35" l="1"/>
  <c r="D983" i="35"/>
  <c r="A985" i="35"/>
  <c r="G984" i="35"/>
  <c r="H984" i="35" s="1"/>
  <c r="E984" i="35" l="1"/>
  <c r="D984" i="35"/>
  <c r="G985" i="35"/>
  <c r="H985" i="35" s="1"/>
  <c r="A986" i="35"/>
  <c r="G986" i="35" l="1"/>
  <c r="H986" i="35" s="1"/>
  <c r="A987" i="35"/>
  <c r="D985" i="35"/>
  <c r="E985" i="35"/>
  <c r="A988" i="35" l="1"/>
  <c r="G987" i="35"/>
  <c r="H987" i="35" s="1"/>
  <c r="D986" i="35"/>
  <c r="E986" i="35"/>
  <c r="E987" i="35" l="1"/>
  <c r="D987" i="35"/>
  <c r="A989" i="35"/>
  <c r="G988" i="35"/>
  <c r="H988" i="35" s="1"/>
  <c r="E988" i="35" l="1"/>
  <c r="D988" i="35"/>
  <c r="G989" i="35"/>
  <c r="H989" i="35" s="1"/>
  <c r="A990" i="35"/>
  <c r="G990" i="35" l="1"/>
  <c r="H990" i="35" s="1"/>
  <c r="A991" i="35"/>
  <c r="D989" i="35"/>
  <c r="E989" i="35"/>
  <c r="A992" i="35" l="1"/>
  <c r="G991" i="35"/>
  <c r="H991" i="35" s="1"/>
  <c r="D990" i="35"/>
  <c r="E990" i="35"/>
  <c r="E991" i="35" l="1"/>
  <c r="D991" i="35"/>
  <c r="A993" i="35"/>
  <c r="G992" i="35"/>
  <c r="H992" i="35" s="1"/>
  <c r="E992" i="35" l="1"/>
  <c r="D992" i="35"/>
  <c r="G993" i="35"/>
  <c r="H993" i="35" s="1"/>
  <c r="A994" i="35"/>
  <c r="G994" i="35" l="1"/>
  <c r="H994" i="35" s="1"/>
  <c r="A995" i="35"/>
  <c r="D993" i="35"/>
  <c r="E993" i="35"/>
  <c r="A996" i="35" l="1"/>
  <c r="G995" i="35"/>
  <c r="H995" i="35" s="1"/>
  <c r="E994" i="35"/>
  <c r="D994" i="35"/>
  <c r="E995" i="35" l="1"/>
  <c r="D995" i="35"/>
  <c r="G996" i="35"/>
  <c r="H996" i="35" s="1"/>
  <c r="A997" i="35"/>
  <c r="G997" i="35" l="1"/>
  <c r="H997" i="35" s="1"/>
  <c r="A998" i="35"/>
  <c r="D996" i="35"/>
  <c r="B996" i="35"/>
  <c r="E996" i="35"/>
  <c r="A999" i="35" l="1"/>
  <c r="G998" i="35"/>
  <c r="H998" i="35" s="1"/>
  <c r="D997" i="35"/>
  <c r="E997" i="35"/>
  <c r="E998" i="35" l="1"/>
  <c r="D998" i="35"/>
  <c r="A1000" i="35"/>
  <c r="G999" i="35"/>
  <c r="H999" i="35" s="1"/>
  <c r="D999" i="35" l="1"/>
  <c r="E999" i="35"/>
  <c r="G1000" i="35"/>
  <c r="H1000" i="35" s="1"/>
  <c r="A1001" i="35"/>
  <c r="G1001" i="35" l="1"/>
  <c r="H1001" i="35" s="1"/>
  <c r="A1002" i="35"/>
  <c r="E1000" i="35"/>
  <c r="D1000" i="35"/>
  <c r="A1003" i="35" l="1"/>
  <c r="G1002" i="35"/>
  <c r="H1002" i="35" s="1"/>
  <c r="E1001" i="35"/>
  <c r="D1001" i="35"/>
  <c r="E1002" i="35" l="1"/>
  <c r="D1002" i="35"/>
  <c r="A1004" i="35"/>
  <c r="G1003" i="35"/>
  <c r="H1003" i="35" s="1"/>
  <c r="D1003" i="35" l="1"/>
  <c r="E1003" i="35"/>
  <c r="G1004" i="35"/>
  <c r="H1004" i="35" s="1"/>
  <c r="A1005" i="35"/>
  <c r="G1005" i="35" l="1"/>
  <c r="H1005" i="35" s="1"/>
  <c r="A1006" i="35"/>
  <c r="D1004" i="35"/>
  <c r="E1004" i="35"/>
  <c r="A1007" i="35" l="1"/>
  <c r="G1006" i="35"/>
  <c r="H1006" i="35" s="1"/>
  <c r="D1005" i="35"/>
  <c r="E1005" i="35"/>
  <c r="D1006" i="35" l="1"/>
  <c r="E1006" i="35"/>
  <c r="A1008" i="35"/>
  <c r="G1007" i="35"/>
  <c r="H1007" i="35" s="1"/>
  <c r="D1007" i="35" l="1"/>
  <c r="E1007" i="35"/>
  <c r="G1008" i="35"/>
  <c r="H1008" i="35" s="1"/>
  <c r="A1009" i="35"/>
  <c r="G1009" i="35" l="1"/>
  <c r="H1009" i="35" s="1"/>
  <c r="A1010" i="35"/>
  <c r="D1008" i="35"/>
  <c r="E1008" i="35"/>
  <c r="A1011" i="35" l="1"/>
  <c r="G1010" i="35"/>
  <c r="H1010" i="35" s="1"/>
  <c r="E1009" i="35"/>
  <c r="D1009" i="35"/>
  <c r="E1010" i="35" l="1"/>
  <c r="D1010" i="35"/>
  <c r="A1012" i="35"/>
  <c r="G1011" i="35"/>
  <c r="H1011" i="35" s="1"/>
  <c r="D1011" i="35" l="1"/>
  <c r="E1011" i="35"/>
  <c r="G1012" i="35"/>
  <c r="H1012" i="35" s="1"/>
  <c r="A1013" i="35"/>
  <c r="G1013" i="35" l="1"/>
  <c r="H1013" i="35" s="1"/>
  <c r="A1014" i="35"/>
  <c r="E1012" i="35"/>
  <c r="D1012" i="35"/>
  <c r="A1015" i="35" l="1"/>
  <c r="G1014" i="35"/>
  <c r="H1014" i="35" s="1"/>
  <c r="E1013" i="35"/>
  <c r="D1013" i="35"/>
  <c r="E1014" i="35" l="1"/>
  <c r="D1014" i="35"/>
  <c r="A1016" i="35"/>
  <c r="G1015" i="35"/>
  <c r="H1015" i="35" s="1"/>
  <c r="E1015" i="35" l="1"/>
  <c r="D1015" i="35"/>
  <c r="G1016" i="35"/>
  <c r="H1016" i="35" s="1"/>
  <c r="A1017" i="35"/>
  <c r="G1017" i="35" l="1"/>
  <c r="H1017" i="35" s="1"/>
  <c r="A1018" i="35"/>
  <c r="D1016" i="35"/>
  <c r="E1016" i="35"/>
  <c r="A1019" i="35" l="1"/>
  <c r="G1018" i="35"/>
  <c r="H1018" i="35" s="1"/>
  <c r="E1017" i="35"/>
  <c r="D1017" i="35"/>
  <c r="E1018" i="35" l="1"/>
  <c r="D1018" i="35"/>
  <c r="A1020" i="35"/>
  <c r="G1019" i="35"/>
  <c r="H1019" i="35" s="1"/>
  <c r="E1019" i="35" l="1"/>
  <c r="D1019" i="35"/>
  <c r="G1020" i="35"/>
  <c r="H1020" i="35" s="1"/>
  <c r="A1021" i="35"/>
  <c r="A1022" i="35" l="1"/>
  <c r="G1021" i="35"/>
  <c r="H1021" i="35" s="1"/>
  <c r="D1020" i="35"/>
  <c r="E1020" i="35"/>
  <c r="B1020" i="35"/>
  <c r="D1021" i="35" l="1"/>
  <c r="E1021" i="35"/>
  <c r="A1023" i="35"/>
  <c r="G1022" i="35"/>
  <c r="H1022" i="35" s="1"/>
  <c r="E1022" i="35" l="1"/>
  <c r="D1022" i="35"/>
  <c r="G1023" i="35"/>
  <c r="H1023" i="35" s="1"/>
  <c r="A1024" i="35"/>
  <c r="G1024" i="35" l="1"/>
  <c r="H1024" i="35" s="1"/>
  <c r="A1025" i="35"/>
  <c r="D1023" i="35"/>
  <c r="E1023" i="35"/>
  <c r="A1026" i="35" l="1"/>
  <c r="G1025" i="35"/>
  <c r="H1025" i="35" s="1"/>
  <c r="D1024" i="35"/>
  <c r="E1024" i="35"/>
  <c r="D1025" i="35" l="1"/>
  <c r="E1025" i="35"/>
  <c r="A1027" i="35"/>
  <c r="G1026" i="35"/>
  <c r="H1026" i="35" s="1"/>
  <c r="G1027" i="35" l="1"/>
  <c r="H1027" i="35" s="1"/>
  <c r="A1028" i="35"/>
  <c r="D1026" i="35"/>
  <c r="E1026" i="35"/>
  <c r="G1028" i="35" l="1"/>
  <c r="H1028" i="35" s="1"/>
  <c r="A1029" i="35"/>
  <c r="E1027" i="35"/>
  <c r="D1027" i="35"/>
  <c r="A1030" i="35" l="1"/>
  <c r="G1029" i="35"/>
  <c r="H1029" i="35" s="1"/>
  <c r="E1028" i="35"/>
  <c r="D1028" i="35"/>
  <c r="D1029" i="35" l="1"/>
  <c r="E1029" i="35"/>
  <c r="A1031" i="35"/>
  <c r="G1030" i="35"/>
  <c r="H1030" i="35" s="1"/>
  <c r="E1030" i="35" l="1"/>
  <c r="D1030" i="35"/>
  <c r="G1031" i="35"/>
  <c r="H1031" i="35" s="1"/>
  <c r="A1032" i="35"/>
  <c r="G1032" i="35" l="1"/>
  <c r="H1032" i="35" s="1"/>
  <c r="A1033" i="35"/>
  <c r="E1031" i="35"/>
  <c r="D1031" i="35"/>
  <c r="A1034" i="35" l="1"/>
  <c r="G1033" i="35"/>
  <c r="H1033" i="35" s="1"/>
  <c r="D1032" i="35"/>
  <c r="E1032" i="35"/>
  <c r="E1033" i="35" l="1"/>
  <c r="D1033" i="35"/>
  <c r="A1035" i="35"/>
  <c r="G1034" i="35"/>
  <c r="H1034" i="35" s="1"/>
  <c r="E1034" i="35" l="1"/>
  <c r="D1034" i="35"/>
  <c r="G1035" i="35"/>
  <c r="H1035" i="35" s="1"/>
  <c r="A1036" i="35"/>
  <c r="G1036" i="35" l="1"/>
  <c r="H1036" i="35" s="1"/>
  <c r="A1037" i="35"/>
  <c r="E1035" i="35"/>
  <c r="D1035" i="35"/>
  <c r="A1038" i="35" l="1"/>
  <c r="G1037" i="35"/>
  <c r="H1037" i="35" s="1"/>
  <c r="E1036" i="35"/>
  <c r="D1036" i="35"/>
  <c r="E1037" i="35" l="1"/>
  <c r="D1037" i="35"/>
  <c r="A1039" i="35"/>
  <c r="G1038" i="35"/>
  <c r="H1038" i="35" s="1"/>
  <c r="G1039" i="35" l="1"/>
  <c r="H1039" i="35" s="1"/>
  <c r="A1040" i="35"/>
  <c r="E1038" i="35"/>
  <c r="D1038" i="35"/>
  <c r="G1040" i="35" l="1"/>
  <c r="H1040" i="35" s="1"/>
  <c r="A1041" i="35"/>
  <c r="D1039" i="35"/>
  <c r="E1039" i="35"/>
  <c r="A1042" i="35" l="1"/>
  <c r="G1041" i="35"/>
  <c r="H1041" i="35" s="1"/>
  <c r="D1040" i="35"/>
  <c r="E1040" i="35"/>
  <c r="D1041" i="35" l="1"/>
  <c r="E1041" i="35"/>
  <c r="A1043" i="35"/>
  <c r="G1042" i="35"/>
  <c r="H1042" i="35" s="1"/>
  <c r="E1042" i="35" l="1"/>
  <c r="D1042" i="35"/>
  <c r="G1043" i="35"/>
  <c r="H1043" i="35" s="1"/>
  <c r="A1044" i="35"/>
  <c r="D1043" i="35" l="1"/>
  <c r="E1043" i="35"/>
  <c r="G1044" i="35"/>
  <c r="H1044" i="35" s="1"/>
  <c r="A1045" i="35"/>
  <c r="A1046" i="35" l="1"/>
  <c r="G1045" i="35"/>
  <c r="H1045" i="35" s="1"/>
  <c r="E1044" i="35"/>
  <c r="D1044" i="35"/>
  <c r="B1044" i="35"/>
  <c r="D1045" i="35" l="1"/>
  <c r="E1045" i="35"/>
  <c r="G1046" i="35"/>
  <c r="H1046" i="35" s="1"/>
  <c r="A1047" i="35"/>
  <c r="G1047" i="35" l="1"/>
  <c r="H1047" i="35" s="1"/>
  <c r="A1048" i="35"/>
  <c r="D1046" i="35"/>
  <c r="E1046" i="35"/>
  <c r="A1049" i="35" l="1"/>
  <c r="G1048" i="35"/>
  <c r="H1048" i="35" s="1"/>
  <c r="D1047" i="35"/>
  <c r="E1047" i="35"/>
  <c r="E1048" i="35" l="1"/>
  <c r="D1048" i="35"/>
  <c r="A1050" i="35"/>
  <c r="G1049" i="35"/>
  <c r="H1049" i="35" s="1"/>
  <c r="E1049" i="35" l="1"/>
  <c r="D1049" i="35"/>
  <c r="G1050" i="35"/>
  <c r="H1050" i="35" s="1"/>
  <c r="A1051" i="35"/>
  <c r="G1051" i="35" l="1"/>
  <c r="H1051" i="35" s="1"/>
  <c r="A1052" i="35"/>
  <c r="E1050" i="35"/>
  <c r="D1050" i="35"/>
  <c r="A1053" i="35" l="1"/>
  <c r="G1052" i="35"/>
  <c r="H1052" i="35" s="1"/>
  <c r="E1051" i="35"/>
  <c r="D1051" i="35"/>
  <c r="E1052" i="35" l="1"/>
  <c r="D1052" i="35"/>
  <c r="A1054" i="35"/>
  <c r="G1053" i="35"/>
  <c r="H1053" i="35" s="1"/>
  <c r="D1053" i="35" l="1"/>
  <c r="E1053" i="35"/>
  <c r="G1054" i="35"/>
  <c r="H1054" i="35" s="1"/>
  <c r="A1055" i="35"/>
  <c r="G1055" i="35" l="1"/>
  <c r="H1055" i="35" s="1"/>
  <c r="A1056" i="35"/>
  <c r="D1054" i="35"/>
  <c r="E1054" i="35"/>
  <c r="A1057" i="35" l="1"/>
  <c r="G1056" i="35"/>
  <c r="H1056" i="35" s="1"/>
  <c r="D1055" i="35"/>
  <c r="E1055" i="35"/>
  <c r="E1056" i="35" l="1"/>
  <c r="D1056" i="35"/>
  <c r="A1058" i="35"/>
  <c r="G1057" i="35"/>
  <c r="H1057" i="35" s="1"/>
  <c r="D1057" i="35" l="1"/>
  <c r="E1057" i="35"/>
  <c r="G1058" i="35"/>
  <c r="H1058" i="35" s="1"/>
  <c r="A1059" i="35"/>
  <c r="G1059" i="35" l="1"/>
  <c r="H1059" i="35" s="1"/>
  <c r="A1060" i="35"/>
  <c r="E1058" i="35"/>
  <c r="D1058" i="35"/>
  <c r="A1061" i="35" l="1"/>
  <c r="G1060" i="35"/>
  <c r="H1060" i="35" s="1"/>
  <c r="E1059" i="35"/>
  <c r="D1059" i="35"/>
  <c r="E1060" i="35" l="1"/>
  <c r="D1060" i="35"/>
  <c r="A1062" i="35"/>
  <c r="G1061" i="35"/>
  <c r="H1061" i="35" s="1"/>
  <c r="D1061" i="35" l="1"/>
  <c r="E1061" i="35"/>
  <c r="G1062" i="35"/>
  <c r="H1062" i="35" s="1"/>
  <c r="A1063" i="35"/>
  <c r="G1063" i="35" l="1"/>
  <c r="H1063" i="35" s="1"/>
  <c r="A1064" i="35"/>
  <c r="D1062" i="35"/>
  <c r="E1062" i="35"/>
  <c r="A1065" i="35" l="1"/>
  <c r="G1064" i="35"/>
  <c r="H1064" i="35" s="1"/>
  <c r="D1063" i="35"/>
  <c r="E1063" i="35"/>
  <c r="E1064" i="35" l="1"/>
  <c r="D1064" i="35"/>
  <c r="A1066" i="35"/>
  <c r="G1065" i="35"/>
  <c r="H1065" i="35" s="1"/>
  <c r="D1065" i="35" l="1"/>
  <c r="E1065" i="35"/>
  <c r="G1066" i="35"/>
  <c r="H1066" i="35" s="1"/>
  <c r="A1067" i="35"/>
  <c r="G1067" i="35" l="1"/>
  <c r="H1067" i="35" s="1"/>
  <c r="A1068" i="35"/>
  <c r="E1066" i="35"/>
  <c r="D1066" i="35"/>
  <c r="A1069" i="35" l="1"/>
  <c r="G1068" i="35"/>
  <c r="H1068" i="35" s="1"/>
  <c r="E1067" i="35"/>
  <c r="D1067" i="35"/>
  <c r="E1068" i="35" l="1"/>
  <c r="D1068" i="35"/>
  <c r="B1068" i="35"/>
  <c r="G1069" i="35"/>
  <c r="H1069" i="35" s="1"/>
  <c r="A1070" i="35"/>
  <c r="D1069" i="35" l="1"/>
  <c r="E1069" i="35"/>
  <c r="G1070" i="35"/>
  <c r="H1070" i="35" s="1"/>
  <c r="A1071" i="35"/>
  <c r="A1072" i="35" l="1"/>
  <c r="G1071" i="35"/>
  <c r="H1071" i="35" s="1"/>
  <c r="D1070" i="35"/>
  <c r="E1070" i="35"/>
  <c r="D1071" i="35" l="1"/>
  <c r="E1071" i="35"/>
  <c r="A1073" i="35"/>
  <c r="G1072" i="35"/>
  <c r="H1072" i="35" s="1"/>
  <c r="E1072" i="35" l="1"/>
  <c r="D1072" i="35"/>
  <c r="G1073" i="35"/>
  <c r="H1073" i="35" s="1"/>
  <c r="A1074" i="35"/>
  <c r="G1074" i="35" l="1"/>
  <c r="H1074" i="35" s="1"/>
  <c r="A1075" i="35"/>
  <c r="D1073" i="35"/>
  <c r="E1073" i="35"/>
  <c r="A1076" i="35" l="1"/>
  <c r="G1075" i="35"/>
  <c r="H1075" i="35" s="1"/>
  <c r="E1074" i="35"/>
  <c r="D1074" i="35"/>
  <c r="D1075" i="35" l="1"/>
  <c r="E1075" i="35"/>
  <c r="A1077" i="35"/>
  <c r="G1076" i="35"/>
  <c r="H1076" i="35" s="1"/>
  <c r="D1076" i="35" l="1"/>
  <c r="E1076" i="35"/>
  <c r="G1077" i="35"/>
  <c r="H1077" i="35" s="1"/>
  <c r="A1078" i="35"/>
  <c r="G1078" i="35" l="1"/>
  <c r="H1078" i="35" s="1"/>
  <c r="A1079" i="35"/>
  <c r="E1077" i="35"/>
  <c r="D1077" i="35"/>
  <c r="A1080" i="35" l="1"/>
  <c r="G1079" i="35"/>
  <c r="H1079" i="35" s="1"/>
  <c r="D1078" i="35"/>
  <c r="E1078" i="35"/>
  <c r="E1079" i="35" l="1"/>
  <c r="D1079" i="35"/>
  <c r="A1081" i="35"/>
  <c r="G1080" i="35"/>
  <c r="H1080" i="35" s="1"/>
  <c r="D1080" i="35" l="1"/>
  <c r="E1080" i="35"/>
  <c r="G1081" i="35"/>
  <c r="H1081" i="35" s="1"/>
  <c r="A1082" i="35"/>
  <c r="G1082" i="35" l="1"/>
  <c r="H1082" i="35" s="1"/>
  <c r="A1083" i="35"/>
  <c r="E1081" i="35"/>
  <c r="D1081" i="35"/>
  <c r="A1084" i="35" l="1"/>
  <c r="G1083" i="35"/>
  <c r="H1083" i="35" s="1"/>
  <c r="D1082" i="35"/>
  <c r="E1082" i="35"/>
  <c r="D1083" i="35" l="1"/>
  <c r="E1083" i="35"/>
  <c r="A1085" i="35"/>
  <c r="G1084" i="35"/>
  <c r="H1084" i="35" s="1"/>
  <c r="E1084" i="35" l="1"/>
  <c r="D1084" i="35"/>
  <c r="G1085" i="35"/>
  <c r="H1085" i="35" s="1"/>
  <c r="A1086" i="35"/>
  <c r="G1086" i="35" l="1"/>
  <c r="H1086" i="35" s="1"/>
  <c r="A1087" i="35"/>
  <c r="E1085" i="35"/>
  <c r="D1085" i="35"/>
  <c r="A1088" i="35" l="1"/>
  <c r="G1087" i="35"/>
  <c r="H1087" i="35" s="1"/>
  <c r="D1086" i="35"/>
  <c r="E1086" i="35"/>
  <c r="E1087" i="35" l="1"/>
  <c r="D1087" i="35"/>
  <c r="A1089" i="35"/>
  <c r="G1088" i="35"/>
  <c r="H1088" i="35" s="1"/>
  <c r="E1088" i="35" l="1"/>
  <c r="D1088" i="35"/>
  <c r="G1089" i="35"/>
  <c r="H1089" i="35" s="1"/>
  <c r="A1090" i="35"/>
  <c r="G1090" i="35" l="1"/>
  <c r="H1090" i="35" s="1"/>
  <c r="A1091" i="35"/>
  <c r="E1089" i="35"/>
  <c r="D1089" i="35"/>
  <c r="A1092" i="35" l="1"/>
  <c r="G1091" i="35"/>
  <c r="H1091" i="35" s="1"/>
  <c r="D1090" i="35"/>
  <c r="E1090" i="35"/>
  <c r="E1091" i="35" l="1"/>
  <c r="D1091" i="35"/>
  <c r="G1092" i="35"/>
  <c r="H1092" i="35" s="1"/>
  <c r="A1093" i="35"/>
  <c r="G1093" i="35" l="1"/>
  <c r="H1093" i="35" s="1"/>
  <c r="A1094" i="35"/>
  <c r="D1092" i="35"/>
  <c r="B1092" i="35"/>
  <c r="E1092" i="35"/>
  <c r="A1095" i="35" l="1"/>
  <c r="G1094" i="35"/>
  <c r="H1094" i="35" s="1"/>
  <c r="E1093" i="35"/>
  <c r="D1093" i="35"/>
  <c r="E1094" i="35" l="1"/>
  <c r="D1094" i="35"/>
  <c r="A1096" i="35"/>
  <c r="G1095" i="35"/>
  <c r="H1095" i="35" s="1"/>
  <c r="E1095" i="35" l="1"/>
  <c r="D1095" i="35"/>
  <c r="G1096" i="35"/>
  <c r="H1096" i="35" s="1"/>
  <c r="A1097" i="35"/>
  <c r="G1097" i="35" l="1"/>
  <c r="H1097" i="35" s="1"/>
  <c r="A1098" i="35"/>
  <c r="D1096" i="35"/>
  <c r="E1096" i="35"/>
  <c r="A1099" i="35" l="1"/>
  <c r="G1098" i="35"/>
  <c r="H1098" i="35" s="1"/>
  <c r="E1097" i="35"/>
  <c r="D1097" i="35"/>
  <c r="D1098" i="35" l="1"/>
  <c r="E1098" i="35"/>
  <c r="A1100" i="35"/>
  <c r="G1099" i="35"/>
  <c r="H1099" i="35" s="1"/>
  <c r="E1099" i="35" l="1"/>
  <c r="D1099" i="35"/>
  <c r="G1100" i="35"/>
  <c r="H1100" i="35" s="1"/>
  <c r="A1101" i="35"/>
  <c r="A1102" i="35" l="1"/>
  <c r="G1101" i="35"/>
  <c r="H1101" i="35" s="1"/>
  <c r="E1100" i="35"/>
  <c r="D1100" i="35"/>
  <c r="D1101" i="35" l="1"/>
  <c r="E1101" i="35"/>
  <c r="A1103" i="35"/>
  <c r="G1102" i="35"/>
  <c r="H1102" i="35" s="1"/>
  <c r="E1102" i="35" l="1"/>
  <c r="D1102" i="35"/>
  <c r="G1103" i="35"/>
  <c r="H1103" i="35" s="1"/>
  <c r="A1104" i="35"/>
  <c r="G1104" i="35" l="1"/>
  <c r="H1104" i="35" s="1"/>
  <c r="A1105" i="35"/>
  <c r="D1103" i="35"/>
  <c r="E1103" i="35"/>
  <c r="A1106" i="35" l="1"/>
  <c r="G1105" i="35"/>
  <c r="H1105" i="35" s="1"/>
  <c r="D1104" i="35"/>
  <c r="E1104" i="35"/>
  <c r="D1105" i="35" l="1"/>
  <c r="E1105" i="35"/>
  <c r="A1107" i="35"/>
  <c r="G1106" i="35"/>
  <c r="H1106" i="35" s="1"/>
  <c r="D1106" i="35" l="1"/>
  <c r="E1106" i="35"/>
  <c r="G1107" i="35"/>
  <c r="H1107" i="35" s="1"/>
  <c r="A1108" i="35"/>
  <c r="D1107" i="35" l="1"/>
  <c r="E1107" i="35"/>
  <c r="G1108" i="35"/>
  <c r="H1108" i="35" s="1"/>
  <c r="A1109" i="35"/>
  <c r="E1108" i="35" l="1"/>
  <c r="D1108" i="35"/>
  <c r="A1110" i="35"/>
  <c r="G1109" i="35"/>
  <c r="H1109" i="35" s="1"/>
  <c r="E1109" i="35" l="1"/>
  <c r="D1109" i="35"/>
  <c r="A1111" i="35"/>
  <c r="G1110" i="35"/>
  <c r="H1110" i="35" s="1"/>
  <c r="G1111" i="35" l="1"/>
  <c r="H1111" i="35" s="1"/>
  <c r="A1112" i="35"/>
  <c r="E1110" i="35"/>
  <c r="D1110" i="35"/>
  <c r="G1112" i="35" l="1"/>
  <c r="H1112" i="35" s="1"/>
  <c r="A1113" i="35"/>
  <c r="D1111" i="35"/>
  <c r="E1111" i="35"/>
  <c r="A1114" i="35" l="1"/>
  <c r="G1113" i="35"/>
  <c r="H1113" i="35" s="1"/>
  <c r="D1112" i="35"/>
  <c r="E1112" i="35"/>
  <c r="D1113" i="35" l="1"/>
  <c r="E1113" i="35"/>
  <c r="A1115" i="35"/>
  <c r="G1114" i="35"/>
  <c r="H1114" i="35" s="1"/>
  <c r="G1115" i="35" l="1"/>
  <c r="H1115" i="35" s="1"/>
  <c r="A1116" i="35"/>
  <c r="D1114" i="35"/>
  <c r="E1114" i="35"/>
  <c r="A1117" i="35" l="1"/>
  <c r="G1116" i="35"/>
  <c r="H1116" i="35" s="1"/>
  <c r="D1115" i="35"/>
  <c r="E1115" i="35"/>
  <c r="D1116" i="35" l="1"/>
  <c r="B1116" i="35"/>
  <c r="E1116" i="35"/>
  <c r="A1118" i="35"/>
  <c r="G1117" i="35"/>
  <c r="H1117" i="35" s="1"/>
  <c r="G1118" i="35" l="1"/>
  <c r="H1118" i="35" s="1"/>
  <c r="A1119" i="35"/>
  <c r="D1117" i="35"/>
  <c r="E1117" i="35"/>
  <c r="G1119" i="35" l="1"/>
  <c r="H1119" i="35" s="1"/>
  <c r="A1120" i="35"/>
  <c r="E1118" i="35"/>
  <c r="D1118" i="35"/>
  <c r="A1121" i="35" l="1"/>
  <c r="G1120" i="35"/>
  <c r="H1120" i="35" s="1"/>
  <c r="D1119" i="35"/>
  <c r="E1119" i="35"/>
  <c r="E1120" i="35" l="1"/>
  <c r="D1120" i="35"/>
  <c r="A1122" i="35"/>
  <c r="G1121" i="35"/>
  <c r="H1121" i="35" s="1"/>
  <c r="D1121" i="35" l="1"/>
  <c r="E1121" i="35"/>
  <c r="G1122" i="35"/>
  <c r="H1122" i="35" s="1"/>
  <c r="A1123" i="35"/>
  <c r="G1123" i="35" l="1"/>
  <c r="H1123" i="35" s="1"/>
  <c r="A1124" i="35"/>
  <c r="D1122" i="35"/>
  <c r="E1122" i="35"/>
  <c r="A1125" i="35" l="1"/>
  <c r="G1124" i="35"/>
  <c r="H1124" i="35" s="1"/>
  <c r="D1123" i="35"/>
  <c r="E1123" i="35"/>
  <c r="D1124" i="35" l="1"/>
  <c r="E1124" i="35"/>
  <c r="A1126" i="35"/>
  <c r="G1125" i="35"/>
  <c r="H1125" i="35" s="1"/>
  <c r="D1125" i="35" l="1"/>
  <c r="E1125" i="35"/>
  <c r="G1126" i="35"/>
  <c r="H1126" i="35" s="1"/>
  <c r="A1127" i="35"/>
  <c r="G1127" i="35" l="1"/>
  <c r="H1127" i="35" s="1"/>
  <c r="A1128" i="35"/>
  <c r="E1126" i="35"/>
  <c r="D1126" i="35"/>
  <c r="A1129" i="35" l="1"/>
  <c r="G1128" i="35"/>
  <c r="H1128" i="35" s="1"/>
  <c r="D1127" i="35"/>
  <c r="E1127" i="35"/>
  <c r="D1128" i="35" l="1"/>
  <c r="E1128" i="35"/>
  <c r="A1130" i="35"/>
  <c r="G1129" i="35"/>
  <c r="H1129" i="35" s="1"/>
  <c r="E1129" i="35" l="1"/>
  <c r="D1129" i="35"/>
  <c r="G1130" i="35"/>
  <c r="H1130" i="35" s="1"/>
  <c r="A1131" i="35"/>
  <c r="G1131" i="35" l="1"/>
  <c r="H1131" i="35" s="1"/>
  <c r="A1132" i="35"/>
  <c r="E1130" i="35"/>
  <c r="D1130" i="35"/>
  <c r="A1133" i="35" l="1"/>
  <c r="G1132" i="35"/>
  <c r="H1132" i="35" s="1"/>
  <c r="D1131" i="35"/>
  <c r="E1131" i="35"/>
  <c r="E1132" i="35" l="1"/>
  <c r="D1132" i="35"/>
  <c r="A1134" i="35"/>
  <c r="G1133" i="35"/>
  <c r="H1133" i="35" s="1"/>
  <c r="D1133" i="35" l="1"/>
  <c r="E1133" i="35"/>
  <c r="G1134" i="35"/>
  <c r="H1134" i="35" s="1"/>
  <c r="A1135" i="35"/>
  <c r="G1135" i="35" l="1"/>
  <c r="H1135" i="35" s="1"/>
  <c r="A1136" i="35"/>
  <c r="E1134" i="35"/>
  <c r="D1134" i="35"/>
  <c r="A1137" i="35" l="1"/>
  <c r="G1136" i="35"/>
  <c r="H1136" i="35" s="1"/>
  <c r="E1135" i="35"/>
  <c r="D1135" i="35"/>
  <c r="E1136" i="35" l="1"/>
  <c r="D1136" i="35"/>
  <c r="A1138" i="35"/>
  <c r="G1137" i="35"/>
  <c r="H1137" i="35" s="1"/>
  <c r="D1137" i="35" l="1"/>
  <c r="E1137" i="35"/>
  <c r="G1138" i="35"/>
  <c r="H1138" i="35" s="1"/>
  <c r="A1139" i="35"/>
  <c r="G1139" i="35" l="1"/>
  <c r="H1139" i="35" s="1"/>
  <c r="A1140" i="35"/>
  <c r="D1138" i="35"/>
  <c r="E1138" i="35"/>
  <c r="G1140" i="35" l="1"/>
  <c r="H1140" i="35" s="1"/>
  <c r="A1141" i="35"/>
  <c r="E1139" i="35"/>
  <c r="D1139" i="35"/>
  <c r="G1141" i="35" l="1"/>
  <c r="H1141" i="35" s="1"/>
  <c r="A1142" i="35"/>
  <c r="E1140" i="35"/>
  <c r="B1140" i="35"/>
  <c r="D1140" i="35"/>
  <c r="G1142" i="35" l="1"/>
  <c r="H1142" i="35" s="1"/>
  <c r="A1143" i="35"/>
  <c r="E1141" i="35"/>
  <c r="D1141" i="35"/>
  <c r="A1144" i="35" l="1"/>
  <c r="G1143" i="35"/>
  <c r="H1143" i="35" s="1"/>
  <c r="E1142" i="35"/>
  <c r="D1142" i="35"/>
  <c r="D1143" i="35" l="1"/>
  <c r="E1143" i="35"/>
  <c r="A1145" i="35"/>
  <c r="G1144" i="35"/>
  <c r="H1144" i="35" s="1"/>
  <c r="E1144" i="35" l="1"/>
  <c r="D1144" i="35"/>
  <c r="G1145" i="35"/>
  <c r="H1145" i="35" s="1"/>
  <c r="A1146" i="35"/>
  <c r="G1146" i="35" l="1"/>
  <c r="H1146" i="35" s="1"/>
  <c r="A1147" i="35"/>
  <c r="E1145" i="35"/>
  <c r="D1145" i="35"/>
  <c r="A1148" i="35" l="1"/>
  <c r="G1147" i="35"/>
  <c r="H1147" i="35" s="1"/>
  <c r="E1146" i="35"/>
  <c r="D1146" i="35"/>
  <c r="D1147" i="35" l="1"/>
  <c r="E1147" i="35"/>
  <c r="A1149" i="35"/>
  <c r="G1148" i="35"/>
  <c r="H1148" i="35" s="1"/>
  <c r="D1148" i="35" l="1"/>
  <c r="E1148" i="35"/>
  <c r="G1149" i="35"/>
  <c r="H1149" i="35" s="1"/>
  <c r="A1150" i="35"/>
  <c r="A1151" i="35" l="1"/>
  <c r="G1150" i="35"/>
  <c r="H1150" i="35" s="1"/>
  <c r="D1149" i="35"/>
  <c r="E1149" i="35"/>
  <c r="E1150" i="35" l="1"/>
  <c r="D1150" i="35"/>
  <c r="A1152" i="35"/>
  <c r="G1151" i="35"/>
  <c r="H1151" i="35" s="1"/>
  <c r="E1151" i="35" l="1"/>
  <c r="D1151" i="35"/>
  <c r="G1152" i="35"/>
  <c r="H1152" i="35" s="1"/>
  <c r="A1153" i="35"/>
  <c r="G1153" i="35" l="1"/>
  <c r="H1153" i="35" s="1"/>
  <c r="A1154" i="35"/>
  <c r="E1152" i="35"/>
  <c r="D1152" i="35"/>
  <c r="A1155" i="35" l="1"/>
  <c r="G1154" i="35"/>
  <c r="H1154" i="35" s="1"/>
  <c r="E1153" i="35"/>
  <c r="D1153" i="35"/>
  <c r="E1154" i="35" l="1"/>
  <c r="D1154" i="35"/>
  <c r="A1156" i="35"/>
  <c r="G1155" i="35"/>
  <c r="H1155" i="35" s="1"/>
  <c r="D1155" i="35" l="1"/>
  <c r="E1155" i="35"/>
  <c r="G1156" i="35"/>
  <c r="H1156" i="35" s="1"/>
  <c r="A1157" i="35"/>
  <c r="G1157" i="35" l="1"/>
  <c r="H1157" i="35" s="1"/>
  <c r="A1158" i="35"/>
  <c r="D1156" i="35"/>
  <c r="E1156" i="35"/>
  <c r="A1159" i="35" l="1"/>
  <c r="G1158" i="35"/>
  <c r="H1158" i="35" s="1"/>
  <c r="D1157" i="35"/>
  <c r="E1157" i="35"/>
  <c r="E1158" i="35" l="1"/>
  <c r="D1158" i="35"/>
  <c r="A1160" i="35"/>
  <c r="G1159" i="35"/>
  <c r="H1159" i="35" s="1"/>
  <c r="D1159" i="35" l="1"/>
  <c r="E1159" i="35"/>
  <c r="G1160" i="35"/>
  <c r="H1160" i="35" s="1"/>
  <c r="A1161" i="35"/>
  <c r="G1161" i="35" l="1"/>
  <c r="H1161" i="35" s="1"/>
  <c r="A1162" i="35"/>
  <c r="E1160" i="35"/>
  <c r="D1160" i="35"/>
  <c r="A1163" i="35" l="1"/>
  <c r="G1162" i="35"/>
  <c r="H1162" i="35" s="1"/>
  <c r="D1161" i="35"/>
  <c r="E1161" i="35"/>
  <c r="D1162" i="35" l="1"/>
  <c r="E1162" i="35"/>
  <c r="A1164" i="35"/>
  <c r="G1163" i="35"/>
  <c r="H1163" i="35" s="1"/>
  <c r="E1163" i="35" l="1"/>
  <c r="D1163" i="35"/>
  <c r="G1164" i="35"/>
  <c r="H1164" i="35" s="1"/>
  <c r="A1165" i="35"/>
  <c r="A1166" i="35" l="1"/>
  <c r="G1165" i="35"/>
  <c r="H1165" i="35" s="1"/>
  <c r="E1164" i="35"/>
  <c r="D1164" i="35"/>
  <c r="B1164" i="35"/>
  <c r="E1165" i="35" l="1"/>
  <c r="D1165" i="35"/>
  <c r="A1167" i="35"/>
  <c r="G1166" i="35"/>
  <c r="H1166" i="35" s="1"/>
  <c r="E1166" i="35" l="1"/>
  <c r="D1166" i="35"/>
  <c r="G1167" i="35"/>
  <c r="H1167" i="35" s="1"/>
  <c r="A1168" i="35"/>
  <c r="E1167" i="35" l="1"/>
  <c r="D1167" i="35"/>
  <c r="G1168" i="35"/>
  <c r="H1168" i="35" s="1"/>
  <c r="A1169" i="35"/>
  <c r="A1170" i="35" l="1"/>
  <c r="G1169" i="35"/>
  <c r="H1169" i="35" s="1"/>
  <c r="E1168" i="35"/>
  <c r="D1168" i="35"/>
  <c r="D1169" i="35" l="1"/>
  <c r="E1169" i="35"/>
  <c r="A1171" i="35"/>
  <c r="G1170" i="35"/>
  <c r="H1170" i="35" s="1"/>
  <c r="E1170" i="35" l="1"/>
  <c r="D1170" i="35"/>
  <c r="G1171" i="35"/>
  <c r="H1171" i="35" s="1"/>
  <c r="A1172" i="35"/>
  <c r="G1172" i="35" l="1"/>
  <c r="H1172" i="35" s="1"/>
  <c r="A1173" i="35"/>
  <c r="D1171" i="35"/>
  <c r="E1171" i="35"/>
  <c r="A1174" i="35" l="1"/>
  <c r="G1173" i="35"/>
  <c r="H1173" i="35" s="1"/>
  <c r="D1172" i="35"/>
  <c r="E1172" i="35"/>
  <c r="E1173" i="35" l="1"/>
  <c r="D1173" i="35"/>
  <c r="A1175" i="35"/>
  <c r="G1174" i="35"/>
  <c r="H1174" i="35" s="1"/>
  <c r="D1174" i="35" l="1"/>
  <c r="E1174" i="35"/>
  <c r="G1175" i="35"/>
  <c r="H1175" i="35" s="1"/>
  <c r="A1176" i="35"/>
  <c r="E1175" i="35" l="1"/>
  <c r="D1175" i="35"/>
  <c r="G1176" i="35"/>
  <c r="H1176" i="35" s="1"/>
  <c r="A1177" i="35"/>
  <c r="E1176" i="35" l="1"/>
  <c r="D1176" i="35"/>
  <c r="A1178" i="35"/>
  <c r="G1177" i="35"/>
  <c r="H1177" i="35" s="1"/>
  <c r="E1177" i="35" l="1"/>
  <c r="D1177" i="35"/>
  <c r="A1179" i="35"/>
  <c r="G1178" i="35"/>
  <c r="H1178" i="35" s="1"/>
  <c r="G1179" i="35" l="1"/>
  <c r="H1179" i="35" s="1"/>
  <c r="A1180" i="35"/>
  <c r="E1178" i="35"/>
  <c r="D1178" i="35"/>
  <c r="G1180" i="35" l="1"/>
  <c r="H1180" i="35" s="1"/>
  <c r="A1181" i="35"/>
  <c r="D1179" i="35"/>
  <c r="E1179" i="35"/>
  <c r="A1182" i="35" l="1"/>
  <c r="G1181" i="35"/>
  <c r="H1181" i="35" s="1"/>
  <c r="D1180" i="35"/>
  <c r="E1180" i="35"/>
  <c r="D1181" i="35" l="1"/>
  <c r="E1181" i="35"/>
  <c r="A1183" i="35"/>
  <c r="G1182" i="35"/>
  <c r="H1182" i="35" s="1"/>
  <c r="E1182" i="35" l="1"/>
  <c r="D1182" i="35"/>
  <c r="G1183" i="35"/>
  <c r="H1183" i="35" s="1"/>
  <c r="A1184" i="35"/>
  <c r="G1184" i="35" l="1"/>
  <c r="H1184" i="35" s="1"/>
  <c r="A1185" i="35"/>
  <c r="D1183" i="35"/>
  <c r="E1183" i="35"/>
  <c r="A1186" i="35" l="1"/>
  <c r="G1185" i="35"/>
  <c r="H1185" i="35" s="1"/>
  <c r="D1184" i="35"/>
  <c r="E1184" i="35"/>
  <c r="E1185" i="35" l="1"/>
  <c r="D1185" i="35"/>
  <c r="A1187" i="35"/>
  <c r="G1186" i="35"/>
  <c r="H1186" i="35" s="1"/>
  <c r="G1187" i="35" l="1"/>
  <c r="H1187" i="35" s="1"/>
  <c r="A1188" i="35"/>
  <c r="E1186" i="35"/>
  <c r="D1186" i="35"/>
  <c r="G1188" i="35" l="1"/>
  <c r="H1188" i="35" s="1"/>
  <c r="A1189" i="35"/>
  <c r="D1187" i="35"/>
  <c r="E1187" i="35"/>
  <c r="A1190" i="35" l="1"/>
  <c r="G1189" i="35"/>
  <c r="H1189" i="35" s="1"/>
  <c r="D1188" i="35"/>
  <c r="E1188" i="35"/>
  <c r="B1188" i="35"/>
  <c r="D1189" i="35" l="1"/>
  <c r="E1189" i="35"/>
  <c r="G1190" i="35"/>
  <c r="H1190" i="35" s="1"/>
  <c r="A1191" i="35"/>
  <c r="G1191" i="35" l="1"/>
  <c r="H1191" i="35" s="1"/>
  <c r="A1192" i="35"/>
  <c r="D1190" i="35"/>
  <c r="E1190" i="35"/>
  <c r="A1193" i="35" l="1"/>
  <c r="G1192" i="35"/>
  <c r="H1192" i="35" s="1"/>
  <c r="E1191" i="35"/>
  <c r="D1191" i="35"/>
  <c r="E1192" i="35" l="1"/>
  <c r="D1192" i="35"/>
  <c r="A1194" i="35"/>
  <c r="G1193" i="35"/>
  <c r="H1193" i="35" s="1"/>
  <c r="E1193" i="35" l="1"/>
  <c r="D1193" i="35"/>
  <c r="G1194" i="35"/>
  <c r="H1194" i="35" s="1"/>
  <c r="A1195" i="35"/>
  <c r="G1195" i="35" l="1"/>
  <c r="H1195" i="35" s="1"/>
  <c r="A1196" i="35"/>
  <c r="E1194" i="35"/>
  <c r="D1194" i="35"/>
  <c r="A1197" i="35" l="1"/>
  <c r="G1196" i="35"/>
  <c r="H1196" i="35" s="1"/>
  <c r="D1195" i="35"/>
  <c r="E1195" i="35"/>
  <c r="D1196" i="35" l="1"/>
  <c r="E1196" i="35"/>
  <c r="A1198" i="35"/>
  <c r="G1197" i="35"/>
  <c r="H1197" i="35" s="1"/>
  <c r="D1197" i="35" l="1"/>
  <c r="E1197" i="35"/>
  <c r="G1198" i="35"/>
  <c r="H1198" i="35" s="1"/>
  <c r="A1199" i="35"/>
  <c r="G1199" i="35" l="1"/>
  <c r="H1199" i="35" s="1"/>
  <c r="A1200" i="35"/>
  <c r="E1198" i="35"/>
  <c r="D1198" i="35"/>
  <c r="A1201" i="35" l="1"/>
  <c r="G1200" i="35"/>
  <c r="H1200" i="35" s="1"/>
  <c r="D1199" i="35"/>
  <c r="E1199" i="35"/>
  <c r="D1200" i="35" l="1"/>
  <c r="E1200" i="35"/>
  <c r="A1202" i="35"/>
  <c r="G1201" i="35"/>
  <c r="H1201" i="35" s="1"/>
  <c r="E1201" i="35" l="1"/>
  <c r="D1201" i="35"/>
  <c r="G1202" i="35"/>
  <c r="H1202" i="35" s="1"/>
  <c r="A1203" i="35"/>
  <c r="G1203" i="35" l="1"/>
  <c r="H1203" i="35" s="1"/>
  <c r="A1204" i="35"/>
  <c r="E1202" i="35"/>
  <c r="D1202" i="35"/>
  <c r="A1205" i="35" l="1"/>
  <c r="G1204" i="35"/>
  <c r="H1204" i="35" s="1"/>
  <c r="E1203" i="35"/>
  <c r="D1203" i="35"/>
  <c r="D1204" i="35" l="1"/>
  <c r="E1204" i="35"/>
  <c r="A1206" i="35"/>
  <c r="G1205" i="35"/>
  <c r="H1205" i="35" s="1"/>
  <c r="D1205" i="35" l="1"/>
  <c r="E1205" i="35"/>
  <c r="G1206" i="35"/>
  <c r="H1206" i="35" s="1"/>
  <c r="A1207" i="35"/>
  <c r="G1207" i="35" l="1"/>
  <c r="H1207" i="35" s="1"/>
  <c r="A1208" i="35"/>
  <c r="D1206" i="35"/>
  <c r="E1206" i="35"/>
  <c r="A1209" i="35" l="1"/>
  <c r="G1208" i="35"/>
  <c r="H1208" i="35" s="1"/>
  <c r="D1207" i="35"/>
  <c r="E1207" i="35"/>
  <c r="E1208" i="35" l="1"/>
  <c r="D1208" i="35"/>
  <c r="A1210" i="35"/>
  <c r="G1209" i="35"/>
  <c r="H1209" i="35" s="1"/>
  <c r="D1209" i="35" l="1"/>
  <c r="E1209" i="35"/>
  <c r="G1210" i="35"/>
  <c r="H1210" i="35" s="1"/>
  <c r="A1211" i="35"/>
  <c r="G1211" i="35" l="1"/>
  <c r="H1211" i="35" s="1"/>
  <c r="A1212" i="35"/>
  <c r="E1210" i="35"/>
  <c r="D1210" i="35"/>
  <c r="A1213" i="35" l="1"/>
  <c r="G1212" i="35"/>
  <c r="H1212" i="35" s="1"/>
  <c r="E1211" i="35"/>
  <c r="D1211" i="35"/>
  <c r="D1212" i="35" l="1"/>
  <c r="E1212" i="35"/>
  <c r="B1212" i="35"/>
  <c r="G1213" i="35"/>
  <c r="H1213" i="35" s="1"/>
  <c r="A1214" i="35"/>
  <c r="D1213" i="35" l="1"/>
  <c r="E1213" i="35"/>
  <c r="G1214" i="35"/>
  <c r="H1214" i="35" s="1"/>
  <c r="A1215" i="35"/>
  <c r="A1216" i="35" l="1"/>
  <c r="G1215" i="35"/>
  <c r="H1215" i="35" s="1"/>
  <c r="E1214" i="35"/>
  <c r="D1214" i="35"/>
  <c r="E1215" i="35" l="1"/>
  <c r="D1215" i="35"/>
  <c r="A1217" i="35"/>
  <c r="G1216" i="35"/>
  <c r="H1216" i="35" s="1"/>
  <c r="D1216" i="35" l="1"/>
  <c r="E1216" i="35"/>
  <c r="G1217" i="35"/>
  <c r="H1217" i="35" s="1"/>
  <c r="A1218" i="35"/>
  <c r="G1218" i="35" l="1"/>
  <c r="H1218" i="35" s="1"/>
  <c r="A1219" i="35"/>
  <c r="D1217" i="35"/>
  <c r="E1217" i="35"/>
  <c r="A1220" i="35" l="1"/>
  <c r="G1219" i="35"/>
  <c r="H1219" i="35" s="1"/>
  <c r="E1218" i="35"/>
  <c r="D1218" i="35"/>
  <c r="E1219" i="35" l="1"/>
  <c r="D1219" i="35"/>
  <c r="A1221" i="35"/>
  <c r="G1220" i="35"/>
  <c r="H1220" i="35" s="1"/>
  <c r="E1220" i="35" l="1"/>
  <c r="D1220" i="35"/>
  <c r="G1221" i="35"/>
  <c r="H1221" i="35" s="1"/>
  <c r="A1222" i="35"/>
  <c r="G1222" i="35" l="1"/>
  <c r="H1222" i="35" s="1"/>
  <c r="A1223" i="35"/>
  <c r="E1221" i="35"/>
  <c r="D1221" i="35"/>
  <c r="A1224" i="35" l="1"/>
  <c r="G1223" i="35"/>
  <c r="H1223" i="35" s="1"/>
  <c r="E1222" i="35"/>
  <c r="D1222" i="35"/>
  <c r="D1223" i="35" l="1"/>
  <c r="E1223" i="35"/>
  <c r="A1225" i="35"/>
  <c r="G1224" i="35"/>
  <c r="H1224" i="35" s="1"/>
  <c r="E1224" i="35" l="1"/>
  <c r="D1224" i="35"/>
  <c r="G1225" i="35"/>
  <c r="H1225" i="35" s="1"/>
  <c r="A1226" i="35"/>
  <c r="G1226" i="35" l="1"/>
  <c r="H1226" i="35" s="1"/>
  <c r="A1227" i="35"/>
  <c r="D1225" i="35"/>
  <c r="E1225" i="35"/>
  <c r="A1228" i="35" l="1"/>
  <c r="G1227" i="35"/>
  <c r="H1227" i="35" s="1"/>
  <c r="E1226" i="35"/>
  <c r="D1226" i="35"/>
  <c r="E1227" i="35" l="1"/>
  <c r="D1227" i="35"/>
  <c r="A1229" i="35"/>
  <c r="G1228" i="35"/>
  <c r="H1228" i="35" s="1"/>
  <c r="E1228" i="35" l="1"/>
  <c r="D1228" i="35"/>
  <c r="G1229" i="35"/>
  <c r="H1229" i="35" s="1"/>
  <c r="A1230" i="35"/>
  <c r="G1230" i="35" l="1"/>
  <c r="H1230" i="35" s="1"/>
  <c r="A1231" i="35"/>
  <c r="E1229" i="35"/>
  <c r="D1229" i="35"/>
  <c r="A1232" i="35" l="1"/>
  <c r="G1231" i="35"/>
  <c r="H1231" i="35" s="1"/>
  <c r="E1230" i="35"/>
  <c r="D1230" i="35"/>
  <c r="E1231" i="35" l="1"/>
  <c r="D1231" i="35"/>
  <c r="A1233" i="35"/>
  <c r="G1232" i="35"/>
  <c r="H1232" i="35" s="1"/>
  <c r="E1232" i="35" l="1"/>
  <c r="D1232" i="35"/>
  <c r="G1233" i="35"/>
  <c r="H1233" i="35" s="1"/>
  <c r="A1234" i="35"/>
  <c r="E1233" i="35" l="1"/>
  <c r="D1233" i="35"/>
  <c r="G1234" i="35"/>
  <c r="H1234" i="35" s="1"/>
  <c r="A1235" i="35"/>
  <c r="A1236" i="35" l="1"/>
  <c r="G1235" i="35"/>
  <c r="H1235" i="35" s="1"/>
  <c r="D1234" i="35"/>
  <c r="E1234" i="35"/>
  <c r="D1235" i="35" l="1"/>
  <c r="E1235" i="35"/>
  <c r="G1236" i="35"/>
  <c r="H1236" i="35" s="1"/>
  <c r="A1237" i="35"/>
  <c r="D1236" i="35" l="1"/>
  <c r="B1236" i="35"/>
  <c r="E1236" i="35"/>
  <c r="G1237" i="35"/>
  <c r="H1237" i="35" s="1"/>
  <c r="A1238" i="35"/>
  <c r="D1237" i="35" l="1"/>
  <c r="E1237" i="35"/>
  <c r="A1239" i="35"/>
  <c r="G1238" i="35"/>
  <c r="H1238" i="35" s="1"/>
  <c r="E1238" i="35" l="1"/>
  <c r="D1238" i="35"/>
  <c r="A1240" i="35"/>
  <c r="G1239" i="35"/>
  <c r="H1239" i="35" s="1"/>
  <c r="D1239" i="35" l="1"/>
  <c r="E1239" i="35"/>
  <c r="G1240" i="35"/>
  <c r="H1240" i="35" s="1"/>
  <c r="A1241" i="35"/>
  <c r="E1240" i="35" l="1"/>
  <c r="D1240" i="35"/>
  <c r="G1241" i="35"/>
  <c r="H1241" i="35" s="1"/>
  <c r="A1242" i="35"/>
  <c r="A1243" i="35" l="1"/>
  <c r="G1242" i="35"/>
  <c r="H1242" i="35" s="1"/>
  <c r="D1241" i="35"/>
  <c r="E1241" i="35"/>
  <c r="E1242" i="35" l="1"/>
  <c r="D1242" i="35"/>
  <c r="A1244" i="35"/>
  <c r="G1243" i="35"/>
  <c r="H1243" i="35" s="1"/>
  <c r="E1243" i="35" l="1"/>
  <c r="D1243" i="35"/>
  <c r="G1244" i="35"/>
  <c r="H1244" i="35" s="1"/>
  <c r="A1245" i="35"/>
  <c r="G1245" i="35" l="1"/>
  <c r="H1245" i="35" s="1"/>
  <c r="A1246" i="35"/>
  <c r="E1244" i="35"/>
  <c r="D1244" i="35"/>
  <c r="A1247" i="35" l="1"/>
  <c r="G1246" i="35"/>
  <c r="H1246" i="35" s="1"/>
  <c r="E1245" i="35"/>
  <c r="D1245" i="35"/>
  <c r="E1246" i="35" l="1"/>
  <c r="D1246" i="35"/>
  <c r="A1248" i="35"/>
  <c r="G1247" i="35"/>
  <c r="H1247" i="35" s="1"/>
  <c r="E1247" i="35" l="1"/>
  <c r="D1247" i="35"/>
  <c r="G1248" i="35"/>
  <c r="H1248" i="35" s="1"/>
  <c r="A1249" i="35"/>
  <c r="G1249" i="35" l="1"/>
  <c r="H1249" i="35" s="1"/>
  <c r="A1250" i="35"/>
  <c r="E1248" i="35"/>
  <c r="D1248" i="35"/>
  <c r="A1251" i="35" l="1"/>
  <c r="G1250" i="35"/>
  <c r="H1250" i="35" s="1"/>
  <c r="D1249" i="35"/>
  <c r="E1249" i="35"/>
  <c r="E1250" i="35" l="1"/>
  <c r="D1250" i="35"/>
  <c r="A1252" i="35"/>
  <c r="G1251" i="35"/>
  <c r="H1251" i="35" s="1"/>
  <c r="E1251" i="35" l="1"/>
  <c r="D1251" i="35"/>
  <c r="G1252" i="35"/>
  <c r="H1252" i="35" s="1"/>
  <c r="A1253" i="35"/>
  <c r="G1253" i="35" l="1"/>
  <c r="H1253" i="35" s="1"/>
  <c r="A1254" i="35"/>
  <c r="D1252" i="35"/>
  <c r="E1252" i="35"/>
  <c r="A1255" i="35" l="1"/>
  <c r="G1254" i="35"/>
  <c r="H1254" i="35" s="1"/>
  <c r="E1253" i="35"/>
  <c r="D1253" i="35"/>
  <c r="E1254" i="35" l="1"/>
  <c r="D1254" i="35"/>
  <c r="A1256" i="35"/>
  <c r="G1255" i="35"/>
  <c r="H1255" i="35" s="1"/>
  <c r="D1255" i="35" l="1"/>
  <c r="E1255" i="35"/>
  <c r="G1256" i="35"/>
  <c r="H1256" i="35" s="1"/>
  <c r="A1257" i="35"/>
  <c r="G1257" i="35" l="1"/>
  <c r="H1257" i="35" s="1"/>
  <c r="A1258" i="35"/>
  <c r="E1256" i="35"/>
  <c r="D1256" i="35"/>
  <c r="A1259" i="35" l="1"/>
  <c r="G1258" i="35"/>
  <c r="H1258" i="35" s="1"/>
  <c r="D1257" i="35"/>
  <c r="E1257" i="35"/>
  <c r="E1258" i="35" l="1"/>
  <c r="D1258" i="35"/>
  <c r="A1260" i="35"/>
  <c r="G1259" i="35"/>
  <c r="H1259" i="35" s="1"/>
  <c r="D1259" i="35" l="1"/>
  <c r="E1259" i="35"/>
  <c r="G1260" i="35"/>
  <c r="H1260" i="35" s="1"/>
  <c r="A1261" i="35"/>
  <c r="A1262" i="35" l="1"/>
  <c r="G1261" i="35"/>
  <c r="H1261" i="35" s="1"/>
  <c r="E1260" i="35"/>
  <c r="D1260" i="35"/>
  <c r="B1260" i="35"/>
  <c r="E1261" i="35" l="1"/>
  <c r="D1261" i="35"/>
  <c r="A1263" i="35"/>
  <c r="G1262" i="35"/>
  <c r="H1262" i="35" s="1"/>
  <c r="E1262" i="35" l="1"/>
  <c r="D1262" i="35"/>
  <c r="G1263" i="35"/>
  <c r="H1263" i="35" s="1"/>
  <c r="A1264" i="35"/>
  <c r="G1264" i="35" l="1"/>
  <c r="H1264" i="35" s="1"/>
  <c r="A1265" i="35"/>
  <c r="E1263" i="35"/>
  <c r="D1263" i="35"/>
  <c r="A1266" i="35" l="1"/>
  <c r="G1265" i="35"/>
  <c r="H1265" i="35" s="1"/>
  <c r="E1264" i="35"/>
  <c r="D1264" i="35"/>
  <c r="D1265" i="35" l="1"/>
  <c r="E1265" i="35"/>
  <c r="A1267" i="35"/>
  <c r="G1266" i="35"/>
  <c r="H1266" i="35" s="1"/>
  <c r="E1266" i="35" l="1"/>
  <c r="D1266" i="35"/>
  <c r="G1267" i="35"/>
  <c r="H1267" i="35" s="1"/>
  <c r="A1268" i="35"/>
  <c r="G1268" i="35" l="1"/>
  <c r="H1268" i="35" s="1"/>
  <c r="A1269" i="35"/>
  <c r="E1267" i="35"/>
  <c r="D1267" i="35"/>
  <c r="A1270" i="35" l="1"/>
  <c r="G1269" i="35"/>
  <c r="H1269" i="35" s="1"/>
  <c r="E1268" i="35"/>
  <c r="D1268" i="35"/>
  <c r="D1269" i="35" l="1"/>
  <c r="E1269" i="35"/>
  <c r="A1271" i="35"/>
  <c r="G1270" i="35"/>
  <c r="H1270" i="35" s="1"/>
  <c r="E1270" i="35" l="1"/>
  <c r="D1270" i="35"/>
  <c r="G1271" i="35"/>
  <c r="H1271" i="35" s="1"/>
  <c r="A1272" i="35"/>
  <c r="G1272" i="35" l="1"/>
  <c r="H1272" i="35" s="1"/>
  <c r="A1273" i="35"/>
  <c r="E1271" i="35"/>
  <c r="D1271" i="35"/>
  <c r="A1274" i="35" l="1"/>
  <c r="G1273" i="35"/>
  <c r="H1273" i="35" s="1"/>
  <c r="E1272" i="35"/>
  <c r="D1272" i="35"/>
  <c r="D1273" i="35" l="1"/>
  <c r="E1273" i="35"/>
  <c r="A1275" i="35"/>
  <c r="G1274" i="35"/>
  <c r="H1274" i="35" s="1"/>
  <c r="E1274" i="35" l="1"/>
  <c r="D1274" i="35"/>
  <c r="G1275" i="35"/>
  <c r="H1275" i="35" s="1"/>
  <c r="A1276" i="35"/>
  <c r="G1276" i="35" l="1"/>
  <c r="H1276" i="35" s="1"/>
  <c r="A1277" i="35"/>
  <c r="E1275" i="35"/>
  <c r="D1275" i="35"/>
  <c r="A1278" i="35" l="1"/>
  <c r="G1277" i="35"/>
  <c r="H1277" i="35" s="1"/>
  <c r="E1276" i="35"/>
  <c r="D1276" i="35"/>
  <c r="D1277" i="35" l="1"/>
  <c r="E1277" i="35"/>
  <c r="A1279" i="35"/>
  <c r="G1278" i="35"/>
  <c r="H1278" i="35" s="1"/>
  <c r="E1278" i="35" l="1"/>
  <c r="D1278" i="35"/>
  <c r="G1279" i="35"/>
  <c r="H1279" i="35" s="1"/>
  <c r="A1280" i="35"/>
  <c r="G1280" i="35" l="1"/>
  <c r="H1280" i="35" s="1"/>
  <c r="A1281" i="35"/>
  <c r="E1279" i="35"/>
  <c r="D1279" i="35"/>
  <c r="A1282" i="35" l="1"/>
  <c r="G1281" i="35"/>
  <c r="H1281" i="35" s="1"/>
  <c r="E1280" i="35"/>
  <c r="D1280" i="35"/>
  <c r="D1281" i="35" l="1"/>
  <c r="E1281" i="35"/>
  <c r="A1283" i="35"/>
  <c r="G1282" i="35"/>
  <c r="H1282" i="35" s="1"/>
  <c r="E1282" i="35" l="1"/>
  <c r="D1282" i="35"/>
  <c r="G1283" i="35"/>
  <c r="H1283" i="35" s="1"/>
  <c r="A1284" i="35"/>
  <c r="G1284" i="35" l="1"/>
  <c r="H1284" i="35" s="1"/>
  <c r="A1285" i="35"/>
  <c r="E1283" i="35"/>
  <c r="D1283" i="35"/>
  <c r="A1286" i="35" l="1"/>
  <c r="G1285" i="35"/>
  <c r="H1285" i="35" s="1"/>
  <c r="E1284" i="35"/>
  <c r="D1284" i="35"/>
  <c r="B1284" i="35"/>
  <c r="E1285" i="35" l="1"/>
  <c r="D1285" i="35"/>
  <c r="G1286" i="35"/>
  <c r="H1286" i="35" s="1"/>
  <c r="A1287" i="35"/>
  <c r="G1287" i="35" l="1"/>
  <c r="H1287" i="35" s="1"/>
  <c r="A1288" i="35"/>
  <c r="E1286" i="35"/>
  <c r="D1286" i="35"/>
  <c r="A1289" i="35" l="1"/>
  <c r="G1288" i="35"/>
  <c r="H1288" i="35" s="1"/>
  <c r="D1287" i="35"/>
  <c r="E1287" i="35"/>
  <c r="E1288" i="35" l="1"/>
  <c r="D1288" i="35"/>
  <c r="A1290" i="35"/>
  <c r="G1289" i="35"/>
  <c r="H1289" i="35" s="1"/>
  <c r="D1289" i="35" l="1"/>
  <c r="E1289" i="35"/>
  <c r="G1290" i="35"/>
  <c r="H1290" i="35" s="1"/>
  <c r="A1291" i="35"/>
  <c r="G1291" i="35" l="1"/>
  <c r="H1291" i="35" s="1"/>
  <c r="A1292" i="35"/>
  <c r="E1290" i="35"/>
  <c r="D1290" i="35"/>
  <c r="A1293" i="35" l="1"/>
  <c r="G1292" i="35"/>
  <c r="H1292" i="35" s="1"/>
  <c r="D1291" i="35"/>
  <c r="E1291" i="35"/>
  <c r="E1292" i="35" l="1"/>
  <c r="D1292" i="35"/>
  <c r="A1294" i="35"/>
  <c r="G1293" i="35"/>
  <c r="H1293" i="35" s="1"/>
  <c r="G1294" i="35" l="1"/>
  <c r="H1294" i="35" s="1"/>
  <c r="A1295" i="35"/>
  <c r="E1293" i="35"/>
  <c r="D1293" i="35"/>
  <c r="G1295" i="35" l="1"/>
  <c r="H1295" i="35" s="1"/>
  <c r="A1296" i="35"/>
  <c r="E1294" i="35"/>
  <c r="D1294" i="35"/>
  <c r="A1297" i="35" l="1"/>
  <c r="G1296" i="35"/>
  <c r="H1296" i="35" s="1"/>
  <c r="D1295" i="35"/>
  <c r="E1295" i="35"/>
  <c r="E1296" i="35" l="1"/>
  <c r="D1296" i="35"/>
  <c r="A1298" i="35"/>
  <c r="G1297" i="35"/>
  <c r="H1297" i="35" s="1"/>
  <c r="G1298" i="35" l="1"/>
  <c r="H1298" i="35" s="1"/>
  <c r="A1299" i="35"/>
  <c r="D1297" i="35"/>
  <c r="E1297" i="35"/>
  <c r="G1299" i="35" l="1"/>
  <c r="H1299" i="35" s="1"/>
  <c r="A1300" i="35"/>
  <c r="E1298" i="35"/>
  <c r="D1298" i="35"/>
  <c r="A1301" i="35" l="1"/>
  <c r="G1300" i="35"/>
  <c r="H1300" i="35" s="1"/>
  <c r="E1299" i="35"/>
  <c r="D1299" i="35"/>
  <c r="E1300" i="35" l="1"/>
  <c r="D1300" i="35"/>
  <c r="A1302" i="35"/>
  <c r="G1301" i="35"/>
  <c r="H1301" i="35" s="1"/>
  <c r="E1301" i="35" l="1"/>
  <c r="D1301" i="35"/>
  <c r="G1302" i="35"/>
  <c r="H1302" i="35" s="1"/>
  <c r="A1303" i="35"/>
  <c r="G1303" i="35" l="1"/>
  <c r="H1303" i="35" s="1"/>
  <c r="A1304" i="35"/>
  <c r="D1302" i="35"/>
  <c r="E1302" i="35"/>
  <c r="A1305" i="35" l="1"/>
  <c r="G1304" i="35"/>
  <c r="H1304" i="35" s="1"/>
  <c r="D1303" i="35"/>
  <c r="E1303" i="35"/>
  <c r="E1304" i="35" l="1"/>
  <c r="D1304" i="35"/>
  <c r="A1306" i="35"/>
  <c r="G1305" i="35"/>
  <c r="H1305" i="35" s="1"/>
  <c r="D1305" i="35" l="1"/>
  <c r="E1305" i="35"/>
  <c r="G1306" i="35"/>
  <c r="H1306" i="35" s="1"/>
  <c r="A1307" i="35"/>
  <c r="G1307" i="35" l="1"/>
  <c r="H1307" i="35" s="1"/>
  <c r="A1308" i="35"/>
  <c r="E1306" i="35"/>
  <c r="D1306" i="35"/>
  <c r="A1309" i="35" l="1"/>
  <c r="G1308" i="35"/>
  <c r="H1308" i="35" s="1"/>
  <c r="E1307" i="35"/>
  <c r="D1307" i="35"/>
  <c r="E1308" i="35" l="1"/>
  <c r="D1308" i="35"/>
  <c r="B1308" i="35"/>
  <c r="G1309" i="35"/>
  <c r="H1309" i="35" s="1"/>
  <c r="A1310" i="35"/>
  <c r="E1309" i="35" l="1"/>
  <c r="D1309" i="35"/>
  <c r="G1310" i="35"/>
  <c r="H1310" i="35" s="1"/>
  <c r="A1311" i="35"/>
  <c r="A1312" i="35" l="1"/>
  <c r="G1311" i="35"/>
  <c r="H1311" i="35" s="1"/>
  <c r="E1310" i="35"/>
  <c r="D1310" i="35"/>
  <c r="D1311" i="35" l="1"/>
  <c r="E1311" i="35"/>
  <c r="A1313" i="35"/>
  <c r="G1312" i="35"/>
  <c r="H1312" i="35" s="1"/>
  <c r="E1312" i="35" l="1"/>
  <c r="D1312" i="35"/>
  <c r="G1313" i="35"/>
  <c r="H1313" i="35" s="1"/>
  <c r="A1314" i="35"/>
  <c r="G1314" i="35" l="1"/>
  <c r="H1314" i="35" s="1"/>
  <c r="A1315" i="35"/>
  <c r="D1313" i="35"/>
  <c r="E1313" i="35"/>
  <c r="A1316" i="35" l="1"/>
  <c r="G1315" i="35"/>
  <c r="H1315" i="35" s="1"/>
  <c r="E1314" i="35"/>
  <c r="D1314" i="35"/>
  <c r="E1315" i="35" l="1"/>
  <c r="D1315" i="35"/>
  <c r="A1317" i="35"/>
  <c r="G1316" i="35"/>
  <c r="H1316" i="35" s="1"/>
  <c r="E1316" i="35" l="1"/>
  <c r="D1316" i="35"/>
  <c r="G1317" i="35"/>
  <c r="H1317" i="35" s="1"/>
  <c r="A1318" i="35"/>
  <c r="G1318" i="35" l="1"/>
  <c r="H1318" i="35" s="1"/>
  <c r="A1319" i="35"/>
  <c r="E1317" i="35"/>
  <c r="D1317" i="35"/>
  <c r="A1320" i="35" l="1"/>
  <c r="G1319" i="35"/>
  <c r="H1319" i="35" s="1"/>
  <c r="E1318" i="35"/>
  <c r="D1318" i="35"/>
  <c r="D1319" i="35" l="1"/>
  <c r="E1319" i="35"/>
  <c r="A1321" i="35"/>
  <c r="G1320" i="35"/>
  <c r="H1320" i="35" s="1"/>
  <c r="E1320" i="35" l="1"/>
  <c r="D1320" i="35"/>
  <c r="G1321" i="35"/>
  <c r="H1321" i="35" s="1"/>
  <c r="A1322" i="35"/>
  <c r="G1322" i="35" l="1"/>
  <c r="H1322" i="35" s="1"/>
  <c r="A1323" i="35"/>
  <c r="D1321" i="35"/>
  <c r="E1321" i="35"/>
  <c r="A1324" i="35" l="1"/>
  <c r="G1323" i="35"/>
  <c r="H1323" i="35" s="1"/>
  <c r="E1322" i="35"/>
  <c r="D1322" i="35"/>
  <c r="D1323" i="35" l="1"/>
  <c r="E1323" i="35"/>
  <c r="A1325" i="35"/>
  <c r="G1324" i="35"/>
  <c r="H1324" i="35" s="1"/>
  <c r="E1324" i="35" l="1"/>
  <c r="D1324" i="35"/>
  <c r="G1325" i="35"/>
  <c r="H1325" i="35" s="1"/>
  <c r="A1326" i="35"/>
  <c r="G1326" i="35" l="1"/>
  <c r="H1326" i="35" s="1"/>
  <c r="A1327" i="35"/>
  <c r="E1325" i="35"/>
  <c r="D1325" i="35"/>
  <c r="A1328" i="35" l="1"/>
  <c r="G1327" i="35"/>
  <c r="H1327" i="35" s="1"/>
  <c r="E1326" i="35"/>
  <c r="D1326" i="35"/>
  <c r="E1327" i="35" l="1"/>
  <c r="D1327" i="35"/>
  <c r="A1329" i="35"/>
  <c r="G1328" i="35"/>
  <c r="H1328" i="35" s="1"/>
  <c r="E1328" i="35" l="1"/>
  <c r="D1328" i="35"/>
  <c r="G1329" i="35"/>
  <c r="H1329" i="35" s="1"/>
  <c r="A1330" i="35"/>
  <c r="G1330" i="35" l="1"/>
  <c r="H1330" i="35" s="1"/>
  <c r="A1331" i="35"/>
  <c r="E1329" i="35"/>
  <c r="D1329" i="35"/>
  <c r="A1332" i="35" l="1"/>
  <c r="G1331" i="35"/>
  <c r="H1331" i="35" s="1"/>
  <c r="D1330" i="35"/>
  <c r="E1330" i="35"/>
  <c r="E1331" i="35" l="1"/>
  <c r="D1331" i="35"/>
  <c r="G1332" i="35"/>
  <c r="H1332" i="35" s="1"/>
  <c r="A1333" i="35"/>
  <c r="G1333" i="35" l="1"/>
  <c r="H1333" i="35" s="1"/>
  <c r="A1334" i="35"/>
  <c r="D1332" i="35"/>
  <c r="B1332" i="35"/>
  <c r="E1332" i="35"/>
  <c r="A1335" i="35" l="1"/>
  <c r="G1334" i="35"/>
  <c r="H1334" i="35" s="1"/>
  <c r="E1333" i="35"/>
  <c r="D1333" i="35"/>
  <c r="E1334" i="35" l="1"/>
  <c r="D1334" i="35"/>
  <c r="A1336" i="35"/>
  <c r="G1335" i="35"/>
  <c r="H1335" i="35" s="1"/>
  <c r="D1335" i="35" l="1"/>
  <c r="E1335" i="35"/>
  <c r="G1336" i="35"/>
  <c r="H1336" i="35" s="1"/>
  <c r="A1337" i="35"/>
  <c r="G1337" i="35" l="1"/>
  <c r="H1337" i="35" s="1"/>
  <c r="A1338" i="35"/>
  <c r="E1336" i="35"/>
  <c r="D1336" i="35"/>
  <c r="A1339" i="35" l="1"/>
  <c r="G1338" i="35"/>
  <c r="H1338" i="35" s="1"/>
  <c r="D1337" i="35"/>
  <c r="E1337" i="35"/>
  <c r="D1338" i="35" l="1"/>
  <c r="E1338" i="35"/>
  <c r="A1340" i="35"/>
  <c r="G1339" i="35"/>
  <c r="H1339" i="35" s="1"/>
  <c r="E1339" i="35" l="1"/>
  <c r="D1339" i="35"/>
  <c r="G1340" i="35"/>
  <c r="H1340" i="35" s="1"/>
  <c r="A1341" i="35"/>
  <c r="G1341" i="35" l="1"/>
  <c r="H1341" i="35" s="1"/>
  <c r="A1342" i="35"/>
  <c r="D1340" i="35"/>
  <c r="E1340" i="35"/>
  <c r="A1343" i="35" l="1"/>
  <c r="G1342" i="35"/>
  <c r="H1342" i="35" s="1"/>
  <c r="E1341" i="35"/>
  <c r="D1341" i="35"/>
  <c r="E1342" i="35" l="1"/>
  <c r="D1342" i="35"/>
  <c r="A1344" i="35"/>
  <c r="G1343" i="35"/>
  <c r="H1343" i="35" s="1"/>
  <c r="E1343" i="35" l="1"/>
  <c r="D1343" i="35"/>
  <c r="G1344" i="35"/>
  <c r="H1344" i="35" s="1"/>
  <c r="A1345" i="35"/>
  <c r="G1345" i="35" l="1"/>
  <c r="H1345" i="35" s="1"/>
  <c r="A1346" i="35"/>
  <c r="E1344" i="35"/>
  <c r="D1344" i="35"/>
  <c r="A1347" i="35" l="1"/>
  <c r="G1346" i="35"/>
  <c r="H1346" i="35" s="1"/>
  <c r="D1345" i="35"/>
  <c r="E1345" i="35"/>
  <c r="E1346" i="35" l="1"/>
  <c r="D1346" i="35"/>
  <c r="A1348" i="35"/>
  <c r="G1347" i="35"/>
  <c r="H1347" i="35" s="1"/>
  <c r="E1347" i="35" l="1"/>
  <c r="D1347" i="35"/>
  <c r="G1348" i="35"/>
  <c r="H1348" i="35" s="1"/>
  <c r="A1349" i="35"/>
  <c r="G1349" i="35" l="1"/>
  <c r="H1349" i="35" s="1"/>
  <c r="A1350" i="35"/>
  <c r="E1348" i="35"/>
  <c r="D1348" i="35"/>
  <c r="A1351" i="35" l="1"/>
  <c r="G1350" i="35"/>
  <c r="H1350" i="35" s="1"/>
  <c r="E1349" i="35"/>
  <c r="D1349" i="35"/>
  <c r="E1350" i="35" l="1"/>
  <c r="D1350" i="35"/>
  <c r="A1352" i="35"/>
  <c r="G1351" i="35"/>
  <c r="H1351" i="35" s="1"/>
  <c r="D1351" i="35" l="1"/>
  <c r="E1351" i="35"/>
  <c r="G1352" i="35"/>
  <c r="H1352" i="35" s="1"/>
  <c r="A1353" i="35"/>
  <c r="G1353" i="35" l="1"/>
  <c r="H1353" i="35" s="1"/>
  <c r="A1354" i="35"/>
  <c r="E1352" i="35"/>
  <c r="D1352" i="35"/>
  <c r="A1355" i="35" l="1"/>
  <c r="G1354" i="35"/>
  <c r="H1354" i="35" s="1"/>
  <c r="E1353" i="35"/>
  <c r="D1353" i="35"/>
  <c r="E1354" i="35" l="1"/>
  <c r="D1354" i="35"/>
  <c r="A1356" i="35"/>
  <c r="G1355" i="35"/>
  <c r="H1355" i="35" s="1"/>
  <c r="E1355" i="35" l="1"/>
  <c r="D1355" i="35"/>
  <c r="G1356" i="35"/>
  <c r="H1356" i="35" s="1"/>
  <c r="A1357" i="35"/>
  <c r="A1358" i="35" l="1"/>
  <c r="G1357" i="35"/>
  <c r="H1357" i="35" s="1"/>
  <c r="E1356" i="35"/>
  <c r="D1356" i="35"/>
  <c r="B1356" i="35"/>
  <c r="D1357" i="35" l="1"/>
  <c r="E1357" i="35"/>
  <c r="A1359" i="35"/>
  <c r="G1358" i="35"/>
  <c r="H1358" i="35" s="1"/>
  <c r="E1358" i="35" l="1"/>
  <c r="D1358" i="35"/>
  <c r="G1359" i="35"/>
  <c r="H1359" i="35" s="1"/>
  <c r="A1360" i="35"/>
  <c r="G1360" i="35" l="1"/>
  <c r="H1360" i="35" s="1"/>
  <c r="A1361" i="35"/>
  <c r="D1359" i="35"/>
  <c r="E1359" i="35"/>
  <c r="A1362" i="35" l="1"/>
  <c r="G1361" i="35"/>
  <c r="H1361" i="35" s="1"/>
  <c r="E1360" i="35"/>
  <c r="D1360" i="35"/>
  <c r="E1361" i="35" l="1"/>
  <c r="D1361" i="35"/>
  <c r="A1363" i="35"/>
  <c r="G1362" i="35"/>
  <c r="H1362" i="35" s="1"/>
  <c r="E1362" i="35" l="1"/>
  <c r="D1362" i="35"/>
  <c r="G1363" i="35"/>
  <c r="H1363" i="35" s="1"/>
  <c r="A1364" i="35"/>
  <c r="G1364" i="35" l="1"/>
  <c r="H1364" i="35" s="1"/>
  <c r="A1365" i="35"/>
  <c r="E1363" i="35"/>
  <c r="D1363" i="35"/>
  <c r="A1366" i="35" l="1"/>
  <c r="G1365" i="35"/>
  <c r="H1365" i="35" s="1"/>
  <c r="E1364" i="35"/>
  <c r="D1364" i="35"/>
  <c r="E1365" i="35" l="1"/>
  <c r="D1365" i="35"/>
  <c r="A1367" i="35"/>
  <c r="G1366" i="35"/>
  <c r="H1366" i="35" s="1"/>
  <c r="E1366" i="35" l="1"/>
  <c r="D1366" i="35"/>
  <c r="G1367" i="35"/>
  <c r="H1367" i="35" s="1"/>
  <c r="A1368" i="35"/>
  <c r="G1368" i="35" l="1"/>
  <c r="H1368" i="35" s="1"/>
  <c r="A1369" i="35"/>
  <c r="D1367" i="35"/>
  <c r="E1367" i="35"/>
  <c r="A1370" i="35" l="1"/>
  <c r="G1369" i="35"/>
  <c r="H1369" i="35" s="1"/>
  <c r="E1368" i="35"/>
  <c r="D1368" i="35"/>
  <c r="D1369" i="35" l="1"/>
  <c r="E1369" i="35"/>
  <c r="A1371" i="35"/>
  <c r="G1370" i="35"/>
  <c r="H1370" i="35" s="1"/>
  <c r="E1370" i="35" l="1"/>
  <c r="D1370" i="35"/>
  <c r="G1371" i="35"/>
  <c r="H1371" i="35" s="1"/>
  <c r="A1372" i="35"/>
  <c r="G1372" i="35" l="1"/>
  <c r="H1372" i="35" s="1"/>
  <c r="A1373" i="35"/>
  <c r="E1371" i="35"/>
  <c r="D1371" i="35"/>
  <c r="A1374" i="35" l="1"/>
  <c r="G1373" i="35"/>
  <c r="H1373" i="35" s="1"/>
  <c r="E1372" i="35"/>
  <c r="D1372" i="35"/>
  <c r="E1373" i="35" l="1"/>
  <c r="D1373" i="35"/>
  <c r="A1375" i="35"/>
  <c r="G1374" i="35"/>
  <c r="H1374" i="35" s="1"/>
  <c r="E1374" i="35" l="1"/>
  <c r="D1374" i="35"/>
  <c r="G1375" i="35"/>
  <c r="H1375" i="35" s="1"/>
  <c r="A1376" i="35"/>
  <c r="G1376" i="35" l="1"/>
  <c r="H1376" i="35" s="1"/>
  <c r="A1377" i="35"/>
  <c r="E1375" i="35"/>
  <c r="D1375" i="35"/>
  <c r="A1378" i="35" l="1"/>
  <c r="G1377" i="35"/>
  <c r="H1377" i="35" s="1"/>
  <c r="E1376" i="35"/>
  <c r="D1376" i="35"/>
  <c r="E1377" i="35" l="1"/>
  <c r="D1377" i="35"/>
  <c r="A1379" i="35"/>
  <c r="G1378" i="35"/>
  <c r="H1378" i="35" s="1"/>
  <c r="E1378" i="35" l="1"/>
  <c r="D1378" i="35"/>
  <c r="G1379" i="35"/>
  <c r="H1379" i="35" s="1"/>
  <c r="A1380" i="35"/>
  <c r="G1380" i="35" l="1"/>
  <c r="H1380" i="35" s="1"/>
  <c r="A1381" i="35"/>
  <c r="D1379" i="35"/>
  <c r="E1379" i="35"/>
  <c r="A1382" i="35" l="1"/>
  <c r="G1381" i="35"/>
  <c r="H1381" i="35" s="1"/>
  <c r="E1380" i="35"/>
  <c r="D1380" i="35"/>
  <c r="B1380" i="35"/>
  <c r="D1381" i="35" l="1"/>
  <c r="E1381" i="35"/>
  <c r="G1382" i="35"/>
  <c r="H1382" i="35" s="1"/>
  <c r="A1383" i="35"/>
  <c r="G1383" i="35" l="1"/>
  <c r="H1383" i="35" s="1"/>
  <c r="A1384" i="35"/>
  <c r="E1382" i="35"/>
  <c r="D1382" i="35"/>
  <c r="A1385" i="35" l="1"/>
  <c r="G1384" i="35"/>
  <c r="H1384" i="35" s="1"/>
  <c r="D1383" i="35"/>
  <c r="E1383" i="35"/>
  <c r="D1384" i="35" l="1"/>
  <c r="E1384" i="35"/>
  <c r="A1386" i="35"/>
  <c r="G1385" i="35"/>
  <c r="H1385" i="35" s="1"/>
  <c r="E1385" i="35" l="1"/>
  <c r="D1385" i="35"/>
  <c r="G1386" i="35"/>
  <c r="H1386" i="35" s="1"/>
  <c r="A1387" i="35"/>
  <c r="G1387" i="35" l="1"/>
  <c r="H1387" i="35" s="1"/>
  <c r="A1388" i="35"/>
  <c r="E1386" i="35"/>
  <c r="D1386" i="35"/>
  <c r="A1389" i="35" l="1"/>
  <c r="G1388" i="35"/>
  <c r="H1388" i="35" s="1"/>
  <c r="E1387" i="35"/>
  <c r="D1387" i="35"/>
  <c r="E1388" i="35" l="1"/>
  <c r="D1388" i="35"/>
  <c r="A1390" i="35"/>
  <c r="G1389" i="35"/>
  <c r="H1389" i="35" s="1"/>
  <c r="E1389" i="35" l="1"/>
  <c r="D1389" i="35"/>
  <c r="G1390" i="35"/>
  <c r="H1390" i="35" s="1"/>
  <c r="A1391" i="35"/>
  <c r="G1391" i="35" l="1"/>
  <c r="H1391" i="35" s="1"/>
  <c r="A1392" i="35"/>
  <c r="E1390" i="35"/>
  <c r="D1390" i="35"/>
  <c r="A1393" i="35" l="1"/>
  <c r="G1392" i="35"/>
  <c r="H1392" i="35" s="1"/>
  <c r="E1391" i="35"/>
  <c r="D1391" i="35"/>
  <c r="E1392" i="35" l="1"/>
  <c r="D1392" i="35"/>
  <c r="A1394" i="35"/>
  <c r="G1393" i="35"/>
  <c r="H1393" i="35" s="1"/>
  <c r="E1393" i="35" l="1"/>
  <c r="D1393" i="35"/>
  <c r="G1394" i="35"/>
  <c r="H1394" i="35" s="1"/>
  <c r="A1395" i="35"/>
  <c r="G1395" i="35" l="1"/>
  <c r="H1395" i="35" s="1"/>
  <c r="A1396" i="35"/>
  <c r="E1394" i="35"/>
  <c r="D1394" i="35"/>
  <c r="A1397" i="35" l="1"/>
  <c r="G1396" i="35"/>
  <c r="H1396" i="35" s="1"/>
  <c r="D1395" i="35"/>
  <c r="E1395" i="35"/>
  <c r="E1396" i="35" l="1"/>
  <c r="D1396" i="35"/>
  <c r="A1398" i="35"/>
  <c r="G1397" i="35"/>
  <c r="H1397" i="35" s="1"/>
  <c r="D1397" i="35" l="1"/>
  <c r="E1397" i="35"/>
  <c r="G1398" i="35"/>
  <c r="H1398" i="35" s="1"/>
  <c r="A1399" i="35"/>
  <c r="G1399" i="35" l="1"/>
  <c r="H1399" i="35" s="1"/>
  <c r="A1400" i="35"/>
  <c r="E1398" i="35"/>
  <c r="D1398" i="35"/>
  <c r="A1401" i="35" l="1"/>
  <c r="G1400" i="35"/>
  <c r="H1400" i="35" s="1"/>
  <c r="E1399" i="35"/>
  <c r="D1399" i="35"/>
  <c r="E1400" i="35" l="1"/>
  <c r="D1400" i="35"/>
  <c r="A1402" i="35"/>
  <c r="G1401" i="35"/>
  <c r="H1401" i="35" s="1"/>
  <c r="D1401" i="35" l="1"/>
  <c r="E1401" i="35"/>
  <c r="G1402" i="35"/>
  <c r="H1402" i="35" s="1"/>
  <c r="A1403" i="35"/>
  <c r="G1403" i="35" l="1"/>
  <c r="H1403" i="35" s="1"/>
  <c r="A1404" i="35"/>
  <c r="E1402" i="35"/>
  <c r="D1402" i="35"/>
  <c r="A1405" i="35" l="1"/>
  <c r="G1404" i="35"/>
  <c r="H1404" i="35" s="1"/>
  <c r="E1403" i="35"/>
  <c r="D1403" i="35"/>
  <c r="E1404" i="35" l="1"/>
  <c r="D1404" i="35"/>
  <c r="B1404" i="35"/>
  <c r="G1405" i="35"/>
  <c r="H1405" i="35" s="1"/>
  <c r="A1406" i="35"/>
  <c r="E1405" i="35" l="1"/>
  <c r="D1405" i="35"/>
  <c r="G1406" i="35"/>
  <c r="H1406" i="35" s="1"/>
  <c r="A1407" i="35"/>
  <c r="A1408" i="35" l="1"/>
  <c r="G1407" i="35"/>
  <c r="H1407" i="35" s="1"/>
  <c r="E1406" i="35"/>
  <c r="D1406" i="35"/>
  <c r="D1407" i="35" l="1"/>
  <c r="E1407" i="35"/>
  <c r="A1409" i="35"/>
  <c r="G1408" i="35"/>
  <c r="H1408" i="35" s="1"/>
  <c r="E1408" i="35" l="1"/>
  <c r="D1408" i="35"/>
  <c r="G1409" i="35"/>
  <c r="H1409" i="35" s="1"/>
  <c r="A1410" i="35"/>
  <c r="G1410" i="35" l="1"/>
  <c r="H1410" i="35" s="1"/>
  <c r="A1411" i="35"/>
  <c r="D1409" i="35"/>
  <c r="E1409" i="35"/>
  <c r="A1412" i="35" l="1"/>
  <c r="G1411" i="35"/>
  <c r="H1411" i="35" s="1"/>
  <c r="E1410" i="35"/>
  <c r="D1410" i="35"/>
  <c r="E1411" i="35" l="1"/>
  <c r="D1411" i="35"/>
  <c r="A1413" i="35"/>
  <c r="G1412" i="35"/>
  <c r="H1412" i="35" s="1"/>
  <c r="E1412" i="35" l="1"/>
  <c r="D1412" i="35"/>
  <c r="G1413" i="35"/>
  <c r="H1413" i="35" s="1"/>
  <c r="A1414" i="35"/>
  <c r="G1414" i="35" l="1"/>
  <c r="H1414" i="35" s="1"/>
  <c r="A1415" i="35"/>
  <c r="E1413" i="35"/>
  <c r="D1413" i="35"/>
  <c r="A1416" i="35" l="1"/>
  <c r="G1415" i="35"/>
  <c r="H1415" i="35" s="1"/>
  <c r="E1414" i="35"/>
  <c r="D1414" i="35"/>
  <c r="E1415" i="35" l="1"/>
  <c r="D1415" i="35"/>
  <c r="A1417" i="35"/>
  <c r="G1416" i="35"/>
  <c r="H1416" i="35" s="1"/>
  <c r="E1416" i="35" l="1"/>
  <c r="D1416" i="35"/>
  <c r="G1417" i="35"/>
  <c r="H1417" i="35" s="1"/>
  <c r="A1418" i="35"/>
  <c r="G1418" i="35" l="1"/>
  <c r="H1418" i="35" s="1"/>
  <c r="A1419" i="35"/>
  <c r="D1417" i="35"/>
  <c r="E1417" i="35"/>
  <c r="A1420" i="35" l="1"/>
  <c r="G1419" i="35"/>
  <c r="H1419" i="35" s="1"/>
  <c r="E1418" i="35"/>
  <c r="D1418" i="35"/>
  <c r="E1419" i="35" l="1"/>
  <c r="D1419" i="35"/>
  <c r="A1421" i="35"/>
  <c r="G1420" i="35"/>
  <c r="H1420" i="35" s="1"/>
  <c r="E1420" i="35" l="1"/>
  <c r="D1420" i="35"/>
  <c r="G1421" i="35"/>
  <c r="H1421" i="35" s="1"/>
  <c r="A1422" i="35"/>
  <c r="G1422" i="35" l="1"/>
  <c r="H1422" i="35" s="1"/>
  <c r="A1423" i="35"/>
  <c r="E1421" i="35"/>
  <c r="D1421" i="35"/>
  <c r="A1424" i="35" l="1"/>
  <c r="G1423" i="35"/>
  <c r="H1423" i="35" s="1"/>
  <c r="E1422" i="35"/>
  <c r="D1422" i="35"/>
  <c r="E1423" i="35" l="1"/>
  <c r="D1423" i="35"/>
  <c r="A1425" i="35"/>
  <c r="G1424" i="35"/>
  <c r="H1424" i="35" s="1"/>
  <c r="E1424" i="35" l="1"/>
  <c r="D1424" i="35"/>
  <c r="G1425" i="35"/>
  <c r="H1425" i="35" s="1"/>
  <c r="A1426" i="35"/>
  <c r="G1426" i="35" l="1"/>
  <c r="H1426" i="35" s="1"/>
  <c r="A1427" i="35"/>
  <c r="E1425" i="35"/>
  <c r="D1425" i="35"/>
  <c r="A1428" i="35" l="1"/>
  <c r="G1427" i="35"/>
  <c r="H1427" i="35" s="1"/>
  <c r="E1426" i="35"/>
  <c r="D1426" i="35"/>
  <c r="E1427" i="35" l="1"/>
  <c r="D1427" i="35"/>
  <c r="G1428" i="35"/>
  <c r="H1428" i="35" s="1"/>
  <c r="A1429" i="35"/>
  <c r="G1429" i="35" l="1"/>
  <c r="H1429" i="35" s="1"/>
  <c r="A1430" i="35"/>
  <c r="E1428" i="35"/>
  <c r="B1428" i="35"/>
  <c r="D1428" i="35"/>
  <c r="A1431" i="35" l="1"/>
  <c r="G1430" i="35"/>
  <c r="H1430" i="35" s="1"/>
  <c r="D1429" i="35"/>
  <c r="E1429" i="35"/>
  <c r="E1430" i="35" l="1"/>
  <c r="D1430" i="35"/>
  <c r="A1432" i="35"/>
  <c r="G1431" i="35"/>
  <c r="H1431" i="35" s="1"/>
  <c r="E1431" i="35" l="1"/>
  <c r="D1431" i="35"/>
  <c r="G1432" i="35"/>
  <c r="H1432" i="35" s="1"/>
  <c r="A1433" i="35"/>
  <c r="G1433" i="35" l="1"/>
  <c r="H1433" i="35" s="1"/>
  <c r="A1434" i="35"/>
  <c r="E1432" i="35"/>
  <c r="D1432" i="35"/>
  <c r="A1435" i="35" l="1"/>
  <c r="G1434" i="35"/>
  <c r="H1434" i="35" s="1"/>
  <c r="D1433" i="35"/>
  <c r="E1433" i="35"/>
  <c r="E1434" i="35" l="1"/>
  <c r="D1434" i="35"/>
  <c r="A1436" i="35"/>
  <c r="G1435" i="35"/>
  <c r="H1435" i="35" s="1"/>
  <c r="D1435" i="35" l="1"/>
  <c r="E1435" i="35"/>
  <c r="G1436" i="35"/>
  <c r="H1436" i="35" s="1"/>
  <c r="A1437" i="35"/>
  <c r="G1437" i="35" l="1"/>
  <c r="H1437" i="35" s="1"/>
  <c r="A1438" i="35"/>
  <c r="E1436" i="35"/>
  <c r="D1436" i="35"/>
  <c r="A1439" i="35" l="1"/>
  <c r="G1438" i="35"/>
  <c r="H1438" i="35" s="1"/>
  <c r="E1437" i="35"/>
  <c r="D1437" i="35"/>
  <c r="E1438" i="35" l="1"/>
  <c r="D1438" i="35"/>
  <c r="A1440" i="35"/>
  <c r="G1439" i="35"/>
  <c r="H1439" i="35" s="1"/>
  <c r="E1439" i="35" l="1"/>
  <c r="D1439" i="35"/>
  <c r="G1440" i="35"/>
  <c r="H1440" i="35" s="1"/>
  <c r="A1441" i="35"/>
  <c r="G1441" i="35" l="1"/>
  <c r="H1441" i="35" s="1"/>
  <c r="A1442" i="35"/>
  <c r="E1440" i="35"/>
  <c r="D1440" i="35"/>
  <c r="A1443" i="35" l="1"/>
  <c r="G1442" i="35"/>
  <c r="H1442" i="35" s="1"/>
  <c r="D1441" i="35"/>
  <c r="E1441" i="35"/>
  <c r="E1442" i="35" l="1"/>
  <c r="D1442" i="35"/>
  <c r="A1444" i="35"/>
  <c r="G1443" i="35"/>
  <c r="H1443" i="35" s="1"/>
  <c r="E1443" i="35" l="1"/>
  <c r="D1443" i="35"/>
  <c r="G1444" i="35"/>
  <c r="H1444" i="35" s="1"/>
  <c r="A1445" i="35"/>
  <c r="G1445" i="35" l="1"/>
  <c r="H1445" i="35" s="1"/>
  <c r="A1446" i="35"/>
  <c r="E1444" i="35"/>
  <c r="D1444" i="35"/>
  <c r="A1447" i="35" l="1"/>
  <c r="G1446" i="35"/>
  <c r="H1446" i="35" s="1"/>
  <c r="D1445" i="35"/>
  <c r="E1445" i="35"/>
  <c r="E1446" i="35" l="1"/>
  <c r="D1446" i="35"/>
  <c r="A1448" i="35"/>
  <c r="G1447" i="35"/>
  <c r="H1447" i="35" s="1"/>
  <c r="E1447" i="35" l="1"/>
  <c r="D1447" i="35"/>
  <c r="G1448" i="35"/>
  <c r="H1448" i="35" s="1"/>
  <c r="A1449" i="35"/>
  <c r="G1449" i="35" l="1"/>
  <c r="H1449" i="35" s="1"/>
  <c r="A1450" i="35"/>
  <c r="E1448" i="35"/>
  <c r="D1448" i="35"/>
  <c r="A1451" i="35" l="1"/>
  <c r="G1450" i="35"/>
  <c r="H1450" i="35" s="1"/>
  <c r="D1449" i="35"/>
  <c r="E1449" i="35"/>
  <c r="E1450" i="35" l="1"/>
  <c r="D1450" i="35"/>
  <c r="A1452" i="35"/>
  <c r="G1451" i="35"/>
  <c r="H1451" i="35" s="1"/>
  <c r="D1451" i="35" l="1"/>
  <c r="E1451" i="35"/>
  <c r="G1452" i="35"/>
  <c r="H1452" i="35" s="1"/>
  <c r="A1453" i="35"/>
  <c r="A1454" i="35" l="1"/>
  <c r="G1453" i="35"/>
  <c r="H1453" i="35" s="1"/>
  <c r="E1452" i="35"/>
  <c r="D1452" i="35"/>
  <c r="B1452" i="35"/>
  <c r="E1453" i="35" l="1"/>
  <c r="D1453" i="35"/>
  <c r="A1455" i="35"/>
  <c r="G1454" i="35"/>
  <c r="H1454" i="35" s="1"/>
  <c r="E1454" i="35" l="1"/>
  <c r="D1454" i="35"/>
  <c r="G1455" i="35"/>
  <c r="H1455" i="35" s="1"/>
  <c r="A1456" i="35"/>
  <c r="G1456" i="35" l="1"/>
  <c r="H1456" i="35" s="1"/>
  <c r="A1457" i="35"/>
  <c r="D1455" i="35"/>
  <c r="E1455" i="35"/>
  <c r="A1458" i="35" l="1"/>
  <c r="G1457" i="35"/>
  <c r="H1457" i="35" s="1"/>
  <c r="E1456" i="35"/>
  <c r="D1456" i="35"/>
  <c r="E1457" i="35" l="1"/>
  <c r="D1457" i="35"/>
  <c r="A1459" i="35"/>
  <c r="G1458" i="35"/>
  <c r="H1458" i="35" s="1"/>
  <c r="D1458" i="35" l="1"/>
  <c r="E1458" i="35"/>
  <c r="G1459" i="35"/>
  <c r="H1459" i="35" s="1"/>
  <c r="A1460" i="35"/>
  <c r="G1460" i="35" l="1"/>
  <c r="H1460" i="35" s="1"/>
  <c r="A1461" i="35"/>
  <c r="D1459" i="35"/>
  <c r="E1459" i="35"/>
  <c r="D1460" i="35" l="1"/>
  <c r="E1460" i="35"/>
  <c r="A1462" i="35"/>
  <c r="G1461" i="35"/>
  <c r="H1461" i="35" s="1"/>
  <c r="D1461" i="35" l="1"/>
  <c r="E1461" i="35"/>
  <c r="A1463" i="35"/>
  <c r="G1462" i="35"/>
  <c r="H1462" i="35" s="1"/>
  <c r="E1462" i="35" l="1"/>
  <c r="D1462" i="35"/>
  <c r="G1463" i="35"/>
  <c r="H1463" i="35" s="1"/>
  <c r="A1464" i="35"/>
  <c r="G1464" i="35" l="1"/>
  <c r="H1464" i="35" s="1"/>
  <c r="A1465" i="35"/>
  <c r="D1463" i="35"/>
  <c r="E1463" i="35"/>
  <c r="A1466" i="35" l="1"/>
  <c r="G1465" i="35"/>
  <c r="H1465" i="35" s="1"/>
  <c r="D1464" i="35"/>
  <c r="E1464" i="35"/>
  <c r="E1465" i="35" l="1"/>
  <c r="D1465" i="35"/>
  <c r="A1467" i="35"/>
  <c r="G1466" i="35"/>
  <c r="H1466" i="35" s="1"/>
  <c r="D1466" i="35" l="1"/>
  <c r="E1466" i="35"/>
  <c r="G1467" i="35"/>
  <c r="H1467" i="35" s="1"/>
  <c r="A1468" i="35"/>
  <c r="G1468" i="35" l="1"/>
  <c r="H1468" i="35" s="1"/>
  <c r="A1469" i="35"/>
  <c r="E1467" i="35"/>
  <c r="D1467" i="35"/>
  <c r="A1470" i="35" l="1"/>
  <c r="G1469" i="35"/>
  <c r="H1469" i="35" s="1"/>
  <c r="E1468" i="35"/>
  <c r="D1468" i="35"/>
  <c r="E1469" i="35" l="1"/>
  <c r="D1469" i="35"/>
  <c r="A1471" i="35"/>
  <c r="G1470" i="35"/>
  <c r="H1470" i="35" s="1"/>
  <c r="E1470" i="35" l="1"/>
  <c r="D1470" i="35"/>
  <c r="G1471" i="35"/>
  <c r="H1471" i="35" s="1"/>
  <c r="A1472" i="35"/>
  <c r="G1472" i="35" l="1"/>
  <c r="H1472" i="35" s="1"/>
  <c r="A1473" i="35"/>
  <c r="D1471" i="35"/>
  <c r="E1471" i="35"/>
  <c r="A1474" i="35" l="1"/>
  <c r="G1473" i="35"/>
  <c r="H1473" i="35" s="1"/>
  <c r="E1472" i="35"/>
  <c r="D1472" i="35"/>
  <c r="D1473" i="35" l="1"/>
  <c r="E1473" i="35"/>
  <c r="A1475" i="35"/>
  <c r="G1474" i="35"/>
  <c r="H1474" i="35" s="1"/>
  <c r="D1474" i="35" l="1"/>
  <c r="E1474" i="35"/>
  <c r="G1475" i="35"/>
  <c r="H1475" i="35" s="1"/>
  <c r="A1476" i="35"/>
  <c r="G1476" i="35" l="1"/>
  <c r="H1476" i="35" s="1"/>
  <c r="A1477" i="35"/>
  <c r="D1475" i="35"/>
  <c r="E1475" i="35"/>
  <c r="A1478" i="35" l="1"/>
  <c r="G1477" i="35"/>
  <c r="H1477" i="35" s="1"/>
  <c r="E1476" i="35"/>
  <c r="D1476" i="35"/>
  <c r="B1476" i="35"/>
  <c r="D1477" i="35" l="1"/>
  <c r="E1477" i="35"/>
  <c r="G1478" i="35"/>
  <c r="H1478" i="35" s="1"/>
  <c r="A1479" i="35"/>
  <c r="G1479" i="35" l="1"/>
  <c r="H1479" i="35" s="1"/>
  <c r="A1480" i="35"/>
  <c r="E1478" i="35"/>
  <c r="D1478" i="35"/>
  <c r="A1481" i="35" l="1"/>
  <c r="G1480" i="35"/>
  <c r="H1480" i="35" s="1"/>
  <c r="E1479" i="35"/>
  <c r="D1479" i="35"/>
  <c r="E1480" i="35" l="1"/>
  <c r="D1480" i="35"/>
  <c r="A1482" i="35"/>
  <c r="G1481" i="35"/>
  <c r="H1481" i="35" s="1"/>
  <c r="E1481" i="35" l="1"/>
  <c r="D1481" i="35"/>
  <c r="G1482" i="35"/>
  <c r="H1482" i="35" s="1"/>
  <c r="A1483" i="35"/>
  <c r="G1483" i="35" l="1"/>
  <c r="H1483" i="35" s="1"/>
  <c r="A1484" i="35"/>
  <c r="E1482" i="35"/>
  <c r="D1482" i="35"/>
  <c r="A1485" i="35" l="1"/>
  <c r="G1484" i="35"/>
  <c r="H1484" i="35" s="1"/>
  <c r="E1483" i="35"/>
  <c r="D1483" i="35"/>
  <c r="D1484" i="35" l="1"/>
  <c r="E1484" i="35"/>
  <c r="A1486" i="35"/>
  <c r="G1485" i="35"/>
  <c r="H1485" i="35" s="1"/>
  <c r="E1485" i="35" l="1"/>
  <c r="D1485" i="35"/>
  <c r="G1486" i="35"/>
  <c r="H1486" i="35" s="1"/>
  <c r="A1487" i="35"/>
  <c r="G1487" i="35" l="1"/>
  <c r="H1487" i="35" s="1"/>
  <c r="A1488" i="35"/>
  <c r="D1486" i="35"/>
  <c r="E1486" i="35"/>
  <c r="A1489" i="35" l="1"/>
  <c r="G1488" i="35"/>
  <c r="H1488" i="35" s="1"/>
  <c r="E1487" i="35"/>
  <c r="D1487" i="35"/>
  <c r="E1488" i="35" l="1"/>
  <c r="D1488" i="35"/>
  <c r="A1490" i="35"/>
  <c r="G1489" i="35"/>
  <c r="H1489" i="35" s="1"/>
  <c r="E1489" i="35" l="1"/>
  <c r="D1489" i="35"/>
  <c r="G1490" i="35"/>
  <c r="H1490" i="35" s="1"/>
  <c r="A1491" i="35"/>
  <c r="G1491" i="35" l="1"/>
  <c r="H1491" i="35" s="1"/>
  <c r="A1492" i="35"/>
  <c r="D1490" i="35"/>
  <c r="E1490" i="35"/>
  <c r="A1493" i="35" l="1"/>
  <c r="G1492" i="35"/>
  <c r="H1492" i="35" s="1"/>
  <c r="E1491" i="35"/>
  <c r="D1491" i="35"/>
  <c r="D1492" i="35" l="1"/>
  <c r="E1492" i="35"/>
  <c r="A1494" i="35"/>
  <c r="G1493" i="35"/>
  <c r="H1493" i="35" s="1"/>
  <c r="E1493" i="35" l="1"/>
  <c r="D1493" i="35"/>
  <c r="G1494" i="35"/>
  <c r="H1494" i="35" s="1"/>
  <c r="A1495" i="35"/>
  <c r="G1495" i="35" l="1"/>
  <c r="H1495" i="35" s="1"/>
  <c r="A1496" i="35"/>
  <c r="D1494" i="35"/>
  <c r="E1494" i="35"/>
  <c r="A1497" i="35" l="1"/>
  <c r="G1496" i="35"/>
  <c r="H1496" i="35" s="1"/>
  <c r="E1495" i="35"/>
  <c r="D1495" i="35"/>
  <c r="E1496" i="35" l="1"/>
  <c r="D1496" i="35"/>
  <c r="A1498" i="35"/>
  <c r="G1497" i="35"/>
  <c r="H1497" i="35" s="1"/>
  <c r="E1497" i="35" l="1"/>
  <c r="D1497" i="35"/>
  <c r="G1498" i="35"/>
  <c r="H1498" i="35" s="1"/>
  <c r="A1499" i="35"/>
  <c r="G1499" i="35" l="1"/>
  <c r="H1499" i="35" s="1"/>
  <c r="A1500" i="35"/>
  <c r="E1498" i="35"/>
  <c r="D1498" i="35"/>
  <c r="A1501" i="35" l="1"/>
  <c r="G1500" i="35"/>
  <c r="H1500" i="35" s="1"/>
  <c r="E1499" i="35"/>
  <c r="D1499" i="35"/>
  <c r="E1500" i="35" l="1"/>
  <c r="D1500" i="35"/>
  <c r="B1500" i="35"/>
  <c r="G1501" i="35"/>
  <c r="H1501" i="35" s="1"/>
  <c r="A1502" i="35"/>
  <c r="E1501" i="35" l="1"/>
  <c r="D1501" i="35"/>
  <c r="G1502" i="35"/>
  <c r="H1502" i="35" s="1"/>
  <c r="A1503" i="35"/>
  <c r="A1504" i="35" l="1"/>
  <c r="G1503" i="35"/>
  <c r="H1503" i="35" s="1"/>
  <c r="D1502" i="35"/>
  <c r="E1502" i="35"/>
  <c r="E1503" i="35" l="1"/>
  <c r="D1503" i="35"/>
  <c r="A1505" i="35"/>
  <c r="G1504" i="35"/>
  <c r="H1504" i="35" s="1"/>
  <c r="D1504" i="35" l="1"/>
  <c r="E1504" i="35"/>
  <c r="G1505" i="35"/>
  <c r="H1505" i="35" s="1"/>
  <c r="A1506" i="35"/>
  <c r="G1506" i="35" l="1"/>
  <c r="H1506" i="35" s="1"/>
  <c r="A1507" i="35"/>
  <c r="E1505" i="35"/>
  <c r="D1505" i="35"/>
  <c r="A1508" i="35" l="1"/>
  <c r="G1507" i="35"/>
  <c r="H1507" i="35" s="1"/>
  <c r="D1506" i="35"/>
  <c r="E1506" i="35"/>
  <c r="D1507" i="35" l="1"/>
  <c r="E1507" i="35"/>
  <c r="A1509" i="35"/>
  <c r="G1508" i="35"/>
  <c r="H1508" i="35" s="1"/>
  <c r="E1508" i="35" l="1"/>
  <c r="D1508" i="35"/>
  <c r="G1509" i="35"/>
  <c r="H1509" i="35" s="1"/>
  <c r="A1510" i="35"/>
  <c r="G1510" i="35" l="1"/>
  <c r="H1510" i="35" s="1"/>
  <c r="A1511" i="35"/>
  <c r="E1509" i="35"/>
  <c r="D1509" i="35"/>
  <c r="A1512" i="35" l="1"/>
  <c r="G1511" i="35"/>
  <c r="H1511" i="35" s="1"/>
  <c r="D1510" i="35"/>
  <c r="E1510" i="35"/>
  <c r="E1511" i="35" l="1"/>
  <c r="D1511" i="35"/>
  <c r="A1513" i="35"/>
  <c r="G1512" i="35"/>
  <c r="H1512" i="35" s="1"/>
  <c r="D1512" i="35" l="1"/>
  <c r="E1512" i="35"/>
  <c r="G1513" i="35"/>
  <c r="H1513" i="35" s="1"/>
  <c r="A1514" i="35"/>
  <c r="G1514" i="35" l="1"/>
  <c r="H1514" i="35" s="1"/>
  <c r="A1515" i="35"/>
  <c r="D1513" i="35"/>
  <c r="E1513" i="35"/>
  <c r="A1516" i="35" l="1"/>
  <c r="G1515" i="35"/>
  <c r="H1515" i="35" s="1"/>
  <c r="D1514" i="35"/>
  <c r="E1514" i="35"/>
  <c r="D1515" i="35" l="1"/>
  <c r="E1515" i="35"/>
  <c r="A1517" i="35"/>
  <c r="G1516" i="35"/>
  <c r="H1516" i="35" s="1"/>
  <c r="E1516" i="35" l="1"/>
  <c r="D1516" i="35"/>
  <c r="G1517" i="35"/>
  <c r="H1517" i="35" s="1"/>
  <c r="A1518" i="35"/>
  <c r="G1518" i="35" l="1"/>
  <c r="H1518" i="35" s="1"/>
  <c r="A1519" i="35"/>
  <c r="E1517" i="35"/>
  <c r="D1517" i="35"/>
  <c r="A1520" i="35" l="1"/>
  <c r="G1519" i="35"/>
  <c r="H1519" i="35" s="1"/>
  <c r="D1518" i="35"/>
  <c r="E1518" i="35"/>
  <c r="E1519" i="35" l="1"/>
  <c r="D1519" i="35"/>
  <c r="A1521" i="35"/>
  <c r="G1520" i="35"/>
  <c r="H1520" i="35" s="1"/>
  <c r="E1520" i="35" l="1"/>
  <c r="D1520" i="35"/>
  <c r="G1521" i="35"/>
  <c r="H1521" i="35" s="1"/>
  <c r="A1522" i="35"/>
  <c r="G1522" i="35" l="1"/>
  <c r="H1522" i="35" s="1"/>
  <c r="A1523" i="35"/>
  <c r="E1521" i="35"/>
  <c r="D1521" i="35"/>
  <c r="A1524" i="35" l="1"/>
  <c r="G1523" i="35"/>
  <c r="H1523" i="35" s="1"/>
  <c r="D1522" i="35"/>
  <c r="E1522" i="35"/>
  <c r="D1523" i="35" l="1"/>
  <c r="E1523" i="35"/>
  <c r="G1524" i="35"/>
  <c r="H1524" i="35" s="1"/>
  <c r="A1525" i="35"/>
  <c r="G1525" i="35" l="1"/>
  <c r="H1525" i="35" s="1"/>
  <c r="A1526" i="35"/>
  <c r="D1524" i="35"/>
  <c r="B1524" i="35"/>
  <c r="E1524" i="35"/>
  <c r="A1527" i="35" l="1"/>
  <c r="G1526" i="35"/>
  <c r="H1526" i="35" s="1"/>
  <c r="E1525" i="35"/>
  <c r="D1525" i="35"/>
  <c r="E1526" i="35" l="1"/>
  <c r="D1526" i="35"/>
  <c r="A1528" i="35"/>
  <c r="G1527" i="35"/>
  <c r="H1527" i="35" s="1"/>
  <c r="E1527" i="35" l="1"/>
  <c r="D1527" i="35"/>
  <c r="G1528" i="35"/>
  <c r="H1528" i="35" s="1"/>
  <c r="A1529" i="35"/>
  <c r="G1529" i="35" l="1"/>
  <c r="H1529" i="35" s="1"/>
  <c r="A1530" i="35"/>
  <c r="E1528" i="35"/>
  <c r="D1528" i="35"/>
  <c r="A1531" i="35" l="1"/>
  <c r="G1530" i="35"/>
  <c r="H1530" i="35" s="1"/>
  <c r="E1529" i="35"/>
  <c r="D1529" i="35"/>
  <c r="D1530" i="35" l="1"/>
  <c r="E1530" i="35"/>
  <c r="A1532" i="35"/>
  <c r="G1531" i="35"/>
  <c r="H1531" i="35" s="1"/>
  <c r="E1531" i="35" l="1"/>
  <c r="D1531" i="35"/>
  <c r="G1532" i="35"/>
  <c r="H1532" i="35" s="1"/>
  <c r="A1533" i="35"/>
  <c r="G1533" i="35" l="1"/>
  <c r="H1533" i="35" s="1"/>
  <c r="A1534" i="35"/>
  <c r="E1532" i="35"/>
  <c r="D1532" i="35"/>
  <c r="A1535" i="35" l="1"/>
  <c r="G1534" i="35"/>
  <c r="H1534" i="35" s="1"/>
  <c r="D1533" i="35"/>
  <c r="E1533" i="35"/>
  <c r="D1534" i="35" l="1"/>
  <c r="E1534" i="35"/>
  <c r="A1536" i="35"/>
  <c r="G1535" i="35"/>
  <c r="H1535" i="35" s="1"/>
  <c r="E1535" i="35" l="1"/>
  <c r="D1535" i="35"/>
  <c r="G1536" i="35"/>
  <c r="H1536" i="35" s="1"/>
  <c r="A1537" i="35"/>
  <c r="G1537" i="35" l="1"/>
  <c r="H1537" i="35" s="1"/>
  <c r="A1538" i="35"/>
  <c r="E1536" i="35"/>
  <c r="D1536" i="35"/>
  <c r="A1539" i="35" l="1"/>
  <c r="G1538" i="35"/>
  <c r="H1538" i="35" s="1"/>
  <c r="E1537" i="35"/>
  <c r="D1537" i="35"/>
  <c r="D1538" i="35" l="1"/>
  <c r="E1538" i="35"/>
  <c r="A1540" i="35"/>
  <c r="G1539" i="35"/>
  <c r="H1539" i="35" s="1"/>
  <c r="D1539" i="35" l="1"/>
  <c r="E1539" i="35"/>
  <c r="G1540" i="35"/>
  <c r="H1540" i="35" s="1"/>
  <c r="A1541" i="35"/>
  <c r="G1541" i="35" l="1"/>
  <c r="H1541" i="35" s="1"/>
  <c r="A1542" i="35"/>
  <c r="E1540" i="35"/>
  <c r="D1540" i="35"/>
  <c r="A1543" i="35" l="1"/>
  <c r="G1542" i="35"/>
  <c r="H1542" i="35" s="1"/>
  <c r="D1541" i="35"/>
  <c r="E1541" i="35"/>
  <c r="D1542" i="35" l="1"/>
  <c r="E1542" i="35"/>
  <c r="A1544" i="35"/>
  <c r="G1543" i="35"/>
  <c r="H1543" i="35" s="1"/>
  <c r="D1543" i="35" l="1"/>
  <c r="E1543" i="35"/>
  <c r="G1544" i="35"/>
  <c r="H1544" i="35" s="1"/>
  <c r="A1545" i="35"/>
  <c r="G1545" i="35" l="1"/>
  <c r="H1545" i="35" s="1"/>
  <c r="A1546" i="35"/>
  <c r="D1544" i="35"/>
  <c r="E1544" i="35"/>
  <c r="A1547" i="35" l="1"/>
  <c r="G1546" i="35"/>
  <c r="H1546" i="35" s="1"/>
  <c r="E1545" i="35"/>
  <c r="D1545" i="35"/>
  <c r="D1546" i="35" l="1"/>
  <c r="E1546" i="35"/>
  <c r="A1548" i="35"/>
  <c r="G1547" i="35"/>
  <c r="H1547" i="35" s="1"/>
  <c r="E1547" i="35" l="1"/>
  <c r="D1547" i="35"/>
  <c r="G1548" i="35"/>
  <c r="H1548" i="35" s="1"/>
  <c r="A1549" i="35"/>
  <c r="A1550" i="35" l="1"/>
  <c r="G1549" i="35"/>
  <c r="H1549" i="35" s="1"/>
  <c r="D1548" i="35"/>
  <c r="E1548" i="35"/>
  <c r="B1548" i="35"/>
  <c r="E1549" i="35" l="1"/>
  <c r="D1549" i="35"/>
  <c r="A1551" i="35"/>
  <c r="G1550" i="35"/>
  <c r="H1550" i="35" s="1"/>
  <c r="D1550" i="35" l="1"/>
  <c r="E1550" i="35"/>
  <c r="G1551" i="35"/>
  <c r="H1551" i="35" s="1"/>
  <c r="A1552" i="35"/>
  <c r="G1552" i="35" l="1"/>
  <c r="H1552" i="35" s="1"/>
  <c r="A1553" i="35"/>
  <c r="E1551" i="35"/>
  <c r="D1551" i="35"/>
  <c r="A1554" i="35" l="1"/>
  <c r="G1553" i="35"/>
  <c r="H1553" i="35" s="1"/>
  <c r="D1552" i="35"/>
  <c r="E1552" i="35"/>
  <c r="E1553" i="35" l="1"/>
  <c r="D1553" i="35"/>
  <c r="A1555" i="35"/>
  <c r="G1554" i="35"/>
  <c r="H1554" i="35" s="1"/>
  <c r="D1554" i="35" l="1"/>
  <c r="E1554" i="35"/>
  <c r="G1555" i="35"/>
  <c r="H1555" i="35" s="1"/>
  <c r="A1556" i="35"/>
  <c r="G1556" i="35" l="1"/>
  <c r="H1556" i="35" s="1"/>
  <c r="A1557" i="35"/>
  <c r="E1555" i="35"/>
  <c r="D1555" i="35"/>
  <c r="A1558" i="35" l="1"/>
  <c r="G1557" i="35"/>
  <c r="H1557" i="35" s="1"/>
  <c r="D1556" i="35"/>
  <c r="E1556" i="35"/>
  <c r="D1557" i="35" l="1"/>
  <c r="E1557" i="35"/>
  <c r="A1559" i="35"/>
  <c r="G1558" i="35"/>
  <c r="H1558" i="35" s="1"/>
  <c r="D1558" i="35" l="1"/>
  <c r="E1558" i="35"/>
  <c r="G1559" i="35"/>
  <c r="H1559" i="35" s="1"/>
  <c r="A1560" i="35"/>
  <c r="G1560" i="35" l="1"/>
  <c r="H1560" i="35" s="1"/>
  <c r="A1561" i="35"/>
  <c r="E1559" i="35"/>
  <c r="D1559" i="35"/>
  <c r="A1562" i="35" l="1"/>
  <c r="G1561" i="35"/>
  <c r="H1561" i="35" s="1"/>
  <c r="E1560" i="35"/>
  <c r="D1560" i="35"/>
  <c r="D1561" i="35" l="1"/>
  <c r="E1561" i="35"/>
  <c r="A1563" i="35"/>
  <c r="G1562" i="35"/>
  <c r="H1562" i="35" s="1"/>
  <c r="D1562" i="35" l="1"/>
  <c r="E1562" i="35"/>
  <c r="G1563" i="35"/>
  <c r="H1563" i="35" s="1"/>
  <c r="A1564" i="35"/>
  <c r="G1564" i="35" l="1"/>
  <c r="H1564" i="35" s="1"/>
  <c r="A1565" i="35"/>
  <c r="D1563" i="35"/>
  <c r="E1563" i="35"/>
  <c r="A1566" i="35" l="1"/>
  <c r="G1565" i="35"/>
  <c r="H1565" i="35" s="1"/>
  <c r="D1564" i="35"/>
  <c r="E1564" i="35"/>
  <c r="D1565" i="35" l="1"/>
  <c r="E1565" i="35"/>
  <c r="A1567" i="35"/>
  <c r="G1566" i="35"/>
  <c r="H1566" i="35" s="1"/>
  <c r="D1566" i="35" l="1"/>
  <c r="E1566" i="35"/>
  <c r="G1567" i="35"/>
  <c r="H1567" i="35" s="1"/>
  <c r="A1568" i="35"/>
  <c r="G1568" i="35" l="1"/>
  <c r="H1568" i="35" s="1"/>
  <c r="A1569" i="35"/>
  <c r="E1567" i="35"/>
  <c r="D1567" i="35"/>
  <c r="A1570" i="35" l="1"/>
  <c r="G1569" i="35"/>
  <c r="H1569" i="35" s="1"/>
  <c r="E1568" i="35"/>
  <c r="D1568" i="35"/>
  <c r="D1569" i="35" l="1"/>
  <c r="E1569" i="35"/>
  <c r="A1571" i="35"/>
  <c r="G1570" i="35"/>
  <c r="H1570" i="35" s="1"/>
  <c r="D1570" i="35" l="1"/>
  <c r="E1570" i="35"/>
  <c r="G1571" i="35"/>
  <c r="H1571" i="35" s="1"/>
  <c r="A1572" i="35"/>
  <c r="G1572" i="35" l="1"/>
  <c r="H1572" i="35" s="1"/>
  <c r="A1573" i="35"/>
  <c r="D1571" i="35"/>
  <c r="E1571" i="35"/>
  <c r="A1574" i="35" l="1"/>
  <c r="G1573" i="35"/>
  <c r="H1573" i="35" s="1"/>
  <c r="D1572" i="35"/>
  <c r="E1572" i="35"/>
  <c r="B1572" i="35"/>
  <c r="D1573" i="35" l="1"/>
  <c r="E1573" i="35"/>
  <c r="G1574" i="35"/>
  <c r="H1574" i="35" s="1"/>
  <c r="A1575" i="35"/>
  <c r="G1575" i="35" l="1"/>
  <c r="H1575" i="35" s="1"/>
  <c r="A1576" i="35"/>
  <c r="D1574" i="35"/>
  <c r="E1574" i="35"/>
  <c r="A1577" i="35" l="1"/>
  <c r="G1576" i="35"/>
  <c r="H1576" i="35" s="1"/>
  <c r="E1575" i="35"/>
  <c r="D1575" i="35"/>
  <c r="D1576" i="35" l="1"/>
  <c r="E1576" i="35"/>
  <c r="A1578" i="35"/>
  <c r="G1577" i="35"/>
  <c r="H1577" i="35" s="1"/>
  <c r="D1577" i="35" l="1"/>
  <c r="E1577" i="35"/>
  <c r="G1578" i="35"/>
  <c r="H1578" i="35" s="1"/>
  <c r="A1579" i="35"/>
  <c r="G1579" i="35" l="1"/>
  <c r="H1579" i="35" s="1"/>
  <c r="A1580" i="35"/>
  <c r="D1578" i="35"/>
  <c r="E1578" i="35"/>
  <c r="A1581" i="35" l="1"/>
  <c r="G1580" i="35"/>
  <c r="H1580" i="35" s="1"/>
  <c r="D1579" i="35"/>
  <c r="E1579" i="35"/>
  <c r="D1580" i="35" l="1"/>
  <c r="E1580" i="35"/>
  <c r="A1582" i="35"/>
  <c r="G1581" i="35"/>
  <c r="H1581" i="35" s="1"/>
  <c r="E1581" i="35" l="1"/>
  <c r="D1581" i="35"/>
  <c r="G1582" i="35"/>
  <c r="H1582" i="35" s="1"/>
  <c r="A1583" i="35"/>
  <c r="G1583" i="35" l="1"/>
  <c r="H1583" i="35" s="1"/>
  <c r="A1584" i="35"/>
  <c r="D1582" i="35"/>
  <c r="E1582" i="35"/>
  <c r="A1585" i="35" l="1"/>
  <c r="G1584" i="35"/>
  <c r="H1584" i="35" s="1"/>
  <c r="E1583" i="35"/>
  <c r="D1583" i="35"/>
  <c r="D1584" i="35" l="1"/>
  <c r="E1584" i="35"/>
  <c r="A1586" i="35"/>
  <c r="G1585" i="35"/>
  <c r="H1585" i="35" s="1"/>
  <c r="E1585" i="35" l="1"/>
  <c r="D1585" i="35"/>
  <c r="G1586" i="35"/>
  <c r="H1586" i="35" s="1"/>
  <c r="A1587" i="35"/>
  <c r="G1587" i="35" l="1"/>
  <c r="H1587" i="35" s="1"/>
  <c r="A1588" i="35"/>
  <c r="D1586" i="35"/>
  <c r="E1586" i="35"/>
  <c r="A1589" i="35" l="1"/>
  <c r="G1588" i="35"/>
  <c r="H1588" i="35" s="1"/>
  <c r="E1587" i="35"/>
  <c r="D1587" i="35"/>
  <c r="D1588" i="35" l="1"/>
  <c r="E1588" i="35"/>
  <c r="A1590" i="35"/>
  <c r="G1589" i="35"/>
  <c r="H1589" i="35" s="1"/>
  <c r="E1589" i="35" l="1"/>
  <c r="D1589" i="35"/>
  <c r="G1590" i="35"/>
  <c r="H1590" i="35" s="1"/>
  <c r="A1591" i="35"/>
  <c r="G1591" i="35" l="1"/>
  <c r="H1591" i="35" s="1"/>
  <c r="A1592" i="35"/>
  <c r="E1590" i="35"/>
  <c r="D1590" i="35"/>
  <c r="A1593" i="35" l="1"/>
  <c r="G1592" i="35"/>
  <c r="H1592" i="35" s="1"/>
  <c r="E1591" i="35"/>
  <c r="D1591" i="35"/>
  <c r="E1592" i="35" l="1"/>
  <c r="D1592" i="35"/>
  <c r="A1594" i="35"/>
  <c r="G1593" i="35"/>
  <c r="H1593" i="35" s="1"/>
  <c r="D1593" i="35" l="1"/>
  <c r="E1593" i="35"/>
  <c r="G1594" i="35"/>
  <c r="H1594" i="35" s="1"/>
  <c r="A1595" i="35"/>
  <c r="G1595" i="35" l="1"/>
  <c r="H1595" i="35" s="1"/>
  <c r="A1596" i="35"/>
  <c r="E1594" i="35"/>
  <c r="D1594" i="35"/>
  <c r="A1597" i="35" l="1"/>
  <c r="G1596" i="35"/>
  <c r="H1596" i="35" s="1"/>
  <c r="E1595" i="35"/>
  <c r="D1595" i="35"/>
  <c r="D1596" i="35" l="1"/>
  <c r="E1596" i="35"/>
  <c r="B1596" i="35"/>
  <c r="G1597" i="35"/>
  <c r="H1597" i="35" s="1"/>
  <c r="A1598" i="35"/>
  <c r="D1597" i="35" l="1"/>
  <c r="E1597" i="35"/>
  <c r="G1598" i="35"/>
  <c r="H1598" i="35" s="1"/>
  <c r="A1599" i="35"/>
  <c r="A1600" i="35" l="1"/>
  <c r="G1599" i="35"/>
  <c r="H1599" i="35" s="1"/>
  <c r="E1598" i="35"/>
  <c r="D1598" i="35"/>
  <c r="D1599" i="35" l="1"/>
  <c r="E1599" i="35"/>
  <c r="A1601" i="35"/>
  <c r="G1600" i="35"/>
  <c r="H1600" i="35" s="1"/>
  <c r="E1600" i="35" l="1"/>
  <c r="D1600" i="35"/>
  <c r="G1601" i="35"/>
  <c r="H1601" i="35" s="1"/>
  <c r="A1602" i="35"/>
  <c r="G1602" i="35" l="1"/>
  <c r="H1602" i="35" s="1"/>
  <c r="A1603" i="35"/>
  <c r="D1601" i="35"/>
  <c r="E1601" i="35"/>
  <c r="A1604" i="35" l="1"/>
  <c r="G1603" i="35"/>
  <c r="H1603" i="35" s="1"/>
  <c r="D1602" i="35"/>
  <c r="E1602" i="35"/>
  <c r="E1603" i="35" l="1"/>
  <c r="D1603" i="35"/>
  <c r="A1605" i="35"/>
  <c r="G1604" i="35"/>
  <c r="H1604" i="35" s="1"/>
  <c r="D1604" i="35" l="1"/>
  <c r="E1604" i="35"/>
  <c r="G1605" i="35"/>
  <c r="H1605" i="35" s="1"/>
  <c r="A1606" i="35"/>
  <c r="G1606" i="35" l="1"/>
  <c r="H1606" i="35" s="1"/>
  <c r="A1607" i="35"/>
  <c r="E1605" i="35"/>
  <c r="D1605" i="35"/>
  <c r="A1608" i="35" l="1"/>
  <c r="G1607" i="35"/>
  <c r="H1607" i="35" s="1"/>
  <c r="E1606" i="35"/>
  <c r="D1606" i="35"/>
  <c r="D1607" i="35" l="1"/>
  <c r="E1607" i="35"/>
  <c r="A1609" i="35"/>
  <c r="G1608" i="35"/>
  <c r="H1608" i="35" s="1"/>
  <c r="E1608" i="35" l="1"/>
  <c r="D1608" i="35"/>
  <c r="G1609" i="35"/>
  <c r="H1609" i="35" s="1"/>
  <c r="A1610" i="35"/>
  <c r="G1610" i="35" l="1"/>
  <c r="H1610" i="35" s="1"/>
  <c r="A1611" i="35"/>
  <c r="D1609" i="35"/>
  <c r="E1609" i="35"/>
  <c r="A1612" i="35" l="1"/>
  <c r="G1611" i="35"/>
  <c r="H1611" i="35" s="1"/>
  <c r="E1610" i="35"/>
  <c r="D1610" i="35"/>
  <c r="E1611" i="35" l="1"/>
  <c r="D1611" i="35"/>
  <c r="A1613" i="35"/>
  <c r="G1612" i="35"/>
  <c r="H1612" i="35" s="1"/>
  <c r="D1612" i="35" l="1"/>
  <c r="E1612" i="35"/>
  <c r="G1613" i="35"/>
  <c r="H1613" i="35" s="1"/>
  <c r="A1614" i="35"/>
  <c r="G1614" i="35" l="1"/>
  <c r="H1614" i="35" s="1"/>
  <c r="A1615" i="35"/>
  <c r="E1613" i="35"/>
  <c r="D1613" i="35"/>
  <c r="A1616" i="35" l="1"/>
  <c r="G1615" i="35"/>
  <c r="H1615" i="35" s="1"/>
  <c r="E1614" i="35"/>
  <c r="D1614" i="35"/>
  <c r="D1615" i="35" l="1"/>
  <c r="E1615" i="35"/>
  <c r="A1617" i="35"/>
  <c r="G1616" i="35"/>
  <c r="H1616" i="35" s="1"/>
  <c r="E1616" i="35" l="1"/>
  <c r="D1616" i="35"/>
  <c r="G1617" i="35"/>
  <c r="H1617" i="35" s="1"/>
  <c r="A1618" i="35"/>
  <c r="G1618" i="35" l="1"/>
  <c r="H1618" i="35" s="1"/>
  <c r="A1619" i="35"/>
  <c r="E1617" i="35"/>
  <c r="D1617" i="35"/>
  <c r="A1620" i="35" l="1"/>
  <c r="G1619" i="35"/>
  <c r="H1619" i="35" s="1"/>
  <c r="D1618" i="35"/>
  <c r="E1618" i="35"/>
  <c r="E1619" i="35" l="1"/>
  <c r="D1619" i="35"/>
  <c r="G1620" i="35"/>
  <c r="H1620" i="35" s="1"/>
  <c r="A1621" i="35"/>
  <c r="G1621" i="35" l="1"/>
  <c r="H1621" i="35" s="1"/>
  <c r="A1622" i="35"/>
  <c r="E1620" i="35"/>
  <c r="B1620" i="35"/>
  <c r="D1620" i="35"/>
  <c r="A1623" i="35" l="1"/>
  <c r="G1622" i="35"/>
  <c r="H1622" i="35" s="1"/>
  <c r="E1621" i="35"/>
  <c r="D1621" i="35"/>
  <c r="E1622" i="35" l="1"/>
  <c r="D1622" i="35"/>
  <c r="A1624" i="35"/>
  <c r="G1623" i="35"/>
  <c r="H1623" i="35" s="1"/>
  <c r="E1623" i="35" l="1"/>
  <c r="D1623" i="35"/>
  <c r="G1624" i="35"/>
  <c r="H1624" i="35" s="1"/>
  <c r="A1625" i="35"/>
  <c r="G1625" i="35" l="1"/>
  <c r="H1625" i="35" s="1"/>
  <c r="A1626" i="35"/>
  <c r="E1624" i="35"/>
  <c r="D1624" i="35"/>
  <c r="A1627" i="35" l="1"/>
  <c r="G1626" i="35"/>
  <c r="H1626" i="35" s="1"/>
  <c r="D1625" i="35"/>
  <c r="E1625" i="35"/>
  <c r="E1626" i="35" l="1"/>
  <c r="D1626" i="35"/>
  <c r="A1628" i="35"/>
  <c r="G1627" i="35"/>
  <c r="H1627" i="35" s="1"/>
  <c r="E1627" i="35" l="1"/>
  <c r="D1627" i="35"/>
  <c r="G1628" i="35"/>
  <c r="H1628" i="35" s="1"/>
  <c r="A1629" i="35"/>
  <c r="G1629" i="35" l="1"/>
  <c r="H1629" i="35" s="1"/>
  <c r="A1630" i="35"/>
  <c r="E1628" i="35"/>
  <c r="D1628" i="35"/>
  <c r="A1631" i="35" l="1"/>
  <c r="G1630" i="35"/>
  <c r="H1630" i="35" s="1"/>
  <c r="E1629" i="35"/>
  <c r="D1629" i="35"/>
  <c r="E1630" i="35" l="1"/>
  <c r="D1630" i="35"/>
  <c r="A1632" i="35"/>
  <c r="G1631" i="35"/>
  <c r="H1631" i="35" s="1"/>
  <c r="E1631" i="35" l="1"/>
  <c r="D1631" i="35"/>
  <c r="G1632" i="35"/>
  <c r="H1632" i="35" s="1"/>
  <c r="A1633" i="35"/>
  <c r="G1633" i="35" l="1"/>
  <c r="H1633" i="35" s="1"/>
  <c r="A1634" i="35"/>
  <c r="E1632" i="35"/>
  <c r="D1632" i="35"/>
  <c r="A1635" i="35" l="1"/>
  <c r="G1634" i="35"/>
  <c r="H1634" i="35" s="1"/>
  <c r="E1633" i="35"/>
  <c r="D1633" i="35"/>
  <c r="D1634" i="35" l="1"/>
  <c r="E1634" i="35"/>
  <c r="A1636" i="35"/>
  <c r="G1635" i="35"/>
  <c r="H1635" i="35" s="1"/>
  <c r="E1635" i="35" l="1"/>
  <c r="D1635" i="35"/>
  <c r="G1636" i="35"/>
  <c r="H1636" i="35" s="1"/>
  <c r="A1637" i="35"/>
  <c r="G1637" i="35" l="1"/>
  <c r="H1637" i="35" s="1"/>
  <c r="A1638" i="35"/>
  <c r="D1636" i="35"/>
  <c r="E1636" i="35"/>
  <c r="A1639" i="35" l="1"/>
  <c r="G1638" i="35"/>
  <c r="H1638" i="35" s="1"/>
  <c r="D1637" i="35"/>
  <c r="E1637" i="35"/>
  <c r="E1638" i="35" l="1"/>
  <c r="D1638" i="35"/>
  <c r="A1640" i="35"/>
  <c r="G1639" i="35"/>
  <c r="H1639" i="35" s="1"/>
  <c r="E1639" i="35" l="1"/>
  <c r="D1639" i="35"/>
  <c r="G1640" i="35"/>
  <c r="H1640" i="35" s="1"/>
  <c r="A1641" i="35"/>
  <c r="G1641" i="35" l="1"/>
  <c r="H1641" i="35" s="1"/>
  <c r="A1642" i="35"/>
  <c r="E1640" i="35"/>
  <c r="D1640" i="35"/>
  <c r="A1643" i="35" l="1"/>
  <c r="G1642" i="35"/>
  <c r="H1642" i="35" s="1"/>
  <c r="D1641" i="35"/>
  <c r="E1641" i="35"/>
  <c r="E1642" i="35" l="1"/>
  <c r="D1642" i="35"/>
  <c r="A1644" i="35"/>
  <c r="G1643" i="35"/>
  <c r="H1643" i="35" s="1"/>
  <c r="E1643" i="35" l="1"/>
  <c r="D1643" i="35"/>
  <c r="G1644" i="35"/>
  <c r="H1644" i="35" s="1"/>
  <c r="A1645" i="35"/>
  <c r="A1646" i="35" l="1"/>
  <c r="G1645" i="35"/>
  <c r="H1645" i="35" s="1"/>
  <c r="D1644" i="35"/>
  <c r="E1644" i="35"/>
  <c r="B1644" i="35"/>
  <c r="E1645" i="35" l="1"/>
  <c r="D1645" i="35"/>
  <c r="A1647" i="35"/>
  <c r="G1646" i="35"/>
  <c r="H1646" i="35" s="1"/>
  <c r="E1646" i="35" l="1"/>
  <c r="D1646" i="35"/>
  <c r="G1647" i="35"/>
  <c r="H1647" i="35" s="1"/>
  <c r="A1648" i="35"/>
  <c r="G1648" i="35" l="1"/>
  <c r="H1648" i="35" s="1"/>
  <c r="A1649" i="35"/>
  <c r="D1647" i="35"/>
  <c r="E1647" i="35"/>
  <c r="A1650" i="35" l="1"/>
  <c r="G1649" i="35"/>
  <c r="H1649" i="35" s="1"/>
  <c r="E1648" i="35"/>
  <c r="D1648" i="35"/>
  <c r="D1649" i="35" l="1"/>
  <c r="E1649" i="35"/>
  <c r="A1651" i="35"/>
  <c r="G1650" i="35"/>
  <c r="H1650" i="35" s="1"/>
  <c r="D1650" i="35" l="1"/>
  <c r="E1650" i="35"/>
  <c r="G1651" i="35"/>
  <c r="H1651" i="35" s="1"/>
  <c r="A1652" i="35"/>
  <c r="G1652" i="35" l="1"/>
  <c r="H1652" i="35" s="1"/>
  <c r="A1653" i="35"/>
  <c r="E1651" i="35"/>
  <c r="D1651" i="35"/>
  <c r="A1654" i="35" l="1"/>
  <c r="G1653" i="35"/>
  <c r="H1653" i="35" s="1"/>
  <c r="D1652" i="35"/>
  <c r="E1652" i="35"/>
  <c r="E1653" i="35" l="1"/>
  <c r="D1653" i="35"/>
  <c r="A1655" i="35"/>
  <c r="G1654" i="35"/>
  <c r="H1654" i="35" s="1"/>
  <c r="E1654" i="35" l="1"/>
  <c r="D1654" i="35"/>
  <c r="G1655" i="35"/>
  <c r="H1655" i="35" s="1"/>
  <c r="A1656" i="35"/>
  <c r="G1656" i="35" l="1"/>
  <c r="H1656" i="35" s="1"/>
  <c r="A1657" i="35"/>
  <c r="E1655" i="35"/>
  <c r="D1655" i="35"/>
  <c r="A1658" i="35" l="1"/>
  <c r="G1657" i="35"/>
  <c r="H1657" i="35" s="1"/>
  <c r="D1656" i="35"/>
  <c r="E1656" i="35"/>
  <c r="D1657" i="35" l="1"/>
  <c r="E1657" i="35"/>
  <c r="A1659" i="35"/>
  <c r="G1658" i="35"/>
  <c r="H1658" i="35" s="1"/>
  <c r="D1658" i="35" l="1"/>
  <c r="E1658" i="35"/>
  <c r="G1659" i="35"/>
  <c r="H1659" i="35" s="1"/>
  <c r="A1660" i="35"/>
  <c r="G1660" i="35" l="1"/>
  <c r="H1660" i="35" s="1"/>
  <c r="A1661" i="35"/>
  <c r="E1659" i="35"/>
  <c r="D1659" i="35"/>
  <c r="A1662" i="35" l="1"/>
  <c r="G1661" i="35"/>
  <c r="H1661" i="35" s="1"/>
  <c r="D1660" i="35"/>
  <c r="E1660" i="35"/>
  <c r="E1661" i="35" l="1"/>
  <c r="D1661" i="35"/>
  <c r="A1663" i="35"/>
  <c r="G1662" i="35"/>
  <c r="H1662" i="35" s="1"/>
  <c r="E1662" i="35" l="1"/>
  <c r="D1662" i="35"/>
  <c r="G1663" i="35"/>
  <c r="H1663" i="35" s="1"/>
  <c r="A1664" i="35"/>
  <c r="G1664" i="35" l="1"/>
  <c r="H1664" i="35" s="1"/>
  <c r="A1665" i="35"/>
  <c r="E1663" i="35"/>
  <c r="D1663" i="35"/>
  <c r="A1666" i="35" l="1"/>
  <c r="G1665" i="35"/>
  <c r="H1665" i="35" s="1"/>
  <c r="E1664" i="35"/>
  <c r="D1664" i="35"/>
  <c r="D1665" i="35" l="1"/>
  <c r="E1665" i="35"/>
  <c r="A1667" i="35"/>
  <c r="G1666" i="35"/>
  <c r="H1666" i="35" s="1"/>
  <c r="D1666" i="35" l="1"/>
  <c r="E1666" i="35"/>
  <c r="G1667" i="35"/>
  <c r="H1667" i="35" s="1"/>
  <c r="A1668" i="35"/>
  <c r="G1668" i="35" l="1"/>
  <c r="H1668" i="35" s="1"/>
  <c r="A1669" i="35"/>
  <c r="E1667" i="35"/>
  <c r="D1667" i="35"/>
  <c r="A1670" i="35" l="1"/>
  <c r="G1669" i="35"/>
  <c r="H1669" i="35" s="1"/>
  <c r="D1668" i="35"/>
  <c r="E1668" i="35"/>
  <c r="B1668" i="35"/>
  <c r="E1669" i="35" l="1"/>
  <c r="D1669" i="35"/>
  <c r="G1670" i="35"/>
  <c r="H1670" i="35" s="1"/>
  <c r="A1671" i="35"/>
  <c r="G1671" i="35" l="1"/>
  <c r="H1671" i="35" s="1"/>
  <c r="A1672" i="35"/>
  <c r="E1670" i="35"/>
  <c r="D1670" i="35"/>
  <c r="A1673" i="35" l="1"/>
  <c r="G1672" i="35"/>
  <c r="H1672" i="35" s="1"/>
  <c r="D1671" i="35"/>
  <c r="E1671" i="35"/>
  <c r="D1672" i="35" l="1"/>
  <c r="E1672" i="35"/>
  <c r="A1674" i="35"/>
  <c r="G1673" i="35"/>
  <c r="H1673" i="35" s="1"/>
  <c r="D1673" i="35" l="1"/>
  <c r="E1673" i="35"/>
  <c r="G1674" i="35"/>
  <c r="H1674" i="35" s="1"/>
  <c r="A1675" i="35"/>
  <c r="G1675" i="35" l="1"/>
  <c r="H1675" i="35" s="1"/>
  <c r="A1676" i="35"/>
  <c r="D1674" i="35"/>
  <c r="E1674" i="35"/>
  <c r="A1677" i="35" l="1"/>
  <c r="G1676" i="35"/>
  <c r="H1676" i="35" s="1"/>
  <c r="E1675" i="35"/>
  <c r="D1675" i="35"/>
  <c r="D1676" i="35" l="1"/>
  <c r="E1676" i="35"/>
  <c r="A1678" i="35"/>
  <c r="G1677" i="35"/>
  <c r="H1677" i="35" s="1"/>
  <c r="E1677" i="35" l="1"/>
  <c r="D1677" i="35"/>
  <c r="G1678" i="35"/>
  <c r="H1678" i="35" s="1"/>
  <c r="A1679" i="35"/>
  <c r="G1679" i="35" l="1"/>
  <c r="H1679" i="35" s="1"/>
  <c r="A1680" i="35"/>
  <c r="E1678" i="35"/>
  <c r="D1678" i="35"/>
  <c r="A1681" i="35" l="1"/>
  <c r="G1680" i="35"/>
  <c r="H1680" i="35" s="1"/>
  <c r="E1679" i="35"/>
  <c r="D1679" i="35"/>
  <c r="D1680" i="35" l="1"/>
  <c r="E1680" i="35"/>
  <c r="A1682" i="35"/>
  <c r="G1681" i="35"/>
  <c r="H1681" i="35" s="1"/>
  <c r="D1681" i="35" l="1"/>
  <c r="E1681" i="35"/>
  <c r="A1683" i="35"/>
  <c r="G1682" i="35"/>
  <c r="H1682" i="35" s="1"/>
  <c r="D1682" i="35" l="1"/>
  <c r="E1682" i="35"/>
  <c r="A1684" i="35"/>
  <c r="G1683" i="35"/>
  <c r="H1683" i="35" s="1"/>
  <c r="D1683" i="35" l="1"/>
  <c r="E1683" i="35"/>
  <c r="G1684" i="35"/>
  <c r="H1684" i="35" s="1"/>
  <c r="A1685" i="35"/>
  <c r="A1686" i="35" l="1"/>
  <c r="G1685" i="35"/>
  <c r="H1685" i="35" s="1"/>
  <c r="E1684" i="35"/>
  <c r="D1684" i="35"/>
  <c r="D1685" i="35" l="1"/>
  <c r="E1685" i="35"/>
  <c r="A1687" i="35"/>
  <c r="G1686" i="35"/>
  <c r="H1686" i="35" s="1"/>
  <c r="E1686" i="35" l="1"/>
  <c r="D1686" i="35"/>
  <c r="A1688" i="35"/>
  <c r="G1687" i="35"/>
  <c r="H1687" i="35" s="1"/>
  <c r="D1687" i="35" l="1"/>
  <c r="E1687" i="35"/>
  <c r="G1688" i="35"/>
  <c r="H1688" i="35" s="1"/>
  <c r="A1689" i="35"/>
  <c r="G1689" i="35" l="1"/>
  <c r="H1689" i="35" s="1"/>
  <c r="A1690" i="35"/>
  <c r="E1688" i="35"/>
  <c r="D1688" i="35"/>
  <c r="A1691" i="35" l="1"/>
  <c r="G1690" i="35"/>
  <c r="H1690" i="35" s="1"/>
  <c r="E1689" i="35"/>
  <c r="D1689" i="35"/>
  <c r="D1690" i="35" l="1"/>
  <c r="E1690" i="35"/>
  <c r="A1692" i="35"/>
  <c r="G1691" i="35"/>
  <c r="H1691" i="35" s="1"/>
  <c r="D1691" i="35" l="1"/>
  <c r="E1691" i="35"/>
  <c r="G1692" i="35"/>
  <c r="H1692" i="35" s="1"/>
  <c r="A1693" i="35"/>
  <c r="A1694" i="35" l="1"/>
  <c r="G1693" i="35"/>
  <c r="H1693" i="35" s="1"/>
  <c r="D1692" i="35"/>
  <c r="B1692" i="35"/>
  <c r="E1692" i="35"/>
  <c r="E1693" i="35" l="1"/>
  <c r="D1693" i="35"/>
  <c r="A1695" i="35"/>
  <c r="G1694" i="35"/>
  <c r="H1694" i="35" s="1"/>
  <c r="D1694" i="35" l="1"/>
  <c r="E1694" i="35"/>
  <c r="G1695" i="35"/>
  <c r="H1695" i="35" s="1"/>
  <c r="A1696" i="35"/>
  <c r="A1697" i="35" l="1"/>
  <c r="G1696" i="35"/>
  <c r="H1696" i="35" s="1"/>
  <c r="D1695" i="35"/>
  <c r="E1695" i="35"/>
  <c r="E1696" i="35" l="1"/>
  <c r="D1696" i="35"/>
  <c r="A1698" i="35"/>
  <c r="G1697" i="35"/>
  <c r="H1697" i="35" s="1"/>
  <c r="D1697" i="35" l="1"/>
  <c r="E1697" i="35"/>
  <c r="A1699" i="35"/>
  <c r="G1698" i="35"/>
  <c r="H1698" i="35" s="1"/>
  <c r="D1698" i="35" l="1"/>
  <c r="E1698" i="35"/>
  <c r="G1699" i="35"/>
  <c r="H1699" i="35" s="1"/>
  <c r="A1700" i="35"/>
  <c r="A1701" i="35" l="1"/>
  <c r="G1700" i="35"/>
  <c r="H1700" i="35" s="1"/>
  <c r="D1699" i="35"/>
  <c r="E1699" i="35"/>
  <c r="D1700" i="35" l="1"/>
  <c r="E1700" i="35"/>
  <c r="A1702" i="35"/>
  <c r="G1701" i="35"/>
  <c r="H1701" i="35" s="1"/>
  <c r="E1701" i="35" l="1"/>
  <c r="D1701" i="35"/>
  <c r="A1703" i="35"/>
  <c r="G1702" i="35"/>
  <c r="H1702" i="35" s="1"/>
  <c r="D1702" i="35" l="1"/>
  <c r="E1702" i="35"/>
  <c r="G1703" i="35"/>
  <c r="H1703" i="35" s="1"/>
  <c r="A1704" i="35"/>
  <c r="A1705" i="35" l="1"/>
  <c r="G1704" i="35"/>
  <c r="H1704" i="35" s="1"/>
  <c r="D1703" i="35"/>
  <c r="E1703" i="35"/>
  <c r="E1704" i="35" l="1"/>
  <c r="D1704" i="35"/>
  <c r="A1706" i="35"/>
  <c r="G1705" i="35"/>
  <c r="H1705" i="35" s="1"/>
  <c r="D1705" i="35" l="1"/>
  <c r="E1705" i="35"/>
  <c r="A1707" i="35"/>
  <c r="G1706" i="35"/>
  <c r="H1706" i="35" s="1"/>
  <c r="E1706" i="35" l="1"/>
  <c r="D1706" i="35"/>
  <c r="G1707" i="35"/>
  <c r="H1707" i="35" s="1"/>
  <c r="A1708" i="35"/>
  <c r="G1708" i="35" l="1"/>
  <c r="H1708" i="35" s="1"/>
  <c r="A1709" i="35"/>
  <c r="D1707" i="35"/>
  <c r="E1707" i="35"/>
  <c r="A1710" i="35" l="1"/>
  <c r="G1709" i="35"/>
  <c r="H1709" i="35" s="1"/>
  <c r="E1708" i="35"/>
  <c r="D1708" i="35"/>
  <c r="E1709" i="35" l="1"/>
  <c r="D1709" i="35"/>
  <c r="A1711" i="35"/>
  <c r="G1710" i="35"/>
  <c r="H1710" i="35" s="1"/>
  <c r="D1710" i="35" l="1"/>
  <c r="E1710" i="35"/>
  <c r="G1711" i="35"/>
  <c r="H1711" i="35" s="1"/>
  <c r="A1712" i="35"/>
  <c r="A1713" i="35" l="1"/>
  <c r="G1712" i="35"/>
  <c r="H1712" i="35" s="1"/>
  <c r="D1711" i="35"/>
  <c r="E1711" i="35"/>
  <c r="E1712" i="35" l="1"/>
  <c r="D1712" i="35"/>
  <c r="A1714" i="35"/>
  <c r="G1713" i="35"/>
  <c r="H1713" i="35" s="1"/>
  <c r="D1713" i="35" l="1"/>
  <c r="E1713" i="35"/>
  <c r="A1715" i="35"/>
  <c r="G1714" i="35"/>
  <c r="H1714" i="35" s="1"/>
  <c r="D1714" i="35" l="1"/>
  <c r="E1714" i="35"/>
  <c r="G1715" i="35"/>
  <c r="H1715" i="35" s="1"/>
  <c r="A1716" i="35"/>
  <c r="A1717" i="35" l="1"/>
  <c r="G1716" i="35"/>
  <c r="H1716" i="35" s="1"/>
  <c r="E1715" i="35"/>
  <c r="D1715" i="35"/>
  <c r="D1716" i="35" l="1"/>
  <c r="E1716" i="35"/>
  <c r="B1716" i="35"/>
  <c r="A1718" i="35"/>
  <c r="G1717" i="35"/>
  <c r="H1717" i="35" s="1"/>
  <c r="G1718" i="35" l="1"/>
  <c r="H1718" i="35" s="1"/>
  <c r="A1719" i="35"/>
  <c r="D1717" i="35"/>
  <c r="E1717" i="35"/>
  <c r="A1720" i="35" l="1"/>
  <c r="G1719" i="35"/>
  <c r="H1719" i="35" s="1"/>
  <c r="E1718" i="35"/>
  <c r="D1718" i="35"/>
  <c r="E1719" i="35" l="1"/>
  <c r="D1719" i="35"/>
  <c r="A1721" i="35"/>
  <c r="G1720" i="35"/>
  <c r="H1720" i="35" s="1"/>
  <c r="D1720" i="35" l="1"/>
  <c r="E1720" i="35"/>
  <c r="A1722" i="35"/>
  <c r="G1721" i="35"/>
  <c r="H1721" i="35" s="1"/>
  <c r="E1721" i="35" l="1"/>
  <c r="D1721" i="35"/>
  <c r="G1722" i="35"/>
  <c r="H1722" i="35" s="1"/>
  <c r="A1723" i="35"/>
  <c r="A1724" i="35" l="1"/>
  <c r="G1723" i="35"/>
  <c r="H1723" i="35" s="1"/>
  <c r="E1722" i="35"/>
  <c r="D1722" i="35"/>
  <c r="D1723" i="35" l="1"/>
  <c r="E1723" i="35"/>
  <c r="A1725" i="35"/>
  <c r="G1724" i="35"/>
  <c r="H1724" i="35" s="1"/>
  <c r="D1724" i="35" l="1"/>
  <c r="E1724" i="35"/>
  <c r="A1726" i="35"/>
  <c r="G1725" i="35"/>
  <c r="H1725" i="35" s="1"/>
  <c r="D1725" i="35" l="1"/>
  <c r="E1725" i="35"/>
  <c r="G1726" i="35"/>
  <c r="H1726" i="35" s="1"/>
  <c r="A1727" i="35"/>
  <c r="G1727" i="35" l="1"/>
  <c r="H1727" i="35" s="1"/>
  <c r="A1728" i="35"/>
  <c r="D1726" i="35"/>
  <c r="E1726" i="35"/>
  <c r="A1729" i="35" l="1"/>
  <c r="G1728" i="35"/>
  <c r="H1728" i="35" s="1"/>
  <c r="D1727" i="35"/>
  <c r="E1727" i="35"/>
  <c r="D1728" i="35" l="1"/>
  <c r="E1728" i="35"/>
  <c r="A1730" i="35"/>
  <c r="G1729" i="35"/>
  <c r="H1729" i="35" s="1"/>
  <c r="E1729" i="35" l="1"/>
  <c r="D1729" i="35"/>
  <c r="G1730" i="35"/>
  <c r="H1730" i="35" s="1"/>
  <c r="A1731" i="35"/>
  <c r="A1732" i="35" l="1"/>
  <c r="G1731" i="35"/>
  <c r="H1731" i="35" s="1"/>
  <c r="E1730" i="35"/>
  <c r="D1730" i="35"/>
  <c r="E1731" i="35" l="1"/>
  <c r="D1731" i="35"/>
  <c r="A1733" i="35"/>
  <c r="G1732" i="35"/>
  <c r="H1732" i="35" s="1"/>
  <c r="D1732" i="35" l="1"/>
  <c r="E1732" i="35"/>
  <c r="A1734" i="35"/>
  <c r="G1733" i="35"/>
  <c r="H1733" i="35" s="1"/>
  <c r="E1733" i="35" l="1"/>
  <c r="D1733" i="35"/>
  <c r="G1734" i="35"/>
  <c r="H1734" i="35" s="1"/>
  <c r="A1735" i="35"/>
  <c r="A1736" i="35" l="1"/>
  <c r="G1735" i="35"/>
  <c r="H1735" i="35" s="1"/>
  <c r="E1734" i="35"/>
  <c r="D1734" i="35"/>
  <c r="E1735" i="35" l="1"/>
  <c r="D1735" i="35"/>
  <c r="A1737" i="35"/>
  <c r="G1736" i="35"/>
  <c r="H1736" i="35" s="1"/>
  <c r="D1736" i="35" l="1"/>
  <c r="E1736" i="35"/>
  <c r="A1738" i="35"/>
  <c r="G1737" i="35"/>
  <c r="H1737" i="35" s="1"/>
  <c r="D1737" i="35" l="1"/>
  <c r="E1737" i="35"/>
  <c r="G1738" i="35"/>
  <c r="H1738" i="35" s="1"/>
  <c r="A1739" i="35"/>
  <c r="A1740" i="35" l="1"/>
  <c r="G1739" i="35"/>
  <c r="H1739" i="35" s="1"/>
  <c r="E1738" i="35"/>
  <c r="D1738" i="35"/>
  <c r="D1739" i="35" l="1"/>
  <c r="E1739" i="35"/>
  <c r="A1741" i="35"/>
  <c r="G1740" i="35"/>
  <c r="H1740" i="35" s="1"/>
  <c r="E1740" i="35" l="1"/>
  <c r="B1740" i="35"/>
  <c r="D1740" i="35"/>
  <c r="G1741" i="35"/>
  <c r="H1741" i="35" s="1"/>
  <c r="A1742" i="35"/>
  <c r="D1741" i="35" l="1"/>
  <c r="E1741" i="35"/>
  <c r="A1743" i="35"/>
  <c r="G1742" i="35"/>
  <c r="H1742" i="35" s="1"/>
  <c r="D1742" i="35" l="1"/>
  <c r="E1742" i="35"/>
  <c r="A1744" i="35"/>
  <c r="G1743" i="35"/>
  <c r="H1743" i="35" s="1"/>
  <c r="E1743" i="35" l="1"/>
  <c r="D1743" i="35"/>
  <c r="A1745" i="35"/>
  <c r="G1744" i="35"/>
  <c r="H1744" i="35" s="1"/>
  <c r="E1744" i="35" l="1"/>
  <c r="D1744" i="35"/>
  <c r="G1745" i="35"/>
  <c r="H1745" i="35" s="1"/>
  <c r="A1746" i="35"/>
  <c r="G1746" i="35" l="1"/>
  <c r="H1746" i="35" s="1"/>
  <c r="A1747" i="35"/>
  <c r="E1745" i="35"/>
  <c r="D1745" i="35"/>
  <c r="A1748" i="35" l="1"/>
  <c r="G1747" i="35"/>
  <c r="H1747" i="35" s="1"/>
  <c r="E1746" i="35"/>
  <c r="D1746" i="35"/>
  <c r="E1747" i="35" l="1"/>
  <c r="D1747" i="35"/>
  <c r="A1749" i="35"/>
  <c r="G1748" i="35"/>
  <c r="H1748" i="35" s="1"/>
  <c r="E1748" i="35" l="1"/>
  <c r="D1748" i="35"/>
  <c r="G1749" i="35"/>
  <c r="H1749" i="35" s="1"/>
  <c r="A1750" i="35"/>
  <c r="A1751" i="35" l="1"/>
  <c r="G1750" i="35"/>
  <c r="H1750" i="35" s="1"/>
  <c r="D1749" i="35"/>
  <c r="E1749" i="35"/>
  <c r="D1750" i="35" l="1"/>
  <c r="E1750" i="35"/>
  <c r="A1752" i="35"/>
  <c r="G1751" i="35"/>
  <c r="H1751" i="35" s="1"/>
  <c r="E1751" i="35" l="1"/>
  <c r="D1751" i="35"/>
  <c r="A1753" i="35"/>
  <c r="G1752" i="35"/>
  <c r="H1752" i="35" s="1"/>
  <c r="D1752" i="35" l="1"/>
  <c r="E1752" i="35"/>
  <c r="G1753" i="35"/>
  <c r="H1753" i="35" s="1"/>
  <c r="A1754" i="35"/>
  <c r="A1755" i="35" l="1"/>
  <c r="G1754" i="35"/>
  <c r="H1754" i="35" s="1"/>
  <c r="D1753" i="35"/>
  <c r="E1753" i="35"/>
  <c r="D1754" i="35" l="1"/>
  <c r="E1754" i="35"/>
  <c r="A1756" i="35"/>
  <c r="G1755" i="35"/>
  <c r="H1755" i="35" s="1"/>
  <c r="E1755" i="35" l="1"/>
  <c r="D1755" i="35"/>
  <c r="A1757" i="35"/>
  <c r="G1756" i="35"/>
  <c r="H1756" i="35" s="1"/>
  <c r="E1756" i="35" l="1"/>
  <c r="D1756" i="35"/>
  <c r="G1757" i="35"/>
  <c r="H1757" i="35" s="1"/>
  <c r="A1758" i="35"/>
  <c r="A1759" i="35" l="1"/>
  <c r="G1758" i="35"/>
  <c r="H1758" i="35" s="1"/>
  <c r="D1757" i="35"/>
  <c r="E1757" i="35"/>
  <c r="D1758" i="35" l="1"/>
  <c r="E1758" i="35"/>
  <c r="A1760" i="35"/>
  <c r="G1759" i="35"/>
  <c r="H1759" i="35" s="1"/>
  <c r="E1759" i="35" l="1"/>
  <c r="D1759" i="35"/>
  <c r="A1761" i="35"/>
  <c r="G1760" i="35"/>
  <c r="H1760" i="35" s="1"/>
  <c r="E1760" i="35" l="1"/>
  <c r="D1760" i="35"/>
  <c r="G1761" i="35"/>
  <c r="H1761" i="35" s="1"/>
  <c r="A1762" i="35"/>
  <c r="G1762" i="35" l="1"/>
  <c r="H1762" i="35" s="1"/>
  <c r="A1763" i="35"/>
  <c r="E1761" i="35"/>
  <c r="D1761" i="35"/>
  <c r="A1764" i="35" l="1"/>
  <c r="G1763" i="35"/>
  <c r="H1763" i="35" s="1"/>
  <c r="E1762" i="35"/>
  <c r="D1762" i="35"/>
  <c r="E1763" i="35" l="1"/>
  <c r="D1763" i="35"/>
  <c r="G1764" i="35"/>
  <c r="H1764" i="35" s="1"/>
  <c r="A1765" i="35"/>
  <c r="G1765" i="35" l="1"/>
  <c r="H1765" i="35" s="1"/>
  <c r="A1766" i="35"/>
  <c r="D1764" i="35"/>
  <c r="B1764" i="35"/>
  <c r="E1764" i="35"/>
  <c r="A1767" i="35" l="1"/>
  <c r="G1766" i="35"/>
  <c r="H1766" i="35" s="1"/>
  <c r="D1765" i="35"/>
  <c r="E1765" i="35"/>
  <c r="E1766" i="35" l="1"/>
  <c r="D1766" i="35"/>
  <c r="A1768" i="35"/>
  <c r="G1767" i="35"/>
  <c r="H1767" i="35" s="1"/>
  <c r="D1767" i="35" l="1"/>
  <c r="E1767" i="35"/>
  <c r="G1768" i="35"/>
  <c r="H1768" i="35" s="1"/>
  <c r="A1769" i="35"/>
  <c r="A1770" i="35" l="1"/>
  <c r="G1769" i="35"/>
  <c r="H1769" i="35" s="1"/>
  <c r="E1768" i="35"/>
  <c r="D1768" i="35"/>
  <c r="E1769" i="35" l="1"/>
  <c r="D1769" i="35"/>
  <c r="A1771" i="35"/>
  <c r="G1770" i="35"/>
  <c r="H1770" i="35" s="1"/>
  <c r="D1770" i="35" l="1"/>
  <c r="E1770" i="35"/>
  <c r="A1772" i="35"/>
  <c r="G1771" i="35"/>
  <c r="H1771" i="35" s="1"/>
  <c r="E1771" i="35" l="1"/>
  <c r="D1771" i="35"/>
  <c r="G1772" i="35"/>
  <c r="H1772" i="35" s="1"/>
  <c r="A1773" i="35"/>
  <c r="A1774" i="35" l="1"/>
  <c r="G1773" i="35"/>
  <c r="H1773" i="35" s="1"/>
  <c r="D1772" i="35"/>
  <c r="E1772" i="35"/>
  <c r="E1773" i="35" l="1"/>
  <c r="D1773" i="35"/>
  <c r="A1775" i="35"/>
  <c r="G1774" i="35"/>
  <c r="H1774" i="35" s="1"/>
  <c r="E1774" i="35" l="1"/>
  <c r="D1774" i="35"/>
  <c r="A1776" i="35"/>
  <c r="G1775" i="35"/>
  <c r="H1775" i="35" s="1"/>
  <c r="D1775" i="35" l="1"/>
  <c r="E1775" i="35"/>
  <c r="G1776" i="35"/>
  <c r="H1776" i="35" s="1"/>
  <c r="A1777" i="35"/>
  <c r="A1778" i="35" l="1"/>
  <c r="G1777" i="35"/>
  <c r="H1777" i="35" s="1"/>
  <c r="E1776" i="35"/>
  <c r="D1776" i="35"/>
  <c r="E1777" i="35" l="1"/>
  <c r="D1777" i="35"/>
  <c r="A1779" i="35"/>
  <c r="G1778" i="35"/>
  <c r="H1778" i="35" s="1"/>
  <c r="D1778" i="35" l="1"/>
  <c r="E1778" i="35"/>
  <c r="A1780" i="35"/>
  <c r="G1779" i="35"/>
  <c r="H1779" i="35" s="1"/>
  <c r="D1779" i="35" l="1"/>
  <c r="E1779" i="35"/>
  <c r="G1780" i="35"/>
  <c r="H1780" i="35" s="1"/>
  <c r="A1781" i="35"/>
  <c r="G1781" i="35" l="1"/>
  <c r="H1781" i="35" s="1"/>
  <c r="A1782" i="35"/>
  <c r="E1780" i="35"/>
  <c r="D1780" i="35"/>
  <c r="A1783" i="35" l="1"/>
  <c r="G1782" i="35"/>
  <c r="H1782" i="35" s="1"/>
  <c r="D1781" i="35"/>
  <c r="E1781" i="35"/>
  <c r="E1782" i="35" l="1"/>
  <c r="D1782" i="35"/>
  <c r="A1784" i="35"/>
  <c r="G1783" i="35"/>
  <c r="H1783" i="35" s="1"/>
  <c r="D1783" i="35" l="1"/>
  <c r="E1783" i="35"/>
  <c r="G1784" i="35"/>
  <c r="H1784" i="35" s="1"/>
  <c r="A1785" i="35"/>
  <c r="A1786" i="35" l="1"/>
  <c r="G1785" i="35"/>
  <c r="H1785" i="35" s="1"/>
  <c r="E1784" i="35"/>
  <c r="D1784" i="35"/>
  <c r="E1785" i="35" l="1"/>
  <c r="D1785" i="35"/>
  <c r="A1787" i="35"/>
  <c r="G1786" i="35"/>
  <c r="H1786" i="35" s="1"/>
  <c r="D1786" i="35" l="1"/>
  <c r="E1786" i="35"/>
  <c r="A1788" i="35"/>
  <c r="G1787" i="35"/>
  <c r="H1787" i="35" s="1"/>
  <c r="E1787" i="35" l="1"/>
  <c r="D1787" i="35"/>
  <c r="G1788" i="35"/>
  <c r="H1788" i="35" s="1"/>
  <c r="A1789" i="35"/>
  <c r="A1790" i="35" l="1"/>
  <c r="G1789" i="35"/>
  <c r="H1789" i="35" s="1"/>
  <c r="E1788" i="35"/>
  <c r="D1788" i="35"/>
  <c r="B1788" i="35"/>
  <c r="E1789" i="35" l="1"/>
  <c r="D1789" i="35"/>
  <c r="A1791" i="35"/>
  <c r="G1790" i="35"/>
  <c r="H1790" i="35" s="1"/>
  <c r="E1790" i="35" l="1"/>
  <c r="D1790" i="35"/>
  <c r="G1791" i="35"/>
  <c r="H1791" i="35" s="1"/>
  <c r="A1792" i="35"/>
  <c r="A1793" i="35" l="1"/>
  <c r="G1792" i="35"/>
  <c r="H1792" i="35" s="1"/>
  <c r="E1791" i="35"/>
  <c r="D1791" i="35"/>
  <c r="D1792" i="35" l="1"/>
  <c r="E1792" i="35"/>
  <c r="A1794" i="35"/>
  <c r="G1793" i="35"/>
  <c r="H1793" i="35" s="1"/>
  <c r="A1795" i="35" l="1"/>
  <c r="G1794" i="35"/>
  <c r="H1794" i="35" s="1"/>
  <c r="D1793" i="35"/>
  <c r="E1793" i="35"/>
  <c r="E1794" i="35" l="1"/>
  <c r="D1794" i="35"/>
  <c r="G1795" i="35"/>
  <c r="H1795" i="35" s="1"/>
  <c r="A1796" i="35"/>
  <c r="A1797" i="35" l="1"/>
  <c r="G1796" i="35"/>
  <c r="H1796" i="35" s="1"/>
  <c r="D1795" i="35"/>
  <c r="E1795" i="35"/>
  <c r="D1796" i="35" l="1"/>
  <c r="E1796" i="35"/>
  <c r="A1798" i="35"/>
  <c r="G1797" i="35"/>
  <c r="H1797" i="35" s="1"/>
  <c r="E1797" i="35" l="1"/>
  <c r="D1797" i="35"/>
  <c r="A1799" i="35"/>
  <c r="G1798" i="35"/>
  <c r="H1798" i="35" s="1"/>
  <c r="D1798" i="35" l="1"/>
  <c r="E1798" i="35"/>
  <c r="G1799" i="35"/>
  <c r="H1799" i="35" s="1"/>
  <c r="A1800" i="35"/>
  <c r="G1800" i="35" l="1"/>
  <c r="H1800" i="35" s="1"/>
  <c r="A1801" i="35"/>
  <c r="D1799" i="35"/>
  <c r="E1799" i="35"/>
  <c r="A1802" i="35" l="1"/>
  <c r="G1801" i="35"/>
  <c r="H1801" i="35" s="1"/>
  <c r="E1800" i="35"/>
  <c r="D1800" i="35"/>
  <c r="D1801" i="35" l="1"/>
  <c r="E1801" i="35"/>
  <c r="A1803" i="35"/>
  <c r="G1802" i="35"/>
  <c r="H1802" i="35" s="1"/>
  <c r="E1802" i="35" l="1"/>
  <c r="D1802" i="35"/>
  <c r="G1803" i="35"/>
  <c r="H1803" i="35" s="1"/>
  <c r="A1804" i="35"/>
  <c r="A1805" i="35" l="1"/>
  <c r="G1804" i="35"/>
  <c r="H1804" i="35" s="1"/>
  <c r="D1803" i="35"/>
  <c r="E1803" i="35"/>
  <c r="E1804" i="35" l="1"/>
  <c r="D1804" i="35"/>
  <c r="A1806" i="35"/>
  <c r="G1805" i="35"/>
  <c r="H1805" i="35" s="1"/>
  <c r="D1805" i="35" l="1"/>
  <c r="E1805" i="35"/>
  <c r="A1807" i="35"/>
  <c r="G1806" i="35"/>
  <c r="H1806" i="35" s="1"/>
  <c r="E1806" i="35" l="1"/>
  <c r="D1806" i="35"/>
  <c r="G1807" i="35"/>
  <c r="H1807" i="35" s="1"/>
  <c r="A1808" i="35"/>
  <c r="A1809" i="35" l="1"/>
  <c r="G1808" i="35"/>
  <c r="H1808" i="35" s="1"/>
  <c r="E1807" i="35"/>
  <c r="D1807" i="35"/>
  <c r="D1808" i="35" l="1"/>
  <c r="E1808" i="35"/>
  <c r="A1810" i="35"/>
  <c r="G1809" i="35"/>
  <c r="H1809" i="35" s="1"/>
  <c r="D1809" i="35" l="1"/>
  <c r="E1809" i="35"/>
  <c r="A1811" i="35"/>
  <c r="G1810" i="35"/>
  <c r="H1810" i="35" s="1"/>
  <c r="E1810" i="35" l="1"/>
  <c r="D1810" i="35"/>
  <c r="G1811" i="35"/>
  <c r="H1811" i="35" s="1"/>
  <c r="A1812" i="35"/>
  <c r="A1813" i="35" l="1"/>
  <c r="G1812" i="35"/>
  <c r="H1812" i="35" s="1"/>
  <c r="D1811" i="35"/>
  <c r="E1811" i="35"/>
  <c r="D1812" i="35" l="1"/>
  <c r="B1812" i="35"/>
  <c r="E1812" i="35"/>
  <c r="A1814" i="35"/>
  <c r="G1813" i="35"/>
  <c r="H1813" i="35" s="1"/>
  <c r="G1814" i="35" l="1"/>
  <c r="H1814" i="35" s="1"/>
  <c r="A1815" i="35"/>
  <c r="D1813" i="35"/>
  <c r="E1813" i="35"/>
  <c r="A1816" i="35" l="1"/>
  <c r="G1815" i="35"/>
  <c r="H1815" i="35" s="1"/>
  <c r="D1814" i="35"/>
  <c r="E1814" i="35"/>
  <c r="D1815" i="35" l="1"/>
  <c r="E1815" i="35"/>
  <c r="A1817" i="35"/>
  <c r="G1816" i="35"/>
  <c r="H1816" i="35" s="1"/>
  <c r="D1816" i="35" l="1"/>
  <c r="E1816" i="35"/>
  <c r="A1818" i="35"/>
  <c r="G1817" i="35"/>
  <c r="H1817" i="35" s="1"/>
  <c r="E1817" i="35" l="1"/>
  <c r="D1817" i="35"/>
  <c r="G1818" i="35"/>
  <c r="H1818" i="35" s="1"/>
  <c r="A1819" i="35"/>
  <c r="G1819" i="35" l="1"/>
  <c r="H1819" i="35" s="1"/>
  <c r="A1820" i="35"/>
  <c r="E1818" i="35"/>
  <c r="D1818" i="35"/>
  <c r="A1821" i="35" l="1"/>
  <c r="G1820" i="35"/>
  <c r="H1820" i="35" s="1"/>
  <c r="D1819" i="35"/>
  <c r="E1819" i="35"/>
  <c r="E1820" i="35" l="1"/>
  <c r="D1820" i="35"/>
  <c r="A1822" i="35"/>
  <c r="G1821" i="35"/>
  <c r="H1821" i="35" s="1"/>
  <c r="D1821" i="35" l="1"/>
  <c r="E1821" i="35"/>
  <c r="G1822" i="35"/>
  <c r="H1822" i="35" s="1"/>
  <c r="A1823" i="35"/>
  <c r="A1824" i="35" l="1"/>
  <c r="G1823" i="35"/>
  <c r="H1823" i="35" s="1"/>
  <c r="D1822" i="35"/>
  <c r="E1822" i="35"/>
  <c r="D1823" i="35" l="1"/>
  <c r="E1823" i="35"/>
  <c r="A1825" i="35"/>
  <c r="G1824" i="35"/>
  <c r="H1824" i="35" s="1"/>
  <c r="D1824" i="35" l="1"/>
  <c r="E1824" i="35"/>
  <c r="A1826" i="35"/>
  <c r="G1825" i="35"/>
  <c r="H1825" i="35" s="1"/>
  <c r="D1825" i="35" l="1"/>
  <c r="E1825" i="35"/>
  <c r="G1826" i="35"/>
  <c r="H1826" i="35" s="1"/>
  <c r="A1827" i="35"/>
  <c r="A1828" i="35" l="1"/>
  <c r="G1827" i="35"/>
  <c r="H1827" i="35" s="1"/>
  <c r="D1826" i="35"/>
  <c r="E1826" i="35"/>
  <c r="E1827" i="35" l="1"/>
  <c r="D1827" i="35"/>
  <c r="A1829" i="35"/>
  <c r="G1828" i="35"/>
  <c r="H1828" i="35" s="1"/>
  <c r="D1828" i="35" l="1"/>
  <c r="E1828" i="35"/>
  <c r="A1830" i="35"/>
  <c r="G1829" i="35"/>
  <c r="H1829" i="35" s="1"/>
  <c r="D1829" i="35" l="1"/>
  <c r="E1829" i="35"/>
  <c r="G1830" i="35"/>
  <c r="H1830" i="35" s="1"/>
  <c r="A1831" i="35"/>
  <c r="A1832" i="35" l="1"/>
  <c r="G1831" i="35"/>
  <c r="H1831" i="35" s="1"/>
  <c r="D1830" i="35"/>
  <c r="E1830" i="35"/>
  <c r="D1831" i="35" l="1"/>
  <c r="E1831" i="35"/>
  <c r="A1833" i="35"/>
  <c r="G1832" i="35"/>
  <c r="H1832" i="35" s="1"/>
  <c r="D1832" i="35" l="1"/>
  <c r="E1832" i="35"/>
  <c r="A1834" i="35"/>
  <c r="G1833" i="35"/>
  <c r="H1833" i="35" s="1"/>
  <c r="E1833" i="35" l="1"/>
  <c r="D1833" i="35"/>
  <c r="G1834" i="35"/>
  <c r="H1834" i="35" s="1"/>
  <c r="A1835" i="35"/>
  <c r="G1835" i="35" l="1"/>
  <c r="H1835" i="35" s="1"/>
  <c r="A1836" i="35"/>
  <c r="E1834" i="35"/>
  <c r="D1834" i="35"/>
  <c r="G1836" i="35" l="1"/>
  <c r="H1836" i="35" s="1"/>
  <c r="A1837" i="35"/>
  <c r="D1835" i="35"/>
  <c r="E1835" i="35"/>
  <c r="G1837" i="35" l="1"/>
  <c r="H1837" i="35" s="1"/>
  <c r="A1838" i="35"/>
  <c r="E1836" i="35"/>
  <c r="B1836" i="35"/>
  <c r="D1836" i="35"/>
  <c r="G1838" i="35" l="1"/>
  <c r="H1838" i="35" s="1"/>
  <c r="A1839" i="35"/>
  <c r="D1837" i="35"/>
  <c r="E1837" i="35"/>
  <c r="A1840" i="35" l="1"/>
  <c r="G1839" i="35"/>
  <c r="H1839" i="35" s="1"/>
  <c r="D1838" i="35"/>
  <c r="E1838" i="35"/>
  <c r="E1839" i="35" l="1"/>
  <c r="D1839" i="35"/>
  <c r="A1841" i="35"/>
  <c r="G1840" i="35"/>
  <c r="H1840" i="35" s="1"/>
  <c r="E1840" i="35" l="1"/>
  <c r="D1840" i="35"/>
  <c r="G1841" i="35"/>
  <c r="H1841" i="35" s="1"/>
  <c r="A1842" i="35"/>
  <c r="A1843" i="35" l="1"/>
  <c r="G1842" i="35"/>
  <c r="H1842" i="35" s="1"/>
  <c r="E1841" i="35"/>
  <c r="D1841" i="35"/>
  <c r="E1842" i="35" l="1"/>
  <c r="D1842" i="35"/>
  <c r="A1844" i="35"/>
  <c r="G1843" i="35"/>
  <c r="H1843" i="35" s="1"/>
  <c r="E1843" i="35" l="1"/>
  <c r="D1843" i="35"/>
  <c r="A1845" i="35"/>
  <c r="G1844" i="35"/>
  <c r="H1844" i="35" s="1"/>
  <c r="D1844" i="35" l="1"/>
  <c r="E1844" i="35"/>
  <c r="G1845" i="35"/>
  <c r="H1845" i="35" s="1"/>
  <c r="A1846" i="35"/>
  <c r="A1847" i="35" l="1"/>
  <c r="G1846" i="35"/>
  <c r="H1846" i="35" s="1"/>
  <c r="E1845" i="35"/>
  <c r="D1845" i="35"/>
  <c r="E1846" i="35" l="1"/>
  <c r="D1846" i="35"/>
  <c r="A1848" i="35"/>
  <c r="G1847" i="35"/>
  <c r="H1847" i="35" s="1"/>
  <c r="E1847" i="35" l="1"/>
  <c r="D1847" i="35"/>
  <c r="A1849" i="35"/>
  <c r="G1848" i="35"/>
  <c r="H1848" i="35" s="1"/>
  <c r="D1848" i="35" l="1"/>
  <c r="E1848" i="35"/>
  <c r="G1849" i="35"/>
  <c r="H1849" i="35" s="1"/>
  <c r="A1850" i="35"/>
  <c r="A1851" i="35" l="1"/>
  <c r="G1850" i="35"/>
  <c r="H1850" i="35" s="1"/>
  <c r="E1849" i="35"/>
  <c r="D1849" i="35"/>
  <c r="E1850" i="35" l="1"/>
  <c r="D1850" i="35"/>
  <c r="A1852" i="35"/>
  <c r="G1851" i="35"/>
  <c r="H1851" i="35" s="1"/>
  <c r="E1851" i="35" l="1"/>
  <c r="D1851" i="35"/>
  <c r="A1853" i="35"/>
  <c r="G1852" i="35"/>
  <c r="H1852" i="35" s="1"/>
  <c r="E1852" i="35" l="1"/>
  <c r="D1852" i="35"/>
  <c r="G1853" i="35"/>
  <c r="H1853" i="35" s="1"/>
  <c r="A1854" i="35"/>
  <c r="G1854" i="35" l="1"/>
  <c r="H1854" i="35" s="1"/>
  <c r="A1855" i="35"/>
  <c r="D1853" i="35"/>
  <c r="E1853" i="35"/>
  <c r="A1856" i="35" l="1"/>
  <c r="G1855" i="35"/>
  <c r="H1855" i="35" s="1"/>
  <c r="D1854" i="35"/>
  <c r="E1854" i="35"/>
  <c r="E1855" i="35" l="1"/>
  <c r="D1855" i="35"/>
  <c r="A1857" i="35"/>
  <c r="G1856" i="35"/>
  <c r="H1856" i="35" s="1"/>
  <c r="E1856" i="35" l="1"/>
  <c r="D1856" i="35"/>
  <c r="G1857" i="35"/>
  <c r="H1857" i="35" s="1"/>
  <c r="A1858" i="35"/>
  <c r="A1859" i="35" l="1"/>
  <c r="G1858" i="35"/>
  <c r="H1858" i="35" s="1"/>
  <c r="E1857" i="35"/>
  <c r="D1857" i="35"/>
  <c r="E1858" i="35" l="1"/>
  <c r="D1858" i="35"/>
  <c r="A1860" i="35"/>
  <c r="G1859" i="35"/>
  <c r="H1859" i="35" s="1"/>
  <c r="E1859" i="35" l="1"/>
  <c r="D1859" i="35"/>
  <c r="A1861" i="35"/>
  <c r="G1860" i="35"/>
  <c r="H1860" i="35" s="1"/>
  <c r="E1860" i="35" l="1"/>
  <c r="D1860" i="35"/>
  <c r="B1860" i="35"/>
  <c r="A1862" i="35"/>
  <c r="G1861" i="35"/>
  <c r="H1861" i="35" s="1"/>
  <c r="A1863" i="35" l="1"/>
  <c r="G1862" i="35"/>
  <c r="H1862" i="35" s="1"/>
  <c r="D1861" i="35"/>
  <c r="E1861" i="35"/>
  <c r="E1862" i="35" l="1"/>
  <c r="D1862" i="35"/>
  <c r="A1864" i="35"/>
  <c r="G1863" i="35"/>
  <c r="H1863" i="35" s="1"/>
  <c r="E1863" i="35" l="1"/>
  <c r="D1863" i="35"/>
  <c r="G1864" i="35"/>
  <c r="H1864" i="35" s="1"/>
  <c r="A1865" i="35"/>
  <c r="G1865" i="35" l="1"/>
  <c r="H1865" i="35" s="1"/>
  <c r="A1866" i="35"/>
  <c r="E1864" i="35"/>
  <c r="D1864" i="35"/>
  <c r="A1867" i="35" l="1"/>
  <c r="G1866" i="35"/>
  <c r="H1866" i="35" s="1"/>
  <c r="D1865" i="35"/>
  <c r="E1865" i="35"/>
  <c r="D1866" i="35" l="1"/>
  <c r="E1866" i="35"/>
  <c r="A1868" i="35"/>
  <c r="G1867" i="35"/>
  <c r="H1867" i="35" s="1"/>
  <c r="E1867" i="35" l="1"/>
  <c r="D1867" i="35"/>
  <c r="G1868" i="35"/>
  <c r="H1868" i="35" s="1"/>
  <c r="A1869" i="35"/>
  <c r="G1869" i="35" l="1"/>
  <c r="H1869" i="35" s="1"/>
  <c r="A1870" i="35"/>
  <c r="D1868" i="35"/>
  <c r="E1868" i="35"/>
  <c r="A1871" i="35" l="1"/>
  <c r="G1870" i="35"/>
  <c r="H1870" i="35" s="1"/>
  <c r="D1869" i="35"/>
  <c r="E1869" i="35"/>
  <c r="E1870" i="35" l="1"/>
  <c r="D1870" i="35"/>
  <c r="A1872" i="35"/>
  <c r="G1871" i="35"/>
  <c r="H1871" i="35" s="1"/>
  <c r="E1871" i="35" l="1"/>
  <c r="D1871" i="35"/>
  <c r="G1872" i="35"/>
  <c r="H1872" i="35" s="1"/>
  <c r="A1873" i="35"/>
  <c r="G1873" i="35" l="1"/>
  <c r="H1873" i="35" s="1"/>
  <c r="A1874" i="35"/>
  <c r="E1872" i="35"/>
  <c r="D1872" i="35"/>
  <c r="A1875" i="35" l="1"/>
  <c r="G1874" i="35"/>
  <c r="H1874" i="35" s="1"/>
  <c r="D1873" i="35"/>
  <c r="E1873" i="35"/>
  <c r="D1874" i="35" l="1"/>
  <c r="E1874" i="35"/>
  <c r="A1876" i="35"/>
  <c r="G1875" i="35"/>
  <c r="H1875" i="35" s="1"/>
  <c r="D1875" i="35" l="1"/>
  <c r="E1875" i="35"/>
  <c r="G1876" i="35"/>
  <c r="H1876" i="35" s="1"/>
  <c r="A1877" i="35"/>
  <c r="G1877" i="35" l="1"/>
  <c r="H1877" i="35" s="1"/>
  <c r="A1878" i="35"/>
  <c r="D1876" i="35"/>
  <c r="E1876" i="35"/>
  <c r="A1879" i="35" l="1"/>
  <c r="G1878" i="35"/>
  <c r="H1878" i="35" s="1"/>
  <c r="D1877" i="35"/>
  <c r="E1877" i="35"/>
  <c r="E1878" i="35" l="1"/>
  <c r="D1878" i="35"/>
  <c r="A1880" i="35"/>
  <c r="G1879" i="35"/>
  <c r="H1879" i="35" s="1"/>
  <c r="E1879" i="35" l="1"/>
  <c r="D1879" i="35"/>
  <c r="G1880" i="35"/>
  <c r="H1880" i="35" s="1"/>
  <c r="A1881" i="35"/>
  <c r="G1881" i="35" l="1"/>
  <c r="H1881" i="35" s="1"/>
  <c r="A1882" i="35"/>
  <c r="E1880" i="35"/>
  <c r="D1880" i="35"/>
  <c r="A1883" i="35" l="1"/>
  <c r="G1882" i="35"/>
  <c r="H1882" i="35" s="1"/>
  <c r="D1881" i="35"/>
  <c r="E1881" i="35"/>
  <c r="D1882" i="35" l="1"/>
  <c r="E1882" i="35"/>
  <c r="A1884" i="35"/>
  <c r="G1883" i="35"/>
  <c r="H1883" i="35" s="1"/>
  <c r="E1883" i="35" l="1"/>
  <c r="D1883" i="35"/>
  <c r="G1884" i="35"/>
  <c r="H1884" i="35" s="1"/>
  <c r="A1885" i="35"/>
  <c r="A1886" i="35" l="1"/>
  <c r="G1885" i="35"/>
  <c r="H1885" i="35" s="1"/>
  <c r="D1884" i="35"/>
  <c r="E1884" i="35"/>
  <c r="B1884" i="35"/>
  <c r="E1885" i="35" l="1"/>
  <c r="D1885" i="35"/>
  <c r="A1887" i="35"/>
  <c r="G1886" i="35"/>
  <c r="H1886" i="35" s="1"/>
  <c r="D1886" i="35" l="1"/>
  <c r="E1886" i="35"/>
  <c r="G1887" i="35"/>
  <c r="H1887" i="35" s="1"/>
  <c r="A1888" i="35"/>
  <c r="G1888" i="35" l="1"/>
  <c r="H1888" i="35" s="1"/>
  <c r="A1889" i="35"/>
  <c r="E1887" i="35"/>
  <c r="D1887" i="35"/>
  <c r="A1890" i="35" l="1"/>
  <c r="G1889" i="35"/>
  <c r="H1889" i="35" s="1"/>
  <c r="E1888" i="35"/>
  <c r="D1888" i="35"/>
  <c r="D1889" i="35" l="1"/>
  <c r="E1889" i="35"/>
  <c r="A1891" i="35"/>
  <c r="G1890" i="35"/>
  <c r="H1890" i="35" s="1"/>
  <c r="D1890" i="35" l="1"/>
  <c r="E1890" i="35"/>
  <c r="G1891" i="35"/>
  <c r="H1891" i="35" s="1"/>
  <c r="A1892" i="35"/>
  <c r="G1892" i="35" l="1"/>
  <c r="H1892" i="35" s="1"/>
  <c r="A1893" i="35"/>
  <c r="E1891" i="35"/>
  <c r="D1891" i="35"/>
  <c r="A1894" i="35" l="1"/>
  <c r="G1893" i="35"/>
  <c r="H1893" i="35" s="1"/>
  <c r="E1892" i="35"/>
  <c r="D1892" i="35"/>
  <c r="E1893" i="35" l="1"/>
  <c r="D1893" i="35"/>
  <c r="A1895" i="35"/>
  <c r="G1894" i="35"/>
  <c r="H1894" i="35" s="1"/>
  <c r="D1894" i="35" l="1"/>
  <c r="E1894" i="35"/>
  <c r="G1895" i="35"/>
  <c r="H1895" i="35" s="1"/>
  <c r="A1896" i="35"/>
  <c r="G1896" i="35" l="1"/>
  <c r="H1896" i="35" s="1"/>
  <c r="A1897" i="35"/>
  <c r="D1895" i="35"/>
  <c r="E1895" i="35"/>
  <c r="A1898" i="35" l="1"/>
  <c r="G1897" i="35"/>
  <c r="H1897" i="35" s="1"/>
  <c r="E1896" i="35"/>
  <c r="D1896" i="35"/>
  <c r="D1897" i="35" l="1"/>
  <c r="E1897" i="35"/>
  <c r="A1899" i="35"/>
  <c r="G1898" i="35"/>
  <c r="H1898" i="35" s="1"/>
  <c r="D1898" i="35" l="1"/>
  <c r="E1898" i="35"/>
  <c r="G1899" i="35"/>
  <c r="H1899" i="35" s="1"/>
  <c r="A1900" i="35"/>
  <c r="G1900" i="35" l="1"/>
  <c r="H1900" i="35" s="1"/>
  <c r="A1901" i="35"/>
  <c r="E1899" i="35"/>
  <c r="D1899" i="35"/>
  <c r="A1902" i="35" l="1"/>
  <c r="G1901" i="35"/>
  <c r="H1901" i="35" s="1"/>
  <c r="D1900" i="35"/>
  <c r="E1900" i="35"/>
  <c r="E1901" i="35" l="1"/>
  <c r="D1901" i="35"/>
  <c r="A1903" i="35"/>
  <c r="G1902" i="35"/>
  <c r="H1902" i="35" s="1"/>
  <c r="D1902" i="35" l="1"/>
  <c r="E1902" i="35"/>
  <c r="G1903" i="35"/>
  <c r="H1903" i="35" s="1"/>
  <c r="A1904" i="35"/>
  <c r="G1904" i="35" l="1"/>
  <c r="H1904" i="35" s="1"/>
  <c r="A1905" i="35"/>
  <c r="D1903" i="35"/>
  <c r="E1903" i="35"/>
  <c r="A1906" i="35" l="1"/>
  <c r="G1905" i="35"/>
  <c r="H1905" i="35" s="1"/>
  <c r="D1904" i="35"/>
  <c r="E1904" i="35"/>
  <c r="D1905" i="35" l="1"/>
  <c r="E1905" i="35"/>
  <c r="A1907" i="35"/>
  <c r="G1906" i="35"/>
  <c r="H1906" i="35" s="1"/>
  <c r="D1906" i="35" l="1"/>
  <c r="E1906" i="35"/>
  <c r="G1907" i="35"/>
  <c r="H1907" i="35" s="1"/>
  <c r="A1908" i="35"/>
  <c r="G1908" i="35" l="1"/>
  <c r="H1908" i="35" s="1"/>
  <c r="A1909" i="35"/>
  <c r="E1907" i="35"/>
  <c r="D1907" i="35"/>
  <c r="A1910" i="35" l="1"/>
  <c r="G1909" i="35"/>
  <c r="H1909" i="35" s="1"/>
  <c r="D1908" i="35"/>
  <c r="E1908" i="35"/>
  <c r="B1908" i="35"/>
  <c r="D1909" i="35" l="1"/>
  <c r="E1909" i="35"/>
  <c r="G1910" i="35"/>
  <c r="H1910" i="35" s="1"/>
  <c r="A1911" i="35"/>
  <c r="G1911" i="35" l="1"/>
  <c r="H1911" i="35" s="1"/>
  <c r="A1912" i="35"/>
  <c r="E1910" i="35"/>
  <c r="D1910" i="35"/>
  <c r="A1913" i="35" l="1"/>
  <c r="G1912" i="35"/>
  <c r="H1912" i="35" s="1"/>
  <c r="D1911" i="35"/>
  <c r="E1911" i="35"/>
  <c r="D1912" i="35" l="1"/>
  <c r="E1912" i="35"/>
  <c r="A1914" i="35"/>
  <c r="G1913" i="35"/>
  <c r="H1913" i="35" s="1"/>
  <c r="D1913" i="35" l="1"/>
  <c r="E1913" i="35"/>
  <c r="G1914" i="35"/>
  <c r="H1914" i="35" s="1"/>
  <c r="A1915" i="35"/>
  <c r="G1915" i="35" l="1"/>
  <c r="H1915" i="35" s="1"/>
  <c r="A1916" i="35"/>
  <c r="D1914" i="35"/>
  <c r="E1914" i="35"/>
  <c r="A1917" i="35" l="1"/>
  <c r="G1916" i="35"/>
  <c r="H1916" i="35" s="1"/>
  <c r="E1915" i="35"/>
  <c r="D1915" i="35"/>
  <c r="E1916" i="35" l="1"/>
  <c r="D1916" i="35"/>
  <c r="A1918" i="35"/>
  <c r="G1917" i="35"/>
  <c r="H1917" i="35" s="1"/>
  <c r="E1917" i="35" l="1"/>
  <c r="D1917" i="35"/>
  <c r="G1918" i="35"/>
  <c r="H1918" i="35" s="1"/>
  <c r="A1919" i="35"/>
  <c r="G1919" i="35" l="1"/>
  <c r="H1919" i="35" s="1"/>
  <c r="A1920" i="35"/>
  <c r="E1918" i="35"/>
  <c r="D1918" i="35"/>
  <c r="A1921" i="35" l="1"/>
  <c r="G1920" i="35"/>
  <c r="H1920" i="35" s="1"/>
  <c r="D1919" i="35"/>
  <c r="E1919" i="35"/>
  <c r="D1920" i="35" l="1"/>
  <c r="E1920" i="35"/>
  <c r="A1922" i="35"/>
  <c r="G1921" i="35"/>
  <c r="H1921" i="35" s="1"/>
  <c r="D1921" i="35" l="1"/>
  <c r="E1921" i="35"/>
  <c r="G1922" i="35"/>
  <c r="H1922" i="35" s="1"/>
  <c r="A1923" i="35"/>
  <c r="G1923" i="35" l="1"/>
  <c r="H1923" i="35" s="1"/>
  <c r="A1924" i="35"/>
  <c r="D1922" i="35"/>
  <c r="E1922" i="35"/>
  <c r="A1925" i="35" l="1"/>
  <c r="G1924" i="35"/>
  <c r="H1924" i="35" s="1"/>
  <c r="E1923" i="35"/>
  <c r="D1923" i="35"/>
  <c r="D1924" i="35" l="1"/>
  <c r="E1924" i="35"/>
  <c r="A1926" i="35"/>
  <c r="G1925" i="35"/>
  <c r="H1925" i="35" s="1"/>
  <c r="E1925" i="35" l="1"/>
  <c r="D1925" i="35"/>
  <c r="G1926" i="35"/>
  <c r="H1926" i="35" s="1"/>
  <c r="A1927" i="35"/>
  <c r="G1927" i="35" l="1"/>
  <c r="H1927" i="35" s="1"/>
  <c r="A1928" i="35"/>
  <c r="E1926" i="35"/>
  <c r="D1926" i="35"/>
  <c r="A1929" i="35" l="1"/>
  <c r="G1928" i="35"/>
  <c r="H1928" i="35" s="1"/>
  <c r="D1927" i="35"/>
  <c r="E1927" i="35"/>
  <c r="D1928" i="35" l="1"/>
  <c r="E1928" i="35"/>
  <c r="A1930" i="35"/>
  <c r="G1929" i="35"/>
  <c r="H1929" i="35" s="1"/>
  <c r="E1929" i="35" l="1"/>
  <c r="D1929" i="35"/>
  <c r="G1930" i="35"/>
  <c r="H1930" i="35" s="1"/>
  <c r="A1931" i="35"/>
  <c r="G1931" i="35" l="1"/>
  <c r="H1931" i="35" s="1"/>
  <c r="A1932" i="35"/>
  <c r="D1930" i="35"/>
  <c r="E1930" i="35"/>
  <c r="A1933" i="35" l="1"/>
  <c r="G1932" i="35"/>
  <c r="H1932" i="35" s="1"/>
  <c r="E1931" i="35"/>
  <c r="D1931" i="35"/>
  <c r="E1932" i="35" l="1"/>
  <c r="D1932" i="35"/>
  <c r="B1932" i="35"/>
  <c r="G1933" i="35"/>
  <c r="H1933" i="35" s="1"/>
  <c r="A1934" i="35"/>
  <c r="E1933" i="35" l="1"/>
  <c r="D1933" i="35"/>
  <c r="G1934" i="35"/>
  <c r="H1934" i="35" s="1"/>
  <c r="A1935" i="35"/>
  <c r="A1936" i="35" l="1"/>
  <c r="G1935" i="35"/>
  <c r="H1935" i="35" s="1"/>
  <c r="D1934" i="35"/>
  <c r="E1934" i="35"/>
  <c r="D1935" i="35" l="1"/>
  <c r="E1935" i="35"/>
  <c r="A1937" i="35"/>
  <c r="G1936" i="35"/>
  <c r="H1936" i="35" s="1"/>
  <c r="D1936" i="35" l="1"/>
  <c r="E1936" i="35"/>
  <c r="G1937" i="35"/>
  <c r="H1937" i="35" s="1"/>
  <c r="A1938" i="35"/>
  <c r="G1938" i="35" l="1"/>
  <c r="H1938" i="35" s="1"/>
  <c r="A1939" i="35"/>
  <c r="E1937" i="35"/>
  <c r="D1937" i="35"/>
  <c r="A1940" i="35" l="1"/>
  <c r="G1939" i="35"/>
  <c r="H1939" i="35" s="1"/>
  <c r="E1938" i="35"/>
  <c r="D1938" i="35"/>
  <c r="D1939" i="35" l="1"/>
  <c r="E1939" i="35"/>
  <c r="A1941" i="35"/>
  <c r="G1940" i="35"/>
  <c r="H1940" i="35" s="1"/>
  <c r="D1940" i="35" l="1"/>
  <c r="E1940" i="35"/>
  <c r="G1941" i="35"/>
  <c r="H1941" i="35" s="1"/>
  <c r="A1942" i="35"/>
  <c r="G1942" i="35" l="1"/>
  <c r="H1942" i="35" s="1"/>
  <c r="A1943" i="35"/>
  <c r="D1941" i="35"/>
  <c r="E1941" i="35"/>
  <c r="A1944" i="35" l="1"/>
  <c r="G1943" i="35"/>
  <c r="H1943" i="35" s="1"/>
  <c r="D1942" i="35"/>
  <c r="E1942" i="35"/>
  <c r="D1943" i="35" l="1"/>
  <c r="E1943" i="35"/>
  <c r="A1945" i="35"/>
  <c r="G1944" i="35"/>
  <c r="H1944" i="35" s="1"/>
  <c r="D1944" i="35" l="1"/>
  <c r="E1944" i="35"/>
  <c r="G1945" i="35"/>
  <c r="H1945" i="35" s="1"/>
  <c r="A1946" i="35"/>
  <c r="G1946" i="35" l="1"/>
  <c r="H1946" i="35" s="1"/>
  <c r="A1947" i="35"/>
  <c r="E1945" i="35"/>
  <c r="D1945" i="35"/>
  <c r="A1948" i="35" l="1"/>
  <c r="G1947" i="35"/>
  <c r="H1947" i="35" s="1"/>
  <c r="D1946" i="35"/>
  <c r="E1946" i="35"/>
  <c r="D1947" i="35" l="1"/>
  <c r="E1947" i="35"/>
  <c r="A1949" i="35"/>
  <c r="G1948" i="35"/>
  <c r="H1948" i="35" s="1"/>
  <c r="E1948" i="35" l="1"/>
  <c r="D1948" i="35"/>
  <c r="G1949" i="35"/>
  <c r="H1949" i="35" s="1"/>
  <c r="A1950" i="35"/>
  <c r="G1950" i="35" l="1"/>
  <c r="H1950" i="35" s="1"/>
  <c r="A1951" i="35"/>
  <c r="D1949" i="35"/>
  <c r="E1949" i="35"/>
  <c r="A1952" i="35" l="1"/>
  <c r="G1951" i="35"/>
  <c r="H1951" i="35" s="1"/>
  <c r="D1950" i="35"/>
  <c r="E1950" i="35"/>
  <c r="D1951" i="35" l="1"/>
  <c r="E1951" i="35"/>
  <c r="A1953" i="35"/>
  <c r="G1952" i="35"/>
  <c r="H1952" i="35" s="1"/>
  <c r="E1952" i="35" l="1"/>
  <c r="D1952" i="35"/>
  <c r="G1953" i="35"/>
  <c r="H1953" i="35" s="1"/>
  <c r="A1954" i="35"/>
  <c r="G1954" i="35" l="1"/>
  <c r="H1954" i="35" s="1"/>
  <c r="A1955" i="35"/>
  <c r="E1953" i="35"/>
  <c r="D1953" i="35"/>
  <c r="A1956" i="35" l="1"/>
  <c r="G1955" i="35"/>
  <c r="H1955" i="35" s="1"/>
  <c r="E1954" i="35"/>
  <c r="D1954" i="35"/>
  <c r="E1955" i="35" l="1"/>
  <c r="D1955" i="35"/>
  <c r="G1956" i="35"/>
  <c r="H1956" i="35" s="1"/>
  <c r="A1957" i="35"/>
  <c r="G1957" i="35" l="1"/>
  <c r="H1957" i="35" s="1"/>
  <c r="A1958" i="35"/>
  <c r="D1956" i="35"/>
  <c r="B1956" i="35"/>
  <c r="E1956" i="35"/>
  <c r="A1959" i="35" l="1"/>
  <c r="G1958" i="35"/>
  <c r="H1958" i="35" s="1"/>
  <c r="D1957" i="35"/>
  <c r="E1957" i="35"/>
  <c r="D1958" i="35" l="1"/>
  <c r="E1958" i="35"/>
  <c r="A1960" i="35"/>
  <c r="G1959" i="35"/>
  <c r="H1959" i="35" s="1"/>
  <c r="E1959" i="35" l="1"/>
  <c r="D1959" i="35"/>
  <c r="G1960" i="35"/>
  <c r="H1960" i="35" s="1"/>
  <c r="A1961" i="35"/>
  <c r="G1961" i="35" l="1"/>
  <c r="H1961" i="35" s="1"/>
  <c r="A1962" i="35"/>
  <c r="D1960" i="35"/>
  <c r="E1960" i="35"/>
  <c r="A1963" i="35" l="1"/>
  <c r="G1962" i="35"/>
  <c r="H1962" i="35" s="1"/>
  <c r="D1961" i="35"/>
  <c r="E1961" i="35"/>
  <c r="D1962" i="35" l="1"/>
  <c r="E1962" i="35"/>
  <c r="A1964" i="35"/>
  <c r="G1963" i="35"/>
  <c r="H1963" i="35" s="1"/>
  <c r="E1963" i="35" l="1"/>
  <c r="D1963" i="35"/>
  <c r="G1964" i="35"/>
  <c r="H1964" i="35" s="1"/>
  <c r="A1965" i="35"/>
  <c r="G1965" i="35" l="1"/>
  <c r="H1965" i="35" s="1"/>
  <c r="A1966" i="35"/>
  <c r="D1964" i="35"/>
  <c r="E1964" i="35"/>
  <c r="A1967" i="35" l="1"/>
  <c r="G1966" i="35"/>
  <c r="H1966" i="35" s="1"/>
  <c r="D1965" i="35"/>
  <c r="E1965" i="35"/>
  <c r="E1966" i="35" l="1"/>
  <c r="D1966" i="35"/>
  <c r="A1968" i="35"/>
  <c r="G1967" i="35"/>
  <c r="H1967" i="35" s="1"/>
  <c r="E1967" i="35" l="1"/>
  <c r="D1967" i="35"/>
  <c r="G1968" i="35"/>
  <c r="H1968" i="35" s="1"/>
  <c r="A1969" i="35"/>
  <c r="G1969" i="35" l="1"/>
  <c r="H1969" i="35" s="1"/>
  <c r="A1970" i="35"/>
  <c r="D1968" i="35"/>
  <c r="E1968" i="35"/>
  <c r="A1971" i="35" l="1"/>
  <c r="G1970" i="35"/>
  <c r="H1970" i="35" s="1"/>
  <c r="E1969" i="35"/>
  <c r="D1969" i="35"/>
  <c r="E1970" i="35" l="1"/>
  <c r="D1970" i="35"/>
  <c r="A1972" i="35"/>
  <c r="G1971" i="35"/>
  <c r="H1971" i="35" s="1"/>
  <c r="D1971" i="35" l="1"/>
  <c r="E1971" i="35"/>
  <c r="A1973" i="35"/>
  <c r="G1972" i="35"/>
  <c r="H1972" i="35" s="1"/>
  <c r="G1973" i="35" l="1"/>
  <c r="H1973" i="35" s="1"/>
  <c r="A1974" i="35"/>
  <c r="E1972" i="35"/>
  <c r="D1972" i="35"/>
  <c r="G1974" i="35" l="1"/>
  <c r="H1974" i="35" s="1"/>
  <c r="A1975" i="35"/>
  <c r="E1973" i="35"/>
  <c r="D1973" i="35"/>
  <c r="A1976" i="35" l="1"/>
  <c r="G1975" i="35"/>
  <c r="H1975" i="35" s="1"/>
  <c r="D1974" i="35"/>
  <c r="E1974" i="35"/>
  <c r="D1975" i="35" l="1"/>
  <c r="E1975" i="35"/>
  <c r="A1977" i="35"/>
  <c r="G1976" i="35"/>
  <c r="H1976" i="35" s="1"/>
  <c r="G1977" i="35" l="1"/>
  <c r="H1977" i="35" s="1"/>
  <c r="A1978" i="35"/>
  <c r="D1976" i="35"/>
  <c r="E1976" i="35"/>
  <c r="G1978" i="35" l="1"/>
  <c r="H1978" i="35" s="1"/>
  <c r="A1979" i="35"/>
  <c r="D1977" i="35"/>
  <c r="E1977" i="35"/>
  <c r="A1980" i="35" l="1"/>
  <c r="G1979" i="35"/>
  <c r="H1979" i="35" s="1"/>
  <c r="D1978" i="35"/>
  <c r="E1978" i="35"/>
  <c r="E1979" i="35" l="1"/>
  <c r="D1979" i="35"/>
  <c r="G1980" i="35"/>
  <c r="H1980" i="35" s="1"/>
  <c r="A1981" i="35"/>
  <c r="D1980" i="35" l="1"/>
  <c r="B1980" i="35"/>
  <c r="E1980" i="35"/>
  <c r="G1981" i="35"/>
  <c r="H1981" i="35" s="1"/>
  <c r="A1982" i="35"/>
  <c r="D1981" i="35" l="1"/>
  <c r="E1981" i="35"/>
  <c r="A1983" i="35"/>
  <c r="G1982" i="35"/>
  <c r="H1982" i="35" s="1"/>
  <c r="E1982" i="35" l="1"/>
  <c r="D1982" i="35"/>
  <c r="A1984" i="35"/>
  <c r="G1983" i="35"/>
  <c r="H1983" i="35" s="1"/>
  <c r="D1983" i="35" l="1"/>
  <c r="E1983" i="35"/>
  <c r="G1984" i="35"/>
  <c r="H1984" i="35" s="1"/>
  <c r="A1985" i="35"/>
  <c r="G1985" i="35" l="1"/>
  <c r="H1985" i="35" s="1"/>
  <c r="A1986" i="35"/>
  <c r="E1984" i="35"/>
  <c r="D1984" i="35"/>
  <c r="A1987" i="35" l="1"/>
  <c r="G1986" i="35"/>
  <c r="H1986" i="35" s="1"/>
  <c r="E1985" i="35"/>
  <c r="D1985" i="35"/>
  <c r="E1986" i="35" l="1"/>
  <c r="D1986" i="35"/>
  <c r="A1988" i="35"/>
  <c r="G1987" i="35"/>
  <c r="H1987" i="35" s="1"/>
  <c r="E1987" i="35" l="1"/>
  <c r="D1987" i="35"/>
  <c r="G1988" i="35"/>
  <c r="H1988" i="35" s="1"/>
  <c r="A1989" i="35"/>
  <c r="G1989" i="35" l="1"/>
  <c r="H1989" i="35" s="1"/>
  <c r="A1990" i="35"/>
  <c r="E1988" i="35"/>
  <c r="D1988" i="35"/>
  <c r="A1991" i="35" l="1"/>
  <c r="G1990" i="35"/>
  <c r="H1990" i="35" s="1"/>
  <c r="E1989" i="35"/>
  <c r="D1989" i="35"/>
  <c r="D1990" i="35" l="1"/>
  <c r="E1990" i="35"/>
  <c r="A1992" i="35"/>
  <c r="G1991" i="35"/>
  <c r="H1991" i="35" s="1"/>
  <c r="D1991" i="35" l="1"/>
  <c r="E1991" i="35"/>
  <c r="G1992" i="35"/>
  <c r="H1992" i="35" s="1"/>
  <c r="A1993" i="35"/>
  <c r="G1993" i="35" l="1"/>
  <c r="H1993" i="35" s="1"/>
  <c r="A1994" i="35"/>
  <c r="E1992" i="35"/>
  <c r="D1992" i="35"/>
  <c r="A1995" i="35" l="1"/>
  <c r="G1994" i="35"/>
  <c r="H1994" i="35" s="1"/>
  <c r="E1993" i="35"/>
  <c r="D1993" i="35"/>
  <c r="D1994" i="35" l="1"/>
  <c r="E1994" i="35"/>
  <c r="A1996" i="35"/>
  <c r="G1995" i="35"/>
  <c r="H1995" i="35" s="1"/>
  <c r="D1995" i="35" l="1"/>
  <c r="E1995" i="35"/>
  <c r="G1996" i="35"/>
  <c r="H1996" i="35" s="1"/>
  <c r="A1997" i="35"/>
  <c r="A1998" i="35" l="1"/>
  <c r="G1997" i="35"/>
  <c r="H1997" i="35" s="1"/>
  <c r="D1996" i="35"/>
  <c r="E1996" i="35"/>
  <c r="E1997" i="35" l="1"/>
  <c r="D1997" i="35"/>
  <c r="A1999" i="35"/>
  <c r="G1998" i="35"/>
  <c r="H1998" i="35" s="1"/>
  <c r="E1998" i="35" l="1"/>
  <c r="D1998" i="35"/>
  <c r="A2000" i="35"/>
  <c r="G1999" i="35"/>
  <c r="H1999" i="35" s="1"/>
  <c r="E1999" i="35" l="1"/>
  <c r="D1999" i="35"/>
  <c r="G2000" i="35"/>
  <c r="H2000" i="35" s="1"/>
  <c r="A2001" i="35"/>
  <c r="A2002" i="35" l="1"/>
  <c r="G2001" i="35"/>
  <c r="H2001" i="35" s="1"/>
  <c r="E2000" i="35"/>
  <c r="D2000" i="35"/>
  <c r="E2001" i="35" l="1"/>
  <c r="D2001" i="35"/>
  <c r="A2003" i="35"/>
  <c r="G2002" i="35"/>
  <c r="H2002" i="35" s="1"/>
  <c r="E2002" i="35" l="1"/>
  <c r="D2002" i="35"/>
  <c r="A2004" i="35"/>
  <c r="G2003" i="35"/>
  <c r="H2003" i="35" s="1"/>
  <c r="D2003" i="35" l="1"/>
  <c r="E2003" i="35"/>
  <c r="G2004" i="35"/>
  <c r="H2004" i="35" s="1"/>
  <c r="A2005" i="35"/>
  <c r="A2006" i="35" l="1"/>
  <c r="G2005" i="35"/>
  <c r="H2005" i="35" s="1"/>
  <c r="E2004" i="35"/>
  <c r="B2004" i="35"/>
  <c r="D2004" i="35"/>
  <c r="E2005" i="35" l="1"/>
  <c r="D2005" i="35"/>
  <c r="A2007" i="35"/>
  <c r="G2006" i="35"/>
  <c r="H2006" i="35" s="1"/>
  <c r="E2006" i="35" l="1"/>
  <c r="D2006" i="35"/>
  <c r="G2007" i="35"/>
  <c r="H2007" i="35" s="1"/>
  <c r="A2008" i="35"/>
  <c r="A2009" i="35" l="1"/>
  <c r="G2008" i="35"/>
  <c r="H2008" i="35" s="1"/>
  <c r="E2007" i="35"/>
  <c r="D2007" i="35"/>
  <c r="E2008" i="35" l="1"/>
  <c r="D2008" i="35"/>
  <c r="A2010" i="35"/>
  <c r="G2009" i="35"/>
  <c r="H2009" i="35" s="1"/>
  <c r="E2009" i="35" l="1"/>
  <c r="D2009" i="35"/>
  <c r="A2011" i="35"/>
  <c r="G2010" i="35"/>
  <c r="H2010" i="35" s="1"/>
  <c r="E2010" i="35" l="1"/>
  <c r="D2010" i="35"/>
  <c r="G2011" i="35"/>
  <c r="H2011" i="35" s="1"/>
  <c r="A2012" i="35"/>
  <c r="G2012" i="35" l="1"/>
  <c r="H2012" i="35" s="1"/>
  <c r="A2013" i="35"/>
  <c r="D2011" i="35"/>
  <c r="E2011" i="35"/>
  <c r="A2014" i="35" l="1"/>
  <c r="G2013" i="35"/>
  <c r="H2013" i="35" s="1"/>
  <c r="D2012" i="35"/>
  <c r="E2012" i="35"/>
  <c r="D2013" i="35" l="1"/>
  <c r="E2013" i="35"/>
  <c r="A2015" i="35"/>
  <c r="G2014" i="35"/>
  <c r="H2014" i="35" s="1"/>
  <c r="D2014" i="35" l="1"/>
  <c r="E2014" i="35"/>
  <c r="G2015" i="35"/>
  <c r="H2015" i="35" s="1"/>
  <c r="A2016" i="35"/>
  <c r="A2017" i="35" l="1"/>
  <c r="G2016" i="35"/>
  <c r="H2016" i="35" s="1"/>
  <c r="E2015" i="35"/>
  <c r="D2015" i="35"/>
  <c r="E2016" i="35" l="1"/>
  <c r="D2016" i="35"/>
  <c r="A2018" i="35"/>
  <c r="G2017" i="35"/>
  <c r="H2017" i="35" s="1"/>
  <c r="E2017" i="35" l="1"/>
  <c r="D2017" i="35"/>
  <c r="A2019" i="35"/>
  <c r="G2018" i="35"/>
  <c r="H2018" i="35" s="1"/>
  <c r="E2018" i="35" l="1"/>
  <c r="D2018" i="35"/>
  <c r="G2019" i="35"/>
  <c r="H2019" i="35" s="1"/>
  <c r="A2020" i="35"/>
  <c r="A2021" i="35" l="1"/>
  <c r="G2020" i="35"/>
  <c r="H2020" i="35" s="1"/>
  <c r="E2019" i="35"/>
  <c r="D2019" i="35"/>
  <c r="E2020" i="35" l="1"/>
  <c r="D2020" i="35"/>
  <c r="A2022" i="35"/>
  <c r="G2021" i="35"/>
  <c r="H2021" i="35" s="1"/>
  <c r="E2021" i="35" l="1"/>
  <c r="D2021" i="35"/>
  <c r="A2023" i="35"/>
  <c r="G2022" i="35"/>
  <c r="H2022" i="35" s="1"/>
  <c r="E2022" i="35" l="1"/>
  <c r="D2022" i="35"/>
  <c r="G2023" i="35"/>
  <c r="H2023" i="35" s="1"/>
  <c r="A2024" i="35"/>
  <c r="A2025" i="35" l="1"/>
  <c r="G2024" i="35"/>
  <c r="H2024" i="35" s="1"/>
  <c r="E2023" i="35"/>
  <c r="D2023" i="35"/>
  <c r="E2024" i="35" l="1"/>
  <c r="D2024" i="35"/>
  <c r="A2026" i="35"/>
  <c r="G2025" i="35"/>
  <c r="H2025" i="35" s="1"/>
  <c r="E2025" i="35" l="1"/>
  <c r="D2025" i="35"/>
  <c r="A2027" i="35"/>
  <c r="G2026" i="35"/>
  <c r="H2026" i="35" s="1"/>
  <c r="E2026" i="35" l="1"/>
  <c r="D2026" i="35"/>
  <c r="G2027" i="35"/>
  <c r="H2027" i="35" s="1"/>
  <c r="A2028" i="35"/>
  <c r="A2029" i="35" l="1"/>
  <c r="G2028" i="35"/>
  <c r="H2028" i="35" s="1"/>
  <c r="D2027" i="35"/>
  <c r="E2027" i="35"/>
  <c r="E2028" i="35" l="1"/>
  <c r="B2028" i="35"/>
  <c r="D2028" i="35"/>
  <c r="A2030" i="35"/>
  <c r="G2029" i="35"/>
  <c r="H2029" i="35" s="1"/>
  <c r="G2030" i="35" l="1"/>
  <c r="H2030" i="35" s="1"/>
  <c r="A2031" i="35"/>
  <c r="E2029" i="35"/>
  <c r="D2029" i="35"/>
  <c r="G2031" i="35" l="1"/>
  <c r="H2031" i="35" s="1"/>
  <c r="A2032" i="35"/>
  <c r="D2030" i="35"/>
  <c r="E2030" i="35"/>
  <c r="A2033" i="35" l="1"/>
  <c r="G2032" i="35"/>
  <c r="H2032" i="35" s="1"/>
  <c r="E2031" i="35"/>
  <c r="D2031" i="35"/>
  <c r="E2032" i="35" l="1"/>
  <c r="D2032" i="35"/>
  <c r="A2034" i="35"/>
  <c r="G2033" i="35"/>
  <c r="H2033" i="35" s="1"/>
  <c r="D2033" i="35" l="1"/>
  <c r="E2033" i="35"/>
  <c r="G2034" i="35"/>
  <c r="H2034" i="35" s="1"/>
  <c r="A2035" i="35"/>
  <c r="A2036" i="35" l="1"/>
  <c r="G2035" i="35"/>
  <c r="H2035" i="35" s="1"/>
  <c r="E2034" i="35"/>
  <c r="D2034" i="35"/>
  <c r="D2035" i="35" l="1"/>
  <c r="E2035" i="35"/>
  <c r="A2037" i="35"/>
  <c r="G2036" i="35"/>
  <c r="H2036" i="35" s="1"/>
  <c r="E2036" i="35" l="1"/>
  <c r="D2036" i="35"/>
  <c r="A2038" i="35"/>
  <c r="G2037" i="35"/>
  <c r="H2037" i="35" s="1"/>
  <c r="E2037" i="35" l="1"/>
  <c r="D2037" i="35"/>
  <c r="G2038" i="35"/>
  <c r="H2038" i="35" s="1"/>
  <c r="A2039" i="35"/>
  <c r="A2040" i="35" l="1"/>
  <c r="G2039" i="35"/>
  <c r="H2039" i="35" s="1"/>
  <c r="D2038" i="35"/>
  <c r="E2038" i="35"/>
  <c r="D2039" i="35" l="1"/>
  <c r="E2039" i="35"/>
  <c r="A2041" i="35"/>
  <c r="G2040" i="35"/>
  <c r="H2040" i="35" s="1"/>
  <c r="D2040" i="35" l="1"/>
  <c r="E2040" i="35"/>
  <c r="A2042" i="35"/>
  <c r="G2041" i="35"/>
  <c r="H2041" i="35" s="1"/>
  <c r="D2041" i="35" l="1"/>
  <c r="E2041" i="35"/>
  <c r="G2042" i="35"/>
  <c r="H2042" i="35" s="1"/>
  <c r="A2043" i="35"/>
  <c r="A2044" i="35" l="1"/>
  <c r="G2043" i="35"/>
  <c r="H2043" i="35" s="1"/>
  <c r="E2042" i="35"/>
  <c r="D2042" i="35"/>
  <c r="D2043" i="35" l="1"/>
  <c r="E2043" i="35"/>
  <c r="A2045" i="35"/>
  <c r="G2044" i="35"/>
  <c r="H2044" i="35" s="1"/>
  <c r="E2044" i="35" l="1"/>
  <c r="D2044" i="35"/>
  <c r="A2046" i="35"/>
  <c r="G2045" i="35"/>
  <c r="H2045" i="35" s="1"/>
  <c r="E2045" i="35" l="1"/>
  <c r="D2045" i="35"/>
  <c r="G2046" i="35"/>
  <c r="H2046" i="35" s="1"/>
  <c r="A2047" i="35"/>
  <c r="G2047" i="35" l="1"/>
  <c r="H2047" i="35" s="1"/>
  <c r="A2048" i="35"/>
  <c r="D2046" i="35"/>
  <c r="E2046" i="35"/>
  <c r="A2049" i="35" l="1"/>
  <c r="G2048" i="35"/>
  <c r="H2048" i="35" s="1"/>
  <c r="E2047" i="35"/>
  <c r="D2047" i="35"/>
  <c r="E2048" i="35" l="1"/>
  <c r="D2048" i="35"/>
  <c r="A2050" i="35"/>
  <c r="G2049" i="35"/>
  <c r="H2049" i="35" s="1"/>
  <c r="D2049" i="35" l="1"/>
  <c r="E2049" i="35"/>
  <c r="G2050" i="35"/>
  <c r="H2050" i="35" s="1"/>
  <c r="A2051" i="35"/>
  <c r="A2052" i="35" l="1"/>
  <c r="G2051" i="35"/>
  <c r="H2051" i="35" s="1"/>
  <c r="E2050" i="35"/>
  <c r="D2050" i="35"/>
  <c r="D2051" i="35" l="1"/>
  <c r="E2051" i="35"/>
  <c r="A2053" i="35"/>
  <c r="G2052" i="35"/>
  <c r="H2052" i="35" s="1"/>
  <c r="D2052" i="35" l="1"/>
  <c r="B2052" i="35"/>
  <c r="E2052" i="35"/>
  <c r="G2053" i="35"/>
  <c r="H2053" i="35" s="1"/>
  <c r="A2054" i="35"/>
  <c r="D2053" i="35" l="1"/>
  <c r="E2053" i="35"/>
  <c r="A2055" i="35"/>
  <c r="G2054" i="35"/>
  <c r="H2054" i="35" s="1"/>
  <c r="D2054" i="35" l="1"/>
  <c r="E2054" i="35"/>
  <c r="A2056" i="35"/>
  <c r="G2055" i="35"/>
  <c r="H2055" i="35" s="1"/>
  <c r="D2055" i="35" l="1"/>
  <c r="E2055" i="35"/>
  <c r="A2057" i="35"/>
  <c r="G2056" i="35"/>
  <c r="H2056" i="35" s="1"/>
  <c r="D2056" i="35" l="1"/>
  <c r="E2056" i="35"/>
  <c r="G2057" i="35"/>
  <c r="H2057" i="35" s="1"/>
  <c r="A2058" i="35"/>
  <c r="A2059" i="35" l="1"/>
  <c r="G2058" i="35"/>
  <c r="H2058" i="35" s="1"/>
  <c r="E2057" i="35"/>
  <c r="D2057" i="35"/>
  <c r="D2058" i="35" l="1"/>
  <c r="E2058" i="35"/>
  <c r="A2060" i="35"/>
  <c r="G2059" i="35"/>
  <c r="H2059" i="35" s="1"/>
  <c r="E2059" i="35" l="1"/>
  <c r="D2059" i="35"/>
  <c r="A2061" i="35"/>
  <c r="G2060" i="35"/>
  <c r="H2060" i="35" s="1"/>
  <c r="D2060" i="35" l="1"/>
  <c r="E2060" i="35"/>
  <c r="G2061" i="35"/>
  <c r="H2061" i="35" s="1"/>
  <c r="A2062" i="35"/>
  <c r="A2063" i="35" l="1"/>
  <c r="G2062" i="35"/>
  <c r="H2062" i="35" s="1"/>
  <c r="D2061" i="35"/>
  <c r="E2061" i="35"/>
  <c r="D2062" i="35" l="1"/>
  <c r="E2062" i="35"/>
  <c r="A2064" i="35"/>
  <c r="G2063" i="35"/>
  <c r="H2063" i="35" s="1"/>
  <c r="D2063" i="35" l="1"/>
  <c r="E2063" i="35"/>
  <c r="A2065" i="35"/>
  <c r="G2064" i="35"/>
  <c r="H2064" i="35" s="1"/>
  <c r="E2064" i="35" l="1"/>
  <c r="D2064" i="35"/>
  <c r="G2065" i="35"/>
  <c r="H2065" i="35" s="1"/>
  <c r="A2066" i="35"/>
  <c r="G2066" i="35" l="1"/>
  <c r="H2066" i="35" s="1"/>
  <c r="A2067" i="35"/>
  <c r="D2065" i="35"/>
  <c r="E2065" i="35"/>
  <c r="A2068" i="35" l="1"/>
  <c r="G2067" i="35"/>
  <c r="H2067" i="35" s="1"/>
  <c r="E2066" i="35"/>
  <c r="D2066" i="35"/>
  <c r="E2067" i="35" l="1"/>
  <c r="D2067" i="35"/>
  <c r="A2069" i="35"/>
  <c r="G2068" i="35"/>
  <c r="H2068" i="35" s="1"/>
  <c r="D2068" i="35" l="1"/>
  <c r="E2068" i="35"/>
  <c r="G2069" i="35"/>
  <c r="H2069" i="35" s="1"/>
  <c r="A2070" i="35"/>
  <c r="A2071" i="35" l="1"/>
  <c r="G2070" i="35"/>
  <c r="H2070" i="35" s="1"/>
  <c r="D2069" i="35"/>
  <c r="E2069" i="35"/>
  <c r="D2070" i="35" l="1"/>
  <c r="E2070" i="35"/>
  <c r="A2072" i="35"/>
  <c r="G2071" i="35"/>
  <c r="H2071" i="35" s="1"/>
  <c r="E2071" i="35" l="1"/>
  <c r="D2071" i="35"/>
  <c r="A2073" i="35"/>
  <c r="G2072" i="35"/>
  <c r="H2072" i="35" s="1"/>
  <c r="D2072" i="35" l="1"/>
  <c r="E2072" i="35"/>
  <c r="G2073" i="35"/>
  <c r="H2073" i="35" s="1"/>
  <c r="A2074" i="35"/>
  <c r="A2075" i="35" l="1"/>
  <c r="G2074" i="35"/>
  <c r="H2074" i="35" s="1"/>
  <c r="E2073" i="35"/>
  <c r="D2073" i="35"/>
  <c r="D2074" i="35" l="1"/>
  <c r="E2074" i="35"/>
  <c r="A2076" i="35"/>
  <c r="G2075" i="35"/>
  <c r="H2075" i="35" s="1"/>
  <c r="E2075" i="35" l="1"/>
  <c r="D2075" i="35"/>
  <c r="A2077" i="35"/>
  <c r="G2076" i="35"/>
  <c r="H2076" i="35" s="1"/>
  <c r="E2076" i="35" l="1"/>
  <c r="B2076" i="35"/>
  <c r="D2076" i="35"/>
  <c r="A2078" i="35"/>
  <c r="G2077" i="35"/>
  <c r="H2077" i="35" s="1"/>
  <c r="A2079" i="35" l="1"/>
  <c r="G2078" i="35"/>
  <c r="H2078" i="35" s="1"/>
  <c r="E2077" i="35"/>
  <c r="D2077" i="35"/>
  <c r="E2078" i="35" l="1"/>
  <c r="D2078" i="35"/>
  <c r="A2080" i="35"/>
  <c r="G2079" i="35"/>
  <c r="H2079" i="35" s="1"/>
  <c r="E2079" i="35" l="1"/>
  <c r="D2079" i="35"/>
  <c r="G2080" i="35"/>
  <c r="H2080" i="35" s="1"/>
  <c r="A2081" i="35"/>
  <c r="A2082" i="35" l="1"/>
  <c r="G2081" i="35"/>
  <c r="H2081" i="35" s="1"/>
  <c r="D2080" i="35"/>
  <c r="E2080" i="35"/>
  <c r="D2081" i="35" l="1"/>
  <c r="E2081" i="35"/>
  <c r="A2083" i="35"/>
  <c r="G2082" i="35"/>
  <c r="H2082" i="35" s="1"/>
  <c r="D2082" i="35" l="1"/>
  <c r="E2082" i="35"/>
  <c r="A2084" i="35"/>
  <c r="G2083" i="35"/>
  <c r="H2083" i="35" s="1"/>
  <c r="D2083" i="35" l="1"/>
  <c r="E2083" i="35"/>
  <c r="G2084" i="35"/>
  <c r="H2084" i="35" s="1"/>
  <c r="A2085" i="35"/>
  <c r="G2085" i="35" l="1"/>
  <c r="H2085" i="35" s="1"/>
  <c r="A2086" i="35"/>
  <c r="D2084" i="35"/>
  <c r="E2084" i="35"/>
  <c r="A2087" i="35" l="1"/>
  <c r="G2086" i="35"/>
  <c r="H2086" i="35" s="1"/>
  <c r="D2085" i="35"/>
  <c r="E2085" i="35"/>
  <c r="E2086" i="35" l="1"/>
  <c r="D2086" i="35"/>
  <c r="A2088" i="35"/>
  <c r="G2087" i="35"/>
  <c r="H2087" i="35" s="1"/>
  <c r="E2087" i="35" l="1"/>
  <c r="D2087" i="35"/>
  <c r="G2088" i="35"/>
  <c r="H2088" i="35" s="1"/>
  <c r="A2089" i="35"/>
  <c r="A2090" i="35" l="1"/>
  <c r="G2089" i="35"/>
  <c r="H2089" i="35" s="1"/>
  <c r="E2088" i="35"/>
  <c r="D2088" i="35"/>
  <c r="D2089" i="35" l="1"/>
  <c r="E2089" i="35"/>
  <c r="A2091" i="35"/>
  <c r="G2090" i="35"/>
  <c r="H2090" i="35" s="1"/>
  <c r="D2090" i="35" l="1"/>
  <c r="E2090" i="35"/>
  <c r="A2092" i="35"/>
  <c r="G2091" i="35"/>
  <c r="H2091" i="35" s="1"/>
  <c r="E2091" i="35" l="1"/>
  <c r="D2091" i="35"/>
  <c r="G2092" i="35"/>
  <c r="H2092" i="35" s="1"/>
  <c r="A2093" i="35"/>
  <c r="A2094" i="35" l="1"/>
  <c r="G2093" i="35"/>
  <c r="H2093" i="35" s="1"/>
  <c r="D2092" i="35"/>
  <c r="E2092" i="35"/>
  <c r="E2093" i="35" l="1"/>
  <c r="D2093" i="35"/>
  <c r="A2095" i="35"/>
  <c r="G2094" i="35"/>
  <c r="H2094" i="35" s="1"/>
  <c r="E2094" i="35" l="1"/>
  <c r="D2094" i="35"/>
  <c r="A2096" i="35"/>
  <c r="G2095" i="35"/>
  <c r="H2095" i="35" s="1"/>
  <c r="E2095" i="35" l="1"/>
  <c r="D2095" i="35"/>
  <c r="G2096" i="35"/>
  <c r="H2096" i="35" s="1"/>
  <c r="A2097" i="35"/>
  <c r="A2098" i="35" l="1"/>
  <c r="G2097" i="35"/>
  <c r="H2097" i="35" s="1"/>
  <c r="E2096" i="35"/>
  <c r="D2096" i="35"/>
  <c r="D2097" i="35" l="1"/>
  <c r="E2097" i="35"/>
  <c r="A2099" i="35"/>
  <c r="G2098" i="35"/>
  <c r="H2098" i="35" s="1"/>
  <c r="D2098" i="35" l="1"/>
  <c r="E2098" i="35"/>
  <c r="A2100" i="35"/>
  <c r="G2099" i="35"/>
  <c r="H2099" i="35" s="1"/>
  <c r="D2099" i="35" l="1"/>
  <c r="E2099" i="35"/>
  <c r="G2100" i="35"/>
  <c r="H2100" i="35" s="1"/>
  <c r="A2101" i="35"/>
  <c r="A2102" i="35" l="1"/>
  <c r="G2101" i="35"/>
  <c r="H2101" i="35" s="1"/>
  <c r="E2100" i="35"/>
  <c r="B2100" i="35"/>
  <c r="D2100" i="35"/>
  <c r="D2101" i="35" l="1"/>
  <c r="E2101" i="35"/>
  <c r="A2103" i="35"/>
  <c r="G2102" i="35"/>
  <c r="H2102" i="35" s="1"/>
  <c r="D2102" i="35" l="1"/>
  <c r="E2102" i="35"/>
  <c r="G2103" i="35"/>
  <c r="H2103" i="35" s="1"/>
  <c r="A2104" i="35"/>
  <c r="G2104" i="35" l="1"/>
  <c r="H2104" i="35" s="1"/>
  <c r="A2105" i="35"/>
  <c r="E2103" i="35"/>
  <c r="D2103" i="35"/>
  <c r="A2106" i="35" l="1"/>
  <c r="G2105" i="35"/>
  <c r="H2105" i="35" s="1"/>
  <c r="E2104" i="35"/>
  <c r="D2104" i="35"/>
  <c r="E2105" i="35" l="1"/>
  <c r="D2105" i="35"/>
  <c r="A2107" i="35"/>
  <c r="G2106" i="35"/>
  <c r="H2106" i="35" s="1"/>
  <c r="E2106" i="35" l="1"/>
  <c r="D2106" i="35"/>
  <c r="G2107" i="35"/>
  <c r="H2107" i="35" s="1"/>
  <c r="A2108" i="35"/>
  <c r="A2109" i="35" l="1"/>
  <c r="G2108" i="35"/>
  <c r="H2108" i="35" s="1"/>
  <c r="D2107" i="35"/>
  <c r="E2107" i="35"/>
  <c r="D2108" i="35" l="1"/>
  <c r="E2108" i="35"/>
  <c r="A2110" i="35"/>
  <c r="G2109" i="35"/>
  <c r="H2109" i="35" s="1"/>
  <c r="E2109" i="35" l="1"/>
  <c r="D2109" i="35"/>
  <c r="A2111" i="35"/>
  <c r="G2110" i="35"/>
  <c r="H2110" i="35" s="1"/>
  <c r="E2110" i="35" l="1"/>
  <c r="D2110" i="35"/>
  <c r="G2111" i="35"/>
  <c r="H2111" i="35" s="1"/>
  <c r="A2112" i="35"/>
  <c r="A2113" i="35" l="1"/>
  <c r="G2112" i="35"/>
  <c r="H2112" i="35" s="1"/>
  <c r="D2111" i="35"/>
  <c r="E2111" i="35"/>
  <c r="D2112" i="35" l="1"/>
  <c r="E2112" i="35"/>
  <c r="A2114" i="35"/>
  <c r="G2113" i="35"/>
  <c r="H2113" i="35" s="1"/>
  <c r="E2113" i="35" l="1"/>
  <c r="D2113" i="35"/>
  <c r="A2115" i="35"/>
  <c r="G2114" i="35"/>
  <c r="H2114" i="35" s="1"/>
  <c r="E2114" i="35" l="1"/>
  <c r="D2114" i="35"/>
  <c r="G2115" i="35"/>
  <c r="H2115" i="35" s="1"/>
  <c r="A2116" i="35"/>
  <c r="A2117" i="35" l="1"/>
  <c r="G2116" i="35"/>
  <c r="H2116" i="35" s="1"/>
  <c r="D2115" i="35"/>
  <c r="E2115" i="35"/>
  <c r="D2116" i="35" l="1"/>
  <c r="E2116" i="35"/>
  <c r="A2118" i="35"/>
  <c r="G2117" i="35"/>
  <c r="H2117" i="35" s="1"/>
  <c r="E2117" i="35" l="1"/>
  <c r="D2117" i="35"/>
  <c r="A2119" i="35"/>
  <c r="G2118" i="35"/>
  <c r="H2118" i="35" s="1"/>
  <c r="D2118" i="35" l="1"/>
  <c r="E2118" i="35"/>
  <c r="G2119" i="35"/>
  <c r="H2119" i="35" s="1"/>
  <c r="A2120" i="35"/>
  <c r="G2120" i="35" l="1"/>
  <c r="H2120" i="35" s="1"/>
  <c r="A2121" i="35"/>
  <c r="E2119" i="35"/>
  <c r="D2119" i="35"/>
  <c r="A2122" i="35" l="1"/>
  <c r="G2121" i="35"/>
  <c r="H2121" i="35" s="1"/>
  <c r="E2120" i="35"/>
  <c r="D2120" i="35"/>
  <c r="E2121" i="35" l="1"/>
  <c r="D2121" i="35"/>
  <c r="A2123" i="35"/>
  <c r="G2122" i="35"/>
  <c r="H2122" i="35" s="1"/>
  <c r="E2122" i="35" l="1"/>
  <c r="D2122" i="35"/>
  <c r="G2123" i="35"/>
  <c r="H2123" i="35" s="1"/>
  <c r="A2124" i="35"/>
  <c r="A2125" i="35" l="1"/>
  <c r="G2124" i="35"/>
  <c r="H2124" i="35" s="1"/>
  <c r="D2123" i="35"/>
  <c r="E2123" i="35"/>
  <c r="E2124" i="35" l="1"/>
  <c r="B2124" i="35"/>
  <c r="D2124" i="35"/>
  <c r="A2126" i="35"/>
  <c r="G2125" i="35"/>
  <c r="H2125" i="35" s="1"/>
  <c r="G2126" i="35" l="1"/>
  <c r="H2126" i="35" s="1"/>
  <c r="A2127" i="35"/>
  <c r="E2125" i="35"/>
  <c r="D2125" i="35"/>
  <c r="A2128" i="35" l="1"/>
  <c r="G2127" i="35"/>
  <c r="H2127" i="35" s="1"/>
  <c r="D2126" i="35"/>
  <c r="E2126" i="35"/>
  <c r="E2127" i="35" l="1"/>
  <c r="D2127" i="35"/>
  <c r="A2129" i="35"/>
  <c r="G2128" i="35"/>
  <c r="H2128" i="35" s="1"/>
  <c r="D2128" i="35" l="1"/>
  <c r="E2128" i="35"/>
  <c r="A2130" i="35"/>
  <c r="G2129" i="35"/>
  <c r="H2129" i="35" s="1"/>
  <c r="E2129" i="35" l="1"/>
  <c r="D2129" i="35"/>
  <c r="G2130" i="35"/>
  <c r="H2130" i="35" s="1"/>
  <c r="A2131" i="35"/>
  <c r="A2132" i="35" l="1"/>
  <c r="G2131" i="35"/>
  <c r="H2131" i="35" s="1"/>
  <c r="D2130" i="35"/>
  <c r="E2130" i="35"/>
  <c r="E2131" i="35" l="1"/>
  <c r="D2131" i="35"/>
  <c r="A2133" i="35"/>
  <c r="G2132" i="35"/>
  <c r="H2132" i="35" s="1"/>
  <c r="E2132" i="35" l="1"/>
  <c r="D2132" i="35"/>
  <c r="A2134" i="35"/>
  <c r="G2133" i="35"/>
  <c r="H2133" i="35" s="1"/>
  <c r="D2133" i="35" l="1"/>
  <c r="E2133" i="35"/>
  <c r="G2134" i="35"/>
  <c r="H2134" i="35" s="1"/>
  <c r="A2135" i="35"/>
  <c r="A2136" i="35" l="1"/>
  <c r="G2135" i="35"/>
  <c r="H2135" i="35" s="1"/>
  <c r="D2134" i="35"/>
  <c r="E2134" i="35"/>
  <c r="E2135" i="35" l="1"/>
  <c r="D2135" i="35"/>
  <c r="A2137" i="35"/>
  <c r="G2136" i="35"/>
  <c r="H2136" i="35" s="1"/>
  <c r="D2136" i="35" l="1"/>
  <c r="E2136" i="35"/>
  <c r="A2138" i="35"/>
  <c r="G2137" i="35"/>
  <c r="H2137" i="35" s="1"/>
  <c r="G2138" i="35" l="1"/>
  <c r="H2138" i="35" s="1"/>
  <c r="A2139" i="35"/>
  <c r="D2137" i="35"/>
  <c r="E2137" i="35"/>
  <c r="G2139" i="35" l="1"/>
  <c r="H2139" i="35" s="1"/>
  <c r="A2140" i="35"/>
  <c r="D2138" i="35"/>
  <c r="E2138" i="35"/>
  <c r="A2141" i="35" l="1"/>
  <c r="G2140" i="35"/>
  <c r="H2140" i="35" s="1"/>
  <c r="D2139" i="35"/>
  <c r="E2139" i="35"/>
  <c r="E2140" i="35" l="1"/>
  <c r="D2140" i="35"/>
  <c r="A2142" i="35"/>
  <c r="G2141" i="35"/>
  <c r="H2141" i="35" s="1"/>
  <c r="D2141" i="35" l="1"/>
  <c r="E2141" i="35"/>
  <c r="G2142" i="35"/>
  <c r="H2142" i="35" s="1"/>
  <c r="A2143" i="35"/>
  <c r="A2144" i="35" l="1"/>
  <c r="G2143" i="35"/>
  <c r="H2143" i="35" s="1"/>
  <c r="D2142" i="35"/>
  <c r="E2142" i="35"/>
  <c r="E2143" i="35" l="1"/>
  <c r="D2143" i="35"/>
  <c r="A2145" i="35"/>
  <c r="G2144" i="35"/>
  <c r="H2144" i="35" s="1"/>
  <c r="D2144" i="35" l="1"/>
  <c r="E2144" i="35"/>
  <c r="A2146" i="35"/>
  <c r="G2145" i="35"/>
  <c r="H2145" i="35" s="1"/>
  <c r="E2145" i="35" l="1"/>
  <c r="D2145" i="35"/>
  <c r="G2146" i="35"/>
  <c r="H2146" i="35" s="1"/>
  <c r="A2147" i="35"/>
  <c r="A2148" i="35" l="1"/>
  <c r="G2147" i="35"/>
  <c r="H2147" i="35" s="1"/>
  <c r="D2146" i="35"/>
  <c r="E2146" i="35"/>
  <c r="E2147" i="35" l="1"/>
  <c r="D2147" i="35"/>
  <c r="A2149" i="35"/>
  <c r="G2148" i="35"/>
  <c r="H2148" i="35" s="1"/>
  <c r="D2148" i="35" l="1"/>
  <c r="B2148" i="35"/>
  <c r="E2148" i="35"/>
  <c r="G2149" i="35"/>
  <c r="H2149" i="35" s="1"/>
  <c r="A2150" i="35"/>
  <c r="E2149" i="35" l="1"/>
  <c r="D2149" i="35"/>
  <c r="A2151" i="35"/>
  <c r="G2150" i="35"/>
  <c r="H2150" i="35" s="1"/>
  <c r="E2150" i="35" l="1"/>
  <c r="D2150" i="35"/>
  <c r="A2152" i="35"/>
  <c r="G2151" i="35"/>
  <c r="H2151" i="35" s="1"/>
  <c r="D2151" i="35" l="1"/>
  <c r="E2151" i="35"/>
  <c r="A2153" i="35"/>
  <c r="G2152" i="35"/>
  <c r="H2152" i="35" s="1"/>
  <c r="E2152" i="35" l="1"/>
  <c r="D2152" i="35"/>
  <c r="G2153" i="35"/>
  <c r="H2153" i="35" s="1"/>
  <c r="A2154" i="35"/>
  <c r="A2155" i="35" l="1"/>
  <c r="G2154" i="35"/>
  <c r="H2154" i="35" s="1"/>
  <c r="D2153" i="35"/>
  <c r="E2153" i="35"/>
  <c r="E2154" i="35" l="1"/>
  <c r="D2154" i="35"/>
  <c r="A2156" i="35"/>
  <c r="G2155" i="35"/>
  <c r="H2155" i="35" s="1"/>
  <c r="E2155" i="35" l="1"/>
  <c r="D2155" i="35"/>
  <c r="A2157" i="35"/>
  <c r="G2156" i="35"/>
  <c r="H2156" i="35" s="1"/>
  <c r="D2156" i="35" l="1"/>
  <c r="E2156" i="35"/>
  <c r="G2157" i="35"/>
  <c r="H2157" i="35" s="1"/>
  <c r="A2158" i="35"/>
  <c r="G2158" i="35" l="1"/>
  <c r="H2158" i="35" s="1"/>
  <c r="A2159" i="35"/>
  <c r="D2157" i="35"/>
  <c r="E2157" i="35"/>
  <c r="A2160" i="35" l="1"/>
  <c r="G2159" i="35"/>
  <c r="H2159" i="35" s="1"/>
  <c r="D2158" i="35"/>
  <c r="E2158" i="35"/>
  <c r="D2159" i="35" l="1"/>
  <c r="E2159" i="35"/>
  <c r="A2161" i="35"/>
  <c r="G2160" i="35"/>
  <c r="H2160" i="35" s="1"/>
  <c r="E2160" i="35" l="1"/>
  <c r="D2160" i="35"/>
  <c r="G2161" i="35"/>
  <c r="H2161" i="35" s="1"/>
  <c r="A2162" i="35"/>
  <c r="A2163" i="35" l="1"/>
  <c r="G2162" i="35"/>
  <c r="H2162" i="35" s="1"/>
  <c r="E2161" i="35"/>
  <c r="D2161" i="35"/>
  <c r="E2162" i="35" l="1"/>
  <c r="D2162" i="35"/>
  <c r="A2164" i="35"/>
  <c r="G2163" i="35"/>
  <c r="H2163" i="35" s="1"/>
  <c r="E2163" i="35" l="1"/>
  <c r="D2163" i="35"/>
  <c r="A2165" i="35"/>
  <c r="G2164" i="35"/>
  <c r="H2164" i="35" s="1"/>
  <c r="E2164" i="35" l="1"/>
  <c r="D2164" i="35"/>
  <c r="G2165" i="35"/>
  <c r="H2165" i="35" s="1"/>
  <c r="A2166" i="35"/>
  <c r="A2167" i="35" l="1"/>
  <c r="G2166" i="35"/>
  <c r="H2166" i="35" s="1"/>
  <c r="E2165" i="35"/>
  <c r="D2165" i="35"/>
  <c r="E2166" i="35" l="1"/>
  <c r="D2166" i="35"/>
  <c r="A2168" i="35"/>
  <c r="G2167" i="35"/>
  <c r="H2167" i="35" s="1"/>
  <c r="D2167" i="35" l="1"/>
  <c r="E2167" i="35"/>
  <c r="A2169" i="35"/>
  <c r="G2168" i="35"/>
  <c r="H2168" i="35" s="1"/>
  <c r="E2168" i="35" l="1"/>
  <c r="D2168" i="35"/>
  <c r="G2169" i="35"/>
  <c r="H2169" i="35" s="1"/>
  <c r="A2170" i="35"/>
  <c r="A2171" i="35" l="1"/>
  <c r="G2170" i="35"/>
  <c r="H2170" i="35" s="1"/>
  <c r="D2169" i="35"/>
  <c r="E2169" i="35"/>
  <c r="E2170" i="35" l="1"/>
  <c r="D2170" i="35"/>
  <c r="A2172" i="35"/>
  <c r="G2171" i="35"/>
  <c r="H2171" i="35" s="1"/>
  <c r="E2171" i="35" l="1"/>
  <c r="D2171" i="35"/>
  <c r="A2173" i="35"/>
  <c r="G2172" i="35"/>
  <c r="H2172" i="35" s="1"/>
  <c r="E2172" i="35" l="1"/>
  <c r="B2172" i="35"/>
  <c r="D2172" i="35"/>
  <c r="A2174" i="35"/>
  <c r="G2173" i="35"/>
  <c r="H2173" i="35" s="1"/>
  <c r="A2175" i="35" l="1"/>
  <c r="G2174" i="35"/>
  <c r="H2174" i="35" s="1"/>
  <c r="D2173" i="35"/>
  <c r="E2173" i="35"/>
  <c r="E2174" i="35" l="1"/>
  <c r="D2174" i="35"/>
  <c r="A2176" i="35"/>
  <c r="G2175" i="35"/>
  <c r="H2175" i="35" s="1"/>
  <c r="E2175" i="35" l="1"/>
  <c r="D2175" i="35"/>
  <c r="G2176" i="35"/>
  <c r="H2176" i="35" s="1"/>
  <c r="A2177" i="35"/>
  <c r="G2177" i="35" l="1"/>
  <c r="H2177" i="35" s="1"/>
  <c r="A2178" i="35"/>
  <c r="E2176" i="35"/>
  <c r="D2176" i="35"/>
  <c r="A2179" i="35" l="1"/>
  <c r="G2178" i="35"/>
  <c r="H2178" i="35" s="1"/>
  <c r="D2177" i="35"/>
  <c r="E2177" i="35"/>
  <c r="D2178" i="35" l="1"/>
  <c r="E2178" i="35"/>
  <c r="A2180" i="35"/>
  <c r="G2179" i="35"/>
  <c r="H2179" i="35" s="1"/>
  <c r="D2179" i="35" l="1"/>
  <c r="E2179" i="35"/>
  <c r="G2180" i="35"/>
  <c r="H2180" i="35" s="1"/>
  <c r="A2181" i="35"/>
  <c r="A2182" i="35" l="1"/>
  <c r="G2181" i="35"/>
  <c r="H2181" i="35" s="1"/>
  <c r="D2180" i="35"/>
  <c r="E2180" i="35"/>
  <c r="D2181" i="35" l="1"/>
  <c r="E2181" i="35"/>
  <c r="A2183" i="35"/>
  <c r="G2182" i="35"/>
  <c r="H2182" i="35" s="1"/>
  <c r="E2182" i="35" l="1"/>
  <c r="D2182" i="35"/>
  <c r="A2184" i="35"/>
  <c r="G2183" i="35"/>
  <c r="H2183" i="35" s="1"/>
  <c r="D2183" i="35" l="1"/>
  <c r="E2183" i="35"/>
  <c r="G2184" i="35"/>
  <c r="H2184" i="35" s="1"/>
  <c r="A2185" i="35"/>
  <c r="A2186" i="35" l="1"/>
  <c r="G2185" i="35"/>
  <c r="H2185" i="35" s="1"/>
  <c r="D2184" i="35"/>
  <c r="E2184" i="35"/>
  <c r="E2185" i="35" l="1"/>
  <c r="D2185" i="35"/>
  <c r="A2187" i="35"/>
  <c r="G2186" i="35"/>
  <c r="H2186" i="35" s="1"/>
  <c r="D2186" i="35" l="1"/>
  <c r="E2186" i="35"/>
  <c r="A2188" i="35"/>
  <c r="G2187" i="35"/>
  <c r="H2187" i="35" s="1"/>
  <c r="D2187" i="35" l="1"/>
  <c r="E2187" i="35"/>
  <c r="G2188" i="35"/>
  <c r="H2188" i="35" s="1"/>
  <c r="A2189" i="35"/>
  <c r="A2190" i="35" l="1"/>
  <c r="G2189" i="35"/>
  <c r="H2189" i="35" s="1"/>
  <c r="E2188" i="35"/>
  <c r="D2188" i="35"/>
  <c r="D2189" i="35" l="1"/>
  <c r="E2189" i="35"/>
  <c r="A2191" i="35"/>
  <c r="G2190" i="35"/>
  <c r="H2190" i="35" s="1"/>
  <c r="E2190" i="35" l="1"/>
  <c r="D2190" i="35"/>
  <c r="A2192" i="35"/>
  <c r="G2191" i="35"/>
  <c r="H2191" i="35" s="1"/>
  <c r="D2191" i="35" l="1"/>
  <c r="E2191" i="35"/>
  <c r="G2192" i="35"/>
  <c r="H2192" i="35" s="1"/>
  <c r="A2193" i="35"/>
  <c r="G2193" i="35" l="1"/>
  <c r="H2193" i="35" s="1"/>
  <c r="A2194" i="35"/>
  <c r="E2192" i="35"/>
  <c r="D2192" i="35"/>
  <c r="A2195" i="35" l="1"/>
  <c r="G2194" i="35"/>
  <c r="H2194" i="35" s="1"/>
  <c r="D2193" i="35"/>
  <c r="E2193" i="35"/>
  <c r="D2194" i="35" l="1"/>
  <c r="E2194" i="35"/>
  <c r="A2196" i="35"/>
  <c r="G2195" i="35"/>
  <c r="H2195" i="35" s="1"/>
  <c r="D2195" i="35" l="1"/>
  <c r="E2195" i="35"/>
  <c r="G2196" i="35"/>
  <c r="H2196" i="35" s="1"/>
  <c r="A2197" i="35"/>
  <c r="A2198" i="35" l="1"/>
  <c r="G2197" i="35"/>
  <c r="H2197" i="35" s="1"/>
  <c r="E2196" i="35"/>
  <c r="B2196" i="35"/>
  <c r="D2196" i="35"/>
  <c r="E2197" i="35" l="1"/>
  <c r="D2197" i="35"/>
  <c r="A2199" i="35"/>
  <c r="G2198" i="35"/>
  <c r="H2198" i="35" s="1"/>
  <c r="D2198" i="35" l="1"/>
  <c r="E2198" i="35"/>
  <c r="G2199" i="35"/>
  <c r="H2199" i="35" s="1"/>
  <c r="A2200" i="35"/>
  <c r="A2201" i="35" l="1"/>
  <c r="G2200" i="35"/>
  <c r="H2200" i="35" s="1"/>
  <c r="E2199" i="35"/>
  <c r="D2199" i="35"/>
  <c r="E2200" i="35" l="1"/>
  <c r="D2200" i="35"/>
  <c r="A2202" i="35"/>
  <c r="G2201" i="35"/>
  <c r="H2201" i="35" s="1"/>
  <c r="E2201" i="35" l="1"/>
  <c r="D2201" i="35"/>
  <c r="A2203" i="35"/>
  <c r="G2202" i="35"/>
  <c r="H2202" i="35" s="1"/>
  <c r="D2202" i="35" l="1"/>
  <c r="E2202" i="35"/>
  <c r="G2203" i="35"/>
  <c r="H2203" i="35" s="1"/>
  <c r="A2204" i="35"/>
  <c r="A2205" i="35" l="1"/>
  <c r="G2204" i="35"/>
  <c r="H2204" i="35" s="1"/>
  <c r="E2203" i="35"/>
  <c r="D2203" i="35"/>
  <c r="E2204" i="35" l="1"/>
  <c r="D2204" i="35"/>
  <c r="A2206" i="35"/>
  <c r="G2205" i="35"/>
  <c r="H2205" i="35" s="1"/>
  <c r="E2205" i="35" l="1"/>
  <c r="D2205" i="35"/>
  <c r="A2207" i="35"/>
  <c r="G2206" i="35"/>
  <c r="H2206" i="35" s="1"/>
  <c r="D2206" i="35" l="1"/>
  <c r="E2206" i="35"/>
  <c r="G2207" i="35"/>
  <c r="H2207" i="35" s="1"/>
  <c r="A2208" i="35"/>
  <c r="A2209" i="35" l="1"/>
  <c r="G2208" i="35"/>
  <c r="H2208" i="35" s="1"/>
  <c r="E2207" i="35"/>
  <c r="D2207" i="35"/>
  <c r="E2208" i="35" l="1"/>
  <c r="D2208" i="35"/>
  <c r="A2210" i="35"/>
  <c r="G2209" i="35"/>
  <c r="H2209" i="35" s="1"/>
  <c r="E2209" i="35" l="1"/>
  <c r="D2209" i="35"/>
  <c r="A2211" i="35"/>
  <c r="G2210" i="35"/>
  <c r="H2210" i="35" s="1"/>
  <c r="E2210" i="35" l="1"/>
  <c r="D2210" i="35"/>
  <c r="G2211" i="35"/>
  <c r="H2211" i="35" s="1"/>
  <c r="A2212" i="35"/>
  <c r="G2212" i="35" l="1"/>
  <c r="H2212" i="35" s="1"/>
  <c r="A2213" i="35"/>
  <c r="D2211" i="35"/>
  <c r="E2211" i="35"/>
  <c r="A2214" i="35" l="1"/>
  <c r="G2213" i="35"/>
  <c r="H2213" i="35" s="1"/>
  <c r="D2212" i="35"/>
  <c r="E2212" i="35"/>
  <c r="E2213" i="35" l="1"/>
  <c r="D2213" i="35"/>
  <c r="A2215" i="35"/>
  <c r="G2214" i="35"/>
  <c r="H2214" i="35" s="1"/>
  <c r="D2214" i="35" l="1"/>
  <c r="E2214" i="35"/>
  <c r="G2215" i="35"/>
  <c r="H2215" i="35" s="1"/>
  <c r="A2216" i="35"/>
  <c r="A2217" i="35" l="1"/>
  <c r="G2216" i="35"/>
  <c r="H2216" i="35" s="1"/>
  <c r="D2215" i="35"/>
  <c r="E2215" i="35"/>
  <c r="E2216" i="35" l="1"/>
  <c r="D2216" i="35"/>
  <c r="A2218" i="35"/>
  <c r="G2217" i="35"/>
  <c r="H2217" i="35" s="1"/>
  <c r="E2217" i="35" l="1"/>
  <c r="D2217" i="35"/>
  <c r="A2219" i="35"/>
  <c r="G2218" i="35"/>
  <c r="H2218" i="35" s="1"/>
  <c r="D2218" i="35" l="1"/>
  <c r="E2218" i="35"/>
  <c r="G2219" i="35"/>
  <c r="H2219" i="35" s="1"/>
  <c r="A2220" i="35"/>
  <c r="A2221" i="35" l="1"/>
  <c r="G2220" i="35"/>
  <c r="H2220" i="35" s="1"/>
  <c r="E2219" i="35"/>
  <c r="D2219" i="35"/>
  <c r="E2220" i="35" l="1"/>
  <c r="D2220" i="35"/>
  <c r="B2220" i="35"/>
  <c r="A2222" i="35"/>
  <c r="G2221" i="35"/>
  <c r="H2221" i="35" s="1"/>
  <c r="G2222" i="35" l="1"/>
  <c r="H2222" i="35" s="1"/>
  <c r="A2223" i="35"/>
  <c r="E2221" i="35"/>
  <c r="D2221" i="35"/>
  <c r="A2224" i="35" l="1"/>
  <c r="G2223" i="35"/>
  <c r="H2223" i="35" s="1"/>
  <c r="E2222" i="35"/>
  <c r="D2222" i="35"/>
  <c r="D2223" i="35" l="1"/>
  <c r="E2223" i="35"/>
  <c r="A2225" i="35"/>
  <c r="G2224" i="35"/>
  <c r="H2224" i="35" s="1"/>
  <c r="D2224" i="35" l="1"/>
  <c r="E2224" i="35"/>
  <c r="A2226" i="35"/>
  <c r="G2225" i="35"/>
  <c r="H2225" i="35" s="1"/>
  <c r="D2225" i="35" l="1"/>
  <c r="E2225" i="35"/>
  <c r="G2226" i="35"/>
  <c r="H2226" i="35" s="1"/>
  <c r="A2227" i="35"/>
  <c r="A2228" i="35" l="1"/>
  <c r="G2227" i="35"/>
  <c r="H2227" i="35" s="1"/>
  <c r="E2226" i="35"/>
  <c r="D2226" i="35"/>
  <c r="D2227" i="35" l="1"/>
  <c r="E2227" i="35"/>
  <c r="A2229" i="35"/>
  <c r="G2228" i="35"/>
  <c r="H2228" i="35" s="1"/>
  <c r="E2228" i="35" l="1"/>
  <c r="D2228" i="35"/>
  <c r="A2230" i="35"/>
  <c r="G2229" i="35"/>
  <c r="H2229" i="35" s="1"/>
  <c r="D2229" i="35" l="1"/>
  <c r="E2229" i="35"/>
  <c r="G2230" i="35"/>
  <c r="H2230" i="35" s="1"/>
  <c r="A2231" i="35"/>
  <c r="G2231" i="35" l="1"/>
  <c r="H2231" i="35" s="1"/>
  <c r="A2232" i="35"/>
  <c r="D2230" i="35"/>
  <c r="E2230" i="35"/>
  <c r="A2233" i="35" l="1"/>
  <c r="G2232" i="35"/>
  <c r="H2232" i="35" s="1"/>
  <c r="E2231" i="35"/>
  <c r="D2231" i="35"/>
  <c r="D2232" i="35" l="1"/>
  <c r="E2232" i="35"/>
  <c r="A2234" i="35"/>
  <c r="G2233" i="35"/>
  <c r="H2233" i="35" s="1"/>
  <c r="D2233" i="35" l="1"/>
  <c r="E2233" i="35"/>
  <c r="G2234" i="35"/>
  <c r="H2234" i="35" s="1"/>
  <c r="A2235" i="35"/>
  <c r="A2236" i="35" l="1"/>
  <c r="G2235" i="35"/>
  <c r="H2235" i="35" s="1"/>
  <c r="E2234" i="35"/>
  <c r="D2234" i="35"/>
  <c r="D2235" i="35" l="1"/>
  <c r="E2235" i="35"/>
  <c r="A2237" i="35"/>
  <c r="G2236" i="35"/>
  <c r="H2236" i="35" s="1"/>
  <c r="D2236" i="35" l="1"/>
  <c r="E2236" i="35"/>
  <c r="A2238" i="35"/>
  <c r="G2237" i="35"/>
  <c r="H2237" i="35" s="1"/>
  <c r="E2237" i="35" l="1"/>
  <c r="D2237" i="35"/>
  <c r="G2238" i="35"/>
  <c r="H2238" i="35" s="1"/>
  <c r="A2239" i="35"/>
  <c r="A2240" i="35" l="1"/>
  <c r="G2239" i="35"/>
  <c r="H2239" i="35" s="1"/>
  <c r="E2238" i="35"/>
  <c r="D2238" i="35"/>
  <c r="D2239" i="35" l="1"/>
  <c r="E2239" i="35"/>
  <c r="A2241" i="35"/>
  <c r="G2240" i="35"/>
  <c r="H2240" i="35" s="1"/>
  <c r="D2240" i="35" l="1"/>
  <c r="E2240" i="35"/>
  <c r="A2242" i="35"/>
  <c r="G2241" i="35"/>
  <c r="H2241" i="35" s="1"/>
  <c r="D2241" i="35" l="1"/>
  <c r="E2241" i="35"/>
  <c r="G2242" i="35"/>
  <c r="H2242" i="35" s="1"/>
  <c r="A2243" i="35"/>
  <c r="A2244" i="35" l="1"/>
  <c r="G2243" i="35"/>
  <c r="H2243" i="35" s="1"/>
  <c r="E2242" i="35"/>
  <c r="D2242" i="35"/>
  <c r="D2243" i="35" l="1"/>
  <c r="E2243" i="35"/>
  <c r="A2245" i="35"/>
  <c r="G2244" i="35"/>
  <c r="H2244" i="35" s="1"/>
  <c r="D2244" i="35" l="1"/>
  <c r="B2244" i="35"/>
  <c r="E2244" i="35"/>
  <c r="G2245" i="35"/>
  <c r="H2245" i="35" s="1"/>
  <c r="A2246" i="35"/>
  <c r="D2245" i="35" l="1"/>
  <c r="E2245" i="35"/>
  <c r="A2247" i="35"/>
  <c r="G2246" i="35"/>
  <c r="H2246" i="35" s="1"/>
  <c r="D2246" i="35" l="1"/>
  <c r="E2246" i="35"/>
  <c r="A2248" i="35"/>
  <c r="G2247" i="35"/>
  <c r="H2247" i="35" s="1"/>
  <c r="D2247" i="35" l="1"/>
  <c r="E2247" i="35"/>
  <c r="A2249" i="35"/>
  <c r="G2248" i="35"/>
  <c r="H2248" i="35" s="1"/>
  <c r="E2248" i="35" l="1"/>
  <c r="D2248" i="35"/>
  <c r="G2249" i="35"/>
  <c r="H2249" i="35" s="1"/>
  <c r="A2250" i="35"/>
  <c r="G2250" i="35" l="1"/>
  <c r="H2250" i="35" s="1"/>
  <c r="A2251" i="35"/>
  <c r="D2249" i="35"/>
  <c r="E2249" i="35"/>
  <c r="A2252" i="35" l="1"/>
  <c r="G2251" i="35"/>
  <c r="H2251" i="35" s="1"/>
  <c r="E2250" i="35"/>
  <c r="D2250" i="35"/>
  <c r="E2251" i="35" l="1"/>
  <c r="D2251" i="35"/>
  <c r="A2253" i="35"/>
  <c r="G2252" i="35"/>
  <c r="H2252" i="35" s="1"/>
  <c r="D2252" i="35" l="1"/>
  <c r="E2252" i="35"/>
  <c r="G2253" i="35"/>
  <c r="H2253" i="35" s="1"/>
  <c r="A2254" i="35"/>
  <c r="A2255" i="35" l="1"/>
  <c r="G2254" i="35"/>
  <c r="H2254" i="35" s="1"/>
  <c r="D2253" i="35"/>
  <c r="E2253" i="35"/>
  <c r="E2254" i="35" l="1"/>
  <c r="D2254" i="35"/>
  <c r="A2256" i="35"/>
  <c r="G2255" i="35"/>
  <c r="H2255" i="35" s="1"/>
  <c r="D2255" i="35" l="1"/>
  <c r="E2255" i="35"/>
  <c r="A2257" i="35"/>
  <c r="G2256" i="35"/>
  <c r="H2256" i="35" s="1"/>
  <c r="D2256" i="35" l="1"/>
  <c r="E2256" i="35"/>
  <c r="G2257" i="35"/>
  <c r="H2257" i="35" s="1"/>
  <c r="A2258" i="35"/>
  <c r="A2259" i="35" l="1"/>
  <c r="G2258" i="35"/>
  <c r="H2258" i="35" s="1"/>
  <c r="E2257" i="35"/>
  <c r="D2257" i="35"/>
  <c r="D2258" i="35" l="1"/>
  <c r="E2258" i="35"/>
  <c r="A2260" i="35"/>
  <c r="G2259" i="35"/>
  <c r="H2259" i="35" s="1"/>
  <c r="E2259" i="35" l="1"/>
  <c r="D2259" i="35"/>
  <c r="A2261" i="35"/>
  <c r="G2260" i="35"/>
  <c r="H2260" i="35" s="1"/>
  <c r="D2260" i="35" l="1"/>
  <c r="E2260" i="35"/>
  <c r="G2261" i="35"/>
  <c r="H2261" i="35" s="1"/>
  <c r="A2262" i="35"/>
  <c r="A2263" i="35" l="1"/>
  <c r="G2262" i="35"/>
  <c r="H2262" i="35" s="1"/>
  <c r="D2261" i="35"/>
  <c r="E2261" i="35"/>
  <c r="D2262" i="35" l="1"/>
  <c r="E2262" i="35"/>
  <c r="A2264" i="35"/>
  <c r="G2263" i="35"/>
  <c r="H2263" i="35" s="1"/>
  <c r="D2263" i="35" l="1"/>
  <c r="E2263" i="35"/>
  <c r="A2265" i="35"/>
  <c r="G2264" i="35"/>
  <c r="H2264" i="35" s="1"/>
  <c r="E2264" i="35" l="1"/>
  <c r="D2264" i="35"/>
  <c r="G2265" i="35"/>
  <c r="H2265" i="35" s="1"/>
  <c r="A2266" i="35"/>
  <c r="G2266" i="35" l="1"/>
  <c r="H2266" i="35" s="1"/>
  <c r="A2267" i="35"/>
  <c r="D2265" i="35"/>
  <c r="E2265" i="35"/>
  <c r="A2268" i="35" l="1"/>
  <c r="G2267" i="35"/>
  <c r="H2267" i="35" s="1"/>
  <c r="E2266" i="35"/>
  <c r="D2266" i="35"/>
  <c r="E2267" i="35" l="1"/>
  <c r="D2267" i="35"/>
  <c r="G2268" i="35"/>
  <c r="H2268" i="35" s="1"/>
  <c r="A2269" i="35"/>
  <c r="G2269" i="35" l="1"/>
  <c r="H2269" i="35" s="1"/>
  <c r="A2270" i="35"/>
  <c r="E2268" i="35"/>
  <c r="B2268" i="35"/>
  <c r="D2268" i="35"/>
  <c r="A2271" i="35" l="1"/>
  <c r="G2270" i="35"/>
  <c r="H2270" i="35" s="1"/>
  <c r="D2269" i="35"/>
  <c r="E2269" i="35"/>
  <c r="E2270" i="35" l="1"/>
  <c r="D2270" i="35"/>
  <c r="A2272" i="35"/>
  <c r="G2271" i="35"/>
  <c r="H2271" i="35" s="1"/>
  <c r="E2271" i="35" l="1"/>
  <c r="D2271" i="35"/>
  <c r="G2272" i="35"/>
  <c r="H2272" i="35" s="1"/>
  <c r="A2273" i="35"/>
  <c r="A2274" i="35" l="1"/>
  <c r="G2273" i="35"/>
  <c r="H2273" i="35" s="1"/>
  <c r="E2272" i="35"/>
  <c r="D2272" i="35"/>
  <c r="D2273" i="35" l="1"/>
  <c r="E2273" i="35"/>
  <c r="A2275" i="35"/>
  <c r="G2274" i="35"/>
  <c r="H2274" i="35" s="1"/>
  <c r="D2274" i="35" l="1"/>
  <c r="E2274" i="35"/>
  <c r="A2276" i="35"/>
  <c r="G2275" i="35"/>
  <c r="H2275" i="35" s="1"/>
  <c r="E2275" i="35" l="1"/>
  <c r="D2275" i="35"/>
  <c r="G2276" i="35"/>
  <c r="H2276" i="35" s="1"/>
  <c r="A2277" i="35"/>
  <c r="A2278" i="35" l="1"/>
  <c r="G2277" i="35"/>
  <c r="H2277" i="35" s="1"/>
  <c r="E2276" i="35"/>
  <c r="D2276" i="35"/>
  <c r="E2277" i="35" l="1"/>
  <c r="D2277" i="35"/>
  <c r="A2279" i="35"/>
  <c r="G2278" i="35"/>
  <c r="H2278" i="35" s="1"/>
  <c r="E2278" i="35" l="1"/>
  <c r="D2278" i="35"/>
  <c r="A2280" i="35"/>
  <c r="G2279" i="35"/>
  <c r="H2279" i="35" s="1"/>
  <c r="E2279" i="35" l="1"/>
  <c r="D2279" i="35"/>
  <c r="G2280" i="35"/>
  <c r="H2280" i="35" s="1"/>
  <c r="A2281" i="35"/>
  <c r="A2282" i="35" l="1"/>
  <c r="G2281" i="35"/>
  <c r="H2281" i="35" s="1"/>
  <c r="E2280" i="35"/>
  <c r="D2280" i="35"/>
  <c r="D2281" i="35" l="1"/>
  <c r="E2281" i="35"/>
  <c r="A2283" i="35"/>
  <c r="G2282" i="35"/>
  <c r="H2282" i="35" s="1"/>
  <c r="D2282" i="35" l="1"/>
  <c r="E2282" i="35"/>
  <c r="A2284" i="35"/>
  <c r="G2283" i="35"/>
  <c r="H2283" i="35" s="1"/>
  <c r="D2283" i="35" l="1"/>
  <c r="E2283" i="35"/>
  <c r="G2284" i="35"/>
  <c r="H2284" i="35" s="1"/>
  <c r="A2285" i="35"/>
  <c r="G2285" i="35" l="1"/>
  <c r="H2285" i="35" s="1"/>
  <c r="A2286" i="35"/>
  <c r="D2284" i="35"/>
  <c r="E2284" i="35"/>
  <c r="A2287" i="35" l="1"/>
  <c r="G2286" i="35"/>
  <c r="H2286" i="35" s="1"/>
  <c r="D2285" i="35"/>
  <c r="E2285" i="35"/>
  <c r="E2286" i="35" l="1"/>
  <c r="D2286" i="35"/>
  <c r="A2288" i="35"/>
  <c r="G2287" i="35"/>
  <c r="H2287" i="35" s="1"/>
  <c r="E2287" i="35" l="1"/>
  <c r="D2287" i="35"/>
  <c r="G2288" i="35"/>
  <c r="H2288" i="35" s="1"/>
  <c r="A2289" i="35"/>
  <c r="A2290" i="35" l="1"/>
  <c r="G2289" i="35"/>
  <c r="H2289" i="35" s="1"/>
  <c r="E2288" i="35"/>
  <c r="D2288" i="35"/>
  <c r="D2289" i="35" l="1"/>
  <c r="E2289" i="35"/>
  <c r="A2291" i="35"/>
  <c r="G2290" i="35"/>
  <c r="H2290" i="35" s="1"/>
  <c r="D2290" i="35" l="1"/>
  <c r="E2290" i="35"/>
  <c r="A2292" i="35"/>
  <c r="G2291" i="35"/>
  <c r="H2291" i="35" s="1"/>
  <c r="E2291" i="35" l="1"/>
  <c r="D2291" i="35"/>
  <c r="G2292" i="35"/>
  <c r="H2292" i="35" s="1"/>
  <c r="A2293" i="35"/>
  <c r="A2294" i="35" l="1"/>
  <c r="G2293" i="35"/>
  <c r="H2293" i="35" s="1"/>
  <c r="D2292" i="35"/>
  <c r="E2292" i="35"/>
  <c r="B2292" i="35"/>
  <c r="E2293" i="35" l="1"/>
  <c r="D2293" i="35"/>
  <c r="A2295" i="35"/>
  <c r="G2294" i="35"/>
  <c r="H2294" i="35" s="1"/>
  <c r="E2294" i="35" l="1"/>
  <c r="D2294" i="35"/>
  <c r="G2295" i="35"/>
  <c r="H2295" i="35" s="1"/>
  <c r="A2296" i="35"/>
  <c r="A2297" i="35" l="1"/>
  <c r="G2296" i="35"/>
  <c r="H2296" i="35" s="1"/>
  <c r="D2295" i="35"/>
  <c r="E2295" i="35"/>
  <c r="D2296" i="35" l="1"/>
  <c r="E2296" i="35"/>
  <c r="A2298" i="35"/>
  <c r="G2297" i="35"/>
  <c r="H2297" i="35" s="1"/>
  <c r="E2297" i="35" l="1"/>
  <c r="D2297" i="35"/>
  <c r="A2299" i="35"/>
  <c r="G2298" i="35"/>
  <c r="H2298" i="35" s="1"/>
  <c r="E2298" i="35" l="1"/>
  <c r="D2298" i="35"/>
  <c r="G2299" i="35"/>
  <c r="H2299" i="35" s="1"/>
  <c r="A2300" i="35"/>
  <c r="A2301" i="35" l="1"/>
  <c r="G2300" i="35"/>
  <c r="H2300" i="35" s="1"/>
  <c r="D2299" i="35"/>
  <c r="E2299" i="35"/>
  <c r="D2300" i="35" l="1"/>
  <c r="E2300" i="35"/>
  <c r="A2302" i="35"/>
  <c r="G2301" i="35"/>
  <c r="H2301" i="35" s="1"/>
  <c r="E2301" i="35" l="1"/>
  <c r="D2301" i="35"/>
  <c r="A2303" i="35"/>
  <c r="G2302" i="35"/>
  <c r="H2302" i="35" s="1"/>
  <c r="D2302" i="35" l="1"/>
  <c r="E2302" i="35"/>
  <c r="G2303" i="35"/>
  <c r="H2303" i="35" s="1"/>
  <c r="A2304" i="35"/>
  <c r="G2304" i="35" l="1"/>
  <c r="H2304" i="35" s="1"/>
  <c r="A2305" i="35"/>
  <c r="E2303" i="35"/>
  <c r="D2303" i="35"/>
  <c r="A2306" i="35" l="1"/>
  <c r="G2305" i="35"/>
  <c r="H2305" i="35" s="1"/>
  <c r="E2304" i="35"/>
  <c r="D2304" i="35"/>
  <c r="D2305" i="35" l="1"/>
  <c r="E2305" i="35"/>
  <c r="A2307" i="35"/>
  <c r="G2306" i="35"/>
  <c r="H2306" i="35" s="1"/>
  <c r="E2306" i="35" l="1"/>
  <c r="D2306" i="35"/>
  <c r="G2307" i="35"/>
  <c r="H2307" i="35" s="1"/>
  <c r="A2308" i="35"/>
  <c r="A2309" i="35" l="1"/>
  <c r="G2308" i="35"/>
  <c r="H2308" i="35" s="1"/>
  <c r="D2307" i="35"/>
  <c r="E2307" i="35"/>
  <c r="D2308" i="35" l="1"/>
  <c r="E2308" i="35"/>
  <c r="A2310" i="35"/>
  <c r="G2309" i="35"/>
  <c r="H2309" i="35" s="1"/>
  <c r="E2309" i="35" l="1"/>
  <c r="D2309" i="35"/>
  <c r="A2311" i="35"/>
  <c r="G2310" i="35"/>
  <c r="H2310" i="35" s="1"/>
  <c r="E2310" i="35" l="1"/>
  <c r="D2310" i="35"/>
  <c r="G2311" i="35"/>
  <c r="H2311" i="35" s="1"/>
  <c r="A2312" i="35"/>
  <c r="A2313" i="35" l="1"/>
  <c r="G2312" i="35"/>
  <c r="H2312" i="35" s="1"/>
  <c r="D2311" i="35"/>
  <c r="E2311" i="35"/>
  <c r="D2312" i="35" l="1"/>
  <c r="E2312" i="35"/>
  <c r="A2314" i="35"/>
  <c r="G2313" i="35"/>
  <c r="H2313" i="35" s="1"/>
  <c r="E2313" i="35" l="1"/>
  <c r="D2313" i="35"/>
  <c r="A2315" i="35"/>
  <c r="G2314" i="35"/>
  <c r="H2314" i="35" s="1"/>
  <c r="E2314" i="35" l="1"/>
  <c r="D2314" i="35"/>
  <c r="G2315" i="35"/>
  <c r="H2315" i="35" s="1"/>
  <c r="A2316" i="35"/>
  <c r="A2317" i="35" l="1"/>
  <c r="G2316" i="35"/>
  <c r="H2316" i="35" s="1"/>
  <c r="D2315" i="35"/>
  <c r="E2315" i="35"/>
  <c r="E2316" i="35" l="1"/>
  <c r="B2316" i="35"/>
  <c r="D2316" i="35"/>
  <c r="A2318" i="35"/>
  <c r="G2317" i="35"/>
  <c r="H2317" i="35" s="1"/>
  <c r="G2318" i="35" l="1"/>
  <c r="H2318" i="35" s="1"/>
  <c r="A2319" i="35"/>
  <c r="D2317" i="35"/>
  <c r="E2317" i="35"/>
  <c r="A2320" i="35" l="1"/>
  <c r="G2319" i="35"/>
  <c r="H2319" i="35" s="1"/>
  <c r="D2318" i="35"/>
  <c r="E2318" i="35"/>
  <c r="E2319" i="35" l="1"/>
  <c r="D2319" i="35"/>
  <c r="A2321" i="35"/>
  <c r="G2320" i="35"/>
  <c r="H2320" i="35" s="1"/>
  <c r="D2320" i="35" l="1"/>
  <c r="E2320" i="35"/>
  <c r="A2322" i="35"/>
  <c r="G2321" i="35"/>
  <c r="H2321" i="35" s="1"/>
  <c r="D2321" i="35" l="1"/>
  <c r="E2321" i="35"/>
  <c r="G2322" i="35"/>
  <c r="H2322" i="35" s="1"/>
  <c r="A2323" i="35"/>
  <c r="G2323" i="35" l="1"/>
  <c r="H2323" i="35" s="1"/>
  <c r="A2324" i="35"/>
  <c r="E2322" i="35"/>
  <c r="D2322" i="35"/>
  <c r="A2325" i="35" l="1"/>
  <c r="G2324" i="35"/>
  <c r="H2324" i="35" s="1"/>
  <c r="D2323" i="35"/>
  <c r="E2323" i="35"/>
  <c r="E2324" i="35" l="1"/>
  <c r="D2324" i="35"/>
  <c r="A2326" i="35"/>
  <c r="G2325" i="35"/>
  <c r="H2325" i="35" s="1"/>
  <c r="D2325" i="35" l="1"/>
  <c r="E2325" i="35"/>
  <c r="G2326" i="35"/>
  <c r="H2326" i="35" s="1"/>
  <c r="A2327" i="35"/>
  <c r="A2328" i="35" l="1"/>
  <c r="G2327" i="35"/>
  <c r="H2327" i="35" s="1"/>
  <c r="D2326" i="35"/>
  <c r="E2326" i="35"/>
  <c r="E2327" i="35" l="1"/>
  <c r="D2327" i="35"/>
  <c r="A2329" i="35"/>
  <c r="G2328" i="35"/>
  <c r="H2328" i="35" s="1"/>
  <c r="D2328" i="35" l="1"/>
  <c r="E2328" i="35"/>
  <c r="A2330" i="35"/>
  <c r="G2329" i="35"/>
  <c r="H2329" i="35" s="1"/>
  <c r="E2329" i="35" l="1"/>
  <c r="D2329" i="35"/>
  <c r="G2330" i="35"/>
  <c r="H2330" i="35" s="1"/>
  <c r="A2331" i="35"/>
  <c r="A2332" i="35" l="1"/>
  <c r="G2331" i="35"/>
  <c r="H2331" i="35" s="1"/>
  <c r="D2330" i="35"/>
  <c r="E2330" i="35"/>
  <c r="E2331" i="35" l="1"/>
  <c r="D2331" i="35"/>
  <c r="A2333" i="35"/>
  <c r="G2332" i="35"/>
  <c r="H2332" i="35" s="1"/>
  <c r="E2332" i="35" l="1"/>
  <c r="D2332" i="35"/>
  <c r="A2334" i="35"/>
  <c r="G2333" i="35"/>
  <c r="H2333" i="35" s="1"/>
  <c r="D2333" i="35" l="1"/>
  <c r="E2333" i="35"/>
  <c r="G2334" i="35"/>
  <c r="H2334" i="35" s="1"/>
  <c r="A2335" i="35"/>
  <c r="D2334" i="35" l="1"/>
  <c r="E2334" i="35"/>
  <c r="A2336" i="35"/>
  <c r="G2335" i="35"/>
  <c r="H2335" i="35" s="1"/>
  <c r="E2335" i="35" l="1"/>
  <c r="D2335" i="35"/>
  <c r="A2337" i="35"/>
  <c r="G2336" i="35"/>
  <c r="H2336" i="35" s="1"/>
  <c r="E2336" i="35" l="1"/>
  <c r="D2336" i="35"/>
  <c r="A2338" i="35"/>
  <c r="G2337" i="35"/>
  <c r="H2337" i="35" s="1"/>
  <c r="G2338" i="35" l="1"/>
  <c r="H2338" i="35" s="1"/>
  <c r="A2339" i="35"/>
  <c r="D2337" i="35"/>
  <c r="E2337" i="35"/>
  <c r="G2339" i="35" l="1"/>
  <c r="H2339" i="35" s="1"/>
  <c r="A2340" i="35"/>
  <c r="E2338" i="35"/>
  <c r="D2338" i="35"/>
  <c r="G2340" i="35" l="1"/>
  <c r="H2340" i="35" s="1"/>
  <c r="A2341" i="35"/>
  <c r="D2339" i="35"/>
  <c r="E2339" i="35"/>
  <c r="G2341" i="35" l="1"/>
  <c r="H2341" i="35" s="1"/>
  <c r="A2342" i="35"/>
  <c r="D2340" i="35"/>
  <c r="B2340" i="35"/>
  <c r="E2340" i="35"/>
  <c r="G2342" i="35" l="1"/>
  <c r="H2342" i="35" s="1"/>
  <c r="A2343" i="35"/>
  <c r="D2341" i="35"/>
  <c r="E2341" i="35"/>
  <c r="A2344" i="35" l="1"/>
  <c r="G2343" i="35"/>
  <c r="H2343" i="35" s="1"/>
  <c r="D2342" i="35"/>
  <c r="E2342" i="35"/>
  <c r="D2343" i="35" l="1"/>
  <c r="E2343" i="35"/>
  <c r="A2345" i="35"/>
  <c r="G2344" i="35"/>
  <c r="H2344" i="35" s="1"/>
  <c r="E2344" i="35" l="1"/>
  <c r="D2344" i="35"/>
  <c r="G2345" i="35"/>
  <c r="H2345" i="35" s="1"/>
  <c r="A2346" i="35"/>
  <c r="A2347" i="35" l="1"/>
  <c r="G2346" i="35"/>
  <c r="H2346" i="35" s="1"/>
  <c r="E2345" i="35"/>
  <c r="D2345" i="35"/>
  <c r="E2346" i="35" l="1"/>
  <c r="D2346" i="35"/>
  <c r="A2348" i="35"/>
  <c r="G2347" i="35"/>
  <c r="H2347" i="35" s="1"/>
  <c r="E2347" i="35" l="1"/>
  <c r="D2347" i="35"/>
  <c r="A2349" i="35"/>
  <c r="G2348" i="35"/>
  <c r="H2348" i="35" s="1"/>
  <c r="E2348" i="35" l="1"/>
  <c r="D2348" i="35"/>
  <c r="G2349" i="35"/>
  <c r="H2349" i="35" s="1"/>
  <c r="A2350" i="35"/>
  <c r="A2351" i="35" l="1"/>
  <c r="G2350" i="35"/>
  <c r="H2350" i="35" s="1"/>
  <c r="E2349" i="35"/>
  <c r="D2349" i="35"/>
  <c r="E2350" i="35" l="1"/>
  <c r="D2350" i="35"/>
  <c r="A2352" i="35"/>
  <c r="G2351" i="35"/>
  <c r="H2351" i="35" s="1"/>
  <c r="D2351" i="35" l="1"/>
  <c r="E2351" i="35"/>
  <c r="A2353" i="35"/>
  <c r="G2352" i="35"/>
  <c r="H2352" i="35" s="1"/>
  <c r="E2352" i="35" l="1"/>
  <c r="D2352" i="35"/>
  <c r="G2353" i="35"/>
  <c r="H2353" i="35" s="1"/>
  <c r="A2354" i="35"/>
  <c r="A2355" i="35" l="1"/>
  <c r="G2354" i="35"/>
  <c r="H2354" i="35" s="1"/>
  <c r="D2353" i="35"/>
  <c r="E2353" i="35"/>
  <c r="E2354" i="35" l="1"/>
  <c r="D2354" i="35"/>
  <c r="A2356" i="35"/>
  <c r="G2355" i="35"/>
  <c r="H2355" i="35" s="1"/>
  <c r="E2355" i="35" l="1"/>
  <c r="D2355" i="35"/>
  <c r="A2357" i="35"/>
  <c r="G2356" i="35"/>
  <c r="H2356" i="35" s="1"/>
  <c r="D2356" i="35" l="1"/>
  <c r="E2356" i="35"/>
  <c r="G2357" i="35"/>
  <c r="H2357" i="35" s="1"/>
  <c r="A2358" i="35"/>
  <c r="G2358" i="35" l="1"/>
  <c r="H2358" i="35" s="1"/>
  <c r="A2359" i="35"/>
  <c r="E2357" i="35"/>
  <c r="D2357" i="35"/>
  <c r="A2360" i="35" l="1"/>
  <c r="G2359" i="35"/>
  <c r="H2359" i="35" s="1"/>
  <c r="D2358" i="35"/>
  <c r="E2358" i="35"/>
  <c r="D2359" i="35" l="1"/>
  <c r="E2359" i="35"/>
  <c r="A2361" i="35"/>
  <c r="G2360" i="35"/>
  <c r="H2360" i="35" s="1"/>
  <c r="E2360" i="35" l="1"/>
  <c r="D2360" i="35"/>
  <c r="G2361" i="35"/>
  <c r="H2361" i="35" s="1"/>
  <c r="A2362" i="35"/>
  <c r="A2363" i="35" l="1"/>
  <c r="G2362" i="35"/>
  <c r="H2362" i="35" s="1"/>
  <c r="D2361" i="35"/>
  <c r="E2361" i="35"/>
  <c r="E2362" i="35" l="1"/>
  <c r="D2362" i="35"/>
  <c r="A2364" i="35"/>
  <c r="G2363" i="35"/>
  <c r="H2363" i="35" s="1"/>
  <c r="E2363" i="35" l="1"/>
  <c r="D2363" i="35"/>
  <c r="A2365" i="35"/>
  <c r="G2364" i="35"/>
  <c r="H2364" i="35" s="1"/>
  <c r="D2364" i="35" l="1"/>
  <c r="E2364" i="35"/>
  <c r="B2364" i="35"/>
  <c r="A2366" i="35"/>
  <c r="G2365" i="35"/>
  <c r="H2365" i="35" s="1"/>
  <c r="A2367" i="35" l="1"/>
  <c r="G2366" i="35"/>
  <c r="H2366" i="35" s="1"/>
  <c r="D2365" i="35"/>
  <c r="E2365" i="35"/>
  <c r="E2366" i="35" l="1"/>
  <c r="D2366" i="35"/>
  <c r="A2368" i="35"/>
  <c r="G2367" i="35"/>
  <c r="H2367" i="35" s="1"/>
  <c r="D2367" i="35" l="1"/>
  <c r="E2367" i="35"/>
  <c r="G2368" i="35"/>
  <c r="H2368" i="35" s="1"/>
  <c r="A2369" i="35"/>
  <c r="A2370" i="35" l="1"/>
  <c r="G2369" i="35"/>
  <c r="H2369" i="35" s="1"/>
  <c r="D2368" i="35"/>
  <c r="E2368" i="35"/>
  <c r="E2369" i="35" l="1"/>
  <c r="D2369" i="35"/>
  <c r="A2371" i="35"/>
  <c r="G2370" i="35"/>
  <c r="H2370" i="35" s="1"/>
  <c r="D2370" i="35" l="1"/>
  <c r="E2370" i="35"/>
  <c r="A2372" i="35"/>
  <c r="G2371" i="35"/>
  <c r="H2371" i="35" s="1"/>
  <c r="D2371" i="35" l="1"/>
  <c r="E2371" i="35"/>
  <c r="G2372" i="35"/>
  <c r="H2372" i="35" s="1"/>
  <c r="A2373" i="35"/>
  <c r="A2374" i="35" l="1"/>
  <c r="G2373" i="35"/>
  <c r="H2373" i="35" s="1"/>
  <c r="D2372" i="35"/>
  <c r="E2372" i="35"/>
  <c r="D2373" i="35" l="1"/>
  <c r="E2373" i="35"/>
  <c r="A2375" i="35"/>
  <c r="G2374" i="35"/>
  <c r="H2374" i="35" s="1"/>
  <c r="E2374" i="35" l="1"/>
  <c r="D2374" i="35"/>
  <c r="A2376" i="35"/>
  <c r="G2375" i="35"/>
  <c r="H2375" i="35" s="1"/>
  <c r="E2375" i="35" l="1"/>
  <c r="D2375" i="35"/>
  <c r="G2376" i="35"/>
  <c r="H2376" i="35" s="1"/>
  <c r="A2377" i="35"/>
  <c r="G2377" i="35" l="1"/>
  <c r="H2377" i="35" s="1"/>
  <c r="A2378" i="35"/>
  <c r="E2376" i="35"/>
  <c r="D2376" i="35"/>
  <c r="A2379" i="35" l="1"/>
  <c r="G2378" i="35"/>
  <c r="H2378" i="35" s="1"/>
  <c r="D2377" i="35"/>
  <c r="E2377" i="35"/>
  <c r="D2378" i="35" l="1"/>
  <c r="E2378" i="35"/>
  <c r="A2380" i="35"/>
  <c r="G2379" i="35"/>
  <c r="H2379" i="35" s="1"/>
  <c r="D2379" i="35" l="1"/>
  <c r="E2379" i="35"/>
  <c r="G2380" i="35"/>
  <c r="H2380" i="35" s="1"/>
  <c r="A2381" i="35"/>
  <c r="A2382" i="35" l="1"/>
  <c r="G2381" i="35"/>
  <c r="H2381" i="35" s="1"/>
  <c r="D2380" i="35"/>
  <c r="E2380" i="35"/>
  <c r="D2381" i="35" l="1"/>
  <c r="E2381" i="35"/>
  <c r="A2383" i="35"/>
  <c r="G2382" i="35"/>
  <c r="H2382" i="35" s="1"/>
  <c r="E2382" i="35" l="1"/>
  <c r="D2382" i="35"/>
  <c r="A2384" i="35"/>
  <c r="G2383" i="35"/>
  <c r="H2383" i="35" s="1"/>
  <c r="D2383" i="35" l="1"/>
  <c r="E2383" i="35"/>
  <c r="G2384" i="35"/>
  <c r="H2384" i="35" s="1"/>
  <c r="A2385" i="35"/>
  <c r="A2386" i="35" l="1"/>
  <c r="G2385" i="35"/>
  <c r="H2385" i="35" s="1"/>
  <c r="D2384" i="35"/>
  <c r="E2384" i="35"/>
  <c r="E2385" i="35" l="1"/>
  <c r="D2385" i="35"/>
  <c r="A2387" i="35"/>
  <c r="G2386" i="35"/>
  <c r="H2386" i="35" s="1"/>
  <c r="D2386" i="35" l="1"/>
  <c r="E2386" i="35"/>
  <c r="A2388" i="35"/>
  <c r="G2387" i="35"/>
  <c r="H2387" i="35" s="1"/>
  <c r="D2387" i="35" l="1"/>
  <c r="E2387" i="35"/>
  <c r="G2388" i="35"/>
  <c r="H2388" i="35" s="1"/>
  <c r="A2389" i="35"/>
  <c r="A2390" i="35" l="1"/>
  <c r="G2389" i="35"/>
  <c r="H2389" i="35" s="1"/>
  <c r="E2388" i="35"/>
  <c r="B2388" i="35"/>
  <c r="D2388" i="35"/>
  <c r="E2389" i="35" l="1"/>
  <c r="D2389" i="35"/>
  <c r="A2391" i="35"/>
  <c r="G2390" i="35"/>
  <c r="H2390" i="35" s="1"/>
  <c r="D2390" i="35" l="1"/>
  <c r="E2390" i="35"/>
  <c r="G2391" i="35"/>
  <c r="H2391" i="35" s="1"/>
  <c r="A2392" i="35"/>
  <c r="A2393" i="35" l="1"/>
  <c r="G2392" i="35"/>
  <c r="H2392" i="35" s="1"/>
  <c r="E2391" i="35"/>
  <c r="D2391" i="35"/>
  <c r="E2392" i="35" l="1"/>
  <c r="D2392" i="35"/>
  <c r="A2394" i="35"/>
  <c r="G2393" i="35"/>
  <c r="H2393" i="35" s="1"/>
  <c r="A2395" i="35" l="1"/>
  <c r="G2394" i="35"/>
  <c r="H2394" i="35" s="1"/>
  <c r="E2393" i="35"/>
  <c r="D2393" i="35"/>
  <c r="E2394" i="35" l="1"/>
  <c r="D2394" i="35"/>
  <c r="G2395" i="35"/>
  <c r="H2395" i="35" s="1"/>
  <c r="A2396" i="35"/>
  <c r="G2396" i="35" l="1"/>
  <c r="H2396" i="35" s="1"/>
  <c r="A2397" i="35"/>
  <c r="D2395" i="35"/>
  <c r="E2395" i="35"/>
  <c r="A2398" i="35" l="1"/>
  <c r="G2397" i="35"/>
  <c r="H2397" i="35" s="1"/>
  <c r="D2396" i="35"/>
  <c r="E2396" i="35"/>
  <c r="E2397" i="35" l="1"/>
  <c r="D2397" i="35"/>
  <c r="A2399" i="35"/>
  <c r="G2398" i="35"/>
  <c r="H2398" i="35" s="1"/>
  <c r="D2398" i="35" l="1"/>
  <c r="E2398" i="35"/>
  <c r="G2399" i="35"/>
  <c r="H2399" i="35" s="1"/>
  <c r="A2400" i="35"/>
  <c r="A2401" i="35" l="1"/>
  <c r="G2400" i="35"/>
  <c r="H2400" i="35" s="1"/>
  <c r="E2399" i="35"/>
  <c r="D2399" i="35"/>
  <c r="E2400" i="35" l="1"/>
  <c r="D2400" i="35"/>
  <c r="A2402" i="35"/>
  <c r="G2401" i="35"/>
  <c r="H2401" i="35" s="1"/>
  <c r="E2401" i="35" l="1"/>
  <c r="D2401" i="35"/>
  <c r="A2403" i="35"/>
  <c r="G2402" i="35"/>
  <c r="H2402" i="35" s="1"/>
  <c r="G2403" i="35" l="1"/>
  <c r="H2403" i="35" s="1"/>
  <c r="A2404" i="35"/>
  <c r="D2402" i="35"/>
  <c r="E2402" i="35"/>
  <c r="A2405" i="35" l="1"/>
  <c r="G2404" i="35"/>
  <c r="H2404" i="35" s="1"/>
  <c r="E2403" i="35"/>
  <c r="D2403" i="35"/>
  <c r="E2404" i="35" l="1"/>
  <c r="D2404" i="35"/>
  <c r="A2406" i="35"/>
  <c r="G2405" i="35"/>
  <c r="H2405" i="35" s="1"/>
  <c r="E2405" i="35" l="1"/>
  <c r="D2405" i="35"/>
  <c r="A2407" i="35"/>
  <c r="G2406" i="35"/>
  <c r="H2406" i="35" s="1"/>
  <c r="D2406" i="35" l="1"/>
  <c r="E2406" i="35"/>
  <c r="G2407" i="35"/>
  <c r="H2407" i="35" s="1"/>
  <c r="A2408" i="35"/>
  <c r="A2409" i="35" l="1"/>
  <c r="G2408" i="35"/>
  <c r="H2408" i="35" s="1"/>
  <c r="E2407" i="35"/>
  <c r="D2407" i="35"/>
  <c r="E2408" i="35" l="1"/>
  <c r="D2408" i="35"/>
  <c r="A2410" i="35"/>
  <c r="G2409" i="35"/>
  <c r="H2409" i="35" s="1"/>
  <c r="E2409" i="35" l="1"/>
  <c r="D2409" i="35"/>
  <c r="A2411" i="35"/>
  <c r="G2410" i="35"/>
  <c r="H2410" i="35" s="1"/>
  <c r="E2410" i="35" l="1"/>
  <c r="D2410" i="35"/>
  <c r="G2411" i="35"/>
  <c r="H2411" i="35" s="1"/>
  <c r="A2412" i="35"/>
  <c r="A2413" i="35" l="1"/>
  <c r="G2412" i="35"/>
  <c r="H2412" i="35" s="1"/>
  <c r="D2411" i="35"/>
  <c r="E2411" i="35"/>
  <c r="E2412" i="35" l="1"/>
  <c r="B2412" i="35"/>
  <c r="D2412" i="35"/>
  <c r="A2414" i="35"/>
  <c r="G2413" i="35"/>
  <c r="H2413" i="35" s="1"/>
  <c r="G2414" i="35" l="1"/>
  <c r="H2414" i="35" s="1"/>
  <c r="A2415" i="35"/>
  <c r="D2413" i="35"/>
  <c r="E2413" i="35"/>
  <c r="G2415" i="35" l="1"/>
  <c r="H2415" i="35" s="1"/>
  <c r="A2416" i="35"/>
  <c r="D2414" i="35"/>
  <c r="E2414" i="35"/>
  <c r="A2417" i="35" l="1"/>
  <c r="G2416" i="35"/>
  <c r="H2416" i="35" s="1"/>
  <c r="E2415" i="35"/>
  <c r="D2415" i="35"/>
  <c r="D2416" i="35" l="1"/>
  <c r="E2416" i="35"/>
  <c r="A2418" i="35"/>
  <c r="G2417" i="35"/>
  <c r="H2417" i="35" s="1"/>
  <c r="D2417" i="35" l="1"/>
  <c r="E2417" i="35"/>
  <c r="G2418" i="35"/>
  <c r="H2418" i="35" s="1"/>
  <c r="A2419" i="35"/>
  <c r="A2420" i="35" l="1"/>
  <c r="G2419" i="35"/>
  <c r="H2419" i="35" s="1"/>
  <c r="E2418" i="35"/>
  <c r="D2418" i="35"/>
  <c r="D2419" i="35" l="1"/>
  <c r="E2419" i="35"/>
  <c r="A2421" i="35"/>
  <c r="G2420" i="35"/>
  <c r="H2420" i="35" s="1"/>
  <c r="E2420" i="35" l="1"/>
  <c r="D2420" i="35"/>
  <c r="A2422" i="35"/>
  <c r="G2421" i="35"/>
  <c r="H2421" i="35" s="1"/>
  <c r="E2421" i="35" l="1"/>
  <c r="D2421" i="35"/>
  <c r="G2422" i="35"/>
  <c r="H2422" i="35" s="1"/>
  <c r="A2423" i="35"/>
  <c r="A2424" i="35" l="1"/>
  <c r="G2423" i="35"/>
  <c r="H2423" i="35" s="1"/>
  <c r="E2422" i="35"/>
  <c r="D2422" i="35"/>
  <c r="D2423" i="35" l="1"/>
  <c r="E2423" i="35"/>
  <c r="A2425" i="35"/>
  <c r="G2424" i="35"/>
  <c r="H2424" i="35" s="1"/>
  <c r="D2424" i="35" l="1"/>
  <c r="E2424" i="35"/>
  <c r="A2426" i="35"/>
  <c r="G2425" i="35"/>
  <c r="H2425" i="35" s="1"/>
  <c r="D2425" i="35" l="1"/>
  <c r="E2425" i="35"/>
  <c r="G2426" i="35"/>
  <c r="H2426" i="35" s="1"/>
  <c r="A2427" i="35"/>
  <c r="A2428" i="35" l="1"/>
  <c r="G2427" i="35"/>
  <c r="H2427" i="35" s="1"/>
  <c r="E2426" i="35"/>
  <c r="D2426" i="35"/>
  <c r="D2427" i="35" l="1"/>
  <c r="E2427" i="35"/>
  <c r="A2429" i="35"/>
  <c r="G2428" i="35"/>
  <c r="H2428" i="35" s="1"/>
  <c r="E2428" i="35" l="1"/>
  <c r="D2428" i="35"/>
  <c r="A2430" i="35"/>
  <c r="G2429" i="35"/>
  <c r="H2429" i="35" s="1"/>
  <c r="E2429" i="35" l="1"/>
  <c r="D2429" i="35"/>
  <c r="G2430" i="35"/>
  <c r="H2430" i="35" s="1"/>
  <c r="A2431" i="35"/>
  <c r="G2431" i="35" l="1"/>
  <c r="H2431" i="35" s="1"/>
  <c r="A2432" i="35"/>
  <c r="E2430" i="35"/>
  <c r="D2430" i="35"/>
  <c r="A2433" i="35" l="1"/>
  <c r="G2432" i="35"/>
  <c r="H2432" i="35" s="1"/>
  <c r="E2431" i="35"/>
  <c r="D2431" i="35"/>
  <c r="E2432" i="35" l="1"/>
  <c r="D2432" i="35"/>
  <c r="A2434" i="35"/>
  <c r="G2433" i="35"/>
  <c r="H2433" i="35" s="1"/>
  <c r="E2433" i="35" l="1"/>
  <c r="D2433" i="35"/>
  <c r="G2434" i="35"/>
  <c r="H2434" i="35" s="1"/>
  <c r="A2435" i="35"/>
  <c r="A2436" i="35" l="1"/>
  <c r="G2435" i="35"/>
  <c r="H2435" i="35" s="1"/>
  <c r="E2434" i="35"/>
  <c r="D2434" i="35"/>
  <c r="E2435" i="35" l="1"/>
  <c r="D2435" i="35"/>
  <c r="A2437" i="35"/>
  <c r="G2436" i="35"/>
  <c r="H2436" i="35" s="1"/>
  <c r="E2436" i="35" l="1"/>
  <c r="B2436" i="35"/>
  <c r="D2436" i="35"/>
  <c r="G2437" i="35"/>
  <c r="H2437" i="35" s="1"/>
  <c r="A2438" i="35"/>
  <c r="E2437" i="35" l="1"/>
  <c r="D2437" i="35"/>
  <c r="A2439" i="35"/>
  <c r="G2438" i="35"/>
  <c r="H2438" i="35" s="1"/>
  <c r="E2438" i="35" l="1"/>
  <c r="D2438" i="35"/>
  <c r="A2440" i="35"/>
  <c r="G2439" i="35"/>
  <c r="H2439" i="35" s="1"/>
  <c r="E2439" i="35" l="1"/>
  <c r="D2439" i="35"/>
  <c r="A2441" i="35"/>
  <c r="G2440" i="35"/>
  <c r="H2440" i="35" s="1"/>
  <c r="E2440" i="35" l="1"/>
  <c r="D2440" i="35"/>
  <c r="G2441" i="35"/>
  <c r="H2441" i="35" s="1"/>
  <c r="A2442" i="35"/>
  <c r="A2443" i="35" l="1"/>
  <c r="G2442" i="35"/>
  <c r="H2442" i="35" s="1"/>
  <c r="D2441" i="35"/>
  <c r="E2441" i="35"/>
  <c r="D2442" i="35" l="1"/>
  <c r="E2442" i="35"/>
  <c r="A2444" i="35"/>
  <c r="G2443" i="35"/>
  <c r="H2443" i="35" s="1"/>
  <c r="E2443" i="35" l="1"/>
  <c r="D2443" i="35"/>
  <c r="A2445" i="35"/>
  <c r="G2444" i="35"/>
  <c r="H2444" i="35" s="1"/>
  <c r="D2444" i="35" l="1"/>
  <c r="E2444" i="35"/>
  <c r="G2445" i="35"/>
  <c r="H2445" i="35" s="1"/>
  <c r="A2446" i="35"/>
  <c r="A2447" i="35" l="1"/>
  <c r="G2446" i="35"/>
  <c r="H2446" i="35" s="1"/>
  <c r="E2445" i="35"/>
  <c r="D2445" i="35"/>
  <c r="E2446" i="35" l="1"/>
  <c r="D2446" i="35"/>
  <c r="A2448" i="35"/>
  <c r="G2447" i="35"/>
  <c r="H2447" i="35" s="1"/>
  <c r="D2447" i="35" l="1"/>
  <c r="E2447" i="35"/>
  <c r="A2449" i="35"/>
  <c r="G2448" i="35"/>
  <c r="H2448" i="35" s="1"/>
  <c r="D2448" i="35" l="1"/>
  <c r="E2448" i="35"/>
  <c r="G2449" i="35"/>
  <c r="H2449" i="35" s="1"/>
  <c r="A2450" i="35"/>
  <c r="G2450" i="35" l="1"/>
  <c r="H2450" i="35" s="1"/>
  <c r="A2451" i="35"/>
  <c r="E2449" i="35"/>
  <c r="D2449" i="35"/>
  <c r="A2452" i="35" l="1"/>
  <c r="G2451" i="35"/>
  <c r="H2451" i="35" s="1"/>
  <c r="E2450" i="35"/>
  <c r="D2450" i="35"/>
  <c r="D2451" i="35" l="1"/>
  <c r="E2451" i="35"/>
  <c r="A2453" i="35"/>
  <c r="G2452" i="35"/>
  <c r="H2452" i="35" s="1"/>
  <c r="E2452" i="35" l="1"/>
  <c r="D2452" i="35"/>
  <c r="G2453" i="35"/>
  <c r="H2453" i="35" s="1"/>
  <c r="A2454" i="35"/>
  <c r="A2455" i="35" l="1"/>
  <c r="G2454" i="35"/>
  <c r="H2454" i="35" s="1"/>
  <c r="E2453" i="35"/>
  <c r="D2453" i="35"/>
  <c r="E2454" i="35" l="1"/>
  <c r="D2454" i="35"/>
  <c r="A2456" i="35"/>
  <c r="G2455" i="35"/>
  <c r="H2455" i="35" s="1"/>
  <c r="E2455" i="35" l="1"/>
  <c r="D2455" i="35"/>
  <c r="A2457" i="35"/>
  <c r="G2456" i="35"/>
  <c r="H2456" i="35" s="1"/>
  <c r="E2456" i="35" l="1"/>
  <c r="D2456" i="35"/>
  <c r="G2457" i="35"/>
  <c r="H2457" i="35" s="1"/>
  <c r="A2458" i="35"/>
  <c r="A2459" i="35" l="1"/>
  <c r="G2458" i="35"/>
  <c r="H2458" i="35" s="1"/>
  <c r="D2457" i="35"/>
  <c r="E2457" i="35"/>
  <c r="D2458" i="35" l="1"/>
  <c r="E2458" i="35"/>
  <c r="A2460" i="35"/>
  <c r="G2459" i="35"/>
  <c r="H2459" i="35" s="1"/>
  <c r="E2459" i="35" l="1"/>
  <c r="D2459" i="35"/>
  <c r="A2461" i="35"/>
  <c r="G2460" i="35"/>
  <c r="H2460" i="35" s="1"/>
  <c r="E2460" i="35" l="1"/>
  <c r="B2460" i="35"/>
  <c r="D2460" i="35"/>
  <c r="A2462" i="35"/>
  <c r="G2461" i="35"/>
  <c r="H2461" i="35" s="1"/>
  <c r="A2463" i="35" l="1"/>
  <c r="G2462" i="35"/>
  <c r="H2462" i="35" s="1"/>
  <c r="D2461" i="35"/>
  <c r="E2461" i="35"/>
  <c r="D2462" i="35" l="1"/>
  <c r="E2462" i="35"/>
  <c r="A2464" i="35"/>
  <c r="G2463" i="35"/>
  <c r="H2463" i="35" s="1"/>
  <c r="E2463" i="35" l="1"/>
  <c r="D2463" i="35"/>
  <c r="G2464" i="35"/>
  <c r="H2464" i="35" s="1"/>
  <c r="A2465" i="35"/>
  <c r="D2464" i="35" l="1"/>
  <c r="E2464" i="35"/>
  <c r="A2466" i="35"/>
  <c r="G2465" i="35"/>
  <c r="H2465" i="35" s="1"/>
  <c r="A2467" i="35" l="1"/>
  <c r="G2466" i="35"/>
  <c r="H2466" i="35" s="1"/>
  <c r="D2465" i="35"/>
  <c r="E2465" i="35"/>
  <c r="D2466" i="35" l="1"/>
  <c r="E2466" i="35"/>
  <c r="A2468" i="35"/>
  <c r="G2467" i="35"/>
  <c r="H2467" i="35" s="1"/>
  <c r="G2468" i="35" l="1"/>
  <c r="H2468" i="35" s="1"/>
  <c r="A2469" i="35"/>
  <c r="E2467" i="35"/>
  <c r="D2467" i="35"/>
  <c r="G2469" i="35" l="1"/>
  <c r="H2469" i="35" s="1"/>
  <c r="A2470" i="35"/>
  <c r="E2468" i="35"/>
  <c r="D2468" i="35"/>
  <c r="A2471" i="35" l="1"/>
  <c r="G2470" i="35"/>
  <c r="H2470" i="35" s="1"/>
  <c r="E2469" i="35"/>
  <c r="D2469" i="35"/>
  <c r="D2470" i="35" l="1"/>
  <c r="E2470" i="35"/>
  <c r="A2472" i="35"/>
  <c r="G2471" i="35"/>
  <c r="H2471" i="35" s="1"/>
  <c r="D2471" i="35" l="1"/>
  <c r="E2471" i="35"/>
  <c r="G2472" i="35"/>
  <c r="H2472" i="35" s="1"/>
  <c r="A2473" i="35"/>
  <c r="A2474" i="35" l="1"/>
  <c r="G2473" i="35"/>
  <c r="H2473" i="35" s="1"/>
  <c r="D2472" i="35"/>
  <c r="E2472" i="35"/>
  <c r="E2473" i="35" l="1"/>
  <c r="D2473" i="35"/>
  <c r="A2475" i="35"/>
  <c r="G2474" i="35"/>
  <c r="H2474" i="35" s="1"/>
  <c r="D2474" i="35" l="1"/>
  <c r="E2474" i="35"/>
  <c r="A2476" i="35"/>
  <c r="G2475" i="35"/>
  <c r="H2475" i="35" s="1"/>
  <c r="E2475" i="35" l="1"/>
  <c r="D2475" i="35"/>
  <c r="G2476" i="35"/>
  <c r="H2476" i="35" s="1"/>
  <c r="A2477" i="35"/>
  <c r="A2478" i="35" l="1"/>
  <c r="G2477" i="35"/>
  <c r="H2477" i="35" s="1"/>
  <c r="E2476" i="35"/>
  <c r="D2476" i="35"/>
  <c r="D2477" i="35" l="1"/>
  <c r="E2477" i="35"/>
  <c r="A2479" i="35"/>
  <c r="G2478" i="35"/>
  <c r="H2478" i="35" s="1"/>
  <c r="D2478" i="35" l="1"/>
  <c r="E2478" i="35"/>
  <c r="A2480" i="35"/>
  <c r="G2479" i="35"/>
  <c r="H2479" i="35" s="1"/>
  <c r="E2479" i="35" l="1"/>
  <c r="D2479" i="35"/>
  <c r="G2480" i="35"/>
  <c r="H2480" i="35" s="1"/>
  <c r="A2481" i="35"/>
  <c r="A2482" i="35" l="1"/>
  <c r="G2481" i="35"/>
  <c r="H2481" i="35" s="1"/>
  <c r="D2480" i="35"/>
  <c r="E2480" i="35"/>
  <c r="E2481" i="35" l="1"/>
  <c r="D2481" i="35"/>
  <c r="A2483" i="35"/>
  <c r="G2482" i="35"/>
  <c r="H2482" i="35" s="1"/>
  <c r="D2482" i="35" l="1"/>
  <c r="E2482" i="35"/>
  <c r="A2484" i="35"/>
  <c r="G2483" i="35"/>
  <c r="H2483" i="35" s="1"/>
  <c r="E2483" i="35" l="1"/>
  <c r="D2483" i="35"/>
  <c r="G2484" i="35"/>
  <c r="H2484" i="35" s="1"/>
  <c r="A2485" i="35"/>
  <c r="A2486" i="35" l="1"/>
  <c r="G2485" i="35"/>
  <c r="H2485" i="35" s="1"/>
  <c r="D2484" i="35"/>
  <c r="B2484" i="35"/>
  <c r="E2484" i="35"/>
  <c r="D2485" i="35" l="1"/>
  <c r="E2485" i="35"/>
  <c r="A2487" i="35"/>
  <c r="G2486" i="35"/>
  <c r="H2486" i="35" s="1"/>
  <c r="E2486" i="35" l="1"/>
  <c r="D2486" i="35"/>
  <c r="G2487" i="35"/>
  <c r="H2487" i="35" s="1"/>
  <c r="A2488" i="35"/>
  <c r="G2488" i="35" l="1"/>
  <c r="H2488" i="35" s="1"/>
  <c r="A2489" i="35"/>
  <c r="E2487" i="35"/>
  <c r="D2487" i="35"/>
  <c r="A2490" i="35" l="1"/>
  <c r="G2489" i="35"/>
  <c r="H2489" i="35" s="1"/>
  <c r="D2488" i="35"/>
  <c r="E2488" i="35"/>
  <c r="D2489" i="35" l="1"/>
  <c r="E2489" i="35"/>
  <c r="A2491" i="35"/>
  <c r="G2490" i="35"/>
  <c r="H2490" i="35" s="1"/>
  <c r="E2490" i="35" l="1"/>
  <c r="D2490" i="35"/>
  <c r="G2491" i="35"/>
  <c r="H2491" i="35" s="1"/>
  <c r="A2492" i="35"/>
  <c r="A2493" i="35" l="1"/>
  <c r="G2492" i="35"/>
  <c r="H2492" i="35" s="1"/>
  <c r="D2491" i="35"/>
  <c r="E2491" i="35"/>
  <c r="D2492" i="35" l="1"/>
  <c r="E2492" i="35"/>
  <c r="A2494" i="35"/>
  <c r="G2493" i="35"/>
  <c r="H2493" i="35" s="1"/>
  <c r="D2493" i="35" l="1"/>
  <c r="E2493" i="35"/>
  <c r="A2495" i="35"/>
  <c r="G2494" i="35"/>
  <c r="H2494" i="35" s="1"/>
  <c r="D2494" i="35" l="1"/>
  <c r="E2494" i="35"/>
  <c r="G2495" i="35"/>
  <c r="H2495" i="35" s="1"/>
  <c r="A2496" i="35"/>
  <c r="A2497" i="35" l="1"/>
  <c r="G2496" i="35"/>
  <c r="H2496" i="35" s="1"/>
  <c r="D2495" i="35"/>
  <c r="E2495" i="35"/>
  <c r="E2496" i="35" l="1"/>
  <c r="D2496" i="35"/>
  <c r="A2498" i="35"/>
  <c r="G2497" i="35"/>
  <c r="H2497" i="35" s="1"/>
  <c r="D2497" i="35" l="1"/>
  <c r="E2497" i="35"/>
  <c r="A2499" i="35"/>
  <c r="G2498" i="35"/>
  <c r="H2498" i="35" s="1"/>
  <c r="E2498" i="35" l="1"/>
  <c r="D2498" i="35"/>
  <c r="G2499" i="35"/>
  <c r="H2499" i="35" s="1"/>
  <c r="A2500" i="35"/>
  <c r="A2501" i="35" l="1"/>
  <c r="G2500" i="35"/>
  <c r="H2500" i="35" s="1"/>
  <c r="E2499" i="35"/>
  <c r="D2499" i="35"/>
  <c r="E2500" i="35" l="1"/>
  <c r="D2500" i="35"/>
  <c r="A2502" i="35"/>
  <c r="G2501" i="35"/>
  <c r="H2501" i="35" s="1"/>
  <c r="D2501" i="35" l="1"/>
  <c r="E2501" i="35"/>
  <c r="A2503" i="35"/>
  <c r="G2502" i="35"/>
  <c r="H2502" i="35" s="1"/>
  <c r="E2502" i="35" l="1"/>
  <c r="D2502" i="35"/>
  <c r="G2503" i="35"/>
  <c r="H2503" i="35" s="1"/>
  <c r="A2504" i="35"/>
  <c r="G2504" i="35" l="1"/>
  <c r="H2504" i="35" s="1"/>
  <c r="A2505" i="35"/>
  <c r="D2503" i="35"/>
  <c r="E2503" i="35"/>
  <c r="A2506" i="35" l="1"/>
  <c r="G2505" i="35"/>
  <c r="H2505" i="35" s="1"/>
  <c r="D2504" i="35"/>
  <c r="E2504" i="35"/>
  <c r="E2505" i="35" l="1"/>
  <c r="D2505" i="35"/>
  <c r="A2507" i="35"/>
  <c r="G2506" i="35"/>
  <c r="H2506" i="35" s="1"/>
  <c r="E2506" i="35" l="1"/>
  <c r="D2506" i="35"/>
  <c r="G2507" i="35"/>
  <c r="H2507" i="35" s="1"/>
  <c r="A2508" i="35"/>
  <c r="A2509" i="35" l="1"/>
  <c r="G2508" i="35"/>
  <c r="H2508" i="35" s="1"/>
  <c r="D2507" i="35"/>
  <c r="E2507" i="35"/>
  <c r="E2508" i="35" l="1"/>
  <c r="B2508" i="35"/>
  <c r="D2508" i="35"/>
  <c r="A2510" i="35"/>
  <c r="G2509" i="35"/>
  <c r="H2509" i="35" s="1"/>
  <c r="G2510" i="35" l="1"/>
  <c r="H2510" i="35" s="1"/>
  <c r="A2511" i="35"/>
  <c r="E2509" i="35"/>
  <c r="D2509" i="35"/>
  <c r="A2512" i="35" l="1"/>
  <c r="G2511" i="35"/>
  <c r="H2511" i="35" s="1"/>
  <c r="E2510" i="35"/>
  <c r="D2510" i="35"/>
  <c r="E2511" i="35" l="1"/>
  <c r="D2511" i="35"/>
  <c r="A2513" i="35"/>
  <c r="G2512" i="35"/>
  <c r="H2512" i="35" s="1"/>
  <c r="E2512" i="35" l="1"/>
  <c r="D2512" i="35"/>
  <c r="A2514" i="35"/>
  <c r="G2513" i="35"/>
  <c r="H2513" i="35" s="1"/>
  <c r="D2513" i="35" l="1"/>
  <c r="E2513" i="35"/>
  <c r="G2514" i="35"/>
  <c r="H2514" i="35" s="1"/>
  <c r="A2515" i="35"/>
  <c r="A2516" i="35" l="1"/>
  <c r="G2515" i="35"/>
  <c r="H2515" i="35" s="1"/>
  <c r="D2514" i="35"/>
  <c r="E2514" i="35"/>
  <c r="D2515" i="35" l="1"/>
  <c r="E2515" i="35"/>
  <c r="A2517" i="35"/>
  <c r="G2516" i="35"/>
  <c r="H2516" i="35" s="1"/>
  <c r="D2516" i="35" l="1"/>
  <c r="E2516" i="35"/>
  <c r="A2518" i="35"/>
  <c r="G2517" i="35"/>
  <c r="H2517" i="35" s="1"/>
  <c r="D2517" i="35" l="1"/>
  <c r="E2517" i="35"/>
  <c r="G2518" i="35"/>
  <c r="H2518" i="35" s="1"/>
  <c r="A2519" i="35"/>
  <c r="A2520" i="35" l="1"/>
  <c r="G2519" i="35"/>
  <c r="H2519" i="35" s="1"/>
  <c r="E2518" i="35"/>
  <c r="D2518" i="35"/>
  <c r="E2519" i="35" l="1"/>
  <c r="D2519" i="35"/>
  <c r="A2521" i="35"/>
  <c r="G2520" i="35"/>
  <c r="H2520" i="35" s="1"/>
  <c r="E2520" i="35" l="1"/>
  <c r="D2520" i="35"/>
  <c r="A2522" i="35"/>
  <c r="G2521" i="35"/>
  <c r="H2521" i="35" s="1"/>
  <c r="E2521" i="35" l="1"/>
  <c r="D2521" i="35"/>
  <c r="G2522" i="35"/>
  <c r="H2522" i="35" s="1"/>
  <c r="A2523" i="35"/>
  <c r="G2523" i="35" l="1"/>
  <c r="H2523" i="35" s="1"/>
  <c r="A2524" i="35"/>
  <c r="E2522" i="35"/>
  <c r="D2522" i="35"/>
  <c r="A2525" i="35" l="1"/>
  <c r="G2524" i="35"/>
  <c r="H2524" i="35" s="1"/>
  <c r="E2523" i="35"/>
  <c r="D2523" i="35"/>
  <c r="D2524" i="35" l="1"/>
  <c r="E2524" i="35"/>
  <c r="A2526" i="35"/>
  <c r="G2525" i="35"/>
  <c r="H2525" i="35" s="1"/>
  <c r="D2525" i="35" l="1"/>
  <c r="E2525" i="35"/>
  <c r="G2526" i="35"/>
  <c r="H2526" i="35" s="1"/>
  <c r="A2527" i="35"/>
  <c r="A2528" i="35" l="1"/>
  <c r="G2527" i="35"/>
  <c r="H2527" i="35" s="1"/>
  <c r="E2526" i="35"/>
  <c r="D2526" i="35"/>
  <c r="E2527" i="35" l="1"/>
  <c r="D2527" i="35"/>
  <c r="A2529" i="35"/>
  <c r="G2528" i="35"/>
  <c r="H2528" i="35" s="1"/>
  <c r="E2528" i="35" l="1"/>
  <c r="D2528" i="35"/>
  <c r="G2529" i="35"/>
  <c r="H2529" i="35" s="1"/>
  <c r="A2530" i="35"/>
  <c r="A2531" i="35" l="1"/>
  <c r="G2530" i="35"/>
  <c r="H2530" i="35" s="1"/>
  <c r="D2529" i="35"/>
  <c r="E2529" i="35"/>
  <c r="D2530" i="35" l="1"/>
  <c r="E2530" i="35"/>
  <c r="A2532" i="35"/>
  <c r="G2531" i="35"/>
  <c r="H2531" i="35" s="1"/>
  <c r="E2531" i="35" l="1"/>
  <c r="D2531" i="35"/>
  <c r="G2532" i="35"/>
  <c r="H2532" i="35" s="1"/>
  <c r="A2533" i="35"/>
  <c r="A2534" i="35" l="1"/>
  <c r="G2533" i="35"/>
  <c r="H2533" i="35" s="1"/>
  <c r="E2532" i="35"/>
  <c r="B2532" i="35"/>
  <c r="D2532" i="35"/>
  <c r="E2533" i="35" l="1"/>
  <c r="D2533" i="35"/>
  <c r="A2535" i="35"/>
  <c r="G2534" i="35"/>
  <c r="H2534" i="35" s="1"/>
  <c r="G2535" i="35" l="1"/>
  <c r="H2535" i="35" s="1"/>
  <c r="A2536" i="35"/>
  <c r="E2534" i="35"/>
  <c r="D2534" i="35"/>
  <c r="G2536" i="35" l="1"/>
  <c r="H2536" i="35" s="1"/>
  <c r="A2537" i="35"/>
  <c r="D2535" i="35"/>
  <c r="E2535" i="35"/>
  <c r="A2538" i="35" l="1"/>
  <c r="G2537" i="35"/>
  <c r="H2537" i="35" s="1"/>
  <c r="D2536" i="35"/>
  <c r="E2536" i="35"/>
  <c r="D2537" i="35" l="1"/>
  <c r="E2537" i="35"/>
  <c r="G2538" i="35"/>
  <c r="H2538" i="35" s="1"/>
  <c r="A2539" i="35"/>
  <c r="G2539" i="35" l="1"/>
  <c r="H2539" i="35" s="1"/>
  <c r="A2540" i="35"/>
  <c r="D2538" i="35"/>
  <c r="E2538" i="35"/>
  <c r="G2540" i="35" l="1"/>
  <c r="H2540" i="35" s="1"/>
  <c r="A2541" i="35"/>
  <c r="D2539" i="35"/>
  <c r="E2539" i="35"/>
  <c r="A2542" i="35" l="1"/>
  <c r="G2541" i="35"/>
  <c r="H2541" i="35" s="1"/>
  <c r="D2540" i="35"/>
  <c r="E2540" i="35"/>
  <c r="E2541" i="35" l="1"/>
  <c r="D2541" i="35"/>
  <c r="A2543" i="35"/>
  <c r="G2542" i="35"/>
  <c r="H2542" i="35" s="1"/>
  <c r="E2542" i="35" l="1"/>
  <c r="D2542" i="35"/>
  <c r="G2543" i="35"/>
  <c r="H2543" i="35" s="1"/>
  <c r="A2544" i="35"/>
  <c r="G2544" i="35" l="1"/>
  <c r="H2544" i="35" s="1"/>
  <c r="A2545" i="35"/>
  <c r="D2543" i="35"/>
  <c r="E2543" i="35"/>
  <c r="A2546" i="35" l="1"/>
  <c r="G2545" i="35"/>
  <c r="H2545" i="35" s="1"/>
  <c r="E2544" i="35"/>
  <c r="D2544" i="35"/>
  <c r="D2545" i="35" l="1"/>
  <c r="E2545" i="35"/>
  <c r="G2546" i="35"/>
  <c r="H2546" i="35" s="1"/>
  <c r="A2547" i="35"/>
  <c r="G2547" i="35" l="1"/>
  <c r="H2547" i="35" s="1"/>
  <c r="A2548" i="35"/>
  <c r="E2546" i="35"/>
  <c r="D2546" i="35"/>
  <c r="G2548" i="35" l="1"/>
  <c r="H2548" i="35" s="1"/>
  <c r="A2549" i="35"/>
  <c r="E2547" i="35"/>
  <c r="D2547" i="35"/>
  <c r="A2550" i="35" l="1"/>
  <c r="G2549" i="35"/>
  <c r="H2549" i="35" s="1"/>
  <c r="D2548" i="35"/>
  <c r="E2548" i="35"/>
  <c r="D2549" i="35" l="1"/>
  <c r="E2549" i="35"/>
  <c r="A2551" i="35"/>
  <c r="G2550" i="35"/>
  <c r="H2550" i="35" s="1"/>
  <c r="D2550" i="35" l="1"/>
  <c r="E2550" i="35"/>
  <c r="G2551" i="35"/>
  <c r="H2551" i="35" s="1"/>
  <c r="A2552" i="35"/>
  <c r="A2553" i="35" l="1"/>
  <c r="G2552" i="35"/>
  <c r="H2552" i="35" s="1"/>
  <c r="D2551" i="35"/>
  <c r="E2551" i="35"/>
  <c r="D2552" i="35" l="1"/>
  <c r="E2552" i="35"/>
  <c r="A2554" i="35"/>
  <c r="G2553" i="35"/>
  <c r="H2553" i="35" s="1"/>
  <c r="E2553" i="35" l="1"/>
  <c r="D2553" i="35"/>
  <c r="A2555" i="35"/>
  <c r="G2554" i="35"/>
  <c r="H2554" i="35" s="1"/>
  <c r="E2554" i="35" l="1"/>
  <c r="D2554" i="35"/>
  <c r="G2555" i="35"/>
  <c r="H2555" i="35" s="1"/>
  <c r="A2556" i="35"/>
  <c r="A2557" i="35" l="1"/>
  <c r="G2556" i="35"/>
  <c r="H2556" i="35" s="1"/>
  <c r="E2555" i="35"/>
  <c r="D2555" i="35"/>
  <c r="E2556" i="35" l="1"/>
  <c r="D2556" i="35"/>
  <c r="B2556" i="35"/>
  <c r="G2557" i="35"/>
  <c r="H2557" i="35" s="1"/>
  <c r="A2558" i="35"/>
  <c r="E2557" i="35" l="1"/>
  <c r="D2557" i="35"/>
  <c r="G2558" i="35"/>
  <c r="H2558" i="35" s="1"/>
  <c r="A2559" i="35"/>
  <c r="G2559" i="35" l="1"/>
  <c r="H2559" i="35" s="1"/>
  <c r="A2560" i="35"/>
  <c r="D2558" i="35"/>
  <c r="E2558" i="35"/>
  <c r="A2561" i="35" l="1"/>
  <c r="G2560" i="35"/>
  <c r="H2560" i="35" s="1"/>
  <c r="D2559" i="35"/>
  <c r="E2559" i="35"/>
  <c r="E2560" i="35" l="1"/>
  <c r="D2560" i="35"/>
  <c r="A2562" i="35"/>
  <c r="G2561" i="35"/>
  <c r="H2561" i="35" s="1"/>
  <c r="D2561" i="35" l="1"/>
  <c r="E2561" i="35"/>
  <c r="G2562" i="35"/>
  <c r="H2562" i="35" s="1"/>
  <c r="A2563" i="35"/>
  <c r="G2563" i="35" l="1"/>
  <c r="H2563" i="35" s="1"/>
  <c r="A2564" i="35"/>
  <c r="E2562" i="35"/>
  <c r="D2562" i="35"/>
  <c r="A2565" i="35" l="1"/>
  <c r="G2564" i="35"/>
  <c r="H2564" i="35" s="1"/>
  <c r="E2563" i="35"/>
  <c r="D2563" i="35"/>
  <c r="D2564" i="35" l="1"/>
  <c r="E2564" i="35"/>
  <c r="G2565" i="35"/>
  <c r="H2565" i="35" s="1"/>
  <c r="A2566" i="35"/>
  <c r="G2566" i="35" l="1"/>
  <c r="H2566" i="35" s="1"/>
  <c r="A2567" i="35"/>
  <c r="D2565" i="35"/>
  <c r="E2565" i="35"/>
  <c r="G2567" i="35" l="1"/>
  <c r="H2567" i="35" s="1"/>
  <c r="A2568" i="35"/>
  <c r="E2566" i="35"/>
  <c r="D2566" i="35"/>
  <c r="A2569" i="35" l="1"/>
  <c r="G2568" i="35"/>
  <c r="H2568" i="35" s="1"/>
  <c r="D2567" i="35"/>
  <c r="E2567" i="35"/>
  <c r="E2568" i="35" l="1"/>
  <c r="D2568" i="35"/>
  <c r="A2570" i="35"/>
  <c r="G2569" i="35"/>
  <c r="H2569" i="35" s="1"/>
  <c r="D2569" i="35" l="1"/>
  <c r="E2569" i="35"/>
  <c r="G2570" i="35"/>
  <c r="H2570" i="35" s="1"/>
  <c r="A2571" i="35"/>
  <c r="A2572" i="35" l="1"/>
  <c r="G2571" i="35"/>
  <c r="H2571" i="35" s="1"/>
  <c r="E2570" i="35"/>
  <c r="D2570" i="35"/>
  <c r="E2571" i="35" l="1"/>
  <c r="D2571" i="35"/>
  <c r="A2573" i="35"/>
  <c r="G2572" i="35"/>
  <c r="H2572" i="35" s="1"/>
  <c r="E2572" i="35" l="1"/>
  <c r="D2572" i="35"/>
  <c r="A2574" i="35"/>
  <c r="G2573" i="35"/>
  <c r="H2573" i="35" s="1"/>
  <c r="E2573" i="35" l="1"/>
  <c r="D2573" i="35"/>
  <c r="G2574" i="35"/>
  <c r="H2574" i="35" s="1"/>
  <c r="A2575" i="35"/>
  <c r="G2575" i="35" l="1"/>
  <c r="H2575" i="35" s="1"/>
  <c r="A2576" i="35"/>
  <c r="D2574" i="35"/>
  <c r="E2574" i="35"/>
  <c r="A2577" i="35" l="1"/>
  <c r="G2576" i="35"/>
  <c r="H2576" i="35" s="1"/>
  <c r="D2575" i="35"/>
  <c r="E2575" i="35"/>
  <c r="E2576" i="35" l="1"/>
  <c r="D2576" i="35"/>
  <c r="A2578" i="35"/>
  <c r="G2577" i="35"/>
  <c r="H2577" i="35" s="1"/>
  <c r="D2577" i="35" l="1"/>
  <c r="E2577" i="35"/>
  <c r="G2578" i="35"/>
  <c r="H2578" i="35" s="1"/>
  <c r="A2579" i="35"/>
  <c r="A2580" i="35" l="1"/>
  <c r="G2579" i="35"/>
  <c r="H2579" i="35" s="1"/>
  <c r="E2578" i="35"/>
  <c r="D2578" i="35"/>
  <c r="D2579" i="35" l="1"/>
  <c r="E2579" i="35"/>
  <c r="G2580" i="35"/>
  <c r="H2580" i="35" s="1"/>
  <c r="A2581" i="35"/>
  <c r="G2581" i="35" l="1"/>
  <c r="H2581" i="35" s="1"/>
  <c r="A2582" i="35"/>
  <c r="E2580" i="35"/>
  <c r="B2580" i="35"/>
  <c r="D2580" i="35"/>
  <c r="G2582" i="35" l="1"/>
  <c r="H2582" i="35" s="1"/>
  <c r="A2583" i="35"/>
  <c r="D2581" i="35"/>
  <c r="E2581" i="35"/>
  <c r="A2584" i="35" l="1"/>
  <c r="G2583" i="35"/>
  <c r="H2583" i="35" s="1"/>
  <c r="D2582" i="35"/>
  <c r="E2582" i="35"/>
  <c r="D2583" i="35" l="1"/>
  <c r="E2583" i="35"/>
  <c r="G2584" i="35"/>
  <c r="H2584" i="35" s="1"/>
  <c r="A2585" i="35"/>
  <c r="G2585" i="35" l="1"/>
  <c r="H2585" i="35" s="1"/>
  <c r="A2586" i="35"/>
  <c r="D2584" i="35"/>
  <c r="E2584" i="35"/>
  <c r="G2586" i="35" l="1"/>
  <c r="H2586" i="35" s="1"/>
  <c r="A2587" i="35"/>
  <c r="E2585" i="35"/>
  <c r="D2585" i="35"/>
  <c r="A2588" i="35" l="1"/>
  <c r="G2587" i="35"/>
  <c r="H2587" i="35" s="1"/>
  <c r="E2586" i="35"/>
  <c r="D2586" i="35"/>
  <c r="E2587" i="35" l="1"/>
  <c r="D2587" i="35"/>
  <c r="A2589" i="35"/>
  <c r="G2588" i="35"/>
  <c r="H2588" i="35" s="1"/>
  <c r="E2588" i="35" l="1"/>
  <c r="D2588" i="35"/>
  <c r="G2589" i="35"/>
  <c r="H2589" i="35" s="1"/>
  <c r="A2590" i="35"/>
  <c r="A2591" i="35" l="1"/>
  <c r="G2590" i="35"/>
  <c r="H2590" i="35" s="1"/>
  <c r="E2589" i="35"/>
  <c r="D2589" i="35"/>
  <c r="D2590" i="35" l="1"/>
  <c r="E2590" i="35"/>
  <c r="A2592" i="35"/>
  <c r="G2591" i="35"/>
  <c r="H2591" i="35" s="1"/>
  <c r="D2591" i="35" l="1"/>
  <c r="E2591" i="35"/>
  <c r="A2593" i="35"/>
  <c r="G2592" i="35"/>
  <c r="H2592" i="35" s="1"/>
  <c r="E2592" i="35" l="1"/>
  <c r="D2592" i="35"/>
  <c r="G2593" i="35"/>
  <c r="H2593" i="35" s="1"/>
  <c r="A2594" i="35"/>
  <c r="G2594" i="35" l="1"/>
  <c r="H2594" i="35" s="1"/>
  <c r="A2595" i="35"/>
  <c r="E2593" i="35"/>
  <c r="D2593" i="35"/>
  <c r="A2596" i="35" l="1"/>
  <c r="G2595" i="35"/>
  <c r="H2595" i="35" s="1"/>
  <c r="E2594" i="35"/>
  <c r="D2594" i="35"/>
  <c r="E2595" i="35" l="1"/>
  <c r="D2595" i="35"/>
  <c r="A2597" i="35"/>
  <c r="G2596" i="35"/>
  <c r="H2596" i="35" s="1"/>
  <c r="E2596" i="35" l="1"/>
  <c r="D2596" i="35"/>
  <c r="G2597" i="35"/>
  <c r="H2597" i="35" s="1"/>
  <c r="A2598" i="35"/>
  <c r="A2599" i="35" l="1"/>
  <c r="G2598" i="35"/>
  <c r="H2598" i="35" s="1"/>
  <c r="D2597" i="35"/>
  <c r="E2597" i="35"/>
  <c r="D2598" i="35" l="1"/>
  <c r="E2598" i="35"/>
  <c r="A2600" i="35"/>
  <c r="G2599" i="35"/>
  <c r="H2599" i="35" s="1"/>
  <c r="D2599" i="35" l="1"/>
  <c r="E2599" i="35"/>
  <c r="A2601" i="35"/>
  <c r="G2600" i="35"/>
  <c r="H2600" i="35" s="1"/>
  <c r="D2600" i="35" l="1"/>
  <c r="E2600" i="35"/>
  <c r="G2601" i="35"/>
  <c r="H2601" i="35" s="1"/>
  <c r="A2602" i="35"/>
  <c r="G2602" i="35" l="1"/>
  <c r="H2602" i="35" s="1"/>
  <c r="A2603" i="35"/>
  <c r="E2601" i="35"/>
  <c r="D2601" i="35"/>
  <c r="A2604" i="35" l="1"/>
  <c r="G2603" i="35"/>
  <c r="H2603" i="35" s="1"/>
  <c r="D2602" i="35"/>
  <c r="E2602" i="35"/>
  <c r="E2603" i="35" l="1"/>
  <c r="D2603" i="35"/>
  <c r="A2605" i="35"/>
  <c r="G2604" i="35"/>
  <c r="H2604" i="35" s="1"/>
  <c r="E2604" i="35" l="1"/>
  <c r="B2604" i="35"/>
  <c r="D2604" i="35"/>
  <c r="G2605" i="35"/>
  <c r="H2605" i="35" s="1"/>
  <c r="A2606" i="35"/>
  <c r="E2605" i="35" l="1"/>
  <c r="D2605" i="35"/>
  <c r="A2607" i="35"/>
  <c r="G2606" i="35"/>
  <c r="H2606" i="35" s="1"/>
  <c r="D2606" i="35" l="1"/>
  <c r="E2606" i="35"/>
  <c r="A2608" i="35"/>
  <c r="G2607" i="35"/>
  <c r="H2607" i="35" s="1"/>
  <c r="E2607" i="35" l="1"/>
  <c r="D2607" i="35"/>
  <c r="G2608" i="35"/>
  <c r="H2608" i="35" s="1"/>
  <c r="A2609" i="35"/>
  <c r="A2610" i="35" l="1"/>
  <c r="G2609" i="35"/>
  <c r="H2609" i="35" s="1"/>
  <c r="E2608" i="35"/>
  <c r="D2608" i="35"/>
  <c r="E2609" i="35" l="1"/>
  <c r="D2609" i="35"/>
  <c r="A2611" i="35"/>
  <c r="G2610" i="35"/>
  <c r="H2610" i="35" s="1"/>
  <c r="E2610" i="35" l="1"/>
  <c r="D2610" i="35"/>
  <c r="A2612" i="35"/>
  <c r="G2611" i="35"/>
  <c r="H2611" i="35" s="1"/>
  <c r="E2611" i="35" l="1"/>
  <c r="D2611" i="35"/>
  <c r="G2612" i="35"/>
  <c r="H2612" i="35" s="1"/>
  <c r="A2613" i="35"/>
  <c r="G2613" i="35" l="1"/>
  <c r="H2613" i="35" s="1"/>
  <c r="A2614" i="35"/>
  <c r="D2612" i="35"/>
  <c r="E2612" i="35"/>
  <c r="A2615" i="35" l="1"/>
  <c r="G2614" i="35"/>
  <c r="H2614" i="35" s="1"/>
  <c r="D2613" i="35"/>
  <c r="E2613" i="35"/>
  <c r="E2614" i="35" l="1"/>
  <c r="D2614" i="35"/>
  <c r="A2616" i="35"/>
  <c r="G2615" i="35"/>
  <c r="H2615" i="35" s="1"/>
  <c r="E2615" i="35" l="1"/>
  <c r="D2615" i="35"/>
  <c r="G2616" i="35"/>
  <c r="H2616" i="35" s="1"/>
  <c r="A2617" i="35"/>
  <c r="A2618" i="35" l="1"/>
  <c r="G2617" i="35"/>
  <c r="H2617" i="35" s="1"/>
  <c r="D2616" i="35"/>
  <c r="E2616" i="35"/>
  <c r="D2617" i="35" l="1"/>
  <c r="E2617" i="35"/>
  <c r="A2619" i="35"/>
  <c r="G2618" i="35"/>
  <c r="H2618" i="35" s="1"/>
  <c r="D2618" i="35" l="1"/>
  <c r="E2618" i="35"/>
  <c r="A2620" i="35"/>
  <c r="G2619" i="35"/>
  <c r="H2619" i="35" s="1"/>
  <c r="E2619" i="35" l="1"/>
  <c r="D2619" i="35"/>
  <c r="G2620" i="35"/>
  <c r="H2620" i="35" s="1"/>
  <c r="A2621" i="35"/>
  <c r="G2621" i="35" l="1"/>
  <c r="H2621" i="35" s="1"/>
  <c r="A2622" i="35"/>
  <c r="E2620" i="35"/>
  <c r="D2620" i="35"/>
  <c r="A2623" i="35" l="1"/>
  <c r="G2622" i="35"/>
  <c r="H2622" i="35" s="1"/>
  <c r="D2621" i="35"/>
  <c r="E2621" i="35"/>
  <c r="D2622" i="35" l="1"/>
  <c r="E2622" i="35"/>
  <c r="A2624" i="35"/>
  <c r="G2623" i="35"/>
  <c r="H2623" i="35" s="1"/>
  <c r="E2623" i="35" l="1"/>
  <c r="D2623" i="35"/>
  <c r="G2624" i="35"/>
  <c r="H2624" i="35" s="1"/>
  <c r="A2625" i="35"/>
  <c r="G2625" i="35" l="1"/>
  <c r="H2625" i="35" s="1"/>
  <c r="A2626" i="35"/>
  <c r="E2624" i="35"/>
  <c r="D2624" i="35"/>
  <c r="A2627" i="35" l="1"/>
  <c r="G2626" i="35"/>
  <c r="H2626" i="35" s="1"/>
  <c r="D2625" i="35"/>
  <c r="E2625" i="35"/>
  <c r="D2626" i="35" l="1"/>
  <c r="E2626" i="35"/>
  <c r="G2627" i="35"/>
  <c r="H2627" i="35" s="1"/>
  <c r="A2628" i="35"/>
  <c r="G2628" i="35" l="1"/>
  <c r="H2628" i="35" s="1"/>
  <c r="A2629" i="35"/>
  <c r="E2627" i="35"/>
  <c r="D2627" i="35"/>
  <c r="A2630" i="35" l="1"/>
  <c r="G2629" i="35"/>
  <c r="H2629" i="35" s="1"/>
  <c r="E2628" i="35"/>
  <c r="B2628" i="35"/>
  <c r="D2628" i="35"/>
  <c r="D2629" i="35" l="1"/>
  <c r="E2629" i="35"/>
  <c r="A2631" i="35"/>
  <c r="G2630" i="35"/>
  <c r="H2630" i="35" s="1"/>
  <c r="E2630" i="35" l="1"/>
  <c r="D2630" i="35"/>
  <c r="G2631" i="35"/>
  <c r="H2631" i="35" s="1"/>
  <c r="A2632" i="35"/>
  <c r="G2632" i="35" l="1"/>
  <c r="H2632" i="35" s="1"/>
  <c r="A2633" i="35"/>
  <c r="D2631" i="35"/>
  <c r="E2631" i="35"/>
  <c r="A2634" i="35" l="1"/>
  <c r="G2633" i="35"/>
  <c r="H2633" i="35" s="1"/>
  <c r="D2632" i="35"/>
  <c r="E2632" i="35"/>
  <c r="E2633" i="35" l="1"/>
  <c r="D2633" i="35"/>
  <c r="A2635" i="35"/>
  <c r="G2634" i="35"/>
  <c r="H2634" i="35" s="1"/>
  <c r="E2634" i="35" l="1"/>
  <c r="D2634" i="35"/>
  <c r="G2635" i="35"/>
  <c r="H2635" i="35" s="1"/>
  <c r="A2636" i="35"/>
  <c r="A2637" i="35" l="1"/>
  <c r="G2636" i="35"/>
  <c r="H2636" i="35" s="1"/>
  <c r="E2635" i="35"/>
  <c r="D2635" i="35"/>
  <c r="D2636" i="35" l="1"/>
  <c r="E2636" i="35"/>
  <c r="A2638" i="35"/>
  <c r="G2637" i="35"/>
  <c r="H2637" i="35" s="1"/>
  <c r="E2637" i="35" l="1"/>
  <c r="D2637" i="35"/>
  <c r="A2639" i="35"/>
  <c r="G2638" i="35"/>
  <c r="H2638" i="35" s="1"/>
  <c r="D2638" i="35" l="1"/>
  <c r="E2638" i="35"/>
  <c r="G2639" i="35"/>
  <c r="H2639" i="35" s="1"/>
  <c r="A2640" i="35"/>
  <c r="G2640" i="35" l="1"/>
  <c r="H2640" i="35" s="1"/>
  <c r="A2641" i="35"/>
  <c r="D2639" i="35"/>
  <c r="E2639" i="35"/>
  <c r="A2642" i="35" l="1"/>
  <c r="G2641" i="35"/>
  <c r="H2641" i="35" s="1"/>
  <c r="D2640" i="35"/>
  <c r="E2640" i="35"/>
  <c r="E2641" i="35" l="1"/>
  <c r="D2641" i="35"/>
  <c r="G2642" i="35"/>
  <c r="H2642" i="35" s="1"/>
  <c r="A2643" i="35"/>
  <c r="G2643" i="35" l="1"/>
  <c r="H2643" i="35" s="1"/>
  <c r="A2644" i="35"/>
  <c r="D2642" i="35"/>
  <c r="E2642" i="35"/>
  <c r="A2645" i="35" l="1"/>
  <c r="G2644" i="35"/>
  <c r="H2644" i="35" s="1"/>
  <c r="E2643" i="35"/>
  <c r="D2643" i="35"/>
  <c r="E2644" i="35" l="1"/>
  <c r="D2644" i="35"/>
  <c r="A2646" i="35"/>
  <c r="G2645" i="35"/>
  <c r="H2645" i="35" s="1"/>
  <c r="D2645" i="35" l="1"/>
  <c r="E2645" i="35"/>
  <c r="G2646" i="35"/>
  <c r="H2646" i="35" s="1"/>
  <c r="A2647" i="35"/>
  <c r="G2647" i="35" l="1"/>
  <c r="H2647" i="35" s="1"/>
  <c r="A2648" i="35"/>
  <c r="E2646" i="35"/>
  <c r="D2646" i="35"/>
  <c r="A2649" i="35" l="1"/>
  <c r="G2648" i="35"/>
  <c r="H2648" i="35" s="1"/>
  <c r="D2647" i="35"/>
  <c r="E2647" i="35"/>
  <c r="D2648" i="35" l="1"/>
  <c r="E2648" i="35"/>
  <c r="A2650" i="35"/>
  <c r="G2649" i="35"/>
  <c r="H2649" i="35" s="1"/>
  <c r="E2649" i="35" l="1"/>
  <c r="D2649" i="35"/>
  <c r="G2650" i="35"/>
  <c r="H2650" i="35" s="1"/>
  <c r="A2651" i="35"/>
  <c r="G2651" i="35" l="1"/>
  <c r="H2651" i="35" s="1"/>
  <c r="A2652" i="35"/>
  <c r="D2650" i="35"/>
  <c r="E2650" i="35"/>
  <c r="A2653" i="35" l="1"/>
  <c r="G2652" i="35"/>
  <c r="H2652" i="35" s="1"/>
  <c r="E2651" i="35"/>
  <c r="D2651" i="35"/>
  <c r="E2652" i="35" l="1"/>
  <c r="D2652" i="35"/>
  <c r="B2652" i="35"/>
  <c r="G2653" i="35"/>
  <c r="H2653" i="35" s="1"/>
  <c r="A2654" i="35"/>
  <c r="D2653" i="35" l="1"/>
  <c r="E2653" i="35"/>
  <c r="G2654" i="35"/>
  <c r="H2654" i="35" s="1"/>
  <c r="A2655" i="35"/>
  <c r="A2656" i="35" l="1"/>
  <c r="G2655" i="35"/>
  <c r="H2655" i="35" s="1"/>
  <c r="D2654" i="35"/>
  <c r="E2654" i="35"/>
  <c r="D2655" i="35" l="1"/>
  <c r="E2655" i="35"/>
  <c r="A2657" i="35"/>
  <c r="G2656" i="35"/>
  <c r="H2656" i="35" s="1"/>
  <c r="E2656" i="35" l="1"/>
  <c r="D2656" i="35"/>
  <c r="G2657" i="35"/>
  <c r="H2657" i="35" s="1"/>
  <c r="A2658" i="35"/>
  <c r="G2658" i="35" l="1"/>
  <c r="H2658" i="35" s="1"/>
  <c r="A2659" i="35"/>
  <c r="E2657" i="35"/>
  <c r="D2657" i="35"/>
  <c r="A2660" i="35" l="1"/>
  <c r="G2659" i="35"/>
  <c r="H2659" i="35" s="1"/>
  <c r="E2658" i="35"/>
  <c r="D2658" i="35"/>
  <c r="E2659" i="35" l="1"/>
  <c r="D2659" i="35"/>
  <c r="A2661" i="35"/>
  <c r="G2660" i="35"/>
  <c r="H2660" i="35" s="1"/>
  <c r="D2660" i="35" l="1"/>
  <c r="E2660" i="35"/>
  <c r="G2661" i="35"/>
  <c r="H2661" i="35" s="1"/>
  <c r="A2662" i="35"/>
  <c r="G2662" i="35" l="1"/>
  <c r="H2662" i="35" s="1"/>
  <c r="A2663" i="35"/>
  <c r="D2661" i="35"/>
  <c r="E2661" i="35"/>
  <c r="A2664" i="35" l="1"/>
  <c r="G2663" i="35"/>
  <c r="H2663" i="35" s="1"/>
  <c r="E2662" i="35"/>
  <c r="D2662" i="35"/>
  <c r="D2663" i="35" l="1"/>
  <c r="E2663" i="35"/>
  <c r="A2665" i="35"/>
  <c r="G2664" i="35"/>
  <c r="H2664" i="35" s="1"/>
  <c r="D2664" i="35" l="1"/>
  <c r="E2664" i="35"/>
  <c r="G2665" i="35"/>
  <c r="H2665" i="35" s="1"/>
  <c r="A2666" i="35"/>
  <c r="G2666" i="35" l="1"/>
  <c r="H2666" i="35" s="1"/>
  <c r="A2667" i="35"/>
  <c r="E2665" i="35"/>
  <c r="D2665" i="35"/>
  <c r="A2668" i="35" l="1"/>
  <c r="G2667" i="35"/>
  <c r="H2667" i="35" s="1"/>
  <c r="D2666" i="35"/>
  <c r="E2666" i="35"/>
  <c r="E2667" i="35" l="1"/>
  <c r="D2667" i="35"/>
  <c r="A2669" i="35"/>
  <c r="G2668" i="35"/>
  <c r="H2668" i="35" s="1"/>
  <c r="E2668" i="35" l="1"/>
  <c r="D2668" i="35"/>
  <c r="G2669" i="35"/>
  <c r="H2669" i="35" s="1"/>
  <c r="A2670" i="35"/>
  <c r="G2670" i="35" l="1"/>
  <c r="H2670" i="35" s="1"/>
  <c r="A2671" i="35"/>
  <c r="D2669" i="35"/>
  <c r="E2669" i="35"/>
  <c r="A2672" i="35" l="1"/>
  <c r="G2671" i="35"/>
  <c r="H2671" i="35" s="1"/>
  <c r="D2670" i="35"/>
  <c r="E2670" i="35"/>
  <c r="D2671" i="35" l="1"/>
  <c r="E2671" i="35"/>
  <c r="A2673" i="35"/>
  <c r="G2672" i="35"/>
  <c r="H2672" i="35" s="1"/>
  <c r="E2672" i="35" l="1"/>
  <c r="D2672" i="35"/>
  <c r="G2673" i="35"/>
  <c r="H2673" i="35" s="1"/>
  <c r="A2674" i="35"/>
  <c r="G2674" i="35" l="1"/>
  <c r="H2674" i="35" s="1"/>
  <c r="A2675" i="35"/>
  <c r="E2673" i="35"/>
  <c r="D2673" i="35"/>
  <c r="A2676" i="35" l="1"/>
  <c r="G2675" i="35"/>
  <c r="H2675" i="35" s="1"/>
  <c r="E2674" i="35"/>
  <c r="D2674" i="35"/>
  <c r="E2675" i="35" l="1"/>
  <c r="D2675" i="35"/>
  <c r="G2676" i="35"/>
  <c r="H2676" i="35" s="1"/>
  <c r="A2677" i="35"/>
  <c r="G2677" i="35" l="1"/>
  <c r="H2677" i="35" s="1"/>
  <c r="A2678" i="35"/>
  <c r="E2676" i="35"/>
  <c r="B2676" i="35"/>
  <c r="D2676" i="35"/>
  <c r="A2679" i="35" l="1"/>
  <c r="G2678" i="35"/>
  <c r="H2678" i="35" s="1"/>
  <c r="D2677" i="35"/>
  <c r="E2677" i="35"/>
  <c r="E2678" i="35" l="1"/>
  <c r="D2678" i="35"/>
  <c r="A2680" i="35"/>
  <c r="G2679" i="35"/>
  <c r="H2679" i="35" s="1"/>
  <c r="D2679" i="35" l="1"/>
  <c r="E2679" i="35"/>
  <c r="G2680" i="35"/>
  <c r="H2680" i="35" s="1"/>
  <c r="A2681" i="35"/>
  <c r="G2681" i="35" l="1"/>
  <c r="H2681" i="35" s="1"/>
  <c r="A2682" i="35"/>
  <c r="D2680" i="35"/>
  <c r="E2680" i="35"/>
  <c r="A2683" i="35" l="1"/>
  <c r="G2682" i="35"/>
  <c r="H2682" i="35" s="1"/>
  <c r="E2681" i="35"/>
  <c r="D2681" i="35"/>
  <c r="E2682" i="35" l="1"/>
  <c r="D2682" i="35"/>
  <c r="A2684" i="35"/>
  <c r="G2683" i="35"/>
  <c r="H2683" i="35" s="1"/>
  <c r="E2683" i="35" l="1"/>
  <c r="D2683" i="35"/>
  <c r="G2684" i="35"/>
  <c r="H2684" i="35" s="1"/>
  <c r="A2685" i="35"/>
  <c r="G2685" i="35" l="1"/>
  <c r="H2685" i="35" s="1"/>
  <c r="A2686" i="35"/>
  <c r="D2684" i="35"/>
  <c r="E2684" i="35"/>
  <c r="A2687" i="35" l="1"/>
  <c r="G2686" i="35"/>
  <c r="H2686" i="35" s="1"/>
  <c r="E2685" i="35"/>
  <c r="D2685" i="35"/>
  <c r="D2686" i="35" l="1"/>
  <c r="E2686" i="35"/>
  <c r="A2688" i="35"/>
  <c r="G2687" i="35"/>
  <c r="H2687" i="35" s="1"/>
  <c r="D2687" i="35" l="1"/>
  <c r="E2687" i="35"/>
  <c r="G2688" i="35"/>
  <c r="H2688" i="35" s="1"/>
  <c r="A2689" i="35"/>
  <c r="G2689" i="35" l="1"/>
  <c r="H2689" i="35" s="1"/>
  <c r="A2690" i="35"/>
  <c r="D2688" i="35"/>
  <c r="E2688" i="35"/>
  <c r="A2691" i="35" l="1"/>
  <c r="G2690" i="35"/>
  <c r="H2690" i="35" s="1"/>
  <c r="D2689" i="35"/>
  <c r="E2689" i="35"/>
  <c r="E2690" i="35" l="1"/>
  <c r="D2690" i="35"/>
  <c r="A2692" i="35"/>
  <c r="G2691" i="35"/>
  <c r="H2691" i="35" s="1"/>
  <c r="E2691" i="35" l="1"/>
  <c r="D2691" i="35"/>
  <c r="G2692" i="35"/>
  <c r="H2692" i="35" s="1"/>
  <c r="A2693" i="35"/>
  <c r="G2693" i="35" l="1"/>
  <c r="H2693" i="35" s="1"/>
  <c r="A2694" i="35"/>
  <c r="D2692" i="35"/>
  <c r="E2692" i="35"/>
  <c r="A2695" i="35" l="1"/>
  <c r="G2694" i="35"/>
  <c r="H2694" i="35" s="1"/>
  <c r="D2693" i="35"/>
  <c r="E2693" i="35"/>
  <c r="E2694" i="35" l="1"/>
  <c r="D2694" i="35"/>
  <c r="A2696" i="35"/>
  <c r="G2695" i="35"/>
  <c r="H2695" i="35" s="1"/>
  <c r="D2695" i="35" l="1"/>
  <c r="E2695" i="35"/>
  <c r="G2696" i="35"/>
  <c r="H2696" i="35" s="1"/>
  <c r="A2697" i="35"/>
  <c r="G2697" i="35" l="1"/>
  <c r="H2697" i="35" s="1"/>
  <c r="A2698" i="35"/>
  <c r="D2696" i="35"/>
  <c r="E2696" i="35"/>
  <c r="A2699" i="35" l="1"/>
  <c r="G2698" i="35"/>
  <c r="H2698" i="35" s="1"/>
  <c r="E2697" i="35"/>
  <c r="D2697" i="35"/>
  <c r="E2698" i="35" l="1"/>
  <c r="D2698" i="35"/>
  <c r="A2700" i="35"/>
  <c r="G2699" i="35"/>
  <c r="H2699" i="35" s="1"/>
  <c r="E2699" i="35" l="1"/>
  <c r="D2699" i="35"/>
  <c r="G2700" i="35"/>
  <c r="H2700" i="35" s="1"/>
  <c r="A2701" i="35"/>
  <c r="A2702" i="35" l="1"/>
  <c r="G2701" i="35"/>
  <c r="H2701" i="35" s="1"/>
  <c r="D2700" i="35"/>
  <c r="E2700" i="35"/>
  <c r="B2700" i="35"/>
  <c r="E2701" i="35" l="1"/>
  <c r="D2701" i="35"/>
  <c r="A2703" i="35"/>
  <c r="G2702" i="35"/>
  <c r="H2702" i="35" s="1"/>
  <c r="D2702" i="35" l="1"/>
  <c r="E2702" i="35"/>
  <c r="G2703" i="35"/>
  <c r="H2703" i="35" s="1"/>
  <c r="A2704" i="35"/>
  <c r="G2704" i="35" l="1"/>
  <c r="H2704" i="35" s="1"/>
  <c r="A2705" i="35"/>
  <c r="D2703" i="35"/>
  <c r="E2703" i="35"/>
  <c r="A2706" i="35" l="1"/>
  <c r="G2705" i="35"/>
  <c r="H2705" i="35" s="1"/>
  <c r="E2704" i="35"/>
  <c r="D2704" i="35"/>
  <c r="A2707" i="35" l="1"/>
  <c r="G2706" i="35"/>
  <c r="H2706" i="35" s="1"/>
  <c r="E2705" i="35"/>
  <c r="D2705" i="35"/>
  <c r="G2707" i="35" l="1"/>
  <c r="H2707" i="35" s="1"/>
  <c r="A2708" i="35"/>
  <c r="E2706" i="35"/>
  <c r="D2706" i="35"/>
  <c r="D2707" i="35" l="1"/>
  <c r="E2707" i="35"/>
  <c r="G2708" i="35"/>
  <c r="H2708" i="35" s="1"/>
  <c r="A2709" i="35"/>
  <c r="A2710" i="35" l="1"/>
  <c r="G2709" i="35"/>
  <c r="H2709" i="35" s="1"/>
  <c r="D2708" i="35"/>
  <c r="E2708" i="35"/>
  <c r="A2711" i="35" l="1"/>
  <c r="G2710" i="35"/>
  <c r="H2710" i="35" s="1"/>
  <c r="D2709" i="35"/>
  <c r="E2709" i="35"/>
  <c r="G2711" i="35" l="1"/>
  <c r="H2711" i="35" s="1"/>
  <c r="A2712" i="35"/>
  <c r="E2710" i="35"/>
  <c r="D2710" i="35"/>
  <c r="D2711" i="35" l="1"/>
  <c r="E2711" i="35"/>
  <c r="G2712" i="35"/>
  <c r="H2712" i="35" s="1"/>
  <c r="A2713" i="35"/>
  <c r="A2714" i="35" l="1"/>
  <c r="G2713" i="35"/>
  <c r="H2713" i="35" s="1"/>
  <c r="D2712" i="35"/>
  <c r="E2712" i="35"/>
  <c r="A2715" i="35" l="1"/>
  <c r="G2714" i="35"/>
  <c r="H2714" i="35" s="1"/>
  <c r="D2713" i="35"/>
  <c r="E2713" i="35"/>
  <c r="G2715" i="35" l="1"/>
  <c r="H2715" i="35" s="1"/>
  <c r="A2716" i="35"/>
  <c r="D2714" i="35"/>
  <c r="E2714" i="35"/>
  <c r="E2715" i="35" l="1"/>
  <c r="D2715" i="35"/>
  <c r="G2716" i="35"/>
  <c r="H2716" i="35" s="1"/>
  <c r="A2717" i="35"/>
  <c r="A2718" i="35" l="1"/>
  <c r="G2717" i="35"/>
  <c r="H2717" i="35" s="1"/>
  <c r="E2716" i="35"/>
  <c r="D2716" i="35"/>
  <c r="A2719" i="35" l="1"/>
  <c r="G2718" i="35"/>
  <c r="H2718" i="35" s="1"/>
  <c r="E2717" i="35"/>
  <c r="D2717" i="35"/>
  <c r="G2719" i="35" l="1"/>
  <c r="H2719" i="35" s="1"/>
  <c r="A2720" i="35"/>
  <c r="D2718" i="35"/>
  <c r="E2718" i="35"/>
  <c r="D2719" i="35" l="1"/>
  <c r="E2719" i="35"/>
  <c r="G2720" i="35"/>
  <c r="H2720" i="35" s="1"/>
  <c r="A2721" i="35"/>
  <c r="A2722" i="35" l="1"/>
  <c r="G2721" i="35"/>
  <c r="H2721" i="35" s="1"/>
  <c r="E2720" i="35"/>
  <c r="D2720" i="35"/>
  <c r="A2723" i="35" l="1"/>
  <c r="G2722" i="35"/>
  <c r="H2722" i="35" s="1"/>
  <c r="E2721" i="35"/>
  <c r="D2721" i="35"/>
  <c r="G2723" i="35" l="1"/>
  <c r="H2723" i="35" s="1"/>
  <c r="A2724" i="35"/>
  <c r="E2722" i="35"/>
  <c r="D2722" i="35"/>
  <c r="D2723" i="35" l="1"/>
  <c r="E2723" i="35"/>
  <c r="G2724" i="35"/>
  <c r="H2724" i="35" s="1"/>
  <c r="A2725" i="35"/>
  <c r="A2726" i="35" l="1"/>
  <c r="G2725" i="35"/>
  <c r="H2725" i="35" s="1"/>
  <c r="D2724" i="35"/>
  <c r="E2724" i="35"/>
  <c r="B2724" i="35"/>
  <c r="G2726" i="35" l="1"/>
  <c r="H2726" i="35" s="1"/>
  <c r="A2727" i="35"/>
  <c r="D2725" i="35"/>
  <c r="E2725" i="35"/>
  <c r="D2726" i="35" l="1"/>
  <c r="E2726" i="35"/>
  <c r="G2727" i="35"/>
  <c r="H2727" i="35" s="1"/>
  <c r="A2728" i="35"/>
  <c r="A2729" i="35" l="1"/>
  <c r="G2728" i="35"/>
  <c r="H2728" i="35" s="1"/>
  <c r="D2727" i="35"/>
  <c r="E2727" i="35"/>
  <c r="A2730" i="35" l="1"/>
  <c r="G2729" i="35"/>
  <c r="H2729" i="35" s="1"/>
  <c r="D2728" i="35"/>
  <c r="E2728" i="35"/>
  <c r="G2730" i="35" l="1"/>
  <c r="H2730" i="35" s="1"/>
  <c r="A2731" i="35"/>
  <c r="E2729" i="35"/>
  <c r="D2729" i="35"/>
  <c r="E2730" i="35" l="1"/>
  <c r="D2730" i="35"/>
  <c r="G2731" i="35"/>
  <c r="H2731" i="35" s="1"/>
  <c r="A2732" i="35"/>
  <c r="A2733" i="35" l="1"/>
  <c r="G2732" i="35"/>
  <c r="H2732" i="35" s="1"/>
  <c r="E2731" i="35"/>
  <c r="D2731" i="35"/>
  <c r="A2734" i="35" l="1"/>
  <c r="G2733" i="35"/>
  <c r="H2733" i="35" s="1"/>
  <c r="E2732" i="35"/>
  <c r="D2732" i="35"/>
  <c r="G2734" i="35" l="1"/>
  <c r="H2734" i="35" s="1"/>
  <c r="A2735" i="35"/>
  <c r="E2733" i="35"/>
  <c r="D2733" i="35"/>
  <c r="E2734" i="35" l="1"/>
  <c r="D2734" i="35"/>
  <c r="G2735" i="35"/>
  <c r="H2735" i="35" s="1"/>
  <c r="A2736" i="35"/>
  <c r="A2737" i="35" l="1"/>
  <c r="G2736" i="35"/>
  <c r="H2736" i="35" s="1"/>
  <c r="D2735" i="35"/>
  <c r="E2735" i="35"/>
  <c r="A2738" i="35" l="1"/>
  <c r="G2737" i="35"/>
  <c r="H2737" i="35" s="1"/>
  <c r="E2736" i="35"/>
  <c r="D2736" i="35"/>
  <c r="G2738" i="35" l="1"/>
  <c r="H2738" i="35" s="1"/>
  <c r="A2739" i="35"/>
  <c r="E2737" i="35"/>
  <c r="D2737" i="35"/>
  <c r="E2738" i="35" l="1"/>
  <c r="D2738" i="35"/>
  <c r="G2739" i="35"/>
  <c r="H2739" i="35" s="1"/>
  <c r="A2740" i="35"/>
  <c r="A2741" i="35" l="1"/>
  <c r="G2740" i="35"/>
  <c r="H2740" i="35" s="1"/>
  <c r="E2739" i="35"/>
  <c r="D2739" i="35"/>
  <c r="A2742" i="35" l="1"/>
  <c r="G2741" i="35"/>
  <c r="H2741" i="35" s="1"/>
  <c r="E2740" i="35"/>
  <c r="D2740" i="35"/>
  <c r="G2742" i="35" l="1"/>
  <c r="H2742" i="35" s="1"/>
  <c r="A2743" i="35"/>
  <c r="D2741" i="35"/>
  <c r="E2741" i="35"/>
  <c r="D2742" i="35" l="1"/>
  <c r="E2742" i="35"/>
  <c r="G2743" i="35"/>
  <c r="H2743" i="35" s="1"/>
  <c r="A2744" i="35"/>
  <c r="A2745" i="35" l="1"/>
  <c r="G2744" i="35"/>
  <c r="H2744" i="35" s="1"/>
  <c r="D2743" i="35"/>
  <c r="E2743" i="35"/>
  <c r="A2746" i="35" l="1"/>
  <c r="G2745" i="35"/>
  <c r="H2745" i="35" s="1"/>
  <c r="D2744" i="35"/>
  <c r="E2744" i="35"/>
  <c r="G2746" i="35" l="1"/>
  <c r="H2746" i="35" s="1"/>
  <c r="A2747" i="35"/>
  <c r="E2745" i="35"/>
  <c r="D2745" i="35"/>
  <c r="E2746" i="35" l="1"/>
  <c r="D2746" i="35"/>
  <c r="G2747" i="35"/>
  <c r="H2747" i="35" s="1"/>
  <c r="A2748" i="35"/>
  <c r="A2749" i="35" l="1"/>
  <c r="G2748" i="35"/>
  <c r="H2748" i="35" s="1"/>
  <c r="E2747" i="35"/>
  <c r="D2747" i="35"/>
  <c r="G2749" i="35" l="1"/>
  <c r="H2749" i="35" s="1"/>
  <c r="A2750" i="35"/>
  <c r="E2748" i="35"/>
  <c r="D2748" i="35"/>
  <c r="B2748" i="35"/>
  <c r="E2749" i="35" l="1"/>
  <c r="D2749" i="35"/>
  <c r="G2750" i="35"/>
  <c r="H2750" i="35" s="1"/>
  <c r="A2751" i="35"/>
  <c r="A2752" i="35" l="1"/>
  <c r="G2751" i="35"/>
  <c r="H2751" i="35" s="1"/>
  <c r="D2750" i="35"/>
  <c r="E2750" i="35"/>
  <c r="A2753" i="35" l="1"/>
  <c r="G2752" i="35"/>
  <c r="H2752" i="35" s="1"/>
  <c r="D2751" i="35"/>
  <c r="E2751" i="35"/>
  <c r="G2753" i="35" l="1"/>
  <c r="H2753" i="35" s="1"/>
  <c r="A2754" i="35"/>
  <c r="E2752" i="35"/>
  <c r="D2752" i="35"/>
  <c r="E2753" i="35" l="1"/>
  <c r="D2753" i="35"/>
  <c r="G2754" i="35"/>
  <c r="H2754" i="35" s="1"/>
  <c r="A2755" i="35"/>
  <c r="A2756" i="35" l="1"/>
  <c r="G2755" i="35"/>
  <c r="H2755" i="35" s="1"/>
  <c r="E2754" i="35"/>
  <c r="D2754" i="35"/>
  <c r="A2757" i="35" l="1"/>
  <c r="G2756" i="35"/>
  <c r="H2756" i="35" s="1"/>
  <c r="E2755" i="35"/>
  <c r="D2755" i="35"/>
  <c r="G2757" i="35" l="1"/>
  <c r="H2757" i="35" s="1"/>
  <c r="A2758" i="35"/>
  <c r="D2756" i="35"/>
  <c r="E2756" i="35"/>
  <c r="D2757" i="35" l="1"/>
  <c r="E2757" i="35"/>
  <c r="G2758" i="35"/>
  <c r="H2758" i="35" s="1"/>
  <c r="A2759" i="35"/>
  <c r="A2760" i="35" l="1"/>
  <c r="G2759" i="35"/>
  <c r="H2759" i="35" s="1"/>
  <c r="E2758" i="35"/>
  <c r="D2758" i="35"/>
  <c r="A2761" i="35" l="1"/>
  <c r="G2760" i="35"/>
  <c r="H2760" i="35" s="1"/>
  <c r="D2759" i="35"/>
  <c r="E2759" i="35"/>
  <c r="G2761" i="35" l="1"/>
  <c r="H2761" i="35" s="1"/>
  <c r="A2762" i="35"/>
  <c r="D2760" i="35"/>
  <c r="E2760" i="35"/>
  <c r="D2761" i="35" l="1"/>
  <c r="E2761" i="35"/>
  <c r="G2762" i="35"/>
  <c r="H2762" i="35" s="1"/>
  <c r="A2763" i="35"/>
  <c r="A2764" i="35" l="1"/>
  <c r="G2763" i="35"/>
  <c r="H2763" i="35" s="1"/>
  <c r="E2762" i="35"/>
  <c r="D2762" i="35"/>
  <c r="A2765" i="35" l="1"/>
  <c r="G2764" i="35"/>
  <c r="H2764" i="35" s="1"/>
  <c r="E2763" i="35"/>
  <c r="D2763" i="35"/>
  <c r="G2765" i="35" l="1"/>
  <c r="H2765" i="35" s="1"/>
  <c r="A2766" i="35"/>
  <c r="E2764" i="35"/>
  <c r="D2764" i="35"/>
  <c r="E2765" i="35" l="1"/>
  <c r="D2765" i="35"/>
  <c r="G2766" i="35"/>
  <c r="H2766" i="35" s="1"/>
  <c r="A2767" i="35"/>
  <c r="A2768" i="35" l="1"/>
  <c r="G2767" i="35"/>
  <c r="H2767" i="35" s="1"/>
  <c r="E2766" i="35"/>
  <c r="D2766" i="35"/>
  <c r="A2769" i="35" l="1"/>
  <c r="G2768" i="35"/>
  <c r="H2768" i="35" s="1"/>
  <c r="D2767" i="35"/>
  <c r="E2767" i="35"/>
  <c r="G2769" i="35" l="1"/>
  <c r="H2769" i="35" s="1"/>
  <c r="A2770" i="35"/>
  <c r="E2768" i="35"/>
  <c r="D2768" i="35"/>
  <c r="E2769" i="35" l="1"/>
  <c r="D2769" i="35"/>
  <c r="G2770" i="35"/>
  <c r="H2770" i="35" s="1"/>
  <c r="A2771" i="35"/>
  <c r="A2772" i="35" l="1"/>
  <c r="G2771" i="35"/>
  <c r="H2771" i="35" s="1"/>
  <c r="D2770" i="35"/>
  <c r="E2770" i="35"/>
  <c r="G2772" i="35" l="1"/>
  <c r="H2772" i="35" s="1"/>
  <c r="A2773" i="35"/>
  <c r="E2771" i="35"/>
  <c r="D2771" i="35"/>
  <c r="E2772" i="35" l="1"/>
  <c r="B2772" i="35"/>
  <c r="D2772" i="35"/>
  <c r="G2773" i="35"/>
  <c r="H2773" i="35" s="1"/>
  <c r="A2774" i="35"/>
  <c r="D2773" i="35" l="1"/>
  <c r="E2773" i="35"/>
  <c r="A2775" i="35"/>
  <c r="G2774" i="35"/>
  <c r="H2774" i="35" s="1"/>
  <c r="E2774" i="35" l="1"/>
  <c r="D2774" i="35"/>
  <c r="A2776" i="35"/>
  <c r="G2775" i="35"/>
  <c r="H2775" i="35" s="1"/>
  <c r="D2775" i="35" l="1"/>
  <c r="E2775" i="35"/>
  <c r="G2776" i="35"/>
  <c r="H2776" i="35" s="1"/>
  <c r="A2777" i="35"/>
  <c r="G2777" i="35" l="1"/>
  <c r="H2777" i="35" s="1"/>
  <c r="A2778" i="35"/>
  <c r="D2776" i="35"/>
  <c r="E2776" i="35"/>
  <c r="E2777" i="35" l="1"/>
  <c r="D2777" i="35"/>
  <c r="A2779" i="35"/>
  <c r="G2778" i="35"/>
  <c r="H2778" i="35" s="1"/>
  <c r="E2778" i="35" l="1"/>
  <c r="D2778" i="35"/>
  <c r="A2780" i="35"/>
  <c r="G2779" i="35"/>
  <c r="H2779" i="35" s="1"/>
  <c r="E2779" i="35" l="1"/>
  <c r="D2779" i="35"/>
  <c r="G2780" i="35"/>
  <c r="H2780" i="35" s="1"/>
  <c r="A2781" i="35"/>
  <c r="G2781" i="35" l="1"/>
  <c r="H2781" i="35" s="1"/>
  <c r="A2782" i="35"/>
  <c r="E2780" i="35"/>
  <c r="D2780" i="35"/>
  <c r="E2781" i="35" l="1"/>
  <c r="D2781" i="35"/>
  <c r="A2783" i="35"/>
  <c r="G2782" i="35"/>
  <c r="H2782" i="35" s="1"/>
  <c r="D2782" i="35" l="1"/>
  <c r="E2782" i="35"/>
  <c r="A2784" i="35"/>
  <c r="G2783" i="35"/>
  <c r="H2783" i="35" s="1"/>
  <c r="D2783" i="35" l="1"/>
  <c r="E2783" i="35"/>
  <c r="G2784" i="35"/>
  <c r="H2784" i="35" s="1"/>
  <c r="A2785" i="35"/>
  <c r="G2785" i="35" l="1"/>
  <c r="H2785" i="35" s="1"/>
  <c r="A2786" i="35"/>
  <c r="E2784" i="35"/>
  <c r="D2784" i="35"/>
  <c r="E2785" i="35" l="1"/>
  <c r="D2785" i="35"/>
  <c r="A2787" i="35"/>
  <c r="G2786" i="35"/>
  <c r="H2786" i="35" s="1"/>
  <c r="E2786" i="35" l="1"/>
  <c r="D2786" i="35"/>
  <c r="A2788" i="35"/>
  <c r="G2787" i="35"/>
  <c r="H2787" i="35" s="1"/>
  <c r="E2787" i="35" l="1"/>
  <c r="D2787" i="35"/>
  <c r="G2788" i="35"/>
  <c r="H2788" i="35" s="1"/>
  <c r="A2789" i="35"/>
  <c r="G2789" i="35" l="1"/>
  <c r="H2789" i="35" s="1"/>
  <c r="A2790" i="35"/>
  <c r="D2788" i="35"/>
  <c r="E2788" i="35"/>
  <c r="E2789" i="35" l="1"/>
  <c r="D2789" i="35"/>
  <c r="A2791" i="35"/>
  <c r="G2790" i="35"/>
  <c r="H2790" i="35" s="1"/>
  <c r="D2790" i="35" l="1"/>
  <c r="E2790" i="35"/>
  <c r="A2792" i="35"/>
  <c r="G2791" i="35"/>
  <c r="H2791" i="35" s="1"/>
  <c r="D2791" i="35" l="1"/>
  <c r="E2791" i="35"/>
  <c r="G2792" i="35"/>
  <c r="H2792" i="35" s="1"/>
  <c r="A2793" i="35"/>
  <c r="G2793" i="35" l="1"/>
  <c r="H2793" i="35" s="1"/>
  <c r="A2794" i="35"/>
  <c r="D2792" i="35"/>
  <c r="E2792" i="35"/>
  <c r="E2793" i="35" l="1"/>
  <c r="D2793" i="35"/>
  <c r="A2795" i="35"/>
  <c r="G2794" i="35"/>
  <c r="H2794" i="35" s="1"/>
  <c r="E2794" i="35" l="1"/>
  <c r="D2794" i="35"/>
  <c r="A2796" i="35"/>
  <c r="G2795" i="35"/>
  <c r="H2795" i="35" s="1"/>
  <c r="E2795" i="35" l="1"/>
  <c r="D2795" i="35"/>
  <c r="G2796" i="35"/>
  <c r="H2796" i="35" s="1"/>
  <c r="A2797" i="35"/>
  <c r="A2798" i="35" l="1"/>
  <c r="G2797" i="35"/>
  <c r="H2797" i="35" s="1"/>
  <c r="E2796" i="35"/>
  <c r="B2796" i="35"/>
  <c r="D2796" i="35"/>
  <c r="A2799" i="35" l="1"/>
  <c r="G2798" i="35"/>
  <c r="H2798" i="35" s="1"/>
  <c r="E2797" i="35"/>
  <c r="D2797" i="35"/>
  <c r="G2799" i="35" l="1"/>
  <c r="H2799" i="35" s="1"/>
  <c r="A2800" i="35"/>
  <c r="D2798" i="35"/>
  <c r="E2798" i="35"/>
  <c r="E2799" i="35" l="1"/>
  <c r="D2799" i="35"/>
  <c r="G2800" i="35"/>
  <c r="H2800" i="35" s="1"/>
  <c r="A2801" i="35"/>
  <c r="A2802" i="35" l="1"/>
  <c r="G2801" i="35"/>
  <c r="H2801" i="35" s="1"/>
  <c r="E2800" i="35"/>
  <c r="D2800" i="35"/>
  <c r="A2803" i="35" l="1"/>
  <c r="G2802" i="35"/>
  <c r="H2802" i="35" s="1"/>
  <c r="E2801" i="35"/>
  <c r="D2801" i="35"/>
  <c r="G2803" i="35" l="1"/>
  <c r="H2803" i="35" s="1"/>
  <c r="A2804" i="35"/>
  <c r="E2802" i="35"/>
  <c r="D2802" i="35"/>
  <c r="E2803" i="35" l="1"/>
  <c r="D2803" i="35"/>
  <c r="G2804" i="35"/>
  <c r="H2804" i="35" s="1"/>
  <c r="A2805" i="35"/>
  <c r="A2806" i="35" l="1"/>
  <c r="G2805" i="35"/>
  <c r="H2805" i="35" s="1"/>
  <c r="D2804" i="35"/>
  <c r="E2804" i="35"/>
  <c r="A2807" i="35" l="1"/>
  <c r="G2806" i="35"/>
  <c r="H2806" i="35" s="1"/>
  <c r="D2805" i="35"/>
  <c r="E2805" i="35"/>
  <c r="G2807" i="35" l="1"/>
  <c r="H2807" i="35" s="1"/>
  <c r="A2808" i="35"/>
  <c r="E2806" i="35"/>
  <c r="D2806" i="35"/>
  <c r="D2807" i="35" l="1"/>
  <c r="E2807" i="35"/>
  <c r="G2808" i="35"/>
  <c r="H2808" i="35" s="1"/>
  <c r="A2809" i="35"/>
  <c r="A2810" i="35" l="1"/>
  <c r="G2809" i="35"/>
  <c r="H2809" i="35" s="1"/>
  <c r="D2808" i="35"/>
  <c r="E2808" i="35"/>
  <c r="A2811" i="35" l="1"/>
  <c r="G2810" i="35"/>
  <c r="H2810" i="35" s="1"/>
  <c r="E2809" i="35"/>
  <c r="D2809" i="35"/>
  <c r="G2811" i="35" l="1"/>
  <c r="H2811" i="35" s="1"/>
  <c r="A2812" i="35"/>
  <c r="E2810" i="35"/>
  <c r="D2810" i="35"/>
  <c r="E2811" i="35" l="1"/>
  <c r="D2811" i="35"/>
  <c r="G2812" i="35"/>
  <c r="H2812" i="35" s="1"/>
  <c r="A2813" i="35"/>
  <c r="A2814" i="35" l="1"/>
  <c r="G2813" i="35"/>
  <c r="H2813" i="35" s="1"/>
  <c r="E2812" i="35"/>
  <c r="D2812" i="35"/>
  <c r="A2815" i="35" l="1"/>
  <c r="G2814" i="35"/>
  <c r="H2814" i="35" s="1"/>
  <c r="E2813" i="35"/>
  <c r="D2813" i="35"/>
  <c r="G2815" i="35" l="1"/>
  <c r="H2815" i="35" s="1"/>
  <c r="A2816" i="35"/>
  <c r="D2814" i="35"/>
  <c r="E2814" i="35"/>
  <c r="E2815" i="35" l="1"/>
  <c r="D2815" i="35"/>
  <c r="G2816" i="35"/>
  <c r="H2816" i="35" s="1"/>
  <c r="A2817" i="35"/>
  <c r="A2818" i="35" l="1"/>
  <c r="G2817" i="35"/>
  <c r="H2817" i="35" s="1"/>
  <c r="E2816" i="35"/>
  <c r="D2816" i="35"/>
  <c r="A2819" i="35" l="1"/>
  <c r="G2818" i="35"/>
  <c r="H2818" i="35" s="1"/>
  <c r="E2817" i="35"/>
  <c r="D2817" i="35"/>
  <c r="G2819" i="35" l="1"/>
  <c r="H2819" i="35" s="1"/>
  <c r="A2820" i="35"/>
  <c r="E2818" i="35"/>
  <c r="D2818" i="35"/>
  <c r="E2819" i="35" l="1"/>
  <c r="D2819" i="35"/>
  <c r="G2820" i="35"/>
  <c r="H2820" i="35" s="1"/>
  <c r="A2821" i="35"/>
  <c r="A2822" i="35" l="1"/>
  <c r="G2821" i="35"/>
  <c r="H2821" i="35" s="1"/>
  <c r="D2820" i="35"/>
  <c r="E2820" i="35"/>
  <c r="B2820" i="35"/>
  <c r="D2821" i="35" l="1"/>
  <c r="E2821" i="35"/>
  <c r="G2822" i="35"/>
  <c r="H2822" i="35" s="1"/>
  <c r="A2823" i="35"/>
  <c r="G2823" i="35" l="1"/>
  <c r="H2823" i="35" s="1"/>
  <c r="A2824" i="35"/>
  <c r="E2822" i="35"/>
  <c r="D2822" i="35"/>
  <c r="D2823" i="35" l="1"/>
  <c r="E2823" i="35"/>
  <c r="A2825" i="35"/>
  <c r="G2824" i="35"/>
  <c r="H2824" i="35" s="1"/>
  <c r="D2824" i="35" l="1"/>
  <c r="E2824" i="35"/>
  <c r="A2826" i="35"/>
  <c r="G2825" i="35"/>
  <c r="H2825" i="35" s="1"/>
  <c r="E2825" i="35" l="1"/>
  <c r="D2825" i="35"/>
  <c r="G2826" i="35"/>
  <c r="H2826" i="35" s="1"/>
  <c r="A2827" i="35"/>
  <c r="G2827" i="35" l="1"/>
  <c r="H2827" i="35" s="1"/>
  <c r="A2828" i="35"/>
  <c r="E2826" i="35"/>
  <c r="D2826" i="35"/>
  <c r="E2827" i="35" l="1"/>
  <c r="D2827" i="35"/>
  <c r="A2829" i="35"/>
  <c r="G2828" i="35"/>
  <c r="H2828" i="35" s="1"/>
  <c r="E2828" i="35" l="1"/>
  <c r="D2828" i="35"/>
  <c r="A2830" i="35"/>
  <c r="G2829" i="35"/>
  <c r="H2829" i="35" s="1"/>
  <c r="E2829" i="35" l="1"/>
  <c r="D2829" i="35"/>
  <c r="G2830" i="35"/>
  <c r="H2830" i="35" s="1"/>
  <c r="A2831" i="35"/>
  <c r="G2831" i="35" l="1"/>
  <c r="H2831" i="35" s="1"/>
  <c r="A2832" i="35"/>
  <c r="E2830" i="35"/>
  <c r="D2830" i="35"/>
  <c r="D2831" i="35" l="1"/>
  <c r="E2831" i="35"/>
  <c r="A2833" i="35"/>
  <c r="G2832" i="35"/>
  <c r="H2832" i="35" s="1"/>
  <c r="E2832" i="35" l="1"/>
  <c r="D2832" i="35"/>
  <c r="A2834" i="35"/>
  <c r="G2833" i="35"/>
  <c r="H2833" i="35" s="1"/>
  <c r="E2833" i="35" l="1"/>
  <c r="D2833" i="35"/>
  <c r="G2834" i="35"/>
  <c r="H2834" i="35" s="1"/>
  <c r="A2835" i="35"/>
  <c r="G2835" i="35" l="1"/>
  <c r="H2835" i="35" s="1"/>
  <c r="A2836" i="35"/>
  <c r="D2834" i="35"/>
  <c r="E2834" i="35"/>
  <c r="E2835" i="35" l="1"/>
  <c r="D2835" i="35"/>
  <c r="A2837" i="35"/>
  <c r="G2836" i="35"/>
  <c r="H2836" i="35" s="1"/>
  <c r="D2836" i="35" l="1"/>
  <c r="E2836" i="35"/>
  <c r="A2838" i="35"/>
  <c r="G2837" i="35"/>
  <c r="H2837" i="35" s="1"/>
  <c r="D2837" i="35" l="1"/>
  <c r="E2837" i="35"/>
  <c r="G2838" i="35"/>
  <c r="H2838" i="35" s="1"/>
  <c r="A2839" i="35"/>
  <c r="G2839" i="35" l="1"/>
  <c r="H2839" i="35" s="1"/>
  <c r="A2840" i="35"/>
  <c r="E2838" i="35"/>
  <c r="D2838" i="35"/>
  <c r="D2839" i="35" l="1"/>
  <c r="E2839" i="35"/>
  <c r="A2841" i="35"/>
  <c r="G2840" i="35"/>
  <c r="H2840" i="35" s="1"/>
  <c r="D2840" i="35" l="1"/>
  <c r="E2840" i="35"/>
  <c r="A2842" i="35"/>
  <c r="G2841" i="35"/>
  <c r="H2841" i="35" s="1"/>
  <c r="E2841" i="35" l="1"/>
  <c r="D2841" i="35"/>
  <c r="G2842" i="35"/>
  <c r="H2842" i="35" s="1"/>
  <c r="A2843" i="35"/>
  <c r="G2843" i="35" l="1"/>
  <c r="H2843" i="35" s="1"/>
  <c r="A2844" i="35"/>
  <c r="E2842" i="35"/>
  <c r="D2842" i="35"/>
  <c r="E2843" i="35" l="1"/>
  <c r="D2843" i="35"/>
  <c r="A2845" i="35"/>
  <c r="G2844" i="35"/>
  <c r="H2844" i="35" s="1"/>
  <c r="E2844" i="35" l="1"/>
  <c r="D2844" i="35"/>
  <c r="B2844" i="35"/>
  <c r="G2845" i="35"/>
  <c r="H2845" i="35" s="1"/>
  <c r="A2846" i="35"/>
  <c r="G2846" i="35" l="1"/>
  <c r="H2846" i="35" s="1"/>
  <c r="A2847" i="35"/>
  <c r="E2845" i="35"/>
  <c r="D2845" i="35"/>
  <c r="E2846" i="35" l="1"/>
  <c r="D2846" i="35"/>
  <c r="A2848" i="35"/>
  <c r="G2847" i="35"/>
  <c r="H2847" i="35" s="1"/>
  <c r="D2847" i="35" l="1"/>
  <c r="E2847" i="35"/>
  <c r="A2849" i="35"/>
  <c r="G2848" i="35"/>
  <c r="H2848" i="35" s="1"/>
  <c r="E2848" i="35" l="1"/>
  <c r="D2848" i="35"/>
  <c r="G2849" i="35"/>
  <c r="H2849" i="35" s="1"/>
  <c r="A2850" i="35"/>
  <c r="G2850" i="35" l="1"/>
  <c r="H2850" i="35" s="1"/>
  <c r="A2851" i="35"/>
  <c r="E2849" i="35"/>
  <c r="D2849" i="35"/>
  <c r="E2850" i="35" l="1"/>
  <c r="D2850" i="35"/>
  <c r="A2852" i="35"/>
  <c r="G2851" i="35"/>
  <c r="H2851" i="35" s="1"/>
  <c r="E2851" i="35" l="1"/>
  <c r="D2851" i="35"/>
  <c r="A2853" i="35"/>
  <c r="G2852" i="35"/>
  <c r="H2852" i="35" s="1"/>
  <c r="E2852" i="35" l="1"/>
  <c r="D2852" i="35"/>
  <c r="G2853" i="35"/>
  <c r="H2853" i="35" s="1"/>
  <c r="A2854" i="35"/>
  <c r="G2854" i="35" l="1"/>
  <c r="H2854" i="35" s="1"/>
  <c r="A2855" i="35"/>
  <c r="E2853" i="35"/>
  <c r="D2853" i="35"/>
  <c r="E2854" i="35" l="1"/>
  <c r="D2854" i="35"/>
  <c r="A2856" i="35"/>
  <c r="G2855" i="35"/>
  <c r="H2855" i="35" s="1"/>
  <c r="D2855" i="35" l="1"/>
  <c r="E2855" i="35"/>
  <c r="A2857" i="35"/>
  <c r="G2856" i="35"/>
  <c r="H2856" i="35" s="1"/>
  <c r="D2856" i="35" l="1"/>
  <c r="E2856" i="35"/>
  <c r="G2857" i="35"/>
  <c r="H2857" i="35" s="1"/>
  <c r="A2858" i="35"/>
  <c r="G2858" i="35" l="1"/>
  <c r="H2858" i="35" s="1"/>
  <c r="A2859" i="35"/>
  <c r="D2857" i="35"/>
  <c r="E2857" i="35"/>
  <c r="E2858" i="35" l="1"/>
  <c r="D2858" i="35"/>
  <c r="A2860" i="35"/>
  <c r="G2859" i="35"/>
  <c r="H2859" i="35" s="1"/>
  <c r="E2859" i="35" l="1"/>
  <c r="D2859" i="35"/>
  <c r="A2861" i="35"/>
  <c r="G2860" i="35"/>
  <c r="H2860" i="35" s="1"/>
  <c r="E2860" i="35" l="1"/>
  <c r="D2860" i="35"/>
  <c r="G2861" i="35"/>
  <c r="H2861" i="35" s="1"/>
  <c r="A2862" i="35"/>
  <c r="G2862" i="35" l="1"/>
  <c r="H2862" i="35" s="1"/>
  <c r="A2863" i="35"/>
  <c r="E2861" i="35"/>
  <c r="D2861" i="35"/>
  <c r="D2862" i="35" l="1"/>
  <c r="E2862" i="35"/>
  <c r="A2864" i="35"/>
  <c r="G2863" i="35"/>
  <c r="H2863" i="35" s="1"/>
  <c r="E2863" i="35" l="1"/>
  <c r="D2863" i="35"/>
  <c r="A2865" i="35"/>
  <c r="G2864" i="35"/>
  <c r="H2864" i="35" s="1"/>
  <c r="E2864" i="35" l="1"/>
  <c r="D2864" i="35"/>
  <c r="G2865" i="35"/>
  <c r="H2865" i="35" s="1"/>
  <c r="A2866" i="35"/>
  <c r="G2866" i="35" l="1"/>
  <c r="H2866" i="35" s="1"/>
  <c r="A2867" i="35"/>
  <c r="E2865" i="35"/>
  <c r="D2865" i="35"/>
  <c r="D2866" i="35" l="1"/>
  <c r="E2866" i="35"/>
  <c r="A2868" i="35"/>
  <c r="G2867" i="35"/>
  <c r="H2867" i="35" s="1"/>
  <c r="E2867" i="35" l="1"/>
  <c r="D2867" i="35"/>
  <c r="G2868" i="35"/>
  <c r="H2868" i="35" s="1"/>
  <c r="A2869" i="35"/>
  <c r="G2869" i="35" l="1"/>
  <c r="H2869" i="35" s="1"/>
  <c r="A2870" i="35"/>
  <c r="E2868" i="35"/>
  <c r="B2868" i="35"/>
  <c r="D2868" i="35"/>
  <c r="D2869" i="35" l="1"/>
  <c r="E2869" i="35"/>
  <c r="A2871" i="35"/>
  <c r="G2870" i="35"/>
  <c r="H2870" i="35" s="1"/>
  <c r="D2870" i="35" l="1"/>
  <c r="E2870" i="35"/>
  <c r="A2872" i="35"/>
  <c r="G2871" i="35"/>
  <c r="H2871" i="35" s="1"/>
  <c r="D2871" i="35" l="1"/>
  <c r="E2871" i="35"/>
  <c r="G2872" i="35"/>
  <c r="H2872" i="35" s="1"/>
  <c r="A2873" i="35"/>
  <c r="G2873" i="35" l="1"/>
  <c r="H2873" i="35" s="1"/>
  <c r="A2874" i="35"/>
  <c r="E2872" i="35"/>
  <c r="D2872" i="35"/>
  <c r="E2873" i="35" l="1"/>
  <c r="D2873" i="35"/>
  <c r="A2875" i="35"/>
  <c r="G2874" i="35"/>
  <c r="H2874" i="35" s="1"/>
  <c r="E2874" i="35" l="1"/>
  <c r="D2874" i="35"/>
  <c r="A2876" i="35"/>
  <c r="G2875" i="35"/>
  <c r="H2875" i="35" s="1"/>
  <c r="D2875" i="35" l="1"/>
  <c r="E2875" i="35"/>
  <c r="G2876" i="35"/>
  <c r="H2876" i="35" s="1"/>
  <c r="A2877" i="35"/>
  <c r="G2877" i="35" l="1"/>
  <c r="H2877" i="35" s="1"/>
  <c r="A2878" i="35"/>
  <c r="E2876" i="35"/>
  <c r="D2876" i="35"/>
  <c r="E2877" i="35" l="1"/>
  <c r="D2877" i="35"/>
  <c r="A2879" i="35"/>
  <c r="G2878" i="35"/>
  <c r="H2878" i="35" s="1"/>
  <c r="D2878" i="35" l="1"/>
  <c r="E2878" i="35"/>
  <c r="A2880" i="35"/>
  <c r="G2879" i="35"/>
  <c r="H2879" i="35" s="1"/>
  <c r="D2879" i="35" l="1"/>
  <c r="E2879" i="35"/>
  <c r="G2880" i="35"/>
  <c r="H2880" i="35" s="1"/>
  <c r="A2881" i="35"/>
  <c r="G2881" i="35" l="1"/>
  <c r="H2881" i="35" s="1"/>
  <c r="A2882" i="35"/>
  <c r="E2880" i="35"/>
  <c r="D2880" i="35"/>
  <c r="E2881" i="35" l="1"/>
  <c r="D2881" i="35"/>
  <c r="A2883" i="35"/>
  <c r="G2882" i="35"/>
  <c r="H2882" i="35" s="1"/>
  <c r="E2882" i="35" l="1"/>
  <c r="D2882" i="35"/>
  <c r="A2884" i="35"/>
  <c r="G2883" i="35"/>
  <c r="H2883" i="35" s="1"/>
  <c r="E2883" i="35" l="1"/>
  <c r="D2883" i="35"/>
  <c r="G2884" i="35"/>
  <c r="H2884" i="35" s="1"/>
  <c r="A2885" i="35"/>
  <c r="G2885" i="35" l="1"/>
  <c r="H2885" i="35" s="1"/>
  <c r="A2886" i="35"/>
  <c r="D2884" i="35"/>
  <c r="E2884" i="35"/>
  <c r="D2885" i="35" l="1"/>
  <c r="E2885" i="35"/>
  <c r="A2887" i="35"/>
  <c r="G2886" i="35"/>
  <c r="H2886" i="35" s="1"/>
  <c r="E2886" i="35" l="1"/>
  <c r="D2886" i="35"/>
  <c r="A2888" i="35"/>
  <c r="G2887" i="35"/>
  <c r="H2887" i="35" s="1"/>
  <c r="E2887" i="35" l="1"/>
  <c r="D2887" i="35"/>
  <c r="G2888" i="35"/>
  <c r="H2888" i="35" s="1"/>
  <c r="A2889" i="35"/>
  <c r="G2889" i="35" l="1"/>
  <c r="H2889" i="35" s="1"/>
  <c r="A2890" i="35"/>
  <c r="E2888" i="35"/>
  <c r="D2888" i="35"/>
  <c r="E2889" i="35" l="1"/>
  <c r="D2889" i="35"/>
  <c r="A2891" i="35"/>
  <c r="G2890" i="35"/>
  <c r="H2890" i="35" s="1"/>
  <c r="E2890" i="35" l="1"/>
  <c r="D2890" i="35"/>
  <c r="A2892" i="35"/>
  <c r="G2891" i="35"/>
  <c r="H2891" i="35" s="1"/>
  <c r="E2891" i="35" l="1"/>
  <c r="D2891" i="35"/>
  <c r="G2892" i="35"/>
  <c r="H2892" i="35" s="1"/>
  <c r="A2893" i="35"/>
  <c r="A2894" i="35" l="1"/>
  <c r="G2893" i="35"/>
  <c r="H2893" i="35" s="1"/>
  <c r="E2892" i="35"/>
  <c r="D2892" i="35"/>
  <c r="B2892" i="35"/>
  <c r="A2895" i="35" l="1"/>
  <c r="G2894" i="35"/>
  <c r="H2894" i="35" s="1"/>
  <c r="D2893" i="35"/>
  <c r="E2893" i="35"/>
  <c r="D2894" i="35" l="1"/>
  <c r="E2894" i="35"/>
  <c r="G2895" i="35"/>
  <c r="H2895" i="35" s="1"/>
  <c r="A2896" i="35"/>
  <c r="G2896" i="35" l="1"/>
  <c r="H2896" i="35" s="1"/>
  <c r="A2897" i="35"/>
  <c r="D2895" i="35"/>
  <c r="E2895" i="35"/>
  <c r="A2898" i="35" l="1"/>
  <c r="G2897" i="35"/>
  <c r="H2897" i="35" s="1"/>
  <c r="D2896" i="35"/>
  <c r="E2896" i="35"/>
  <c r="D2897" i="35" l="1"/>
  <c r="E2897" i="35"/>
  <c r="A2899" i="35"/>
  <c r="G2898" i="35"/>
  <c r="H2898" i="35" s="1"/>
  <c r="E2898" i="35" l="1"/>
  <c r="D2898" i="35"/>
  <c r="G2899" i="35"/>
  <c r="H2899" i="35" s="1"/>
  <c r="A2900" i="35"/>
  <c r="G2900" i="35" l="1"/>
  <c r="H2900" i="35" s="1"/>
  <c r="A2901" i="35"/>
  <c r="E2899" i="35"/>
  <c r="D2899" i="35"/>
  <c r="A2902" i="35" l="1"/>
  <c r="G2901" i="35"/>
  <c r="H2901" i="35" s="1"/>
  <c r="D2900" i="35"/>
  <c r="E2900" i="35"/>
  <c r="D2901" i="35" l="1"/>
  <c r="E2901" i="35"/>
  <c r="A2903" i="35"/>
  <c r="G2902" i="35"/>
  <c r="H2902" i="35" s="1"/>
  <c r="D2902" i="35" l="1"/>
  <c r="E2902" i="35"/>
  <c r="G2903" i="35"/>
  <c r="H2903" i="35" s="1"/>
  <c r="A2904" i="35"/>
  <c r="D2903" i="35" l="1"/>
  <c r="E2903" i="35"/>
  <c r="G2904" i="35"/>
  <c r="H2904" i="35" s="1"/>
  <c r="A2905" i="35"/>
  <c r="A2906" i="35" l="1"/>
  <c r="G2905" i="35"/>
  <c r="H2905" i="35" s="1"/>
  <c r="D2904" i="35"/>
  <c r="E2904" i="35"/>
  <c r="D2905" i="35" l="1"/>
  <c r="E2905" i="35"/>
  <c r="A2907" i="35"/>
  <c r="G2906" i="35"/>
  <c r="H2906" i="35" s="1"/>
  <c r="E2906" i="35" l="1"/>
  <c r="D2906" i="35"/>
  <c r="G2907" i="35"/>
  <c r="H2907" i="35" s="1"/>
  <c r="A2908" i="35"/>
  <c r="G2908" i="35" l="1"/>
  <c r="H2908" i="35" s="1"/>
  <c r="A2909" i="35"/>
  <c r="D2907" i="35"/>
  <c r="E2907" i="35"/>
  <c r="D2908" i="35" l="1"/>
  <c r="E2908" i="35"/>
  <c r="A2910" i="35"/>
  <c r="G2909" i="35"/>
  <c r="H2909" i="35" s="1"/>
  <c r="D2909" i="35" l="1"/>
  <c r="E2909" i="35"/>
  <c r="A2911" i="35"/>
  <c r="G2910" i="35"/>
  <c r="H2910" i="35" s="1"/>
  <c r="D2910" i="35" l="1"/>
  <c r="E2910" i="35"/>
  <c r="G2911" i="35"/>
  <c r="H2911" i="35" s="1"/>
  <c r="A2912" i="35"/>
  <c r="D2911" i="35" l="1"/>
  <c r="E2911" i="35"/>
  <c r="G2912" i="35"/>
  <c r="H2912" i="35" s="1"/>
  <c r="A2913" i="35"/>
  <c r="D2912" i="35" l="1"/>
  <c r="E2912" i="35"/>
  <c r="A2914" i="35"/>
  <c r="G2913" i="35"/>
  <c r="H2913" i="35" s="1"/>
  <c r="A2915" i="35" l="1"/>
  <c r="G2914" i="35"/>
  <c r="H2914" i="35" s="1"/>
  <c r="D2913" i="35"/>
  <c r="E2913" i="35"/>
  <c r="E2914" i="35" l="1"/>
  <c r="D2914" i="35"/>
  <c r="G2915" i="35"/>
  <c r="H2915" i="35" s="1"/>
  <c r="A2916" i="35"/>
  <c r="E2915" i="35" l="1"/>
  <c r="D2915" i="35"/>
  <c r="G2916" i="35"/>
  <c r="H2916" i="35" s="1"/>
  <c r="A2917" i="35"/>
  <c r="A2918" i="35" l="1"/>
  <c r="G2917" i="35"/>
  <c r="H2917" i="35" s="1"/>
  <c r="D2916" i="35"/>
  <c r="E2916" i="35"/>
  <c r="B2916" i="35"/>
  <c r="D2917" i="35" l="1"/>
  <c r="E2917" i="35"/>
  <c r="G2918" i="35"/>
  <c r="H2918" i="35" s="1"/>
  <c r="A2919" i="35"/>
  <c r="G2919" i="35" l="1"/>
  <c r="H2919" i="35" s="1"/>
  <c r="A2920" i="35"/>
  <c r="D2918" i="35"/>
  <c r="E2918" i="35"/>
  <c r="A2921" i="35" l="1"/>
  <c r="G2920" i="35"/>
  <c r="H2920" i="35" s="1"/>
  <c r="D2919" i="35"/>
  <c r="E2919" i="35"/>
  <c r="D2920" i="35" l="1"/>
  <c r="E2920" i="35"/>
  <c r="A2922" i="35"/>
  <c r="G2921" i="35"/>
  <c r="H2921" i="35" s="1"/>
  <c r="D2921" i="35" l="1"/>
  <c r="E2921" i="35"/>
  <c r="G2922" i="35"/>
  <c r="H2922" i="35" s="1"/>
  <c r="A2923" i="35"/>
  <c r="G2923" i="35" l="1"/>
  <c r="H2923" i="35" s="1"/>
  <c r="A2924" i="35"/>
  <c r="E2922" i="35"/>
  <c r="D2922" i="35"/>
  <c r="A2925" i="35" l="1"/>
  <c r="G2924" i="35"/>
  <c r="H2924" i="35" s="1"/>
  <c r="E2923" i="35"/>
  <c r="D2923" i="35"/>
  <c r="D2924" i="35" l="1"/>
  <c r="E2924" i="35"/>
  <c r="A2926" i="35"/>
  <c r="G2925" i="35"/>
  <c r="H2925" i="35" s="1"/>
  <c r="D2925" i="35" l="1"/>
  <c r="E2925" i="35"/>
  <c r="G2926" i="35"/>
  <c r="H2926" i="35" s="1"/>
  <c r="A2927" i="35"/>
  <c r="G2927" i="35" l="1"/>
  <c r="H2927" i="35" s="1"/>
  <c r="A2928" i="35"/>
  <c r="E2926" i="35"/>
  <c r="D2926" i="35"/>
  <c r="A2929" i="35" l="1"/>
  <c r="G2928" i="35"/>
  <c r="H2928" i="35" s="1"/>
  <c r="E2927" i="35"/>
  <c r="D2927" i="35"/>
  <c r="D2928" i="35" l="1"/>
  <c r="E2928" i="35"/>
  <c r="A2930" i="35"/>
  <c r="G2929" i="35"/>
  <c r="H2929" i="35" s="1"/>
  <c r="D2929" i="35" l="1"/>
  <c r="E2929" i="35"/>
  <c r="G2930" i="35"/>
  <c r="H2930" i="35" s="1"/>
  <c r="A2931" i="35"/>
  <c r="G2931" i="35" l="1"/>
  <c r="H2931" i="35" s="1"/>
  <c r="A2932" i="35"/>
  <c r="E2930" i="35"/>
  <c r="D2930" i="35"/>
  <c r="A2933" i="35" l="1"/>
  <c r="G2932" i="35"/>
  <c r="H2932" i="35" s="1"/>
  <c r="E2931" i="35"/>
  <c r="D2931" i="35"/>
  <c r="D2932" i="35" l="1"/>
  <c r="E2932" i="35"/>
  <c r="A2934" i="35"/>
  <c r="G2933" i="35"/>
  <c r="H2933" i="35" s="1"/>
  <c r="D2933" i="35" l="1"/>
  <c r="E2933" i="35"/>
  <c r="G2934" i="35"/>
  <c r="H2934" i="35" s="1"/>
  <c r="A2935" i="35"/>
  <c r="G2935" i="35" l="1"/>
  <c r="H2935" i="35" s="1"/>
  <c r="A2936" i="35"/>
  <c r="D2934" i="35"/>
  <c r="E2934" i="35"/>
  <c r="A2937" i="35" l="1"/>
  <c r="G2936" i="35"/>
  <c r="H2936" i="35" s="1"/>
  <c r="D2935" i="35"/>
  <c r="E2935" i="35"/>
  <c r="D2936" i="35" l="1"/>
  <c r="E2936" i="35"/>
  <c r="A2938" i="35"/>
  <c r="G2937" i="35"/>
  <c r="H2937" i="35" s="1"/>
  <c r="D2937" i="35" l="1"/>
  <c r="E2937" i="35"/>
  <c r="G2938" i="35"/>
  <c r="H2938" i="35" s="1"/>
  <c r="A2939" i="35"/>
  <c r="G2939" i="35" l="1"/>
  <c r="H2939" i="35" s="1"/>
  <c r="A2940" i="35"/>
  <c r="E2938" i="35"/>
  <c r="D2938" i="35"/>
  <c r="A2941" i="35" l="1"/>
  <c r="G2940" i="35"/>
  <c r="H2940" i="35" s="1"/>
  <c r="E2939" i="35"/>
  <c r="D2939" i="35"/>
  <c r="D2940" i="35" l="1"/>
  <c r="E2940" i="35"/>
  <c r="B2940" i="35"/>
  <c r="G2941" i="35"/>
  <c r="H2941" i="35" s="1"/>
  <c r="A2942" i="35"/>
  <c r="D2941" i="35" l="1"/>
  <c r="E2941" i="35"/>
  <c r="G2942" i="35"/>
  <c r="H2942" i="35" s="1"/>
  <c r="A2943" i="35"/>
  <c r="A2944" i="35" l="1"/>
  <c r="G2943" i="35"/>
  <c r="H2943" i="35" s="1"/>
  <c r="D2942" i="35"/>
  <c r="E2942" i="35"/>
  <c r="D2943" i="35" l="1"/>
  <c r="E2943" i="35"/>
  <c r="A2945" i="35"/>
  <c r="G2944" i="35"/>
  <c r="H2944" i="35" s="1"/>
  <c r="D2944" i="35" l="1"/>
  <c r="E2944" i="35"/>
  <c r="G2945" i="35"/>
  <c r="H2945" i="35" s="1"/>
  <c r="A2946" i="35"/>
  <c r="G2946" i="35" l="1"/>
  <c r="H2946" i="35" s="1"/>
  <c r="A2947" i="35"/>
  <c r="E2945" i="35"/>
  <c r="D2945" i="35"/>
  <c r="A2948" i="35" l="1"/>
  <c r="G2947" i="35"/>
  <c r="H2947" i="35" s="1"/>
  <c r="E2946" i="35"/>
  <c r="D2946" i="35"/>
  <c r="E2947" i="35" l="1"/>
  <c r="D2947" i="35"/>
  <c r="A2949" i="35"/>
  <c r="G2948" i="35"/>
  <c r="H2948" i="35" s="1"/>
  <c r="D2948" i="35" l="1"/>
  <c r="E2948" i="35"/>
  <c r="G2949" i="35"/>
  <c r="H2949" i="35" s="1"/>
  <c r="A2950" i="35"/>
  <c r="G2950" i="35" l="1"/>
  <c r="H2950" i="35" s="1"/>
  <c r="A2951" i="35"/>
  <c r="D2949" i="35"/>
  <c r="E2949" i="35"/>
  <c r="A2952" i="35" l="1"/>
  <c r="G2951" i="35"/>
  <c r="H2951" i="35" s="1"/>
  <c r="D2950" i="35"/>
  <c r="E2950" i="35"/>
  <c r="D2951" i="35" l="1"/>
  <c r="E2951" i="35"/>
  <c r="A2953" i="35"/>
  <c r="G2952" i="35"/>
  <c r="H2952" i="35" s="1"/>
  <c r="D2952" i="35" l="1"/>
  <c r="E2952" i="35"/>
  <c r="G2953" i="35"/>
  <c r="H2953" i="35" s="1"/>
  <c r="A2954" i="35"/>
  <c r="G2954" i="35" l="1"/>
  <c r="H2954" i="35" s="1"/>
  <c r="A2955" i="35"/>
  <c r="D2953" i="35"/>
  <c r="E2953" i="35"/>
  <c r="A2956" i="35" l="1"/>
  <c r="G2955" i="35"/>
  <c r="H2955" i="35" s="1"/>
  <c r="E2954" i="35"/>
  <c r="D2954" i="35"/>
  <c r="E2955" i="35" l="1"/>
  <c r="D2955" i="35"/>
  <c r="A2957" i="35"/>
  <c r="G2956" i="35"/>
  <c r="H2956" i="35" s="1"/>
  <c r="D2956" i="35" l="1"/>
  <c r="E2956" i="35"/>
  <c r="G2957" i="35"/>
  <c r="H2957" i="35" s="1"/>
  <c r="A2958" i="35"/>
  <c r="G2958" i="35" l="1"/>
  <c r="H2958" i="35" s="1"/>
  <c r="A2959" i="35"/>
  <c r="D2957" i="35"/>
  <c r="E2957" i="35"/>
  <c r="A2960" i="35" l="1"/>
  <c r="G2959" i="35"/>
  <c r="H2959" i="35" s="1"/>
  <c r="D2958" i="35"/>
  <c r="E2958" i="35"/>
  <c r="D2959" i="35" l="1"/>
  <c r="E2959" i="35"/>
  <c r="A2961" i="35"/>
  <c r="G2960" i="35"/>
  <c r="H2960" i="35" s="1"/>
  <c r="D2960" i="35" l="1"/>
  <c r="E2960" i="35"/>
  <c r="G2961" i="35"/>
  <c r="H2961" i="35" s="1"/>
  <c r="A2962" i="35"/>
  <c r="G2962" i="35" l="1"/>
  <c r="H2962" i="35" s="1"/>
  <c r="A2963" i="35"/>
  <c r="E2961" i="35"/>
  <c r="D2961" i="35"/>
  <c r="A2964" i="35" l="1"/>
  <c r="G2963" i="35"/>
  <c r="H2963" i="35" s="1"/>
  <c r="E2962" i="35"/>
  <c r="D2962" i="35"/>
  <c r="E2963" i="35" l="1"/>
  <c r="D2963" i="35"/>
  <c r="G2964" i="35"/>
  <c r="H2964" i="35" s="1"/>
  <c r="A2965" i="35"/>
  <c r="G2965" i="35" l="1"/>
  <c r="H2965" i="35" s="1"/>
  <c r="A2966" i="35"/>
  <c r="E2964" i="35"/>
  <c r="B2964" i="35"/>
  <c r="D2964" i="35"/>
  <c r="A2967" i="35" l="1"/>
  <c r="G2966" i="35"/>
  <c r="H2966" i="35" s="1"/>
  <c r="D2965" i="35"/>
  <c r="E2965" i="35"/>
  <c r="D2966" i="35" l="1"/>
  <c r="E2966" i="35"/>
  <c r="A2968" i="35"/>
  <c r="G2967" i="35"/>
  <c r="H2967" i="35" s="1"/>
  <c r="D2967" i="35" l="1"/>
  <c r="E2967" i="35"/>
  <c r="G2968" i="35"/>
  <c r="H2968" i="35" s="1"/>
  <c r="A2969" i="35"/>
  <c r="G2969" i="35" l="1"/>
  <c r="H2969" i="35" s="1"/>
  <c r="A2970" i="35"/>
  <c r="D2968" i="35"/>
  <c r="E2968" i="35"/>
  <c r="A2971" i="35" l="1"/>
  <c r="G2970" i="35"/>
  <c r="H2970" i="35" s="1"/>
  <c r="D2969" i="35"/>
  <c r="E2969" i="35"/>
  <c r="E2970" i="35" l="1"/>
  <c r="D2970" i="35"/>
  <c r="A2972" i="35"/>
  <c r="G2971" i="35"/>
  <c r="H2971" i="35" s="1"/>
  <c r="E2971" i="35" l="1"/>
  <c r="D2971" i="35"/>
  <c r="G2972" i="35"/>
  <c r="H2972" i="35" s="1"/>
  <c r="A2973" i="35"/>
  <c r="G2973" i="35" l="1"/>
  <c r="H2973" i="35" s="1"/>
  <c r="A2974" i="35"/>
  <c r="D2972" i="35"/>
  <c r="E2972" i="35"/>
  <c r="A2975" i="35" l="1"/>
  <c r="G2974" i="35"/>
  <c r="H2974" i="35" s="1"/>
  <c r="D2973" i="35"/>
  <c r="E2973" i="35"/>
  <c r="D2974" i="35" l="1"/>
  <c r="E2974" i="35"/>
  <c r="A2976" i="35"/>
  <c r="G2975" i="35"/>
  <c r="H2975" i="35" s="1"/>
  <c r="D2975" i="35" l="1"/>
  <c r="E2975" i="35"/>
  <c r="G2976" i="35"/>
  <c r="H2976" i="35" s="1"/>
  <c r="A2977" i="35"/>
  <c r="G2977" i="35" l="1"/>
  <c r="H2977" i="35" s="1"/>
  <c r="A2978" i="35"/>
  <c r="D2976" i="35"/>
  <c r="E2976" i="35"/>
  <c r="A2979" i="35" l="1"/>
  <c r="G2978" i="35"/>
  <c r="H2978" i="35" s="1"/>
  <c r="D2977" i="35"/>
  <c r="E2977" i="35"/>
  <c r="D2978" i="35" l="1"/>
  <c r="E2978" i="35"/>
  <c r="A2980" i="35"/>
  <c r="G2979" i="35"/>
  <c r="H2979" i="35" s="1"/>
  <c r="G2980" i="35" l="1"/>
  <c r="H2980" i="35" s="1"/>
  <c r="A2981" i="35"/>
  <c r="E2979" i="35"/>
  <c r="D2979" i="35"/>
  <c r="G2981" i="35" l="1"/>
  <c r="H2981" i="35" s="1"/>
  <c r="A2982" i="35"/>
  <c r="D2980" i="35"/>
  <c r="E2980" i="35"/>
  <c r="A2983" i="35" l="1"/>
  <c r="G2982" i="35"/>
  <c r="H2982" i="35" s="1"/>
  <c r="D2981" i="35"/>
  <c r="E2981" i="35"/>
  <c r="D2982" i="35" l="1"/>
  <c r="E2982" i="35"/>
  <c r="A2984" i="35"/>
  <c r="G2983" i="35"/>
  <c r="H2983" i="35" s="1"/>
  <c r="G2984" i="35" l="1"/>
  <c r="H2984" i="35" s="1"/>
  <c r="A2985" i="35"/>
  <c r="D2983" i="35"/>
  <c r="E2983" i="35"/>
  <c r="G2985" i="35" l="1"/>
  <c r="H2985" i="35" s="1"/>
  <c r="A2986" i="35"/>
  <c r="E2984" i="35"/>
  <c r="D2984" i="35"/>
  <c r="A2987" i="35" l="1"/>
  <c r="G2986" i="35"/>
  <c r="H2986" i="35" s="1"/>
  <c r="D2985" i="35"/>
  <c r="E2985" i="35"/>
  <c r="D2986" i="35" l="1"/>
  <c r="E2986" i="35"/>
  <c r="A2988" i="35"/>
  <c r="G2987" i="35"/>
  <c r="H2987" i="35" s="1"/>
  <c r="G2988" i="35" l="1"/>
  <c r="H2988" i="35" s="1"/>
  <c r="A2989" i="35"/>
  <c r="E2987" i="35"/>
  <c r="D2987" i="35"/>
  <c r="A2990" i="35" l="1"/>
  <c r="G2989" i="35"/>
  <c r="H2989" i="35" s="1"/>
  <c r="E2988" i="35"/>
  <c r="D2988" i="35"/>
  <c r="B2988" i="35"/>
  <c r="D2989" i="35" l="1"/>
  <c r="E2989" i="35"/>
  <c r="A2991" i="35"/>
  <c r="G2990" i="35"/>
  <c r="H2990" i="35" s="1"/>
  <c r="G2991" i="35" l="1"/>
  <c r="H2991" i="35" s="1"/>
  <c r="A2992" i="35"/>
  <c r="D2990" i="35"/>
  <c r="E2990" i="35"/>
  <c r="G2992" i="35" l="1"/>
  <c r="H2992" i="35" s="1"/>
  <c r="A2993" i="35"/>
  <c r="E2991" i="35"/>
  <c r="D2991" i="35"/>
  <c r="A2994" i="35" l="1"/>
  <c r="G2993" i="35"/>
  <c r="H2993" i="35" s="1"/>
  <c r="D2992" i="35"/>
  <c r="E2992" i="35"/>
  <c r="D2993" i="35" l="1"/>
  <c r="E2993" i="35"/>
  <c r="A2995" i="35"/>
  <c r="G2994" i="35"/>
  <c r="H2994" i="35" s="1"/>
  <c r="G2995" i="35" l="1"/>
  <c r="H2995" i="35" s="1"/>
  <c r="A2996" i="35"/>
  <c r="D2994" i="35"/>
  <c r="E2994" i="35"/>
  <c r="G2996" i="35" l="1"/>
  <c r="H2996" i="35" s="1"/>
  <c r="A2997" i="35"/>
  <c r="E2995" i="35"/>
  <c r="D2995" i="35"/>
  <c r="A2998" i="35" l="1"/>
  <c r="G2997" i="35"/>
  <c r="H2997" i="35" s="1"/>
  <c r="E2996" i="35"/>
  <c r="D2996" i="35"/>
  <c r="D2997" i="35" l="1"/>
  <c r="E2997" i="35"/>
  <c r="A2999" i="35"/>
  <c r="G2998" i="35"/>
  <c r="H2998" i="35" s="1"/>
  <c r="G2999" i="35" l="1"/>
  <c r="H2999" i="35" s="1"/>
  <c r="A3000" i="35"/>
  <c r="D2998" i="35"/>
  <c r="E2998" i="35"/>
  <c r="G3000" i="35" l="1"/>
  <c r="H3000" i="35" s="1"/>
  <c r="A3001" i="35"/>
  <c r="E2999" i="35"/>
  <c r="D2999" i="35"/>
  <c r="A3002" i="35" l="1"/>
  <c r="G3001" i="35"/>
  <c r="H3001" i="35" s="1"/>
  <c r="E3000" i="35"/>
  <c r="D3000" i="35"/>
  <c r="D3001" i="35" l="1"/>
  <c r="E3001" i="35"/>
  <c r="A3003" i="35"/>
  <c r="G3002" i="35"/>
  <c r="H3002" i="35" s="1"/>
  <c r="D3002" i="35" l="1"/>
  <c r="E3002" i="35"/>
  <c r="G3003" i="35"/>
  <c r="H3003" i="35" s="1"/>
  <c r="A3004" i="35"/>
  <c r="G3004" i="35" l="1"/>
  <c r="H3004" i="35" s="1"/>
  <c r="A3005" i="35"/>
  <c r="E3003" i="35"/>
  <c r="D3003" i="35"/>
  <c r="A3006" i="35" l="1"/>
  <c r="G3005" i="35"/>
  <c r="H3005" i="35" s="1"/>
  <c r="E3004" i="35"/>
  <c r="D3004" i="35"/>
  <c r="D3005" i="35" l="1"/>
  <c r="E3005" i="35"/>
  <c r="A3007" i="35"/>
  <c r="G3006" i="35"/>
  <c r="H3006" i="35" s="1"/>
  <c r="D3006" i="35" l="1"/>
  <c r="E3006" i="35"/>
  <c r="G3007" i="35"/>
  <c r="H3007" i="35" s="1"/>
  <c r="A3008" i="35"/>
  <c r="G3008" i="35" l="1"/>
  <c r="H3008" i="35" s="1"/>
  <c r="A3009" i="35"/>
  <c r="E3007" i="35"/>
  <c r="D3007" i="35"/>
  <c r="A3010" i="35" l="1"/>
  <c r="G3009" i="35"/>
  <c r="H3009" i="35" s="1"/>
  <c r="D3008" i="35"/>
  <c r="E3008" i="35"/>
  <c r="D3009" i="35" l="1"/>
  <c r="E3009" i="35"/>
  <c r="A3011" i="35"/>
  <c r="G3010" i="35"/>
  <c r="H3010" i="35" s="1"/>
  <c r="D3010" i="35" l="1"/>
  <c r="E3010" i="35"/>
  <c r="G3011" i="35"/>
  <c r="H3011" i="35" s="1"/>
  <c r="A3012" i="35"/>
  <c r="G3012" i="35" l="1"/>
  <c r="H3012" i="35" s="1"/>
  <c r="A3013" i="35"/>
  <c r="E3011" i="35"/>
  <c r="D3011" i="35"/>
  <c r="A3014" i="35" l="1"/>
  <c r="G3013" i="35"/>
  <c r="H3013" i="35" s="1"/>
  <c r="E3012" i="35"/>
  <c r="D3012" i="35"/>
  <c r="B3012" i="35"/>
  <c r="D3013" i="35" l="1"/>
  <c r="E3013" i="35"/>
  <c r="G3014" i="35"/>
  <c r="H3014" i="35" s="1"/>
  <c r="A3015" i="35"/>
  <c r="G3015" i="35" l="1"/>
  <c r="H3015" i="35" s="1"/>
  <c r="A3016" i="35"/>
  <c r="D3014" i="35"/>
  <c r="E3014" i="35"/>
  <c r="A3017" i="35" l="1"/>
  <c r="G3016" i="35"/>
  <c r="H3016" i="35" s="1"/>
  <c r="D3015" i="35"/>
  <c r="E3015" i="35"/>
  <c r="E3016" i="35" l="1"/>
  <c r="D3016" i="35"/>
  <c r="A3018" i="35"/>
  <c r="G3017" i="35"/>
  <c r="H3017" i="35" s="1"/>
  <c r="D3017" i="35" l="1"/>
  <c r="E3017" i="35"/>
  <c r="G3018" i="35"/>
  <c r="H3018" i="35" s="1"/>
  <c r="A3019" i="35"/>
  <c r="G3019" i="35" l="1"/>
  <c r="H3019" i="35" s="1"/>
  <c r="A3020" i="35"/>
  <c r="E3018" i="35"/>
  <c r="D3018" i="35"/>
  <c r="A3021" i="35" l="1"/>
  <c r="G3020" i="35"/>
  <c r="H3020" i="35" s="1"/>
  <c r="E3019" i="35"/>
  <c r="D3019" i="35"/>
  <c r="E3020" i="35" l="1"/>
  <c r="D3020" i="35"/>
  <c r="A3022" i="35"/>
  <c r="G3021" i="35"/>
  <c r="H3021" i="35" s="1"/>
  <c r="D3021" i="35" l="1"/>
  <c r="E3021" i="35"/>
  <c r="G3022" i="35"/>
  <c r="H3022" i="35" s="1"/>
  <c r="A3023" i="35"/>
  <c r="G3023" i="35" l="1"/>
  <c r="H3023" i="35" s="1"/>
  <c r="A3024" i="35"/>
  <c r="D3022" i="35"/>
  <c r="E3022" i="35"/>
  <c r="A3025" i="35" l="1"/>
  <c r="G3024" i="35"/>
  <c r="H3024" i="35" s="1"/>
  <c r="E3023" i="35"/>
  <c r="D3023" i="35"/>
  <c r="D3024" i="35" l="1"/>
  <c r="E3024" i="35"/>
  <c r="A3026" i="35"/>
  <c r="G3025" i="35"/>
  <c r="H3025" i="35" s="1"/>
  <c r="D3025" i="35" l="1"/>
  <c r="E3025" i="35"/>
  <c r="G3026" i="35"/>
  <c r="H3026" i="35" s="1"/>
  <c r="A3027" i="35"/>
  <c r="G3027" i="35" l="1"/>
  <c r="H3027" i="35" s="1"/>
  <c r="A3028" i="35"/>
  <c r="D3026" i="35"/>
  <c r="E3026" i="35"/>
  <c r="A3029" i="35" l="1"/>
  <c r="G3028" i="35"/>
  <c r="H3028" i="35" s="1"/>
  <c r="E3027" i="35"/>
  <c r="D3027" i="35"/>
  <c r="E3028" i="35" l="1"/>
  <c r="D3028" i="35"/>
  <c r="A3030" i="35"/>
  <c r="G3029" i="35"/>
  <c r="H3029" i="35" s="1"/>
  <c r="D3029" i="35" l="1"/>
  <c r="E3029" i="35"/>
  <c r="G3030" i="35"/>
  <c r="H3030" i="35" s="1"/>
  <c r="A3031" i="35"/>
  <c r="G3031" i="35" l="1"/>
  <c r="H3031" i="35" s="1"/>
  <c r="A3032" i="35"/>
  <c r="D3030" i="35"/>
  <c r="E3030" i="35"/>
  <c r="A3033" i="35" l="1"/>
  <c r="G3032" i="35"/>
  <c r="H3032" i="35" s="1"/>
  <c r="D3031" i="35"/>
  <c r="E3031" i="35"/>
  <c r="E3032" i="35" l="1"/>
  <c r="D3032" i="35"/>
  <c r="A3034" i="35"/>
  <c r="G3033" i="35"/>
  <c r="H3033" i="35" s="1"/>
  <c r="D3033" i="35" l="1"/>
  <c r="E3033" i="35"/>
  <c r="G3034" i="35"/>
  <c r="H3034" i="35" s="1"/>
  <c r="A3035" i="35"/>
  <c r="G3035" i="35" l="1"/>
  <c r="H3035" i="35" s="1"/>
  <c r="A3036" i="35"/>
  <c r="E3034" i="35"/>
  <c r="D3034" i="35"/>
  <c r="A3037" i="35" l="1"/>
  <c r="G3036" i="35"/>
  <c r="H3036" i="35" s="1"/>
  <c r="E3035" i="35"/>
  <c r="D3035" i="35"/>
  <c r="E3036" i="35" l="1"/>
  <c r="D3036" i="35"/>
  <c r="B3036" i="35"/>
  <c r="G3037" i="35"/>
  <c r="H3037" i="35" s="1"/>
  <c r="A3038" i="35"/>
  <c r="E3037" i="35" l="1"/>
  <c r="D3037" i="35"/>
  <c r="G3038" i="35"/>
  <c r="H3038" i="35" s="1"/>
  <c r="A3039" i="35"/>
  <c r="A3040" i="35" l="1"/>
  <c r="G3039" i="35"/>
  <c r="H3039" i="35" s="1"/>
  <c r="D3038" i="35"/>
  <c r="E3038" i="35"/>
  <c r="E3039" i="35" l="1"/>
  <c r="D3039" i="35"/>
  <c r="A3041" i="35"/>
  <c r="G3040" i="35"/>
  <c r="H3040" i="35" s="1"/>
  <c r="D3040" i="35" l="1"/>
  <c r="E3040" i="35"/>
  <c r="G3041" i="35"/>
  <c r="H3041" i="35" s="1"/>
  <c r="A3042" i="35"/>
  <c r="G3042" i="35" l="1"/>
  <c r="H3042" i="35" s="1"/>
  <c r="A3043" i="35"/>
  <c r="D3041" i="35"/>
  <c r="E3041" i="35"/>
  <c r="A3044" i="35" l="1"/>
  <c r="G3043" i="35"/>
  <c r="H3043" i="35" s="1"/>
  <c r="D3042" i="35"/>
  <c r="E3042" i="35"/>
  <c r="E3043" i="35" l="1"/>
  <c r="D3043" i="35"/>
  <c r="A3045" i="35"/>
  <c r="G3044" i="35"/>
  <c r="H3044" i="35" s="1"/>
  <c r="E3044" i="35" l="1"/>
  <c r="D3044" i="35"/>
  <c r="G3045" i="35"/>
  <c r="H3045" i="35" s="1"/>
  <c r="A3046" i="35"/>
  <c r="G3046" i="35" l="1"/>
  <c r="H3046" i="35" s="1"/>
  <c r="A3047" i="35"/>
  <c r="D3045" i="35"/>
  <c r="E3045" i="35"/>
  <c r="A3048" i="35" l="1"/>
  <c r="G3047" i="35"/>
  <c r="H3047" i="35" s="1"/>
  <c r="D3046" i="35"/>
  <c r="E3046" i="35"/>
  <c r="D3047" i="35" l="1"/>
  <c r="E3047" i="35"/>
  <c r="A3049" i="35"/>
  <c r="G3048" i="35"/>
  <c r="H3048" i="35" s="1"/>
  <c r="E3048" i="35" l="1"/>
  <c r="D3048" i="35"/>
  <c r="G3049" i="35"/>
  <c r="H3049" i="35" s="1"/>
  <c r="A3050" i="35"/>
  <c r="G3050" i="35" l="1"/>
  <c r="H3050" i="35" s="1"/>
  <c r="A3051" i="35"/>
  <c r="D3049" i="35"/>
  <c r="E3049" i="35"/>
  <c r="A3052" i="35" l="1"/>
  <c r="G3051" i="35"/>
  <c r="H3051" i="35" s="1"/>
  <c r="D3050" i="35"/>
  <c r="E3050" i="35"/>
  <c r="E3051" i="35" l="1"/>
  <c r="D3051" i="35"/>
  <c r="A3053" i="35"/>
  <c r="G3052" i="35"/>
  <c r="H3052" i="35" s="1"/>
  <c r="E3052" i="35" l="1"/>
  <c r="D3052" i="35"/>
  <c r="G3053" i="35"/>
  <c r="H3053" i="35" s="1"/>
  <c r="A3054" i="35"/>
  <c r="G3054" i="35" l="1"/>
  <c r="H3054" i="35" s="1"/>
  <c r="A3055" i="35"/>
  <c r="E3053" i="35"/>
  <c r="D3053" i="35"/>
  <c r="A3056" i="35" l="1"/>
  <c r="G3055" i="35"/>
  <c r="H3055" i="35" s="1"/>
  <c r="D3054" i="35"/>
  <c r="E3054" i="35"/>
  <c r="E3055" i="35" l="1"/>
  <c r="D3055" i="35"/>
  <c r="A3057" i="35"/>
  <c r="G3056" i="35"/>
  <c r="H3056" i="35" s="1"/>
  <c r="G3057" i="35" l="1"/>
  <c r="H3057" i="35" s="1"/>
  <c r="A3058" i="35"/>
  <c r="D3056" i="35"/>
  <c r="E3056" i="35"/>
  <c r="G3058" i="35" l="1"/>
  <c r="H3058" i="35" s="1"/>
  <c r="A3059" i="35"/>
  <c r="D3057" i="35"/>
  <c r="E3057" i="35"/>
  <c r="A3060" i="35" l="1"/>
  <c r="G3059" i="35"/>
  <c r="H3059" i="35" s="1"/>
  <c r="D3058" i="35"/>
  <c r="E3058" i="35"/>
  <c r="E3059" i="35" l="1"/>
  <c r="D3059" i="35"/>
  <c r="G3060" i="35"/>
  <c r="H3060" i="35" s="1"/>
  <c r="A3061" i="35"/>
  <c r="D3060" i="35" l="1"/>
  <c r="B3060" i="35"/>
  <c r="E3060" i="35"/>
  <c r="G3061" i="35"/>
  <c r="H3061" i="35" s="1"/>
  <c r="A3062" i="35"/>
  <c r="D3061" i="35" l="1"/>
  <c r="E3061" i="35"/>
  <c r="A3063" i="35"/>
  <c r="G3062" i="35"/>
  <c r="H3062" i="35" s="1"/>
  <c r="D3062" i="35" l="1"/>
  <c r="E3062" i="35"/>
  <c r="A3064" i="35"/>
  <c r="G3063" i="35"/>
  <c r="H3063" i="35" s="1"/>
  <c r="D3063" i="35" l="1"/>
  <c r="E3063" i="35"/>
  <c r="G3064" i="35"/>
  <c r="H3064" i="35" s="1"/>
  <c r="A3065" i="35"/>
  <c r="G3065" i="35" l="1"/>
  <c r="H3065" i="35" s="1"/>
  <c r="A3066" i="35"/>
  <c r="E3064" i="35"/>
  <c r="D3064" i="35"/>
  <c r="A3067" i="35" l="1"/>
  <c r="G3066" i="35"/>
  <c r="H3066" i="35" s="1"/>
  <c r="D3065" i="35"/>
  <c r="E3065" i="35"/>
  <c r="D3066" i="35" l="1"/>
  <c r="E3066" i="35"/>
  <c r="A3068" i="35"/>
  <c r="G3067" i="35"/>
  <c r="H3067" i="35" s="1"/>
  <c r="E3067" i="35" l="1"/>
  <c r="D3067" i="35"/>
  <c r="G3068" i="35"/>
  <c r="H3068" i="35" s="1"/>
  <c r="A3069" i="35"/>
  <c r="G3069" i="35" l="1"/>
  <c r="H3069" i="35" s="1"/>
  <c r="A3070" i="35"/>
  <c r="E3068" i="35"/>
  <c r="D3068" i="35"/>
  <c r="A3071" i="35" l="1"/>
  <c r="G3070" i="35"/>
  <c r="H3070" i="35" s="1"/>
  <c r="D3069" i="35"/>
  <c r="E3069" i="35"/>
  <c r="D3070" i="35" l="1"/>
  <c r="E3070" i="35"/>
  <c r="A3072" i="35"/>
  <c r="G3071" i="35"/>
  <c r="H3071" i="35" s="1"/>
  <c r="E3071" i="35" l="1"/>
  <c r="D3071" i="35"/>
  <c r="G3072" i="35"/>
  <c r="H3072" i="35" s="1"/>
  <c r="A3073" i="35"/>
  <c r="G3073" i="35" l="1"/>
  <c r="H3073" i="35" s="1"/>
  <c r="A3074" i="35"/>
  <c r="E3072" i="35"/>
  <c r="D3072" i="35"/>
  <c r="A3075" i="35" l="1"/>
  <c r="G3074" i="35"/>
  <c r="H3074" i="35" s="1"/>
  <c r="D3073" i="35"/>
  <c r="E3073" i="35"/>
  <c r="D3074" i="35" l="1"/>
  <c r="E3074" i="35"/>
  <c r="A3076" i="35"/>
  <c r="G3075" i="35"/>
  <c r="H3075" i="35" s="1"/>
  <c r="E3075" i="35" l="1"/>
  <c r="D3075" i="35"/>
  <c r="G3076" i="35"/>
  <c r="H3076" i="35" s="1"/>
  <c r="A3077" i="35"/>
  <c r="G3077" i="35" l="1"/>
  <c r="H3077" i="35" s="1"/>
  <c r="A3078" i="35"/>
  <c r="E3076" i="35"/>
  <c r="D3076" i="35"/>
  <c r="A3079" i="35" l="1"/>
  <c r="G3078" i="35"/>
  <c r="H3078" i="35" s="1"/>
  <c r="D3077" i="35"/>
  <c r="E3077" i="35"/>
  <c r="E3078" i="35" l="1"/>
  <c r="D3078" i="35"/>
  <c r="A3080" i="35"/>
  <c r="G3079" i="35"/>
  <c r="H3079" i="35" s="1"/>
  <c r="D3079" i="35" l="1"/>
  <c r="E3079" i="35"/>
  <c r="G3080" i="35"/>
  <c r="H3080" i="35" s="1"/>
  <c r="A3081" i="35"/>
  <c r="G3081" i="35" l="1"/>
  <c r="H3081" i="35" s="1"/>
  <c r="A3082" i="35"/>
  <c r="E3080" i="35"/>
  <c r="D3080" i="35"/>
  <c r="A3083" i="35" l="1"/>
  <c r="G3082" i="35"/>
  <c r="H3082" i="35" s="1"/>
  <c r="D3081" i="35"/>
  <c r="E3081" i="35"/>
  <c r="D3082" i="35" l="1"/>
  <c r="E3082" i="35"/>
  <c r="A3084" i="35"/>
  <c r="G3083" i="35"/>
  <c r="H3083" i="35" s="1"/>
  <c r="E3083" i="35" l="1"/>
  <c r="D3083" i="35"/>
  <c r="G3084" i="35"/>
  <c r="H3084" i="35" s="1"/>
  <c r="A3085" i="35"/>
  <c r="A3086" i="35" l="1"/>
  <c r="G3085" i="35"/>
  <c r="H3085" i="35" s="1"/>
  <c r="E3084" i="35"/>
  <c r="D3084" i="35"/>
  <c r="B3084" i="35"/>
  <c r="D3085" i="35" l="1"/>
  <c r="E3085" i="35"/>
  <c r="A3087" i="35"/>
  <c r="G3086" i="35"/>
  <c r="H3086" i="35" s="1"/>
  <c r="D3086" i="35" l="1"/>
  <c r="E3086" i="35"/>
  <c r="G3087" i="35"/>
  <c r="H3087" i="35" s="1"/>
  <c r="A3088" i="35"/>
  <c r="G3088" i="35" l="1"/>
  <c r="H3088" i="35" s="1"/>
  <c r="A3089" i="35"/>
  <c r="E3087" i="35"/>
  <c r="D3087" i="35"/>
  <c r="A3090" i="35" l="1"/>
  <c r="G3089" i="35"/>
  <c r="H3089" i="35" s="1"/>
  <c r="D3088" i="35"/>
  <c r="E3088" i="35"/>
  <c r="D3089" i="35" l="1"/>
  <c r="E3089" i="35"/>
  <c r="A3091" i="35"/>
  <c r="G3090" i="35"/>
  <c r="H3090" i="35" s="1"/>
  <c r="D3090" i="35" l="1"/>
  <c r="E3090" i="35"/>
  <c r="G3091" i="35"/>
  <c r="H3091" i="35" s="1"/>
  <c r="A3092" i="35"/>
  <c r="G3092" i="35" l="1"/>
  <c r="H3092" i="35" s="1"/>
  <c r="A3093" i="35"/>
  <c r="D3091" i="35"/>
  <c r="E3091" i="35"/>
  <c r="A3094" i="35" l="1"/>
  <c r="G3093" i="35"/>
  <c r="H3093" i="35" s="1"/>
  <c r="E3092" i="35"/>
  <c r="D3092" i="35"/>
  <c r="D3093" i="35" l="1"/>
  <c r="E3093" i="35"/>
  <c r="A3095" i="35"/>
  <c r="G3094" i="35"/>
  <c r="H3094" i="35" s="1"/>
  <c r="D3094" i="35" l="1"/>
  <c r="E3094" i="35"/>
  <c r="G3095" i="35"/>
  <c r="H3095" i="35" s="1"/>
  <c r="A3096" i="35"/>
  <c r="G3096" i="35" l="1"/>
  <c r="H3096" i="35" s="1"/>
  <c r="A3097" i="35"/>
  <c r="D3095" i="35"/>
  <c r="E3095" i="35"/>
  <c r="A3098" i="35" l="1"/>
  <c r="G3097" i="35"/>
  <c r="H3097" i="35" s="1"/>
  <c r="E3096" i="35"/>
  <c r="D3096" i="35"/>
  <c r="D3097" i="35" l="1"/>
  <c r="E3097" i="35"/>
  <c r="A3099" i="35"/>
  <c r="G3098" i="35"/>
  <c r="H3098" i="35" s="1"/>
  <c r="D3098" i="35" l="1"/>
  <c r="E3098" i="35"/>
  <c r="G3099" i="35"/>
  <c r="H3099" i="35" s="1"/>
  <c r="A3100" i="35"/>
  <c r="G3100" i="35" l="1"/>
  <c r="H3100" i="35" s="1"/>
  <c r="A3101" i="35"/>
  <c r="D3099" i="35"/>
  <c r="E3099" i="35"/>
  <c r="A3102" i="35" l="1"/>
  <c r="G3101" i="35"/>
  <c r="H3101" i="35" s="1"/>
  <c r="E3100" i="35"/>
  <c r="D3100" i="35"/>
  <c r="D3101" i="35" l="1"/>
  <c r="E3101" i="35"/>
  <c r="A3103" i="35"/>
  <c r="G3102" i="35"/>
  <c r="H3102" i="35" s="1"/>
  <c r="D3102" i="35" l="1"/>
  <c r="E3102" i="35"/>
  <c r="G3103" i="35"/>
  <c r="H3103" i="35" s="1"/>
  <c r="A3104" i="35"/>
  <c r="G3104" i="35" l="1"/>
  <c r="H3104" i="35" s="1"/>
  <c r="A3105" i="35"/>
  <c r="E3103" i="35"/>
  <c r="D3103" i="35"/>
  <c r="A3106" i="35" l="1"/>
  <c r="G3105" i="35"/>
  <c r="H3105" i="35" s="1"/>
  <c r="D3104" i="35"/>
  <c r="E3104" i="35"/>
  <c r="D3105" i="35" l="1"/>
  <c r="E3105" i="35"/>
  <c r="A3107" i="35"/>
  <c r="G3106" i="35"/>
  <c r="H3106" i="35" s="1"/>
  <c r="D3106" i="35" l="1"/>
  <c r="E3106" i="35"/>
  <c r="G3107" i="35"/>
  <c r="H3107" i="35" s="1"/>
  <c r="A3108" i="35"/>
  <c r="G3108" i="35" l="1"/>
  <c r="H3108" i="35" s="1"/>
  <c r="A3109" i="35"/>
  <c r="D3107" i="35"/>
  <c r="E3107" i="35"/>
  <c r="A3110" i="35" l="1"/>
  <c r="G3109" i="35"/>
  <c r="H3109" i="35" s="1"/>
  <c r="E3108" i="35"/>
  <c r="D3108" i="35"/>
  <c r="B3108" i="35"/>
  <c r="D3109" i="35" l="1"/>
  <c r="E3109" i="35"/>
  <c r="G3110" i="35"/>
  <c r="H3110" i="35" s="1"/>
  <c r="A3111" i="35"/>
  <c r="G3111" i="35" l="1"/>
  <c r="H3111" i="35" s="1"/>
  <c r="A3112" i="35"/>
  <c r="E3110" i="35"/>
  <c r="D3110" i="35"/>
  <c r="A3113" i="35" l="1"/>
  <c r="G3112" i="35"/>
  <c r="H3112" i="35" s="1"/>
  <c r="D3111" i="35"/>
  <c r="E3111" i="35"/>
  <c r="E3112" i="35" l="1"/>
  <c r="D3112" i="35"/>
  <c r="A3114" i="35"/>
  <c r="G3113" i="35"/>
  <c r="H3113" i="35" s="1"/>
  <c r="D3113" i="35" l="1"/>
  <c r="E3113" i="35"/>
  <c r="G3114" i="35"/>
  <c r="H3114" i="35" s="1"/>
  <c r="A3115" i="35"/>
  <c r="G3115" i="35" l="1"/>
  <c r="H3115" i="35" s="1"/>
  <c r="A3116" i="35"/>
  <c r="D3114" i="35"/>
  <c r="E3114" i="35"/>
  <c r="A3117" i="35" l="1"/>
  <c r="G3116" i="35"/>
  <c r="H3116" i="35" s="1"/>
  <c r="E3115" i="35"/>
  <c r="D3115" i="35"/>
  <c r="E3116" i="35" l="1"/>
  <c r="D3116" i="35"/>
  <c r="A3118" i="35"/>
  <c r="G3117" i="35"/>
  <c r="H3117" i="35" s="1"/>
  <c r="D3117" i="35" l="1"/>
  <c r="E3117" i="35"/>
  <c r="G3118" i="35"/>
  <c r="H3118" i="35" s="1"/>
  <c r="A3119" i="35"/>
  <c r="G3119" i="35" l="1"/>
  <c r="H3119" i="35" s="1"/>
  <c r="A3120" i="35"/>
  <c r="E3118" i="35"/>
  <c r="D3118" i="35"/>
  <c r="A3121" i="35" l="1"/>
  <c r="G3120" i="35"/>
  <c r="H3120" i="35" s="1"/>
  <c r="E3119" i="35"/>
  <c r="D3119" i="35"/>
  <c r="E3120" i="35" l="1"/>
  <c r="D3120" i="35"/>
  <c r="A3122" i="35"/>
  <c r="G3121" i="35"/>
  <c r="H3121" i="35" s="1"/>
  <c r="D3121" i="35" l="1"/>
  <c r="E3121" i="35"/>
  <c r="G3122" i="35"/>
  <c r="H3122" i="35" s="1"/>
  <c r="A3123" i="35"/>
  <c r="G3123" i="35" l="1"/>
  <c r="H3123" i="35" s="1"/>
  <c r="A3124" i="35"/>
  <c r="D3122" i="35"/>
  <c r="E3122" i="35"/>
  <c r="A3125" i="35" l="1"/>
  <c r="G3124" i="35"/>
  <c r="H3124" i="35" s="1"/>
  <c r="E3123" i="35"/>
  <c r="D3123" i="35"/>
  <c r="E3124" i="35" l="1"/>
  <c r="D3124" i="35"/>
  <c r="A3126" i="35"/>
  <c r="G3125" i="35"/>
  <c r="H3125" i="35" s="1"/>
  <c r="D3125" i="35" l="1"/>
  <c r="E3125" i="35"/>
  <c r="G3126" i="35"/>
  <c r="H3126" i="35" s="1"/>
  <c r="A3127" i="35"/>
  <c r="G3127" i="35" l="1"/>
  <c r="H3127" i="35" s="1"/>
  <c r="A3128" i="35"/>
  <c r="E3126" i="35"/>
  <c r="D3126" i="35"/>
  <c r="A3129" i="35" l="1"/>
  <c r="G3128" i="35"/>
  <c r="H3128" i="35" s="1"/>
  <c r="D3127" i="35"/>
  <c r="E3127" i="35"/>
  <c r="E3128" i="35" l="1"/>
  <c r="D3128" i="35"/>
  <c r="A3130" i="35"/>
  <c r="G3129" i="35"/>
  <c r="H3129" i="35" s="1"/>
  <c r="D3129" i="35" l="1"/>
  <c r="E3129" i="35"/>
  <c r="G3130" i="35"/>
  <c r="H3130" i="35" s="1"/>
  <c r="A3131" i="35"/>
  <c r="G3131" i="35" l="1"/>
  <c r="H3131" i="35" s="1"/>
  <c r="A3132" i="35"/>
  <c r="D3130" i="35"/>
  <c r="E3130" i="35"/>
  <c r="A3133" i="35" l="1"/>
  <c r="G3132" i="35"/>
  <c r="H3132" i="35" s="1"/>
  <c r="E3131" i="35"/>
  <c r="D3131" i="35"/>
  <c r="E3132" i="35" l="1"/>
  <c r="D3132" i="35"/>
  <c r="B3132" i="35"/>
  <c r="G3133" i="35"/>
  <c r="H3133" i="35" s="1"/>
  <c r="A3134" i="35"/>
  <c r="D3133" i="35" l="1"/>
  <c r="E3133" i="35"/>
  <c r="G3134" i="35"/>
  <c r="H3134" i="35" s="1"/>
  <c r="A3135" i="35"/>
  <c r="A3136" i="35" l="1"/>
  <c r="G3135" i="35"/>
  <c r="H3135" i="35" s="1"/>
  <c r="D3134" i="35"/>
  <c r="E3134" i="35"/>
  <c r="E3135" i="35" l="1"/>
  <c r="D3135" i="35"/>
  <c r="A3137" i="35"/>
  <c r="G3136" i="35"/>
  <c r="H3136" i="35" s="1"/>
  <c r="D3136" i="35" l="1"/>
  <c r="E3136" i="35"/>
  <c r="G3137" i="35"/>
  <c r="H3137" i="35" s="1"/>
  <c r="A3138" i="35"/>
  <c r="G3138" i="35" l="1"/>
  <c r="H3138" i="35" s="1"/>
  <c r="A3139" i="35"/>
  <c r="E3137" i="35"/>
  <c r="D3137" i="35"/>
  <c r="A3140" i="35" l="1"/>
  <c r="G3139" i="35"/>
  <c r="H3139" i="35" s="1"/>
  <c r="D3138" i="35"/>
  <c r="E3138" i="35"/>
  <c r="E3139" i="35" l="1"/>
  <c r="D3139" i="35"/>
  <c r="A3141" i="35"/>
  <c r="G3140" i="35"/>
  <c r="H3140" i="35" s="1"/>
  <c r="E3140" i="35" l="1"/>
  <c r="D3140" i="35"/>
  <c r="G3141" i="35"/>
  <c r="H3141" i="35" s="1"/>
  <c r="A3142" i="35"/>
  <c r="G3142" i="35" l="1"/>
  <c r="H3142" i="35" s="1"/>
  <c r="A3143" i="35"/>
  <c r="D3141" i="35"/>
  <c r="E3141" i="35"/>
  <c r="A3144" i="35" l="1"/>
  <c r="G3143" i="35"/>
  <c r="H3143" i="35" s="1"/>
  <c r="D3142" i="35"/>
  <c r="E3142" i="35"/>
  <c r="D3143" i="35" l="1"/>
  <c r="E3143" i="35"/>
  <c r="A3145" i="35"/>
  <c r="G3144" i="35"/>
  <c r="H3144" i="35" s="1"/>
  <c r="E3144" i="35" l="1"/>
  <c r="D3144" i="35"/>
  <c r="G3145" i="35"/>
  <c r="H3145" i="35" s="1"/>
  <c r="A3146" i="35"/>
  <c r="G3146" i="35" l="1"/>
  <c r="H3146" i="35" s="1"/>
  <c r="A3147" i="35"/>
  <c r="E3145" i="35"/>
  <c r="D3145" i="35"/>
  <c r="A3148" i="35" l="1"/>
  <c r="G3147" i="35"/>
  <c r="H3147" i="35" s="1"/>
  <c r="D3146" i="35"/>
  <c r="E3146" i="35"/>
  <c r="E3147" i="35" l="1"/>
  <c r="D3147" i="35"/>
  <c r="A3149" i="35"/>
  <c r="G3148" i="35"/>
  <c r="H3148" i="35" s="1"/>
  <c r="E3148" i="35" l="1"/>
  <c r="D3148" i="35"/>
  <c r="G3149" i="35"/>
  <c r="H3149" i="35" s="1"/>
  <c r="A3150" i="35"/>
  <c r="G3150" i="35" l="1"/>
  <c r="H3150" i="35" s="1"/>
  <c r="A3151" i="35"/>
  <c r="D3149" i="35"/>
  <c r="E3149" i="35"/>
  <c r="A3152" i="35" l="1"/>
  <c r="G3151" i="35"/>
  <c r="H3151" i="35" s="1"/>
  <c r="D3150" i="35"/>
  <c r="E3150" i="35"/>
  <c r="E3151" i="35" l="1"/>
  <c r="D3151" i="35"/>
  <c r="A3153" i="35"/>
  <c r="G3152" i="35"/>
  <c r="H3152" i="35" s="1"/>
  <c r="D3152" i="35" l="1"/>
  <c r="E3152" i="35"/>
  <c r="G3153" i="35"/>
  <c r="H3153" i="35" s="1"/>
  <c r="A3154" i="35"/>
  <c r="E3153" i="35" l="1"/>
  <c r="D3153" i="35"/>
  <c r="G3154" i="35"/>
  <c r="H3154" i="35" s="1"/>
  <c r="A3155" i="35"/>
  <c r="A3156" i="35" l="1"/>
  <c r="G3155" i="35"/>
  <c r="H3155" i="35" s="1"/>
  <c r="D3154" i="35"/>
  <c r="E3154" i="35"/>
  <c r="E3155" i="35" l="1"/>
  <c r="D3155" i="35"/>
  <c r="G3156" i="35"/>
  <c r="H3156" i="35" s="1"/>
  <c r="A3157" i="35"/>
  <c r="D3156" i="35" l="1"/>
  <c r="B3156" i="35"/>
  <c r="E3156" i="35"/>
  <c r="G3157" i="35"/>
  <c r="H3157" i="35" s="1"/>
  <c r="A3158" i="35"/>
  <c r="D3157" i="35" l="1"/>
  <c r="E3157" i="35"/>
  <c r="A3159" i="35"/>
  <c r="G3158" i="35"/>
  <c r="H3158" i="35" s="1"/>
  <c r="D3158" i="35" l="1"/>
  <c r="E3158" i="35"/>
  <c r="A3160" i="35"/>
  <c r="G3159" i="35"/>
  <c r="H3159" i="35" s="1"/>
  <c r="D3159" i="35" l="1"/>
  <c r="E3159" i="35"/>
  <c r="G3160" i="35"/>
  <c r="H3160" i="35" s="1"/>
  <c r="A3161" i="35"/>
  <c r="G3161" i="35" l="1"/>
  <c r="H3161" i="35" s="1"/>
  <c r="A3162" i="35"/>
  <c r="D3160" i="35"/>
  <c r="E3160" i="35"/>
  <c r="A3163" i="35" l="1"/>
  <c r="G3162" i="35"/>
  <c r="H3162" i="35" s="1"/>
  <c r="D3161" i="35"/>
  <c r="E3161" i="35"/>
  <c r="D3162" i="35" l="1"/>
  <c r="E3162" i="35"/>
  <c r="A3164" i="35"/>
  <c r="G3163" i="35"/>
  <c r="H3163" i="35" s="1"/>
  <c r="E3163" i="35" l="1"/>
  <c r="D3163" i="35"/>
  <c r="G3164" i="35"/>
  <c r="H3164" i="35" s="1"/>
  <c r="A3165" i="35"/>
  <c r="G3165" i="35" l="1"/>
  <c r="H3165" i="35" s="1"/>
  <c r="A3166" i="35"/>
  <c r="D3164" i="35"/>
  <c r="E3164" i="35"/>
  <c r="A3167" i="35" l="1"/>
  <c r="G3166" i="35"/>
  <c r="H3166" i="35" s="1"/>
  <c r="D3165" i="35"/>
  <c r="E3165" i="35"/>
  <c r="D3166" i="35" l="1"/>
  <c r="E3166" i="35"/>
  <c r="A3168" i="35"/>
  <c r="G3167" i="35"/>
  <c r="H3167" i="35" s="1"/>
  <c r="E3167" i="35" l="1"/>
  <c r="D3167" i="35"/>
  <c r="G3168" i="35"/>
  <c r="H3168" i="35" s="1"/>
  <c r="A3169" i="35"/>
  <c r="G3169" i="35" l="1"/>
  <c r="H3169" i="35" s="1"/>
  <c r="A3170" i="35"/>
  <c r="D3168" i="35"/>
  <c r="E3168" i="35"/>
  <c r="A3171" i="35" l="1"/>
  <c r="G3170" i="35"/>
  <c r="H3170" i="35" s="1"/>
  <c r="D3169" i="35"/>
  <c r="E3169" i="35"/>
  <c r="E3170" i="35" l="1"/>
  <c r="D3170" i="35"/>
  <c r="A3172" i="35"/>
  <c r="G3171" i="35"/>
  <c r="H3171" i="35" s="1"/>
  <c r="E3171" i="35" l="1"/>
  <c r="D3171" i="35"/>
  <c r="G3172" i="35"/>
  <c r="H3172" i="35" s="1"/>
  <c r="A3173" i="35"/>
  <c r="G3173" i="35" l="1"/>
  <c r="H3173" i="35" s="1"/>
  <c r="A3174" i="35"/>
  <c r="D3172" i="35"/>
  <c r="E3172" i="35"/>
  <c r="A3175" i="35" l="1"/>
  <c r="G3174" i="35"/>
  <c r="H3174" i="35" s="1"/>
  <c r="D3173" i="35"/>
  <c r="E3173" i="35"/>
  <c r="D3174" i="35" l="1"/>
  <c r="E3174" i="35"/>
  <c r="A3176" i="35"/>
  <c r="G3175" i="35"/>
  <c r="H3175" i="35" s="1"/>
  <c r="D3175" i="35" l="1"/>
  <c r="E3175" i="35"/>
  <c r="G3176" i="35"/>
  <c r="H3176" i="35" s="1"/>
  <c r="A3177" i="35"/>
  <c r="G3177" i="35" l="1"/>
  <c r="H3177" i="35" s="1"/>
  <c r="A3178" i="35"/>
  <c r="E3176" i="35"/>
  <c r="D3176" i="35"/>
  <c r="A3179" i="35" l="1"/>
  <c r="G3178" i="35"/>
  <c r="H3178" i="35" s="1"/>
  <c r="D3177" i="35"/>
  <c r="E3177" i="35"/>
  <c r="D3178" i="35" l="1"/>
  <c r="E3178" i="35"/>
  <c r="A3180" i="35"/>
  <c r="G3179" i="35"/>
  <c r="H3179" i="35" s="1"/>
  <c r="E3179" i="35" l="1"/>
  <c r="D3179" i="35"/>
  <c r="G3180" i="35"/>
  <c r="H3180" i="35" s="1"/>
  <c r="A3181" i="35"/>
  <c r="A3182" i="35" l="1"/>
  <c r="G3181" i="35"/>
  <c r="H3181" i="35" s="1"/>
  <c r="E3180" i="35"/>
  <c r="B3180" i="35"/>
  <c r="D3180" i="35"/>
  <c r="D3181" i="35" l="1"/>
  <c r="E3181" i="35"/>
  <c r="A3183" i="35"/>
  <c r="G3182" i="35"/>
  <c r="H3182" i="35" s="1"/>
  <c r="D3182" i="35" l="1"/>
  <c r="E3182" i="35"/>
  <c r="G3183" i="35"/>
  <c r="H3183" i="35" s="1"/>
  <c r="A3184" i="35"/>
  <c r="G3184" i="35" l="1"/>
  <c r="H3184" i="35" s="1"/>
  <c r="A3185" i="35"/>
  <c r="D3183" i="35"/>
  <c r="E3183" i="35"/>
  <c r="A3186" i="35" l="1"/>
  <c r="G3185" i="35"/>
  <c r="H3185" i="35" s="1"/>
  <c r="D3184" i="35"/>
  <c r="E3184" i="35"/>
  <c r="D3185" i="35" l="1"/>
  <c r="E3185" i="35"/>
  <c r="A3187" i="35"/>
  <c r="G3186" i="35"/>
  <c r="H3186" i="35" s="1"/>
  <c r="D3186" i="35" l="1"/>
  <c r="E3186" i="35"/>
  <c r="G3187" i="35"/>
  <c r="H3187" i="35" s="1"/>
  <c r="A3188" i="35"/>
  <c r="G3188" i="35" l="1"/>
  <c r="H3188" i="35" s="1"/>
  <c r="A3189" i="35"/>
  <c r="E3187" i="35"/>
  <c r="D3187" i="35"/>
  <c r="A3190" i="35" l="1"/>
  <c r="G3189" i="35"/>
  <c r="H3189" i="35" s="1"/>
  <c r="E3188" i="35"/>
  <c r="D3188" i="35"/>
  <c r="D3189" i="35" l="1"/>
  <c r="E3189" i="35"/>
  <c r="A3191" i="35"/>
  <c r="G3190" i="35"/>
  <c r="H3190" i="35" s="1"/>
  <c r="D3190" i="35" l="1"/>
  <c r="E3190" i="35"/>
  <c r="G3191" i="35"/>
  <c r="H3191" i="35" s="1"/>
  <c r="A3192" i="35"/>
  <c r="G3192" i="35" l="1"/>
  <c r="H3192" i="35" s="1"/>
  <c r="A3193" i="35"/>
  <c r="E3191" i="35"/>
  <c r="D3191" i="35"/>
  <c r="A3194" i="35" l="1"/>
  <c r="G3193" i="35"/>
  <c r="H3193" i="35" s="1"/>
  <c r="E3192" i="35"/>
  <c r="D3192" i="35"/>
  <c r="D3193" i="35" l="1"/>
  <c r="E3193" i="35"/>
  <c r="A3195" i="35"/>
  <c r="G3194" i="35"/>
  <c r="H3194" i="35" s="1"/>
  <c r="G3195" i="35" l="1"/>
  <c r="H3195" i="35" s="1"/>
  <c r="A3196" i="35"/>
  <c r="D3194" i="35"/>
  <c r="E3194" i="35"/>
  <c r="G3196" i="35" l="1"/>
  <c r="H3196" i="35" s="1"/>
  <c r="A3197" i="35"/>
  <c r="E3195" i="35"/>
  <c r="D3195" i="35"/>
  <c r="A3198" i="35" l="1"/>
  <c r="G3197" i="35"/>
  <c r="H3197" i="35" s="1"/>
  <c r="E3196" i="35"/>
  <c r="D3196" i="35"/>
  <c r="D3197" i="35" l="1"/>
  <c r="E3197" i="35"/>
  <c r="A3199" i="35"/>
  <c r="G3198" i="35"/>
  <c r="H3198" i="35" s="1"/>
  <c r="G3199" i="35" l="1"/>
  <c r="H3199" i="35" s="1"/>
  <c r="A3200" i="35"/>
  <c r="D3198" i="35"/>
  <c r="E3198" i="35"/>
  <c r="G3200" i="35" l="1"/>
  <c r="H3200" i="35" s="1"/>
  <c r="A3201" i="35"/>
  <c r="D3199" i="35"/>
  <c r="E3199" i="35"/>
  <c r="A3202" i="35" l="1"/>
  <c r="G3201" i="35"/>
  <c r="H3201" i="35" s="1"/>
  <c r="D3200" i="35"/>
  <c r="E3200" i="35"/>
  <c r="D3201" i="35" l="1"/>
  <c r="E3201" i="35"/>
  <c r="A3203" i="35"/>
  <c r="G3202" i="35"/>
  <c r="H3202" i="35" s="1"/>
  <c r="G3203" i="35" l="1"/>
  <c r="H3203" i="35" s="1"/>
  <c r="A3204" i="35"/>
  <c r="D3202" i="35"/>
  <c r="E3202" i="35"/>
  <c r="G3204" i="35" l="1"/>
  <c r="H3204" i="35" s="1"/>
  <c r="A3205" i="35"/>
  <c r="E3203" i="35"/>
  <c r="D3203" i="35"/>
  <c r="A3206" i="35" l="1"/>
  <c r="G3205" i="35"/>
  <c r="H3205" i="35" s="1"/>
  <c r="E3204" i="35"/>
  <c r="D3204" i="35"/>
  <c r="B3204" i="35"/>
  <c r="D3205" i="35" l="1"/>
  <c r="E3205" i="35"/>
  <c r="G3206" i="35"/>
  <c r="H3206" i="35" s="1"/>
  <c r="A3207" i="35"/>
  <c r="G3207" i="35" l="1"/>
  <c r="H3207" i="35" s="1"/>
  <c r="A3208" i="35"/>
  <c r="D3206" i="35"/>
  <c r="E3206" i="35"/>
  <c r="A3209" i="35" l="1"/>
  <c r="G3208" i="35"/>
  <c r="H3208" i="35" s="1"/>
  <c r="D3207" i="35"/>
  <c r="E3207" i="35"/>
  <c r="E3208" i="35" l="1"/>
  <c r="D3208" i="35"/>
  <c r="A3210" i="35"/>
  <c r="G3209" i="35"/>
  <c r="H3209" i="35" s="1"/>
  <c r="G3210" i="35" l="1"/>
  <c r="H3210" i="35" s="1"/>
  <c r="A3211" i="35"/>
  <c r="D3209" i="35"/>
  <c r="E3209" i="35"/>
  <c r="G3211" i="35" l="1"/>
  <c r="H3211" i="35" s="1"/>
  <c r="A3212" i="35"/>
  <c r="D3210" i="35"/>
  <c r="E3210" i="35"/>
  <c r="A3213" i="35" l="1"/>
  <c r="G3212" i="35"/>
  <c r="H3212" i="35" s="1"/>
  <c r="E3211" i="35"/>
  <c r="D3211" i="35"/>
  <c r="E3212" i="35" l="1"/>
  <c r="D3212" i="35"/>
  <c r="A3214" i="35"/>
  <c r="G3213" i="35"/>
  <c r="H3213" i="35" s="1"/>
  <c r="G3214" i="35" l="1"/>
  <c r="H3214" i="35" s="1"/>
  <c r="A3215" i="35"/>
  <c r="D3213" i="35"/>
  <c r="E3213" i="35"/>
  <c r="G3215" i="35" l="1"/>
  <c r="H3215" i="35" s="1"/>
  <c r="A3216" i="35"/>
  <c r="D3214" i="35"/>
  <c r="E3214" i="35"/>
  <c r="A3217" i="35" l="1"/>
  <c r="G3216" i="35"/>
  <c r="H3216" i="35" s="1"/>
  <c r="E3215" i="35"/>
  <c r="D3215" i="35"/>
  <c r="D3216" i="35" l="1"/>
  <c r="E3216" i="35"/>
  <c r="A3218" i="35"/>
  <c r="G3217" i="35"/>
  <c r="H3217" i="35" s="1"/>
  <c r="D3217" i="35" l="1"/>
  <c r="E3217" i="35"/>
  <c r="G3218" i="35"/>
  <c r="H3218" i="35" s="1"/>
  <c r="A3219" i="35"/>
  <c r="E3218" i="35" l="1"/>
  <c r="D3218" i="35"/>
  <c r="G3219" i="35"/>
  <c r="H3219" i="35" s="1"/>
  <c r="A3220" i="35"/>
  <c r="E3219" i="35" l="1"/>
  <c r="D3219" i="35"/>
  <c r="A3221" i="35"/>
  <c r="G3220" i="35"/>
  <c r="H3220" i="35" s="1"/>
  <c r="E3220" i="35" l="1"/>
  <c r="D3220" i="35"/>
  <c r="A3222" i="35"/>
  <c r="G3221" i="35"/>
  <c r="H3221" i="35" s="1"/>
  <c r="G3222" i="35" l="1"/>
  <c r="H3222" i="35" s="1"/>
  <c r="A3223" i="35"/>
  <c r="D3221" i="35"/>
  <c r="E3221" i="35"/>
  <c r="G3223" i="35" l="1"/>
  <c r="H3223" i="35" s="1"/>
  <c r="A3224" i="35"/>
  <c r="E3222" i="35"/>
  <c r="D3222" i="35"/>
  <c r="A3225" i="35" l="1"/>
  <c r="G3224" i="35"/>
  <c r="H3224" i="35" s="1"/>
  <c r="D3223" i="35"/>
  <c r="E3223" i="35"/>
  <c r="E3224" i="35" l="1"/>
  <c r="D3224" i="35"/>
  <c r="A3226" i="35"/>
  <c r="G3225" i="35"/>
  <c r="H3225" i="35" s="1"/>
  <c r="D3225" i="35" l="1"/>
  <c r="E3225" i="35"/>
  <c r="G3226" i="35"/>
  <c r="H3226" i="35" s="1"/>
  <c r="A3227" i="35"/>
  <c r="G3227" i="35" l="1"/>
  <c r="H3227" i="35" s="1"/>
  <c r="A3228" i="35"/>
  <c r="D3226" i="35"/>
  <c r="E3226" i="35"/>
  <c r="A3229" i="35" l="1"/>
  <c r="G3228" i="35"/>
  <c r="H3228" i="35" s="1"/>
  <c r="E3227" i="35"/>
  <c r="D3227" i="35"/>
  <c r="E3228" i="35" l="1"/>
  <c r="D3228" i="35"/>
  <c r="B3228" i="35"/>
  <c r="G3229" i="35"/>
  <c r="H3229" i="35" s="1"/>
  <c r="A3230" i="35"/>
  <c r="D3229" i="35" l="1"/>
  <c r="E3229" i="35"/>
  <c r="G3230" i="35"/>
  <c r="H3230" i="35" s="1"/>
  <c r="A3231" i="35"/>
  <c r="A3232" i="35" l="1"/>
  <c r="G3231" i="35"/>
  <c r="H3231" i="35" s="1"/>
  <c r="D3230" i="35"/>
  <c r="E3230" i="35"/>
  <c r="E3231" i="35" l="1"/>
  <c r="D3231" i="35"/>
  <c r="A3233" i="35"/>
  <c r="G3232" i="35"/>
  <c r="H3232" i="35" s="1"/>
  <c r="G3233" i="35" l="1"/>
  <c r="H3233" i="35" s="1"/>
  <c r="A3234" i="35"/>
  <c r="D3232" i="35"/>
  <c r="E3232" i="35"/>
  <c r="G3234" i="35" l="1"/>
  <c r="H3234" i="35" s="1"/>
  <c r="A3235" i="35"/>
  <c r="E3233" i="35"/>
  <c r="D3233" i="35"/>
  <c r="A3236" i="35" l="1"/>
  <c r="G3235" i="35"/>
  <c r="H3235" i="35" s="1"/>
  <c r="D3234" i="35"/>
  <c r="E3234" i="35"/>
  <c r="D3235" i="35" l="1"/>
  <c r="E3235" i="35"/>
  <c r="A3237" i="35"/>
  <c r="G3236" i="35"/>
  <c r="H3236" i="35" s="1"/>
  <c r="D3236" i="35" l="1"/>
  <c r="E3236" i="35"/>
  <c r="G3237" i="35"/>
  <c r="H3237" i="35" s="1"/>
  <c r="A3238" i="35"/>
  <c r="E3237" i="35" l="1"/>
  <c r="D3237" i="35"/>
  <c r="G3238" i="35"/>
  <c r="H3238" i="35" s="1"/>
  <c r="A3239" i="35"/>
  <c r="A3240" i="35" l="1"/>
  <c r="G3239" i="35"/>
  <c r="H3239" i="35" s="1"/>
  <c r="D3238" i="35"/>
  <c r="E3238" i="35"/>
  <c r="D3239" i="35" l="1"/>
  <c r="E3239" i="35"/>
  <c r="A3241" i="35"/>
  <c r="G3240" i="35"/>
  <c r="H3240" i="35" s="1"/>
  <c r="G3241" i="35" l="1"/>
  <c r="H3241" i="35" s="1"/>
  <c r="A3242" i="35"/>
  <c r="E3240" i="35"/>
  <c r="D3240" i="35"/>
  <c r="G3242" i="35" l="1"/>
  <c r="H3242" i="35" s="1"/>
  <c r="A3243" i="35"/>
  <c r="D3241" i="35"/>
  <c r="E3241" i="35"/>
  <c r="A3244" i="35" l="1"/>
  <c r="G3243" i="35"/>
  <c r="H3243" i="35" s="1"/>
  <c r="E3242" i="35"/>
  <c r="D3242" i="35"/>
  <c r="D3243" i="35" l="1"/>
  <c r="E3243" i="35"/>
  <c r="A3245" i="35"/>
  <c r="G3244" i="35"/>
  <c r="H3244" i="35" s="1"/>
  <c r="E3244" i="35" l="1"/>
  <c r="D3244" i="35"/>
  <c r="G3245" i="35"/>
  <c r="H3245" i="35" s="1"/>
  <c r="A3246" i="35"/>
  <c r="G3246" i="35" l="1"/>
  <c r="H3246" i="35" s="1"/>
  <c r="A3247" i="35"/>
  <c r="D3245" i="35"/>
  <c r="E3245" i="35"/>
  <c r="A3248" i="35" l="1"/>
  <c r="G3247" i="35"/>
  <c r="H3247" i="35" s="1"/>
  <c r="D3246" i="35"/>
  <c r="E3246" i="35"/>
  <c r="E3247" i="35" l="1"/>
  <c r="D3247" i="35"/>
  <c r="A3249" i="35"/>
  <c r="G3248" i="35"/>
  <c r="H3248" i="35" s="1"/>
  <c r="E3248" i="35" l="1"/>
  <c r="D3248" i="35"/>
  <c r="G3249" i="35"/>
  <c r="H3249" i="35" s="1"/>
  <c r="A3250" i="35"/>
  <c r="G3250" i="35" l="1"/>
  <c r="H3250" i="35" s="1"/>
  <c r="A3251" i="35"/>
  <c r="D3249" i="35"/>
  <c r="E3249" i="35"/>
  <c r="A3252" i="35" l="1"/>
  <c r="G3251" i="35"/>
  <c r="H3251" i="35" s="1"/>
  <c r="E3250" i="35"/>
  <c r="D3250" i="35"/>
  <c r="D3251" i="35" l="1"/>
  <c r="E3251" i="35"/>
  <c r="G3252" i="35"/>
  <c r="H3252" i="35" s="1"/>
  <c r="A3253" i="35"/>
  <c r="G3253" i="35" l="1"/>
  <c r="H3253" i="35" s="1"/>
  <c r="A3254" i="35"/>
  <c r="E3252" i="35"/>
  <c r="B3252" i="35"/>
  <c r="D3252" i="35"/>
  <c r="A3255" i="35" l="1"/>
  <c r="G3254" i="35"/>
  <c r="H3254" i="35" s="1"/>
  <c r="D3253" i="35"/>
  <c r="E3253" i="35"/>
  <c r="D3254" i="35" l="1"/>
  <c r="E3254" i="35"/>
  <c r="A3256" i="35"/>
  <c r="G3255" i="35"/>
  <c r="H3255" i="35" s="1"/>
  <c r="E3255" i="35" l="1"/>
  <c r="D3255" i="35"/>
  <c r="G3256" i="35"/>
  <c r="H3256" i="35" s="1"/>
  <c r="A3257" i="35"/>
  <c r="G3257" i="35" l="1"/>
  <c r="H3257" i="35" s="1"/>
  <c r="A3258" i="35"/>
  <c r="D3256" i="35"/>
  <c r="E3256" i="35"/>
  <c r="A3259" i="35" l="1"/>
  <c r="G3258" i="35"/>
  <c r="H3258" i="35" s="1"/>
  <c r="E3257" i="35"/>
  <c r="D3257" i="35"/>
  <c r="E3258" i="35" l="1"/>
  <c r="D3258" i="35"/>
  <c r="A3260" i="35"/>
  <c r="G3259" i="35"/>
  <c r="H3259" i="35" s="1"/>
  <c r="E3259" i="35" l="1"/>
  <c r="D3259" i="35"/>
  <c r="G3260" i="35"/>
  <c r="H3260" i="35" s="1"/>
  <c r="A3261" i="35"/>
  <c r="G3261" i="35" l="1"/>
  <c r="H3261" i="35" s="1"/>
  <c r="A3262" i="35"/>
  <c r="D3260" i="35"/>
  <c r="E3260" i="35"/>
  <c r="A3263" i="35" l="1"/>
  <c r="G3262" i="35"/>
  <c r="H3262" i="35" s="1"/>
  <c r="D3261" i="35"/>
  <c r="E3261" i="35"/>
  <c r="D3262" i="35" l="1"/>
  <c r="E3262" i="35"/>
  <c r="A3264" i="35"/>
  <c r="G3263" i="35"/>
  <c r="H3263" i="35" s="1"/>
  <c r="E3263" i="35" l="1"/>
  <c r="D3263" i="35"/>
  <c r="G3264" i="35"/>
  <c r="H3264" i="35" s="1"/>
  <c r="A3265" i="35"/>
  <c r="G3265" i="35" l="1"/>
  <c r="H3265" i="35" s="1"/>
  <c r="A3266" i="35"/>
  <c r="E3264" i="35"/>
  <c r="D3264" i="35"/>
  <c r="A3267" i="35" l="1"/>
  <c r="G3266" i="35"/>
  <c r="H3266" i="35" s="1"/>
  <c r="E3265" i="35"/>
  <c r="D3265" i="35"/>
  <c r="E3266" i="35" l="1"/>
  <c r="D3266" i="35"/>
  <c r="A3268" i="35"/>
  <c r="G3267" i="35"/>
  <c r="H3267" i="35" s="1"/>
  <c r="D3267" i="35" l="1"/>
  <c r="E3267" i="35"/>
  <c r="G3268" i="35"/>
  <c r="H3268" i="35" s="1"/>
  <c r="A3269" i="35"/>
  <c r="G3269" i="35" l="1"/>
  <c r="H3269" i="35" s="1"/>
  <c r="A3270" i="35"/>
  <c r="E3268" i="35"/>
  <c r="D3268" i="35"/>
  <c r="A3271" i="35" l="1"/>
  <c r="G3270" i="35"/>
  <c r="H3270" i="35" s="1"/>
  <c r="D3269" i="35"/>
  <c r="E3269" i="35"/>
  <c r="D3270" i="35" l="1"/>
  <c r="E3270" i="35"/>
  <c r="A3272" i="35"/>
  <c r="G3271" i="35"/>
  <c r="H3271" i="35" s="1"/>
  <c r="E3271" i="35" l="1"/>
  <c r="D3271" i="35"/>
  <c r="G3272" i="35"/>
  <c r="H3272" i="35" s="1"/>
  <c r="A3273" i="35"/>
  <c r="G3273" i="35" l="1"/>
  <c r="H3273" i="35" s="1"/>
  <c r="A3274" i="35"/>
  <c r="E3272" i="35"/>
  <c r="D3272" i="35"/>
  <c r="A3275" i="35" l="1"/>
  <c r="G3274" i="35"/>
  <c r="H3274" i="35" s="1"/>
  <c r="E3273" i="35"/>
  <c r="D3273" i="35"/>
  <c r="E3274" i="35" l="1"/>
  <c r="D3274" i="35"/>
  <c r="A3276" i="35"/>
  <c r="G3275" i="35"/>
  <c r="H3275" i="35" s="1"/>
  <c r="E3275" i="35" l="1"/>
  <c r="D3275" i="35"/>
  <c r="G3276" i="35"/>
  <c r="H3276" i="35" s="1"/>
  <c r="A3277" i="35"/>
  <c r="A3278" i="35" l="1"/>
  <c r="G3277" i="35"/>
  <c r="H3277" i="35" s="1"/>
  <c r="E3276" i="35"/>
  <c r="D3276" i="35"/>
  <c r="B3276" i="35"/>
  <c r="D3277" i="35" l="1"/>
  <c r="E3277" i="35"/>
  <c r="A3279" i="35"/>
  <c r="G3278" i="35"/>
  <c r="H3278" i="35" s="1"/>
  <c r="D3278" i="35" l="1"/>
  <c r="E3278" i="35"/>
  <c r="G3279" i="35"/>
  <c r="H3279" i="35" s="1"/>
  <c r="A3280" i="35"/>
  <c r="G3280" i="35" l="1"/>
  <c r="H3280" i="35" s="1"/>
  <c r="A3281" i="35"/>
  <c r="D3279" i="35"/>
  <c r="E3279" i="35"/>
  <c r="A3282" i="35" l="1"/>
  <c r="G3281" i="35"/>
  <c r="H3281" i="35" s="1"/>
  <c r="E3280" i="35"/>
  <c r="D3280" i="35"/>
  <c r="E3281" i="35" l="1"/>
  <c r="D3281" i="35"/>
  <c r="A3283" i="35"/>
  <c r="G3282" i="35"/>
  <c r="H3282" i="35" s="1"/>
  <c r="E3282" i="35" l="1"/>
  <c r="D3282" i="35"/>
  <c r="G3283" i="35"/>
  <c r="H3283" i="35" s="1"/>
  <c r="A3284" i="35"/>
  <c r="G3284" i="35" l="1"/>
  <c r="H3284" i="35" s="1"/>
  <c r="A3285" i="35"/>
  <c r="D3283" i="35"/>
  <c r="E3283" i="35"/>
  <c r="A3286" i="35" l="1"/>
  <c r="G3285" i="35"/>
  <c r="H3285" i="35" s="1"/>
  <c r="D3284" i="35"/>
  <c r="E3284" i="35"/>
  <c r="E3285" i="35" l="1"/>
  <c r="D3285" i="35"/>
  <c r="A3287" i="35"/>
  <c r="G3286" i="35"/>
  <c r="H3286" i="35" s="1"/>
  <c r="D3286" i="35" l="1"/>
  <c r="E3286" i="35"/>
  <c r="G3287" i="35"/>
  <c r="H3287" i="35" s="1"/>
  <c r="A3288" i="35"/>
  <c r="G3288" i="35" l="1"/>
  <c r="H3288" i="35" s="1"/>
  <c r="A3289" i="35"/>
  <c r="D3287" i="35"/>
  <c r="E3287" i="35"/>
  <c r="A3290" i="35" l="1"/>
  <c r="G3289" i="35"/>
  <c r="H3289" i="35" s="1"/>
  <c r="E3288" i="35"/>
  <c r="D3288" i="35"/>
  <c r="E3289" i="35" l="1"/>
  <c r="D3289" i="35"/>
  <c r="A3291" i="35"/>
  <c r="G3290" i="35"/>
  <c r="H3290" i="35" s="1"/>
  <c r="E3290" i="35" l="1"/>
  <c r="D3290" i="35"/>
  <c r="G3291" i="35"/>
  <c r="H3291" i="35" s="1"/>
  <c r="A3292" i="35"/>
  <c r="G3292" i="35" l="1"/>
  <c r="H3292" i="35" s="1"/>
  <c r="A3293" i="35"/>
  <c r="E3291" i="35"/>
  <c r="D3291" i="35"/>
  <c r="A3294" i="35" l="1"/>
  <c r="G3293" i="35"/>
  <c r="H3293" i="35" s="1"/>
  <c r="E3292" i="35"/>
  <c r="D3292" i="35"/>
  <c r="D3293" i="35" l="1"/>
  <c r="E3293" i="35"/>
  <c r="A3295" i="35"/>
  <c r="G3294" i="35"/>
  <c r="H3294" i="35" s="1"/>
  <c r="E3294" i="35" l="1"/>
  <c r="D3294" i="35"/>
  <c r="G3295" i="35"/>
  <c r="H3295" i="35" s="1"/>
  <c r="A3296" i="35"/>
  <c r="G3296" i="35" l="1"/>
  <c r="H3296" i="35" s="1"/>
  <c r="A3297" i="35"/>
  <c r="D3295" i="35"/>
  <c r="E3295" i="35"/>
  <c r="A3298" i="35" l="1"/>
  <c r="G3297" i="35"/>
  <c r="H3297" i="35" s="1"/>
  <c r="E3296" i="35"/>
  <c r="D3296" i="35"/>
  <c r="D3297" i="35" l="1"/>
  <c r="E3297" i="35"/>
  <c r="A3299" i="35"/>
  <c r="G3298" i="35"/>
  <c r="H3298" i="35" s="1"/>
  <c r="E3298" i="35" l="1"/>
  <c r="D3298" i="35"/>
  <c r="G3299" i="35"/>
  <c r="H3299" i="35" s="1"/>
  <c r="A3300" i="35"/>
  <c r="G3300" i="35" l="1"/>
  <c r="H3300" i="35" s="1"/>
  <c r="A3301" i="35"/>
  <c r="D3299" i="35"/>
  <c r="E3299" i="35"/>
  <c r="A3302" i="35" l="1"/>
  <c r="G3301" i="35"/>
  <c r="H3301" i="35" s="1"/>
  <c r="D3300" i="35"/>
  <c r="E3300" i="35"/>
  <c r="B3300" i="35"/>
  <c r="D3301" i="35" l="1"/>
  <c r="E3301" i="35"/>
  <c r="G3302" i="35"/>
  <c r="H3302" i="35" s="1"/>
  <c r="A3303" i="35"/>
  <c r="D3302" i="35" l="1"/>
  <c r="E3302" i="35"/>
  <c r="G3303" i="35"/>
  <c r="H3303" i="35" s="1"/>
  <c r="A3304" i="35"/>
  <c r="E3303" i="35" l="1"/>
  <c r="D3303" i="35"/>
  <c r="A3305" i="35"/>
  <c r="G3304" i="35"/>
  <c r="H3304" i="35" s="1"/>
  <c r="E3304" i="35" l="1"/>
  <c r="D3304" i="35"/>
  <c r="A3306" i="35"/>
  <c r="G3305" i="35"/>
  <c r="H3305" i="35" s="1"/>
  <c r="E3305" i="35" l="1"/>
  <c r="D3305" i="35"/>
  <c r="G3306" i="35"/>
  <c r="H3306" i="35" s="1"/>
  <c r="A3307" i="35"/>
  <c r="D3306" i="35" l="1"/>
  <c r="E3306" i="35"/>
  <c r="G3307" i="35"/>
  <c r="H3307" i="35" s="1"/>
  <c r="A3308" i="35"/>
  <c r="A3309" i="35" l="1"/>
  <c r="G3308" i="35"/>
  <c r="H3308" i="35" s="1"/>
  <c r="E3307" i="35"/>
  <c r="D3307" i="35"/>
  <c r="E3308" i="35" l="1"/>
  <c r="D3308" i="35"/>
  <c r="A3310" i="35"/>
  <c r="G3309" i="35"/>
  <c r="H3309" i="35" s="1"/>
  <c r="D3309" i="35" l="1"/>
  <c r="E3309" i="35"/>
  <c r="G3310" i="35"/>
  <c r="H3310" i="35" s="1"/>
  <c r="A3311" i="35"/>
  <c r="D3310" i="35" l="1"/>
  <c r="E3310" i="35"/>
  <c r="G3311" i="35"/>
  <c r="H3311" i="35" s="1"/>
  <c r="A3312" i="35"/>
  <c r="E3311" i="35" l="1"/>
  <c r="D3311" i="35"/>
  <c r="A3313" i="35"/>
  <c r="G3312" i="35"/>
  <c r="H3312" i="35" s="1"/>
  <c r="A3314" i="35" l="1"/>
  <c r="G3313" i="35"/>
  <c r="H3313" i="35" s="1"/>
  <c r="E3312" i="35"/>
  <c r="D3312" i="35"/>
  <c r="E3313" i="35" l="1"/>
  <c r="D3313" i="35"/>
  <c r="G3314" i="35"/>
  <c r="H3314" i="35" s="1"/>
  <c r="A3315" i="35"/>
  <c r="G3315" i="35" l="1"/>
  <c r="H3315" i="35" s="1"/>
  <c r="A3316" i="35"/>
  <c r="D3314" i="35"/>
  <c r="E3314" i="35"/>
  <c r="A3317" i="35" l="1"/>
  <c r="G3316" i="35"/>
  <c r="H3316" i="35" s="1"/>
  <c r="D3315" i="35"/>
  <c r="E3315" i="35"/>
  <c r="D3316" i="35" l="1"/>
  <c r="E3316" i="35"/>
  <c r="A3318" i="35"/>
  <c r="G3317" i="35"/>
  <c r="H3317" i="35" s="1"/>
  <c r="D3317" i="35" l="1"/>
  <c r="E3317" i="35"/>
  <c r="G3318" i="35"/>
  <c r="H3318" i="35" s="1"/>
  <c r="A3319" i="35"/>
  <c r="G3319" i="35" l="1"/>
  <c r="H3319" i="35" s="1"/>
  <c r="A3320" i="35"/>
  <c r="D3318" i="35"/>
  <c r="E3318" i="35"/>
  <c r="A3321" i="35" l="1"/>
  <c r="G3320" i="35"/>
  <c r="H3320" i="35" s="1"/>
  <c r="E3319" i="35"/>
  <c r="D3319" i="35"/>
  <c r="E3320" i="35" l="1"/>
  <c r="D3320" i="35"/>
  <c r="A3322" i="35"/>
  <c r="G3321" i="35"/>
  <c r="H3321" i="35" s="1"/>
  <c r="E3321" i="35" l="1"/>
  <c r="D3321" i="35"/>
  <c r="G3322" i="35"/>
  <c r="H3322" i="35" s="1"/>
  <c r="A3323" i="35"/>
  <c r="G3323" i="35" l="1"/>
  <c r="H3323" i="35" s="1"/>
  <c r="A3324" i="35"/>
  <c r="E3322" i="35"/>
  <c r="D3322" i="35"/>
  <c r="A3325" i="35" l="1"/>
  <c r="G3324" i="35"/>
  <c r="H3324" i="35" s="1"/>
  <c r="E3323" i="35"/>
  <c r="D3323" i="35"/>
  <c r="E3324" i="35" l="1"/>
  <c r="D3324" i="35"/>
  <c r="B3324" i="35"/>
  <c r="G3325" i="35"/>
  <c r="H3325" i="35" s="1"/>
  <c r="A3326" i="35"/>
  <c r="D3325" i="35" l="1"/>
  <c r="E3325" i="35"/>
  <c r="G3326" i="35"/>
  <c r="H3326" i="35" s="1"/>
  <c r="A3327" i="35"/>
  <c r="A3328" i="35" l="1"/>
  <c r="G3327" i="35"/>
  <c r="H3327" i="35" s="1"/>
  <c r="E3326" i="35"/>
  <c r="D3326" i="35"/>
  <c r="E3327" i="35" l="1"/>
  <c r="D3327" i="35"/>
  <c r="A3329" i="35"/>
  <c r="G3328" i="35"/>
  <c r="H3328" i="35" s="1"/>
  <c r="E3328" i="35" l="1"/>
  <c r="D3328" i="35"/>
  <c r="G3329" i="35"/>
  <c r="H3329" i="35" s="1"/>
  <c r="A3330" i="35"/>
  <c r="G3330" i="35" l="1"/>
  <c r="H3330" i="35" s="1"/>
  <c r="A3331" i="35"/>
  <c r="D3329" i="35"/>
  <c r="E3329" i="35"/>
  <c r="A3332" i="35" l="1"/>
  <c r="G3331" i="35"/>
  <c r="H3331" i="35" s="1"/>
  <c r="E3330" i="35"/>
  <c r="D3330" i="35"/>
  <c r="E3331" i="35" l="1"/>
  <c r="D3331" i="35"/>
  <c r="A3333" i="35"/>
  <c r="G3332" i="35"/>
  <c r="H3332" i="35" s="1"/>
  <c r="D3332" i="35" l="1"/>
  <c r="E3332" i="35"/>
  <c r="G3333" i="35"/>
  <c r="H3333" i="35" s="1"/>
  <c r="A3334" i="35"/>
  <c r="G3334" i="35" l="1"/>
  <c r="H3334" i="35" s="1"/>
  <c r="A3335" i="35"/>
  <c r="E3333" i="35"/>
  <c r="D3333" i="35"/>
  <c r="A3336" i="35" l="1"/>
  <c r="G3335" i="35"/>
  <c r="H3335" i="35" s="1"/>
  <c r="D3334" i="35"/>
  <c r="E3334" i="35"/>
  <c r="E3335" i="35" l="1"/>
  <c r="D3335" i="35"/>
  <c r="A3337" i="35"/>
  <c r="G3336" i="35"/>
  <c r="H3336" i="35" s="1"/>
  <c r="E3336" i="35" l="1"/>
  <c r="D3336" i="35"/>
  <c r="G3337" i="35"/>
  <c r="H3337" i="35" s="1"/>
  <c r="A3338" i="35"/>
  <c r="G3338" i="35" l="1"/>
  <c r="H3338" i="35" s="1"/>
  <c r="A3339" i="35"/>
  <c r="E3337" i="35"/>
  <c r="D3337" i="35"/>
  <c r="A3340" i="35" l="1"/>
  <c r="G3339" i="35"/>
  <c r="H3339" i="35" s="1"/>
  <c r="E3338" i="35"/>
  <c r="D3338" i="35"/>
  <c r="E3339" i="35" l="1"/>
  <c r="D3339" i="35"/>
  <c r="A3341" i="35"/>
  <c r="G3340" i="35"/>
  <c r="H3340" i="35" s="1"/>
  <c r="E3340" i="35" l="1"/>
  <c r="D3340" i="35"/>
  <c r="G3341" i="35"/>
  <c r="H3341" i="35" s="1"/>
  <c r="A3342" i="35"/>
  <c r="G3342" i="35" l="1"/>
  <c r="H3342" i="35" s="1"/>
  <c r="A3343" i="35"/>
  <c r="D3341" i="35"/>
  <c r="E3341" i="35"/>
  <c r="A3344" i="35" l="1"/>
  <c r="G3343" i="35"/>
  <c r="H3343" i="35" s="1"/>
  <c r="D3342" i="35"/>
  <c r="E3342" i="35"/>
  <c r="E3343" i="35" l="1"/>
  <c r="D3343" i="35"/>
  <c r="A3345" i="35"/>
  <c r="G3344" i="35"/>
  <c r="H3344" i="35" s="1"/>
  <c r="E3344" i="35" l="1"/>
  <c r="D3344" i="35"/>
  <c r="G3345" i="35"/>
  <c r="H3345" i="35" s="1"/>
  <c r="A3346" i="35"/>
  <c r="G3346" i="35" l="1"/>
  <c r="H3346" i="35" s="1"/>
  <c r="A3347" i="35"/>
  <c r="D3345" i="35"/>
  <c r="E3345" i="35"/>
  <c r="A3348" i="35" l="1"/>
  <c r="G3347" i="35"/>
  <c r="H3347" i="35" s="1"/>
  <c r="E3346" i="35"/>
  <c r="D3346" i="35"/>
  <c r="D3347" i="35" l="1"/>
  <c r="E3347" i="35"/>
  <c r="G3348" i="35"/>
  <c r="H3348" i="35" s="1"/>
  <c r="A3349" i="35"/>
  <c r="G3349" i="35" l="1"/>
  <c r="H3349" i="35" s="1"/>
  <c r="A3350" i="35"/>
  <c r="E3348" i="35"/>
  <c r="B3348" i="35"/>
  <c r="D3348" i="35"/>
  <c r="A3351" i="35" l="1"/>
  <c r="G3350" i="35"/>
  <c r="H3350" i="35" s="1"/>
  <c r="D3349" i="35"/>
  <c r="E3349" i="35"/>
  <c r="D3350" i="35" l="1"/>
  <c r="E3350" i="35"/>
  <c r="A3352" i="35"/>
  <c r="G3351" i="35"/>
  <c r="H3351" i="35" s="1"/>
  <c r="E3351" i="35" l="1"/>
  <c r="D3351" i="35"/>
  <c r="G3352" i="35"/>
  <c r="H3352" i="35" s="1"/>
  <c r="A3353" i="35"/>
  <c r="G3353" i="35" l="1"/>
  <c r="H3353" i="35" s="1"/>
  <c r="A3354" i="35"/>
  <c r="D3352" i="35"/>
  <c r="E3352" i="35"/>
  <c r="A3355" i="35" l="1"/>
  <c r="G3354" i="35"/>
  <c r="H3354" i="35" s="1"/>
  <c r="E3353" i="35"/>
  <c r="D3353" i="35"/>
  <c r="E3354" i="35" l="1"/>
  <c r="D3354" i="35"/>
  <c r="A3356" i="35"/>
  <c r="G3355" i="35"/>
  <c r="H3355" i="35" s="1"/>
  <c r="E3355" i="35" l="1"/>
  <c r="D3355" i="35"/>
  <c r="G3356" i="35"/>
  <c r="H3356" i="35" s="1"/>
  <c r="A3357" i="35"/>
  <c r="G3357" i="35" l="1"/>
  <c r="H3357" i="35" s="1"/>
  <c r="A3358" i="35"/>
  <c r="E3356" i="35"/>
  <c r="D3356" i="35"/>
  <c r="A3359" i="35" l="1"/>
  <c r="G3358" i="35"/>
  <c r="H3358" i="35" s="1"/>
  <c r="D3357" i="35"/>
  <c r="E3357" i="35"/>
  <c r="D3358" i="35" l="1"/>
  <c r="E3358" i="35"/>
  <c r="A3360" i="35"/>
  <c r="G3359" i="35"/>
  <c r="H3359" i="35" s="1"/>
  <c r="E3359" i="35" l="1"/>
  <c r="D3359" i="35"/>
  <c r="G3360" i="35"/>
  <c r="H3360" i="35" s="1"/>
  <c r="A3361" i="35"/>
  <c r="G3361" i="35" l="1"/>
  <c r="H3361" i="35" s="1"/>
  <c r="A3362" i="35"/>
  <c r="E3360" i="35"/>
  <c r="D3360" i="35"/>
  <c r="A3363" i="35" l="1"/>
  <c r="G3362" i="35"/>
  <c r="H3362" i="35" s="1"/>
  <c r="E3361" i="35"/>
  <c r="D3361" i="35"/>
  <c r="E3362" i="35" l="1"/>
  <c r="D3362" i="35"/>
  <c r="A3364" i="35"/>
  <c r="G3363" i="35"/>
  <c r="H3363" i="35" s="1"/>
  <c r="E3363" i="35" l="1"/>
  <c r="D3363" i="35"/>
  <c r="G3364" i="35"/>
  <c r="H3364" i="35" s="1"/>
  <c r="A3365" i="35"/>
  <c r="G3365" i="35" l="1"/>
  <c r="H3365" i="35" s="1"/>
  <c r="A3366" i="35"/>
  <c r="E3364" i="35"/>
  <c r="D3364" i="35"/>
  <c r="A3367" i="35" l="1"/>
  <c r="G3366" i="35"/>
  <c r="H3366" i="35" s="1"/>
  <c r="D3365" i="35"/>
  <c r="E3365" i="35"/>
  <c r="D3366" i="35" l="1"/>
  <c r="E3366" i="35"/>
  <c r="A3368" i="35"/>
  <c r="G3367" i="35"/>
  <c r="H3367" i="35" s="1"/>
  <c r="E3367" i="35" l="1"/>
  <c r="D3367" i="35"/>
  <c r="G3368" i="35"/>
  <c r="H3368" i="35" s="1"/>
  <c r="A3369" i="35"/>
  <c r="G3369" i="35" l="1"/>
  <c r="H3369" i="35" s="1"/>
  <c r="A3370" i="35"/>
  <c r="D3368" i="35"/>
  <c r="E3368" i="35"/>
  <c r="A3371" i="35" l="1"/>
  <c r="G3370" i="35"/>
  <c r="H3370" i="35" s="1"/>
  <c r="E3369" i="35"/>
  <c r="D3369" i="35"/>
  <c r="E3370" i="35" l="1"/>
  <c r="D3370" i="35"/>
  <c r="A3372" i="35"/>
  <c r="G3371" i="35"/>
  <c r="H3371" i="35" s="1"/>
  <c r="G3372" i="35" l="1"/>
  <c r="H3372" i="35" s="1"/>
  <c r="A3373" i="35"/>
  <c r="E3371" i="35"/>
  <c r="D3371" i="35"/>
  <c r="A3374" i="35" l="1"/>
  <c r="G3373" i="35"/>
  <c r="H3373" i="35" s="1"/>
  <c r="E3372" i="35"/>
  <c r="D3372" i="35"/>
  <c r="B3372" i="35"/>
  <c r="D3373" i="35" l="1"/>
  <c r="E3373" i="35"/>
  <c r="A3375" i="35"/>
  <c r="G3374" i="35"/>
  <c r="H3374" i="35" s="1"/>
  <c r="D3374" i="35" l="1"/>
  <c r="E3374" i="35"/>
  <c r="G3375" i="35"/>
  <c r="H3375" i="35" s="1"/>
  <c r="A3376" i="35"/>
  <c r="G3376" i="35" l="1"/>
  <c r="H3376" i="35" s="1"/>
  <c r="A3377" i="35"/>
  <c r="D3375" i="35"/>
  <c r="E3375" i="35"/>
  <c r="A3378" i="35" l="1"/>
  <c r="G3377" i="35"/>
  <c r="H3377" i="35" s="1"/>
  <c r="E3376" i="35"/>
  <c r="D3376" i="35"/>
  <c r="E3377" i="35" l="1"/>
  <c r="D3377" i="35"/>
  <c r="A3379" i="35"/>
  <c r="G3378" i="35"/>
  <c r="H3378" i="35" s="1"/>
  <c r="G3379" i="35" l="1"/>
  <c r="H3379" i="35" s="1"/>
  <c r="A3380" i="35"/>
  <c r="E3378" i="35"/>
  <c r="D3378" i="35"/>
  <c r="G3380" i="35" l="1"/>
  <c r="H3380" i="35" s="1"/>
  <c r="A3381" i="35"/>
  <c r="D3379" i="35"/>
  <c r="E3379" i="35"/>
  <c r="A3382" i="35" l="1"/>
  <c r="G3381" i="35"/>
  <c r="H3381" i="35" s="1"/>
  <c r="E3380" i="35"/>
  <c r="D3380" i="35"/>
  <c r="D3381" i="35" l="1"/>
  <c r="E3381" i="35"/>
  <c r="A3383" i="35"/>
  <c r="G3382" i="35"/>
  <c r="H3382" i="35" s="1"/>
  <c r="G3383" i="35" l="1"/>
  <c r="H3383" i="35" s="1"/>
  <c r="A3384" i="35"/>
  <c r="D3382" i="35"/>
  <c r="E3382" i="35"/>
  <c r="G3384" i="35" l="1"/>
  <c r="H3384" i="35" s="1"/>
  <c r="A3385" i="35"/>
  <c r="D3383" i="35"/>
  <c r="E3383" i="35"/>
  <c r="A3386" i="35" l="1"/>
  <c r="G3385" i="35"/>
  <c r="H3385" i="35" s="1"/>
  <c r="E3384" i="35"/>
  <c r="D3384" i="35"/>
  <c r="D3385" i="35" l="1"/>
  <c r="E3385" i="35"/>
  <c r="A3387" i="35"/>
  <c r="G3386" i="35"/>
  <c r="H3386" i="35" s="1"/>
  <c r="G3387" i="35" l="1"/>
  <c r="H3387" i="35" s="1"/>
  <c r="A3388" i="35"/>
  <c r="E3386" i="35"/>
  <c r="D3386" i="35"/>
  <c r="G3388" i="35" l="1"/>
  <c r="H3388" i="35" s="1"/>
  <c r="A3389" i="35"/>
  <c r="E3387" i="35"/>
  <c r="D3387" i="35"/>
  <c r="A3390" i="35" l="1"/>
  <c r="G3389" i="35"/>
  <c r="H3389" i="35" s="1"/>
  <c r="E3388" i="35"/>
  <c r="D3388" i="35"/>
  <c r="D3389" i="35" l="1"/>
  <c r="E3389" i="35"/>
  <c r="A3391" i="35"/>
  <c r="G3390" i="35"/>
  <c r="H3390" i="35" s="1"/>
  <c r="G3391" i="35" l="1"/>
  <c r="H3391" i="35" s="1"/>
  <c r="A3392" i="35"/>
  <c r="D3390" i="35"/>
  <c r="E3390" i="35"/>
  <c r="G3392" i="35" l="1"/>
  <c r="H3392" i="35" s="1"/>
  <c r="A3393" i="35"/>
  <c r="E3391" i="35"/>
  <c r="D3391" i="35"/>
  <c r="A3394" i="35" l="1"/>
  <c r="G3393" i="35"/>
  <c r="H3393" i="35" s="1"/>
  <c r="E3392" i="35"/>
  <c r="D3392" i="35"/>
  <c r="E3393" i="35" l="1"/>
  <c r="D3393" i="35"/>
  <c r="A3395" i="35"/>
  <c r="G3394" i="35"/>
  <c r="H3394" i="35" s="1"/>
  <c r="G3395" i="35" l="1"/>
  <c r="H3395" i="35" s="1"/>
  <c r="A3396" i="35"/>
  <c r="E3394" i="35"/>
  <c r="D3394" i="35"/>
  <c r="G3396" i="35" l="1"/>
  <c r="H3396" i="35" s="1"/>
  <c r="A3397" i="35"/>
  <c r="D3395" i="35"/>
  <c r="E3395" i="35"/>
  <c r="A3398" i="35" l="1"/>
  <c r="G3397" i="35"/>
  <c r="H3397" i="35" s="1"/>
  <c r="D3396" i="35"/>
  <c r="E3396" i="35"/>
  <c r="B3396" i="35"/>
  <c r="D3397" i="35" l="1"/>
  <c r="E3397" i="35"/>
  <c r="G3398" i="35"/>
  <c r="H3398" i="35" s="1"/>
  <c r="A3399" i="35"/>
  <c r="G3399" i="35" l="1"/>
  <c r="H3399" i="35" s="1"/>
  <c r="A3400" i="35"/>
  <c r="D3398" i="35"/>
  <c r="E3398" i="35"/>
  <c r="A3401" i="35" l="1"/>
  <c r="G3400" i="35"/>
  <c r="H3400" i="35" s="1"/>
  <c r="E3399" i="35"/>
  <c r="D3399" i="35"/>
  <c r="E3400" i="35" l="1"/>
  <c r="D3400" i="35"/>
  <c r="A3402" i="35"/>
  <c r="G3401" i="35"/>
  <c r="H3401" i="35" s="1"/>
  <c r="E3401" i="35" l="1"/>
  <c r="D3401" i="35"/>
  <c r="G3402" i="35"/>
  <c r="H3402" i="35" s="1"/>
  <c r="A3403" i="35"/>
  <c r="G3403" i="35" l="1"/>
  <c r="H3403" i="35" s="1"/>
  <c r="A3404" i="35"/>
  <c r="D3402" i="35"/>
  <c r="E3402" i="35"/>
  <c r="A3405" i="35" l="1"/>
  <c r="G3404" i="35"/>
  <c r="H3404" i="35" s="1"/>
  <c r="E3403" i="35"/>
  <c r="D3403" i="35"/>
  <c r="E3404" i="35" l="1"/>
  <c r="D3404" i="35"/>
  <c r="A3406" i="35"/>
  <c r="G3405" i="35"/>
  <c r="H3405" i="35" s="1"/>
  <c r="D3405" i="35" l="1"/>
  <c r="E3405" i="35"/>
  <c r="G3406" i="35"/>
  <c r="H3406" i="35" s="1"/>
  <c r="A3407" i="35"/>
  <c r="G3407" i="35" l="1"/>
  <c r="H3407" i="35" s="1"/>
  <c r="A3408" i="35"/>
  <c r="E3406" i="35"/>
  <c r="D3406" i="35"/>
  <c r="A3409" i="35" l="1"/>
  <c r="G3408" i="35"/>
  <c r="H3408" i="35" s="1"/>
  <c r="E3407" i="35"/>
  <c r="D3407" i="35"/>
  <c r="E3408" i="35" l="1"/>
  <c r="D3408" i="35"/>
  <c r="A3410" i="35"/>
  <c r="G3409" i="35"/>
  <c r="H3409" i="35" s="1"/>
  <c r="E3409" i="35" l="1"/>
  <c r="D3409" i="35"/>
  <c r="G3410" i="35"/>
  <c r="H3410" i="35" s="1"/>
  <c r="A3411" i="35"/>
  <c r="G3411" i="35" l="1"/>
  <c r="H3411" i="35" s="1"/>
  <c r="A3412" i="35"/>
  <c r="E3410" i="35"/>
  <c r="D3410" i="35"/>
  <c r="A3413" i="35" l="1"/>
  <c r="G3412" i="35"/>
  <c r="H3412" i="35" s="1"/>
  <c r="D3411" i="35"/>
  <c r="E3411" i="35"/>
  <c r="D3412" i="35" l="1"/>
  <c r="E3412" i="35"/>
  <c r="A3414" i="35"/>
  <c r="G3413" i="35"/>
  <c r="H3413" i="35" s="1"/>
  <c r="D3413" i="35" l="1"/>
  <c r="E3413" i="35"/>
  <c r="G3414" i="35"/>
  <c r="H3414" i="35" s="1"/>
  <c r="A3415" i="35"/>
  <c r="G3415" i="35" l="1"/>
  <c r="H3415" i="35" s="1"/>
  <c r="A3416" i="35"/>
  <c r="D3414" i="35"/>
  <c r="E3414" i="35"/>
  <c r="A3417" i="35" l="1"/>
  <c r="G3416" i="35"/>
  <c r="H3416" i="35" s="1"/>
  <c r="E3415" i="35"/>
  <c r="D3415" i="35"/>
  <c r="E3416" i="35" l="1"/>
  <c r="D3416" i="35"/>
  <c r="A3418" i="35"/>
  <c r="G3417" i="35"/>
  <c r="H3417" i="35" s="1"/>
  <c r="E3417" i="35" l="1"/>
  <c r="D3417" i="35"/>
  <c r="G3418" i="35"/>
  <c r="H3418" i="35" s="1"/>
  <c r="A3419" i="35"/>
  <c r="G3419" i="35" l="1"/>
  <c r="H3419" i="35" s="1"/>
  <c r="A3420" i="35"/>
  <c r="D3418" i="35"/>
  <c r="E3418" i="35"/>
  <c r="A3421" i="35" l="1"/>
  <c r="G3420" i="35"/>
  <c r="H3420" i="35" s="1"/>
  <c r="E3419" i="35"/>
  <c r="D3419" i="35"/>
  <c r="E3420" i="35" l="1"/>
  <c r="D3420" i="35"/>
  <c r="B3420" i="35"/>
  <c r="G3421" i="35"/>
  <c r="H3421" i="35" s="1"/>
  <c r="A3422" i="35"/>
  <c r="E3421" i="35" l="1"/>
  <c r="D3421" i="35"/>
  <c r="G3422" i="35"/>
  <c r="H3422" i="35" s="1"/>
  <c r="A3423" i="35"/>
  <c r="A3424" i="35" l="1"/>
  <c r="G3423" i="35"/>
  <c r="H3423" i="35" s="1"/>
  <c r="D3422" i="35"/>
  <c r="E3422" i="35"/>
  <c r="E3423" i="35" l="1"/>
  <c r="D3423" i="35"/>
  <c r="A3425" i="35"/>
  <c r="G3424" i="35"/>
  <c r="H3424" i="35" s="1"/>
  <c r="E3424" i="35" l="1"/>
  <c r="D3424" i="35"/>
  <c r="G3425" i="35"/>
  <c r="H3425" i="35" s="1"/>
  <c r="A3426" i="35"/>
  <c r="G3426" i="35" l="1"/>
  <c r="H3426" i="35" s="1"/>
  <c r="A3427" i="35"/>
  <c r="E3425" i="35"/>
  <c r="D3425" i="35"/>
  <c r="A3428" i="35" l="1"/>
  <c r="G3427" i="35"/>
  <c r="H3427" i="35" s="1"/>
  <c r="E3426" i="35"/>
  <c r="D3426" i="35"/>
  <c r="D3427" i="35" l="1"/>
  <c r="E3427" i="35"/>
  <c r="A3429" i="35"/>
  <c r="G3428" i="35"/>
  <c r="H3428" i="35" s="1"/>
  <c r="D3428" i="35" l="1"/>
  <c r="E3428" i="35"/>
  <c r="G3429" i="35"/>
  <c r="H3429" i="35" s="1"/>
  <c r="A3430" i="35"/>
  <c r="G3430" i="35" l="1"/>
  <c r="H3430" i="35" s="1"/>
  <c r="A3431" i="35"/>
  <c r="D3429" i="35"/>
  <c r="E3429" i="35"/>
  <c r="A3432" i="35" l="1"/>
  <c r="G3431" i="35"/>
  <c r="H3431" i="35" s="1"/>
  <c r="D3430" i="35"/>
  <c r="E3430" i="35"/>
  <c r="E3431" i="35" l="1"/>
  <c r="D3431" i="35"/>
  <c r="A3433" i="35"/>
  <c r="G3432" i="35"/>
  <c r="H3432" i="35" s="1"/>
  <c r="E3432" i="35" l="1"/>
  <c r="D3432" i="35"/>
  <c r="G3433" i="35"/>
  <c r="H3433" i="35" s="1"/>
  <c r="A3434" i="35"/>
  <c r="G3434" i="35" l="1"/>
  <c r="H3434" i="35" s="1"/>
  <c r="A3435" i="35"/>
  <c r="E3433" i="35"/>
  <c r="D3433" i="35"/>
  <c r="A3436" i="35" l="1"/>
  <c r="G3435" i="35"/>
  <c r="H3435" i="35" s="1"/>
  <c r="E3434" i="35"/>
  <c r="D3434" i="35"/>
  <c r="E3435" i="35" l="1"/>
  <c r="D3435" i="35"/>
  <c r="A3437" i="35"/>
  <c r="G3436" i="35"/>
  <c r="H3436" i="35" s="1"/>
  <c r="G3437" i="35" l="1"/>
  <c r="H3437" i="35" s="1"/>
  <c r="A3438" i="35"/>
  <c r="E3436" i="35"/>
  <c r="D3436" i="35"/>
  <c r="G3438" i="35" l="1"/>
  <c r="H3438" i="35" s="1"/>
  <c r="A3439" i="35"/>
  <c r="D3437" i="35"/>
  <c r="E3437" i="35"/>
  <c r="A3440" i="35" l="1"/>
  <c r="G3439" i="35"/>
  <c r="H3439" i="35" s="1"/>
  <c r="D3438" i="35"/>
  <c r="E3438" i="35"/>
  <c r="E3439" i="35" l="1"/>
  <c r="D3439" i="35"/>
  <c r="A3441" i="35"/>
  <c r="G3440" i="35"/>
  <c r="H3440" i="35" s="1"/>
  <c r="E3440" i="35" l="1"/>
  <c r="D3440" i="35"/>
  <c r="G3441" i="35"/>
  <c r="H3441" i="35" s="1"/>
  <c r="A3442" i="35"/>
  <c r="G3442" i="35" l="1"/>
  <c r="H3442" i="35" s="1"/>
  <c r="A3443" i="35"/>
  <c r="E3441" i="35"/>
  <c r="D3441" i="35"/>
  <c r="A3444" i="35" l="1"/>
  <c r="G3443" i="35"/>
  <c r="H3443" i="35" s="1"/>
  <c r="E3442" i="35"/>
  <c r="D3442" i="35"/>
  <c r="D3443" i="35" l="1"/>
  <c r="E3443" i="35"/>
  <c r="G3444" i="35"/>
  <c r="H3444" i="35" s="1"/>
  <c r="A3445" i="35"/>
  <c r="G3445" i="35" l="1"/>
  <c r="H3445" i="35" s="1"/>
  <c r="A3446" i="35"/>
  <c r="E3444" i="35"/>
  <c r="B3444" i="35"/>
  <c r="D3444" i="35"/>
  <c r="A3447" i="35" l="1"/>
  <c r="G3446" i="35"/>
  <c r="H3446" i="35" s="1"/>
  <c r="D3445" i="35"/>
  <c r="E3445" i="35"/>
  <c r="E3446" i="35" l="1"/>
  <c r="D3446" i="35"/>
  <c r="A3448" i="35"/>
  <c r="G3447" i="35"/>
  <c r="H3447" i="35" s="1"/>
  <c r="D3447" i="35" l="1"/>
  <c r="E3447" i="35"/>
  <c r="G3448" i="35"/>
  <c r="H3448" i="35" s="1"/>
  <c r="A3449" i="35"/>
  <c r="G3449" i="35" l="1"/>
  <c r="H3449" i="35" s="1"/>
  <c r="A3450" i="35"/>
  <c r="D3448" i="35"/>
  <c r="E3448" i="35"/>
  <c r="A3451" i="35" l="1"/>
  <c r="G3450" i="35"/>
  <c r="H3450" i="35" s="1"/>
  <c r="E3449" i="35"/>
  <c r="D3449" i="35"/>
  <c r="E3450" i="35" l="1"/>
  <c r="D3450" i="35"/>
  <c r="A3452" i="35"/>
  <c r="G3451" i="35"/>
  <c r="H3451" i="35" s="1"/>
  <c r="E3451" i="35" l="1"/>
  <c r="D3451" i="35"/>
  <c r="G3452" i="35"/>
  <c r="H3452" i="35" s="1"/>
  <c r="A3453" i="35"/>
  <c r="G3453" i="35" l="1"/>
  <c r="H3453" i="35" s="1"/>
  <c r="A3454" i="35"/>
  <c r="D3452" i="35"/>
  <c r="E3452" i="35"/>
  <c r="A3455" i="35" l="1"/>
  <c r="G3454" i="35"/>
  <c r="H3454" i="35" s="1"/>
  <c r="D3453" i="35"/>
  <c r="E3453" i="35"/>
  <c r="D3454" i="35" l="1"/>
  <c r="E3454" i="35"/>
  <c r="A3456" i="35"/>
  <c r="G3455" i="35"/>
  <c r="H3455" i="35" s="1"/>
  <c r="E3455" i="35" l="1"/>
  <c r="D3455" i="35"/>
  <c r="G3456" i="35"/>
  <c r="H3456" i="35" s="1"/>
  <c r="A3457" i="35"/>
  <c r="G3457" i="35" l="1"/>
  <c r="H3457" i="35" s="1"/>
  <c r="A3458" i="35"/>
  <c r="D3456" i="35"/>
  <c r="E3456" i="35"/>
  <c r="A3459" i="35" l="1"/>
  <c r="G3458" i="35"/>
  <c r="H3458" i="35" s="1"/>
  <c r="E3457" i="35"/>
  <c r="D3457" i="35"/>
  <c r="E3458" i="35" l="1"/>
  <c r="D3458" i="35"/>
  <c r="A3460" i="35"/>
  <c r="G3459" i="35"/>
  <c r="H3459" i="35" s="1"/>
  <c r="D3459" i="35" l="1"/>
  <c r="E3459" i="35"/>
  <c r="G3460" i="35"/>
  <c r="H3460" i="35" s="1"/>
  <c r="A3461" i="35"/>
  <c r="G3461" i="35" l="1"/>
  <c r="H3461" i="35" s="1"/>
  <c r="A3462" i="35"/>
  <c r="D3460" i="35"/>
  <c r="E3460" i="35"/>
  <c r="A3463" i="35" l="1"/>
  <c r="G3462" i="35"/>
  <c r="H3462" i="35" s="1"/>
  <c r="E3461" i="35"/>
  <c r="D3461" i="35"/>
  <c r="D3462" i="35" l="1"/>
  <c r="E3462" i="35"/>
  <c r="A3464" i="35"/>
  <c r="G3463" i="35"/>
  <c r="H3463" i="35" s="1"/>
  <c r="E3463" i="35" l="1"/>
  <c r="D3463" i="35"/>
  <c r="G3464" i="35"/>
  <c r="H3464" i="35" s="1"/>
  <c r="A3465" i="35"/>
  <c r="G3465" i="35" l="1"/>
  <c r="H3465" i="35" s="1"/>
  <c r="A3466" i="35"/>
  <c r="D3464" i="35"/>
  <c r="E3464" i="35"/>
  <c r="A3467" i="35" l="1"/>
  <c r="G3466" i="35"/>
  <c r="H3466" i="35" s="1"/>
  <c r="E3465" i="35"/>
  <c r="D3465" i="35"/>
  <c r="E3466" i="35" l="1"/>
  <c r="D3466" i="35"/>
  <c r="A3468" i="35"/>
  <c r="G3467" i="35"/>
  <c r="H3467" i="35" s="1"/>
  <c r="E3467" i="35" l="1"/>
  <c r="D3467" i="35"/>
  <c r="G3468" i="35"/>
  <c r="H3468" i="35" s="1"/>
  <c r="A3469" i="35"/>
  <c r="A3470" i="35" l="1"/>
  <c r="G3469" i="35"/>
  <c r="H3469" i="35" s="1"/>
  <c r="E3468" i="35"/>
  <c r="D3468" i="35"/>
  <c r="B3468" i="35"/>
  <c r="D3469" i="35" l="1"/>
  <c r="E3469" i="35"/>
  <c r="A3471" i="35"/>
  <c r="G3470" i="35"/>
  <c r="H3470" i="35" s="1"/>
  <c r="D3470" i="35" l="1"/>
  <c r="E3470" i="35"/>
  <c r="G3471" i="35"/>
  <c r="H3471" i="35" s="1"/>
  <c r="A3472" i="35"/>
  <c r="G3472" i="35" l="1"/>
  <c r="H3472" i="35" s="1"/>
  <c r="A3473" i="35"/>
  <c r="E3471" i="35"/>
  <c r="D3471" i="35"/>
  <c r="A3474" i="35" l="1"/>
  <c r="G3473" i="35"/>
  <c r="H3473" i="35" s="1"/>
  <c r="E3472" i="35"/>
  <c r="D3472" i="35"/>
  <c r="D3473" i="35" l="1"/>
  <c r="E3473" i="35"/>
  <c r="A3475" i="35"/>
  <c r="G3474" i="35"/>
  <c r="H3474" i="35" s="1"/>
  <c r="E3474" i="35" l="1"/>
  <c r="D3474" i="35"/>
  <c r="G3475" i="35"/>
  <c r="H3475" i="35" s="1"/>
  <c r="A3476" i="35"/>
  <c r="G3476" i="35" l="1"/>
  <c r="H3476" i="35" s="1"/>
  <c r="A3477" i="35"/>
  <c r="D3475" i="35"/>
  <c r="E3475" i="35"/>
  <c r="A3478" i="35" l="1"/>
  <c r="G3477" i="35"/>
  <c r="H3477" i="35" s="1"/>
  <c r="D3476" i="35"/>
  <c r="E3476" i="35"/>
  <c r="D3477" i="35" l="1"/>
  <c r="E3477" i="35"/>
  <c r="A3479" i="35"/>
  <c r="G3478" i="35"/>
  <c r="H3478" i="35" s="1"/>
  <c r="D3478" i="35" l="1"/>
  <c r="E3478" i="35"/>
  <c r="G3479" i="35"/>
  <c r="H3479" i="35" s="1"/>
  <c r="A3480" i="35"/>
  <c r="G3480" i="35" l="1"/>
  <c r="H3480" i="35" s="1"/>
  <c r="A3481" i="35"/>
  <c r="D3479" i="35"/>
  <c r="E3479" i="35"/>
  <c r="A3482" i="35" l="1"/>
  <c r="G3481" i="35"/>
  <c r="H3481" i="35" s="1"/>
  <c r="E3480" i="35"/>
  <c r="D3480" i="35"/>
  <c r="E3481" i="35" l="1"/>
  <c r="D3481" i="35"/>
  <c r="A3483" i="35"/>
  <c r="G3482" i="35"/>
  <c r="H3482" i="35" s="1"/>
  <c r="E3482" i="35" l="1"/>
  <c r="D3482" i="35"/>
  <c r="G3483" i="35"/>
  <c r="H3483" i="35" s="1"/>
  <c r="A3484" i="35"/>
  <c r="G3484" i="35" l="1"/>
  <c r="H3484" i="35" s="1"/>
  <c r="A3485" i="35"/>
  <c r="D3483" i="35"/>
  <c r="E3483" i="35"/>
  <c r="A3486" i="35" l="1"/>
  <c r="G3485" i="35"/>
  <c r="H3485" i="35" s="1"/>
  <c r="E3484" i="35"/>
  <c r="D3484" i="35"/>
  <c r="E3485" i="35" l="1"/>
  <c r="D3485" i="35"/>
  <c r="A3487" i="35"/>
  <c r="G3486" i="35"/>
  <c r="H3486" i="35" s="1"/>
  <c r="D3486" i="35" l="1"/>
  <c r="E3486" i="35"/>
  <c r="G3487" i="35"/>
  <c r="H3487" i="35" s="1"/>
  <c r="A3488" i="35"/>
  <c r="G3488" i="35" l="1"/>
  <c r="H3488" i="35" s="1"/>
  <c r="A3489" i="35"/>
  <c r="D3487" i="35"/>
  <c r="E3487" i="35"/>
  <c r="A3490" i="35" l="1"/>
  <c r="G3489" i="35"/>
  <c r="H3489" i="35" s="1"/>
  <c r="E3488" i="35"/>
  <c r="D3488" i="35"/>
  <c r="E3489" i="35" l="1"/>
  <c r="D3489" i="35"/>
  <c r="A3491" i="35"/>
  <c r="G3490" i="35"/>
  <c r="H3490" i="35" s="1"/>
  <c r="E3490" i="35" l="1"/>
  <c r="D3490" i="35"/>
  <c r="G3491" i="35"/>
  <c r="H3491" i="35" s="1"/>
  <c r="A3492" i="35"/>
  <c r="G3492" i="35" l="1"/>
  <c r="H3492" i="35" s="1"/>
  <c r="A3493" i="35"/>
  <c r="D3491" i="35"/>
  <c r="E3491" i="35"/>
  <c r="A3494" i="35" l="1"/>
  <c r="G3493" i="35"/>
  <c r="H3493" i="35" s="1"/>
  <c r="D3492" i="35"/>
  <c r="E3492" i="35"/>
  <c r="B3492" i="35"/>
  <c r="D3493" i="35" l="1"/>
  <c r="E3493" i="35"/>
  <c r="G3494" i="35"/>
  <c r="H3494" i="35" s="1"/>
  <c r="A3495" i="35"/>
  <c r="G3495" i="35" l="1"/>
  <c r="H3495" i="35" s="1"/>
  <c r="A3496" i="35"/>
  <c r="E3494" i="35"/>
  <c r="D3494" i="35"/>
  <c r="A3497" i="35" l="1"/>
  <c r="G3496" i="35"/>
  <c r="H3496" i="35" s="1"/>
  <c r="E3495" i="35"/>
  <c r="D3495" i="35"/>
  <c r="E3496" i="35" l="1"/>
  <c r="D3496" i="35"/>
  <c r="A3498" i="35"/>
  <c r="G3497" i="35"/>
  <c r="H3497" i="35" s="1"/>
  <c r="E3497" i="35" l="1"/>
  <c r="D3497" i="35"/>
  <c r="G3498" i="35"/>
  <c r="H3498" i="35" s="1"/>
  <c r="A3499" i="35"/>
  <c r="G3499" i="35" l="1"/>
  <c r="H3499" i="35" s="1"/>
  <c r="A3500" i="35"/>
  <c r="E3498" i="35"/>
  <c r="D3498" i="35"/>
  <c r="A3501" i="35" l="1"/>
  <c r="G3500" i="35"/>
  <c r="H3500" i="35" s="1"/>
  <c r="E3499" i="35"/>
  <c r="D3499" i="35"/>
  <c r="E3500" i="35" l="1"/>
  <c r="D3500" i="35"/>
  <c r="A3502" i="35"/>
  <c r="G3501" i="35"/>
  <c r="H3501" i="35" s="1"/>
  <c r="E3501" i="35" l="1"/>
  <c r="D3501" i="35"/>
  <c r="G3502" i="35"/>
  <c r="H3502" i="35" s="1"/>
  <c r="A3503" i="35"/>
  <c r="G3503" i="35" l="1"/>
  <c r="H3503" i="35" s="1"/>
  <c r="A3504" i="35"/>
  <c r="D3502" i="35"/>
  <c r="E3502" i="35"/>
  <c r="A3505" i="35" l="1"/>
  <c r="G3504" i="35"/>
  <c r="H3504" i="35" s="1"/>
  <c r="E3503" i="35"/>
  <c r="D3503" i="35"/>
  <c r="E3504" i="35" l="1"/>
  <c r="D3504" i="35"/>
  <c r="A3506" i="35"/>
  <c r="G3505" i="35"/>
  <c r="H3505" i="35" s="1"/>
  <c r="D3505" i="35" l="1"/>
  <c r="E3505" i="35"/>
  <c r="G3506" i="35"/>
  <c r="H3506" i="35" s="1"/>
  <c r="A3507" i="35"/>
  <c r="G3507" i="35" l="1"/>
  <c r="H3507" i="35" s="1"/>
  <c r="A3508" i="35"/>
  <c r="E3506" i="35"/>
  <c r="D3506" i="35"/>
  <c r="A3509" i="35" l="1"/>
  <c r="G3508" i="35"/>
  <c r="H3508" i="35" s="1"/>
  <c r="D3507" i="35"/>
  <c r="E3507" i="35"/>
  <c r="D3508" i="35" l="1"/>
  <c r="E3508" i="35"/>
  <c r="A3510" i="35"/>
  <c r="G3509" i="35"/>
  <c r="H3509" i="35" s="1"/>
  <c r="D3509" i="35" l="1"/>
  <c r="E3509" i="35"/>
  <c r="G3510" i="35"/>
  <c r="H3510" i="35" s="1"/>
  <c r="A3511" i="35"/>
  <c r="G3511" i="35" l="1"/>
  <c r="H3511" i="35" s="1"/>
  <c r="A3512" i="35"/>
  <c r="E3510" i="35"/>
  <c r="D3510" i="35"/>
  <c r="A3513" i="35" l="1"/>
  <c r="G3512" i="35"/>
  <c r="H3512" i="35" s="1"/>
  <c r="D3511" i="35"/>
  <c r="E3511" i="35"/>
  <c r="E3512" i="35" l="1"/>
  <c r="D3512" i="35"/>
  <c r="A3514" i="35"/>
  <c r="G3513" i="35"/>
  <c r="H3513" i="35" s="1"/>
  <c r="D3513" i="35" l="1"/>
  <c r="E3513" i="35"/>
  <c r="G3514" i="35"/>
  <c r="H3514" i="35" s="1"/>
  <c r="A3515" i="35"/>
  <c r="G3515" i="35" l="1"/>
  <c r="H3515" i="35" s="1"/>
  <c r="A3516" i="35"/>
  <c r="E3514" i="35"/>
  <c r="D3514" i="35"/>
  <c r="A3517" i="35" l="1"/>
  <c r="G3516" i="35"/>
  <c r="H3516" i="35" s="1"/>
  <c r="E3515" i="35"/>
  <c r="D3515" i="35"/>
  <c r="E3516" i="35" l="1"/>
  <c r="D3516" i="35"/>
  <c r="B3516" i="35"/>
  <c r="G3517" i="35"/>
  <c r="H3517" i="35" s="1"/>
  <c r="A3518" i="35"/>
  <c r="D3517" i="35" l="1"/>
  <c r="E3517" i="35"/>
  <c r="G3518" i="35"/>
  <c r="H3518" i="35" s="1"/>
  <c r="A3519" i="35"/>
  <c r="A3520" i="35" l="1"/>
  <c r="G3519" i="35"/>
  <c r="H3519" i="35" s="1"/>
  <c r="D3518" i="35"/>
  <c r="E3518" i="35"/>
  <c r="D3519" i="35" l="1"/>
  <c r="E3519" i="35"/>
  <c r="A3521" i="35"/>
  <c r="G3520" i="35"/>
  <c r="H3520" i="35" s="1"/>
  <c r="E3520" i="35" l="1"/>
  <c r="D3520" i="35"/>
  <c r="G3521" i="35"/>
  <c r="H3521" i="35" s="1"/>
  <c r="A3522" i="35"/>
  <c r="G3522" i="35" l="1"/>
  <c r="H3522" i="35" s="1"/>
  <c r="A3523" i="35"/>
  <c r="D3521" i="35"/>
  <c r="E3521" i="35"/>
  <c r="A3524" i="35" l="1"/>
  <c r="G3523" i="35"/>
  <c r="H3523" i="35" s="1"/>
  <c r="E3522" i="35"/>
  <c r="D3522" i="35"/>
  <c r="D3523" i="35" l="1"/>
  <c r="E3523" i="35"/>
  <c r="A3525" i="35"/>
  <c r="G3524" i="35"/>
  <c r="H3524" i="35" s="1"/>
  <c r="D3524" i="35" l="1"/>
  <c r="E3524" i="35"/>
  <c r="G3525" i="35"/>
  <c r="H3525" i="35" s="1"/>
  <c r="A3526" i="35"/>
  <c r="G3526" i="35" l="1"/>
  <c r="H3526" i="35" s="1"/>
  <c r="A3527" i="35"/>
  <c r="D3525" i="35"/>
  <c r="E3525" i="35"/>
  <c r="A3528" i="35" l="1"/>
  <c r="G3527" i="35"/>
  <c r="H3527" i="35" s="1"/>
  <c r="D3526" i="35"/>
  <c r="E3526" i="35"/>
  <c r="E3527" i="35" l="1"/>
  <c r="D3527" i="35"/>
  <c r="A3529" i="35"/>
  <c r="G3528" i="35"/>
  <c r="H3528" i="35" s="1"/>
  <c r="E3528" i="35" l="1"/>
  <c r="D3528" i="35"/>
  <c r="G3529" i="35"/>
  <c r="H3529" i="35" s="1"/>
  <c r="A3530" i="35"/>
  <c r="G3530" i="35" l="1"/>
  <c r="H3530" i="35" s="1"/>
  <c r="A3531" i="35"/>
  <c r="D3529" i="35"/>
  <c r="E3529" i="35"/>
  <c r="A3532" i="35" l="1"/>
  <c r="G3531" i="35"/>
  <c r="H3531" i="35" s="1"/>
  <c r="E3530" i="35"/>
  <c r="D3530" i="35"/>
  <c r="E3531" i="35" l="1"/>
  <c r="D3531" i="35"/>
  <c r="A3533" i="35"/>
  <c r="G3532" i="35"/>
  <c r="H3532" i="35" s="1"/>
  <c r="E3532" i="35" l="1"/>
  <c r="D3532" i="35"/>
  <c r="G3533" i="35"/>
  <c r="H3533" i="35" s="1"/>
  <c r="A3534" i="35"/>
  <c r="G3534" i="35" l="1"/>
  <c r="H3534" i="35" s="1"/>
  <c r="A3535" i="35"/>
  <c r="D3533" i="35"/>
  <c r="E3533" i="35"/>
  <c r="A3536" i="35" l="1"/>
  <c r="G3535" i="35"/>
  <c r="H3535" i="35" s="1"/>
  <c r="D3534" i="35"/>
  <c r="E3534" i="35"/>
  <c r="E3535" i="35" l="1"/>
  <c r="D3535" i="35"/>
  <c r="A3537" i="35"/>
  <c r="G3536" i="35"/>
  <c r="H3536" i="35" s="1"/>
  <c r="E3536" i="35" l="1"/>
  <c r="D3536" i="35"/>
  <c r="G3537" i="35"/>
  <c r="H3537" i="35" s="1"/>
  <c r="A3538" i="35"/>
  <c r="G3538" i="35" l="1"/>
  <c r="H3538" i="35" s="1"/>
  <c r="A3539" i="35"/>
  <c r="E3537" i="35"/>
  <c r="D3537" i="35"/>
  <c r="A3540" i="35" l="1"/>
  <c r="G3539" i="35"/>
  <c r="H3539" i="35" s="1"/>
  <c r="E3538" i="35"/>
  <c r="D3538" i="35"/>
  <c r="D3539" i="35" l="1"/>
  <c r="E3539" i="35"/>
  <c r="G3540" i="35"/>
  <c r="H3540" i="35" s="1"/>
  <c r="A3541" i="35"/>
  <c r="G3541" i="35" l="1"/>
  <c r="H3541" i="35" s="1"/>
  <c r="A3542" i="35"/>
  <c r="E3540" i="35"/>
  <c r="B3540" i="35"/>
  <c r="D3540" i="35"/>
  <c r="A3543" i="35" l="1"/>
  <c r="G3542" i="35"/>
  <c r="H3542" i="35" s="1"/>
  <c r="E3541" i="35"/>
  <c r="D3541" i="35"/>
  <c r="D3542" i="35" l="1"/>
  <c r="E3542" i="35"/>
  <c r="A3544" i="35"/>
  <c r="G3543" i="35"/>
  <c r="H3543" i="35" s="1"/>
  <c r="E3543" i="35" l="1"/>
  <c r="D3543" i="35"/>
  <c r="G3544" i="35"/>
  <c r="H3544" i="35" s="1"/>
  <c r="A3545" i="35"/>
  <c r="G3545" i="35" l="1"/>
  <c r="H3545" i="35" s="1"/>
  <c r="A3546" i="35"/>
  <c r="E3544" i="35"/>
  <c r="D3544" i="35"/>
  <c r="A3547" i="35" l="1"/>
  <c r="G3546" i="35"/>
  <c r="H3546" i="35" s="1"/>
  <c r="E3545" i="35"/>
  <c r="D3545" i="35"/>
  <c r="E3546" i="35" l="1"/>
  <c r="D3546" i="35"/>
  <c r="A3548" i="35"/>
  <c r="G3547" i="35"/>
  <c r="H3547" i="35" s="1"/>
  <c r="E3547" i="35" l="1"/>
  <c r="D3547" i="35"/>
  <c r="G3548" i="35"/>
  <c r="H3548" i="35" s="1"/>
  <c r="A3549" i="35"/>
  <c r="G3549" i="35" l="1"/>
  <c r="H3549" i="35" s="1"/>
  <c r="A3550" i="35"/>
  <c r="E3548" i="35"/>
  <c r="D3548" i="35"/>
  <c r="A3551" i="35" l="1"/>
  <c r="G3550" i="35"/>
  <c r="H3550" i="35" s="1"/>
  <c r="E3549" i="35"/>
  <c r="D3549" i="35"/>
  <c r="D3550" i="35" l="1"/>
  <c r="E3550" i="35"/>
  <c r="A3552" i="35"/>
  <c r="G3551" i="35"/>
  <c r="H3551" i="35" s="1"/>
  <c r="E3551" i="35" l="1"/>
  <c r="D3551" i="35"/>
  <c r="G3552" i="35"/>
  <c r="H3552" i="35" s="1"/>
  <c r="A3553" i="35"/>
  <c r="G3553" i="35" l="1"/>
  <c r="H3553" i="35" s="1"/>
  <c r="A3554" i="35"/>
  <c r="E3552" i="35"/>
  <c r="D3552" i="35"/>
  <c r="A3555" i="35" l="1"/>
  <c r="G3554" i="35"/>
  <c r="H3554" i="35" s="1"/>
  <c r="E3553" i="35"/>
  <c r="D3553" i="35"/>
  <c r="E3554" i="35" l="1"/>
  <c r="D3554" i="35"/>
  <c r="A3556" i="35"/>
  <c r="G3555" i="35"/>
  <c r="H3555" i="35" s="1"/>
  <c r="D3555" i="35" l="1"/>
  <c r="E3555" i="35"/>
  <c r="G3556" i="35"/>
  <c r="H3556" i="35" s="1"/>
  <c r="A3557" i="35"/>
  <c r="G3557" i="35" l="1"/>
  <c r="H3557" i="35" s="1"/>
  <c r="A3558" i="35"/>
  <c r="E3556" i="35"/>
  <c r="D3556" i="35"/>
  <c r="A3559" i="35" l="1"/>
  <c r="G3558" i="35"/>
  <c r="H3558" i="35" s="1"/>
  <c r="D3557" i="35"/>
  <c r="E3557" i="35"/>
  <c r="D3558" i="35" l="1"/>
  <c r="E3558" i="35"/>
  <c r="A3560" i="35"/>
  <c r="G3559" i="35"/>
  <c r="H3559" i="35" s="1"/>
  <c r="E3559" i="35" l="1"/>
  <c r="D3559" i="35"/>
  <c r="G3560" i="35"/>
  <c r="H3560" i="35" s="1"/>
  <c r="A3561" i="35"/>
  <c r="G3561" i="35" l="1"/>
  <c r="H3561" i="35" s="1"/>
  <c r="A3562" i="35"/>
  <c r="E3560" i="35"/>
  <c r="D3560" i="35"/>
  <c r="A3563" i="35" l="1"/>
  <c r="G3562" i="35"/>
  <c r="H3562" i="35" s="1"/>
  <c r="E3561" i="35"/>
  <c r="D3561" i="35"/>
  <c r="E3562" i="35" l="1"/>
  <c r="D3562" i="35"/>
  <c r="A3564" i="35"/>
  <c r="G3563" i="35"/>
  <c r="H3563" i="35" s="1"/>
  <c r="E3563" i="35" l="1"/>
  <c r="D3563" i="35"/>
  <c r="G3564" i="35"/>
  <c r="H3564" i="35" s="1"/>
  <c r="A3565" i="35"/>
  <c r="A3566" i="35" l="1"/>
  <c r="G3565" i="35"/>
  <c r="H3565" i="35" s="1"/>
  <c r="E3564" i="35"/>
  <c r="D3564" i="35"/>
  <c r="B3564" i="35"/>
  <c r="D3565" i="35" l="1"/>
  <c r="E3565" i="35"/>
  <c r="A3567" i="35"/>
  <c r="G3566" i="35"/>
  <c r="H3566" i="35" s="1"/>
  <c r="D3566" i="35" l="1"/>
  <c r="E3566" i="35"/>
  <c r="G3567" i="35"/>
  <c r="H3567" i="35" s="1"/>
  <c r="A3568" i="35"/>
  <c r="G3568" i="35" l="1"/>
  <c r="H3568" i="35" s="1"/>
  <c r="A3569" i="35"/>
  <c r="E3567" i="35"/>
  <c r="D3567" i="35"/>
  <c r="A3570" i="35" l="1"/>
  <c r="G3569" i="35"/>
  <c r="H3569" i="35" s="1"/>
  <c r="E3568" i="35"/>
  <c r="D3568" i="35"/>
  <c r="E3569" i="35" l="1"/>
  <c r="D3569" i="35"/>
  <c r="A3571" i="35"/>
  <c r="G3570" i="35"/>
  <c r="H3570" i="35" s="1"/>
  <c r="E3570" i="35" l="1"/>
  <c r="D3570" i="35"/>
  <c r="G3571" i="35"/>
  <c r="H3571" i="35" s="1"/>
  <c r="A3572" i="35"/>
  <c r="G3572" i="35" l="1"/>
  <c r="H3572" i="35" s="1"/>
  <c r="A3573" i="35"/>
  <c r="D3571" i="35"/>
  <c r="E3571" i="35"/>
  <c r="A3574" i="35" l="1"/>
  <c r="G3573" i="35"/>
  <c r="H3573" i="35" s="1"/>
  <c r="D3572" i="35"/>
  <c r="E3572" i="35"/>
  <c r="D3573" i="35" l="1"/>
  <c r="E3573" i="35"/>
  <c r="A3575" i="35"/>
  <c r="G3574" i="35"/>
  <c r="H3574" i="35" s="1"/>
  <c r="D3574" i="35" l="1"/>
  <c r="E3574" i="35"/>
  <c r="G3575" i="35"/>
  <c r="H3575" i="35" s="1"/>
  <c r="A3576" i="35"/>
  <c r="G3576" i="35" l="1"/>
  <c r="H3576" i="35" s="1"/>
  <c r="A3577" i="35"/>
  <c r="D3575" i="35"/>
  <c r="E3575" i="35"/>
  <c r="A3578" i="35" l="1"/>
  <c r="G3577" i="35"/>
  <c r="H3577" i="35" s="1"/>
  <c r="D3576" i="35"/>
  <c r="E3576" i="35"/>
  <c r="E3577" i="35" l="1"/>
  <c r="D3577" i="35"/>
  <c r="A3579" i="35"/>
  <c r="G3578" i="35"/>
  <c r="H3578" i="35" s="1"/>
  <c r="D3578" i="35" l="1"/>
  <c r="E3578" i="35"/>
  <c r="G3579" i="35"/>
  <c r="H3579" i="35" s="1"/>
  <c r="A3580" i="35"/>
  <c r="G3580" i="35" l="1"/>
  <c r="H3580" i="35" s="1"/>
  <c r="A3581" i="35"/>
  <c r="E3579" i="35"/>
  <c r="D3579" i="35"/>
  <c r="A3582" i="35" l="1"/>
  <c r="G3581" i="35"/>
  <c r="H3581" i="35" s="1"/>
  <c r="D3580" i="35"/>
  <c r="E3580" i="35"/>
  <c r="D3581" i="35" l="1"/>
  <c r="E3581" i="35"/>
  <c r="A3583" i="35"/>
  <c r="G3582" i="35"/>
  <c r="H3582" i="35" s="1"/>
  <c r="D3582" i="35" l="1"/>
  <c r="E3582" i="35"/>
  <c r="G3583" i="35"/>
  <c r="H3583" i="35" s="1"/>
  <c r="A3584" i="35"/>
  <c r="G3584" i="35" l="1"/>
  <c r="H3584" i="35" s="1"/>
  <c r="A3585" i="35"/>
  <c r="E3583" i="35"/>
  <c r="D3583" i="35"/>
  <c r="A3586" i="35" l="1"/>
  <c r="G3585" i="35"/>
  <c r="H3585" i="35" s="1"/>
  <c r="D3584" i="35"/>
  <c r="E3584" i="35"/>
  <c r="E3585" i="35" l="1"/>
  <c r="D3585" i="35"/>
  <c r="A3587" i="35"/>
  <c r="G3586" i="35"/>
  <c r="H3586" i="35" s="1"/>
  <c r="D3586" i="35" l="1"/>
  <c r="E3586" i="35"/>
  <c r="G3587" i="35"/>
  <c r="H3587" i="35" s="1"/>
  <c r="A3588" i="35"/>
  <c r="G3588" i="35" l="1"/>
  <c r="H3588" i="35" s="1"/>
  <c r="A3589" i="35"/>
  <c r="D3587" i="35"/>
  <c r="E3587" i="35"/>
  <c r="A3590" i="35" l="1"/>
  <c r="G3589" i="35"/>
  <c r="H3589" i="35" s="1"/>
  <c r="D3588" i="35"/>
  <c r="E3588" i="35"/>
  <c r="B3588" i="35"/>
  <c r="D3589" i="35" l="1"/>
  <c r="E3589" i="35"/>
  <c r="G3590" i="35"/>
  <c r="H3590" i="35" s="1"/>
  <c r="A3591" i="35"/>
  <c r="G3591" i="35" l="1"/>
  <c r="H3591" i="35" s="1"/>
  <c r="A3592" i="35"/>
  <c r="D3590" i="35"/>
  <c r="E3590" i="35"/>
  <c r="A3593" i="35" l="1"/>
  <c r="G3592" i="35"/>
  <c r="H3592" i="35" s="1"/>
  <c r="E3591" i="35"/>
  <c r="D3591" i="35"/>
  <c r="D3592" i="35" l="1"/>
  <c r="E3592" i="35"/>
  <c r="A3594" i="35"/>
  <c r="G3593" i="35"/>
  <c r="H3593" i="35" s="1"/>
  <c r="D3593" i="35" l="1"/>
  <c r="E3593" i="35"/>
  <c r="G3594" i="35"/>
  <c r="H3594" i="35" s="1"/>
  <c r="A3595" i="35"/>
  <c r="G3595" i="35" l="1"/>
  <c r="H3595" i="35" s="1"/>
  <c r="A3596" i="35"/>
  <c r="E3594" i="35"/>
  <c r="D3594" i="35"/>
  <c r="A3597" i="35" l="1"/>
  <c r="G3596" i="35"/>
  <c r="H3596" i="35" s="1"/>
  <c r="D3595" i="35"/>
  <c r="E3595" i="35"/>
  <c r="D3596" i="35" l="1"/>
  <c r="E3596" i="35"/>
  <c r="A3598" i="35"/>
  <c r="G3597" i="35"/>
  <c r="H3597" i="35" s="1"/>
  <c r="D3597" i="35" l="1"/>
  <c r="E3597" i="35"/>
  <c r="G3598" i="35"/>
  <c r="H3598" i="35" s="1"/>
  <c r="A3599" i="35"/>
  <c r="G3599" i="35" l="1"/>
  <c r="H3599" i="35" s="1"/>
  <c r="A3600" i="35"/>
  <c r="D3598" i="35"/>
  <c r="E3598" i="35"/>
  <c r="A3601" i="35" l="1"/>
  <c r="G3600" i="35"/>
  <c r="H3600" i="35" s="1"/>
  <c r="E3599" i="35"/>
  <c r="D3599" i="35"/>
  <c r="D3600" i="35" l="1"/>
  <c r="E3600" i="35"/>
  <c r="A3602" i="35"/>
  <c r="G3601" i="35"/>
  <c r="H3601" i="35" s="1"/>
  <c r="E3601" i="35" l="1"/>
  <c r="D3601" i="35"/>
  <c r="G3602" i="35"/>
  <c r="H3602" i="35" s="1"/>
  <c r="A3603" i="35"/>
  <c r="G3603" i="35" l="1"/>
  <c r="H3603" i="35" s="1"/>
  <c r="A3604" i="35"/>
  <c r="D3602" i="35"/>
  <c r="E3602" i="35"/>
  <c r="A3605" i="35" l="1"/>
  <c r="G3604" i="35"/>
  <c r="H3604" i="35" s="1"/>
  <c r="D3603" i="35"/>
  <c r="E3603" i="35"/>
  <c r="D3604" i="35" l="1"/>
  <c r="E3604" i="35"/>
  <c r="A3606" i="35"/>
  <c r="G3605" i="35"/>
  <c r="H3605" i="35" s="1"/>
  <c r="D3605" i="35" l="1"/>
  <c r="E3605" i="35"/>
  <c r="G3606" i="35"/>
  <c r="H3606" i="35" s="1"/>
  <c r="A3607" i="35"/>
  <c r="G3607" i="35" l="1"/>
  <c r="H3607" i="35" s="1"/>
  <c r="A3608" i="35"/>
  <c r="D3606" i="35"/>
  <c r="E3606" i="35"/>
  <c r="A3609" i="35" l="1"/>
  <c r="G3608" i="35"/>
  <c r="H3608" i="35" s="1"/>
  <c r="E3607" i="35"/>
  <c r="D3607" i="35"/>
  <c r="D3608" i="35" l="1"/>
  <c r="E3608" i="35"/>
  <c r="A3610" i="35"/>
  <c r="G3609" i="35"/>
  <c r="H3609" i="35" s="1"/>
  <c r="E3609" i="35" l="1"/>
  <c r="D3609" i="35"/>
  <c r="G3610" i="35"/>
  <c r="H3610" i="35" s="1"/>
  <c r="A3611" i="35"/>
  <c r="G3611" i="35" l="1"/>
  <c r="H3611" i="35" s="1"/>
  <c r="A3612" i="35"/>
  <c r="D3610" i="35"/>
  <c r="E3610" i="35"/>
  <c r="A3613" i="35" l="1"/>
  <c r="G3612" i="35"/>
  <c r="H3612" i="35" s="1"/>
  <c r="D3611" i="35"/>
  <c r="E3611" i="35"/>
  <c r="D3612" i="35" l="1"/>
  <c r="E3612" i="35"/>
  <c r="B3612" i="35"/>
  <c r="G3613" i="35"/>
  <c r="H3613" i="35" s="1"/>
  <c r="A3614" i="35"/>
  <c r="D3613" i="35" l="1"/>
  <c r="E3613" i="35"/>
  <c r="G3614" i="35"/>
  <c r="H3614" i="35" s="1"/>
  <c r="A3615" i="35"/>
  <c r="A3616" i="35" l="1"/>
  <c r="G3615" i="35"/>
  <c r="H3615" i="35" s="1"/>
  <c r="D3614" i="35"/>
  <c r="E3614" i="35"/>
  <c r="E3615" i="35" l="1"/>
  <c r="D3615" i="35"/>
  <c r="A3617" i="35"/>
  <c r="G3616" i="35"/>
  <c r="H3616" i="35" s="1"/>
  <c r="D3616" i="35" l="1"/>
  <c r="E3616" i="35"/>
  <c r="G3617" i="35"/>
  <c r="H3617" i="35" s="1"/>
  <c r="A3618" i="35"/>
  <c r="G3618" i="35" l="1"/>
  <c r="H3618" i="35" s="1"/>
  <c r="A3619" i="35"/>
  <c r="D3617" i="35"/>
  <c r="E3617" i="35"/>
  <c r="A3620" i="35" l="1"/>
  <c r="G3619" i="35"/>
  <c r="H3619" i="35" s="1"/>
  <c r="D3618" i="35"/>
  <c r="E3618" i="35"/>
  <c r="D3619" i="35" l="1"/>
  <c r="E3619" i="35"/>
  <c r="A3621" i="35"/>
  <c r="G3620" i="35"/>
  <c r="H3620" i="35" s="1"/>
  <c r="D3620" i="35" l="1"/>
  <c r="E3620" i="35"/>
  <c r="G3621" i="35"/>
  <c r="H3621" i="35" s="1"/>
  <c r="A3622" i="35"/>
  <c r="G3622" i="35" l="1"/>
  <c r="H3622" i="35" s="1"/>
  <c r="A3623" i="35"/>
  <c r="E3621" i="35"/>
  <c r="D3621" i="35"/>
  <c r="A3624" i="35" l="1"/>
  <c r="G3623" i="35"/>
  <c r="H3623" i="35" s="1"/>
  <c r="D3622" i="35"/>
  <c r="E3622" i="35"/>
  <c r="E3623" i="35" l="1"/>
  <c r="D3623" i="35"/>
  <c r="A3625" i="35"/>
  <c r="G3624" i="35"/>
  <c r="H3624" i="35" s="1"/>
  <c r="D3624" i="35" l="1"/>
  <c r="E3624" i="35"/>
  <c r="G3625" i="35"/>
  <c r="H3625" i="35" s="1"/>
  <c r="A3626" i="35"/>
  <c r="G3626" i="35" l="1"/>
  <c r="H3626" i="35" s="1"/>
  <c r="A3627" i="35"/>
  <c r="E3625" i="35"/>
  <c r="D3625" i="35"/>
  <c r="A3628" i="35" l="1"/>
  <c r="G3627" i="35"/>
  <c r="H3627" i="35" s="1"/>
  <c r="D3626" i="35"/>
  <c r="E3626" i="35"/>
  <c r="D3627" i="35" l="1"/>
  <c r="E3627" i="35"/>
  <c r="A3629" i="35"/>
  <c r="G3628" i="35"/>
  <c r="H3628" i="35" s="1"/>
  <c r="D3628" i="35" l="1"/>
  <c r="E3628" i="35"/>
  <c r="A3630" i="35"/>
  <c r="G3629" i="35"/>
  <c r="H3629" i="35" s="1"/>
  <c r="D3629" i="35" l="1"/>
  <c r="E3629" i="35"/>
  <c r="A3631" i="35"/>
  <c r="G3630" i="35"/>
  <c r="H3630" i="35" s="1"/>
  <c r="D3630" i="35" l="1"/>
  <c r="E3630" i="35"/>
  <c r="A3632" i="35"/>
  <c r="G3631" i="35"/>
  <c r="H3631" i="35" s="1"/>
  <c r="D3631" i="35" l="1"/>
  <c r="E3631" i="35"/>
  <c r="G3632" i="35"/>
  <c r="H3632" i="35" s="1"/>
  <c r="A3633" i="35"/>
  <c r="A3634" i="35" l="1"/>
  <c r="G3633" i="35"/>
  <c r="H3633" i="35" s="1"/>
  <c r="E3632" i="35"/>
  <c r="D3632" i="35"/>
  <c r="D3633" i="35" l="1"/>
  <c r="E3633" i="35"/>
  <c r="A3635" i="35"/>
  <c r="G3634" i="35"/>
  <c r="H3634" i="35" s="1"/>
  <c r="D3634" i="35" l="1"/>
  <c r="E3634" i="35"/>
  <c r="G3635" i="35"/>
  <c r="H3635" i="35" s="1"/>
  <c r="A3636" i="35"/>
  <c r="G3636" i="35" l="1"/>
  <c r="H3636" i="35" s="1"/>
  <c r="A3637" i="35"/>
  <c r="E3635" i="35"/>
  <c r="D3635" i="35"/>
  <c r="A3638" i="35" l="1"/>
  <c r="G3637" i="35"/>
  <c r="H3637" i="35" s="1"/>
  <c r="D3636" i="35"/>
  <c r="B3636" i="35"/>
  <c r="E3636" i="35"/>
  <c r="D3637" i="35" l="1"/>
  <c r="E3637" i="35"/>
  <c r="A3639" i="35"/>
  <c r="G3638" i="35"/>
  <c r="H3638" i="35" s="1"/>
  <c r="E3638" i="35" l="1"/>
  <c r="D3638" i="35"/>
  <c r="G3639" i="35"/>
  <c r="H3639" i="35" s="1"/>
  <c r="A3640" i="35"/>
  <c r="G3640" i="35" l="1"/>
  <c r="H3640" i="35" s="1"/>
  <c r="A3641" i="35"/>
  <c r="D3639" i="35"/>
  <c r="E3639" i="35"/>
  <c r="A3642" i="35" l="1"/>
  <c r="G3641" i="35"/>
  <c r="H3641" i="35" s="1"/>
  <c r="E3640" i="35"/>
  <c r="D3640" i="35"/>
  <c r="E3641" i="35" l="1"/>
  <c r="D3641" i="35"/>
  <c r="A3643" i="35"/>
  <c r="G3642" i="35"/>
  <c r="H3642" i="35" s="1"/>
  <c r="E3642" i="35" l="1"/>
  <c r="D3642" i="35"/>
  <c r="G3643" i="35"/>
  <c r="H3643" i="35" s="1"/>
  <c r="A3644" i="35"/>
  <c r="A3645" i="35" l="1"/>
  <c r="G3644" i="35"/>
  <c r="H3644" i="35" s="1"/>
  <c r="E3643" i="35"/>
  <c r="D3643" i="35"/>
  <c r="E3644" i="35" l="1"/>
  <c r="D3644" i="35"/>
  <c r="A3646" i="35"/>
  <c r="G3645" i="35"/>
  <c r="H3645" i="35" s="1"/>
  <c r="D3645" i="35" l="1"/>
  <c r="E3645" i="35"/>
  <c r="A3647" i="35"/>
  <c r="G3646" i="35"/>
  <c r="H3646" i="35" s="1"/>
  <c r="D3646" i="35" l="1"/>
  <c r="E3646" i="35"/>
  <c r="G3647" i="35"/>
  <c r="H3647" i="35" s="1"/>
  <c r="A3648" i="35"/>
  <c r="A3649" i="35" l="1"/>
  <c r="G3648" i="35"/>
  <c r="H3648" i="35" s="1"/>
  <c r="E3647" i="35"/>
  <c r="D3647" i="35"/>
  <c r="D3648" i="35" l="1"/>
  <c r="E3648" i="35"/>
  <c r="A3650" i="35"/>
  <c r="G3649" i="35"/>
  <c r="H3649" i="35" s="1"/>
  <c r="E3649" i="35" l="1"/>
  <c r="D3649" i="35"/>
  <c r="A3651" i="35"/>
  <c r="G3650" i="35"/>
  <c r="H3650" i="35" s="1"/>
  <c r="E3650" i="35" l="1"/>
  <c r="D3650" i="35"/>
  <c r="G3651" i="35"/>
  <c r="H3651" i="35" s="1"/>
  <c r="A3652" i="35"/>
  <c r="A3653" i="35" l="1"/>
  <c r="G3652" i="35"/>
  <c r="H3652" i="35" s="1"/>
  <c r="E3651" i="35"/>
  <c r="D3651" i="35"/>
  <c r="E3652" i="35" l="1"/>
  <c r="D3652" i="35"/>
  <c r="A3654" i="35"/>
  <c r="G3653" i="35"/>
  <c r="H3653" i="35" s="1"/>
  <c r="D3653" i="35" l="1"/>
  <c r="E3653" i="35"/>
  <c r="G3654" i="35"/>
  <c r="H3654" i="35" s="1"/>
  <c r="A3655" i="35"/>
  <c r="G3655" i="35" l="1"/>
  <c r="H3655" i="35" s="1"/>
  <c r="A3656" i="35"/>
  <c r="E3654" i="35"/>
  <c r="D3654" i="35"/>
  <c r="G3656" i="35" l="1"/>
  <c r="H3656" i="35" s="1"/>
  <c r="A3657" i="35"/>
  <c r="D3655" i="35"/>
  <c r="E3655" i="35"/>
  <c r="A3658" i="35" l="1"/>
  <c r="G3657" i="35"/>
  <c r="H3657" i="35" s="1"/>
  <c r="E3656" i="35"/>
  <c r="D3656" i="35"/>
  <c r="E3657" i="35" l="1"/>
  <c r="D3657" i="35"/>
  <c r="A3659" i="35"/>
  <c r="G3658" i="35"/>
  <c r="H3658" i="35" s="1"/>
  <c r="E3658" i="35" l="1"/>
  <c r="D3658" i="35"/>
  <c r="G3659" i="35"/>
  <c r="H3659" i="35" s="1"/>
  <c r="A3660" i="35"/>
  <c r="A3661" i="35" l="1"/>
  <c r="G3660" i="35"/>
  <c r="H3660" i="35" s="1"/>
  <c r="E3659" i="35"/>
  <c r="D3659" i="35"/>
  <c r="D3660" i="35" l="1"/>
  <c r="B3660" i="35"/>
  <c r="E3660" i="35"/>
  <c r="A3662" i="35"/>
  <c r="G3661" i="35"/>
  <c r="H3661" i="35" s="1"/>
  <c r="G3662" i="35" l="1"/>
  <c r="H3662" i="35" s="1"/>
  <c r="A3663" i="35"/>
  <c r="D3661" i="35"/>
  <c r="E3661" i="35"/>
  <c r="A3664" i="35" l="1"/>
  <c r="G3663" i="35"/>
  <c r="H3663" i="35" s="1"/>
  <c r="E3662" i="35"/>
  <c r="D3662" i="35"/>
  <c r="D3663" i="35" l="1"/>
  <c r="E3663" i="35"/>
  <c r="A3665" i="35"/>
  <c r="G3664" i="35"/>
  <c r="H3664" i="35" s="1"/>
  <c r="D3664" i="35" l="1"/>
  <c r="E3664" i="35"/>
  <c r="A3666" i="35"/>
  <c r="G3665" i="35"/>
  <c r="H3665" i="35" s="1"/>
  <c r="E3665" i="35" l="1"/>
  <c r="D3665" i="35"/>
  <c r="G3666" i="35"/>
  <c r="H3666" i="35" s="1"/>
  <c r="A3667" i="35"/>
  <c r="A3668" i="35" l="1"/>
  <c r="G3667" i="35"/>
  <c r="H3667" i="35" s="1"/>
  <c r="D3666" i="35"/>
  <c r="E3666" i="35"/>
  <c r="D3667" i="35" l="1"/>
  <c r="E3667" i="35"/>
  <c r="A3669" i="35"/>
  <c r="G3668" i="35"/>
  <c r="H3668" i="35" s="1"/>
  <c r="D3668" i="35" l="1"/>
  <c r="E3668" i="35"/>
  <c r="A3670" i="35"/>
  <c r="G3669" i="35"/>
  <c r="H3669" i="35" s="1"/>
  <c r="E3669" i="35" l="1"/>
  <c r="D3669" i="35"/>
  <c r="G3670" i="35"/>
  <c r="H3670" i="35" s="1"/>
  <c r="A3671" i="35"/>
  <c r="A3672" i="35" l="1"/>
  <c r="G3671" i="35"/>
  <c r="H3671" i="35" s="1"/>
  <c r="E3670" i="35"/>
  <c r="D3670" i="35"/>
  <c r="E3671" i="35" l="1"/>
  <c r="D3671" i="35"/>
  <c r="A3673" i="35"/>
  <c r="G3672" i="35"/>
  <c r="H3672" i="35" s="1"/>
  <c r="D3672" i="35" l="1"/>
  <c r="E3672" i="35"/>
  <c r="A3674" i="35"/>
  <c r="G3673" i="35"/>
  <c r="H3673" i="35" s="1"/>
  <c r="D3673" i="35" l="1"/>
  <c r="E3673" i="35"/>
  <c r="G3674" i="35"/>
  <c r="H3674" i="35" s="1"/>
  <c r="A3675" i="35"/>
  <c r="G3675" i="35" l="1"/>
  <c r="H3675" i="35" s="1"/>
  <c r="A3676" i="35"/>
  <c r="E3674" i="35"/>
  <c r="D3674" i="35"/>
  <c r="A3677" i="35" l="1"/>
  <c r="G3676" i="35"/>
  <c r="H3676" i="35" s="1"/>
  <c r="E3675" i="35"/>
  <c r="D3675" i="35"/>
  <c r="D3676" i="35" l="1"/>
  <c r="E3676" i="35"/>
  <c r="A3678" i="35"/>
  <c r="G3677" i="35"/>
  <c r="H3677" i="35" s="1"/>
  <c r="E3677" i="35" l="1"/>
  <c r="D3677" i="35"/>
  <c r="G3678" i="35"/>
  <c r="H3678" i="35" s="1"/>
  <c r="A3679" i="35"/>
  <c r="A3680" i="35" l="1"/>
  <c r="G3679" i="35"/>
  <c r="H3679" i="35" s="1"/>
  <c r="E3678" i="35"/>
  <c r="D3678" i="35"/>
  <c r="D3679" i="35" l="1"/>
  <c r="E3679" i="35"/>
  <c r="A3681" i="35"/>
  <c r="G3680" i="35"/>
  <c r="H3680" i="35" s="1"/>
  <c r="D3680" i="35" l="1"/>
  <c r="E3680" i="35"/>
  <c r="A3682" i="35"/>
  <c r="G3681" i="35"/>
  <c r="H3681" i="35" s="1"/>
  <c r="E3681" i="35" l="1"/>
  <c r="D3681" i="35"/>
  <c r="G3682" i="35"/>
  <c r="H3682" i="35" s="1"/>
  <c r="A3683" i="35"/>
  <c r="A3684" i="35" l="1"/>
  <c r="G3683" i="35"/>
  <c r="H3683" i="35" s="1"/>
  <c r="D3682" i="35"/>
  <c r="E3682" i="35"/>
  <c r="D3683" i="35" l="1"/>
  <c r="E3683" i="35"/>
  <c r="A3685" i="35"/>
  <c r="G3684" i="35"/>
  <c r="H3684" i="35" s="1"/>
  <c r="E3684" i="35" l="1"/>
  <c r="B3684" i="35"/>
  <c r="D3684" i="35"/>
  <c r="G3685" i="35"/>
  <c r="H3685" i="35" s="1"/>
  <c r="A3686" i="35"/>
  <c r="D3685" i="35" l="1"/>
  <c r="E3685" i="35"/>
  <c r="A3687" i="35"/>
  <c r="G3686" i="35"/>
  <c r="H3686" i="35" s="1"/>
  <c r="D3686" i="35" l="1"/>
  <c r="E3686" i="35"/>
  <c r="A3688" i="35"/>
  <c r="G3687" i="35"/>
  <c r="H3687" i="35" s="1"/>
  <c r="E3687" i="35" l="1"/>
  <c r="D3687" i="35"/>
  <c r="A3689" i="35"/>
  <c r="G3688" i="35"/>
  <c r="H3688" i="35" s="1"/>
  <c r="E3688" i="35" l="1"/>
  <c r="D3688" i="35"/>
  <c r="G3689" i="35"/>
  <c r="H3689" i="35" s="1"/>
  <c r="A3690" i="35"/>
  <c r="A3691" i="35" l="1"/>
  <c r="G3690" i="35"/>
  <c r="H3690" i="35" s="1"/>
  <c r="D3689" i="35"/>
  <c r="E3689" i="35"/>
  <c r="E3690" i="35" l="1"/>
  <c r="D3690" i="35"/>
  <c r="A3692" i="35"/>
  <c r="G3691" i="35"/>
  <c r="H3691" i="35" s="1"/>
  <c r="D3691" i="35" l="1"/>
  <c r="E3691" i="35"/>
  <c r="G3692" i="35"/>
  <c r="H3692" i="35" s="1"/>
  <c r="A3693" i="35"/>
  <c r="G3693" i="35" l="1"/>
  <c r="H3693" i="35" s="1"/>
  <c r="A3694" i="35"/>
  <c r="E3692" i="35"/>
  <c r="D3692" i="35"/>
  <c r="G3694" i="35" l="1"/>
  <c r="H3694" i="35" s="1"/>
  <c r="A3695" i="35"/>
  <c r="D3693" i="35"/>
  <c r="E3693" i="35"/>
  <c r="A3696" i="35" l="1"/>
  <c r="G3695" i="35"/>
  <c r="H3695" i="35" s="1"/>
  <c r="E3694" i="35"/>
  <c r="D3694" i="35"/>
  <c r="E3695" i="35" l="1"/>
  <c r="D3695" i="35"/>
  <c r="A3697" i="35"/>
  <c r="G3696" i="35"/>
  <c r="H3696" i="35" s="1"/>
  <c r="E3696" i="35" l="1"/>
  <c r="D3696" i="35"/>
  <c r="G3697" i="35"/>
  <c r="H3697" i="35" s="1"/>
  <c r="A3698" i="35"/>
  <c r="A3699" i="35" l="1"/>
  <c r="G3698" i="35"/>
  <c r="H3698" i="35" s="1"/>
  <c r="D3697" i="35"/>
  <c r="E3697" i="35"/>
  <c r="E3698" i="35" l="1"/>
  <c r="D3698" i="35"/>
  <c r="A3700" i="35"/>
  <c r="G3699" i="35"/>
  <c r="H3699" i="35" s="1"/>
  <c r="D3699" i="35" l="1"/>
  <c r="E3699" i="35"/>
  <c r="A3701" i="35"/>
  <c r="G3700" i="35"/>
  <c r="H3700" i="35" s="1"/>
  <c r="D3700" i="35" l="1"/>
  <c r="E3700" i="35"/>
  <c r="G3701" i="35"/>
  <c r="H3701" i="35" s="1"/>
  <c r="A3702" i="35"/>
  <c r="A3703" i="35" l="1"/>
  <c r="G3702" i="35"/>
  <c r="H3702" i="35" s="1"/>
  <c r="D3701" i="35"/>
  <c r="E3701" i="35"/>
  <c r="E3702" i="35" l="1"/>
  <c r="D3702" i="35"/>
  <c r="A3704" i="35"/>
  <c r="G3703" i="35"/>
  <c r="H3703" i="35" s="1"/>
  <c r="E3703" i="35" l="1"/>
  <c r="D3703" i="35"/>
  <c r="A3705" i="35"/>
  <c r="G3704" i="35"/>
  <c r="H3704" i="35" s="1"/>
  <c r="E3704" i="35" l="1"/>
  <c r="D3704" i="35"/>
  <c r="G3705" i="35"/>
  <c r="H3705" i="35" s="1"/>
  <c r="A3706" i="35"/>
  <c r="A3707" i="35" l="1"/>
  <c r="G3706" i="35"/>
  <c r="H3706" i="35" s="1"/>
  <c r="D3705" i="35"/>
  <c r="E3705" i="35"/>
  <c r="E3706" i="35" l="1"/>
  <c r="D3706" i="35"/>
  <c r="A3708" i="35"/>
  <c r="G3707" i="35"/>
  <c r="H3707" i="35" s="1"/>
  <c r="A3709" i="35" l="1"/>
  <c r="G3708" i="35"/>
  <c r="H3708" i="35" s="1"/>
  <c r="D3707" i="35"/>
  <c r="E3707" i="35"/>
  <c r="E3708" i="35" l="1"/>
  <c r="B3708" i="35"/>
  <c r="D3708" i="35"/>
  <c r="A3710" i="35"/>
  <c r="G3709" i="35"/>
  <c r="H3709" i="35" s="1"/>
  <c r="A3711" i="35" l="1"/>
  <c r="G3710" i="35"/>
  <c r="H3710" i="35" s="1"/>
  <c r="E3709" i="35"/>
  <c r="D3709" i="35"/>
  <c r="E3710" i="35" l="1"/>
  <c r="D3710" i="35"/>
  <c r="A3712" i="35"/>
  <c r="G3711" i="35"/>
  <c r="H3711" i="35" s="1"/>
  <c r="D3711" i="35" l="1"/>
  <c r="E3711" i="35"/>
  <c r="G3712" i="35"/>
  <c r="H3712" i="35" s="1"/>
  <c r="A3713" i="35"/>
  <c r="G3713" i="35" l="1"/>
  <c r="H3713" i="35" s="1"/>
  <c r="A3714" i="35"/>
  <c r="E3712" i="35"/>
  <c r="D3712" i="35"/>
  <c r="A3715" i="35" l="1"/>
  <c r="G3714" i="35"/>
  <c r="H3714" i="35" s="1"/>
  <c r="D3713" i="35"/>
  <c r="E3713" i="35"/>
  <c r="D3714" i="35" l="1"/>
  <c r="E3714" i="35"/>
  <c r="A3716" i="35"/>
  <c r="G3715" i="35"/>
  <c r="H3715" i="35" s="1"/>
  <c r="E3715" i="35" l="1"/>
  <c r="D3715" i="35"/>
  <c r="G3716" i="35"/>
  <c r="H3716" i="35" s="1"/>
  <c r="A3717" i="35"/>
  <c r="A3718" i="35" l="1"/>
  <c r="G3717" i="35"/>
  <c r="H3717" i="35" s="1"/>
  <c r="D3716" i="35"/>
  <c r="E3716" i="35"/>
  <c r="E3717" i="35" l="1"/>
  <c r="D3717" i="35"/>
  <c r="A3719" i="35"/>
  <c r="G3718" i="35"/>
  <c r="H3718" i="35" s="1"/>
  <c r="E3718" i="35" l="1"/>
  <c r="D3718" i="35"/>
  <c r="A3720" i="35"/>
  <c r="G3719" i="35"/>
  <c r="H3719" i="35" s="1"/>
  <c r="E3719" i="35" l="1"/>
  <c r="D3719" i="35"/>
  <c r="G3720" i="35"/>
  <c r="H3720" i="35" s="1"/>
  <c r="A3721" i="35"/>
  <c r="A3722" i="35" l="1"/>
  <c r="G3721" i="35"/>
  <c r="H3721" i="35" s="1"/>
  <c r="D3720" i="35"/>
  <c r="E3720" i="35"/>
  <c r="E3721" i="35" l="1"/>
  <c r="D3721" i="35"/>
  <c r="A3723" i="35"/>
  <c r="G3722" i="35"/>
  <c r="H3722" i="35" s="1"/>
  <c r="D3722" i="35" l="1"/>
  <c r="E3722" i="35"/>
  <c r="A3724" i="35"/>
  <c r="G3723" i="35"/>
  <c r="H3723" i="35" s="1"/>
  <c r="E3723" i="35" l="1"/>
  <c r="D3723" i="35"/>
  <c r="G3724" i="35"/>
  <c r="H3724" i="35" s="1"/>
  <c r="A3725" i="35"/>
  <c r="A3726" i="35" l="1"/>
  <c r="G3725" i="35"/>
  <c r="H3725" i="35" s="1"/>
  <c r="D3724" i="35"/>
  <c r="E3724" i="35"/>
  <c r="E3725" i="35" l="1"/>
  <c r="D3725" i="35"/>
  <c r="A3727" i="35"/>
  <c r="G3726" i="35"/>
  <c r="H3726" i="35" s="1"/>
  <c r="E3726" i="35" l="1"/>
  <c r="D3726" i="35"/>
  <c r="A3728" i="35"/>
  <c r="G3727" i="35"/>
  <c r="H3727" i="35" s="1"/>
  <c r="D3727" i="35" l="1"/>
  <c r="E3727" i="35"/>
  <c r="G3728" i="35"/>
  <c r="H3728" i="35" s="1"/>
  <c r="A3729" i="35"/>
  <c r="G3729" i="35" l="1"/>
  <c r="H3729" i="35" s="1"/>
  <c r="A3730" i="35"/>
  <c r="E3728" i="35"/>
  <c r="D3728" i="35"/>
  <c r="A3731" i="35" l="1"/>
  <c r="G3730" i="35"/>
  <c r="H3730" i="35" s="1"/>
  <c r="D3729" i="35"/>
  <c r="E3729" i="35"/>
  <c r="D3730" i="35" l="1"/>
  <c r="E3730" i="35"/>
  <c r="A3732" i="35"/>
  <c r="G3731" i="35"/>
  <c r="H3731" i="35" s="1"/>
  <c r="E3731" i="35" l="1"/>
  <c r="D3731" i="35"/>
  <c r="G3732" i="35"/>
  <c r="H3732" i="35" s="1"/>
  <c r="A3733" i="35"/>
  <c r="A3734" i="35" l="1"/>
  <c r="G3733" i="35"/>
  <c r="H3733" i="35" s="1"/>
  <c r="E3732" i="35"/>
  <c r="B3732" i="35"/>
  <c r="D3732" i="35"/>
  <c r="D3733" i="35" l="1"/>
  <c r="E3733" i="35"/>
  <c r="A3735" i="35"/>
  <c r="G3734" i="35"/>
  <c r="H3734" i="35" s="1"/>
  <c r="D3734" i="35" l="1"/>
  <c r="E3734" i="35"/>
  <c r="G3735" i="35"/>
  <c r="H3735" i="35" s="1"/>
  <c r="A3736" i="35"/>
  <c r="A3737" i="35" l="1"/>
  <c r="G3736" i="35"/>
  <c r="H3736" i="35" s="1"/>
  <c r="D3735" i="35"/>
  <c r="E3735" i="35"/>
  <c r="E3736" i="35" l="1"/>
  <c r="D3736" i="35"/>
  <c r="A3738" i="35"/>
  <c r="G3737" i="35"/>
  <c r="H3737" i="35" s="1"/>
  <c r="E3737" i="35" l="1"/>
  <c r="D3737" i="35"/>
  <c r="A3739" i="35"/>
  <c r="G3738" i="35"/>
  <c r="H3738" i="35" s="1"/>
  <c r="D3738" i="35" l="1"/>
  <c r="E3738" i="35"/>
  <c r="G3739" i="35"/>
  <c r="H3739" i="35" s="1"/>
  <c r="A3740" i="35"/>
  <c r="A3741" i="35" l="1"/>
  <c r="G3740" i="35"/>
  <c r="H3740" i="35" s="1"/>
  <c r="D3739" i="35"/>
  <c r="E3739" i="35"/>
  <c r="E3740" i="35" l="1"/>
  <c r="D3740" i="35"/>
  <c r="A3742" i="35"/>
  <c r="G3741" i="35"/>
  <c r="H3741" i="35" s="1"/>
  <c r="D3741" i="35" l="1"/>
  <c r="E3741" i="35"/>
  <c r="A3743" i="35"/>
  <c r="G3742" i="35"/>
  <c r="H3742" i="35" s="1"/>
  <c r="D3742" i="35" l="1"/>
  <c r="E3742" i="35"/>
  <c r="G3743" i="35"/>
  <c r="H3743" i="35" s="1"/>
  <c r="A3744" i="35"/>
  <c r="A3745" i="35" l="1"/>
  <c r="G3744" i="35"/>
  <c r="H3744" i="35" s="1"/>
  <c r="D3743" i="35"/>
  <c r="E3743" i="35"/>
  <c r="E3744" i="35" l="1"/>
  <c r="D3744" i="35"/>
  <c r="A3746" i="35"/>
  <c r="G3745" i="35"/>
  <c r="H3745" i="35" s="1"/>
  <c r="E3745" i="35" l="1"/>
  <c r="D3745" i="35"/>
  <c r="A3747" i="35"/>
  <c r="G3746" i="35"/>
  <c r="H3746" i="35" s="1"/>
  <c r="E3746" i="35" l="1"/>
  <c r="D3746" i="35"/>
  <c r="G3747" i="35"/>
  <c r="H3747" i="35" s="1"/>
  <c r="A3748" i="35"/>
  <c r="G3748" i="35" l="1"/>
  <c r="H3748" i="35" s="1"/>
  <c r="A3749" i="35"/>
  <c r="E3747" i="35"/>
  <c r="D3747" i="35"/>
  <c r="A3750" i="35" l="1"/>
  <c r="G3749" i="35"/>
  <c r="H3749" i="35" s="1"/>
  <c r="D3748" i="35"/>
  <c r="E3748" i="35"/>
  <c r="D3749" i="35" l="1"/>
  <c r="E3749" i="35"/>
  <c r="A3751" i="35"/>
  <c r="G3750" i="35"/>
  <c r="H3750" i="35" s="1"/>
  <c r="D3750" i="35" l="1"/>
  <c r="E3750" i="35"/>
  <c r="G3751" i="35"/>
  <c r="H3751" i="35" s="1"/>
  <c r="A3752" i="35"/>
  <c r="A3753" i="35" l="1"/>
  <c r="G3752" i="35"/>
  <c r="H3752" i="35" s="1"/>
  <c r="D3751" i="35"/>
  <c r="E3751" i="35"/>
  <c r="E3752" i="35" l="1"/>
  <c r="D3752" i="35"/>
  <c r="A3754" i="35"/>
  <c r="G3753" i="35"/>
  <c r="H3753" i="35" s="1"/>
  <c r="E3753" i="35" l="1"/>
  <c r="D3753" i="35"/>
  <c r="A3755" i="35"/>
  <c r="G3754" i="35"/>
  <c r="H3754" i="35" s="1"/>
  <c r="D3754" i="35" l="1"/>
  <c r="E3754" i="35"/>
  <c r="G3755" i="35"/>
  <c r="H3755" i="35" s="1"/>
  <c r="A3756" i="35"/>
  <c r="A3757" i="35" l="1"/>
  <c r="G3756" i="35"/>
  <c r="H3756" i="35" s="1"/>
  <c r="D3755" i="35"/>
  <c r="E3755" i="35"/>
  <c r="E3756" i="35" l="1"/>
  <c r="D3756" i="35"/>
  <c r="B3756" i="35"/>
  <c r="A3758" i="35"/>
  <c r="G3757" i="35"/>
  <c r="H3757" i="35" s="1"/>
  <c r="G3758" i="35" l="1"/>
  <c r="H3758" i="35" s="1"/>
  <c r="A3759" i="35"/>
  <c r="D3757" i="35"/>
  <c r="E3757" i="35"/>
  <c r="A3760" i="35" l="1"/>
  <c r="G3759" i="35"/>
  <c r="H3759" i="35" s="1"/>
  <c r="E3758" i="35"/>
  <c r="D3758" i="35"/>
  <c r="E3759" i="35" l="1"/>
  <c r="D3759" i="35"/>
  <c r="A3761" i="35"/>
  <c r="G3760" i="35"/>
  <c r="H3760" i="35" s="1"/>
  <c r="D3760" i="35" l="1"/>
  <c r="E3760" i="35"/>
  <c r="A3762" i="35"/>
  <c r="G3761" i="35"/>
  <c r="H3761" i="35" s="1"/>
  <c r="D3761" i="35" l="1"/>
  <c r="E3761" i="35"/>
  <c r="G3762" i="35"/>
  <c r="H3762" i="35" s="1"/>
  <c r="A3763" i="35"/>
  <c r="A3764" i="35" l="1"/>
  <c r="G3763" i="35"/>
  <c r="H3763" i="35" s="1"/>
  <c r="E3762" i="35"/>
  <c r="D3762" i="35"/>
  <c r="E3763" i="35" l="1"/>
  <c r="D3763" i="35"/>
  <c r="A3765" i="35"/>
  <c r="G3764" i="35"/>
  <c r="H3764" i="35" s="1"/>
  <c r="E3764" i="35" l="1"/>
  <c r="D3764" i="35"/>
  <c r="G3765" i="35"/>
  <c r="H3765" i="35" s="1"/>
  <c r="A3766" i="35"/>
  <c r="E3765" i="35" l="1"/>
  <c r="D3765" i="35"/>
  <c r="G3766" i="35"/>
  <c r="H3766" i="35" s="1"/>
  <c r="A3767" i="35"/>
  <c r="D3766" i="35" l="1"/>
  <c r="E3766" i="35"/>
  <c r="G3767" i="35"/>
  <c r="H3767" i="35" s="1"/>
  <c r="A3768" i="35"/>
  <c r="D3767" i="35" l="1"/>
  <c r="E3767" i="35"/>
  <c r="A3769" i="35"/>
  <c r="G3768" i="35"/>
  <c r="H3768" i="35" s="1"/>
  <c r="D3768" i="35" l="1"/>
  <c r="E3768" i="35"/>
  <c r="A3770" i="35"/>
  <c r="G3769" i="35"/>
  <c r="H3769" i="35" s="1"/>
  <c r="G3770" i="35" l="1"/>
  <c r="H3770" i="35" s="1"/>
  <c r="A3771" i="35"/>
  <c r="E3769" i="35"/>
  <c r="D3769" i="35"/>
  <c r="A3772" i="35" l="1"/>
  <c r="G3771" i="35"/>
  <c r="H3771" i="35" s="1"/>
  <c r="E3770" i="35"/>
  <c r="D3770" i="35"/>
  <c r="E3771" i="35" l="1"/>
  <c r="D3771" i="35"/>
  <c r="A3773" i="35"/>
  <c r="G3772" i="35"/>
  <c r="H3772" i="35" s="1"/>
  <c r="A3774" i="35" l="1"/>
  <c r="G3773" i="35"/>
  <c r="H3773" i="35" s="1"/>
  <c r="E3772" i="35"/>
  <c r="D3772" i="35"/>
  <c r="D3773" i="35" l="1"/>
  <c r="E3773" i="35"/>
  <c r="G3774" i="35"/>
  <c r="H3774" i="35" s="1"/>
  <c r="A3775" i="35"/>
  <c r="A3776" i="35" l="1"/>
  <c r="G3775" i="35"/>
  <c r="H3775" i="35" s="1"/>
  <c r="E3774" i="35"/>
  <c r="D3774" i="35"/>
  <c r="E3775" i="35" l="1"/>
  <c r="D3775" i="35"/>
  <c r="A3777" i="35"/>
  <c r="G3776" i="35"/>
  <c r="H3776" i="35" s="1"/>
  <c r="A3778" i="35" l="1"/>
  <c r="G3777" i="35"/>
  <c r="H3777" i="35" s="1"/>
  <c r="D3776" i="35"/>
  <c r="E3776" i="35"/>
  <c r="D3777" i="35" l="1"/>
  <c r="E3777" i="35"/>
  <c r="G3778" i="35"/>
  <c r="H3778" i="35" s="1"/>
  <c r="A3779" i="35"/>
  <c r="A3780" i="35" l="1"/>
  <c r="G3779" i="35"/>
  <c r="H3779" i="35" s="1"/>
  <c r="E3778" i="35"/>
  <c r="D3778" i="35"/>
  <c r="E3779" i="35" l="1"/>
  <c r="D3779" i="35"/>
  <c r="A3781" i="35"/>
  <c r="G3780" i="35"/>
  <c r="H3780" i="35" s="1"/>
  <c r="G3781" i="35" l="1"/>
  <c r="H3781" i="35" s="1"/>
  <c r="A3782" i="35"/>
  <c r="D3780" i="35"/>
  <c r="B3780" i="35"/>
  <c r="E3780" i="35"/>
  <c r="A3783" i="35" l="1"/>
  <c r="G3782" i="35"/>
  <c r="H3782" i="35" s="1"/>
  <c r="E3781" i="35"/>
  <c r="D3781" i="35"/>
  <c r="D3782" i="35" l="1"/>
  <c r="E3782" i="35"/>
  <c r="A3784" i="35"/>
  <c r="G3783" i="35"/>
  <c r="H3783" i="35" s="1"/>
  <c r="E3783" i="35" l="1"/>
  <c r="D3783" i="35"/>
  <c r="A3785" i="35"/>
  <c r="G3784" i="35"/>
  <c r="H3784" i="35" s="1"/>
  <c r="E3784" i="35" l="1"/>
  <c r="D3784" i="35"/>
  <c r="G3785" i="35"/>
  <c r="H3785" i="35" s="1"/>
  <c r="A3786" i="35"/>
  <c r="G3786" i="35" l="1"/>
  <c r="H3786" i="35" s="1"/>
  <c r="A3787" i="35"/>
  <c r="D3785" i="35"/>
  <c r="E3785" i="35"/>
  <c r="A3788" i="35" l="1"/>
  <c r="G3787" i="35"/>
  <c r="H3787" i="35" s="1"/>
  <c r="E3786" i="35"/>
  <c r="D3786" i="35"/>
  <c r="D3787" i="35" l="1"/>
  <c r="E3787" i="35"/>
  <c r="A3789" i="35"/>
  <c r="G3788" i="35"/>
  <c r="H3788" i="35" s="1"/>
  <c r="D3788" i="35" l="1"/>
  <c r="E3788" i="35"/>
  <c r="G3789" i="35"/>
  <c r="H3789" i="35" s="1"/>
  <c r="A3790" i="35"/>
  <c r="A3791" i="35" l="1"/>
  <c r="G3790" i="35"/>
  <c r="H3790" i="35" s="1"/>
  <c r="E3789" i="35"/>
  <c r="D3789" i="35"/>
  <c r="D3790" i="35" l="1"/>
  <c r="E3790" i="35"/>
  <c r="A3792" i="35"/>
  <c r="G3791" i="35"/>
  <c r="H3791" i="35" s="1"/>
  <c r="E3791" i="35" l="1"/>
  <c r="D3791" i="35"/>
  <c r="A3793" i="35"/>
  <c r="G3792" i="35"/>
  <c r="H3792" i="35" s="1"/>
  <c r="D3792" i="35" l="1"/>
  <c r="E3792" i="35"/>
  <c r="G3793" i="35"/>
  <c r="H3793" i="35" s="1"/>
  <c r="A3794" i="35"/>
  <c r="A3795" i="35" l="1"/>
  <c r="G3794" i="35"/>
  <c r="H3794" i="35" s="1"/>
  <c r="E3793" i="35"/>
  <c r="D3793" i="35"/>
  <c r="D3794" i="35" l="1"/>
  <c r="E3794" i="35"/>
  <c r="A3796" i="35"/>
  <c r="G3795" i="35"/>
  <c r="H3795" i="35" s="1"/>
  <c r="D3795" i="35" l="1"/>
  <c r="E3795" i="35"/>
  <c r="A3797" i="35"/>
  <c r="G3796" i="35"/>
  <c r="H3796" i="35" s="1"/>
  <c r="D3796" i="35" l="1"/>
  <c r="E3796" i="35"/>
  <c r="G3797" i="35"/>
  <c r="H3797" i="35" s="1"/>
  <c r="A3798" i="35"/>
  <c r="A3799" i="35" l="1"/>
  <c r="G3798" i="35"/>
  <c r="H3798" i="35" s="1"/>
  <c r="E3797" i="35"/>
  <c r="D3797" i="35"/>
  <c r="D3798" i="35" l="1"/>
  <c r="E3798" i="35"/>
  <c r="A3800" i="35"/>
  <c r="G3799" i="35"/>
  <c r="H3799" i="35" s="1"/>
  <c r="E3799" i="35" l="1"/>
  <c r="D3799" i="35"/>
  <c r="A3801" i="35"/>
  <c r="G3800" i="35"/>
  <c r="H3800" i="35" s="1"/>
  <c r="E3800" i="35" l="1"/>
  <c r="D3800" i="35"/>
  <c r="G3801" i="35"/>
  <c r="H3801" i="35" s="1"/>
  <c r="A3802" i="35"/>
  <c r="G3802" i="35" l="1"/>
  <c r="H3802" i="35" s="1"/>
  <c r="A3803" i="35"/>
  <c r="D3801" i="35"/>
  <c r="E3801" i="35"/>
  <c r="A3804" i="35" l="1"/>
  <c r="G3803" i="35"/>
  <c r="H3803" i="35" s="1"/>
  <c r="E3802" i="35"/>
  <c r="D3802" i="35"/>
  <c r="D3803" i="35" l="1"/>
  <c r="E3803" i="35"/>
  <c r="G3804" i="35"/>
  <c r="H3804" i="35" s="1"/>
  <c r="A3805" i="35"/>
  <c r="G3805" i="35" l="1"/>
  <c r="H3805" i="35" s="1"/>
  <c r="A3806" i="35"/>
  <c r="E3804" i="35"/>
  <c r="B3804" i="35"/>
  <c r="D3804" i="35"/>
  <c r="A3807" i="35" l="1"/>
  <c r="G3806" i="35"/>
  <c r="H3806" i="35" s="1"/>
  <c r="E3805" i="35"/>
  <c r="D3805" i="35"/>
  <c r="E3806" i="35" l="1"/>
  <c r="D3806" i="35"/>
  <c r="A3808" i="35"/>
  <c r="G3807" i="35"/>
  <c r="H3807" i="35" s="1"/>
  <c r="D3807" i="35" l="1"/>
  <c r="E3807" i="35"/>
  <c r="G3808" i="35"/>
  <c r="H3808" i="35" s="1"/>
  <c r="A3809" i="35"/>
  <c r="A3810" i="35" l="1"/>
  <c r="G3809" i="35"/>
  <c r="H3809" i="35" s="1"/>
  <c r="E3808" i="35"/>
  <c r="D3808" i="35"/>
  <c r="D3809" i="35" l="1"/>
  <c r="E3809" i="35"/>
  <c r="A3811" i="35"/>
  <c r="G3810" i="35"/>
  <c r="H3810" i="35" s="1"/>
  <c r="D3810" i="35" l="1"/>
  <c r="E3810" i="35"/>
  <c r="A3812" i="35"/>
  <c r="G3811" i="35"/>
  <c r="H3811" i="35" s="1"/>
  <c r="D3811" i="35" l="1"/>
  <c r="E3811" i="35"/>
  <c r="G3812" i="35"/>
  <c r="H3812" i="35" s="1"/>
  <c r="A3813" i="35"/>
  <c r="A3814" i="35" l="1"/>
  <c r="G3813" i="35"/>
  <c r="H3813" i="35" s="1"/>
  <c r="E3812" i="35"/>
  <c r="D3812" i="35"/>
  <c r="D3813" i="35" l="1"/>
  <c r="E3813" i="35"/>
  <c r="A3815" i="35"/>
  <c r="G3814" i="35"/>
  <c r="H3814" i="35" s="1"/>
  <c r="D3814" i="35" l="1"/>
  <c r="E3814" i="35"/>
  <c r="A3816" i="35"/>
  <c r="G3815" i="35"/>
  <c r="H3815" i="35" s="1"/>
  <c r="D3815" i="35" l="1"/>
  <c r="E3815" i="35"/>
  <c r="G3816" i="35"/>
  <c r="H3816" i="35" s="1"/>
  <c r="A3817" i="35"/>
  <c r="A3818" i="35" l="1"/>
  <c r="G3817" i="35"/>
  <c r="H3817" i="35" s="1"/>
  <c r="E3816" i="35"/>
  <c r="D3816" i="35"/>
  <c r="E3817" i="35" l="1"/>
  <c r="D3817" i="35"/>
  <c r="A3819" i="35"/>
  <c r="G3818" i="35"/>
  <c r="H3818" i="35" s="1"/>
  <c r="D3818" i="35" l="1"/>
  <c r="E3818" i="35"/>
  <c r="A3820" i="35"/>
  <c r="G3819" i="35"/>
  <c r="H3819" i="35" s="1"/>
  <c r="D3819" i="35" l="1"/>
  <c r="E3819" i="35"/>
  <c r="G3820" i="35"/>
  <c r="H3820" i="35" s="1"/>
  <c r="A3821" i="35"/>
  <c r="G3821" i="35" l="1"/>
  <c r="H3821" i="35" s="1"/>
  <c r="A3822" i="35"/>
  <c r="E3820" i="35"/>
  <c r="D3820" i="35"/>
  <c r="A3823" i="35" l="1"/>
  <c r="G3822" i="35"/>
  <c r="H3822" i="35" s="1"/>
  <c r="E3821" i="35"/>
  <c r="D3821" i="35"/>
  <c r="D3822" i="35" l="1"/>
  <c r="E3822" i="35"/>
  <c r="A3824" i="35"/>
  <c r="G3823" i="35"/>
  <c r="H3823" i="35" s="1"/>
  <c r="E3823" i="35" l="1"/>
  <c r="D3823" i="35"/>
  <c r="G3824" i="35"/>
  <c r="H3824" i="35" s="1"/>
  <c r="A3825" i="35"/>
  <c r="A3826" i="35" l="1"/>
  <c r="G3825" i="35"/>
  <c r="H3825" i="35" s="1"/>
  <c r="D3824" i="35"/>
  <c r="E3824" i="35"/>
  <c r="E3825" i="35" l="1"/>
  <c r="D3825" i="35"/>
  <c r="A3827" i="35"/>
  <c r="G3826" i="35"/>
  <c r="H3826" i="35" s="1"/>
  <c r="D3826" i="35" l="1"/>
  <c r="E3826" i="35"/>
  <c r="A3828" i="35"/>
  <c r="G3827" i="35"/>
  <c r="H3827" i="35" s="1"/>
  <c r="E3827" i="35" l="1"/>
  <c r="D3827" i="35"/>
  <c r="G3828" i="35"/>
  <c r="H3828" i="35" s="1"/>
  <c r="A3829" i="35"/>
  <c r="A3830" i="35" l="1"/>
  <c r="G3829" i="35"/>
  <c r="H3829" i="35" s="1"/>
  <c r="E3828" i="35"/>
  <c r="D3828" i="35"/>
  <c r="B3828" i="35"/>
  <c r="D3829" i="35" l="1"/>
  <c r="E3829" i="35"/>
  <c r="A3831" i="35"/>
  <c r="G3830" i="35"/>
  <c r="H3830" i="35" s="1"/>
  <c r="D3830" i="35" l="1"/>
  <c r="E3830" i="35"/>
  <c r="G3831" i="35"/>
  <c r="H3831" i="35" s="1"/>
  <c r="A3832" i="35"/>
  <c r="A3833" i="35" l="1"/>
  <c r="G3832" i="35"/>
  <c r="H3832" i="35" s="1"/>
  <c r="E3831" i="35"/>
  <c r="D3831" i="35"/>
  <c r="D3832" i="35" l="1"/>
  <c r="E3832" i="35"/>
  <c r="A3834" i="35"/>
  <c r="G3833" i="35"/>
  <c r="H3833" i="35" s="1"/>
  <c r="D3833" i="35" l="1"/>
  <c r="E3833" i="35"/>
  <c r="A3835" i="35"/>
  <c r="G3834" i="35"/>
  <c r="H3834" i="35" s="1"/>
  <c r="E3834" i="35" l="1"/>
  <c r="D3834" i="35"/>
  <c r="G3835" i="35"/>
  <c r="H3835" i="35" s="1"/>
  <c r="A3836" i="35"/>
  <c r="A3837" i="35" l="1"/>
  <c r="G3836" i="35"/>
  <c r="H3836" i="35" s="1"/>
  <c r="D3835" i="35"/>
  <c r="E3835" i="35"/>
  <c r="E3836" i="35" l="1"/>
  <c r="D3836" i="35"/>
  <c r="A3838" i="35"/>
  <c r="G3837" i="35"/>
  <c r="H3837" i="35" s="1"/>
  <c r="D3837" i="35" l="1"/>
  <c r="E3837" i="35"/>
  <c r="G3838" i="35"/>
  <c r="H3838" i="35" s="1"/>
  <c r="A3839" i="35"/>
  <c r="G3839" i="35" l="1"/>
  <c r="H3839" i="35" s="1"/>
  <c r="A3840" i="35"/>
  <c r="E3838" i="35"/>
  <c r="D3838" i="35"/>
  <c r="G3840" i="35" l="1"/>
  <c r="H3840" i="35" s="1"/>
  <c r="A3841" i="35"/>
  <c r="E3839" i="35"/>
  <c r="D3839" i="35"/>
  <c r="A3842" i="35" l="1"/>
  <c r="G3841" i="35"/>
  <c r="H3841" i="35" s="1"/>
  <c r="D3840" i="35"/>
  <c r="E3840" i="35"/>
  <c r="D3841" i="35" l="1"/>
  <c r="E3841" i="35"/>
  <c r="A3843" i="35"/>
  <c r="G3842" i="35"/>
  <c r="H3842" i="35" s="1"/>
  <c r="E3842" i="35" l="1"/>
  <c r="D3842" i="35"/>
  <c r="G3843" i="35"/>
  <c r="H3843" i="35" s="1"/>
  <c r="A3844" i="35"/>
  <c r="A3845" i="35" l="1"/>
  <c r="G3844" i="35"/>
  <c r="H3844" i="35" s="1"/>
  <c r="D3843" i="35"/>
  <c r="E3843" i="35"/>
  <c r="E3844" i="35" l="1"/>
  <c r="D3844" i="35"/>
  <c r="A3846" i="35"/>
  <c r="G3845" i="35"/>
  <c r="H3845" i="35" s="1"/>
  <c r="D3845" i="35" l="1"/>
  <c r="E3845" i="35"/>
  <c r="A3847" i="35"/>
  <c r="G3846" i="35"/>
  <c r="H3846" i="35" s="1"/>
  <c r="D3846" i="35" l="1"/>
  <c r="E3846" i="35"/>
  <c r="G3847" i="35"/>
  <c r="H3847" i="35" s="1"/>
  <c r="A3848" i="35"/>
  <c r="A3849" i="35" l="1"/>
  <c r="G3848" i="35"/>
  <c r="H3848" i="35" s="1"/>
  <c r="E3847" i="35"/>
  <c r="D3847" i="35"/>
  <c r="E3848" i="35" l="1"/>
  <c r="D3848" i="35"/>
  <c r="A3850" i="35"/>
  <c r="G3849" i="35"/>
  <c r="H3849" i="35" s="1"/>
  <c r="D3849" i="35" l="1"/>
  <c r="E3849" i="35"/>
  <c r="A3851" i="35"/>
  <c r="G3850" i="35"/>
  <c r="H3850" i="35" s="1"/>
  <c r="E3850" i="35" l="1"/>
  <c r="D3850" i="35"/>
  <c r="G3851" i="35"/>
  <c r="H3851" i="35" s="1"/>
  <c r="A3852" i="35"/>
  <c r="A3853" i="35" l="1"/>
  <c r="G3852" i="35"/>
  <c r="H3852" i="35" s="1"/>
  <c r="D3851" i="35"/>
  <c r="E3851" i="35"/>
  <c r="D3852" i="35" l="1"/>
  <c r="B3852" i="35"/>
  <c r="E3852" i="35"/>
  <c r="A3854" i="35"/>
  <c r="G3853" i="35"/>
  <c r="H3853" i="35" s="1"/>
  <c r="G3854" i="35" l="1"/>
  <c r="H3854" i="35" s="1"/>
  <c r="A3855" i="35"/>
  <c r="E3853" i="35"/>
  <c r="D3853" i="35"/>
  <c r="A3856" i="35" l="1"/>
  <c r="G3855" i="35"/>
  <c r="H3855" i="35" s="1"/>
  <c r="E3854" i="35"/>
  <c r="D3854" i="35"/>
  <c r="E3855" i="35" l="1"/>
  <c r="D3855" i="35"/>
  <c r="A3857" i="35"/>
  <c r="G3856" i="35"/>
  <c r="H3856" i="35" s="1"/>
  <c r="E3856" i="35" l="1"/>
  <c r="D3856" i="35"/>
  <c r="A3858" i="35"/>
  <c r="G3857" i="35"/>
  <c r="H3857" i="35" s="1"/>
  <c r="E3857" i="35" l="1"/>
  <c r="D3857" i="35"/>
  <c r="G3858" i="35"/>
  <c r="H3858" i="35" s="1"/>
  <c r="A3859" i="35"/>
  <c r="G3859" i="35" l="1"/>
  <c r="H3859" i="35" s="1"/>
  <c r="A3860" i="35"/>
  <c r="E3858" i="35"/>
  <c r="D3858" i="35"/>
  <c r="A3861" i="35" l="1"/>
  <c r="G3860" i="35"/>
  <c r="H3860" i="35" s="1"/>
  <c r="D3859" i="35"/>
  <c r="E3859" i="35"/>
  <c r="D3860" i="35" l="1"/>
  <c r="E3860" i="35"/>
  <c r="A3862" i="35"/>
  <c r="G3861" i="35"/>
  <c r="H3861" i="35" s="1"/>
  <c r="G3862" i="35" l="1"/>
  <c r="H3862" i="35" s="1"/>
  <c r="A3863" i="35"/>
  <c r="E3861" i="35"/>
  <c r="D3861" i="35"/>
  <c r="A3864" i="35" l="1"/>
  <c r="G3863" i="35"/>
  <c r="H3863" i="35" s="1"/>
  <c r="E3862" i="35"/>
  <c r="D3862" i="35"/>
  <c r="E3863" i="35" l="1"/>
  <c r="D3863" i="35"/>
  <c r="A3865" i="35"/>
  <c r="G3864" i="35"/>
  <c r="H3864" i="35" s="1"/>
  <c r="A3866" i="35" l="1"/>
  <c r="G3865" i="35"/>
  <c r="H3865" i="35" s="1"/>
  <c r="D3864" i="35"/>
  <c r="E3864" i="35"/>
  <c r="D3865" i="35" l="1"/>
  <c r="E3865" i="35"/>
  <c r="G3866" i="35"/>
  <c r="H3866" i="35" s="1"/>
  <c r="A3867" i="35"/>
  <c r="D3866" i="35" l="1"/>
  <c r="E3866" i="35"/>
  <c r="A3868" i="35"/>
  <c r="G3867" i="35"/>
  <c r="H3867" i="35" s="1"/>
  <c r="A3869" i="35" l="1"/>
  <c r="G3868" i="35"/>
  <c r="H3868" i="35" s="1"/>
  <c r="E3867" i="35"/>
  <c r="D3867" i="35"/>
  <c r="D3868" i="35" l="1"/>
  <c r="E3868" i="35"/>
  <c r="A3870" i="35"/>
  <c r="G3869" i="35"/>
  <c r="H3869" i="35" s="1"/>
  <c r="E3869" i="35" l="1"/>
  <c r="D3869" i="35"/>
  <c r="G3870" i="35"/>
  <c r="H3870" i="35" s="1"/>
  <c r="A3871" i="35"/>
  <c r="A3872" i="35" l="1"/>
  <c r="G3871" i="35"/>
  <c r="H3871" i="35" s="1"/>
  <c r="E3870" i="35"/>
  <c r="D3870" i="35"/>
  <c r="E3871" i="35" l="1"/>
  <c r="D3871" i="35"/>
  <c r="A3873" i="35"/>
  <c r="G3872" i="35"/>
  <c r="H3872" i="35" s="1"/>
  <c r="A3874" i="35" l="1"/>
  <c r="G3873" i="35"/>
  <c r="H3873" i="35" s="1"/>
  <c r="E3872" i="35"/>
  <c r="D3872" i="35"/>
  <c r="E3873" i="35" l="1"/>
  <c r="D3873" i="35"/>
  <c r="G3874" i="35"/>
  <c r="H3874" i="35" s="1"/>
  <c r="A3875" i="35"/>
  <c r="D3874" i="35" l="1"/>
  <c r="E3874" i="35"/>
  <c r="G3875" i="35"/>
  <c r="H3875" i="35" s="1"/>
  <c r="A3876" i="35"/>
  <c r="D3875" i="35" l="1"/>
  <c r="E3875" i="35"/>
  <c r="G3876" i="35"/>
  <c r="H3876" i="35" s="1"/>
  <c r="A3877" i="35"/>
  <c r="E3876" i="35" l="1"/>
  <c r="B3876" i="35"/>
  <c r="D3876" i="35"/>
  <c r="G3877" i="35"/>
  <c r="H3877" i="35" s="1"/>
  <c r="A3878" i="35"/>
  <c r="E3877" i="35" l="1"/>
  <c r="D3877" i="35"/>
  <c r="G3878" i="35"/>
  <c r="H3878" i="35" s="1"/>
  <c r="A3879" i="35"/>
  <c r="A3880" i="35" l="1"/>
  <c r="G3879" i="35"/>
  <c r="H3879" i="35" s="1"/>
  <c r="E3878" i="35"/>
  <c r="D3878" i="35"/>
  <c r="E3879" i="35" l="1"/>
  <c r="D3879" i="35"/>
  <c r="A3881" i="35"/>
  <c r="G3880" i="35"/>
  <c r="H3880" i="35" s="1"/>
  <c r="E3880" i="35" l="1"/>
  <c r="D3880" i="35"/>
  <c r="G3881" i="35"/>
  <c r="H3881" i="35" s="1"/>
  <c r="A3882" i="35"/>
  <c r="A3883" i="35" l="1"/>
  <c r="G3882" i="35"/>
  <c r="H3882" i="35" s="1"/>
  <c r="E3881" i="35"/>
  <c r="D3881" i="35"/>
  <c r="E3882" i="35" l="1"/>
  <c r="D3882" i="35"/>
  <c r="A3884" i="35"/>
  <c r="G3883" i="35"/>
  <c r="H3883" i="35" s="1"/>
  <c r="E3883" i="35" l="1"/>
  <c r="D3883" i="35"/>
  <c r="A3885" i="35"/>
  <c r="G3884" i="35"/>
  <c r="H3884" i="35" s="1"/>
  <c r="D3884" i="35" l="1"/>
  <c r="E3884" i="35"/>
  <c r="G3885" i="35"/>
  <c r="H3885" i="35" s="1"/>
  <c r="A3886" i="35"/>
  <c r="A3887" i="35" l="1"/>
  <c r="G3886" i="35"/>
  <c r="H3886" i="35" s="1"/>
  <c r="D3885" i="35"/>
  <c r="E3885" i="35"/>
  <c r="D3886" i="35" l="1"/>
  <c r="E3886" i="35"/>
  <c r="A3888" i="35"/>
  <c r="G3887" i="35"/>
  <c r="H3887" i="35" s="1"/>
  <c r="D3887" i="35" l="1"/>
  <c r="E3887" i="35"/>
  <c r="A3889" i="35"/>
  <c r="G3888" i="35"/>
  <c r="H3888" i="35" s="1"/>
  <c r="D3888" i="35" l="1"/>
  <c r="E3888" i="35"/>
  <c r="G3889" i="35"/>
  <c r="H3889" i="35" s="1"/>
  <c r="A3890" i="35"/>
  <c r="A3891" i="35" l="1"/>
  <c r="G3890" i="35"/>
  <c r="H3890" i="35" s="1"/>
  <c r="E3889" i="35"/>
  <c r="D3889" i="35"/>
  <c r="E3890" i="35" l="1"/>
  <c r="D3890" i="35"/>
  <c r="A3892" i="35"/>
  <c r="G3891" i="35"/>
  <c r="H3891" i="35" s="1"/>
  <c r="E3891" i="35" l="1"/>
  <c r="D3891" i="35"/>
  <c r="G3892" i="35"/>
  <c r="H3892" i="35" s="1"/>
  <c r="A3893" i="35"/>
  <c r="G3893" i="35" l="1"/>
  <c r="H3893" i="35" s="1"/>
  <c r="A3894" i="35"/>
  <c r="E3892" i="35"/>
  <c r="D3892" i="35"/>
  <c r="G3894" i="35" l="1"/>
  <c r="H3894" i="35" s="1"/>
  <c r="A3895" i="35"/>
  <c r="E3893" i="35"/>
  <c r="D3893" i="35"/>
  <c r="A3896" i="35" l="1"/>
  <c r="G3895" i="35"/>
  <c r="H3895" i="35" s="1"/>
  <c r="E3894" i="35"/>
  <c r="D3894" i="35"/>
  <c r="E3895" i="35" l="1"/>
  <c r="D3895" i="35"/>
  <c r="A3897" i="35"/>
  <c r="G3896" i="35"/>
  <c r="H3896" i="35" s="1"/>
  <c r="E3896" i="35" l="1"/>
  <c r="D3896" i="35"/>
  <c r="G3897" i="35"/>
  <c r="H3897" i="35" s="1"/>
  <c r="A3898" i="35"/>
  <c r="A3899" i="35" l="1"/>
  <c r="G3898" i="35"/>
  <c r="H3898" i="35" s="1"/>
  <c r="E3897" i="35"/>
  <c r="D3897" i="35"/>
  <c r="E3898" i="35" l="1"/>
  <c r="D3898" i="35"/>
  <c r="A3900" i="35"/>
  <c r="G3899" i="35"/>
  <c r="H3899" i="35" s="1"/>
  <c r="E3899" i="35" l="1"/>
  <c r="D3899" i="35"/>
  <c r="A3901" i="35"/>
  <c r="G3900" i="35"/>
  <c r="H3900" i="35" s="1"/>
  <c r="E3900" i="35" l="1"/>
  <c r="D3900" i="35"/>
  <c r="B3900" i="35"/>
  <c r="A3902" i="35"/>
  <c r="G3901" i="35"/>
  <c r="H3901" i="35" s="1"/>
  <c r="A3903" i="35" l="1"/>
  <c r="G3902" i="35"/>
  <c r="H3902" i="35" s="1"/>
  <c r="E3901" i="35"/>
  <c r="D3901" i="35"/>
  <c r="D3902" i="35" l="1"/>
  <c r="E3902" i="35"/>
  <c r="A3904" i="35"/>
  <c r="G3903" i="35"/>
  <c r="H3903" i="35" s="1"/>
  <c r="D3903" i="35" l="1"/>
  <c r="E3903" i="35"/>
  <c r="G3904" i="35"/>
  <c r="H3904" i="35" s="1"/>
  <c r="A3905" i="35"/>
  <c r="A3906" i="35" l="1"/>
  <c r="G3905" i="35"/>
  <c r="H3905" i="35" s="1"/>
  <c r="E3904" i="35"/>
  <c r="D3904" i="35"/>
  <c r="D3905" i="35" l="1"/>
  <c r="E3905" i="35"/>
  <c r="A3907" i="35"/>
  <c r="G3906" i="35"/>
  <c r="H3906" i="35" s="1"/>
  <c r="D3906" i="35" l="1"/>
  <c r="E3906" i="35"/>
  <c r="A3908" i="35"/>
  <c r="G3907" i="35"/>
  <c r="H3907" i="35" s="1"/>
  <c r="D3907" i="35" l="1"/>
  <c r="E3907" i="35"/>
  <c r="G3908" i="35"/>
  <c r="H3908" i="35" s="1"/>
  <c r="A3909" i="35"/>
  <c r="A3910" i="35" l="1"/>
  <c r="G3909" i="35"/>
  <c r="H3909" i="35" s="1"/>
  <c r="D3908" i="35"/>
  <c r="E3908" i="35"/>
  <c r="E3909" i="35" l="1"/>
  <c r="D3909" i="35"/>
  <c r="A3911" i="35"/>
  <c r="G3910" i="35"/>
  <c r="H3910" i="35" s="1"/>
  <c r="D3910" i="35" l="1"/>
  <c r="E3910" i="35"/>
  <c r="A3912" i="35"/>
  <c r="G3911" i="35"/>
  <c r="H3911" i="35" s="1"/>
  <c r="D3911" i="35" l="1"/>
  <c r="E3911" i="35"/>
  <c r="G3912" i="35"/>
  <c r="H3912" i="35" s="1"/>
  <c r="A3913" i="35"/>
  <c r="E3912" i="35" l="1"/>
  <c r="D3912" i="35"/>
  <c r="G3913" i="35"/>
  <c r="H3913" i="35" s="1"/>
  <c r="A3914" i="35"/>
  <c r="A3915" i="35" l="1"/>
  <c r="G3914" i="35"/>
  <c r="H3914" i="35" s="1"/>
  <c r="E3913" i="35"/>
  <c r="D3913" i="35"/>
  <c r="D3914" i="35" l="1"/>
  <c r="E3914" i="35"/>
  <c r="A3916" i="35"/>
  <c r="G3915" i="35"/>
  <c r="H3915" i="35" s="1"/>
  <c r="D3915" i="35" l="1"/>
  <c r="E3915" i="35"/>
  <c r="G3916" i="35"/>
  <c r="H3916" i="35" s="1"/>
  <c r="A3917" i="35"/>
  <c r="E3916" i="35" l="1"/>
  <c r="D3916" i="35"/>
  <c r="A3918" i="35"/>
  <c r="G3917" i="35"/>
  <c r="H3917" i="35" s="1"/>
  <c r="A3919" i="35" l="1"/>
  <c r="G3918" i="35"/>
  <c r="H3918" i="35" s="1"/>
  <c r="E3917" i="35"/>
  <c r="D3917" i="35"/>
  <c r="D3918" i="35" l="1"/>
  <c r="E3918" i="35"/>
  <c r="A3920" i="35"/>
  <c r="G3919" i="35"/>
  <c r="H3919" i="35" s="1"/>
  <c r="D3919" i="35" l="1"/>
  <c r="E3919" i="35"/>
  <c r="G3920" i="35"/>
  <c r="H3920" i="35" s="1"/>
  <c r="A3921" i="35"/>
  <c r="A3922" i="35" l="1"/>
  <c r="G3921" i="35"/>
  <c r="H3921" i="35" s="1"/>
  <c r="E3920" i="35"/>
  <c r="D3920" i="35"/>
  <c r="D3921" i="35" l="1"/>
  <c r="E3921" i="35"/>
  <c r="A3923" i="35"/>
  <c r="G3922" i="35"/>
  <c r="H3922" i="35" s="1"/>
  <c r="D3922" i="35" l="1"/>
  <c r="E3922" i="35"/>
  <c r="A3924" i="35"/>
  <c r="G3923" i="35"/>
  <c r="H3923" i="35" s="1"/>
  <c r="D3923" i="35" l="1"/>
  <c r="E3923" i="35"/>
  <c r="G3924" i="35"/>
  <c r="H3924" i="35" s="1"/>
  <c r="A3925" i="35"/>
  <c r="A3926" i="35" l="1"/>
  <c r="G3925" i="35"/>
  <c r="H3925" i="35" s="1"/>
  <c r="E3924" i="35"/>
  <c r="B3924" i="35"/>
  <c r="D3924" i="35"/>
  <c r="D3925" i="35" l="1"/>
  <c r="E3925" i="35"/>
  <c r="A3927" i="35"/>
  <c r="G3926" i="35"/>
  <c r="H3926" i="35" s="1"/>
  <c r="D3926" i="35" l="1"/>
  <c r="E3926" i="35"/>
  <c r="G3927" i="35"/>
  <c r="H3927" i="35" s="1"/>
  <c r="A3928" i="35"/>
  <c r="A3929" i="35" l="1"/>
  <c r="G3928" i="35"/>
  <c r="H3928" i="35" s="1"/>
  <c r="E3927" i="35"/>
  <c r="D3927" i="35"/>
  <c r="D3928" i="35" l="1"/>
  <c r="E3928" i="35"/>
  <c r="A3930" i="35"/>
  <c r="G3929" i="35"/>
  <c r="H3929" i="35" s="1"/>
  <c r="D3929" i="35" l="1"/>
  <c r="E3929" i="35"/>
  <c r="G3930" i="35"/>
  <c r="H3930" i="35" s="1"/>
  <c r="A3931" i="35"/>
  <c r="G3931" i="35" l="1"/>
  <c r="H3931" i="35" s="1"/>
  <c r="A3932" i="35"/>
  <c r="D3930" i="35"/>
  <c r="E3930" i="35"/>
  <c r="G3932" i="35" l="1"/>
  <c r="H3932" i="35" s="1"/>
  <c r="A3933" i="35"/>
  <c r="D3931" i="35"/>
  <c r="E3931" i="35"/>
  <c r="A3934" i="35" l="1"/>
  <c r="G3933" i="35"/>
  <c r="H3933" i="35" s="1"/>
  <c r="D3932" i="35"/>
  <c r="E3932" i="35"/>
  <c r="D3933" i="35" l="1"/>
  <c r="E3933" i="35"/>
  <c r="A3935" i="35"/>
  <c r="G3934" i="35"/>
  <c r="H3934" i="35" s="1"/>
  <c r="D3934" i="35" l="1"/>
  <c r="E3934" i="35"/>
  <c r="G3935" i="35"/>
  <c r="H3935" i="35" s="1"/>
  <c r="A3936" i="35"/>
  <c r="A3937" i="35" l="1"/>
  <c r="G3936" i="35"/>
  <c r="H3936" i="35" s="1"/>
  <c r="E3935" i="35"/>
  <c r="D3935" i="35"/>
  <c r="E3936" i="35" l="1"/>
  <c r="D3936" i="35"/>
  <c r="A3938" i="35"/>
  <c r="G3937" i="35"/>
  <c r="H3937" i="35" s="1"/>
  <c r="E3937" i="35" l="1"/>
  <c r="D3937" i="35"/>
  <c r="A3939" i="35"/>
  <c r="G3938" i="35"/>
  <c r="H3938" i="35" s="1"/>
  <c r="D3938" i="35" l="1"/>
  <c r="E3938" i="35"/>
  <c r="G3939" i="35"/>
  <c r="H3939" i="35" s="1"/>
  <c r="A3940" i="35"/>
  <c r="A3941" i="35" l="1"/>
  <c r="G3940" i="35"/>
  <c r="H3940" i="35" s="1"/>
  <c r="D3939" i="35"/>
  <c r="E3939" i="35"/>
  <c r="D3940" i="35" l="1"/>
  <c r="E3940" i="35"/>
  <c r="A3942" i="35"/>
  <c r="G3941" i="35"/>
  <c r="H3941" i="35" s="1"/>
  <c r="D3941" i="35" l="1"/>
  <c r="E3941" i="35"/>
  <c r="A3943" i="35"/>
  <c r="G3942" i="35"/>
  <c r="H3942" i="35" s="1"/>
  <c r="D3942" i="35" l="1"/>
  <c r="E3942" i="35"/>
  <c r="G3943" i="35"/>
  <c r="H3943" i="35" s="1"/>
  <c r="A3944" i="35"/>
  <c r="A3945" i="35" l="1"/>
  <c r="G3944" i="35"/>
  <c r="H3944" i="35" s="1"/>
  <c r="E3943" i="35"/>
  <c r="D3943" i="35"/>
  <c r="D3944" i="35" l="1"/>
  <c r="E3944" i="35"/>
  <c r="A3946" i="35"/>
  <c r="G3945" i="35"/>
  <c r="H3945" i="35" s="1"/>
  <c r="D3945" i="35" l="1"/>
  <c r="E3945" i="35"/>
  <c r="A3947" i="35"/>
  <c r="G3946" i="35"/>
  <c r="H3946" i="35" s="1"/>
  <c r="D3946" i="35" l="1"/>
  <c r="E3946" i="35"/>
  <c r="G3947" i="35"/>
  <c r="H3947" i="35" s="1"/>
  <c r="A3948" i="35"/>
  <c r="A3949" i="35" l="1"/>
  <c r="G3948" i="35"/>
  <c r="H3948" i="35" s="1"/>
  <c r="D3947" i="35"/>
  <c r="E3947" i="35"/>
  <c r="E3948" i="35" l="1"/>
  <c r="B3948" i="35"/>
  <c r="D3948" i="35"/>
  <c r="A3950" i="35"/>
  <c r="G3949" i="35"/>
  <c r="H3949" i="35" s="1"/>
  <c r="G3950" i="35" l="1"/>
  <c r="H3950" i="35" s="1"/>
  <c r="A3951" i="35"/>
  <c r="D3949" i="35"/>
  <c r="E3949" i="35"/>
  <c r="G3951" i="35" l="1"/>
  <c r="H3951" i="35" s="1"/>
  <c r="A3952" i="35"/>
  <c r="E3950" i="35"/>
  <c r="D3950" i="35"/>
  <c r="A3953" i="35" l="1"/>
  <c r="G3952" i="35"/>
  <c r="H3952" i="35" s="1"/>
  <c r="E3951" i="35"/>
  <c r="D3951" i="35"/>
  <c r="D3952" i="35" l="1"/>
  <c r="E3952" i="35"/>
  <c r="A3954" i="35"/>
  <c r="G3953" i="35"/>
  <c r="H3953" i="35" s="1"/>
  <c r="D3953" i="35" l="1"/>
  <c r="E3953" i="35"/>
  <c r="G3954" i="35"/>
  <c r="H3954" i="35" s="1"/>
  <c r="A3955" i="35"/>
  <c r="A3956" i="35" l="1"/>
  <c r="G3955" i="35"/>
  <c r="H3955" i="35" s="1"/>
  <c r="D3954" i="35"/>
  <c r="E3954" i="35"/>
  <c r="E3955" i="35" l="1"/>
  <c r="D3955" i="35"/>
  <c r="A3957" i="35"/>
  <c r="G3956" i="35"/>
  <c r="H3956" i="35" s="1"/>
  <c r="D3956" i="35" l="1"/>
  <c r="E3956" i="35"/>
  <c r="G3957" i="35"/>
  <c r="H3957" i="35" s="1"/>
  <c r="A3958" i="35"/>
  <c r="A3959" i="35" l="1"/>
  <c r="G3958" i="35"/>
  <c r="H3958" i="35" s="1"/>
  <c r="D3957" i="35"/>
  <c r="E3957" i="35"/>
  <c r="E3958" i="35" l="1"/>
  <c r="D3958" i="35"/>
  <c r="G3959" i="35"/>
  <c r="H3959" i="35" s="1"/>
  <c r="A3960" i="35"/>
  <c r="G3960" i="35" l="1"/>
  <c r="H3960" i="35" s="1"/>
  <c r="A3961" i="35"/>
  <c r="D3959" i="35"/>
  <c r="E3959" i="35"/>
  <c r="A3962" i="35" l="1"/>
  <c r="G3961" i="35"/>
  <c r="H3961" i="35" s="1"/>
  <c r="E3960" i="35"/>
  <c r="D3960" i="35"/>
  <c r="E3961" i="35" l="1"/>
  <c r="D3961" i="35"/>
  <c r="A3963" i="35"/>
  <c r="G3962" i="35"/>
  <c r="H3962" i="35" s="1"/>
  <c r="D3962" i="35" l="1"/>
  <c r="E3962" i="35"/>
  <c r="G3963" i="35"/>
  <c r="H3963" i="35" s="1"/>
  <c r="A3964" i="35"/>
  <c r="G3964" i="35" l="1"/>
  <c r="H3964" i="35" s="1"/>
  <c r="A3965" i="35"/>
  <c r="E3963" i="35"/>
  <c r="D3963" i="35"/>
  <c r="G3965" i="35" l="1"/>
  <c r="H3965" i="35" s="1"/>
  <c r="A3966" i="35"/>
  <c r="E3964" i="35"/>
  <c r="D3964" i="35"/>
  <c r="A3967" i="35" l="1"/>
  <c r="G3966" i="35"/>
  <c r="H3966" i="35" s="1"/>
  <c r="D3965" i="35"/>
  <c r="E3965" i="35"/>
  <c r="E3966" i="35" l="1"/>
  <c r="D3966" i="35"/>
  <c r="G3967" i="35"/>
  <c r="H3967" i="35" s="1"/>
  <c r="A3968" i="35"/>
  <c r="G3968" i="35" l="1"/>
  <c r="H3968" i="35" s="1"/>
  <c r="A3969" i="35"/>
  <c r="D3967" i="35"/>
  <c r="E3967" i="35"/>
  <c r="A3970" i="35" l="1"/>
  <c r="G3969" i="35"/>
  <c r="H3969" i="35" s="1"/>
  <c r="D3968" i="35"/>
  <c r="E3968" i="35"/>
  <c r="D3969" i="35" l="1"/>
  <c r="E3969" i="35"/>
  <c r="A3971" i="35"/>
  <c r="G3970" i="35"/>
  <c r="H3970" i="35" s="1"/>
  <c r="E3970" i="35" l="1"/>
  <c r="D3970" i="35"/>
  <c r="G3971" i="35"/>
  <c r="H3971" i="35" s="1"/>
  <c r="A3972" i="35"/>
  <c r="G3972" i="35" l="1"/>
  <c r="H3972" i="35" s="1"/>
  <c r="A3973" i="35"/>
  <c r="D3971" i="35"/>
  <c r="E3971" i="35"/>
  <c r="A3974" i="35" l="1"/>
  <c r="G3973" i="35"/>
  <c r="H3973" i="35" s="1"/>
  <c r="E3972" i="35"/>
  <c r="B3972" i="35"/>
  <c r="D3972" i="35"/>
  <c r="D3973" i="35" l="1"/>
  <c r="E3973" i="35"/>
  <c r="G3974" i="35"/>
  <c r="H3974" i="35" s="1"/>
  <c r="A3975" i="35"/>
  <c r="G3975" i="35" l="1"/>
  <c r="H3975" i="35" s="1"/>
  <c r="A3976" i="35"/>
  <c r="E3974" i="35"/>
  <c r="D3974" i="35"/>
  <c r="G3976" i="35" l="1"/>
  <c r="H3976" i="35" s="1"/>
  <c r="A3977" i="35"/>
  <c r="D3975" i="35"/>
  <c r="E3975" i="35"/>
  <c r="A3978" i="35" l="1"/>
  <c r="G3977" i="35"/>
  <c r="H3977" i="35" s="1"/>
  <c r="E3976" i="35"/>
  <c r="D3976" i="35"/>
  <c r="D3977" i="35" l="1"/>
  <c r="E3977" i="35"/>
  <c r="G3978" i="35"/>
  <c r="H3978" i="35" s="1"/>
  <c r="A3979" i="35"/>
  <c r="G3979" i="35" l="1"/>
  <c r="H3979" i="35" s="1"/>
  <c r="A3980" i="35"/>
  <c r="D3978" i="35"/>
  <c r="E3978" i="35"/>
  <c r="A3981" i="35" l="1"/>
  <c r="G3980" i="35"/>
  <c r="H3980" i="35" s="1"/>
  <c r="E3979" i="35"/>
  <c r="D3979" i="35"/>
  <c r="D3980" i="35" l="1"/>
  <c r="E3980" i="35"/>
  <c r="A3982" i="35"/>
  <c r="G3981" i="35"/>
  <c r="H3981" i="35" s="1"/>
  <c r="G3982" i="35" l="1"/>
  <c r="H3982" i="35" s="1"/>
  <c r="A3983" i="35"/>
  <c r="D3981" i="35"/>
  <c r="E3981" i="35"/>
  <c r="G3983" i="35" l="1"/>
  <c r="H3983" i="35" s="1"/>
  <c r="A3984" i="35"/>
  <c r="E3982" i="35"/>
  <c r="D3982" i="35"/>
  <c r="A3985" i="35" l="1"/>
  <c r="G3984" i="35"/>
  <c r="H3984" i="35" s="1"/>
  <c r="D3983" i="35"/>
  <c r="E3983" i="35"/>
  <c r="D3984" i="35" l="1"/>
  <c r="E3984" i="35"/>
  <c r="A3986" i="35"/>
  <c r="G3985" i="35"/>
  <c r="H3985" i="35" s="1"/>
  <c r="G3986" i="35" l="1"/>
  <c r="H3986" i="35" s="1"/>
  <c r="A3987" i="35"/>
  <c r="E3985" i="35"/>
  <c r="D3985" i="35"/>
  <c r="G3987" i="35" l="1"/>
  <c r="H3987" i="35" s="1"/>
  <c r="A3988" i="35"/>
  <c r="D3986" i="35"/>
  <c r="E3986" i="35"/>
  <c r="A3989" i="35" l="1"/>
  <c r="G3988" i="35"/>
  <c r="H3988" i="35" s="1"/>
  <c r="D3987" i="35"/>
  <c r="E3987" i="35"/>
  <c r="E3988" i="35" l="1"/>
  <c r="D3988" i="35"/>
  <c r="A3990" i="35"/>
  <c r="G3989" i="35"/>
  <c r="H3989" i="35" s="1"/>
  <c r="G3990" i="35" l="1"/>
  <c r="H3990" i="35" s="1"/>
  <c r="A3991" i="35"/>
  <c r="D3989" i="35"/>
  <c r="E3989" i="35"/>
  <c r="G3991" i="35" l="1"/>
  <c r="H3991" i="35" s="1"/>
  <c r="A3992" i="35"/>
  <c r="E3990" i="35"/>
  <c r="D3990" i="35"/>
  <c r="A3993" i="35" l="1"/>
  <c r="G3992" i="35"/>
  <c r="H3992" i="35" s="1"/>
  <c r="E3991" i="35"/>
  <c r="D3991" i="35"/>
  <c r="D3992" i="35" l="1"/>
  <c r="E3992" i="35"/>
  <c r="A3994" i="35"/>
  <c r="G3993" i="35"/>
  <c r="H3993" i="35" s="1"/>
  <c r="D3993" i="35" l="1"/>
  <c r="E3993" i="35"/>
  <c r="G3994" i="35"/>
  <c r="H3994" i="35" s="1"/>
  <c r="A3995" i="35"/>
  <c r="G3995" i="35" l="1"/>
  <c r="H3995" i="35" s="1"/>
  <c r="A3996" i="35"/>
  <c r="D3994" i="35"/>
  <c r="E3994" i="35"/>
  <c r="A3997" i="35" l="1"/>
  <c r="G3996" i="35"/>
  <c r="H3996" i="35" s="1"/>
  <c r="E3995" i="35"/>
  <c r="D3995" i="35"/>
  <c r="E3996" i="35" l="1"/>
  <c r="D3996" i="35"/>
  <c r="B3996" i="35"/>
  <c r="G3997" i="35"/>
  <c r="H3997" i="35" s="1"/>
  <c r="A3998" i="35"/>
  <c r="D3997" i="35" l="1"/>
  <c r="E3997" i="35"/>
  <c r="G3998" i="35"/>
  <c r="H3998" i="35" s="1"/>
  <c r="A3999" i="35"/>
  <c r="A4000" i="35" l="1"/>
  <c r="G3999" i="35"/>
  <c r="H3999" i="35" s="1"/>
  <c r="E3998" i="35"/>
  <c r="D3998" i="35"/>
  <c r="E3999" i="35" l="1"/>
  <c r="D3999" i="35"/>
  <c r="A4001" i="35"/>
  <c r="G4000" i="35"/>
  <c r="H4000" i="35" s="1"/>
  <c r="D4000" i="35" l="1"/>
  <c r="E4000" i="35"/>
  <c r="G4001" i="35"/>
  <c r="H4001" i="35" s="1"/>
  <c r="A4002" i="35"/>
  <c r="G4002" i="35" l="1"/>
  <c r="H4002" i="35" s="1"/>
  <c r="A4003" i="35"/>
  <c r="E4001" i="35"/>
  <c r="D4001" i="35"/>
  <c r="A4004" i="35" l="1"/>
  <c r="G4003" i="35"/>
  <c r="H4003" i="35" s="1"/>
  <c r="E4002" i="35"/>
  <c r="D4002" i="35"/>
  <c r="D4003" i="35" l="1"/>
  <c r="E4003" i="35"/>
  <c r="A4005" i="35"/>
  <c r="G4004" i="35"/>
  <c r="H4004" i="35" s="1"/>
  <c r="E4004" i="35" l="1"/>
  <c r="D4004" i="35"/>
  <c r="G4005" i="35"/>
  <c r="H4005" i="35" s="1"/>
  <c r="A4006" i="35"/>
  <c r="G4006" i="35" l="1"/>
  <c r="H4006" i="35" s="1"/>
  <c r="A4007" i="35"/>
  <c r="E4005" i="35"/>
  <c r="D4005" i="35"/>
  <c r="A4008" i="35" l="1"/>
  <c r="G4007" i="35"/>
  <c r="H4007" i="35" s="1"/>
  <c r="E4006" i="35"/>
  <c r="D4006" i="35"/>
  <c r="D4007" i="35" l="1"/>
  <c r="E4007" i="35"/>
  <c r="A4009" i="35"/>
  <c r="G4008" i="35"/>
  <c r="H4008" i="35" s="1"/>
  <c r="D4008" i="35" l="1"/>
  <c r="E4008" i="35"/>
  <c r="G4009" i="35"/>
  <c r="H4009" i="35" s="1"/>
  <c r="A4010" i="35"/>
  <c r="G4010" i="35" l="1"/>
  <c r="H4010" i="35" s="1"/>
  <c r="A4011" i="35"/>
  <c r="D4009" i="35"/>
  <c r="E4009" i="35"/>
  <c r="A4012" i="35" l="1"/>
  <c r="G4011" i="35"/>
  <c r="H4011" i="35" s="1"/>
  <c r="E4010" i="35"/>
  <c r="D4010" i="35"/>
  <c r="D4011" i="35" l="1"/>
  <c r="E4011" i="35"/>
  <c r="A4013" i="35"/>
  <c r="G4012" i="35"/>
  <c r="H4012" i="35" s="1"/>
  <c r="E4012" i="35" l="1"/>
  <c r="D4012" i="35"/>
  <c r="G4013" i="35"/>
  <c r="H4013" i="35" s="1"/>
  <c r="A4014" i="35"/>
  <c r="G4014" i="35" l="1"/>
  <c r="H4014" i="35" s="1"/>
  <c r="A4015" i="35"/>
  <c r="D4013" i="35"/>
  <c r="E4013" i="35"/>
  <c r="A4016" i="35" l="1"/>
  <c r="G4015" i="35"/>
  <c r="H4015" i="35" s="1"/>
  <c r="D4014" i="35"/>
  <c r="E4014" i="35"/>
  <c r="D4015" i="35" l="1"/>
  <c r="E4015" i="35"/>
  <c r="A4017" i="35"/>
  <c r="G4016" i="35"/>
  <c r="H4016" i="35" s="1"/>
  <c r="E4016" i="35" l="1"/>
  <c r="D4016" i="35"/>
  <c r="G4017" i="35"/>
  <c r="H4017" i="35" s="1"/>
  <c r="A4018" i="35"/>
  <c r="G4018" i="35" l="1"/>
  <c r="H4018" i="35" s="1"/>
  <c r="A4019" i="35"/>
  <c r="E4017" i="35"/>
  <c r="D4017" i="35"/>
  <c r="A4020" i="35" l="1"/>
  <c r="G4019" i="35"/>
  <c r="H4019" i="35" s="1"/>
  <c r="D4018" i="35"/>
  <c r="E4018" i="35"/>
  <c r="D4019" i="35" l="1"/>
  <c r="E4019" i="35"/>
  <c r="G4020" i="35"/>
  <c r="H4020" i="35" s="1"/>
  <c r="A4021" i="35"/>
  <c r="G4021" i="35" l="1"/>
  <c r="H4021" i="35" s="1"/>
  <c r="A4022" i="35"/>
  <c r="D4020" i="35"/>
  <c r="B4020" i="35"/>
  <c r="E4020" i="35"/>
  <c r="A4023" i="35" l="1"/>
  <c r="G4022" i="35"/>
  <c r="H4022" i="35" s="1"/>
  <c r="D4021" i="35"/>
  <c r="E4021" i="35"/>
  <c r="E4022" i="35" l="1"/>
  <c r="D4022" i="35"/>
  <c r="A4024" i="35"/>
  <c r="G4023" i="35"/>
  <c r="H4023" i="35" s="1"/>
  <c r="E4023" i="35" l="1"/>
  <c r="D4023" i="35"/>
  <c r="G4024" i="35"/>
  <c r="H4024" i="35" s="1"/>
  <c r="A4025" i="35"/>
  <c r="G4025" i="35" l="1"/>
  <c r="H4025" i="35" s="1"/>
  <c r="A4026" i="35"/>
  <c r="D4024" i="35"/>
  <c r="E4024" i="35"/>
  <c r="A4027" i="35" l="1"/>
  <c r="G4026" i="35"/>
  <c r="H4026" i="35" s="1"/>
  <c r="E4025" i="35"/>
  <c r="D4025" i="35"/>
  <c r="E4026" i="35" l="1"/>
  <c r="D4026" i="35"/>
  <c r="A4028" i="35"/>
  <c r="G4027" i="35"/>
  <c r="H4027" i="35" s="1"/>
  <c r="E4027" i="35" l="1"/>
  <c r="D4027" i="35"/>
  <c r="G4028" i="35"/>
  <c r="H4028" i="35" s="1"/>
  <c r="A4029" i="35"/>
  <c r="G4029" i="35" l="1"/>
  <c r="H4029" i="35" s="1"/>
  <c r="A4030" i="35"/>
  <c r="D4028" i="35"/>
  <c r="E4028" i="35"/>
  <c r="A4031" i="35" l="1"/>
  <c r="G4030" i="35"/>
  <c r="H4030" i="35" s="1"/>
  <c r="D4029" i="35"/>
  <c r="E4029" i="35"/>
  <c r="D4030" i="35" l="1"/>
  <c r="E4030" i="35"/>
  <c r="A4032" i="35"/>
  <c r="G4031" i="35"/>
  <c r="H4031" i="35" s="1"/>
  <c r="D4031" i="35" l="1"/>
  <c r="E4031" i="35"/>
  <c r="G4032" i="35"/>
  <c r="H4032" i="35" s="1"/>
  <c r="A4033" i="35"/>
  <c r="G4033" i="35" l="1"/>
  <c r="H4033" i="35" s="1"/>
  <c r="A4034" i="35"/>
  <c r="E4032" i="35"/>
  <c r="D4032" i="35"/>
  <c r="A4035" i="35" l="1"/>
  <c r="G4034" i="35"/>
  <c r="H4034" i="35" s="1"/>
  <c r="E4033" i="35"/>
  <c r="D4033" i="35"/>
  <c r="D4034" i="35" l="1"/>
  <c r="E4034" i="35"/>
  <c r="A4036" i="35"/>
  <c r="G4035" i="35"/>
  <c r="H4035" i="35" s="1"/>
  <c r="D4035" i="35" l="1"/>
  <c r="E4035" i="35"/>
  <c r="G4036" i="35"/>
  <c r="H4036" i="35" s="1"/>
  <c r="A4037" i="35"/>
  <c r="G4037" i="35" l="1"/>
  <c r="H4037" i="35" s="1"/>
  <c r="A4038" i="35"/>
  <c r="E4036" i="35"/>
  <c r="D4036" i="35"/>
  <c r="A4039" i="35" l="1"/>
  <c r="G4038" i="35"/>
  <c r="H4038" i="35" s="1"/>
  <c r="D4037" i="35"/>
  <c r="E4037" i="35"/>
  <c r="D4038" i="35" l="1"/>
  <c r="E4038" i="35"/>
  <c r="A4040" i="35"/>
  <c r="G4039" i="35"/>
  <c r="H4039" i="35" s="1"/>
  <c r="E4039" i="35" l="1"/>
  <c r="D4039" i="35"/>
  <c r="G4040" i="35"/>
  <c r="H4040" i="35" s="1"/>
  <c r="A4041" i="35"/>
  <c r="G4041" i="35" l="1"/>
  <c r="H4041" i="35" s="1"/>
  <c r="A4042" i="35"/>
  <c r="E4040" i="35"/>
  <c r="D4040" i="35"/>
  <c r="A4043" i="35" l="1"/>
  <c r="G4042" i="35"/>
  <c r="H4042" i="35" s="1"/>
  <c r="D4041" i="35"/>
  <c r="E4041" i="35"/>
  <c r="D4042" i="35" l="1"/>
  <c r="E4042" i="35"/>
  <c r="A4044" i="35"/>
  <c r="G4043" i="35"/>
  <c r="H4043" i="35" s="1"/>
  <c r="D4043" i="35" l="1"/>
  <c r="E4043" i="35"/>
  <c r="G4044" i="35"/>
  <c r="H4044" i="35" s="1"/>
  <c r="A4045" i="35"/>
  <c r="A4046" i="35" l="1"/>
  <c r="G4045" i="35"/>
  <c r="H4045" i="35" s="1"/>
  <c r="E4044" i="35"/>
  <c r="D4044" i="35"/>
  <c r="B4044" i="35"/>
  <c r="E4045" i="35" l="1"/>
  <c r="D4045" i="35"/>
  <c r="A4047" i="35"/>
  <c r="G4046" i="35"/>
  <c r="H4046" i="35" s="1"/>
  <c r="E4046" i="35" l="1"/>
  <c r="D4046" i="35"/>
  <c r="G4047" i="35"/>
  <c r="H4047" i="35" s="1"/>
  <c r="A4048" i="35"/>
  <c r="G4048" i="35" l="1"/>
  <c r="H4048" i="35" s="1"/>
  <c r="A4049" i="35"/>
  <c r="E4047" i="35"/>
  <c r="D4047" i="35"/>
  <c r="A4050" i="35" l="1"/>
  <c r="G4049" i="35"/>
  <c r="H4049" i="35" s="1"/>
  <c r="E4048" i="35"/>
  <c r="D4048" i="35"/>
  <c r="E4049" i="35" l="1"/>
  <c r="D4049" i="35"/>
  <c r="A4051" i="35"/>
  <c r="G4050" i="35"/>
  <c r="H4050" i="35" s="1"/>
  <c r="E4050" i="35" l="1"/>
  <c r="D4050" i="35"/>
  <c r="G4051" i="35"/>
  <c r="H4051" i="35" s="1"/>
  <c r="A4052" i="35"/>
  <c r="G4052" i="35" l="1"/>
  <c r="H4052" i="35" s="1"/>
  <c r="A4053" i="35"/>
  <c r="D4051" i="35"/>
  <c r="E4051" i="35"/>
  <c r="A4054" i="35" l="1"/>
  <c r="G4053" i="35"/>
  <c r="H4053" i="35" s="1"/>
  <c r="D4052" i="35"/>
  <c r="E4052" i="35"/>
  <c r="D4053" i="35" l="1"/>
  <c r="E4053" i="35"/>
  <c r="A4055" i="35"/>
  <c r="G4054" i="35"/>
  <c r="H4054" i="35" s="1"/>
  <c r="E4054" i="35" l="1"/>
  <c r="D4054" i="35"/>
  <c r="G4055" i="35"/>
  <c r="H4055" i="35" s="1"/>
  <c r="A4056" i="35"/>
  <c r="G4056" i="35" l="1"/>
  <c r="H4056" i="35" s="1"/>
  <c r="A4057" i="35"/>
  <c r="D4055" i="35"/>
  <c r="E4055" i="35"/>
  <c r="A4058" i="35" l="1"/>
  <c r="G4057" i="35"/>
  <c r="H4057" i="35" s="1"/>
  <c r="E4056" i="35"/>
  <c r="D4056" i="35"/>
  <c r="D4057" i="35" l="1"/>
  <c r="E4057" i="35"/>
  <c r="A4059" i="35"/>
  <c r="G4058" i="35"/>
  <c r="H4058" i="35" s="1"/>
  <c r="G4059" i="35" l="1"/>
  <c r="H4059" i="35" s="1"/>
  <c r="A4060" i="35"/>
  <c r="D4058" i="35"/>
  <c r="E4058" i="35"/>
  <c r="G4060" i="35" l="1"/>
  <c r="H4060" i="35" s="1"/>
  <c r="A4061" i="35"/>
  <c r="E4059" i="35"/>
  <c r="D4059" i="35"/>
  <c r="A4062" i="35" l="1"/>
  <c r="G4061" i="35"/>
  <c r="H4061" i="35" s="1"/>
  <c r="E4060" i="35"/>
  <c r="D4060" i="35"/>
  <c r="D4061" i="35" l="1"/>
  <c r="E4061" i="35"/>
  <c r="A4063" i="35"/>
  <c r="G4062" i="35"/>
  <c r="H4062" i="35" s="1"/>
  <c r="G4063" i="35" l="1"/>
  <c r="H4063" i="35" s="1"/>
  <c r="A4064" i="35"/>
  <c r="E4062" i="35"/>
  <c r="D4062" i="35"/>
  <c r="G4064" i="35" l="1"/>
  <c r="H4064" i="35" s="1"/>
  <c r="A4065" i="35"/>
  <c r="D4063" i="35"/>
  <c r="E4063" i="35"/>
  <c r="A4066" i="35" l="1"/>
  <c r="G4065" i="35"/>
  <c r="H4065" i="35" s="1"/>
  <c r="D4064" i="35"/>
  <c r="E4064" i="35"/>
  <c r="E4065" i="35" l="1"/>
  <c r="D4065" i="35"/>
  <c r="A4067" i="35"/>
  <c r="G4066" i="35"/>
  <c r="H4066" i="35" s="1"/>
  <c r="G4067" i="35" l="1"/>
  <c r="H4067" i="35" s="1"/>
  <c r="A4068" i="35"/>
  <c r="E4066" i="35"/>
  <c r="D4066" i="35"/>
  <c r="G4068" i="35" l="1"/>
  <c r="H4068" i="35" s="1"/>
  <c r="A4069" i="35"/>
  <c r="D4067" i="35"/>
  <c r="E4067" i="35"/>
  <c r="A4070" i="35" l="1"/>
  <c r="G4069" i="35"/>
  <c r="H4069" i="35" s="1"/>
  <c r="D4068" i="35"/>
  <c r="E4068" i="35"/>
  <c r="B4068" i="35"/>
  <c r="D4069" i="35" l="1"/>
  <c r="E4069" i="35"/>
  <c r="G4070" i="35"/>
  <c r="H4070" i="35" s="1"/>
  <c r="A4071" i="35"/>
  <c r="G4071" i="35" l="1"/>
  <c r="H4071" i="35" s="1"/>
  <c r="A4072" i="35"/>
  <c r="E4070" i="35"/>
  <c r="D4070" i="35"/>
  <c r="A4073" i="35" l="1"/>
  <c r="G4072" i="35"/>
  <c r="H4072" i="35" s="1"/>
  <c r="E4071" i="35"/>
  <c r="D4071" i="35"/>
  <c r="E4072" i="35" l="1"/>
  <c r="D4072" i="35"/>
  <c r="A4074" i="35"/>
  <c r="G4073" i="35"/>
  <c r="H4073" i="35" s="1"/>
  <c r="D4073" i="35" l="1"/>
  <c r="E4073" i="35"/>
  <c r="G4074" i="35"/>
  <c r="H4074" i="35" s="1"/>
  <c r="A4075" i="35"/>
  <c r="G4075" i="35" l="1"/>
  <c r="H4075" i="35" s="1"/>
  <c r="A4076" i="35"/>
  <c r="D4074" i="35"/>
  <c r="E4074" i="35"/>
  <c r="A4077" i="35" l="1"/>
  <c r="G4076" i="35"/>
  <c r="H4076" i="35" s="1"/>
  <c r="E4075" i="35"/>
  <c r="D4075" i="35"/>
  <c r="E4076" i="35" l="1"/>
  <c r="D4076" i="35"/>
  <c r="A4078" i="35"/>
  <c r="G4077" i="35"/>
  <c r="H4077" i="35" s="1"/>
  <c r="D4077" i="35" l="1"/>
  <c r="E4077" i="35"/>
  <c r="G4078" i="35"/>
  <c r="H4078" i="35" s="1"/>
  <c r="A4079" i="35"/>
  <c r="G4079" i="35" l="1"/>
  <c r="H4079" i="35" s="1"/>
  <c r="A4080" i="35"/>
  <c r="D4078" i="35"/>
  <c r="E4078" i="35"/>
  <c r="A4081" i="35" l="1"/>
  <c r="G4080" i="35"/>
  <c r="H4080" i="35" s="1"/>
  <c r="E4079" i="35"/>
  <c r="D4079" i="35"/>
  <c r="D4080" i="35" l="1"/>
  <c r="E4080" i="35"/>
  <c r="A4082" i="35"/>
  <c r="G4081" i="35"/>
  <c r="H4081" i="35" s="1"/>
  <c r="E4081" i="35" l="1"/>
  <c r="D4081" i="35"/>
  <c r="G4082" i="35"/>
  <c r="H4082" i="35" s="1"/>
  <c r="A4083" i="35"/>
  <c r="G4083" i="35" l="1"/>
  <c r="H4083" i="35" s="1"/>
  <c r="A4084" i="35"/>
  <c r="E4082" i="35"/>
  <c r="D4082" i="35"/>
  <c r="A4085" i="35" l="1"/>
  <c r="G4084" i="35"/>
  <c r="H4084" i="35" s="1"/>
  <c r="D4083" i="35"/>
  <c r="E4083" i="35"/>
  <c r="D4084" i="35" l="1"/>
  <c r="E4084" i="35"/>
  <c r="A4086" i="35"/>
  <c r="G4085" i="35"/>
  <c r="H4085" i="35" s="1"/>
  <c r="E4085" i="35" l="1"/>
  <c r="D4085" i="35"/>
  <c r="G4086" i="35"/>
  <c r="H4086" i="35" s="1"/>
  <c r="A4087" i="35"/>
  <c r="G4087" i="35" l="1"/>
  <c r="H4087" i="35" s="1"/>
  <c r="A4088" i="35"/>
  <c r="E4086" i="35"/>
  <c r="D4086" i="35"/>
  <c r="A4089" i="35" l="1"/>
  <c r="G4088" i="35"/>
  <c r="H4088" i="35" s="1"/>
  <c r="D4087" i="35"/>
  <c r="E4087" i="35"/>
  <c r="D4088" i="35" l="1"/>
  <c r="E4088" i="35"/>
  <c r="A4090" i="35"/>
  <c r="G4089" i="35"/>
  <c r="H4089" i="35" s="1"/>
  <c r="E4089" i="35" l="1"/>
  <c r="D4089" i="35"/>
  <c r="G4090" i="35"/>
  <c r="H4090" i="35" s="1"/>
  <c r="A4091" i="35"/>
  <c r="G4091" i="35" l="1"/>
  <c r="H4091" i="35" s="1"/>
  <c r="A4092" i="35"/>
  <c r="D4090" i="35"/>
  <c r="E4090" i="35"/>
  <c r="A4093" i="35" l="1"/>
  <c r="G4092" i="35"/>
  <c r="H4092" i="35" s="1"/>
  <c r="E4091" i="35"/>
  <c r="D4091" i="35"/>
  <c r="D4092" i="35" l="1"/>
  <c r="E4092" i="35"/>
  <c r="B4092" i="35"/>
  <c r="G4093" i="35"/>
  <c r="H4093" i="35" s="1"/>
  <c r="A4094" i="35"/>
  <c r="E4093" i="35" l="1"/>
  <c r="D4093" i="35"/>
  <c r="G4094" i="35"/>
  <c r="H4094" i="35" s="1"/>
  <c r="A4095" i="35"/>
  <c r="A4096" i="35" l="1"/>
  <c r="G4095" i="35"/>
  <c r="H4095" i="35" s="1"/>
  <c r="D4094" i="35"/>
  <c r="E4094" i="35"/>
  <c r="D4095" i="35" l="1"/>
  <c r="E4095" i="35"/>
  <c r="A4097" i="35"/>
  <c r="G4096" i="35"/>
  <c r="H4096" i="35" s="1"/>
  <c r="D4096" i="35" l="1"/>
  <c r="E4096" i="35"/>
  <c r="G4097" i="35"/>
  <c r="H4097" i="35" s="1"/>
  <c r="A4098" i="35"/>
  <c r="G4098" i="35" l="1"/>
  <c r="H4098" i="35" s="1"/>
  <c r="A4099" i="35"/>
  <c r="D4097" i="35"/>
  <c r="E4097" i="35"/>
  <c r="A4100" i="35" l="1"/>
  <c r="G4099" i="35"/>
  <c r="H4099" i="35" s="1"/>
  <c r="D4098" i="35"/>
  <c r="E4098" i="35"/>
  <c r="D4099" i="35" l="1"/>
  <c r="E4099" i="35"/>
  <c r="A4101" i="35"/>
  <c r="G4100" i="35"/>
  <c r="H4100" i="35" s="1"/>
  <c r="D4100" i="35" l="1"/>
  <c r="E4100" i="35"/>
  <c r="G4101" i="35"/>
  <c r="H4101" i="35" s="1"/>
  <c r="A4102" i="35"/>
  <c r="G4102" i="35" l="1"/>
  <c r="H4102" i="35" s="1"/>
  <c r="A4103" i="35"/>
  <c r="D4101" i="35"/>
  <c r="E4101" i="35"/>
  <c r="A4104" i="35" l="1"/>
  <c r="G4103" i="35"/>
  <c r="H4103" i="35" s="1"/>
  <c r="D4102" i="35"/>
  <c r="E4102" i="35"/>
  <c r="D4103" i="35" l="1"/>
  <c r="E4103" i="35"/>
  <c r="A4105" i="35"/>
  <c r="G4104" i="35"/>
  <c r="H4104" i="35" s="1"/>
  <c r="E4104" i="35" l="1"/>
  <c r="D4104" i="35"/>
  <c r="G4105" i="35"/>
  <c r="H4105" i="35" s="1"/>
  <c r="A4106" i="35"/>
  <c r="G4106" i="35" l="1"/>
  <c r="H4106" i="35" s="1"/>
  <c r="A4107" i="35"/>
  <c r="D4105" i="35"/>
  <c r="E4105" i="35"/>
  <c r="A4108" i="35" l="1"/>
  <c r="G4107" i="35"/>
  <c r="H4107" i="35" s="1"/>
  <c r="D4106" i="35"/>
  <c r="E4106" i="35"/>
  <c r="E4107" i="35" l="1"/>
  <c r="D4107" i="35"/>
  <c r="A4109" i="35"/>
  <c r="G4108" i="35"/>
  <c r="H4108" i="35" s="1"/>
  <c r="E4108" i="35" l="1"/>
  <c r="D4108" i="35"/>
  <c r="G4109" i="35"/>
  <c r="H4109" i="35" s="1"/>
  <c r="A4110" i="35"/>
  <c r="G4110" i="35" l="1"/>
  <c r="H4110" i="35" s="1"/>
  <c r="A4111" i="35"/>
  <c r="D4109" i="35"/>
  <c r="E4109" i="35"/>
  <c r="A4112" i="35" l="1"/>
  <c r="G4111" i="35"/>
  <c r="H4111" i="35" s="1"/>
  <c r="E4110" i="35"/>
  <c r="D4110" i="35"/>
  <c r="D4111" i="35" l="1"/>
  <c r="E4111" i="35"/>
  <c r="A4113" i="35"/>
  <c r="G4112" i="35"/>
  <c r="H4112" i="35" s="1"/>
  <c r="D4112" i="35" l="1"/>
  <c r="E4112" i="35"/>
  <c r="G4113" i="35"/>
  <c r="H4113" i="35" s="1"/>
  <c r="A4114" i="35"/>
  <c r="G4114" i="35" l="1"/>
  <c r="H4114" i="35" s="1"/>
  <c r="A4115" i="35"/>
  <c r="D4113" i="35"/>
  <c r="E4113" i="35"/>
  <c r="A4116" i="35" l="1"/>
  <c r="G4115" i="35"/>
  <c r="H4115" i="35" s="1"/>
  <c r="E4114" i="35"/>
  <c r="D4114" i="35"/>
  <c r="D4115" i="35" l="1"/>
  <c r="E4115" i="35"/>
  <c r="G4116" i="35"/>
  <c r="H4116" i="35" s="1"/>
  <c r="A4117" i="35"/>
  <c r="G4117" i="35" l="1"/>
  <c r="H4117" i="35" s="1"/>
  <c r="A4118" i="35"/>
  <c r="D4116" i="35"/>
  <c r="B4116" i="35"/>
  <c r="E4116" i="35"/>
  <c r="A4119" i="35" l="1"/>
  <c r="G4118" i="35"/>
  <c r="H4118" i="35" s="1"/>
  <c r="D4117" i="35"/>
  <c r="E4117" i="35"/>
  <c r="D4118" i="35" l="1"/>
  <c r="E4118" i="35"/>
  <c r="A4120" i="35"/>
  <c r="G4119" i="35"/>
  <c r="H4119" i="35" s="1"/>
  <c r="G4120" i="35" l="1"/>
  <c r="H4120" i="35" s="1"/>
  <c r="A4121" i="35"/>
  <c r="D4119" i="35"/>
  <c r="E4119" i="35"/>
  <c r="G4121" i="35" l="1"/>
  <c r="H4121" i="35" s="1"/>
  <c r="A4122" i="35"/>
  <c r="E4120" i="35"/>
  <c r="D4120" i="35"/>
  <c r="A4123" i="35" l="1"/>
  <c r="G4122" i="35"/>
  <c r="H4122" i="35" s="1"/>
  <c r="E4121" i="35"/>
  <c r="D4121" i="35"/>
  <c r="D4122" i="35" l="1"/>
  <c r="E4122" i="35"/>
  <c r="A4124" i="35"/>
  <c r="G4123" i="35"/>
  <c r="H4123" i="35" s="1"/>
  <c r="E4123" i="35" l="1"/>
  <c r="D4123" i="35"/>
  <c r="G4124" i="35"/>
  <c r="H4124" i="35" s="1"/>
  <c r="A4125" i="35"/>
  <c r="G4125" i="35" l="1"/>
  <c r="H4125" i="35" s="1"/>
  <c r="A4126" i="35"/>
  <c r="D4124" i="35"/>
  <c r="E4124" i="35"/>
  <c r="A4127" i="35" l="1"/>
  <c r="G4126" i="35"/>
  <c r="H4126" i="35" s="1"/>
  <c r="D4125" i="35"/>
  <c r="E4125" i="35"/>
  <c r="D4126" i="35" l="1"/>
  <c r="E4126" i="35"/>
  <c r="A4128" i="35"/>
  <c r="G4127" i="35"/>
  <c r="H4127" i="35" s="1"/>
  <c r="E4127" i="35" l="1"/>
  <c r="D4127" i="35"/>
  <c r="G4128" i="35"/>
  <c r="H4128" i="35" s="1"/>
  <c r="A4129" i="35"/>
  <c r="G4129" i="35" l="1"/>
  <c r="H4129" i="35" s="1"/>
  <c r="A4130" i="35"/>
  <c r="D4128" i="35"/>
  <c r="E4128" i="35"/>
  <c r="A4131" i="35" l="1"/>
  <c r="G4130" i="35"/>
  <c r="H4130" i="35" s="1"/>
  <c r="E4129" i="35"/>
  <c r="D4129" i="35"/>
  <c r="D4130" i="35" l="1"/>
  <c r="E4130" i="35"/>
  <c r="A4132" i="35"/>
  <c r="G4131" i="35"/>
  <c r="H4131" i="35" s="1"/>
  <c r="D4131" i="35" l="1"/>
  <c r="E4131" i="35"/>
  <c r="G4132" i="35"/>
  <c r="H4132" i="35" s="1"/>
  <c r="A4133" i="35"/>
  <c r="G4133" i="35" l="1"/>
  <c r="H4133" i="35" s="1"/>
  <c r="A4134" i="35"/>
  <c r="D4132" i="35"/>
  <c r="E4132" i="35"/>
  <c r="A4135" i="35" l="1"/>
  <c r="G4134" i="35"/>
  <c r="H4134" i="35" s="1"/>
  <c r="D4133" i="35"/>
  <c r="E4133" i="35"/>
  <c r="D4134" i="35" l="1"/>
  <c r="E4134" i="35"/>
  <c r="A4136" i="35"/>
  <c r="G4135" i="35"/>
  <c r="H4135" i="35" s="1"/>
  <c r="D4135" i="35" l="1"/>
  <c r="E4135" i="35"/>
  <c r="G4136" i="35"/>
  <c r="H4136" i="35" s="1"/>
  <c r="A4137" i="35"/>
  <c r="G4137" i="35" l="1"/>
  <c r="H4137" i="35" s="1"/>
  <c r="A4138" i="35"/>
  <c r="E4136" i="35"/>
  <c r="D4136" i="35"/>
  <c r="A4139" i="35" l="1"/>
  <c r="G4138" i="35"/>
  <c r="H4138" i="35" s="1"/>
  <c r="E4137" i="35"/>
  <c r="D4137" i="35"/>
  <c r="E4138" i="35" l="1"/>
  <c r="D4138" i="35"/>
  <c r="A4140" i="35"/>
  <c r="G4139" i="35"/>
  <c r="H4139" i="35" s="1"/>
  <c r="D4139" i="35" l="1"/>
  <c r="E4139" i="35"/>
  <c r="G4140" i="35"/>
  <c r="H4140" i="35" s="1"/>
  <c r="A4141" i="35"/>
  <c r="A4142" i="35" l="1"/>
  <c r="G4141" i="35"/>
  <c r="H4141" i="35" s="1"/>
  <c r="E4140" i="35"/>
  <c r="D4140" i="35"/>
  <c r="B4140" i="35"/>
  <c r="E4141" i="35" l="1"/>
  <c r="D4141" i="35"/>
  <c r="A4143" i="35"/>
  <c r="G4142" i="35"/>
  <c r="H4142" i="35" s="1"/>
  <c r="E4142" i="35" l="1"/>
  <c r="D4142" i="35"/>
  <c r="G4143" i="35"/>
  <c r="H4143" i="35" s="1"/>
  <c r="A4144" i="35"/>
  <c r="G4144" i="35" l="1"/>
  <c r="H4144" i="35" s="1"/>
  <c r="A4145" i="35"/>
  <c r="E4143" i="35"/>
  <c r="D4143" i="35"/>
  <c r="A4146" i="35" l="1"/>
  <c r="G4145" i="35"/>
  <c r="H4145" i="35" s="1"/>
  <c r="D4144" i="35"/>
  <c r="E4144" i="35"/>
  <c r="E4145" i="35" l="1"/>
  <c r="D4145" i="35"/>
  <c r="A4147" i="35"/>
  <c r="G4146" i="35"/>
  <c r="H4146" i="35" s="1"/>
  <c r="E4146" i="35" l="1"/>
  <c r="D4146" i="35"/>
  <c r="G4147" i="35"/>
  <c r="H4147" i="35" s="1"/>
  <c r="A4148" i="35"/>
  <c r="D4147" i="35" l="1"/>
  <c r="E4147" i="35"/>
  <c r="G4148" i="35"/>
  <c r="H4148" i="35" s="1"/>
  <c r="A4149" i="35"/>
  <c r="A4150" i="35" l="1"/>
  <c r="G4149" i="35"/>
  <c r="H4149" i="35" s="1"/>
  <c r="E4148" i="35"/>
  <c r="D4148" i="35"/>
  <c r="D4149" i="35" l="1"/>
  <c r="E4149" i="35"/>
  <c r="A4151" i="35"/>
  <c r="G4150" i="35"/>
  <c r="H4150" i="35" s="1"/>
  <c r="G4151" i="35" l="1"/>
  <c r="H4151" i="35" s="1"/>
  <c r="A4152" i="35"/>
  <c r="E4150" i="35"/>
  <c r="D4150" i="35"/>
  <c r="G4152" i="35" l="1"/>
  <c r="H4152" i="35" s="1"/>
  <c r="A4153" i="35"/>
  <c r="E4151" i="35"/>
  <c r="D4151" i="35"/>
  <c r="A4154" i="35" l="1"/>
  <c r="G4153" i="35"/>
  <c r="H4153" i="35" s="1"/>
  <c r="E4152" i="35"/>
  <c r="D4152" i="35"/>
  <c r="D4153" i="35" l="1"/>
  <c r="E4153" i="35"/>
  <c r="A4155" i="35"/>
  <c r="G4154" i="35"/>
  <c r="H4154" i="35" s="1"/>
  <c r="D4154" i="35" l="1"/>
  <c r="E4154" i="35"/>
  <c r="G4155" i="35"/>
  <c r="H4155" i="35" s="1"/>
  <c r="A4156" i="35"/>
  <c r="E4155" i="35" l="1"/>
  <c r="D4155" i="35"/>
  <c r="G4156" i="35"/>
  <c r="H4156" i="35" s="1"/>
  <c r="A4157" i="35"/>
  <c r="A4158" i="35" l="1"/>
  <c r="G4157" i="35"/>
  <c r="H4157" i="35" s="1"/>
  <c r="E4156" i="35"/>
  <c r="D4156" i="35"/>
  <c r="D4157" i="35" l="1"/>
  <c r="E4157" i="35"/>
  <c r="A4159" i="35"/>
  <c r="G4158" i="35"/>
  <c r="H4158" i="35" s="1"/>
  <c r="E4158" i="35" l="1"/>
  <c r="D4158" i="35"/>
  <c r="G4159" i="35"/>
  <c r="H4159" i="35" s="1"/>
  <c r="A4160" i="35"/>
  <c r="G4160" i="35" l="1"/>
  <c r="H4160" i="35" s="1"/>
  <c r="A4161" i="35"/>
  <c r="E4159" i="35"/>
  <c r="D4159" i="35"/>
  <c r="A4162" i="35" l="1"/>
  <c r="G4161" i="35"/>
  <c r="H4161" i="35" s="1"/>
  <c r="D4160" i="35"/>
  <c r="E4160" i="35"/>
  <c r="D4161" i="35" l="1"/>
  <c r="E4161" i="35"/>
  <c r="A4163" i="35"/>
  <c r="G4162" i="35"/>
  <c r="H4162" i="35" s="1"/>
  <c r="D4162" i="35" l="1"/>
  <c r="E4162" i="35"/>
  <c r="G4163" i="35"/>
  <c r="H4163" i="35" s="1"/>
  <c r="A4164" i="35"/>
  <c r="G4164" i="35" l="1"/>
  <c r="H4164" i="35" s="1"/>
  <c r="A4165" i="35"/>
  <c r="E4163" i="35"/>
  <c r="D4163" i="35"/>
  <c r="A4166" i="35" l="1"/>
  <c r="G4165" i="35"/>
  <c r="H4165" i="35" s="1"/>
  <c r="E4164" i="35"/>
  <c r="D4164" i="35"/>
  <c r="B4164" i="35"/>
  <c r="D4165" i="35" l="1"/>
  <c r="E4165" i="35"/>
  <c r="G4166" i="35"/>
  <c r="H4166" i="35" s="1"/>
  <c r="A4167" i="35"/>
  <c r="G4167" i="35" l="1"/>
  <c r="H4167" i="35" s="1"/>
  <c r="A4168" i="35"/>
  <c r="E4166" i="35"/>
  <c r="D4166" i="35"/>
  <c r="A4169" i="35" l="1"/>
  <c r="G4168" i="35"/>
  <c r="H4168" i="35" s="1"/>
  <c r="D4167" i="35"/>
  <c r="E4167" i="35"/>
  <c r="D4168" i="35" l="1"/>
  <c r="E4168" i="35"/>
  <c r="A4170" i="35"/>
  <c r="G4169" i="35"/>
  <c r="H4169" i="35" s="1"/>
  <c r="E4169" i="35" l="1"/>
  <c r="D4169" i="35"/>
  <c r="G4170" i="35"/>
  <c r="H4170" i="35" s="1"/>
  <c r="A4171" i="35"/>
  <c r="G4171" i="35" l="1"/>
  <c r="H4171" i="35" s="1"/>
  <c r="A4172" i="35"/>
  <c r="D4170" i="35"/>
  <c r="E4170" i="35"/>
  <c r="A4173" i="35" l="1"/>
  <c r="G4172" i="35"/>
  <c r="H4172" i="35" s="1"/>
  <c r="E4171" i="35"/>
  <c r="D4171" i="35"/>
  <c r="D4172" i="35" l="1"/>
  <c r="E4172" i="35"/>
  <c r="A4174" i="35"/>
  <c r="G4173" i="35"/>
  <c r="H4173" i="35" s="1"/>
  <c r="D4173" i="35" l="1"/>
  <c r="E4173" i="35"/>
  <c r="G4174" i="35"/>
  <c r="H4174" i="35" s="1"/>
  <c r="A4175" i="35"/>
  <c r="G4175" i="35" l="1"/>
  <c r="H4175" i="35" s="1"/>
  <c r="A4176" i="35"/>
  <c r="D4174" i="35"/>
  <c r="E4174" i="35"/>
  <c r="A4177" i="35" l="1"/>
  <c r="G4176" i="35"/>
  <c r="H4176" i="35" s="1"/>
  <c r="E4175" i="35"/>
  <c r="D4175" i="35"/>
  <c r="D4176" i="35" l="1"/>
  <c r="E4176" i="35"/>
  <c r="A4178" i="35"/>
  <c r="G4177" i="35"/>
  <c r="H4177" i="35" s="1"/>
  <c r="E4177" i="35" l="1"/>
  <c r="D4177" i="35"/>
  <c r="G4178" i="35"/>
  <c r="H4178" i="35" s="1"/>
  <c r="A4179" i="35"/>
  <c r="D4178" i="35" l="1"/>
  <c r="E4178" i="35"/>
  <c r="G4179" i="35"/>
  <c r="H4179" i="35" s="1"/>
  <c r="A4180" i="35"/>
  <c r="A4181" i="35" l="1"/>
  <c r="G4180" i="35"/>
  <c r="H4180" i="35" s="1"/>
  <c r="E4179" i="35"/>
  <c r="D4179" i="35"/>
  <c r="D4180" i="35" l="1"/>
  <c r="E4180" i="35"/>
  <c r="A4182" i="35"/>
  <c r="G4181" i="35"/>
  <c r="H4181" i="35" s="1"/>
  <c r="D4181" i="35" l="1"/>
  <c r="E4181" i="35"/>
  <c r="G4182" i="35"/>
  <c r="H4182" i="35" s="1"/>
  <c r="A4183" i="35"/>
  <c r="D4182" i="35" l="1"/>
  <c r="E4182" i="35"/>
  <c r="G4183" i="35"/>
  <c r="H4183" i="35" s="1"/>
  <c r="A4184" i="35"/>
  <c r="A4185" i="35" l="1"/>
  <c r="G4184" i="35"/>
  <c r="H4184" i="35" s="1"/>
  <c r="D4183" i="35"/>
  <c r="E4183" i="35"/>
  <c r="D4184" i="35" l="1"/>
  <c r="E4184" i="35"/>
  <c r="A4186" i="35"/>
  <c r="G4185" i="35"/>
  <c r="H4185" i="35" s="1"/>
  <c r="G4186" i="35" l="1"/>
  <c r="H4186" i="35" s="1"/>
  <c r="A4187" i="35"/>
  <c r="E4185" i="35"/>
  <c r="D4185" i="35"/>
  <c r="G4187" i="35" l="1"/>
  <c r="H4187" i="35" s="1"/>
  <c r="A4188" i="35"/>
  <c r="E4186" i="35"/>
  <c r="D4186" i="35"/>
  <c r="A4189" i="35" l="1"/>
  <c r="G4188" i="35"/>
  <c r="H4188" i="35" s="1"/>
  <c r="E4187" i="35"/>
  <c r="D4187" i="35"/>
  <c r="D4188" i="35" l="1"/>
  <c r="E4188" i="35"/>
  <c r="B4188" i="35"/>
  <c r="G4189" i="35"/>
  <c r="H4189" i="35" s="1"/>
  <c r="A4190" i="35"/>
  <c r="E4189" i="35" l="1"/>
  <c r="D4189" i="35"/>
  <c r="G4190" i="35"/>
  <c r="H4190" i="35" s="1"/>
  <c r="A4191" i="35"/>
  <c r="A4192" i="35" l="1"/>
  <c r="G4191" i="35"/>
  <c r="H4191" i="35" s="1"/>
  <c r="E4190" i="35"/>
  <c r="D4190" i="35"/>
  <c r="D4191" i="35" l="1"/>
  <c r="E4191" i="35"/>
  <c r="A4193" i="35"/>
  <c r="G4192" i="35"/>
  <c r="H4192" i="35" s="1"/>
  <c r="G4193" i="35" l="1"/>
  <c r="H4193" i="35" s="1"/>
  <c r="A4194" i="35"/>
  <c r="D4192" i="35"/>
  <c r="E4192" i="35"/>
  <c r="G4194" i="35" l="1"/>
  <c r="H4194" i="35" s="1"/>
  <c r="A4195" i="35"/>
  <c r="E4193" i="35"/>
  <c r="D4193" i="35"/>
  <c r="A4196" i="35" l="1"/>
  <c r="G4195" i="35"/>
  <c r="H4195" i="35" s="1"/>
  <c r="E4194" i="35"/>
  <c r="D4194" i="35"/>
  <c r="E4195" i="35" l="1"/>
  <c r="D4195" i="35"/>
  <c r="A4197" i="35"/>
  <c r="G4196" i="35"/>
  <c r="H4196" i="35" s="1"/>
  <c r="D4196" i="35" l="1"/>
  <c r="E4196" i="35"/>
  <c r="G4197" i="35"/>
  <c r="H4197" i="35" s="1"/>
  <c r="A4198" i="35"/>
  <c r="G4198" i="35" l="1"/>
  <c r="H4198" i="35" s="1"/>
  <c r="A4199" i="35"/>
  <c r="D4197" i="35"/>
  <c r="E4197" i="35"/>
  <c r="A4200" i="35" l="1"/>
  <c r="G4199" i="35"/>
  <c r="H4199" i="35" s="1"/>
  <c r="D4198" i="35"/>
  <c r="E4198" i="35"/>
  <c r="E4199" i="35" l="1"/>
  <c r="D4199" i="35"/>
  <c r="A4201" i="35"/>
  <c r="G4200" i="35"/>
  <c r="H4200" i="35" s="1"/>
  <c r="G4201" i="35" l="1"/>
  <c r="H4201" i="35" s="1"/>
  <c r="A4202" i="35"/>
  <c r="E4200" i="35"/>
  <c r="D4200" i="35"/>
  <c r="G4202" i="35" l="1"/>
  <c r="H4202" i="35" s="1"/>
  <c r="A4203" i="35"/>
  <c r="E4201" i="35"/>
  <c r="D4201" i="35"/>
  <c r="A4204" i="35" l="1"/>
  <c r="G4203" i="35"/>
  <c r="H4203" i="35" s="1"/>
  <c r="E4202" i="35"/>
  <c r="D4202" i="35"/>
  <c r="E4203" i="35" l="1"/>
  <c r="D4203" i="35"/>
  <c r="A4205" i="35"/>
  <c r="G4204" i="35"/>
  <c r="H4204" i="35" s="1"/>
  <c r="D4204" i="35" l="1"/>
  <c r="E4204" i="35"/>
  <c r="G4205" i="35"/>
  <c r="H4205" i="35" s="1"/>
  <c r="A4206" i="35"/>
  <c r="G4206" i="35" l="1"/>
  <c r="H4206" i="35" s="1"/>
  <c r="A4207" i="35"/>
  <c r="E4205" i="35"/>
  <c r="D4205" i="35"/>
  <c r="A4208" i="35" l="1"/>
  <c r="G4207" i="35"/>
  <c r="H4207" i="35" s="1"/>
  <c r="E4206" i="35"/>
  <c r="D4206" i="35"/>
  <c r="D4207" i="35" l="1"/>
  <c r="E4207" i="35"/>
  <c r="A4209" i="35"/>
  <c r="G4208" i="35"/>
  <c r="H4208" i="35" s="1"/>
  <c r="D4208" i="35" l="1"/>
  <c r="E4208" i="35"/>
  <c r="G4209" i="35"/>
  <c r="H4209" i="35" s="1"/>
  <c r="A4210" i="35"/>
  <c r="G4210" i="35" l="1"/>
  <c r="H4210" i="35" s="1"/>
  <c r="A4211" i="35"/>
  <c r="E4209" i="35"/>
  <c r="D4209" i="35"/>
  <c r="A4212" i="35" l="1"/>
  <c r="G4211" i="35"/>
  <c r="H4211" i="35" s="1"/>
  <c r="D4210" i="35"/>
  <c r="E4210" i="35"/>
  <c r="D4211" i="35" l="1"/>
  <c r="E4211" i="35"/>
  <c r="G4212" i="35"/>
  <c r="H4212" i="35" s="1"/>
  <c r="A4213" i="35"/>
  <c r="G4213" i="35" l="1"/>
  <c r="H4213" i="35" s="1"/>
  <c r="A4214" i="35"/>
  <c r="E4212" i="35"/>
  <c r="B4212" i="35"/>
  <c r="D4212" i="35"/>
  <c r="A4215" i="35" l="1"/>
  <c r="G4214" i="35"/>
  <c r="H4214" i="35" s="1"/>
  <c r="D4213" i="35"/>
  <c r="E4213" i="35"/>
  <c r="D4214" i="35" l="1"/>
  <c r="E4214" i="35"/>
  <c r="A4216" i="35"/>
  <c r="G4215" i="35"/>
  <c r="H4215" i="35" s="1"/>
  <c r="D4215" i="35" l="1"/>
  <c r="E4215" i="35"/>
  <c r="G4216" i="35"/>
  <c r="H4216" i="35" s="1"/>
  <c r="A4217" i="35"/>
  <c r="G4217" i="35" l="1"/>
  <c r="H4217" i="35" s="1"/>
  <c r="A4218" i="35"/>
  <c r="D4216" i="35"/>
  <c r="E4216" i="35"/>
  <c r="A4219" i="35" l="1"/>
  <c r="G4218" i="35"/>
  <c r="H4218" i="35" s="1"/>
  <c r="E4217" i="35"/>
  <c r="D4217" i="35"/>
  <c r="D4218" i="35" l="1"/>
  <c r="E4218" i="35"/>
  <c r="A4220" i="35"/>
  <c r="G4219" i="35"/>
  <c r="H4219" i="35" s="1"/>
  <c r="E4219" i="35" l="1"/>
  <c r="D4219" i="35"/>
  <c r="G4220" i="35"/>
  <c r="H4220" i="35" s="1"/>
  <c r="A4221" i="35"/>
  <c r="G4221" i="35" l="1"/>
  <c r="H4221" i="35" s="1"/>
  <c r="A4222" i="35"/>
  <c r="D4220" i="35"/>
  <c r="E4220" i="35"/>
  <c r="A4223" i="35" l="1"/>
  <c r="G4222" i="35"/>
  <c r="H4222" i="35" s="1"/>
  <c r="D4221" i="35"/>
  <c r="E4221" i="35"/>
  <c r="D4222" i="35" l="1"/>
  <c r="E4222" i="35"/>
  <c r="A4224" i="35"/>
  <c r="G4223" i="35"/>
  <c r="H4223" i="35" s="1"/>
  <c r="D4223" i="35" l="1"/>
  <c r="E4223" i="35"/>
  <c r="G4224" i="35"/>
  <c r="H4224" i="35" s="1"/>
  <c r="A4225" i="35"/>
  <c r="G4225" i="35" l="1"/>
  <c r="H4225" i="35" s="1"/>
  <c r="A4226" i="35"/>
  <c r="D4224" i="35"/>
  <c r="E4224" i="35"/>
  <c r="A4227" i="35" l="1"/>
  <c r="G4226" i="35"/>
  <c r="H4226" i="35" s="1"/>
  <c r="E4225" i="35"/>
  <c r="D4225" i="35"/>
  <c r="E4226" i="35" l="1"/>
  <c r="D4226" i="35"/>
  <c r="A4228" i="35"/>
  <c r="G4227" i="35"/>
  <c r="H4227" i="35" s="1"/>
  <c r="E4227" i="35" l="1"/>
  <c r="D4227" i="35"/>
  <c r="G4228" i="35"/>
  <c r="H4228" i="35" s="1"/>
  <c r="A4229" i="35"/>
  <c r="G4229" i="35" l="1"/>
  <c r="H4229" i="35" s="1"/>
  <c r="A4230" i="35"/>
  <c r="D4228" i="35"/>
  <c r="E4228" i="35"/>
  <c r="A4231" i="35" l="1"/>
  <c r="G4230" i="35"/>
  <c r="H4230" i="35" s="1"/>
  <c r="D4229" i="35"/>
  <c r="E4229" i="35"/>
  <c r="D4230" i="35" l="1"/>
  <c r="E4230" i="35"/>
  <c r="A4232" i="35"/>
  <c r="G4231" i="35"/>
  <c r="H4231" i="35" s="1"/>
  <c r="D4231" i="35" l="1"/>
  <c r="E4231" i="35"/>
  <c r="G4232" i="35"/>
  <c r="H4232" i="35" s="1"/>
  <c r="A4233" i="35"/>
  <c r="G4233" i="35" l="1"/>
  <c r="H4233" i="35" s="1"/>
  <c r="A4234" i="35"/>
  <c r="D4232" i="35"/>
  <c r="E4232" i="35"/>
  <c r="A4235" i="35" l="1"/>
  <c r="G4234" i="35"/>
  <c r="H4234" i="35" s="1"/>
  <c r="E4233" i="35"/>
  <c r="D4233" i="35"/>
  <c r="D4234" i="35" l="1"/>
  <c r="E4234" i="35"/>
  <c r="A4236" i="35"/>
  <c r="G4235" i="35"/>
  <c r="H4235" i="35" s="1"/>
  <c r="E4235" i="35" l="1"/>
  <c r="D4235" i="35"/>
  <c r="G4236" i="35"/>
  <c r="H4236" i="35" s="1"/>
  <c r="A4237" i="35"/>
  <c r="A4238" i="35" l="1"/>
  <c r="G4237" i="35"/>
  <c r="H4237" i="35" s="1"/>
  <c r="D4236" i="35"/>
  <c r="E4236" i="35"/>
  <c r="B4236" i="35"/>
  <c r="D4237" i="35" l="1"/>
  <c r="E4237" i="35"/>
  <c r="A4239" i="35"/>
  <c r="G4238" i="35"/>
  <c r="H4238" i="35" s="1"/>
  <c r="D4238" i="35" l="1"/>
  <c r="E4238" i="35"/>
  <c r="G4239" i="35"/>
  <c r="H4239" i="35" s="1"/>
  <c r="A4240" i="35"/>
  <c r="G4240" i="35" l="1"/>
  <c r="H4240" i="35" s="1"/>
  <c r="A4241" i="35"/>
  <c r="D4239" i="35"/>
  <c r="E4239" i="35"/>
  <c r="A4242" i="35" l="1"/>
  <c r="G4241" i="35"/>
  <c r="H4241" i="35" s="1"/>
  <c r="E4240" i="35"/>
  <c r="D4240" i="35"/>
  <c r="E4241" i="35" l="1"/>
  <c r="D4241" i="35"/>
  <c r="A4243" i="35"/>
  <c r="G4242" i="35"/>
  <c r="H4242" i="35" s="1"/>
  <c r="D4242" i="35" l="1"/>
  <c r="E4242" i="35"/>
  <c r="G4243" i="35"/>
  <c r="H4243" i="35" s="1"/>
  <c r="A4244" i="35"/>
  <c r="G4244" i="35" l="1"/>
  <c r="H4244" i="35" s="1"/>
  <c r="A4245" i="35"/>
  <c r="D4243" i="35"/>
  <c r="E4243" i="35"/>
  <c r="A4246" i="35" l="1"/>
  <c r="G4245" i="35"/>
  <c r="H4245" i="35" s="1"/>
  <c r="D4244" i="35"/>
  <c r="E4244" i="35"/>
  <c r="D4245" i="35" l="1"/>
  <c r="E4245" i="35"/>
  <c r="A4247" i="35"/>
  <c r="G4246" i="35"/>
  <c r="H4246" i="35" s="1"/>
  <c r="E4246" i="35" l="1"/>
  <c r="D4246" i="35"/>
  <c r="G4247" i="35"/>
  <c r="H4247" i="35" s="1"/>
  <c r="A4248" i="35"/>
  <c r="D4247" i="35" l="1"/>
  <c r="E4247" i="35"/>
  <c r="G4248" i="35"/>
  <c r="H4248" i="35" s="1"/>
  <c r="A4249" i="35"/>
  <c r="D4248" i="35" l="1"/>
  <c r="E4248" i="35"/>
  <c r="A4250" i="35"/>
  <c r="G4249" i="35"/>
  <c r="H4249" i="35" s="1"/>
  <c r="E4249" i="35" l="1"/>
  <c r="D4249" i="35"/>
  <c r="A4251" i="35"/>
  <c r="G4250" i="35"/>
  <c r="H4250" i="35" s="1"/>
  <c r="G4251" i="35" l="1"/>
  <c r="H4251" i="35" s="1"/>
  <c r="A4252" i="35"/>
  <c r="E4250" i="35"/>
  <c r="D4250" i="35"/>
  <c r="G4252" i="35" l="1"/>
  <c r="H4252" i="35" s="1"/>
  <c r="A4253" i="35"/>
  <c r="E4251" i="35"/>
  <c r="D4251" i="35"/>
  <c r="A4254" i="35" l="1"/>
  <c r="G4253" i="35"/>
  <c r="H4253" i="35" s="1"/>
  <c r="D4252" i="35"/>
  <c r="E4252" i="35"/>
  <c r="D4253" i="35" l="1"/>
  <c r="E4253" i="35"/>
  <c r="A4255" i="35"/>
  <c r="G4254" i="35"/>
  <c r="H4254" i="35" s="1"/>
  <c r="D4254" i="35" l="1"/>
  <c r="E4254" i="35"/>
  <c r="G4255" i="35"/>
  <c r="H4255" i="35" s="1"/>
  <c r="A4256" i="35"/>
  <c r="G4256" i="35" l="1"/>
  <c r="H4256" i="35" s="1"/>
  <c r="A4257" i="35"/>
  <c r="D4255" i="35"/>
  <c r="E4255" i="35"/>
  <c r="D4256" i="35" l="1"/>
  <c r="E4256" i="35"/>
  <c r="A4258" i="35"/>
  <c r="G4257" i="35"/>
  <c r="H4257" i="35" s="1"/>
  <c r="E4257" i="35" l="1"/>
  <c r="D4257" i="35"/>
  <c r="A4259" i="35"/>
  <c r="G4258" i="35"/>
  <c r="H4258" i="35" s="1"/>
  <c r="E4258" i="35" l="1"/>
  <c r="D4258" i="35"/>
  <c r="G4259" i="35"/>
  <c r="H4259" i="35" s="1"/>
  <c r="A4260" i="35"/>
  <c r="G4260" i="35" l="1"/>
  <c r="H4260" i="35" s="1"/>
  <c r="A4261" i="35"/>
  <c r="D4259" i="35"/>
  <c r="E4259" i="35"/>
  <c r="E4260" i="35" l="1"/>
  <c r="D4260" i="35"/>
  <c r="B4260" i="35"/>
  <c r="A4262" i="35"/>
  <c r="G4261" i="35"/>
  <c r="H4261" i="35" s="1"/>
  <c r="D4261" i="35" l="1"/>
  <c r="E4261" i="35"/>
  <c r="G4262" i="35"/>
  <c r="H4262" i="35" s="1"/>
  <c r="A4263" i="35"/>
  <c r="G4263" i="35" l="1"/>
  <c r="H4263" i="35" s="1"/>
  <c r="A4264" i="35"/>
  <c r="D4262" i="35"/>
  <c r="E4262" i="35"/>
  <c r="D4263" i="35" l="1"/>
  <c r="E4263" i="35"/>
  <c r="A4265" i="35"/>
  <c r="G4264" i="35"/>
  <c r="H4264" i="35" s="1"/>
  <c r="D4264" i="35" l="1"/>
  <c r="E4264" i="35"/>
  <c r="A4266" i="35"/>
  <c r="G4265" i="35"/>
  <c r="H4265" i="35" s="1"/>
  <c r="E4265" i="35" l="1"/>
  <c r="D4265" i="35"/>
  <c r="G4266" i="35"/>
  <c r="H4266" i="35" s="1"/>
  <c r="A4267" i="35"/>
  <c r="G4267" i="35" l="1"/>
  <c r="H4267" i="35" s="1"/>
  <c r="A4268" i="35"/>
  <c r="D4266" i="35"/>
  <c r="E4266" i="35"/>
  <c r="D4267" i="35" l="1"/>
  <c r="E4267" i="35"/>
  <c r="A4269" i="35"/>
  <c r="G4268" i="35"/>
  <c r="H4268" i="35" s="1"/>
  <c r="D4268" i="35" l="1"/>
  <c r="E4268" i="35"/>
  <c r="A4270" i="35"/>
  <c r="G4269" i="35"/>
  <c r="H4269" i="35" s="1"/>
  <c r="D4269" i="35" l="1"/>
  <c r="E4269" i="35"/>
  <c r="G4270" i="35"/>
  <c r="H4270" i="35" s="1"/>
  <c r="A4271" i="35"/>
  <c r="G4271" i="35" l="1"/>
  <c r="H4271" i="35" s="1"/>
  <c r="A4272" i="35"/>
  <c r="E4270" i="35"/>
  <c r="D4270" i="35"/>
  <c r="D4271" i="35" l="1"/>
  <c r="E4271" i="35"/>
  <c r="A4273" i="35"/>
  <c r="G4272" i="35"/>
  <c r="H4272" i="35" s="1"/>
  <c r="D4272" i="35" l="1"/>
  <c r="E4272" i="35"/>
  <c r="A4274" i="35"/>
  <c r="G4273" i="35"/>
  <c r="H4273" i="35" s="1"/>
  <c r="E4273" i="35" l="1"/>
  <c r="D4273" i="35"/>
  <c r="G4274" i="35"/>
  <c r="H4274" i="35" s="1"/>
  <c r="A4275" i="35"/>
  <c r="G4275" i="35" l="1"/>
  <c r="H4275" i="35" s="1"/>
  <c r="A4276" i="35"/>
  <c r="D4274" i="35"/>
  <c r="E4274" i="35"/>
  <c r="E4275" i="35" l="1"/>
  <c r="D4275" i="35"/>
  <c r="A4277" i="35"/>
  <c r="G4276" i="35"/>
  <c r="H4276" i="35" s="1"/>
  <c r="D4276" i="35" l="1"/>
  <c r="E4276" i="35"/>
  <c r="A4278" i="35"/>
  <c r="G4277" i="35"/>
  <c r="H4277" i="35" s="1"/>
  <c r="D4277" i="35" l="1"/>
  <c r="E4277" i="35"/>
  <c r="G4278" i="35"/>
  <c r="H4278" i="35" s="1"/>
  <c r="A4279" i="35"/>
  <c r="G4279" i="35" l="1"/>
  <c r="H4279" i="35" s="1"/>
  <c r="A4280" i="35"/>
  <c r="E4278" i="35"/>
  <c r="D4278" i="35"/>
  <c r="D4279" i="35" l="1"/>
  <c r="E4279" i="35"/>
  <c r="A4281" i="35"/>
  <c r="G4280" i="35"/>
  <c r="H4280" i="35" s="1"/>
  <c r="D4280" i="35" l="1"/>
  <c r="E4280" i="35"/>
  <c r="A4282" i="35"/>
  <c r="G4281" i="35"/>
  <c r="H4281" i="35" s="1"/>
  <c r="D4281" i="35" l="1"/>
  <c r="E4281" i="35"/>
  <c r="G4282" i="35"/>
  <c r="H4282" i="35" s="1"/>
  <c r="A4283" i="35"/>
  <c r="G4283" i="35" l="1"/>
  <c r="H4283" i="35" s="1"/>
  <c r="A4284" i="35"/>
  <c r="D4282" i="35"/>
  <c r="E4282" i="35"/>
  <c r="D4283" i="35" l="1"/>
  <c r="E4283" i="35"/>
  <c r="A4285" i="35"/>
  <c r="G4284" i="35"/>
  <c r="H4284" i="35" s="1"/>
  <c r="D4284" i="35" l="1"/>
  <c r="E4284" i="35"/>
  <c r="B4284" i="35"/>
  <c r="G4285" i="35"/>
  <c r="H4285" i="35" s="1"/>
  <c r="A4286" i="35"/>
  <c r="D4285" i="35" l="1"/>
  <c r="E4285" i="35"/>
  <c r="G4286" i="35"/>
  <c r="H4286" i="35" s="1"/>
  <c r="A4287" i="35"/>
  <c r="A4288" i="35" l="1"/>
  <c r="G4287" i="35"/>
  <c r="H4287" i="35" s="1"/>
  <c r="E4286" i="35"/>
  <c r="D4286" i="35"/>
  <c r="A4289" i="35" l="1"/>
  <c r="G4288" i="35"/>
  <c r="H4288" i="35" s="1"/>
  <c r="D4287" i="35"/>
  <c r="E4287" i="35"/>
  <c r="G4289" i="35" l="1"/>
  <c r="H4289" i="35" s="1"/>
  <c r="A4290" i="35"/>
  <c r="D4288" i="35"/>
  <c r="E4288" i="35"/>
  <c r="D4289" i="35" l="1"/>
  <c r="E4289" i="35"/>
  <c r="G4290" i="35"/>
  <c r="H4290" i="35" s="1"/>
  <c r="A4291" i="35"/>
  <c r="A4292" i="35" l="1"/>
  <c r="G4291" i="35"/>
  <c r="H4291" i="35" s="1"/>
  <c r="D4290" i="35"/>
  <c r="E4290" i="35"/>
  <c r="A4293" i="35" l="1"/>
  <c r="G4292" i="35"/>
  <c r="H4292" i="35" s="1"/>
  <c r="D4291" i="35"/>
  <c r="E4291" i="35"/>
  <c r="G4293" i="35" l="1"/>
  <c r="H4293" i="35" s="1"/>
  <c r="A4294" i="35"/>
  <c r="D4292" i="35"/>
  <c r="E4292" i="35"/>
  <c r="D4293" i="35" l="1"/>
  <c r="E4293" i="35"/>
  <c r="G4294" i="35"/>
  <c r="H4294" i="35" s="1"/>
  <c r="A4295" i="35"/>
  <c r="A4296" i="35" l="1"/>
  <c r="G4295" i="35"/>
  <c r="H4295" i="35" s="1"/>
  <c r="D4294" i="35"/>
  <c r="E4294" i="35"/>
  <c r="A4297" i="35" l="1"/>
  <c r="G4296" i="35"/>
  <c r="H4296" i="35" s="1"/>
  <c r="E4295" i="35"/>
  <c r="D4295" i="35"/>
  <c r="G4297" i="35" l="1"/>
  <c r="H4297" i="35" s="1"/>
  <c r="A4298" i="35"/>
  <c r="D4296" i="35"/>
  <c r="E4296" i="35"/>
  <c r="E4297" i="35" l="1"/>
  <c r="D4297" i="35"/>
  <c r="G4298" i="35"/>
  <c r="H4298" i="35" s="1"/>
  <c r="A4299" i="35"/>
  <c r="A4300" i="35" l="1"/>
  <c r="G4299" i="35"/>
  <c r="H4299" i="35" s="1"/>
  <c r="D4298" i="35"/>
  <c r="E4298" i="35"/>
  <c r="A4301" i="35" l="1"/>
  <c r="G4300" i="35"/>
  <c r="H4300" i="35" s="1"/>
  <c r="D4299" i="35"/>
  <c r="E4299" i="35"/>
  <c r="G4301" i="35" l="1"/>
  <c r="H4301" i="35" s="1"/>
  <c r="A4302" i="35"/>
  <c r="E4300" i="35"/>
  <c r="D4300" i="35"/>
  <c r="D4301" i="35" l="1"/>
  <c r="E4301" i="35"/>
  <c r="G4302" i="35"/>
  <c r="H4302" i="35" s="1"/>
  <c r="A4303" i="35"/>
  <c r="A4304" i="35" l="1"/>
  <c r="G4303" i="35"/>
  <c r="H4303" i="35" s="1"/>
  <c r="D4302" i="35"/>
  <c r="E4302" i="35"/>
  <c r="D4303" i="35" l="1"/>
  <c r="E4303" i="35"/>
  <c r="A4305" i="35"/>
  <c r="G4304" i="35"/>
  <c r="H4304" i="35" s="1"/>
  <c r="D4304" i="35" l="1"/>
  <c r="E4304" i="35"/>
  <c r="G4305" i="35"/>
  <c r="H4305" i="35" s="1"/>
  <c r="A4306" i="35"/>
  <c r="E4305" i="35" l="1"/>
  <c r="D4305" i="35"/>
  <c r="G4306" i="35"/>
  <c r="H4306" i="35" s="1"/>
  <c r="A4307" i="35"/>
  <c r="A4308" i="35" l="1"/>
  <c r="G4307" i="35"/>
  <c r="H4307" i="35" s="1"/>
  <c r="D4306" i="35"/>
  <c r="E4306" i="35"/>
  <c r="E4307" i="35" l="1"/>
  <c r="D4307" i="35"/>
  <c r="G4308" i="35"/>
  <c r="H4308" i="35" s="1"/>
  <c r="A4309" i="35"/>
  <c r="G4309" i="35" l="1"/>
  <c r="H4309" i="35" s="1"/>
  <c r="A4310" i="35"/>
  <c r="E4308" i="35"/>
  <c r="B4308" i="35"/>
  <c r="D4308" i="35"/>
  <c r="A4311" i="35" l="1"/>
  <c r="G4310" i="35"/>
  <c r="H4310" i="35" s="1"/>
  <c r="D4309" i="35"/>
  <c r="E4309" i="35"/>
  <c r="D4310" i="35" l="1"/>
  <c r="E4310" i="35"/>
  <c r="A4312" i="35"/>
  <c r="G4311" i="35"/>
  <c r="H4311" i="35" s="1"/>
  <c r="D4311" i="35" l="1"/>
  <c r="E4311" i="35"/>
  <c r="G4312" i="35"/>
  <c r="H4312" i="35" s="1"/>
  <c r="A4313" i="35"/>
  <c r="G4313" i="35" l="1"/>
  <c r="H4313" i="35" s="1"/>
  <c r="A4314" i="35"/>
  <c r="D4312" i="35"/>
  <c r="E4312" i="35"/>
  <c r="A4315" i="35" l="1"/>
  <c r="G4314" i="35"/>
  <c r="H4314" i="35" s="1"/>
  <c r="D4313" i="35"/>
  <c r="E4313" i="35"/>
  <c r="D4314" i="35" l="1"/>
  <c r="E4314" i="35"/>
  <c r="A4316" i="35"/>
  <c r="G4315" i="35"/>
  <c r="H4315" i="35" s="1"/>
  <c r="D4315" i="35" l="1"/>
  <c r="E4315" i="35"/>
  <c r="G4316" i="35"/>
  <c r="H4316" i="35" s="1"/>
  <c r="A4317" i="35"/>
  <c r="G4317" i="35" l="1"/>
  <c r="H4317" i="35" s="1"/>
  <c r="A4318" i="35"/>
  <c r="D4316" i="35"/>
  <c r="E4316" i="35"/>
  <c r="A4319" i="35" l="1"/>
  <c r="G4318" i="35"/>
  <c r="H4318" i="35" s="1"/>
  <c r="D4317" i="35"/>
  <c r="E4317" i="35"/>
  <c r="D4318" i="35" l="1"/>
  <c r="E4318" i="35"/>
  <c r="A4320" i="35"/>
  <c r="G4319" i="35"/>
  <c r="H4319" i="35" s="1"/>
  <c r="D4319" i="35" l="1"/>
  <c r="E4319" i="35"/>
  <c r="G4320" i="35"/>
  <c r="H4320" i="35" s="1"/>
  <c r="A4321" i="35"/>
  <c r="G4321" i="35" l="1"/>
  <c r="H4321" i="35" s="1"/>
  <c r="A4322" i="35"/>
  <c r="D4320" i="35"/>
  <c r="E4320" i="35"/>
  <c r="A4323" i="35" l="1"/>
  <c r="G4322" i="35"/>
  <c r="H4322" i="35" s="1"/>
  <c r="E4321" i="35"/>
  <c r="D4321" i="35"/>
  <c r="D4322" i="35" l="1"/>
  <c r="E4322" i="35"/>
  <c r="A4324" i="35"/>
  <c r="G4323" i="35"/>
  <c r="H4323" i="35" s="1"/>
  <c r="D4323" i="35" l="1"/>
  <c r="E4323" i="35"/>
  <c r="G4324" i="35"/>
  <c r="H4324" i="35" s="1"/>
  <c r="A4325" i="35"/>
  <c r="G4325" i="35" l="1"/>
  <c r="H4325" i="35" s="1"/>
  <c r="A4326" i="35"/>
  <c r="E4324" i="35"/>
  <c r="D4324" i="35"/>
  <c r="A4327" i="35" l="1"/>
  <c r="G4326" i="35"/>
  <c r="H4326" i="35" s="1"/>
  <c r="D4325" i="35"/>
  <c r="E4325" i="35"/>
  <c r="D4326" i="35" l="1"/>
  <c r="E4326" i="35"/>
  <c r="A4328" i="35"/>
  <c r="G4327" i="35"/>
  <c r="H4327" i="35" s="1"/>
  <c r="D4327" i="35" l="1"/>
  <c r="E4327" i="35"/>
  <c r="G4328" i="35"/>
  <c r="H4328" i="35" s="1"/>
  <c r="A4329" i="35"/>
  <c r="G4329" i="35" l="1"/>
  <c r="H4329" i="35" s="1"/>
  <c r="A4330" i="35"/>
  <c r="D4328" i="35"/>
  <c r="E4328" i="35"/>
  <c r="A4331" i="35" l="1"/>
  <c r="G4330" i="35"/>
  <c r="H4330" i="35" s="1"/>
  <c r="D4329" i="35"/>
  <c r="E4329" i="35"/>
  <c r="D4330" i="35" l="1"/>
  <c r="E4330" i="35"/>
  <c r="A4332" i="35"/>
  <c r="G4331" i="35"/>
  <c r="H4331" i="35" s="1"/>
  <c r="D4331" i="35" l="1"/>
  <c r="E4331" i="35"/>
  <c r="G4332" i="35"/>
  <c r="H4332" i="35" s="1"/>
  <c r="A4333" i="35"/>
  <c r="A4334" i="35" l="1"/>
  <c r="G4333" i="35"/>
  <c r="H4333" i="35" s="1"/>
  <c r="D4332" i="35"/>
  <c r="B4332" i="35"/>
  <c r="E4332" i="35"/>
  <c r="E4333" i="35" l="1"/>
  <c r="D4333" i="35"/>
  <c r="A4335" i="35"/>
  <c r="G4334" i="35"/>
  <c r="H4334" i="35" s="1"/>
  <c r="D4334" i="35" l="1"/>
  <c r="E4334" i="35"/>
  <c r="G4335" i="35"/>
  <c r="H4335" i="35" s="1"/>
  <c r="A4336" i="35"/>
  <c r="G4336" i="35" l="1"/>
  <c r="H4336" i="35" s="1"/>
  <c r="A4337" i="35"/>
  <c r="E4335" i="35"/>
  <c r="D4335" i="35"/>
  <c r="A4338" i="35" l="1"/>
  <c r="G4337" i="35"/>
  <c r="H4337" i="35" s="1"/>
  <c r="D4336" i="35"/>
  <c r="E4336" i="35"/>
  <c r="D4337" i="35" l="1"/>
  <c r="E4337" i="35"/>
  <c r="A4339" i="35"/>
  <c r="G4338" i="35"/>
  <c r="H4338" i="35" s="1"/>
  <c r="D4338" i="35" l="1"/>
  <c r="E4338" i="35"/>
  <c r="G4339" i="35"/>
  <c r="H4339" i="35" s="1"/>
  <c r="A4340" i="35"/>
  <c r="G4340" i="35" l="1"/>
  <c r="H4340" i="35" s="1"/>
  <c r="A4341" i="35"/>
  <c r="D4339" i="35"/>
  <c r="E4339" i="35"/>
  <c r="A4342" i="35" l="1"/>
  <c r="G4341" i="35"/>
  <c r="H4341" i="35" s="1"/>
  <c r="D4340" i="35"/>
  <c r="E4340" i="35"/>
  <c r="D4341" i="35" l="1"/>
  <c r="E4341" i="35"/>
  <c r="A4343" i="35"/>
  <c r="G4342" i="35"/>
  <c r="H4342" i="35" s="1"/>
  <c r="D4342" i="35" l="1"/>
  <c r="E4342" i="35"/>
  <c r="G4343" i="35"/>
  <c r="H4343" i="35" s="1"/>
  <c r="A4344" i="35"/>
  <c r="G4344" i="35" l="1"/>
  <c r="H4344" i="35" s="1"/>
  <c r="A4345" i="35"/>
  <c r="D4343" i="35"/>
  <c r="E4343" i="35"/>
  <c r="A4346" i="35" l="1"/>
  <c r="G4345" i="35"/>
  <c r="H4345" i="35" s="1"/>
  <c r="D4344" i="35"/>
  <c r="E4344" i="35"/>
  <c r="D4345" i="35" l="1"/>
  <c r="E4345" i="35"/>
  <c r="A4347" i="35"/>
  <c r="G4346" i="35"/>
  <c r="H4346" i="35" s="1"/>
  <c r="D4346" i="35" l="1"/>
  <c r="E4346" i="35"/>
  <c r="G4347" i="35"/>
  <c r="H4347" i="35" s="1"/>
  <c r="A4348" i="35"/>
  <c r="G4348" i="35" l="1"/>
  <c r="H4348" i="35" s="1"/>
  <c r="A4349" i="35"/>
  <c r="D4347" i="35"/>
  <c r="E4347" i="35"/>
  <c r="A4350" i="35" l="1"/>
  <c r="G4349" i="35"/>
  <c r="H4349" i="35" s="1"/>
  <c r="D4348" i="35"/>
  <c r="E4348" i="35"/>
  <c r="D4349" i="35" l="1"/>
  <c r="E4349" i="35"/>
  <c r="A4351" i="35"/>
  <c r="G4350" i="35"/>
  <c r="H4350" i="35" s="1"/>
  <c r="D4350" i="35" l="1"/>
  <c r="E4350" i="35"/>
  <c r="G4351" i="35"/>
  <c r="H4351" i="35" s="1"/>
  <c r="A4352" i="35"/>
  <c r="G4352" i="35" l="1"/>
  <c r="H4352" i="35" s="1"/>
  <c r="A4353" i="35"/>
  <c r="E4351" i="35"/>
  <c r="D4351" i="35"/>
  <c r="A4354" i="35" l="1"/>
  <c r="G4353" i="35"/>
  <c r="H4353" i="35" s="1"/>
  <c r="D4352" i="35"/>
  <c r="E4352" i="35"/>
  <c r="D4353" i="35" l="1"/>
  <c r="E4353" i="35"/>
  <c r="A4355" i="35"/>
  <c r="G4354" i="35"/>
  <c r="H4354" i="35" s="1"/>
  <c r="D4354" i="35" l="1"/>
  <c r="E4354" i="35"/>
  <c r="G4355" i="35"/>
  <c r="H4355" i="35" s="1"/>
  <c r="A4356" i="35"/>
  <c r="G4356" i="35" l="1"/>
  <c r="H4356" i="35" s="1"/>
  <c r="A4357" i="35"/>
  <c r="D4355" i="35"/>
  <c r="E4355" i="35"/>
  <c r="A4358" i="35" l="1"/>
  <c r="G4357" i="35"/>
  <c r="H4357" i="35" s="1"/>
  <c r="D4356" i="35"/>
  <c r="E4356" i="35"/>
  <c r="B4356" i="35"/>
  <c r="D4357" i="35" l="1"/>
  <c r="E4357" i="35"/>
  <c r="G4358" i="35"/>
  <c r="H4358" i="35" s="1"/>
  <c r="A4359" i="35"/>
  <c r="G4359" i="35" l="1"/>
  <c r="H4359" i="35" s="1"/>
  <c r="A4360" i="35"/>
  <c r="D4358" i="35"/>
  <c r="E4358" i="35"/>
  <c r="A4361" i="35" l="1"/>
  <c r="G4360" i="35"/>
  <c r="H4360" i="35" s="1"/>
  <c r="D4359" i="35"/>
  <c r="E4359" i="35"/>
  <c r="D4360" i="35" l="1"/>
  <c r="E4360" i="35"/>
  <c r="A4362" i="35"/>
  <c r="G4361" i="35"/>
  <c r="H4361" i="35" s="1"/>
  <c r="D4361" i="35" l="1"/>
  <c r="E4361" i="35"/>
  <c r="G4362" i="35"/>
  <c r="H4362" i="35" s="1"/>
  <c r="A4363" i="35"/>
  <c r="G4363" i="35" l="1"/>
  <c r="H4363" i="35" s="1"/>
  <c r="A4364" i="35"/>
  <c r="D4362" i="35"/>
  <c r="E4362" i="35"/>
  <c r="A4365" i="35" l="1"/>
  <c r="G4364" i="35"/>
  <c r="H4364" i="35" s="1"/>
  <c r="D4363" i="35"/>
  <c r="E4363" i="35"/>
  <c r="E4364" i="35" l="1"/>
  <c r="D4364" i="35"/>
  <c r="A4366" i="35"/>
  <c r="G4365" i="35"/>
  <c r="H4365" i="35" s="1"/>
  <c r="D4365" i="35" l="1"/>
  <c r="E4365" i="35"/>
  <c r="G4366" i="35"/>
  <c r="H4366" i="35" s="1"/>
  <c r="A4367" i="35"/>
  <c r="G4367" i="35" l="1"/>
  <c r="H4367" i="35" s="1"/>
  <c r="A4368" i="35"/>
  <c r="D4366" i="35"/>
  <c r="E4366" i="35"/>
  <c r="A4369" i="35" l="1"/>
  <c r="G4368" i="35"/>
  <c r="H4368" i="35" s="1"/>
  <c r="D4367" i="35"/>
  <c r="E4367" i="35"/>
  <c r="D4368" i="35" l="1"/>
  <c r="E4368" i="35"/>
  <c r="A4370" i="35"/>
  <c r="G4369" i="35"/>
  <c r="H4369" i="35" s="1"/>
  <c r="E4369" i="35" l="1"/>
  <c r="D4369" i="35"/>
  <c r="G4370" i="35"/>
  <c r="H4370" i="35" s="1"/>
  <c r="A4371" i="35"/>
  <c r="G4371" i="35" l="1"/>
  <c r="H4371" i="35" s="1"/>
  <c r="A4372" i="35"/>
  <c r="E4370" i="35"/>
  <c r="D4370" i="35"/>
  <c r="A4373" i="35" l="1"/>
  <c r="G4372" i="35"/>
  <c r="H4372" i="35" s="1"/>
  <c r="D4371" i="35"/>
  <c r="E4371" i="35"/>
  <c r="D4372" i="35" l="1"/>
  <c r="E4372" i="35"/>
  <c r="A4374" i="35"/>
  <c r="G4373" i="35"/>
  <c r="H4373" i="35" s="1"/>
  <c r="E4373" i="35" l="1"/>
  <c r="D4373" i="35"/>
  <c r="G4374" i="35"/>
  <c r="H4374" i="35" s="1"/>
  <c r="A4375" i="35"/>
  <c r="D4374" i="35" l="1"/>
  <c r="E4374" i="35"/>
  <c r="G4375" i="35"/>
  <c r="H4375" i="35" s="1"/>
  <c r="A4376" i="35"/>
  <c r="A4377" i="35" l="1"/>
  <c r="G4376" i="35"/>
  <c r="H4376" i="35" s="1"/>
  <c r="D4375" i="35"/>
  <c r="E4375" i="35"/>
  <c r="D4376" i="35" l="1"/>
  <c r="E4376" i="35"/>
  <c r="A4378" i="35"/>
  <c r="G4377" i="35"/>
  <c r="H4377" i="35" s="1"/>
  <c r="G4378" i="35" l="1"/>
  <c r="H4378" i="35" s="1"/>
  <c r="A4379" i="35"/>
  <c r="D4377" i="35"/>
  <c r="E4377" i="35"/>
  <c r="G4379" i="35" l="1"/>
  <c r="H4379" i="35" s="1"/>
  <c r="A4380" i="35"/>
  <c r="D4378" i="35"/>
  <c r="E4378" i="35"/>
  <c r="A4381" i="35" l="1"/>
  <c r="G4380" i="35"/>
  <c r="H4380" i="35" s="1"/>
  <c r="D4379" i="35"/>
  <c r="E4379" i="35"/>
  <c r="D4380" i="35" l="1"/>
  <c r="E4380" i="35"/>
  <c r="B4380" i="35"/>
  <c r="G4381" i="35"/>
  <c r="H4381" i="35" s="1"/>
  <c r="A4382" i="35"/>
  <c r="D4381" i="35" l="1"/>
  <c r="E4381" i="35"/>
  <c r="G4382" i="35"/>
  <c r="H4382" i="35" s="1"/>
  <c r="A4383" i="35"/>
  <c r="A4384" i="35" l="1"/>
  <c r="G4383" i="35"/>
  <c r="H4383" i="35" s="1"/>
  <c r="E4382" i="35"/>
  <c r="D4382" i="35"/>
  <c r="D4383" i="35" l="1"/>
  <c r="E4383" i="35"/>
  <c r="A4385" i="35"/>
  <c r="G4384" i="35"/>
  <c r="H4384" i="35" s="1"/>
  <c r="D4384" i="35" l="1"/>
  <c r="E4384" i="35"/>
  <c r="G4385" i="35"/>
  <c r="H4385" i="35" s="1"/>
  <c r="A4386" i="35"/>
  <c r="G4386" i="35" l="1"/>
  <c r="H4386" i="35" s="1"/>
  <c r="A4387" i="35"/>
  <c r="D4385" i="35"/>
  <c r="E4385" i="35"/>
  <c r="A4388" i="35" l="1"/>
  <c r="G4387" i="35"/>
  <c r="H4387" i="35" s="1"/>
  <c r="D4386" i="35"/>
  <c r="E4386" i="35"/>
  <c r="E4387" i="35" l="1"/>
  <c r="D4387" i="35"/>
  <c r="A4389" i="35"/>
  <c r="G4388" i="35"/>
  <c r="H4388" i="35" s="1"/>
  <c r="G4389" i="35" l="1"/>
  <c r="H4389" i="35" s="1"/>
  <c r="A4390" i="35"/>
  <c r="E4388" i="35"/>
  <c r="D4388" i="35"/>
  <c r="G4390" i="35" l="1"/>
  <c r="H4390" i="35" s="1"/>
  <c r="A4391" i="35"/>
  <c r="D4389" i="35"/>
  <c r="E4389" i="35"/>
  <c r="A4392" i="35" l="1"/>
  <c r="G4391" i="35"/>
  <c r="H4391" i="35" s="1"/>
  <c r="E4390" i="35"/>
  <c r="D4390" i="35"/>
  <c r="D4391" i="35" l="1"/>
  <c r="E4391" i="35"/>
  <c r="A4393" i="35"/>
  <c r="G4392" i="35"/>
  <c r="H4392" i="35" s="1"/>
  <c r="G4393" i="35" l="1"/>
  <c r="H4393" i="35" s="1"/>
  <c r="A4394" i="35"/>
  <c r="D4392" i="35"/>
  <c r="E4392" i="35"/>
  <c r="G4394" i="35" l="1"/>
  <c r="H4394" i="35" s="1"/>
  <c r="A4395" i="35"/>
  <c r="D4393" i="35"/>
  <c r="E4393" i="35"/>
  <c r="A4396" i="35" l="1"/>
  <c r="G4395" i="35"/>
  <c r="H4395" i="35" s="1"/>
  <c r="D4394" i="35"/>
  <c r="E4394" i="35"/>
  <c r="E4395" i="35" l="1"/>
  <c r="D4395" i="35"/>
  <c r="A4397" i="35"/>
  <c r="G4396" i="35"/>
  <c r="H4396" i="35" s="1"/>
  <c r="G4397" i="35" l="1"/>
  <c r="H4397" i="35" s="1"/>
  <c r="A4398" i="35"/>
  <c r="D4396" i="35"/>
  <c r="E4396" i="35"/>
  <c r="G4398" i="35" l="1"/>
  <c r="H4398" i="35" s="1"/>
  <c r="A4399" i="35"/>
  <c r="D4397" i="35"/>
  <c r="E4397" i="35"/>
  <c r="A4400" i="35" l="1"/>
  <c r="G4399" i="35"/>
  <c r="H4399" i="35" s="1"/>
  <c r="D4398" i="35"/>
  <c r="E4398" i="35"/>
  <c r="D4399" i="35" l="1"/>
  <c r="E4399" i="35"/>
  <c r="A4401" i="35"/>
  <c r="G4400" i="35"/>
  <c r="H4400" i="35" s="1"/>
  <c r="G4401" i="35" l="1"/>
  <c r="H4401" i="35" s="1"/>
  <c r="A4402" i="35"/>
  <c r="D4400" i="35"/>
  <c r="E4400" i="35"/>
  <c r="G4402" i="35" l="1"/>
  <c r="H4402" i="35" s="1"/>
  <c r="A4403" i="35"/>
  <c r="D4401" i="35"/>
  <c r="E4401" i="35"/>
  <c r="A4404" i="35" l="1"/>
  <c r="G4403" i="35"/>
  <c r="H4403" i="35" s="1"/>
  <c r="D4402" i="35"/>
  <c r="E4402" i="35"/>
  <c r="D4403" i="35" l="1"/>
  <c r="E4403" i="35"/>
  <c r="G4404" i="35"/>
  <c r="H4404" i="35" s="1"/>
  <c r="A4405" i="35"/>
  <c r="D4404" i="35" l="1"/>
  <c r="B4404" i="35"/>
  <c r="E4404" i="35"/>
  <c r="G4405" i="35"/>
  <c r="H4405" i="35" s="1"/>
  <c r="A4406" i="35"/>
  <c r="D4405" i="35" l="1"/>
  <c r="E4405" i="35"/>
  <c r="A4407" i="35"/>
  <c r="G4406" i="35"/>
  <c r="H4406" i="35" s="1"/>
  <c r="D4406" i="35" l="1"/>
  <c r="E4406" i="35"/>
  <c r="A4408" i="35"/>
  <c r="G4407" i="35"/>
  <c r="H4407" i="35" s="1"/>
  <c r="E4407" i="35" l="1"/>
  <c r="D4407" i="35"/>
  <c r="G4408" i="35"/>
  <c r="H4408" i="35" s="1"/>
  <c r="A4409" i="35"/>
  <c r="G4409" i="35" l="1"/>
  <c r="H4409" i="35" s="1"/>
  <c r="A4410" i="35"/>
  <c r="E4408" i="35"/>
  <c r="D4408" i="35"/>
  <c r="A4411" i="35" l="1"/>
  <c r="G4410" i="35"/>
  <c r="H4410" i="35" s="1"/>
  <c r="D4409" i="35"/>
  <c r="E4409" i="35"/>
  <c r="D4410" i="35" l="1"/>
  <c r="E4410" i="35"/>
  <c r="A4412" i="35"/>
  <c r="G4411" i="35"/>
  <c r="H4411" i="35" s="1"/>
  <c r="D4411" i="35" l="1"/>
  <c r="E4411" i="35"/>
  <c r="G4412" i="35"/>
  <c r="H4412" i="35" s="1"/>
  <c r="A4413" i="35"/>
  <c r="G4413" i="35" l="1"/>
  <c r="H4413" i="35" s="1"/>
  <c r="A4414" i="35"/>
  <c r="D4412" i="35"/>
  <c r="E4412" i="35"/>
  <c r="A4415" i="35" l="1"/>
  <c r="G4414" i="35"/>
  <c r="H4414" i="35" s="1"/>
  <c r="D4413" i="35"/>
  <c r="E4413" i="35"/>
  <c r="E4414" i="35" l="1"/>
  <c r="D4414" i="35"/>
  <c r="A4416" i="35"/>
  <c r="G4415" i="35"/>
  <c r="H4415" i="35" s="1"/>
  <c r="D4415" i="35" l="1"/>
  <c r="E4415" i="35"/>
  <c r="G4416" i="35"/>
  <c r="H4416" i="35" s="1"/>
  <c r="A4417" i="35"/>
  <c r="D4416" i="35" l="1"/>
  <c r="E4416" i="35"/>
  <c r="G4417" i="35"/>
  <c r="H4417" i="35" s="1"/>
  <c r="A4418" i="35"/>
  <c r="A4419" i="35" l="1"/>
  <c r="G4418" i="35"/>
  <c r="H4418" i="35" s="1"/>
  <c r="D4417" i="35"/>
  <c r="E4417" i="35"/>
  <c r="D4418" i="35" l="1"/>
  <c r="E4418" i="35"/>
  <c r="A4420" i="35"/>
  <c r="G4419" i="35"/>
  <c r="H4419" i="35" s="1"/>
  <c r="G4420" i="35" l="1"/>
  <c r="H4420" i="35" s="1"/>
  <c r="A4421" i="35"/>
  <c r="D4419" i="35"/>
  <c r="E4419" i="35"/>
  <c r="G4421" i="35" l="1"/>
  <c r="H4421" i="35" s="1"/>
  <c r="A4422" i="35"/>
  <c r="E4420" i="35"/>
  <c r="D4420" i="35"/>
  <c r="A4423" i="35" l="1"/>
  <c r="G4422" i="35"/>
  <c r="H4422" i="35" s="1"/>
  <c r="E4421" i="35"/>
  <c r="D4421" i="35"/>
  <c r="E4422" i="35" l="1"/>
  <c r="D4422" i="35"/>
  <c r="A4424" i="35"/>
  <c r="G4423" i="35"/>
  <c r="H4423" i="35" s="1"/>
  <c r="D4423" i="35" l="1"/>
  <c r="E4423" i="35"/>
  <c r="G4424" i="35"/>
  <c r="H4424" i="35" s="1"/>
  <c r="A4425" i="35"/>
  <c r="G4425" i="35" l="1"/>
  <c r="H4425" i="35" s="1"/>
  <c r="A4426" i="35"/>
  <c r="E4424" i="35"/>
  <c r="D4424" i="35"/>
  <c r="A4427" i="35" l="1"/>
  <c r="G4426" i="35"/>
  <c r="H4426" i="35" s="1"/>
  <c r="D4425" i="35"/>
  <c r="E4425" i="35"/>
  <c r="D4426" i="35" l="1"/>
  <c r="E4426" i="35"/>
  <c r="A4428" i="35"/>
  <c r="G4427" i="35"/>
  <c r="H4427" i="35" s="1"/>
  <c r="D4427" i="35" l="1"/>
  <c r="E4427" i="35"/>
  <c r="G4428" i="35"/>
  <c r="H4428" i="35" s="1"/>
  <c r="A4429" i="35"/>
  <c r="A4430" i="35" l="1"/>
  <c r="G4429" i="35"/>
  <c r="H4429" i="35" s="1"/>
  <c r="D4428" i="35"/>
  <c r="E4428" i="35"/>
  <c r="B4428" i="35"/>
  <c r="D4429" i="35" l="1"/>
  <c r="E4429" i="35"/>
  <c r="A4431" i="35"/>
  <c r="G4430" i="35"/>
  <c r="H4430" i="35" s="1"/>
  <c r="E4430" i="35" l="1"/>
  <c r="D4430" i="35"/>
  <c r="G4431" i="35"/>
  <c r="H4431" i="35" s="1"/>
  <c r="A4432" i="35"/>
  <c r="G4432" i="35" l="1"/>
  <c r="H4432" i="35" s="1"/>
  <c r="A4433" i="35"/>
  <c r="D4431" i="35"/>
  <c r="E4431" i="35"/>
  <c r="A4434" i="35" l="1"/>
  <c r="G4433" i="35"/>
  <c r="H4433" i="35" s="1"/>
  <c r="D4432" i="35"/>
  <c r="E4432" i="35"/>
  <c r="D4433" i="35" l="1"/>
  <c r="E4433" i="35"/>
  <c r="A4435" i="35"/>
  <c r="G4434" i="35"/>
  <c r="H4434" i="35" s="1"/>
  <c r="D4434" i="35" l="1"/>
  <c r="E4434" i="35"/>
  <c r="G4435" i="35"/>
  <c r="H4435" i="35" s="1"/>
  <c r="A4436" i="35"/>
  <c r="G4436" i="35" l="1"/>
  <c r="H4436" i="35" s="1"/>
  <c r="A4437" i="35"/>
  <c r="D4435" i="35"/>
  <c r="E4435" i="35"/>
  <c r="A4438" i="35" l="1"/>
  <c r="G4437" i="35"/>
  <c r="H4437" i="35" s="1"/>
  <c r="E4436" i="35"/>
  <c r="D4436" i="35"/>
  <c r="D4437" i="35" l="1"/>
  <c r="E4437" i="35"/>
  <c r="A4439" i="35"/>
  <c r="G4438" i="35"/>
  <c r="H4438" i="35" s="1"/>
  <c r="E4438" i="35" l="1"/>
  <c r="D4438" i="35"/>
  <c r="G4439" i="35"/>
  <c r="H4439" i="35" s="1"/>
  <c r="A4440" i="35"/>
  <c r="G4440" i="35" l="1"/>
  <c r="H4440" i="35" s="1"/>
  <c r="A4441" i="35"/>
  <c r="E4439" i="35"/>
  <c r="D4439" i="35"/>
  <c r="A4442" i="35" l="1"/>
  <c r="G4441" i="35"/>
  <c r="H4441" i="35" s="1"/>
  <c r="D4440" i="35"/>
  <c r="E4440" i="35"/>
  <c r="D4441" i="35" l="1"/>
  <c r="E4441" i="35"/>
  <c r="A4443" i="35"/>
  <c r="G4442" i="35"/>
  <c r="H4442" i="35" s="1"/>
  <c r="D4442" i="35" l="1"/>
  <c r="E4442" i="35"/>
  <c r="G4443" i="35"/>
  <c r="H4443" i="35" s="1"/>
  <c r="A4444" i="35"/>
  <c r="G4444" i="35" l="1"/>
  <c r="H4444" i="35" s="1"/>
  <c r="A4445" i="35"/>
  <c r="E4443" i="35"/>
  <c r="D4443" i="35"/>
  <c r="A4446" i="35" l="1"/>
  <c r="G4445" i="35"/>
  <c r="H4445" i="35" s="1"/>
  <c r="D4444" i="35"/>
  <c r="E4444" i="35"/>
  <c r="D4445" i="35" l="1"/>
  <c r="E4445" i="35"/>
  <c r="A4447" i="35"/>
  <c r="G4446" i="35"/>
  <c r="H4446" i="35" s="1"/>
  <c r="E4446" i="35" l="1"/>
  <c r="D4446" i="35"/>
  <c r="G4447" i="35"/>
  <c r="H4447" i="35" s="1"/>
  <c r="A4448" i="35"/>
  <c r="D4447" i="35" l="1"/>
  <c r="E4447" i="35"/>
  <c r="G4448" i="35"/>
  <c r="H4448" i="35" s="1"/>
  <c r="A4449" i="35"/>
  <c r="A4450" i="35" l="1"/>
  <c r="G4449" i="35"/>
  <c r="H4449" i="35" s="1"/>
  <c r="D4448" i="35"/>
  <c r="E4448" i="35"/>
  <c r="D4449" i="35" l="1"/>
  <c r="E4449" i="35"/>
  <c r="A4451" i="35"/>
  <c r="G4450" i="35"/>
  <c r="H4450" i="35" s="1"/>
  <c r="D4450" i="35" l="1"/>
  <c r="E4450" i="35"/>
  <c r="G4451" i="35"/>
  <c r="H4451" i="35" s="1"/>
  <c r="A4452" i="35"/>
  <c r="G4452" i="35" l="1"/>
  <c r="H4452" i="35" s="1"/>
  <c r="A4453" i="35"/>
  <c r="D4451" i="35"/>
  <c r="E4451" i="35"/>
  <c r="A4454" i="35" l="1"/>
  <c r="G4453" i="35"/>
  <c r="H4453" i="35" s="1"/>
  <c r="E4452" i="35"/>
  <c r="D4452" i="35"/>
  <c r="B4452" i="35"/>
  <c r="D4453" i="35" l="1"/>
  <c r="E4453" i="35"/>
  <c r="G4454" i="35"/>
  <c r="H4454" i="35" s="1"/>
  <c r="A4455" i="35"/>
  <c r="G4455" i="35" l="1"/>
  <c r="H4455" i="35" s="1"/>
  <c r="A4456" i="35"/>
  <c r="E4454" i="35"/>
  <c r="D4454" i="35"/>
  <c r="A4457" i="35" l="1"/>
  <c r="G4456" i="35"/>
  <c r="H4456" i="35" s="1"/>
  <c r="E4455" i="35"/>
  <c r="D4455" i="35"/>
  <c r="D4456" i="35" l="1"/>
  <c r="E4456" i="35"/>
  <c r="A4458" i="35"/>
  <c r="G4457" i="35"/>
  <c r="H4457" i="35" s="1"/>
  <c r="D4457" i="35" l="1"/>
  <c r="E4457" i="35"/>
  <c r="G4458" i="35"/>
  <c r="H4458" i="35" s="1"/>
  <c r="A4459" i="35"/>
  <c r="G4459" i="35" l="1"/>
  <c r="H4459" i="35" s="1"/>
  <c r="A4460" i="35"/>
  <c r="D4458" i="35"/>
  <c r="E4458" i="35"/>
  <c r="A4461" i="35" l="1"/>
  <c r="G4460" i="35"/>
  <c r="H4460" i="35" s="1"/>
  <c r="D4459" i="35"/>
  <c r="E4459" i="35"/>
  <c r="D4460" i="35" l="1"/>
  <c r="E4460" i="35"/>
  <c r="A4462" i="35"/>
  <c r="G4461" i="35"/>
  <c r="H4461" i="35" s="1"/>
  <c r="D4461" i="35" l="1"/>
  <c r="E4461" i="35"/>
  <c r="G4462" i="35"/>
  <c r="H4462" i="35" s="1"/>
  <c r="A4463" i="35"/>
  <c r="G4463" i="35" l="1"/>
  <c r="H4463" i="35" s="1"/>
  <c r="A4464" i="35"/>
  <c r="D4462" i="35"/>
  <c r="E4462" i="35"/>
  <c r="A4465" i="35" l="1"/>
  <c r="G4464" i="35"/>
  <c r="H4464" i="35" s="1"/>
  <c r="D4463" i="35"/>
  <c r="E4463" i="35"/>
  <c r="E4464" i="35" l="1"/>
  <c r="D4464" i="35"/>
  <c r="A4466" i="35"/>
  <c r="G4465" i="35"/>
  <c r="H4465" i="35" s="1"/>
  <c r="D4465" i="35" l="1"/>
  <c r="E4465" i="35"/>
  <c r="G4466" i="35"/>
  <c r="H4466" i="35" s="1"/>
  <c r="A4467" i="35"/>
  <c r="G4467" i="35" l="1"/>
  <c r="H4467" i="35" s="1"/>
  <c r="A4468" i="35"/>
  <c r="D4466" i="35"/>
  <c r="E4466" i="35"/>
  <c r="A4469" i="35" l="1"/>
  <c r="G4468" i="35"/>
  <c r="H4468" i="35" s="1"/>
  <c r="D4467" i="35"/>
  <c r="E4467" i="35"/>
  <c r="E4468" i="35" l="1"/>
  <c r="D4468" i="35"/>
  <c r="A4470" i="35"/>
  <c r="G4469" i="35"/>
  <c r="H4469" i="35" s="1"/>
  <c r="D4469" i="35" l="1"/>
  <c r="E4469" i="35"/>
  <c r="G4470" i="35"/>
  <c r="H4470" i="35" s="1"/>
  <c r="A4471" i="35"/>
  <c r="G4471" i="35" l="1"/>
  <c r="H4471" i="35" s="1"/>
  <c r="A4472" i="35"/>
  <c r="D4470" i="35"/>
  <c r="E4470" i="35"/>
  <c r="A4473" i="35" l="1"/>
  <c r="G4472" i="35"/>
  <c r="H4472" i="35" s="1"/>
  <c r="E4471" i="35"/>
  <c r="D4471" i="35"/>
  <c r="E4472" i="35" l="1"/>
  <c r="D4472" i="35"/>
  <c r="A4474" i="35"/>
  <c r="G4473" i="35"/>
  <c r="H4473" i="35" s="1"/>
  <c r="D4473" i="35" l="1"/>
  <c r="E4473" i="35"/>
  <c r="G4474" i="35"/>
  <c r="H4474" i="35" s="1"/>
  <c r="A4475" i="35"/>
  <c r="A4476" i="35" l="1"/>
  <c r="G4475" i="35"/>
  <c r="H4475" i="35" s="1"/>
  <c r="D4474" i="35"/>
  <c r="E4474" i="35"/>
  <c r="E4475" i="35" l="1"/>
  <c r="D4475" i="35"/>
  <c r="A4477" i="35"/>
  <c r="G4476" i="35"/>
  <c r="H4476" i="35" s="1"/>
  <c r="E4476" i="35" l="1"/>
  <c r="B4476" i="35"/>
  <c r="D4476" i="35"/>
  <c r="G4477" i="35"/>
  <c r="H4477" i="35" s="1"/>
  <c r="A4478" i="35"/>
  <c r="D4477" i="35" l="1"/>
  <c r="E4477" i="35"/>
  <c r="A4479" i="35"/>
  <c r="G4478" i="35"/>
  <c r="H4478" i="35" s="1"/>
  <c r="D4478" i="35" l="1"/>
  <c r="E4478" i="35"/>
  <c r="A4480" i="35"/>
  <c r="G4479" i="35"/>
  <c r="H4479" i="35" s="1"/>
  <c r="D4479" i="35" l="1"/>
  <c r="E4479" i="35"/>
  <c r="A4481" i="35"/>
  <c r="G4480" i="35"/>
  <c r="H4480" i="35" s="1"/>
  <c r="E4480" i="35" l="1"/>
  <c r="D4480" i="35"/>
  <c r="G4481" i="35"/>
  <c r="H4481" i="35" s="1"/>
  <c r="A4482" i="35"/>
  <c r="A4483" i="35" l="1"/>
  <c r="G4482" i="35"/>
  <c r="H4482" i="35" s="1"/>
  <c r="E4481" i="35"/>
  <c r="D4481" i="35"/>
  <c r="D4482" i="35" l="1"/>
  <c r="E4482" i="35"/>
  <c r="A4484" i="35"/>
  <c r="G4483" i="35"/>
  <c r="H4483" i="35" s="1"/>
  <c r="D4483" i="35" l="1"/>
  <c r="E4483" i="35"/>
  <c r="A4485" i="35"/>
  <c r="G4484" i="35"/>
  <c r="H4484" i="35" s="1"/>
  <c r="E4484" i="35" l="1"/>
  <c r="D4484" i="35"/>
  <c r="G4485" i="35"/>
  <c r="H4485" i="35" s="1"/>
  <c r="A4486" i="35"/>
  <c r="G4486" i="35" l="1"/>
  <c r="H4486" i="35" s="1"/>
  <c r="A4487" i="35"/>
  <c r="D4485" i="35"/>
  <c r="E4485" i="35"/>
  <c r="A4488" i="35" l="1"/>
  <c r="G4487" i="35"/>
  <c r="H4487" i="35" s="1"/>
  <c r="E4486" i="35"/>
  <c r="D4486" i="35"/>
  <c r="D4487" i="35" l="1"/>
  <c r="E4487" i="35"/>
  <c r="A4489" i="35"/>
  <c r="G4488" i="35"/>
  <c r="H4488" i="35" s="1"/>
  <c r="E4488" i="35" l="1"/>
  <c r="D4488" i="35"/>
  <c r="G4489" i="35"/>
  <c r="H4489" i="35" s="1"/>
  <c r="A4490" i="35"/>
  <c r="A4491" i="35" l="1"/>
  <c r="G4490" i="35"/>
  <c r="H4490" i="35" s="1"/>
  <c r="D4489" i="35"/>
  <c r="E4489" i="35"/>
  <c r="D4490" i="35" l="1"/>
  <c r="E4490" i="35"/>
  <c r="A4492" i="35"/>
  <c r="G4491" i="35"/>
  <c r="H4491" i="35" s="1"/>
  <c r="D4491" i="35" l="1"/>
  <c r="E4491" i="35"/>
  <c r="A4493" i="35"/>
  <c r="G4492" i="35"/>
  <c r="H4492" i="35" s="1"/>
  <c r="E4492" i="35" l="1"/>
  <c r="D4492" i="35"/>
  <c r="G4493" i="35"/>
  <c r="H4493" i="35" s="1"/>
  <c r="A4494" i="35"/>
  <c r="A4495" i="35" l="1"/>
  <c r="G4494" i="35"/>
  <c r="H4494" i="35" s="1"/>
  <c r="D4493" i="35"/>
  <c r="E4493" i="35"/>
  <c r="D4494" i="35" l="1"/>
  <c r="E4494" i="35"/>
  <c r="A4496" i="35"/>
  <c r="G4495" i="35"/>
  <c r="H4495" i="35" s="1"/>
  <c r="D4495" i="35" l="1"/>
  <c r="E4495" i="35"/>
  <c r="A4497" i="35"/>
  <c r="G4496" i="35"/>
  <c r="H4496" i="35" s="1"/>
  <c r="D4496" i="35" l="1"/>
  <c r="E4496" i="35"/>
  <c r="G4497" i="35"/>
  <c r="H4497" i="35" s="1"/>
  <c r="A4498" i="35"/>
  <c r="A4499" i="35" l="1"/>
  <c r="G4498" i="35"/>
  <c r="H4498" i="35" s="1"/>
  <c r="E4497" i="35"/>
  <c r="D4497" i="35"/>
  <c r="D4498" i="35" l="1"/>
  <c r="E4498" i="35"/>
  <c r="A4500" i="35"/>
  <c r="G4499" i="35"/>
  <c r="H4499" i="35" s="1"/>
  <c r="D4499" i="35" l="1"/>
  <c r="E4499" i="35"/>
  <c r="A4501" i="35"/>
  <c r="G4500" i="35"/>
  <c r="H4500" i="35" s="1"/>
  <c r="E4500" i="35" l="1"/>
  <c r="B4500" i="35"/>
  <c r="D4500" i="35"/>
  <c r="A4502" i="35"/>
  <c r="G4501" i="35"/>
  <c r="H4501" i="35" s="1"/>
  <c r="A4503" i="35" l="1"/>
  <c r="G4502" i="35"/>
  <c r="H4502" i="35" s="1"/>
  <c r="E4501" i="35"/>
  <c r="D4501" i="35"/>
  <c r="E4502" i="35" l="1"/>
  <c r="D4502" i="35"/>
  <c r="A4504" i="35"/>
  <c r="G4503" i="35"/>
  <c r="H4503" i="35" s="1"/>
  <c r="E4503" i="35" l="1"/>
  <c r="D4503" i="35"/>
  <c r="G4504" i="35"/>
  <c r="H4504" i="35" s="1"/>
  <c r="A4505" i="35"/>
  <c r="G4505" i="35" l="1"/>
  <c r="H4505" i="35" s="1"/>
  <c r="A4506" i="35"/>
  <c r="E4504" i="35"/>
  <c r="D4504" i="35"/>
  <c r="A4507" i="35" l="1"/>
  <c r="G4506" i="35"/>
  <c r="H4506" i="35" s="1"/>
  <c r="E4505" i="35"/>
  <c r="D4505" i="35"/>
  <c r="D4506" i="35" l="1"/>
  <c r="E4506" i="35"/>
  <c r="A4508" i="35"/>
  <c r="G4507" i="35"/>
  <c r="H4507" i="35" s="1"/>
  <c r="E4507" i="35" l="1"/>
  <c r="D4507" i="35"/>
  <c r="G4508" i="35"/>
  <c r="H4508" i="35" s="1"/>
  <c r="A4509" i="35"/>
  <c r="A4510" i="35" l="1"/>
  <c r="G4509" i="35"/>
  <c r="H4509" i="35" s="1"/>
  <c r="E4508" i="35"/>
  <c r="D4508" i="35"/>
  <c r="E4509" i="35" l="1"/>
  <c r="D4509" i="35"/>
  <c r="A4511" i="35"/>
  <c r="G4510" i="35"/>
  <c r="H4510" i="35" s="1"/>
  <c r="E4510" i="35" l="1"/>
  <c r="D4510" i="35"/>
  <c r="A4512" i="35"/>
  <c r="G4511" i="35"/>
  <c r="H4511" i="35" s="1"/>
  <c r="D4511" i="35" l="1"/>
  <c r="E4511" i="35"/>
  <c r="G4512" i="35"/>
  <c r="H4512" i="35" s="1"/>
  <c r="A4513" i="35"/>
  <c r="A4514" i="35" l="1"/>
  <c r="G4513" i="35"/>
  <c r="H4513" i="35" s="1"/>
  <c r="D4512" i="35"/>
  <c r="E4512" i="35"/>
  <c r="D4513" i="35" l="1"/>
  <c r="E4513" i="35"/>
  <c r="A4515" i="35"/>
  <c r="G4514" i="35"/>
  <c r="H4514" i="35" s="1"/>
  <c r="D4514" i="35" l="1"/>
  <c r="E4514" i="35"/>
  <c r="A4516" i="35"/>
  <c r="G4515" i="35"/>
  <c r="H4515" i="35" s="1"/>
  <c r="E4515" i="35" l="1"/>
  <c r="D4515" i="35"/>
  <c r="G4516" i="35"/>
  <c r="H4516" i="35" s="1"/>
  <c r="A4517" i="35"/>
  <c r="A4518" i="35" l="1"/>
  <c r="G4517" i="35"/>
  <c r="H4517" i="35" s="1"/>
  <c r="D4516" i="35"/>
  <c r="E4516" i="35"/>
  <c r="D4517" i="35" l="1"/>
  <c r="E4517" i="35"/>
  <c r="A4519" i="35"/>
  <c r="G4518" i="35"/>
  <c r="H4518" i="35" s="1"/>
  <c r="E4518" i="35" l="1"/>
  <c r="D4518" i="35"/>
  <c r="A4520" i="35"/>
  <c r="G4519" i="35"/>
  <c r="H4519" i="35" s="1"/>
  <c r="E4519" i="35" l="1"/>
  <c r="D4519" i="35"/>
  <c r="G4520" i="35"/>
  <c r="H4520" i="35" s="1"/>
  <c r="A4521" i="35"/>
  <c r="G4521" i="35" l="1"/>
  <c r="H4521" i="35" s="1"/>
  <c r="A4522" i="35"/>
  <c r="E4520" i="35"/>
  <c r="D4520" i="35"/>
  <c r="A4523" i="35" l="1"/>
  <c r="G4522" i="35"/>
  <c r="H4522" i="35" s="1"/>
  <c r="E4521" i="35"/>
  <c r="D4521" i="35"/>
  <c r="D4522" i="35" l="1"/>
  <c r="E4522" i="35"/>
  <c r="A4524" i="35"/>
  <c r="G4523" i="35"/>
  <c r="H4523" i="35" s="1"/>
  <c r="E4523" i="35" l="1"/>
  <c r="D4523" i="35"/>
  <c r="G4524" i="35"/>
  <c r="H4524" i="35" s="1"/>
  <c r="A4525" i="35"/>
  <c r="A4526" i="35" l="1"/>
  <c r="G4525" i="35"/>
  <c r="H4525" i="35" s="1"/>
  <c r="D4524" i="35"/>
  <c r="B4524" i="35"/>
  <c r="E4524" i="35"/>
  <c r="D4525" i="35" l="1"/>
  <c r="E4525" i="35"/>
  <c r="A4527" i="35"/>
  <c r="G4526" i="35"/>
  <c r="H4526" i="35" s="1"/>
  <c r="D4526" i="35" l="1"/>
  <c r="E4526" i="35"/>
  <c r="G4527" i="35"/>
  <c r="H4527" i="35" s="1"/>
  <c r="A4528" i="35"/>
  <c r="A4529" i="35" l="1"/>
  <c r="G4528" i="35"/>
  <c r="H4528" i="35" s="1"/>
  <c r="E4527" i="35"/>
  <c r="D4527" i="35"/>
  <c r="E4528" i="35" l="1"/>
  <c r="D4528" i="35"/>
  <c r="A4530" i="35"/>
  <c r="G4529" i="35"/>
  <c r="H4529" i="35" s="1"/>
  <c r="D4529" i="35" l="1"/>
  <c r="E4529" i="35"/>
  <c r="A4531" i="35"/>
  <c r="G4530" i="35"/>
  <c r="H4530" i="35" s="1"/>
  <c r="D4530" i="35" l="1"/>
  <c r="E4530" i="35"/>
  <c r="G4531" i="35"/>
  <c r="H4531" i="35" s="1"/>
  <c r="A4532" i="35"/>
  <c r="A4533" i="35" l="1"/>
  <c r="G4532" i="35"/>
  <c r="H4532" i="35" s="1"/>
  <c r="D4531" i="35"/>
  <c r="E4531" i="35"/>
  <c r="E4532" i="35" l="1"/>
  <c r="D4532" i="35"/>
  <c r="A4534" i="35"/>
  <c r="G4533" i="35"/>
  <c r="H4533" i="35" s="1"/>
  <c r="D4533" i="35" l="1"/>
  <c r="E4533" i="35"/>
  <c r="A4535" i="35"/>
  <c r="G4534" i="35"/>
  <c r="H4534" i="35" s="1"/>
  <c r="E4534" i="35" l="1"/>
  <c r="D4534" i="35"/>
  <c r="G4535" i="35"/>
  <c r="H4535" i="35" s="1"/>
  <c r="A4536" i="35"/>
  <c r="A4537" i="35" l="1"/>
  <c r="G4536" i="35"/>
  <c r="H4536" i="35" s="1"/>
  <c r="D4535" i="35"/>
  <c r="E4535" i="35"/>
  <c r="E4536" i="35" l="1"/>
  <c r="D4536" i="35"/>
  <c r="A4538" i="35"/>
  <c r="G4537" i="35"/>
  <c r="H4537" i="35" s="1"/>
  <c r="D4537" i="35" l="1"/>
  <c r="E4537" i="35"/>
  <c r="G4538" i="35"/>
  <c r="H4538" i="35" s="1"/>
  <c r="A4539" i="35"/>
  <c r="G4539" i="35" l="1"/>
  <c r="H4539" i="35" s="1"/>
  <c r="A4540" i="35"/>
  <c r="E4538" i="35"/>
  <c r="D4538" i="35"/>
  <c r="G4540" i="35" l="1"/>
  <c r="H4540" i="35" s="1"/>
  <c r="A4541" i="35"/>
  <c r="E4539" i="35"/>
  <c r="D4539" i="35"/>
  <c r="A4542" i="35" l="1"/>
  <c r="G4541" i="35"/>
  <c r="H4541" i="35" s="1"/>
  <c r="E4540" i="35"/>
  <c r="D4540" i="35"/>
  <c r="E4541" i="35" l="1"/>
  <c r="D4541" i="35"/>
  <c r="A4543" i="35"/>
  <c r="G4542" i="35"/>
  <c r="H4542" i="35" s="1"/>
  <c r="D4542" i="35" l="1"/>
  <c r="E4542" i="35"/>
  <c r="G4543" i="35"/>
  <c r="H4543" i="35" s="1"/>
  <c r="A4544" i="35"/>
  <c r="A4545" i="35" l="1"/>
  <c r="G4544" i="35"/>
  <c r="H4544" i="35" s="1"/>
  <c r="E4543" i="35"/>
  <c r="D4543" i="35"/>
  <c r="E4544" i="35" l="1"/>
  <c r="D4544" i="35"/>
  <c r="A4546" i="35"/>
  <c r="G4545" i="35"/>
  <c r="H4545" i="35" s="1"/>
  <c r="D4545" i="35" l="1"/>
  <c r="E4545" i="35"/>
  <c r="A4547" i="35"/>
  <c r="G4546" i="35"/>
  <c r="H4546" i="35" s="1"/>
  <c r="D4546" i="35" l="1"/>
  <c r="E4546" i="35"/>
  <c r="G4547" i="35"/>
  <c r="H4547" i="35" s="1"/>
  <c r="A4548" i="35"/>
  <c r="A4549" i="35" l="1"/>
  <c r="G4548" i="35"/>
  <c r="H4548" i="35" s="1"/>
  <c r="D4547" i="35"/>
  <c r="E4547" i="35"/>
  <c r="E4548" i="35" l="1"/>
  <c r="D4548" i="35"/>
  <c r="B4548" i="35"/>
  <c r="A4550" i="35"/>
  <c r="G4549" i="35"/>
  <c r="H4549" i="35" s="1"/>
  <c r="G4550" i="35" l="1"/>
  <c r="H4550" i="35" s="1"/>
  <c r="A4551" i="35"/>
  <c r="E4549" i="35"/>
  <c r="D4549" i="35"/>
  <c r="A4552" i="35" l="1"/>
  <c r="G4551" i="35"/>
  <c r="H4551" i="35" s="1"/>
  <c r="E4550" i="35"/>
  <c r="D4550" i="35"/>
  <c r="D4551" i="35" l="1"/>
  <c r="E4551" i="35"/>
  <c r="A4553" i="35"/>
  <c r="G4552" i="35"/>
  <c r="H4552" i="35" s="1"/>
  <c r="D4552" i="35" l="1"/>
  <c r="E4552" i="35"/>
  <c r="A4554" i="35"/>
  <c r="G4553" i="35"/>
  <c r="H4553" i="35" s="1"/>
  <c r="E4553" i="35" l="1"/>
  <c r="D4553" i="35"/>
  <c r="G4554" i="35"/>
  <c r="H4554" i="35" s="1"/>
  <c r="A4555" i="35"/>
  <c r="A4556" i="35" l="1"/>
  <c r="G4555" i="35"/>
  <c r="H4555" i="35" s="1"/>
  <c r="E4554" i="35"/>
  <c r="D4554" i="35"/>
  <c r="E4555" i="35" l="1"/>
  <c r="D4555" i="35"/>
  <c r="A4557" i="35"/>
  <c r="G4556" i="35"/>
  <c r="H4556" i="35" s="1"/>
  <c r="D4556" i="35" l="1"/>
  <c r="E4556" i="35"/>
  <c r="A4558" i="35"/>
  <c r="G4557" i="35"/>
  <c r="H4557" i="35" s="1"/>
  <c r="D4557" i="35" l="1"/>
  <c r="E4557" i="35"/>
  <c r="G4558" i="35"/>
  <c r="H4558" i="35" s="1"/>
  <c r="A4559" i="35"/>
  <c r="G4559" i="35" l="1"/>
  <c r="H4559" i="35" s="1"/>
  <c r="A4560" i="35"/>
  <c r="E4558" i="35"/>
  <c r="D4558" i="35"/>
  <c r="A4561" i="35" l="1"/>
  <c r="G4560" i="35"/>
  <c r="H4560" i="35" s="1"/>
  <c r="E4559" i="35"/>
  <c r="D4559" i="35"/>
  <c r="D4560" i="35" l="1"/>
  <c r="E4560" i="35"/>
  <c r="A4562" i="35"/>
  <c r="G4561" i="35"/>
  <c r="H4561" i="35" s="1"/>
  <c r="E4561" i="35" l="1"/>
  <c r="D4561" i="35"/>
  <c r="G4562" i="35"/>
  <c r="H4562" i="35" s="1"/>
  <c r="A4563" i="35"/>
  <c r="A4564" i="35" l="1"/>
  <c r="G4563" i="35"/>
  <c r="H4563" i="35" s="1"/>
  <c r="E4562" i="35"/>
  <c r="D4562" i="35"/>
  <c r="E4563" i="35" l="1"/>
  <c r="D4563" i="35"/>
  <c r="A4565" i="35"/>
  <c r="G4564" i="35"/>
  <c r="H4564" i="35" s="1"/>
  <c r="E4564" i="35" l="1"/>
  <c r="D4564" i="35"/>
  <c r="A4566" i="35"/>
  <c r="G4565" i="35"/>
  <c r="H4565" i="35" s="1"/>
  <c r="E4565" i="35" l="1"/>
  <c r="D4565" i="35"/>
  <c r="G4566" i="35"/>
  <c r="H4566" i="35" s="1"/>
  <c r="A4567" i="35"/>
  <c r="A4568" i="35" l="1"/>
  <c r="G4567" i="35"/>
  <c r="H4567" i="35" s="1"/>
  <c r="E4566" i="35"/>
  <c r="D4566" i="35"/>
  <c r="E4567" i="35" l="1"/>
  <c r="D4567" i="35"/>
  <c r="A4569" i="35"/>
  <c r="G4568" i="35"/>
  <c r="H4568" i="35" s="1"/>
  <c r="E4568" i="35" l="1"/>
  <c r="D4568" i="35"/>
  <c r="A4570" i="35"/>
  <c r="G4569" i="35"/>
  <c r="H4569" i="35" s="1"/>
  <c r="E4569" i="35" l="1"/>
  <c r="D4569" i="35"/>
  <c r="G4570" i="35"/>
  <c r="H4570" i="35" s="1"/>
  <c r="A4571" i="35"/>
  <c r="A4572" i="35" l="1"/>
  <c r="G4571" i="35"/>
  <c r="H4571" i="35" s="1"/>
  <c r="D4570" i="35"/>
  <c r="E4570" i="35"/>
  <c r="E4571" i="35" l="1"/>
  <c r="D4571" i="35"/>
  <c r="A4573" i="35"/>
  <c r="G4572" i="35"/>
  <c r="H4572" i="35" s="1"/>
  <c r="E4572" i="35" l="1"/>
  <c r="B4572" i="35"/>
  <c r="D4572" i="35"/>
  <c r="G4573" i="35"/>
  <c r="H4573" i="35" s="1"/>
  <c r="A4574" i="35"/>
  <c r="E4573" i="35" l="1"/>
  <c r="D4573" i="35"/>
  <c r="A4575" i="35"/>
  <c r="G4574" i="35"/>
  <c r="H4574" i="35" s="1"/>
  <c r="D4574" i="35" l="1"/>
  <c r="E4574" i="35"/>
  <c r="A4576" i="35"/>
  <c r="G4575" i="35"/>
  <c r="H4575" i="35" s="1"/>
  <c r="D4575" i="35" l="1"/>
  <c r="E4575" i="35"/>
  <c r="G4576" i="35"/>
  <c r="H4576" i="35" s="1"/>
  <c r="A4577" i="35"/>
  <c r="G4577" i="35" l="1"/>
  <c r="H4577" i="35" s="1"/>
  <c r="A4578" i="35"/>
  <c r="E4576" i="35"/>
  <c r="D4576" i="35"/>
  <c r="G4578" i="35" l="1"/>
  <c r="H4578" i="35" s="1"/>
  <c r="A4579" i="35"/>
  <c r="E4577" i="35"/>
  <c r="D4577" i="35"/>
  <c r="A4580" i="35" l="1"/>
  <c r="G4579" i="35"/>
  <c r="H4579" i="35" s="1"/>
  <c r="E4578" i="35"/>
  <c r="D4578" i="35"/>
  <c r="D4579" i="35" l="1"/>
  <c r="E4579" i="35"/>
  <c r="A4581" i="35"/>
  <c r="G4580" i="35"/>
  <c r="H4580" i="35" s="1"/>
  <c r="D4580" i="35" l="1"/>
  <c r="E4580" i="35"/>
  <c r="G4581" i="35"/>
  <c r="H4581" i="35" s="1"/>
  <c r="A4582" i="35"/>
  <c r="A4583" i="35" l="1"/>
  <c r="G4582" i="35"/>
  <c r="H4582" i="35" s="1"/>
  <c r="E4581" i="35"/>
  <c r="D4581" i="35"/>
  <c r="E4582" i="35" l="1"/>
  <c r="D4582" i="35"/>
  <c r="A4584" i="35"/>
  <c r="G4583" i="35"/>
  <c r="H4583" i="35" s="1"/>
  <c r="D4583" i="35" l="1"/>
  <c r="E4583" i="35"/>
  <c r="A4585" i="35"/>
  <c r="G4584" i="35"/>
  <c r="H4584" i="35" s="1"/>
  <c r="E4584" i="35" l="1"/>
  <c r="D4584" i="35"/>
  <c r="G4585" i="35"/>
  <c r="H4585" i="35" s="1"/>
  <c r="A4586" i="35"/>
  <c r="A4587" i="35" l="1"/>
  <c r="G4586" i="35"/>
  <c r="H4586" i="35" s="1"/>
  <c r="D4585" i="35"/>
  <c r="E4585" i="35"/>
  <c r="E4586" i="35" l="1"/>
  <c r="D4586" i="35"/>
  <c r="A4588" i="35"/>
  <c r="G4587" i="35"/>
  <c r="H4587" i="35" s="1"/>
  <c r="D4587" i="35" l="1"/>
  <c r="E4587" i="35"/>
  <c r="A4589" i="35"/>
  <c r="G4588" i="35"/>
  <c r="H4588" i="35" s="1"/>
  <c r="D4588" i="35" l="1"/>
  <c r="E4588" i="35"/>
  <c r="G4589" i="35"/>
  <c r="H4589" i="35" s="1"/>
  <c r="A4590" i="35"/>
  <c r="A4591" i="35" l="1"/>
  <c r="G4590" i="35"/>
  <c r="H4590" i="35" s="1"/>
  <c r="E4589" i="35"/>
  <c r="D4589" i="35"/>
  <c r="D4590" i="35" l="1"/>
  <c r="E4590" i="35"/>
  <c r="A4592" i="35"/>
  <c r="G4591" i="35"/>
  <c r="H4591" i="35" s="1"/>
  <c r="D4591" i="35" l="1"/>
  <c r="E4591" i="35"/>
  <c r="A4593" i="35"/>
  <c r="G4592" i="35"/>
  <c r="H4592" i="35" s="1"/>
  <c r="E4592" i="35" l="1"/>
  <c r="D4592" i="35"/>
  <c r="G4593" i="35"/>
  <c r="H4593" i="35" s="1"/>
  <c r="A4594" i="35"/>
  <c r="G4594" i="35" l="1"/>
  <c r="H4594" i="35" s="1"/>
  <c r="A4595" i="35"/>
  <c r="E4593" i="35"/>
  <c r="D4593" i="35"/>
  <c r="A4596" i="35" l="1"/>
  <c r="G4595" i="35"/>
  <c r="H4595" i="35" s="1"/>
  <c r="E4594" i="35"/>
  <c r="D4594" i="35"/>
  <c r="D4595" i="35" l="1"/>
  <c r="E4595" i="35"/>
  <c r="G4596" i="35"/>
  <c r="H4596" i="35" s="1"/>
  <c r="A4597" i="35"/>
  <c r="G4597" i="35" l="1"/>
  <c r="H4597" i="35" s="1"/>
  <c r="A4598" i="35"/>
  <c r="D4596" i="35"/>
  <c r="B4596" i="35"/>
  <c r="E4596" i="35"/>
  <c r="A4599" i="35" l="1"/>
  <c r="G4598" i="35"/>
  <c r="H4598" i="35" s="1"/>
  <c r="E4597" i="35"/>
  <c r="D4597" i="35"/>
  <c r="D4598" i="35" l="1"/>
  <c r="E4598" i="35"/>
  <c r="A4600" i="35"/>
  <c r="G4599" i="35"/>
  <c r="H4599" i="35" s="1"/>
  <c r="D4599" i="35" l="1"/>
  <c r="E4599" i="35"/>
  <c r="G4600" i="35"/>
  <c r="H4600" i="35" s="1"/>
  <c r="A4601" i="35"/>
  <c r="A4602" i="35" l="1"/>
  <c r="G4601" i="35"/>
  <c r="H4601" i="35" s="1"/>
  <c r="E4600" i="35"/>
  <c r="D4600" i="35"/>
  <c r="D4601" i="35" l="1"/>
  <c r="E4601" i="35"/>
  <c r="A4603" i="35"/>
  <c r="G4602" i="35"/>
  <c r="H4602" i="35" s="1"/>
  <c r="D4602" i="35" l="1"/>
  <c r="E4602" i="35"/>
  <c r="A4604" i="35"/>
  <c r="G4603" i="35"/>
  <c r="H4603" i="35" s="1"/>
  <c r="E4603" i="35" l="1"/>
  <c r="D4603" i="35"/>
  <c r="G4604" i="35"/>
  <c r="H4604" i="35" s="1"/>
  <c r="A4605" i="35"/>
  <c r="A4606" i="35" l="1"/>
  <c r="G4605" i="35"/>
  <c r="H4605" i="35" s="1"/>
  <c r="E4604" i="35"/>
  <c r="D4604" i="35"/>
  <c r="E4605" i="35" l="1"/>
  <c r="D4605" i="35"/>
  <c r="A4607" i="35"/>
  <c r="G4606" i="35"/>
  <c r="H4606" i="35" s="1"/>
  <c r="E4606" i="35" l="1"/>
  <c r="D4606" i="35"/>
  <c r="A4608" i="35"/>
  <c r="G4607" i="35"/>
  <c r="H4607" i="35" s="1"/>
  <c r="E4607" i="35" l="1"/>
  <c r="D4607" i="35"/>
  <c r="G4608" i="35"/>
  <c r="H4608" i="35" s="1"/>
  <c r="A4609" i="35"/>
  <c r="A4610" i="35" l="1"/>
  <c r="G4609" i="35"/>
  <c r="H4609" i="35" s="1"/>
  <c r="D4608" i="35"/>
  <c r="E4608" i="35"/>
  <c r="D4609" i="35" l="1"/>
  <c r="E4609" i="35"/>
  <c r="A4611" i="35"/>
  <c r="G4610" i="35"/>
  <c r="H4610" i="35" s="1"/>
  <c r="D4610" i="35" l="1"/>
  <c r="E4610" i="35"/>
  <c r="A4612" i="35"/>
  <c r="G4611" i="35"/>
  <c r="H4611" i="35" s="1"/>
  <c r="E4611" i="35" l="1"/>
  <c r="D4611" i="35"/>
  <c r="G4612" i="35"/>
  <c r="H4612" i="35" s="1"/>
  <c r="A4613" i="35"/>
  <c r="G4613" i="35" l="1"/>
  <c r="H4613" i="35" s="1"/>
  <c r="A4614" i="35"/>
  <c r="D4612" i="35"/>
  <c r="E4612" i="35"/>
  <c r="A4615" i="35" l="1"/>
  <c r="G4614" i="35"/>
  <c r="H4614" i="35" s="1"/>
  <c r="D4613" i="35"/>
  <c r="E4613" i="35"/>
  <c r="E4614" i="35" l="1"/>
  <c r="D4614" i="35"/>
  <c r="A4616" i="35"/>
  <c r="G4615" i="35"/>
  <c r="H4615" i="35" s="1"/>
  <c r="D4615" i="35" l="1"/>
  <c r="E4615" i="35"/>
  <c r="G4616" i="35"/>
  <c r="H4616" i="35" s="1"/>
  <c r="A4617" i="35"/>
  <c r="A4618" i="35" l="1"/>
  <c r="G4617" i="35"/>
  <c r="H4617" i="35" s="1"/>
  <c r="D4616" i="35"/>
  <c r="E4616" i="35"/>
  <c r="D4617" i="35" l="1"/>
  <c r="E4617" i="35"/>
  <c r="A4619" i="35"/>
  <c r="G4618" i="35"/>
  <c r="H4618" i="35" s="1"/>
  <c r="E4618" i="35" l="1"/>
  <c r="D4618" i="35"/>
  <c r="A4620" i="35"/>
  <c r="G4619" i="35"/>
  <c r="H4619" i="35" s="1"/>
  <c r="E4619" i="35" l="1"/>
  <c r="D4619" i="35"/>
  <c r="G4620" i="35"/>
  <c r="H4620" i="35" s="1"/>
  <c r="A4621" i="35"/>
  <c r="A4622" i="35" l="1"/>
  <c r="G4621" i="35"/>
  <c r="H4621" i="35" s="1"/>
  <c r="D4620" i="35"/>
  <c r="E4620" i="35"/>
  <c r="B4620" i="35"/>
  <c r="E4621" i="35" l="1"/>
  <c r="D4621" i="35"/>
  <c r="A4623" i="35"/>
  <c r="G4622" i="35"/>
  <c r="H4622" i="35" s="1"/>
  <c r="E4622" i="35" l="1"/>
  <c r="D4622" i="35"/>
  <c r="G4623" i="35"/>
  <c r="H4623" i="35" s="1"/>
  <c r="A4624" i="35"/>
  <c r="A4625" i="35" l="1"/>
  <c r="G4624" i="35"/>
  <c r="H4624" i="35" s="1"/>
  <c r="E4623" i="35"/>
  <c r="D4623" i="35"/>
  <c r="D4624" i="35" l="1"/>
  <c r="E4624" i="35"/>
  <c r="A4626" i="35"/>
  <c r="G4625" i="35"/>
  <c r="H4625" i="35" s="1"/>
  <c r="E4625" i="35" l="1"/>
  <c r="D4625" i="35"/>
  <c r="A4627" i="35"/>
  <c r="G4626" i="35"/>
  <c r="H4626" i="35" s="1"/>
  <c r="D4626" i="35" l="1"/>
  <c r="E4626" i="35"/>
  <c r="G4627" i="35"/>
  <c r="H4627" i="35" s="1"/>
  <c r="A4628" i="35"/>
  <c r="A4629" i="35" l="1"/>
  <c r="G4628" i="35"/>
  <c r="H4628" i="35" s="1"/>
  <c r="E4627" i="35"/>
  <c r="D4627" i="35"/>
  <c r="E4628" i="35" l="1"/>
  <c r="D4628" i="35"/>
  <c r="A4630" i="35"/>
  <c r="G4629" i="35"/>
  <c r="H4629" i="35" s="1"/>
  <c r="E4629" i="35" l="1"/>
  <c r="D4629" i="35"/>
  <c r="A4631" i="35"/>
  <c r="G4630" i="35"/>
  <c r="H4630" i="35" s="1"/>
  <c r="D4630" i="35" l="1"/>
  <c r="E4630" i="35"/>
  <c r="G4631" i="35"/>
  <c r="H4631" i="35" s="1"/>
  <c r="A4632" i="35"/>
  <c r="G4632" i="35" l="1"/>
  <c r="H4632" i="35" s="1"/>
  <c r="A4633" i="35"/>
  <c r="E4631" i="35"/>
  <c r="D4631" i="35"/>
  <c r="A4634" i="35" l="1"/>
  <c r="G4633" i="35"/>
  <c r="H4633" i="35" s="1"/>
  <c r="D4632" i="35"/>
  <c r="E4632" i="35"/>
  <c r="E4633" i="35" l="1"/>
  <c r="D4633" i="35"/>
  <c r="A4635" i="35"/>
  <c r="G4634" i="35"/>
  <c r="H4634" i="35" s="1"/>
  <c r="D4634" i="35" l="1"/>
  <c r="E4634" i="35"/>
  <c r="G4635" i="35"/>
  <c r="H4635" i="35" s="1"/>
  <c r="A4636" i="35"/>
  <c r="A4637" i="35" l="1"/>
  <c r="G4636" i="35"/>
  <c r="H4636" i="35" s="1"/>
  <c r="D4635" i="35"/>
  <c r="E4635" i="35"/>
  <c r="D4636" i="35" l="1"/>
  <c r="E4636" i="35"/>
  <c r="A4638" i="35"/>
  <c r="G4637" i="35"/>
  <c r="H4637" i="35" s="1"/>
  <c r="D4637" i="35" l="1"/>
  <c r="E4637" i="35"/>
  <c r="A4639" i="35"/>
  <c r="G4638" i="35"/>
  <c r="H4638" i="35" s="1"/>
  <c r="D4638" i="35" l="1"/>
  <c r="E4638" i="35"/>
  <c r="G4639" i="35"/>
  <c r="H4639" i="35" s="1"/>
  <c r="A4640" i="35"/>
  <c r="A4641" i="35" l="1"/>
  <c r="G4640" i="35"/>
  <c r="H4640" i="35" s="1"/>
  <c r="E4639" i="35"/>
  <c r="D4639" i="35"/>
  <c r="E4640" i="35" l="1"/>
  <c r="D4640" i="35"/>
  <c r="A4642" i="35"/>
  <c r="G4641" i="35"/>
  <c r="H4641" i="35" s="1"/>
  <c r="E4641" i="35" l="1"/>
  <c r="D4641" i="35"/>
  <c r="A4643" i="35"/>
  <c r="G4642" i="35"/>
  <c r="H4642" i="35" s="1"/>
  <c r="D4642" i="35" l="1"/>
  <c r="E4642" i="35"/>
  <c r="G4643" i="35"/>
  <c r="H4643" i="35" s="1"/>
  <c r="A4644" i="35"/>
  <c r="A4645" i="35" l="1"/>
  <c r="G4644" i="35"/>
  <c r="H4644" i="35" s="1"/>
  <c r="D4643" i="35"/>
  <c r="E4643" i="35"/>
  <c r="E4644" i="35" l="1"/>
  <c r="B4644" i="35"/>
  <c r="D4644" i="35"/>
  <c r="A4646" i="35"/>
  <c r="G4645" i="35"/>
  <c r="H4645" i="35" s="1"/>
  <c r="G4646" i="35" l="1"/>
  <c r="H4646" i="35" s="1"/>
  <c r="A4647" i="35"/>
  <c r="D4645" i="35"/>
  <c r="E4645" i="35"/>
  <c r="A4648" i="35" l="1"/>
  <c r="G4647" i="35"/>
  <c r="H4647" i="35" s="1"/>
  <c r="D4646" i="35"/>
  <c r="E4646" i="35"/>
  <c r="D4647" i="35" l="1"/>
  <c r="E4647" i="35"/>
  <c r="A4649" i="35"/>
  <c r="G4648" i="35"/>
  <c r="H4648" i="35" s="1"/>
  <c r="E4648" i="35" l="1"/>
  <c r="D4648" i="35"/>
  <c r="A4650" i="35"/>
  <c r="G4649" i="35"/>
  <c r="H4649" i="35" s="1"/>
  <c r="D4649" i="35" l="1"/>
  <c r="E4649" i="35"/>
  <c r="G4650" i="35"/>
  <c r="H4650" i="35" s="1"/>
  <c r="A4651" i="35"/>
  <c r="G4651" i="35" l="1"/>
  <c r="H4651" i="35" s="1"/>
  <c r="A4652" i="35"/>
  <c r="D4650" i="35"/>
  <c r="E4650" i="35"/>
  <c r="A4653" i="35" l="1"/>
  <c r="G4652" i="35"/>
  <c r="H4652" i="35" s="1"/>
  <c r="D4651" i="35"/>
  <c r="E4651" i="35"/>
  <c r="E4652" i="35" l="1"/>
  <c r="D4652" i="35"/>
  <c r="A4654" i="35"/>
  <c r="G4653" i="35"/>
  <c r="H4653" i="35" s="1"/>
  <c r="D4653" i="35" l="1"/>
  <c r="E4653" i="35"/>
  <c r="G4654" i="35"/>
  <c r="H4654" i="35" s="1"/>
  <c r="A4655" i="35"/>
  <c r="A4656" i="35" l="1"/>
  <c r="G4655" i="35"/>
  <c r="H4655" i="35" s="1"/>
  <c r="E4654" i="35"/>
  <c r="D4654" i="35"/>
  <c r="D4655" i="35" l="1"/>
  <c r="E4655" i="35"/>
  <c r="A4657" i="35"/>
  <c r="G4656" i="35"/>
  <c r="H4656" i="35" s="1"/>
  <c r="E4656" i="35" l="1"/>
  <c r="D4656" i="35"/>
  <c r="A4658" i="35"/>
  <c r="G4657" i="35"/>
  <c r="H4657" i="35" s="1"/>
  <c r="E4657" i="35" l="1"/>
  <c r="D4657" i="35"/>
  <c r="G4658" i="35"/>
  <c r="H4658" i="35" s="1"/>
  <c r="A4659" i="35"/>
  <c r="A4660" i="35" l="1"/>
  <c r="G4659" i="35"/>
  <c r="H4659" i="35" s="1"/>
  <c r="E4658" i="35"/>
  <c r="D4658" i="35"/>
  <c r="D4659" i="35" l="1"/>
  <c r="E4659" i="35"/>
  <c r="A4661" i="35"/>
  <c r="G4660" i="35"/>
  <c r="H4660" i="35" s="1"/>
  <c r="D4660" i="35" l="1"/>
  <c r="E4660" i="35"/>
  <c r="A4662" i="35"/>
  <c r="G4661" i="35"/>
  <c r="H4661" i="35" s="1"/>
  <c r="D4661" i="35" l="1"/>
  <c r="E4661" i="35"/>
  <c r="G4662" i="35"/>
  <c r="H4662" i="35" s="1"/>
  <c r="A4663" i="35"/>
  <c r="A4664" i="35" l="1"/>
  <c r="G4663" i="35"/>
  <c r="H4663" i="35" s="1"/>
  <c r="D4662" i="35"/>
  <c r="E4662" i="35"/>
  <c r="D4663" i="35" l="1"/>
  <c r="E4663" i="35"/>
  <c r="A4665" i="35"/>
  <c r="G4664" i="35"/>
  <c r="H4664" i="35" s="1"/>
  <c r="E4664" i="35" l="1"/>
  <c r="D4664" i="35"/>
  <c r="G4665" i="35"/>
  <c r="H4665" i="35" s="1"/>
  <c r="A4666" i="35"/>
  <c r="G4666" i="35" l="1"/>
  <c r="H4666" i="35" s="1"/>
  <c r="A4667" i="35"/>
  <c r="D4665" i="35"/>
  <c r="E4665" i="35"/>
  <c r="G4667" i="35" l="1"/>
  <c r="H4667" i="35" s="1"/>
  <c r="A4668" i="35"/>
  <c r="D4666" i="35"/>
  <c r="E4666" i="35"/>
  <c r="G4668" i="35" l="1"/>
  <c r="H4668" i="35" s="1"/>
  <c r="A4669" i="35"/>
  <c r="D4667" i="35"/>
  <c r="E4667" i="35"/>
  <c r="G4669" i="35" l="1"/>
  <c r="H4669" i="35" s="1"/>
  <c r="A4670" i="35"/>
  <c r="D4668" i="35"/>
  <c r="B4668" i="35"/>
  <c r="E4668" i="35"/>
  <c r="G4670" i="35" l="1"/>
  <c r="H4670" i="35" s="1"/>
  <c r="A4671" i="35"/>
  <c r="D4669" i="35"/>
  <c r="E4669" i="35"/>
  <c r="A4672" i="35" l="1"/>
  <c r="G4671" i="35"/>
  <c r="H4671" i="35" s="1"/>
  <c r="D4670" i="35"/>
  <c r="E4670" i="35"/>
  <c r="E4671" i="35" l="1"/>
  <c r="D4671" i="35"/>
  <c r="A4673" i="35"/>
  <c r="G4672" i="35"/>
  <c r="H4672" i="35" s="1"/>
  <c r="D4672" i="35" l="1"/>
  <c r="E4672" i="35"/>
  <c r="G4673" i="35"/>
  <c r="H4673" i="35" s="1"/>
  <c r="A4674" i="35"/>
  <c r="A4675" i="35" l="1"/>
  <c r="G4674" i="35"/>
  <c r="H4674" i="35" s="1"/>
  <c r="D4673" i="35"/>
  <c r="E4673" i="35"/>
  <c r="D4674" i="35" l="1"/>
  <c r="E4674" i="35"/>
  <c r="A4676" i="35"/>
  <c r="G4675" i="35"/>
  <c r="H4675" i="35" s="1"/>
  <c r="E4675" i="35" l="1"/>
  <c r="D4675" i="35"/>
  <c r="A4677" i="35"/>
  <c r="G4676" i="35"/>
  <c r="H4676" i="35" s="1"/>
  <c r="E4676" i="35" l="1"/>
  <c r="D4676" i="35"/>
  <c r="G4677" i="35"/>
  <c r="H4677" i="35" s="1"/>
  <c r="A4678" i="35"/>
  <c r="A4679" i="35" l="1"/>
  <c r="G4678" i="35"/>
  <c r="H4678" i="35" s="1"/>
  <c r="E4677" i="35"/>
  <c r="D4677" i="35"/>
  <c r="E4678" i="35" l="1"/>
  <c r="D4678" i="35"/>
  <c r="A4680" i="35"/>
  <c r="G4679" i="35"/>
  <c r="H4679" i="35" s="1"/>
  <c r="E4679" i="35" l="1"/>
  <c r="D4679" i="35"/>
  <c r="A4681" i="35"/>
  <c r="G4680" i="35"/>
  <c r="H4680" i="35" s="1"/>
  <c r="D4680" i="35" l="1"/>
  <c r="E4680" i="35"/>
  <c r="G4681" i="35"/>
  <c r="H4681" i="35" s="1"/>
  <c r="A4682" i="35"/>
  <c r="A4683" i="35" l="1"/>
  <c r="G4682" i="35"/>
  <c r="H4682" i="35" s="1"/>
  <c r="D4681" i="35"/>
  <c r="E4681" i="35"/>
  <c r="D4682" i="35" l="1"/>
  <c r="E4682" i="35"/>
  <c r="A4684" i="35"/>
  <c r="G4683" i="35"/>
  <c r="H4683" i="35" s="1"/>
  <c r="E4683" i="35" l="1"/>
  <c r="D4683" i="35"/>
  <c r="A4685" i="35"/>
  <c r="G4684" i="35"/>
  <c r="H4684" i="35" s="1"/>
  <c r="D4684" i="35" l="1"/>
  <c r="E4684" i="35"/>
  <c r="G4685" i="35"/>
  <c r="H4685" i="35" s="1"/>
  <c r="A4686" i="35"/>
  <c r="G4686" i="35" l="1"/>
  <c r="H4686" i="35" s="1"/>
  <c r="A4687" i="35"/>
  <c r="D4685" i="35"/>
  <c r="E4685" i="35"/>
  <c r="A4688" i="35" l="1"/>
  <c r="G4687" i="35"/>
  <c r="H4687" i="35" s="1"/>
  <c r="E4686" i="35"/>
  <c r="D4686" i="35"/>
  <c r="E4687" i="35" l="1"/>
  <c r="D4687" i="35"/>
  <c r="A4689" i="35"/>
  <c r="G4688" i="35"/>
  <c r="H4688" i="35" s="1"/>
  <c r="D4688" i="35" l="1"/>
  <c r="E4688" i="35"/>
  <c r="G4689" i="35"/>
  <c r="H4689" i="35" s="1"/>
  <c r="A4690" i="35"/>
  <c r="A4691" i="35" l="1"/>
  <c r="G4690" i="35"/>
  <c r="H4690" i="35" s="1"/>
  <c r="E4689" i="35"/>
  <c r="D4689" i="35"/>
  <c r="D4690" i="35" l="1"/>
  <c r="E4690" i="35"/>
  <c r="A4692" i="35"/>
  <c r="G4691" i="35"/>
  <c r="H4691" i="35" s="1"/>
  <c r="D4691" i="35" l="1"/>
  <c r="E4691" i="35"/>
  <c r="A4693" i="35"/>
  <c r="G4692" i="35"/>
  <c r="H4692" i="35" s="1"/>
  <c r="E4692" i="35" l="1"/>
  <c r="D4692" i="35"/>
  <c r="B4692" i="35"/>
  <c r="A4694" i="35"/>
  <c r="G4693" i="35"/>
  <c r="H4693" i="35" s="1"/>
  <c r="A4695" i="35" l="1"/>
  <c r="G4694" i="35"/>
  <c r="H4694" i="35" s="1"/>
  <c r="D4693" i="35"/>
  <c r="E4693" i="35"/>
  <c r="E4694" i="35" l="1"/>
  <c r="D4694" i="35"/>
  <c r="A4696" i="35"/>
  <c r="G4695" i="35"/>
  <c r="H4695" i="35" s="1"/>
  <c r="E4695" i="35" l="1"/>
  <c r="D4695" i="35"/>
  <c r="G4696" i="35"/>
  <c r="H4696" i="35" s="1"/>
  <c r="A4697" i="35"/>
  <c r="A4698" i="35" l="1"/>
  <c r="G4697" i="35"/>
  <c r="H4697" i="35" s="1"/>
  <c r="E4696" i="35"/>
  <c r="D4696" i="35"/>
  <c r="E4697" i="35" l="1"/>
  <c r="D4697" i="35"/>
  <c r="A4699" i="35"/>
  <c r="G4698" i="35"/>
  <c r="H4698" i="35" s="1"/>
  <c r="E4698" i="35" l="1"/>
  <c r="D4698" i="35"/>
  <c r="A4700" i="35"/>
  <c r="G4699" i="35"/>
  <c r="H4699" i="35" s="1"/>
  <c r="D4699" i="35" l="1"/>
  <c r="E4699" i="35"/>
  <c r="G4700" i="35"/>
  <c r="H4700" i="35" s="1"/>
  <c r="A4701" i="35"/>
  <c r="A4702" i="35" l="1"/>
  <c r="G4701" i="35"/>
  <c r="H4701" i="35" s="1"/>
  <c r="E4700" i="35"/>
  <c r="D4700" i="35"/>
  <c r="D4701" i="35" l="1"/>
  <c r="E4701" i="35"/>
  <c r="A4703" i="35"/>
  <c r="G4702" i="35"/>
  <c r="H4702" i="35" s="1"/>
  <c r="E4702" i="35" l="1"/>
  <c r="D4702" i="35"/>
  <c r="G4703" i="35"/>
  <c r="H4703" i="35" s="1"/>
  <c r="A4704" i="35"/>
  <c r="G4704" i="35" l="1"/>
  <c r="H4704" i="35" s="1"/>
  <c r="A4705" i="35"/>
  <c r="D4703" i="35"/>
  <c r="E4703" i="35"/>
  <c r="G4705" i="35" l="1"/>
  <c r="H4705" i="35" s="1"/>
  <c r="A4706" i="35"/>
  <c r="D4704" i="35"/>
  <c r="E4704" i="35"/>
  <c r="A4707" i="35" l="1"/>
  <c r="G4706" i="35"/>
  <c r="H4706" i="35" s="1"/>
  <c r="D4705" i="35"/>
  <c r="E4705" i="35"/>
  <c r="E4706" i="35" l="1"/>
  <c r="D4706" i="35"/>
  <c r="A4708" i="35"/>
  <c r="G4707" i="35"/>
  <c r="H4707" i="35" s="1"/>
  <c r="D4707" i="35" l="1"/>
  <c r="E4707" i="35"/>
  <c r="G4708" i="35"/>
  <c r="H4708" i="35" s="1"/>
  <c r="A4709" i="35"/>
  <c r="A4710" i="35" l="1"/>
  <c r="G4709" i="35"/>
  <c r="H4709" i="35" s="1"/>
  <c r="D4708" i="35"/>
  <c r="E4708" i="35"/>
  <c r="D4709" i="35" l="1"/>
  <c r="E4709" i="35"/>
  <c r="A4711" i="35"/>
  <c r="G4710" i="35"/>
  <c r="H4710" i="35" s="1"/>
  <c r="E4710" i="35" l="1"/>
  <c r="D4710" i="35"/>
  <c r="A4712" i="35"/>
  <c r="G4711" i="35"/>
  <c r="H4711" i="35" s="1"/>
  <c r="E4711" i="35" l="1"/>
  <c r="D4711" i="35"/>
  <c r="G4712" i="35"/>
  <c r="H4712" i="35" s="1"/>
  <c r="A4713" i="35"/>
  <c r="A4714" i="35" l="1"/>
  <c r="G4713" i="35"/>
  <c r="H4713" i="35" s="1"/>
  <c r="D4712" i="35"/>
  <c r="E4712" i="35"/>
  <c r="E4713" i="35" l="1"/>
  <c r="D4713" i="35"/>
  <c r="A4715" i="35"/>
  <c r="G4714" i="35"/>
  <c r="H4714" i="35" s="1"/>
  <c r="E4714" i="35" l="1"/>
  <c r="D4714" i="35"/>
  <c r="A4716" i="35"/>
  <c r="G4715" i="35"/>
  <c r="H4715" i="35" s="1"/>
  <c r="D4715" i="35" l="1"/>
  <c r="E4715" i="35"/>
  <c r="G4716" i="35"/>
  <c r="H4716" i="35" s="1"/>
  <c r="A4717" i="35"/>
  <c r="A4718" i="35" l="1"/>
  <c r="G4717" i="35"/>
  <c r="H4717" i="35" s="1"/>
  <c r="E4716" i="35"/>
  <c r="B4716" i="35"/>
  <c r="D4716" i="35"/>
  <c r="E4717" i="35" l="1"/>
  <c r="D4717" i="35"/>
  <c r="A4719" i="35"/>
  <c r="G4718" i="35"/>
  <c r="H4718" i="35" s="1"/>
  <c r="D4718" i="35" l="1"/>
  <c r="E4718" i="35"/>
  <c r="G4719" i="35"/>
  <c r="H4719" i="35" s="1"/>
  <c r="A4720" i="35"/>
  <c r="A4721" i="35" l="1"/>
  <c r="G4720" i="35"/>
  <c r="H4720" i="35" s="1"/>
  <c r="E4719" i="35"/>
  <c r="D4719" i="35"/>
  <c r="E4720" i="35" l="1"/>
  <c r="D4720" i="35"/>
  <c r="A4722" i="35"/>
  <c r="G4721" i="35"/>
  <c r="H4721" i="35" s="1"/>
  <c r="E4721" i="35" l="1"/>
  <c r="D4721" i="35"/>
  <c r="A4723" i="35"/>
  <c r="G4722" i="35"/>
  <c r="H4722" i="35" s="1"/>
  <c r="D4722" i="35" l="1"/>
  <c r="E4722" i="35"/>
  <c r="G4723" i="35"/>
  <c r="H4723" i="35" s="1"/>
  <c r="A4724" i="35"/>
  <c r="G4724" i="35" l="1"/>
  <c r="H4724" i="35" s="1"/>
  <c r="A4725" i="35"/>
  <c r="E4723" i="35"/>
  <c r="D4723" i="35"/>
  <c r="A4726" i="35" l="1"/>
  <c r="G4725" i="35"/>
  <c r="H4725" i="35" s="1"/>
  <c r="D4724" i="35"/>
  <c r="E4724" i="35"/>
  <c r="E4725" i="35" l="1"/>
  <c r="D4725" i="35"/>
  <c r="A4727" i="35"/>
  <c r="G4726" i="35"/>
  <c r="H4726" i="35" s="1"/>
  <c r="D4726" i="35" l="1"/>
  <c r="E4726" i="35"/>
  <c r="G4727" i="35"/>
  <c r="H4727" i="35" s="1"/>
  <c r="A4728" i="35"/>
  <c r="A4729" i="35" l="1"/>
  <c r="G4728" i="35"/>
  <c r="H4728" i="35" s="1"/>
  <c r="D4727" i="35"/>
  <c r="E4727" i="35"/>
  <c r="D4728" i="35" l="1"/>
  <c r="E4728" i="35"/>
  <c r="A4730" i="35"/>
  <c r="G4729" i="35"/>
  <c r="H4729" i="35" s="1"/>
  <c r="E4729" i="35" l="1"/>
  <c r="D4729" i="35"/>
  <c r="A4731" i="35"/>
  <c r="G4730" i="35"/>
  <c r="H4730" i="35" s="1"/>
  <c r="E4730" i="35" l="1"/>
  <c r="D4730" i="35"/>
  <c r="G4731" i="35"/>
  <c r="H4731" i="35" s="1"/>
  <c r="A4732" i="35"/>
  <c r="A4733" i="35" l="1"/>
  <c r="G4732" i="35"/>
  <c r="H4732" i="35" s="1"/>
  <c r="E4731" i="35"/>
  <c r="D4731" i="35"/>
  <c r="E4732" i="35" l="1"/>
  <c r="D4732" i="35"/>
  <c r="A4734" i="35"/>
  <c r="G4733" i="35"/>
  <c r="H4733" i="35" s="1"/>
  <c r="E4733" i="35" l="1"/>
  <c r="D4733" i="35"/>
  <c r="A4735" i="35"/>
  <c r="G4734" i="35"/>
  <c r="H4734" i="35" s="1"/>
  <c r="D4734" i="35" l="1"/>
  <c r="E4734" i="35"/>
  <c r="G4735" i="35"/>
  <c r="H4735" i="35" s="1"/>
  <c r="A4736" i="35"/>
  <c r="A4737" i="35" l="1"/>
  <c r="G4736" i="35"/>
  <c r="H4736" i="35" s="1"/>
  <c r="D4735" i="35"/>
  <c r="E4735" i="35"/>
  <c r="D4736" i="35" l="1"/>
  <c r="E4736" i="35"/>
  <c r="A4738" i="35"/>
  <c r="G4737" i="35"/>
  <c r="H4737" i="35" s="1"/>
  <c r="E4737" i="35" l="1"/>
  <c r="D4737" i="35"/>
  <c r="A4739" i="35"/>
  <c r="G4738" i="35"/>
  <c r="H4738" i="35" s="1"/>
  <c r="D4738" i="35" l="1"/>
  <c r="E4738" i="35"/>
  <c r="G4739" i="35"/>
  <c r="H4739" i="35" s="1"/>
  <c r="A4740" i="35"/>
  <c r="A4741" i="35" l="1"/>
  <c r="G4740" i="35"/>
  <c r="H4740" i="35" s="1"/>
  <c r="E4739" i="35"/>
  <c r="D4739" i="35"/>
  <c r="E4740" i="35" l="1"/>
  <c r="B4740" i="35"/>
  <c r="D4740" i="35"/>
  <c r="G4741" i="35"/>
  <c r="H4741" i="35" s="1"/>
  <c r="A4742" i="35"/>
  <c r="D4741" i="35" l="1"/>
  <c r="E4741" i="35"/>
  <c r="G4742" i="35"/>
  <c r="H4742" i="35" s="1"/>
  <c r="A4743" i="35"/>
  <c r="G4743" i="35" l="1"/>
  <c r="H4743" i="35" s="1"/>
  <c r="A4744" i="35"/>
  <c r="D4742" i="35"/>
  <c r="E4742" i="35"/>
  <c r="A4745" i="35" l="1"/>
  <c r="G4744" i="35"/>
  <c r="H4744" i="35" s="1"/>
  <c r="D4743" i="35"/>
  <c r="E4743" i="35"/>
  <c r="E4744" i="35" l="1"/>
  <c r="D4744" i="35"/>
  <c r="A4746" i="35"/>
  <c r="G4745" i="35"/>
  <c r="H4745" i="35" s="1"/>
  <c r="D4745" i="35" l="1"/>
  <c r="E4745" i="35"/>
  <c r="G4746" i="35"/>
  <c r="H4746" i="35" s="1"/>
  <c r="A4747" i="35"/>
  <c r="A4748" i="35" l="1"/>
  <c r="G4747" i="35"/>
  <c r="H4747" i="35" s="1"/>
  <c r="E4746" i="35"/>
  <c r="D4746" i="35"/>
  <c r="D4747" i="35" l="1"/>
  <c r="E4747" i="35"/>
  <c r="A4749" i="35"/>
  <c r="G4748" i="35"/>
  <c r="H4748" i="35" s="1"/>
  <c r="E4748" i="35" l="1"/>
  <c r="D4748" i="35"/>
  <c r="A4750" i="35"/>
  <c r="G4749" i="35"/>
  <c r="H4749" i="35" s="1"/>
  <c r="D4749" i="35" l="1"/>
  <c r="E4749" i="35"/>
  <c r="G4750" i="35"/>
  <c r="H4750" i="35" s="1"/>
  <c r="A4751" i="35"/>
  <c r="A4752" i="35" l="1"/>
  <c r="G4751" i="35"/>
  <c r="H4751" i="35" s="1"/>
  <c r="E4750" i="35"/>
  <c r="D4750" i="35"/>
  <c r="E4751" i="35" l="1"/>
  <c r="D4751" i="35"/>
  <c r="A4753" i="35"/>
  <c r="G4752" i="35"/>
  <c r="H4752" i="35" s="1"/>
  <c r="D4752" i="35" l="1"/>
  <c r="E4752" i="35"/>
  <c r="A4754" i="35"/>
  <c r="G4753" i="35"/>
  <c r="H4753" i="35" s="1"/>
  <c r="D4753" i="35" l="1"/>
  <c r="E4753" i="35"/>
  <c r="G4754" i="35"/>
  <c r="H4754" i="35" s="1"/>
  <c r="A4755" i="35"/>
  <c r="A4756" i="35" l="1"/>
  <c r="G4755" i="35"/>
  <c r="H4755" i="35" s="1"/>
  <c r="D4754" i="35"/>
  <c r="E4754" i="35"/>
  <c r="E4755" i="35" l="1"/>
  <c r="D4755" i="35"/>
  <c r="A4757" i="35"/>
  <c r="G4756" i="35"/>
  <c r="H4756" i="35" s="1"/>
  <c r="D4756" i="35" l="1"/>
  <c r="E4756" i="35"/>
  <c r="A4758" i="35"/>
  <c r="G4757" i="35"/>
  <c r="H4757" i="35" s="1"/>
  <c r="D4757" i="35" l="1"/>
  <c r="E4757" i="35"/>
  <c r="G4758" i="35"/>
  <c r="H4758" i="35" s="1"/>
  <c r="A4759" i="35"/>
  <c r="G4759" i="35" l="1"/>
  <c r="H4759" i="35" s="1"/>
  <c r="A4760" i="35"/>
  <c r="D4758" i="35"/>
  <c r="E4758" i="35"/>
  <c r="A4761" i="35" l="1"/>
  <c r="G4760" i="35"/>
  <c r="H4760" i="35" s="1"/>
  <c r="E4759" i="35"/>
  <c r="D4759" i="35"/>
  <c r="E4760" i="35" l="1"/>
  <c r="D4760" i="35"/>
  <c r="A4762" i="35"/>
  <c r="G4761" i="35"/>
  <c r="H4761" i="35" s="1"/>
  <c r="D4761" i="35" l="1"/>
  <c r="E4761" i="35"/>
  <c r="G4762" i="35"/>
  <c r="H4762" i="35" s="1"/>
  <c r="A4763" i="35"/>
  <c r="A4764" i="35" l="1"/>
  <c r="G4763" i="35"/>
  <c r="H4763" i="35" s="1"/>
  <c r="D4762" i="35"/>
  <c r="E4762" i="35"/>
  <c r="D4763" i="35" l="1"/>
  <c r="E4763" i="35"/>
  <c r="A4765" i="35"/>
  <c r="G4764" i="35"/>
  <c r="H4764" i="35" s="1"/>
  <c r="D4764" i="35" l="1"/>
  <c r="B4764" i="35"/>
  <c r="E4764" i="35"/>
  <c r="G4765" i="35"/>
  <c r="H4765" i="35" s="1"/>
  <c r="A4766" i="35"/>
  <c r="D4765" i="35" l="1"/>
  <c r="E4765" i="35"/>
  <c r="A4767" i="35"/>
  <c r="G4766" i="35"/>
  <c r="H4766" i="35" s="1"/>
  <c r="D4766" i="35" l="1"/>
  <c r="E4766" i="35"/>
  <c r="A4768" i="35"/>
  <c r="G4767" i="35"/>
  <c r="H4767" i="35" s="1"/>
  <c r="E4767" i="35" l="1"/>
  <c r="D4767" i="35"/>
  <c r="A4769" i="35"/>
  <c r="G4768" i="35"/>
  <c r="H4768" i="35" s="1"/>
  <c r="D4768" i="35" l="1"/>
  <c r="E4768" i="35"/>
  <c r="G4769" i="35"/>
  <c r="H4769" i="35" s="1"/>
  <c r="A4770" i="35"/>
  <c r="A4771" i="35" l="1"/>
  <c r="G4770" i="35"/>
  <c r="H4770" i="35" s="1"/>
  <c r="E4769" i="35"/>
  <c r="D4769" i="35"/>
  <c r="E4770" i="35" l="1"/>
  <c r="D4770" i="35"/>
  <c r="A4772" i="35"/>
  <c r="G4771" i="35"/>
  <c r="H4771" i="35" s="1"/>
  <c r="E4771" i="35" l="1"/>
  <c r="D4771" i="35"/>
  <c r="A4773" i="35"/>
  <c r="G4772" i="35"/>
  <c r="H4772" i="35" s="1"/>
  <c r="D4772" i="35" l="1"/>
  <c r="E4772" i="35"/>
  <c r="G4773" i="35"/>
  <c r="H4773" i="35" s="1"/>
  <c r="A4774" i="35"/>
  <c r="A4775" i="35" l="1"/>
  <c r="G4774" i="35"/>
  <c r="H4774" i="35" s="1"/>
  <c r="D4773" i="35"/>
  <c r="E4773" i="35"/>
  <c r="D4774" i="35" l="1"/>
  <c r="E4774" i="35"/>
  <c r="A4776" i="35"/>
  <c r="G4775" i="35"/>
  <c r="H4775" i="35" s="1"/>
  <c r="E4775" i="35" l="1"/>
  <c r="D4775" i="35"/>
  <c r="A4777" i="35"/>
  <c r="G4776" i="35"/>
  <c r="H4776" i="35" s="1"/>
  <c r="D4776" i="35" l="1"/>
  <c r="E4776" i="35"/>
  <c r="G4777" i="35"/>
  <c r="H4777" i="35" s="1"/>
  <c r="A4778" i="35"/>
  <c r="G4778" i="35" l="1"/>
  <c r="H4778" i="35" s="1"/>
  <c r="A4779" i="35"/>
  <c r="D4777" i="35"/>
  <c r="E4777" i="35"/>
  <c r="A4780" i="35" l="1"/>
  <c r="G4779" i="35"/>
  <c r="H4779" i="35" s="1"/>
  <c r="D4778" i="35"/>
  <c r="E4778" i="35"/>
  <c r="E4779" i="35" l="1"/>
  <c r="D4779" i="35"/>
  <c r="A4781" i="35"/>
  <c r="G4780" i="35"/>
  <c r="H4780" i="35" s="1"/>
  <c r="D4780" i="35" l="1"/>
  <c r="E4780" i="35"/>
  <c r="G4781" i="35"/>
  <c r="H4781" i="35" s="1"/>
  <c r="A4782" i="35"/>
  <c r="A4783" i="35" l="1"/>
  <c r="G4782" i="35"/>
  <c r="H4782" i="35" s="1"/>
  <c r="D4781" i="35"/>
  <c r="E4781" i="35"/>
  <c r="E4782" i="35" l="1"/>
  <c r="D4782" i="35"/>
  <c r="A4784" i="35"/>
  <c r="G4783" i="35"/>
  <c r="H4783" i="35" s="1"/>
  <c r="E4783" i="35" l="1"/>
  <c r="D4783" i="35"/>
  <c r="A4785" i="35"/>
  <c r="G4784" i="35"/>
  <c r="H4784" i="35" s="1"/>
  <c r="E4784" i="35" l="1"/>
  <c r="D4784" i="35"/>
  <c r="G4785" i="35"/>
  <c r="H4785" i="35" s="1"/>
  <c r="A4786" i="35"/>
  <c r="A4787" i="35" l="1"/>
  <c r="G4786" i="35"/>
  <c r="H4786" i="35" s="1"/>
  <c r="E4785" i="35"/>
  <c r="D4785" i="35"/>
  <c r="E4786" i="35" l="1"/>
  <c r="D4786" i="35"/>
  <c r="A4788" i="35"/>
  <c r="G4787" i="35"/>
  <c r="H4787" i="35" s="1"/>
  <c r="D4787" i="35" l="1"/>
  <c r="E4787" i="35"/>
  <c r="A4789" i="35"/>
  <c r="G4788" i="35"/>
  <c r="H4788" i="35" s="1"/>
  <c r="E4788" i="35" l="1"/>
  <c r="B4788" i="35"/>
  <c r="D4788" i="35"/>
  <c r="A4790" i="35"/>
  <c r="G4789" i="35"/>
  <c r="H4789" i="35" s="1"/>
  <c r="A4791" i="35" l="1"/>
  <c r="G4790" i="35"/>
  <c r="H4790" i="35" s="1"/>
  <c r="E4789" i="35"/>
  <c r="D4789" i="35"/>
  <c r="E4790" i="35" l="1"/>
  <c r="D4790" i="35"/>
  <c r="A4792" i="35"/>
  <c r="G4791" i="35"/>
  <c r="H4791" i="35" s="1"/>
  <c r="E4791" i="35" l="1"/>
  <c r="D4791" i="35"/>
  <c r="G4792" i="35"/>
  <c r="H4792" i="35" s="1"/>
  <c r="A4793" i="35"/>
  <c r="A4794" i="35" l="1"/>
  <c r="G4793" i="35"/>
  <c r="H4793" i="35" s="1"/>
  <c r="D4792" i="35"/>
  <c r="E4792" i="35"/>
  <c r="D4793" i="35" l="1"/>
  <c r="E4793" i="35"/>
  <c r="A4795" i="35"/>
  <c r="G4794" i="35"/>
  <c r="H4794" i="35" s="1"/>
  <c r="E4794" i="35" l="1"/>
  <c r="D4794" i="35"/>
  <c r="A4796" i="35"/>
  <c r="G4795" i="35"/>
  <c r="H4795" i="35" s="1"/>
  <c r="D4795" i="35" l="1"/>
  <c r="E4795" i="35"/>
  <c r="G4796" i="35"/>
  <c r="H4796" i="35" s="1"/>
  <c r="A4797" i="35"/>
  <c r="G4797" i="35" l="1"/>
  <c r="H4797" i="35" s="1"/>
  <c r="A4798" i="35"/>
  <c r="D4796" i="35"/>
  <c r="E4796" i="35"/>
  <c r="A4799" i="35" l="1"/>
  <c r="G4798" i="35"/>
  <c r="H4798" i="35" s="1"/>
  <c r="D4797" i="35"/>
  <c r="E4797" i="35"/>
  <c r="E4798" i="35" l="1"/>
  <c r="D4798" i="35"/>
  <c r="A4800" i="35"/>
  <c r="G4799" i="35"/>
  <c r="H4799" i="35" s="1"/>
  <c r="D4799" i="35" l="1"/>
  <c r="E4799" i="35"/>
  <c r="G4800" i="35"/>
  <c r="H4800" i="35" s="1"/>
  <c r="A4801" i="35"/>
  <c r="A4802" i="35" l="1"/>
  <c r="G4801" i="35"/>
  <c r="H4801" i="35" s="1"/>
  <c r="D4800" i="35"/>
  <c r="E4800" i="35"/>
  <c r="D4801" i="35" l="1"/>
  <c r="E4801" i="35"/>
  <c r="A4803" i="35"/>
  <c r="G4802" i="35"/>
  <c r="H4802" i="35" s="1"/>
  <c r="E4802" i="35" l="1"/>
  <c r="D4802" i="35"/>
  <c r="A4804" i="35"/>
  <c r="G4803" i="35"/>
  <c r="H4803" i="35" s="1"/>
  <c r="D4803" i="35" l="1"/>
  <c r="E4803" i="35"/>
  <c r="G4804" i="35"/>
  <c r="H4804" i="35" s="1"/>
  <c r="A4805" i="35"/>
  <c r="A4806" i="35" l="1"/>
  <c r="G4805" i="35"/>
  <c r="H4805" i="35" s="1"/>
  <c r="E4804" i="35"/>
  <c r="D4804" i="35"/>
  <c r="E4805" i="35" l="1"/>
  <c r="D4805" i="35"/>
  <c r="A4807" i="35"/>
  <c r="G4806" i="35"/>
  <c r="H4806" i="35" s="1"/>
  <c r="E4806" i="35" l="1"/>
  <c r="D4806" i="35"/>
  <c r="A4808" i="35"/>
  <c r="G4807" i="35"/>
  <c r="H4807" i="35" s="1"/>
  <c r="D4807" i="35" l="1"/>
  <c r="E4807" i="35"/>
  <c r="G4808" i="35"/>
  <c r="H4808" i="35" s="1"/>
  <c r="A4809" i="35"/>
  <c r="A4810" i="35" l="1"/>
  <c r="G4809" i="35"/>
  <c r="H4809" i="35" s="1"/>
  <c r="E4808" i="35"/>
  <c r="D4808" i="35"/>
  <c r="D4809" i="35" l="1"/>
  <c r="E4809" i="35"/>
  <c r="A4811" i="35"/>
  <c r="G4810" i="35"/>
  <c r="H4810" i="35" s="1"/>
  <c r="E4810" i="35" l="1"/>
  <c r="D4810" i="35"/>
  <c r="A4812" i="35"/>
  <c r="G4811" i="35"/>
  <c r="H4811" i="35" s="1"/>
  <c r="D4811" i="35" l="1"/>
  <c r="E4811" i="35"/>
  <c r="G4812" i="35"/>
  <c r="H4812" i="35" s="1"/>
  <c r="A4813" i="35"/>
  <c r="A4814" i="35" l="1"/>
  <c r="G4813" i="35"/>
  <c r="H4813" i="35" s="1"/>
  <c r="E4812" i="35"/>
  <c r="B4812" i="35"/>
  <c r="D4812" i="35"/>
  <c r="E4813" i="35" l="1"/>
  <c r="D4813" i="35"/>
  <c r="A4815" i="35"/>
  <c r="G4814" i="35"/>
  <c r="H4814" i="35" s="1"/>
  <c r="E4814" i="35" l="1"/>
  <c r="D4814" i="35"/>
  <c r="G4815" i="35"/>
  <c r="H4815" i="35" s="1"/>
  <c r="A4816" i="35"/>
  <c r="G4816" i="35" l="1"/>
  <c r="H4816" i="35" s="1"/>
  <c r="A4817" i="35"/>
  <c r="D4815" i="35"/>
  <c r="E4815" i="35"/>
  <c r="A4818" i="35" l="1"/>
  <c r="G4817" i="35"/>
  <c r="H4817" i="35" s="1"/>
  <c r="E4816" i="35"/>
  <c r="D4816" i="35"/>
  <c r="E4817" i="35" l="1"/>
  <c r="D4817" i="35"/>
  <c r="A4819" i="35"/>
  <c r="G4818" i="35"/>
  <c r="H4818" i="35" s="1"/>
  <c r="D4818" i="35" l="1"/>
  <c r="E4818" i="35"/>
  <c r="G4819" i="35"/>
  <c r="H4819" i="35" s="1"/>
  <c r="A4820" i="35"/>
  <c r="A4821" i="35" l="1"/>
  <c r="G4820" i="35"/>
  <c r="H4820" i="35" s="1"/>
  <c r="D4819" i="35"/>
  <c r="E4819" i="35"/>
  <c r="E4820" i="35" l="1"/>
  <c r="D4820" i="35"/>
  <c r="A4822" i="35"/>
  <c r="G4821" i="35"/>
  <c r="H4821" i="35" s="1"/>
  <c r="E4821" i="35" l="1"/>
  <c r="D4821" i="35"/>
  <c r="A4823" i="35"/>
  <c r="G4822" i="35"/>
  <c r="H4822" i="35" s="1"/>
  <c r="E4822" i="35" l="1"/>
  <c r="D4822" i="35"/>
  <c r="G4823" i="35"/>
  <c r="H4823" i="35" s="1"/>
  <c r="A4824" i="35"/>
  <c r="A4825" i="35" l="1"/>
  <c r="G4824" i="35"/>
  <c r="H4824" i="35" s="1"/>
  <c r="E4823" i="35"/>
  <c r="D4823" i="35"/>
  <c r="E4824" i="35" l="1"/>
  <c r="D4824" i="35"/>
  <c r="A4826" i="35"/>
  <c r="G4825" i="35"/>
  <c r="H4825" i="35" s="1"/>
  <c r="D4825" i="35" l="1"/>
  <c r="E4825" i="35"/>
  <c r="A4827" i="35"/>
  <c r="G4826" i="35"/>
  <c r="H4826" i="35" s="1"/>
  <c r="D4826" i="35" l="1"/>
  <c r="E4826" i="35"/>
  <c r="G4827" i="35"/>
  <c r="H4827" i="35" s="1"/>
  <c r="A4828" i="35"/>
  <c r="A4829" i="35" l="1"/>
  <c r="G4828" i="35"/>
  <c r="H4828" i="35" s="1"/>
  <c r="D4827" i="35"/>
  <c r="E4827" i="35"/>
  <c r="D4828" i="35" l="1"/>
  <c r="E4828" i="35"/>
  <c r="A4830" i="35"/>
  <c r="G4829" i="35"/>
  <c r="H4829" i="35" s="1"/>
  <c r="E4829" i="35" l="1"/>
  <c r="D4829" i="35"/>
  <c r="G4830" i="35"/>
  <c r="H4830" i="35" s="1"/>
  <c r="A4831" i="35"/>
  <c r="G4831" i="35" l="1"/>
  <c r="H4831" i="35" s="1"/>
  <c r="A4832" i="35"/>
  <c r="D4830" i="35"/>
  <c r="E4830" i="35"/>
  <c r="G4832" i="35" l="1"/>
  <c r="H4832" i="35" s="1"/>
  <c r="A4833" i="35"/>
  <c r="E4831" i="35"/>
  <c r="D4831" i="35"/>
  <c r="A4834" i="35" l="1"/>
  <c r="G4833" i="35"/>
  <c r="H4833" i="35" s="1"/>
  <c r="D4832" i="35"/>
  <c r="E4832" i="35"/>
  <c r="E4833" i="35" l="1"/>
  <c r="D4833" i="35"/>
  <c r="A4835" i="35"/>
  <c r="G4834" i="35"/>
  <c r="H4834" i="35" s="1"/>
  <c r="D4834" i="35" l="1"/>
  <c r="E4834" i="35"/>
  <c r="G4835" i="35"/>
  <c r="H4835" i="35" s="1"/>
  <c r="A4836" i="35"/>
  <c r="A4837" i="35" l="1"/>
  <c r="G4836" i="35"/>
  <c r="H4836" i="35" s="1"/>
  <c r="D4835" i="35"/>
  <c r="E4835" i="35"/>
  <c r="E4836" i="35" l="1"/>
  <c r="B4836" i="35"/>
  <c r="D4836" i="35"/>
  <c r="A4838" i="35"/>
  <c r="G4837" i="35"/>
  <c r="H4837" i="35" s="1"/>
  <c r="G4838" i="35" l="1"/>
  <c r="H4838" i="35" s="1"/>
  <c r="A4839" i="35"/>
  <c r="D4837" i="35"/>
  <c r="E4837" i="35"/>
  <c r="A4840" i="35" l="1"/>
  <c r="G4839" i="35"/>
  <c r="H4839" i="35" s="1"/>
  <c r="D4838" i="35"/>
  <c r="E4838" i="35"/>
  <c r="D4839" i="35" l="1"/>
  <c r="E4839" i="35"/>
  <c r="A4841" i="35"/>
  <c r="G4840" i="35"/>
  <c r="H4840" i="35" s="1"/>
  <c r="E4840" i="35" l="1"/>
  <c r="D4840" i="35"/>
  <c r="A4842" i="35"/>
  <c r="G4841" i="35"/>
  <c r="H4841" i="35" s="1"/>
  <c r="E4841" i="35" l="1"/>
  <c r="D4841" i="35"/>
  <c r="A4843" i="35"/>
  <c r="G4842" i="35"/>
  <c r="H4842" i="35" s="1"/>
  <c r="E4842" i="35" l="1"/>
  <c r="D4842" i="35"/>
  <c r="G4843" i="35"/>
  <c r="H4843" i="35" s="1"/>
  <c r="A4844" i="35"/>
  <c r="G4844" i="35" l="1"/>
  <c r="H4844" i="35" s="1"/>
  <c r="A4845" i="35"/>
  <c r="E4843" i="35"/>
  <c r="D4843" i="35"/>
  <c r="G4845" i="35" l="1"/>
  <c r="H4845" i="35" s="1"/>
  <c r="A4846" i="35"/>
  <c r="E4844" i="35"/>
  <c r="D4844" i="35"/>
  <c r="A4847" i="35" l="1"/>
  <c r="G4846" i="35"/>
  <c r="H4846" i="35" s="1"/>
  <c r="E4845" i="35"/>
  <c r="D4845" i="35"/>
  <c r="D4846" i="35" l="1"/>
  <c r="E4846" i="35"/>
  <c r="G4847" i="35"/>
  <c r="H4847" i="35" s="1"/>
  <c r="A4848" i="35"/>
  <c r="G4848" i="35" l="1"/>
  <c r="H4848" i="35" s="1"/>
  <c r="A4849" i="35"/>
  <c r="D4847" i="35"/>
  <c r="E4847" i="35"/>
  <c r="A4850" i="35" l="1"/>
  <c r="G4849" i="35"/>
  <c r="H4849" i="35" s="1"/>
  <c r="D4848" i="35"/>
  <c r="E4848" i="35"/>
  <c r="D4849" i="35" l="1"/>
  <c r="E4849" i="35"/>
  <c r="A4851" i="35"/>
  <c r="G4850" i="35"/>
  <c r="H4850" i="35" s="1"/>
  <c r="E4850" i="35" l="1"/>
  <c r="D4850" i="35"/>
  <c r="G4851" i="35"/>
  <c r="H4851" i="35" s="1"/>
  <c r="A4852" i="35"/>
  <c r="G4852" i="35" l="1"/>
  <c r="H4852" i="35" s="1"/>
  <c r="A4853" i="35"/>
  <c r="D4851" i="35"/>
  <c r="E4851" i="35"/>
  <c r="G4853" i="35" l="1"/>
  <c r="H4853" i="35" s="1"/>
  <c r="A4854" i="35"/>
  <c r="D4852" i="35"/>
  <c r="E4852" i="35"/>
  <c r="A4855" i="35" l="1"/>
  <c r="G4854" i="35"/>
  <c r="H4854" i="35" s="1"/>
  <c r="E4853" i="35"/>
  <c r="D4853" i="35"/>
  <c r="E4854" i="35" l="1"/>
  <c r="D4854" i="35"/>
  <c r="G4855" i="35"/>
  <c r="H4855" i="35" s="1"/>
  <c r="A4856" i="35"/>
  <c r="G4856" i="35" l="1"/>
  <c r="H4856" i="35" s="1"/>
  <c r="A4857" i="35"/>
  <c r="D4855" i="35"/>
  <c r="E4855" i="35"/>
  <c r="A4858" i="35" l="1"/>
  <c r="G4857" i="35"/>
  <c r="H4857" i="35" s="1"/>
  <c r="E4856" i="35"/>
  <c r="D4856" i="35"/>
  <c r="D4857" i="35" l="1"/>
  <c r="E4857" i="35"/>
  <c r="A4859" i="35"/>
  <c r="G4858" i="35"/>
  <c r="H4858" i="35" s="1"/>
  <c r="E4858" i="35" l="1"/>
  <c r="D4858" i="35"/>
  <c r="G4859" i="35"/>
  <c r="H4859" i="35" s="1"/>
  <c r="A4860" i="35"/>
  <c r="G4860" i="35" l="1"/>
  <c r="H4860" i="35" s="1"/>
  <c r="A4861" i="35"/>
  <c r="E4859" i="35"/>
  <c r="D4859" i="35"/>
  <c r="A4862" i="35" l="1"/>
  <c r="G4861" i="35"/>
  <c r="H4861" i="35" s="1"/>
  <c r="D4860" i="35"/>
  <c r="B4860" i="35"/>
  <c r="E4860" i="35"/>
  <c r="E4861" i="35" l="1"/>
  <c r="D4861" i="35"/>
  <c r="G4862" i="35"/>
  <c r="H4862" i="35" s="1"/>
  <c r="A4863" i="35"/>
  <c r="G4863" i="35" l="1"/>
  <c r="H4863" i="35" s="1"/>
  <c r="A4864" i="35"/>
  <c r="D4862" i="35"/>
  <c r="E4862" i="35"/>
  <c r="G4864" i="35" l="1"/>
  <c r="H4864" i="35" s="1"/>
  <c r="A4865" i="35"/>
  <c r="E4863" i="35"/>
  <c r="D4863" i="35"/>
  <c r="A4866" i="35" l="1"/>
  <c r="G4865" i="35"/>
  <c r="H4865" i="35" s="1"/>
  <c r="D4864" i="35"/>
  <c r="E4864" i="35"/>
  <c r="E4865" i="35" l="1"/>
  <c r="D4865" i="35"/>
  <c r="G4866" i="35"/>
  <c r="H4866" i="35" s="1"/>
  <c r="A4867" i="35"/>
  <c r="G4867" i="35" l="1"/>
  <c r="H4867" i="35" s="1"/>
  <c r="A4868" i="35"/>
  <c r="D4866" i="35"/>
  <c r="E4866" i="35"/>
  <c r="A4869" i="35" l="1"/>
  <c r="G4868" i="35"/>
  <c r="H4868" i="35" s="1"/>
  <c r="D4867" i="35"/>
  <c r="E4867" i="35"/>
  <c r="E4868" i="35" l="1"/>
  <c r="D4868" i="35"/>
  <c r="A4870" i="35"/>
  <c r="G4869" i="35"/>
  <c r="H4869" i="35" s="1"/>
  <c r="E4869" i="35" l="1"/>
  <c r="D4869" i="35"/>
  <c r="G4870" i="35"/>
  <c r="H4870" i="35" s="1"/>
  <c r="A4871" i="35"/>
  <c r="G4871" i="35" l="1"/>
  <c r="H4871" i="35" s="1"/>
  <c r="A4872" i="35"/>
  <c r="D4870" i="35"/>
  <c r="E4870" i="35"/>
  <c r="G4872" i="35" l="1"/>
  <c r="H4872" i="35" s="1"/>
  <c r="A4873" i="35"/>
  <c r="E4871" i="35"/>
  <c r="D4871" i="35"/>
  <c r="A4874" i="35" l="1"/>
  <c r="G4873" i="35"/>
  <c r="H4873" i="35" s="1"/>
  <c r="E4872" i="35"/>
  <c r="D4872" i="35"/>
  <c r="D4873" i="35" l="1"/>
  <c r="E4873" i="35"/>
  <c r="G4874" i="35"/>
  <c r="H4874" i="35" s="1"/>
  <c r="A4875" i="35"/>
  <c r="G4875" i="35" l="1"/>
  <c r="H4875" i="35" s="1"/>
  <c r="A4876" i="35"/>
  <c r="D4874" i="35"/>
  <c r="E4874" i="35"/>
  <c r="A4877" i="35" l="1"/>
  <c r="G4876" i="35"/>
  <c r="H4876" i="35" s="1"/>
  <c r="E4875" i="35"/>
  <c r="D4875" i="35"/>
  <c r="E4876" i="35" l="1"/>
  <c r="D4876" i="35"/>
  <c r="A4878" i="35"/>
  <c r="G4877" i="35"/>
  <c r="H4877" i="35" s="1"/>
  <c r="E4877" i="35" l="1"/>
  <c r="D4877" i="35"/>
  <c r="G4878" i="35"/>
  <c r="H4878" i="35" s="1"/>
  <c r="A4879" i="35"/>
  <c r="G4879" i="35" l="1"/>
  <c r="H4879" i="35" s="1"/>
  <c r="A4880" i="35"/>
  <c r="E4878" i="35"/>
  <c r="D4878" i="35"/>
  <c r="G4880" i="35" l="1"/>
  <c r="H4880" i="35" s="1"/>
  <c r="A4881" i="35"/>
  <c r="E4879" i="35"/>
  <c r="D4879" i="35"/>
  <c r="A4882" i="35" l="1"/>
  <c r="G4881" i="35"/>
  <c r="H4881" i="35" s="1"/>
  <c r="E4880" i="35"/>
  <c r="D4880" i="35"/>
  <c r="E4881" i="35" l="1"/>
  <c r="D4881" i="35"/>
  <c r="G4882" i="35"/>
  <c r="H4882" i="35" s="1"/>
  <c r="A4883" i="35"/>
  <c r="G4883" i="35" l="1"/>
  <c r="H4883" i="35" s="1"/>
  <c r="A4884" i="35"/>
  <c r="D4882" i="35"/>
  <c r="E4882" i="35"/>
  <c r="A4885" i="35" l="1"/>
  <c r="G4884" i="35"/>
  <c r="H4884" i="35" s="1"/>
  <c r="E4883" i="35"/>
  <c r="D4883" i="35"/>
  <c r="E4884" i="35" l="1"/>
  <c r="B4884" i="35"/>
  <c r="D4884" i="35"/>
  <c r="G4885" i="35"/>
  <c r="H4885" i="35" s="1"/>
  <c r="A4886" i="35"/>
  <c r="D4885" i="35" l="1"/>
  <c r="E4885" i="35"/>
  <c r="G4886" i="35"/>
  <c r="H4886" i="35" s="1"/>
  <c r="A4887" i="35"/>
  <c r="A4888" i="35" l="1"/>
  <c r="G4887" i="35"/>
  <c r="H4887" i="35" s="1"/>
  <c r="D4886" i="35"/>
  <c r="E4886" i="35"/>
  <c r="D4887" i="35" l="1"/>
  <c r="E4887" i="35"/>
  <c r="A4889" i="35"/>
  <c r="G4888" i="35"/>
  <c r="H4888" i="35" s="1"/>
  <c r="E4888" i="35" l="1"/>
  <c r="D4888" i="35"/>
  <c r="G4889" i="35"/>
  <c r="H4889" i="35" s="1"/>
  <c r="A4890" i="35"/>
  <c r="G4890" i="35" l="1"/>
  <c r="H4890" i="35" s="1"/>
  <c r="A4891" i="35"/>
  <c r="E4889" i="35"/>
  <c r="D4889" i="35"/>
  <c r="G4891" i="35" l="1"/>
  <c r="H4891" i="35" s="1"/>
  <c r="A4892" i="35"/>
  <c r="E4890" i="35"/>
  <c r="D4890" i="35"/>
  <c r="A4893" i="35" l="1"/>
  <c r="G4892" i="35"/>
  <c r="H4892" i="35" s="1"/>
  <c r="E4891" i="35"/>
  <c r="D4891" i="35"/>
  <c r="E4892" i="35" l="1"/>
  <c r="D4892" i="35"/>
  <c r="G4893" i="35"/>
  <c r="H4893" i="35" s="1"/>
  <c r="A4894" i="35"/>
  <c r="G4894" i="35" l="1"/>
  <c r="H4894" i="35" s="1"/>
  <c r="A4895" i="35"/>
  <c r="D4893" i="35"/>
  <c r="E4893" i="35"/>
  <c r="A4896" i="35" l="1"/>
  <c r="G4895" i="35"/>
  <c r="H4895" i="35" s="1"/>
  <c r="E4894" i="35"/>
  <c r="D4894" i="35"/>
  <c r="D4895" i="35" l="1"/>
  <c r="E4895" i="35"/>
  <c r="A4897" i="35"/>
  <c r="G4896" i="35"/>
  <c r="H4896" i="35" s="1"/>
  <c r="E4896" i="35" l="1"/>
  <c r="D4896" i="35"/>
  <c r="G4897" i="35"/>
  <c r="H4897" i="35" s="1"/>
  <c r="A4898" i="35"/>
  <c r="G4898" i="35" l="1"/>
  <c r="H4898" i="35" s="1"/>
  <c r="A4899" i="35"/>
  <c r="E4897" i="35"/>
  <c r="D4897" i="35"/>
  <c r="G4899" i="35" l="1"/>
  <c r="H4899" i="35" s="1"/>
  <c r="A4900" i="35"/>
  <c r="E4898" i="35"/>
  <c r="D4898" i="35"/>
  <c r="A4901" i="35" l="1"/>
  <c r="G4900" i="35"/>
  <c r="H4900" i="35" s="1"/>
  <c r="E4899" i="35"/>
  <c r="D4899" i="35"/>
  <c r="E4900" i="35" l="1"/>
  <c r="D4900" i="35"/>
  <c r="G4901" i="35"/>
  <c r="H4901" i="35" s="1"/>
  <c r="A4902" i="35"/>
  <c r="G4902" i="35" l="1"/>
  <c r="H4902" i="35" s="1"/>
  <c r="A4903" i="35"/>
  <c r="D4901" i="35"/>
  <c r="E4901" i="35"/>
  <c r="A4904" i="35" l="1"/>
  <c r="G4903" i="35"/>
  <c r="H4903" i="35" s="1"/>
  <c r="E4902" i="35"/>
  <c r="D4902" i="35"/>
  <c r="D4903" i="35" l="1"/>
  <c r="E4903" i="35"/>
  <c r="A4905" i="35"/>
  <c r="G4904" i="35"/>
  <c r="H4904" i="35" s="1"/>
  <c r="E4904" i="35" l="1"/>
  <c r="D4904" i="35"/>
  <c r="G4905" i="35"/>
  <c r="H4905" i="35" s="1"/>
  <c r="A4906" i="35"/>
  <c r="G4906" i="35" l="1"/>
  <c r="H4906" i="35" s="1"/>
  <c r="A4907" i="35"/>
  <c r="E4905" i="35"/>
  <c r="D4905" i="35"/>
  <c r="G4907" i="35" l="1"/>
  <c r="H4907" i="35" s="1"/>
  <c r="A4908" i="35"/>
  <c r="E4906" i="35"/>
  <c r="D4906" i="35"/>
  <c r="G4908" i="35" l="1"/>
  <c r="H4908" i="35" s="1"/>
  <c r="A4909" i="35"/>
  <c r="E4907" i="35"/>
  <c r="D4907" i="35"/>
  <c r="G4909" i="35" l="1"/>
  <c r="H4909" i="35" s="1"/>
  <c r="A4910" i="35"/>
  <c r="D4908" i="35"/>
  <c r="B4908" i="35"/>
  <c r="E4908" i="35"/>
  <c r="G4910" i="35" l="1"/>
  <c r="H4910" i="35" s="1"/>
  <c r="A4911" i="35"/>
  <c r="E4909" i="35"/>
  <c r="D4909" i="35"/>
  <c r="A4912" i="35" l="1"/>
  <c r="G4911" i="35"/>
  <c r="H4911" i="35" s="1"/>
  <c r="E4910" i="35"/>
  <c r="D4910" i="35"/>
  <c r="E4911" i="35" l="1"/>
  <c r="D4911" i="35"/>
  <c r="G4912" i="35"/>
  <c r="H4912" i="35" s="1"/>
  <c r="A4913" i="35"/>
  <c r="E4912" i="35" l="1"/>
  <c r="D4912" i="35"/>
  <c r="G4913" i="35"/>
  <c r="H4913" i="35" s="1"/>
  <c r="A4914" i="35"/>
  <c r="A4915" i="35" l="1"/>
  <c r="G4914" i="35"/>
  <c r="H4914" i="35" s="1"/>
  <c r="E4913" i="35"/>
  <c r="D4913" i="35"/>
  <c r="D4914" i="35" l="1"/>
  <c r="E4914" i="35"/>
  <c r="A4916" i="35"/>
  <c r="G4915" i="35"/>
  <c r="H4915" i="35" s="1"/>
  <c r="D4915" i="35" l="1"/>
  <c r="E4915" i="35"/>
  <c r="G4916" i="35"/>
  <c r="H4916" i="35" s="1"/>
  <c r="A4917" i="35"/>
  <c r="G4917" i="35" l="1"/>
  <c r="H4917" i="35" s="1"/>
  <c r="A4918" i="35"/>
  <c r="E4916" i="35"/>
  <c r="D4916" i="35"/>
  <c r="G4918" i="35" l="1"/>
  <c r="H4918" i="35" s="1"/>
  <c r="A4919" i="35"/>
  <c r="E4917" i="35"/>
  <c r="D4917" i="35"/>
  <c r="A4920" i="35" l="1"/>
  <c r="G4919" i="35"/>
  <c r="H4919" i="35" s="1"/>
  <c r="E4918" i="35"/>
  <c r="D4918" i="35"/>
  <c r="E4919" i="35" l="1"/>
  <c r="D4919" i="35"/>
  <c r="G4920" i="35"/>
  <c r="H4920" i="35" s="1"/>
  <c r="A4921" i="35"/>
  <c r="G4921" i="35" l="1"/>
  <c r="H4921" i="35" s="1"/>
  <c r="A4922" i="35"/>
  <c r="D4920" i="35"/>
  <c r="E4920" i="35"/>
  <c r="A4923" i="35" l="1"/>
  <c r="G4922" i="35"/>
  <c r="H4922" i="35" s="1"/>
  <c r="E4921" i="35"/>
  <c r="D4921" i="35"/>
  <c r="D4922" i="35" l="1"/>
  <c r="E4922" i="35"/>
  <c r="A4924" i="35"/>
  <c r="G4923" i="35"/>
  <c r="H4923" i="35" s="1"/>
  <c r="E4923" i="35" l="1"/>
  <c r="D4923" i="35"/>
  <c r="G4924" i="35"/>
  <c r="H4924" i="35" s="1"/>
  <c r="A4925" i="35"/>
  <c r="G4925" i="35" l="1"/>
  <c r="H4925" i="35" s="1"/>
  <c r="A4926" i="35"/>
  <c r="E4924" i="35"/>
  <c r="D4924" i="35"/>
  <c r="G4926" i="35" l="1"/>
  <c r="H4926" i="35" s="1"/>
  <c r="A4927" i="35"/>
  <c r="E4925" i="35"/>
  <c r="D4925" i="35"/>
  <c r="A4928" i="35" l="1"/>
  <c r="G4927" i="35"/>
  <c r="H4927" i="35" s="1"/>
  <c r="E4926" i="35"/>
  <c r="D4926" i="35"/>
  <c r="E4927" i="35" l="1"/>
  <c r="D4927" i="35"/>
  <c r="G4928" i="35"/>
  <c r="H4928" i="35" s="1"/>
  <c r="A4929" i="35"/>
  <c r="G4929" i="35" l="1"/>
  <c r="H4929" i="35" s="1"/>
  <c r="A4930" i="35"/>
  <c r="D4928" i="35"/>
  <c r="E4928" i="35"/>
  <c r="A4931" i="35" l="1"/>
  <c r="G4930" i="35"/>
  <c r="H4930" i="35" s="1"/>
  <c r="E4929" i="35"/>
  <c r="D4929" i="35"/>
  <c r="D4930" i="35" l="1"/>
  <c r="E4930" i="35"/>
  <c r="A4932" i="35"/>
  <c r="G4931" i="35"/>
  <c r="H4931" i="35" s="1"/>
  <c r="D4931" i="35" l="1"/>
  <c r="E4931" i="35"/>
  <c r="A4933" i="35"/>
  <c r="G4932" i="35"/>
  <c r="H4932" i="35" s="1"/>
  <c r="E4932" i="35" l="1"/>
  <c r="D4932" i="35"/>
  <c r="B4932" i="35"/>
  <c r="A4934" i="35"/>
  <c r="G4933" i="35"/>
  <c r="H4933" i="35" s="1"/>
  <c r="A4935" i="35" l="1"/>
  <c r="G4934" i="35"/>
  <c r="H4934" i="35" s="1"/>
  <c r="D4933" i="35"/>
  <c r="E4933" i="35"/>
  <c r="E4934" i="35" l="1"/>
  <c r="D4934" i="35"/>
  <c r="G4935" i="35"/>
  <c r="H4935" i="35" s="1"/>
  <c r="A4936" i="35"/>
  <c r="G4936" i="35" l="1"/>
  <c r="H4936" i="35" s="1"/>
  <c r="A4937" i="35"/>
  <c r="E4935" i="35"/>
  <c r="D4935" i="35"/>
  <c r="G4937" i="35" l="1"/>
  <c r="H4937" i="35" s="1"/>
  <c r="A4938" i="35"/>
  <c r="D4936" i="35"/>
  <c r="E4936" i="35"/>
  <c r="A4939" i="35" l="1"/>
  <c r="G4938" i="35"/>
  <c r="H4938" i="35" s="1"/>
  <c r="E4937" i="35"/>
  <c r="D4937" i="35"/>
  <c r="D4938" i="35" l="1"/>
  <c r="E4938" i="35"/>
  <c r="G4939" i="35"/>
  <c r="H4939" i="35" s="1"/>
  <c r="A4940" i="35"/>
  <c r="G4940" i="35" l="1"/>
  <c r="H4940" i="35" s="1"/>
  <c r="A4941" i="35"/>
  <c r="D4939" i="35"/>
  <c r="E4939" i="35"/>
  <c r="A4942" i="35" l="1"/>
  <c r="G4941" i="35"/>
  <c r="H4941" i="35" s="1"/>
  <c r="E4940" i="35"/>
  <c r="D4940" i="35"/>
  <c r="D4941" i="35" l="1"/>
  <c r="E4941" i="35"/>
  <c r="A4943" i="35"/>
  <c r="G4942" i="35"/>
  <c r="H4942" i="35" s="1"/>
  <c r="D4942" i="35" l="1"/>
  <c r="E4942" i="35"/>
  <c r="G4943" i="35"/>
  <c r="H4943" i="35" s="1"/>
  <c r="A4944" i="35"/>
  <c r="G4944" i="35" l="1"/>
  <c r="H4944" i="35" s="1"/>
  <c r="A4945" i="35"/>
  <c r="E4943" i="35"/>
  <c r="D4943" i="35"/>
  <c r="G4945" i="35" l="1"/>
  <c r="H4945" i="35" s="1"/>
  <c r="A4946" i="35"/>
  <c r="D4944" i="35"/>
  <c r="E4944" i="35"/>
  <c r="A4947" i="35" l="1"/>
  <c r="G4946" i="35"/>
  <c r="H4946" i="35" s="1"/>
  <c r="E4945" i="35"/>
  <c r="D4945" i="35"/>
  <c r="E4946" i="35" l="1"/>
  <c r="D4946" i="35"/>
  <c r="G4947" i="35"/>
  <c r="H4947" i="35" s="1"/>
  <c r="A4948" i="35"/>
  <c r="G4948" i="35" l="1"/>
  <c r="H4948" i="35" s="1"/>
  <c r="A4949" i="35"/>
  <c r="E4947" i="35"/>
  <c r="D4947" i="35"/>
  <c r="A4950" i="35" l="1"/>
  <c r="G4949" i="35"/>
  <c r="H4949" i="35" s="1"/>
  <c r="E4948" i="35"/>
  <c r="D4948" i="35"/>
  <c r="D4949" i="35" l="1"/>
  <c r="E4949" i="35"/>
  <c r="A4951" i="35"/>
  <c r="G4950" i="35"/>
  <c r="H4950" i="35" s="1"/>
  <c r="E4950" i="35" l="1"/>
  <c r="D4950" i="35"/>
  <c r="G4951" i="35"/>
  <c r="H4951" i="35" s="1"/>
  <c r="A4952" i="35"/>
  <c r="G4952" i="35" l="1"/>
  <c r="H4952" i="35" s="1"/>
  <c r="A4953" i="35"/>
  <c r="D4951" i="35"/>
  <c r="E4951" i="35"/>
  <c r="G4953" i="35" l="1"/>
  <c r="H4953" i="35" s="1"/>
  <c r="A4954" i="35"/>
  <c r="E4952" i="35"/>
  <c r="D4952" i="35"/>
  <c r="A4955" i="35" l="1"/>
  <c r="G4954" i="35"/>
  <c r="H4954" i="35" s="1"/>
  <c r="E4953" i="35"/>
  <c r="D4953" i="35"/>
  <c r="E4954" i="35" l="1"/>
  <c r="D4954" i="35"/>
  <c r="G4955" i="35"/>
  <c r="H4955" i="35" s="1"/>
  <c r="A4956" i="35"/>
  <c r="G4956" i="35" l="1"/>
  <c r="H4956" i="35" s="1"/>
  <c r="A4957" i="35"/>
  <c r="D4955" i="35"/>
  <c r="E4955" i="35"/>
  <c r="A4958" i="35" l="1"/>
  <c r="G4957" i="35"/>
  <c r="H4957" i="35" s="1"/>
  <c r="D4956" i="35"/>
  <c r="B4956" i="35"/>
  <c r="E4956" i="35"/>
  <c r="E4957" i="35" l="1"/>
  <c r="D4957" i="35"/>
  <c r="G4958" i="35"/>
  <c r="H4958" i="35" s="1"/>
  <c r="A4959" i="35"/>
  <c r="G4959" i="35" l="1"/>
  <c r="H4959" i="35" s="1"/>
  <c r="A4960" i="35"/>
  <c r="D4958" i="35"/>
  <c r="E4958" i="35"/>
  <c r="A4961" i="35" l="1"/>
  <c r="G4960" i="35"/>
  <c r="H4960" i="35" s="1"/>
  <c r="E4959" i="35"/>
  <c r="D4959" i="35"/>
  <c r="D4960" i="35" l="1"/>
  <c r="E4960" i="35"/>
  <c r="A4962" i="35"/>
  <c r="G4961" i="35"/>
  <c r="H4961" i="35" s="1"/>
  <c r="E4961" i="35" l="1"/>
  <c r="D4961" i="35"/>
  <c r="G4962" i="35"/>
  <c r="H4962" i="35" s="1"/>
  <c r="A4963" i="35"/>
  <c r="G4963" i="35" l="1"/>
  <c r="H4963" i="35" s="1"/>
  <c r="A4964" i="35"/>
  <c r="E4962" i="35"/>
  <c r="D4962" i="35"/>
  <c r="G4964" i="35" l="1"/>
  <c r="H4964" i="35" s="1"/>
  <c r="A4965" i="35"/>
  <c r="E4963" i="35"/>
  <c r="D4963" i="35"/>
  <c r="A4966" i="35" l="1"/>
  <c r="G4965" i="35"/>
  <c r="H4965" i="35" s="1"/>
  <c r="D4964" i="35"/>
  <c r="E4964" i="35"/>
  <c r="E4965" i="35" l="1"/>
  <c r="D4965" i="35"/>
  <c r="G4966" i="35"/>
  <c r="H4966" i="35" s="1"/>
  <c r="A4967" i="35"/>
  <c r="G4967" i="35" l="1"/>
  <c r="H4967" i="35" s="1"/>
  <c r="A4968" i="35"/>
  <c r="D4966" i="35"/>
  <c r="E4966" i="35"/>
  <c r="A4969" i="35" l="1"/>
  <c r="G4968" i="35"/>
  <c r="H4968" i="35" s="1"/>
  <c r="E4967" i="35"/>
  <c r="D4967" i="35"/>
  <c r="E4968" i="35" l="1"/>
  <c r="D4968" i="35"/>
  <c r="A4970" i="35"/>
  <c r="G4969" i="35"/>
  <c r="H4969" i="35" s="1"/>
  <c r="E4969" i="35" l="1"/>
  <c r="D4969" i="35"/>
  <c r="G4970" i="35"/>
  <c r="H4970" i="35" s="1"/>
  <c r="A4971" i="35"/>
  <c r="G4971" i="35" l="1"/>
  <c r="H4971" i="35" s="1"/>
  <c r="A4972" i="35"/>
  <c r="D4970" i="35"/>
  <c r="E4970" i="35"/>
  <c r="G4972" i="35" l="1"/>
  <c r="H4972" i="35" s="1"/>
  <c r="A4973" i="35"/>
  <c r="E4971" i="35"/>
  <c r="D4971" i="35"/>
  <c r="A4974" i="35" l="1"/>
  <c r="G4973" i="35"/>
  <c r="H4973" i="35" s="1"/>
  <c r="E4972" i="35"/>
  <c r="D4972" i="35"/>
  <c r="D4973" i="35" l="1"/>
  <c r="E4973" i="35"/>
  <c r="G4974" i="35"/>
  <c r="H4974" i="35" s="1"/>
  <c r="A4975" i="35"/>
  <c r="G4975" i="35" l="1"/>
  <c r="H4975" i="35" s="1"/>
  <c r="A4976" i="35"/>
  <c r="E4974" i="35"/>
  <c r="D4974" i="35"/>
  <c r="A4977" i="35" l="1"/>
  <c r="G4976" i="35"/>
  <c r="H4976" i="35" s="1"/>
  <c r="E4975" i="35"/>
  <c r="D4975" i="35"/>
  <c r="E4976" i="35" l="1"/>
  <c r="D4976" i="35"/>
  <c r="A4978" i="35"/>
  <c r="G4977" i="35"/>
  <c r="H4977" i="35" s="1"/>
  <c r="E4977" i="35" l="1"/>
  <c r="D4977" i="35"/>
  <c r="G4978" i="35"/>
  <c r="H4978" i="35" s="1"/>
  <c r="A4979" i="35"/>
  <c r="G4979" i="35" l="1"/>
  <c r="H4979" i="35" s="1"/>
  <c r="A4980" i="35"/>
  <c r="D4978" i="35"/>
  <c r="E4978" i="35"/>
  <c r="A4981" i="35" l="1"/>
  <c r="G4980" i="35"/>
  <c r="H4980" i="35" s="1"/>
  <c r="D4979" i="35"/>
  <c r="E4979" i="35"/>
  <c r="E4980" i="35" l="1"/>
  <c r="D4980" i="35"/>
  <c r="B4980" i="35"/>
  <c r="G4981" i="35"/>
  <c r="H4981" i="35" s="1"/>
  <c r="A4982" i="35"/>
  <c r="E4981" i="35" l="1"/>
  <c r="D4981" i="35"/>
  <c r="G4982" i="35"/>
  <c r="H4982" i="35" s="1"/>
  <c r="A4983" i="35"/>
  <c r="G4983" i="35" l="1"/>
  <c r="H4983" i="35" s="1"/>
  <c r="A4984" i="35"/>
  <c r="D4982" i="35"/>
  <c r="E4982" i="35"/>
  <c r="A4985" i="35" l="1"/>
  <c r="G4984" i="35"/>
  <c r="H4984" i="35" s="1"/>
  <c r="E4983" i="35"/>
  <c r="D4983" i="35"/>
  <c r="D4984" i="35" l="1"/>
  <c r="E4984" i="35"/>
  <c r="G4985" i="35"/>
  <c r="H4985" i="35" s="1"/>
  <c r="A4986" i="35"/>
  <c r="G4986" i="35" l="1"/>
  <c r="H4986" i="35" s="1"/>
  <c r="A4987" i="35"/>
  <c r="D4985" i="35"/>
  <c r="E4985" i="35"/>
  <c r="A4988" i="35" l="1"/>
  <c r="G4987" i="35"/>
  <c r="H4987" i="35" s="1"/>
  <c r="E4986" i="35"/>
  <c r="D4986" i="35"/>
  <c r="D4987" i="35" l="1"/>
  <c r="E4987" i="35"/>
  <c r="A4989" i="35"/>
  <c r="G4988" i="35"/>
  <c r="H4988" i="35" s="1"/>
  <c r="E4988" i="35" l="1"/>
  <c r="D4988" i="35"/>
  <c r="G4989" i="35"/>
  <c r="H4989" i="35" s="1"/>
  <c r="A4990" i="35"/>
  <c r="G4990" i="35" l="1"/>
  <c r="H4990" i="35" s="1"/>
  <c r="A4991" i="35"/>
  <c r="E4989" i="35"/>
  <c r="D4989" i="35"/>
  <c r="G4991" i="35" l="1"/>
  <c r="H4991" i="35" s="1"/>
  <c r="A4992" i="35"/>
  <c r="D4990" i="35"/>
  <c r="E4990" i="35"/>
  <c r="A4993" i="35" l="1"/>
  <c r="G4992" i="35"/>
  <c r="H4992" i="35" s="1"/>
  <c r="E4991" i="35"/>
  <c r="D4991" i="35"/>
  <c r="E4992" i="35" l="1"/>
  <c r="D4992" i="35"/>
  <c r="G4993" i="35"/>
  <c r="H4993" i="35" s="1"/>
  <c r="A4994" i="35"/>
  <c r="G4994" i="35" l="1"/>
  <c r="H4994" i="35" s="1"/>
  <c r="A4995" i="35"/>
  <c r="D4993" i="35"/>
  <c r="E4993" i="35"/>
  <c r="A4996" i="35" l="1"/>
  <c r="G4995" i="35"/>
  <c r="H4995" i="35" s="1"/>
  <c r="E4994" i="35"/>
  <c r="D4994" i="35"/>
  <c r="E4995" i="35" l="1"/>
  <c r="D4995" i="35"/>
  <c r="A4997" i="35"/>
  <c r="G4996" i="35"/>
  <c r="H4996" i="35" s="1"/>
  <c r="E4996" i="35" l="1"/>
  <c r="D4996" i="35"/>
  <c r="G4997" i="35"/>
  <c r="H4997" i="35" s="1"/>
  <c r="A4998" i="35"/>
  <c r="G4998" i="35" l="1"/>
  <c r="H4998" i="35" s="1"/>
  <c r="A4999" i="35"/>
  <c r="E4997" i="35"/>
  <c r="D4997" i="35"/>
  <c r="G4999" i="35" l="1"/>
  <c r="H4999" i="35" s="1"/>
  <c r="A5000" i="35"/>
  <c r="E4998" i="35"/>
  <c r="D4998" i="35"/>
  <c r="A5001" i="35" l="1"/>
  <c r="G5000" i="35"/>
  <c r="H5000" i="35" s="1"/>
  <c r="E4999" i="35"/>
  <c r="D4999" i="35"/>
  <c r="E5000" i="35" l="1"/>
  <c r="D5000" i="35"/>
  <c r="G5001" i="35"/>
  <c r="H5001" i="35" s="1"/>
  <c r="A5002" i="35"/>
  <c r="G5002" i="35" l="1"/>
  <c r="H5002" i="35" s="1"/>
  <c r="A5003" i="35"/>
  <c r="D5001" i="35"/>
  <c r="E5001" i="35"/>
  <c r="A5004" i="35" l="1"/>
  <c r="G5003" i="35"/>
  <c r="H5003" i="35" s="1"/>
  <c r="E5002" i="35"/>
  <c r="D5002" i="35"/>
  <c r="D5003" i="35" l="1"/>
  <c r="E5003" i="35"/>
  <c r="G5004" i="35"/>
  <c r="H5004" i="35" s="1"/>
  <c r="A5005" i="35"/>
  <c r="D5004" i="35" l="1"/>
  <c r="B5004" i="35"/>
  <c r="E5004" i="35"/>
  <c r="G5005" i="35"/>
  <c r="H5005" i="35" s="1"/>
  <c r="A5006" i="35"/>
  <c r="E5005" i="35" l="1"/>
  <c r="D5005" i="35"/>
  <c r="A5007" i="35"/>
  <c r="G5006" i="35"/>
  <c r="H5006" i="35" s="1"/>
  <c r="D5006" i="35" l="1"/>
  <c r="E5006" i="35"/>
  <c r="A5008" i="35"/>
  <c r="G5007" i="35"/>
  <c r="H5007" i="35" s="1"/>
  <c r="E5007" i="35" l="1"/>
  <c r="D5007" i="35"/>
  <c r="G5008" i="35"/>
  <c r="H5008" i="35" s="1"/>
  <c r="A5009" i="35"/>
  <c r="G5009" i="35" l="1"/>
  <c r="H5009" i="35" s="1"/>
  <c r="A5010" i="35"/>
  <c r="E5008" i="35"/>
  <c r="D5008" i="35"/>
  <c r="G5010" i="35" l="1"/>
  <c r="H5010" i="35" s="1"/>
  <c r="A5011" i="35"/>
  <c r="E5009" i="35"/>
  <c r="D5009" i="35"/>
  <c r="A5012" i="35" l="1"/>
  <c r="G5011" i="35"/>
  <c r="H5011" i="35" s="1"/>
  <c r="E5010" i="35"/>
  <c r="D5010" i="35"/>
  <c r="D5011" i="35" l="1"/>
  <c r="E5011" i="35"/>
  <c r="G5012" i="35"/>
  <c r="H5012" i="35" s="1"/>
  <c r="A5013" i="35"/>
  <c r="G5013" i="35" l="1"/>
  <c r="H5013" i="35" s="1"/>
  <c r="A5014" i="35"/>
  <c r="D5012" i="35"/>
  <c r="E5012" i="35"/>
  <c r="A5015" i="35" l="1"/>
  <c r="G5014" i="35"/>
  <c r="H5014" i="35" s="1"/>
  <c r="E5013" i="35"/>
  <c r="D5013" i="35"/>
  <c r="D5014" i="35" l="1"/>
  <c r="E5014" i="35"/>
  <c r="A5016" i="35"/>
  <c r="G5015" i="35"/>
  <c r="H5015" i="35" s="1"/>
  <c r="E5015" i="35" l="1"/>
  <c r="D5015" i="35"/>
  <c r="G5016" i="35"/>
  <c r="H5016" i="35" s="1"/>
  <c r="A5017" i="35"/>
  <c r="G5017" i="35" l="1"/>
  <c r="H5017" i="35" s="1"/>
  <c r="A5018" i="35"/>
  <c r="D5016" i="35"/>
  <c r="E5016" i="35"/>
  <c r="G5018" i="35" l="1"/>
  <c r="H5018" i="35" s="1"/>
  <c r="A5019" i="35"/>
  <c r="E5017" i="35"/>
  <c r="D5017" i="35"/>
  <c r="A5020" i="35" l="1"/>
  <c r="G5019" i="35"/>
  <c r="H5019" i="35" s="1"/>
  <c r="D5018" i="35"/>
  <c r="E5018" i="35"/>
  <c r="E5019" i="35" l="1"/>
  <c r="D5019" i="35"/>
  <c r="G5020" i="35"/>
  <c r="H5020" i="35" s="1"/>
  <c r="A5021" i="35"/>
  <c r="G5021" i="35" l="1"/>
  <c r="H5021" i="35" s="1"/>
  <c r="A5022" i="35"/>
  <c r="D5020" i="35"/>
  <c r="E5020" i="35"/>
  <c r="A5023" i="35" l="1"/>
  <c r="G5022" i="35"/>
  <c r="H5022" i="35" s="1"/>
  <c r="E5021" i="35"/>
  <c r="D5021" i="35"/>
  <c r="D5022" i="35" l="1"/>
  <c r="E5022" i="35"/>
  <c r="A5024" i="35"/>
  <c r="G5023" i="35"/>
  <c r="H5023" i="35" s="1"/>
  <c r="E5023" i="35" l="1"/>
  <c r="D5023" i="35"/>
  <c r="G5024" i="35"/>
  <c r="H5024" i="35" s="1"/>
  <c r="A5025" i="35"/>
  <c r="G5025" i="35" l="1"/>
  <c r="H5025" i="35" s="1"/>
  <c r="A5026" i="35"/>
  <c r="E5024" i="35"/>
  <c r="D5024" i="35"/>
  <c r="A5027" i="35" l="1"/>
  <c r="G5026" i="35"/>
  <c r="H5026" i="35" s="1"/>
  <c r="E5025" i="35"/>
  <c r="D5025" i="35"/>
  <c r="E5026" i="35" l="1"/>
  <c r="D5026" i="35"/>
  <c r="A5028" i="35"/>
  <c r="G5027" i="35"/>
  <c r="H5027" i="35" s="1"/>
  <c r="E5027" i="35" l="1"/>
  <c r="D5027" i="35"/>
  <c r="G5028" i="35"/>
  <c r="H5028" i="35" s="1"/>
  <c r="A5029" i="35"/>
  <c r="A5030" i="35" l="1"/>
  <c r="G5029" i="35"/>
  <c r="H5029" i="35" s="1"/>
  <c r="E5028" i="35"/>
  <c r="D5028" i="35"/>
  <c r="B5028" i="35"/>
  <c r="E5029" i="35" l="1"/>
  <c r="D5029" i="35"/>
  <c r="A5031" i="35"/>
  <c r="G5030" i="35"/>
  <c r="H5030" i="35" s="1"/>
  <c r="E5030" i="35" l="1"/>
  <c r="D5030" i="35"/>
  <c r="G5031" i="35"/>
  <c r="H5031" i="35" s="1"/>
  <c r="A5032" i="35"/>
  <c r="G5032" i="35" l="1"/>
  <c r="H5032" i="35" s="1"/>
  <c r="A5033" i="35"/>
  <c r="E5031" i="35"/>
  <c r="D5031" i="35"/>
  <c r="A5034" i="35" l="1"/>
  <c r="G5033" i="35"/>
  <c r="H5033" i="35" s="1"/>
  <c r="E5032" i="35"/>
  <c r="D5032" i="35"/>
  <c r="E5033" i="35" l="1"/>
  <c r="D5033" i="35"/>
  <c r="A5035" i="35"/>
  <c r="G5034" i="35"/>
  <c r="H5034" i="35" s="1"/>
  <c r="D5034" i="35" l="1"/>
  <c r="E5034" i="35"/>
  <c r="G5035" i="35"/>
  <c r="H5035" i="35" s="1"/>
  <c r="A5036" i="35"/>
  <c r="G5036" i="35" l="1"/>
  <c r="H5036" i="35" s="1"/>
  <c r="A5037" i="35"/>
  <c r="E5035" i="35"/>
  <c r="D5035" i="35"/>
  <c r="A5038" i="35" l="1"/>
  <c r="G5037" i="35"/>
  <c r="H5037" i="35" s="1"/>
  <c r="E5036" i="35"/>
  <c r="D5036" i="35"/>
  <c r="E5037" i="35" l="1"/>
  <c r="D5037" i="35"/>
  <c r="A5039" i="35"/>
  <c r="G5038" i="35"/>
  <c r="H5038" i="35" s="1"/>
  <c r="E5038" i="35" l="1"/>
  <c r="D5038" i="35"/>
  <c r="G5039" i="35"/>
  <c r="H5039" i="35" s="1"/>
  <c r="A5040" i="35"/>
  <c r="G5040" i="35" l="1"/>
  <c r="H5040" i="35" s="1"/>
  <c r="A5041" i="35"/>
  <c r="D5039" i="35"/>
  <c r="E5039" i="35"/>
  <c r="A5042" i="35" l="1"/>
  <c r="G5041" i="35"/>
  <c r="H5041" i="35" s="1"/>
  <c r="E5040" i="35"/>
  <c r="D5040" i="35"/>
  <c r="E5041" i="35" l="1"/>
  <c r="D5041" i="35"/>
  <c r="A5043" i="35"/>
  <c r="G5042" i="35"/>
  <c r="H5042" i="35" s="1"/>
  <c r="E5042" i="35" l="1"/>
  <c r="D5042" i="35"/>
  <c r="G5043" i="35"/>
  <c r="H5043" i="35" s="1"/>
  <c r="A5044" i="35"/>
  <c r="G5044" i="35" l="1"/>
  <c r="H5044" i="35" s="1"/>
  <c r="A5045" i="35"/>
  <c r="D5043" i="35"/>
  <c r="E5043" i="35"/>
  <c r="A5046" i="35" l="1"/>
  <c r="G5045" i="35"/>
  <c r="H5045" i="35" s="1"/>
  <c r="D5044" i="35"/>
  <c r="E5044" i="35"/>
  <c r="E5045" i="35" l="1"/>
  <c r="D5045" i="35"/>
  <c r="A5047" i="35"/>
  <c r="G5046" i="35"/>
  <c r="H5046" i="35" s="1"/>
  <c r="D5046" i="35" l="1"/>
  <c r="E5046" i="35"/>
  <c r="G5047" i="35"/>
  <c r="H5047" i="35" s="1"/>
  <c r="A5048" i="35"/>
  <c r="G5048" i="35" l="1"/>
  <c r="H5048" i="35" s="1"/>
  <c r="A5049" i="35"/>
  <c r="E5047" i="35"/>
  <c r="D5047" i="35"/>
  <c r="A5050" i="35" l="1"/>
  <c r="G5049" i="35"/>
  <c r="H5049" i="35" s="1"/>
  <c r="E5048" i="35"/>
  <c r="D5048" i="35"/>
  <c r="E5049" i="35" l="1"/>
  <c r="D5049" i="35"/>
  <c r="A5051" i="35"/>
  <c r="G5050" i="35"/>
  <c r="H5050" i="35" s="1"/>
  <c r="E5050" i="35" l="1"/>
  <c r="D5050" i="35"/>
  <c r="G5051" i="35"/>
  <c r="H5051" i="35" s="1"/>
  <c r="A5052" i="35"/>
  <c r="G5052" i="35" l="1"/>
  <c r="H5052" i="35" s="1"/>
  <c r="A5053" i="35"/>
  <c r="E5051" i="35"/>
  <c r="D5051" i="35"/>
  <c r="A5054" i="35" l="1"/>
  <c r="G5053" i="35"/>
  <c r="H5053" i="35" s="1"/>
  <c r="E5052" i="35"/>
  <c r="D5052" i="35"/>
  <c r="B5052" i="35"/>
  <c r="E5053" i="35" l="1"/>
  <c r="D5053" i="35"/>
  <c r="G5054" i="35"/>
  <c r="H5054" i="35" s="1"/>
  <c r="A5055" i="35"/>
  <c r="G5055" i="35" l="1"/>
  <c r="H5055" i="35" s="1"/>
  <c r="A5056" i="35"/>
  <c r="E5054" i="35"/>
  <c r="D5054" i="35"/>
  <c r="A5057" i="35" l="1"/>
  <c r="G5056" i="35"/>
  <c r="H5056" i="35" s="1"/>
  <c r="E5055" i="35"/>
  <c r="D5055" i="35"/>
  <c r="E5056" i="35" l="1"/>
  <c r="D5056" i="35"/>
  <c r="A5058" i="35"/>
  <c r="G5057" i="35"/>
  <c r="H5057" i="35" s="1"/>
  <c r="E5057" i="35" l="1"/>
  <c r="D5057" i="35"/>
  <c r="G5058" i="35"/>
  <c r="H5058" i="35" s="1"/>
  <c r="A5059" i="35"/>
  <c r="G5059" i="35" l="1"/>
  <c r="H5059" i="35" s="1"/>
  <c r="A5060" i="35"/>
  <c r="D5058" i="35"/>
  <c r="E5058" i="35"/>
  <c r="A5061" i="35" l="1"/>
  <c r="G5060" i="35"/>
  <c r="H5060" i="35" s="1"/>
  <c r="D5059" i="35"/>
  <c r="E5059" i="35"/>
  <c r="E5060" i="35" l="1"/>
  <c r="D5060" i="35"/>
  <c r="A5062" i="35"/>
  <c r="G5061" i="35"/>
  <c r="H5061" i="35" s="1"/>
  <c r="E5061" i="35" l="1"/>
  <c r="D5061" i="35"/>
  <c r="G5062" i="35"/>
  <c r="H5062" i="35" s="1"/>
  <c r="A5063" i="35"/>
  <c r="G5063" i="35" l="1"/>
  <c r="H5063" i="35" s="1"/>
  <c r="A5064" i="35"/>
  <c r="E5062" i="35"/>
  <c r="D5062" i="35"/>
  <c r="A5065" i="35" l="1"/>
  <c r="G5064" i="35"/>
  <c r="H5064" i="35" s="1"/>
  <c r="E5063" i="35"/>
  <c r="D5063" i="35"/>
  <c r="D5064" i="35" l="1"/>
  <c r="E5064" i="35"/>
  <c r="A5066" i="35"/>
  <c r="G5065" i="35"/>
  <c r="H5065" i="35" s="1"/>
  <c r="E5065" i="35" l="1"/>
  <c r="D5065" i="35"/>
  <c r="G5066" i="35"/>
  <c r="H5066" i="35" s="1"/>
  <c r="A5067" i="35"/>
  <c r="G5067" i="35" l="1"/>
  <c r="H5067" i="35" s="1"/>
  <c r="A5068" i="35"/>
  <c r="E5066" i="35"/>
  <c r="D5066" i="35"/>
  <c r="A5069" i="35" l="1"/>
  <c r="G5068" i="35"/>
  <c r="H5068" i="35" s="1"/>
  <c r="E5067" i="35"/>
  <c r="D5067" i="35"/>
  <c r="D5068" i="35" l="1"/>
  <c r="E5068" i="35"/>
  <c r="A5070" i="35"/>
  <c r="G5069" i="35"/>
  <c r="H5069" i="35" s="1"/>
  <c r="E5069" i="35" l="1"/>
  <c r="D5069" i="35"/>
  <c r="G5070" i="35"/>
  <c r="H5070" i="35" s="1"/>
  <c r="A5071" i="35"/>
  <c r="G5071" i="35" l="1"/>
  <c r="H5071" i="35" s="1"/>
  <c r="A5072" i="35"/>
  <c r="D5070" i="35"/>
  <c r="E5070" i="35"/>
  <c r="A5073" i="35" l="1"/>
  <c r="G5072" i="35"/>
  <c r="H5072" i="35" s="1"/>
  <c r="E5071" i="35"/>
  <c r="D5071" i="35"/>
  <c r="E5072" i="35" l="1"/>
  <c r="D5072" i="35"/>
  <c r="A5074" i="35"/>
  <c r="G5073" i="35"/>
  <c r="H5073" i="35" s="1"/>
  <c r="E5073" i="35" l="1"/>
  <c r="D5073" i="35"/>
  <c r="G5074" i="35"/>
  <c r="H5074" i="35" s="1"/>
  <c r="A5075" i="35"/>
  <c r="G5075" i="35" l="1"/>
  <c r="H5075" i="35" s="1"/>
  <c r="A5076" i="35"/>
  <c r="D5074" i="35"/>
  <c r="E5074" i="35"/>
  <c r="A5077" i="35" l="1"/>
  <c r="G5076" i="35"/>
  <c r="H5076" i="35" s="1"/>
  <c r="D5075" i="35"/>
  <c r="E5075" i="35"/>
  <c r="E5076" i="35" l="1"/>
  <c r="D5076" i="35"/>
  <c r="B5076" i="35"/>
  <c r="G5077" i="35"/>
  <c r="H5077" i="35" s="1"/>
  <c r="A5078" i="35"/>
  <c r="D5077" i="35" l="1"/>
  <c r="E5077" i="35"/>
  <c r="G5078" i="35"/>
  <c r="H5078" i="35" s="1"/>
  <c r="A5079" i="35"/>
  <c r="A5080" i="35" l="1"/>
  <c r="G5079" i="35"/>
  <c r="H5079" i="35" s="1"/>
  <c r="D5078" i="35"/>
  <c r="E5078" i="35"/>
  <c r="E5079" i="35" l="1"/>
  <c r="D5079" i="35"/>
  <c r="A5081" i="35"/>
  <c r="G5080" i="35"/>
  <c r="H5080" i="35" s="1"/>
  <c r="D5080" i="35" l="1"/>
  <c r="E5080" i="35"/>
  <c r="G5081" i="35"/>
  <c r="H5081" i="35" s="1"/>
  <c r="A5082" i="35"/>
  <c r="G5082" i="35" l="1"/>
  <c r="H5082" i="35" s="1"/>
  <c r="A5083" i="35"/>
  <c r="E5081" i="35"/>
  <c r="D5081" i="35"/>
  <c r="A5084" i="35" l="1"/>
  <c r="G5083" i="35"/>
  <c r="H5083" i="35" s="1"/>
  <c r="E5082" i="35"/>
  <c r="D5082" i="35"/>
  <c r="E5083" i="35" l="1"/>
  <c r="D5083" i="35"/>
  <c r="A5085" i="35"/>
  <c r="G5084" i="35"/>
  <c r="H5084" i="35" s="1"/>
  <c r="E5084" i="35" l="1"/>
  <c r="D5084" i="35"/>
  <c r="G5085" i="35"/>
  <c r="H5085" i="35" s="1"/>
  <c r="A5086" i="35"/>
  <c r="G5086" i="35" l="1"/>
  <c r="H5086" i="35" s="1"/>
  <c r="A5087" i="35"/>
  <c r="E5085" i="35"/>
  <c r="D5085" i="35"/>
  <c r="A5088" i="35" l="1"/>
  <c r="G5087" i="35"/>
  <c r="H5087" i="35" s="1"/>
  <c r="D5086" i="35"/>
  <c r="E5086" i="35"/>
  <c r="E5087" i="35" l="1"/>
  <c r="D5087" i="35"/>
  <c r="A5089" i="35"/>
  <c r="G5088" i="35"/>
  <c r="H5088" i="35" s="1"/>
  <c r="E5088" i="35" l="1"/>
  <c r="D5088" i="35"/>
  <c r="G5089" i="35"/>
  <c r="H5089" i="35" s="1"/>
  <c r="A5090" i="35"/>
  <c r="G5090" i="35" l="1"/>
  <c r="H5090" i="35" s="1"/>
  <c r="A5091" i="35"/>
  <c r="E5089" i="35"/>
  <c r="D5089" i="35"/>
  <c r="A5092" i="35" l="1"/>
  <c r="G5091" i="35"/>
  <c r="H5091" i="35" s="1"/>
  <c r="E5090" i="35"/>
  <c r="D5090" i="35"/>
  <c r="E5091" i="35" l="1"/>
  <c r="D5091" i="35"/>
  <c r="A5093" i="35"/>
  <c r="G5092" i="35"/>
  <c r="H5092" i="35" s="1"/>
  <c r="E5092" i="35" l="1"/>
  <c r="D5092" i="35"/>
  <c r="G5093" i="35"/>
  <c r="H5093" i="35" s="1"/>
  <c r="A5094" i="35"/>
  <c r="G5094" i="35" l="1"/>
  <c r="H5094" i="35" s="1"/>
  <c r="A5095" i="35"/>
  <c r="E5093" i="35"/>
  <c r="D5093" i="35"/>
  <c r="A5096" i="35" l="1"/>
  <c r="G5095" i="35"/>
  <c r="H5095" i="35" s="1"/>
  <c r="E5094" i="35"/>
  <c r="D5094" i="35"/>
  <c r="E5095" i="35" l="1"/>
  <c r="D5095" i="35"/>
  <c r="A5097" i="35"/>
  <c r="G5096" i="35"/>
  <c r="H5096" i="35" s="1"/>
  <c r="E5096" i="35" l="1"/>
  <c r="D5096" i="35"/>
  <c r="G5097" i="35"/>
  <c r="H5097" i="35" s="1"/>
  <c r="A5098" i="35"/>
  <c r="G5098" i="35" l="1"/>
  <c r="H5098" i="35" s="1"/>
  <c r="A5099" i="35"/>
  <c r="E5097" i="35"/>
  <c r="D5097" i="35"/>
  <c r="A5100" i="35" l="1"/>
  <c r="G5099" i="35"/>
  <c r="H5099" i="35" s="1"/>
  <c r="E5098" i="35"/>
  <c r="D5098" i="35"/>
  <c r="E5099" i="35" l="1"/>
  <c r="D5099" i="35"/>
  <c r="G5100" i="35"/>
  <c r="H5100" i="35" s="1"/>
  <c r="A5101" i="35"/>
  <c r="G5101" i="35" l="1"/>
  <c r="H5101" i="35" s="1"/>
  <c r="A5102" i="35"/>
  <c r="D5100" i="35"/>
  <c r="B5100" i="35"/>
  <c r="E5100" i="35"/>
  <c r="A5103" i="35" l="1"/>
  <c r="G5102" i="35"/>
  <c r="H5102" i="35" s="1"/>
  <c r="D5101" i="35"/>
  <c r="E5101" i="35"/>
  <c r="E5102" i="35" l="1"/>
  <c r="D5102" i="35"/>
  <c r="A5104" i="35"/>
  <c r="G5103" i="35"/>
  <c r="H5103" i="35" s="1"/>
  <c r="E5103" i="35" l="1"/>
  <c r="D5103" i="35"/>
  <c r="G5104" i="35"/>
  <c r="H5104" i="35" s="1"/>
  <c r="A5105" i="35"/>
  <c r="G5105" i="35" l="1"/>
  <c r="H5105" i="35" s="1"/>
  <c r="A5106" i="35"/>
  <c r="E5104" i="35"/>
  <c r="D5104" i="35"/>
  <c r="A5107" i="35" l="1"/>
  <c r="G5106" i="35"/>
  <c r="H5106" i="35" s="1"/>
  <c r="E5105" i="35"/>
  <c r="D5105" i="35"/>
  <c r="E5106" i="35" l="1"/>
  <c r="D5106" i="35"/>
  <c r="A5108" i="35"/>
  <c r="G5107" i="35"/>
  <c r="H5107" i="35" s="1"/>
  <c r="D5107" i="35" l="1"/>
  <c r="E5107" i="35"/>
  <c r="G5108" i="35"/>
  <c r="H5108" i="35" s="1"/>
  <c r="A5109" i="35"/>
  <c r="G5109" i="35" l="1"/>
  <c r="H5109" i="35" s="1"/>
  <c r="A5110" i="35"/>
  <c r="E5108" i="35"/>
  <c r="D5108" i="35"/>
  <c r="A5111" i="35" l="1"/>
  <c r="G5110" i="35"/>
  <c r="H5110" i="35" s="1"/>
  <c r="D5109" i="35"/>
  <c r="E5109" i="35"/>
  <c r="E5110" i="35" l="1"/>
  <c r="D5110" i="35"/>
  <c r="A5112" i="35"/>
  <c r="G5111" i="35"/>
  <c r="H5111" i="35" s="1"/>
  <c r="E5111" i="35" l="1"/>
  <c r="D5111" i="35"/>
  <c r="G5112" i="35"/>
  <c r="H5112" i="35" s="1"/>
  <c r="A5113" i="35"/>
  <c r="G5113" i="35" l="1"/>
  <c r="H5113" i="35" s="1"/>
  <c r="A5114" i="35"/>
  <c r="D5112" i="35"/>
  <c r="E5112" i="35"/>
  <c r="A5115" i="35" l="1"/>
  <c r="G5114" i="35"/>
  <c r="H5114" i="35" s="1"/>
  <c r="E5113" i="35"/>
  <c r="D5113" i="35"/>
  <c r="D5114" i="35" l="1"/>
  <c r="E5114" i="35"/>
  <c r="A5116" i="35"/>
  <c r="G5115" i="35"/>
  <c r="H5115" i="35" s="1"/>
  <c r="E5115" i="35" l="1"/>
  <c r="D5115" i="35"/>
  <c r="G5116" i="35"/>
  <c r="H5116" i="35" s="1"/>
  <c r="A5117" i="35"/>
  <c r="G5117" i="35" l="1"/>
  <c r="H5117" i="35" s="1"/>
  <c r="A5118" i="35"/>
  <c r="E5116" i="35"/>
  <c r="D5116" i="35"/>
  <c r="A5119" i="35" l="1"/>
  <c r="G5118" i="35"/>
  <c r="H5118" i="35" s="1"/>
  <c r="D5117" i="35"/>
  <c r="E5117" i="35"/>
  <c r="D5118" i="35" l="1"/>
  <c r="E5118" i="35"/>
  <c r="A5120" i="35"/>
  <c r="G5119" i="35"/>
  <c r="H5119" i="35" s="1"/>
  <c r="E5119" i="35" l="1"/>
  <c r="D5119" i="35"/>
  <c r="G5120" i="35"/>
  <c r="H5120" i="35" s="1"/>
  <c r="A5121" i="35"/>
  <c r="G5121" i="35" l="1"/>
  <c r="H5121" i="35" s="1"/>
  <c r="A5122" i="35"/>
  <c r="E5120" i="35"/>
  <c r="D5120" i="35"/>
  <c r="A5123" i="35" l="1"/>
  <c r="G5122" i="35"/>
  <c r="H5122" i="35" s="1"/>
  <c r="E5121" i="35"/>
  <c r="D5121" i="35"/>
  <c r="E5122" i="35" l="1"/>
  <c r="D5122" i="35"/>
  <c r="A5124" i="35"/>
  <c r="G5123" i="35"/>
  <c r="H5123" i="35" s="1"/>
  <c r="E5123" i="35" l="1"/>
  <c r="D5123" i="35"/>
  <c r="G5124" i="35"/>
  <c r="H5124" i="35" s="1"/>
  <c r="A5125" i="35"/>
  <c r="A5126" i="35" l="1"/>
  <c r="G5125" i="35"/>
  <c r="H5125" i="35" s="1"/>
  <c r="E5124" i="35"/>
  <c r="D5124" i="35"/>
  <c r="B5124" i="35"/>
  <c r="D5125" i="35" l="1"/>
  <c r="E5125" i="35"/>
  <c r="A5127" i="35"/>
  <c r="G5126" i="35"/>
  <c r="H5126" i="35" s="1"/>
  <c r="D5126" i="35" l="1"/>
  <c r="E5126" i="35"/>
  <c r="G5127" i="35"/>
  <c r="H5127" i="35" s="1"/>
  <c r="A5128" i="35"/>
  <c r="G5128" i="35" l="1"/>
  <c r="H5128" i="35" s="1"/>
  <c r="A5129" i="35"/>
  <c r="E5127" i="35"/>
  <c r="D5127" i="35"/>
  <c r="A5130" i="35" l="1"/>
  <c r="G5129" i="35"/>
  <c r="H5129" i="35" s="1"/>
  <c r="E5128" i="35"/>
  <c r="D5128" i="35"/>
  <c r="E5129" i="35" l="1"/>
  <c r="D5129" i="35"/>
  <c r="A5131" i="35"/>
  <c r="G5130" i="35"/>
  <c r="H5130" i="35" s="1"/>
  <c r="E5130" i="35" l="1"/>
  <c r="D5130" i="35"/>
  <c r="G5131" i="35"/>
  <c r="H5131" i="35" s="1"/>
  <c r="A5132" i="35"/>
  <c r="G5132" i="35" l="1"/>
  <c r="H5132" i="35" s="1"/>
  <c r="A5133" i="35"/>
  <c r="D5131" i="35"/>
  <c r="E5131" i="35"/>
  <c r="A5134" i="35" l="1"/>
  <c r="G5133" i="35"/>
  <c r="H5133" i="35" s="1"/>
  <c r="D5132" i="35"/>
  <c r="E5132" i="35"/>
  <c r="D5133" i="35" l="1"/>
  <c r="E5133" i="35"/>
  <c r="A5135" i="35"/>
  <c r="G5134" i="35"/>
  <c r="H5134" i="35" s="1"/>
  <c r="E5134" i="35" l="1"/>
  <c r="D5134" i="35"/>
  <c r="G5135" i="35"/>
  <c r="H5135" i="35" s="1"/>
  <c r="A5136" i="35"/>
  <c r="G5136" i="35" l="1"/>
  <c r="H5136" i="35" s="1"/>
  <c r="A5137" i="35"/>
  <c r="E5135" i="35"/>
  <c r="D5135" i="35"/>
  <c r="A5138" i="35" l="1"/>
  <c r="G5137" i="35"/>
  <c r="H5137" i="35" s="1"/>
  <c r="D5136" i="35"/>
  <c r="E5136" i="35"/>
  <c r="E5137" i="35" l="1"/>
  <c r="D5137" i="35"/>
  <c r="A5139" i="35"/>
  <c r="G5138" i="35"/>
  <c r="H5138" i="35" s="1"/>
  <c r="E5138" i="35" l="1"/>
  <c r="D5138" i="35"/>
  <c r="G5139" i="35"/>
  <c r="H5139" i="35" s="1"/>
  <c r="A5140" i="35"/>
  <c r="G5140" i="35" l="1"/>
  <c r="H5140" i="35" s="1"/>
  <c r="A5141" i="35"/>
  <c r="E5139" i="35"/>
  <c r="D5139" i="35"/>
  <c r="A5142" i="35" l="1"/>
  <c r="G5141" i="35"/>
  <c r="H5141" i="35" s="1"/>
  <c r="D5140" i="35"/>
  <c r="E5140" i="35"/>
  <c r="D5141" i="35" l="1"/>
  <c r="E5141" i="35"/>
  <c r="A5143" i="35"/>
  <c r="G5142" i="35"/>
  <c r="H5142" i="35" s="1"/>
  <c r="D5142" i="35" l="1"/>
  <c r="E5142" i="35"/>
  <c r="G5143" i="35"/>
  <c r="H5143" i="35" s="1"/>
  <c r="A5144" i="35"/>
  <c r="G5144" i="35" l="1"/>
  <c r="H5144" i="35" s="1"/>
  <c r="A5145" i="35"/>
  <c r="E5143" i="35"/>
  <c r="D5143" i="35"/>
  <c r="A5146" i="35" l="1"/>
  <c r="G5145" i="35"/>
  <c r="H5145" i="35" s="1"/>
  <c r="E5144" i="35"/>
  <c r="D5144" i="35"/>
  <c r="E5145" i="35" l="1"/>
  <c r="D5145" i="35"/>
  <c r="A5147" i="35"/>
  <c r="G5146" i="35"/>
  <c r="H5146" i="35" s="1"/>
  <c r="E5146" i="35" l="1"/>
  <c r="D5146" i="35"/>
  <c r="G5147" i="35"/>
  <c r="H5147" i="35" s="1"/>
  <c r="A5148" i="35"/>
  <c r="G5148" i="35" l="1"/>
  <c r="H5148" i="35" s="1"/>
  <c r="A5149" i="35"/>
  <c r="D5147" i="35"/>
  <c r="E5147" i="35"/>
  <c r="A5150" i="35" l="1"/>
  <c r="G5149" i="35"/>
  <c r="H5149" i="35" s="1"/>
  <c r="E5148" i="35"/>
  <c r="D5148" i="35"/>
  <c r="B5148" i="35"/>
  <c r="D5149" i="35" l="1"/>
  <c r="E5149" i="35"/>
  <c r="G5150" i="35"/>
  <c r="H5150" i="35" s="1"/>
  <c r="A5151" i="35"/>
  <c r="G5151" i="35" l="1"/>
  <c r="H5151" i="35" s="1"/>
  <c r="A5152" i="35"/>
  <c r="D5150" i="35"/>
  <c r="E5150" i="35"/>
  <c r="A5153" i="35" l="1"/>
  <c r="G5152" i="35"/>
  <c r="H5152" i="35" s="1"/>
  <c r="E5151" i="35"/>
  <c r="D5151" i="35"/>
  <c r="E5152" i="35" l="1"/>
  <c r="D5152" i="35"/>
  <c r="A5154" i="35"/>
  <c r="G5153" i="35"/>
  <c r="H5153" i="35" s="1"/>
  <c r="E5153" i="35" l="1"/>
  <c r="D5153" i="35"/>
  <c r="G5154" i="35"/>
  <c r="H5154" i="35" s="1"/>
  <c r="A5155" i="35"/>
  <c r="G5155" i="35" l="1"/>
  <c r="H5155" i="35" s="1"/>
  <c r="A5156" i="35"/>
  <c r="E5154" i="35"/>
  <c r="D5154" i="35"/>
  <c r="A5157" i="35" l="1"/>
  <c r="G5156" i="35"/>
  <c r="H5156" i="35" s="1"/>
  <c r="E5155" i="35"/>
  <c r="D5155" i="35"/>
  <c r="E5156" i="35" l="1"/>
  <c r="D5156" i="35"/>
  <c r="A5158" i="35"/>
  <c r="G5157" i="35"/>
  <c r="H5157" i="35" s="1"/>
  <c r="D5157" i="35" l="1"/>
  <c r="E5157" i="35"/>
  <c r="G5158" i="35"/>
  <c r="H5158" i="35" s="1"/>
  <c r="A5159" i="35"/>
  <c r="G5159" i="35" l="1"/>
  <c r="H5159" i="35" s="1"/>
  <c r="A5160" i="35"/>
  <c r="E5158" i="35"/>
  <c r="D5158" i="35"/>
  <c r="A5161" i="35" l="1"/>
  <c r="G5160" i="35"/>
  <c r="H5160" i="35" s="1"/>
  <c r="E5159" i="35"/>
  <c r="D5159" i="35"/>
  <c r="E5160" i="35" l="1"/>
  <c r="D5160" i="35"/>
  <c r="A5162" i="35"/>
  <c r="G5161" i="35"/>
  <c r="H5161" i="35" s="1"/>
  <c r="E5161" i="35" l="1"/>
  <c r="D5161" i="35"/>
  <c r="G5162" i="35"/>
  <c r="H5162" i="35" s="1"/>
  <c r="A5163" i="35"/>
  <c r="G5163" i="35" l="1"/>
  <c r="H5163" i="35" s="1"/>
  <c r="A5164" i="35"/>
  <c r="E5162" i="35"/>
  <c r="D5162" i="35"/>
  <c r="A5165" i="35" l="1"/>
  <c r="G5164" i="35"/>
  <c r="H5164" i="35" s="1"/>
  <c r="E5163" i="35"/>
  <c r="D5163" i="35"/>
  <c r="E5164" i="35" l="1"/>
  <c r="D5164" i="35"/>
  <c r="A5166" i="35"/>
  <c r="G5165" i="35"/>
  <c r="H5165" i="35" s="1"/>
  <c r="D5165" i="35" l="1"/>
  <c r="E5165" i="35"/>
  <c r="G5166" i="35"/>
  <c r="H5166" i="35" s="1"/>
  <c r="A5167" i="35"/>
  <c r="G5167" i="35" l="1"/>
  <c r="H5167" i="35" s="1"/>
  <c r="A5168" i="35"/>
  <c r="D5166" i="35"/>
  <c r="E5166" i="35"/>
  <c r="A5169" i="35" l="1"/>
  <c r="G5168" i="35"/>
  <c r="H5168" i="35" s="1"/>
  <c r="E5167" i="35"/>
  <c r="D5167" i="35"/>
  <c r="D5168" i="35" l="1"/>
  <c r="E5168" i="35"/>
  <c r="A5170" i="35"/>
  <c r="G5169" i="35"/>
  <c r="H5169" i="35" s="1"/>
  <c r="E5169" i="35" l="1"/>
  <c r="D5169" i="35"/>
  <c r="G5170" i="35"/>
  <c r="H5170" i="35" s="1"/>
  <c r="A5171" i="35"/>
  <c r="G5171" i="35" l="1"/>
  <c r="H5171" i="35" s="1"/>
  <c r="A5172" i="35"/>
  <c r="E5170" i="35"/>
  <c r="D5170" i="35"/>
  <c r="A5173" i="35" l="1"/>
  <c r="G5172" i="35"/>
  <c r="H5172" i="35" s="1"/>
  <c r="D5171" i="35"/>
  <c r="E5171" i="35"/>
  <c r="E5172" i="35" l="1"/>
  <c r="D5172" i="35"/>
  <c r="B5172" i="35"/>
  <c r="G5173" i="35"/>
  <c r="H5173" i="35" s="1"/>
  <c r="A5174" i="35"/>
  <c r="D5173" i="35" l="1"/>
  <c r="E5173" i="35"/>
  <c r="G5174" i="35"/>
  <c r="H5174" i="35" s="1"/>
  <c r="A5175" i="35"/>
  <c r="A5176" i="35" l="1"/>
  <c r="G5175" i="35"/>
  <c r="H5175" i="35" s="1"/>
  <c r="D5174" i="35"/>
  <c r="E5174" i="35"/>
  <c r="E5175" i="35" l="1"/>
  <c r="D5175" i="35"/>
  <c r="A5177" i="35"/>
  <c r="G5176" i="35"/>
  <c r="H5176" i="35" s="1"/>
  <c r="E5176" i="35" l="1"/>
  <c r="D5176" i="35"/>
  <c r="G5177" i="35"/>
  <c r="H5177" i="35" s="1"/>
  <c r="A5178" i="35"/>
  <c r="G5178" i="35" l="1"/>
  <c r="H5178" i="35" s="1"/>
  <c r="A5179" i="35"/>
  <c r="E5177" i="35"/>
  <c r="D5177" i="35"/>
  <c r="A5180" i="35" l="1"/>
  <c r="G5179" i="35"/>
  <c r="H5179" i="35" s="1"/>
  <c r="E5178" i="35"/>
  <c r="D5178" i="35"/>
  <c r="E5179" i="35" l="1"/>
  <c r="D5179" i="35"/>
  <c r="A5181" i="35"/>
  <c r="G5180" i="35"/>
  <c r="H5180" i="35" s="1"/>
  <c r="E5180" i="35" l="1"/>
  <c r="D5180" i="35"/>
  <c r="G5181" i="35"/>
  <c r="H5181" i="35" s="1"/>
  <c r="A5182" i="35"/>
  <c r="G5182" i="35" l="1"/>
  <c r="H5182" i="35" s="1"/>
  <c r="A5183" i="35"/>
  <c r="D5181" i="35"/>
  <c r="E5181" i="35"/>
  <c r="A5184" i="35" l="1"/>
  <c r="G5183" i="35"/>
  <c r="H5183" i="35" s="1"/>
  <c r="E5182" i="35"/>
  <c r="D5182" i="35"/>
  <c r="E5183" i="35" l="1"/>
  <c r="D5183" i="35"/>
  <c r="A5185" i="35"/>
  <c r="G5184" i="35"/>
  <c r="H5184" i="35" s="1"/>
  <c r="D5184" i="35" l="1"/>
  <c r="E5184" i="35"/>
  <c r="G5185" i="35"/>
  <c r="H5185" i="35" s="1"/>
  <c r="A5186" i="35"/>
  <c r="G5186" i="35" l="1"/>
  <c r="H5186" i="35" s="1"/>
  <c r="A5187" i="35"/>
  <c r="D5185" i="35"/>
  <c r="E5185" i="35"/>
  <c r="A5188" i="35" l="1"/>
  <c r="G5187" i="35"/>
  <c r="H5187" i="35" s="1"/>
  <c r="D5186" i="35"/>
  <c r="E5186" i="35"/>
  <c r="E5187" i="35" l="1"/>
  <c r="D5187" i="35"/>
  <c r="A5189" i="35"/>
  <c r="G5188" i="35"/>
  <c r="H5188" i="35" s="1"/>
  <c r="E5188" i="35" l="1"/>
  <c r="D5188" i="35"/>
  <c r="G5189" i="35"/>
  <c r="H5189" i="35" s="1"/>
  <c r="A5190" i="35"/>
  <c r="G5190" i="35" l="1"/>
  <c r="H5190" i="35" s="1"/>
  <c r="A5191" i="35"/>
  <c r="D5189" i="35"/>
  <c r="E5189" i="35"/>
  <c r="A5192" i="35" l="1"/>
  <c r="G5191" i="35"/>
  <c r="H5191" i="35" s="1"/>
  <c r="E5190" i="35"/>
  <c r="D5190" i="35"/>
  <c r="E5191" i="35" l="1"/>
  <c r="D5191" i="35"/>
  <c r="A5193" i="35"/>
  <c r="G5192" i="35"/>
  <c r="H5192" i="35" s="1"/>
  <c r="E5192" i="35" l="1"/>
  <c r="D5192" i="35"/>
  <c r="G5193" i="35"/>
  <c r="H5193" i="35" s="1"/>
  <c r="A5194" i="35"/>
  <c r="G5194" i="35" l="1"/>
  <c r="H5194" i="35" s="1"/>
  <c r="A5195" i="35"/>
  <c r="E5193" i="35"/>
  <c r="D5193" i="35"/>
  <c r="A5196" i="35" l="1"/>
  <c r="G5195" i="35"/>
  <c r="H5195" i="35" s="1"/>
  <c r="E5194" i="35"/>
  <c r="D5194" i="35"/>
  <c r="E5195" i="35" l="1"/>
  <c r="D5195" i="35"/>
  <c r="G5196" i="35"/>
  <c r="H5196" i="35" s="1"/>
  <c r="A5197" i="35"/>
  <c r="G5197" i="35" l="1"/>
  <c r="H5197" i="35" s="1"/>
  <c r="A5198" i="35"/>
  <c r="E5196" i="35"/>
  <c r="B5196" i="35"/>
  <c r="D5196" i="35"/>
  <c r="A5199" i="35" l="1"/>
  <c r="G5198" i="35"/>
  <c r="H5198" i="35" s="1"/>
  <c r="E5197" i="35"/>
  <c r="D5197" i="35"/>
  <c r="D5198" i="35" l="1"/>
  <c r="E5198" i="35"/>
  <c r="A5200" i="35"/>
  <c r="G5199" i="35"/>
  <c r="H5199" i="35" s="1"/>
  <c r="E5199" i="35" l="1"/>
  <c r="D5199" i="35"/>
  <c r="G5200" i="35"/>
  <c r="H5200" i="35" s="1"/>
  <c r="A5201" i="35"/>
  <c r="G5201" i="35" l="1"/>
  <c r="H5201" i="35" s="1"/>
  <c r="A5202" i="35"/>
  <c r="D5200" i="35"/>
  <c r="E5200" i="35"/>
  <c r="A5203" i="35" l="1"/>
  <c r="G5202" i="35"/>
  <c r="H5202" i="35" s="1"/>
  <c r="E5201" i="35"/>
  <c r="D5201" i="35"/>
  <c r="E5202" i="35" l="1"/>
  <c r="D5202" i="35"/>
  <c r="A5204" i="35"/>
  <c r="G5203" i="35"/>
  <c r="H5203" i="35" s="1"/>
  <c r="E5203" i="35" l="1"/>
  <c r="D5203" i="35"/>
  <c r="G5204" i="35"/>
  <c r="H5204" i="35" s="1"/>
  <c r="A5205" i="35"/>
  <c r="G5205" i="35" l="1"/>
  <c r="H5205" i="35" s="1"/>
  <c r="A5206" i="35"/>
  <c r="D5204" i="35"/>
  <c r="E5204" i="35"/>
  <c r="A5207" i="35" l="1"/>
  <c r="G5206" i="35"/>
  <c r="H5206" i="35" s="1"/>
  <c r="D5205" i="35"/>
  <c r="E5205" i="35"/>
  <c r="D5206" i="35" l="1"/>
  <c r="E5206" i="35"/>
  <c r="A5208" i="35"/>
  <c r="G5207" i="35"/>
  <c r="H5207" i="35" s="1"/>
  <c r="E5207" i="35" l="1"/>
  <c r="D5207" i="35"/>
  <c r="G5208" i="35"/>
  <c r="H5208" i="35" s="1"/>
  <c r="A5209" i="35"/>
  <c r="G5209" i="35" l="1"/>
  <c r="H5209" i="35" s="1"/>
  <c r="A5210" i="35"/>
  <c r="E5208" i="35"/>
  <c r="D5208" i="35"/>
  <c r="A5211" i="35" l="1"/>
  <c r="G5210" i="35"/>
  <c r="H5210" i="35" s="1"/>
  <c r="E5209" i="35"/>
  <c r="D5209" i="35"/>
  <c r="E5210" i="35" l="1"/>
  <c r="D5210" i="35"/>
  <c r="A5212" i="35"/>
  <c r="G5211" i="35"/>
  <c r="H5211" i="35" s="1"/>
  <c r="E5211" i="35" l="1"/>
  <c r="D5211" i="35"/>
  <c r="G5212" i="35"/>
  <c r="H5212" i="35" s="1"/>
  <c r="A5213" i="35"/>
  <c r="G5213" i="35" l="1"/>
  <c r="H5213" i="35" s="1"/>
  <c r="A5214" i="35"/>
  <c r="D5212" i="35"/>
  <c r="E5212" i="35"/>
  <c r="A5215" i="35" l="1"/>
  <c r="G5214" i="35"/>
  <c r="H5214" i="35" s="1"/>
  <c r="D5213" i="35"/>
  <c r="E5213" i="35"/>
  <c r="D5214" i="35" l="1"/>
  <c r="E5214" i="35"/>
  <c r="A5216" i="35"/>
  <c r="G5215" i="35"/>
  <c r="H5215" i="35" s="1"/>
  <c r="E5215" i="35" l="1"/>
  <c r="D5215" i="35"/>
  <c r="G5216" i="35"/>
  <c r="H5216" i="35" s="1"/>
  <c r="A5217" i="35"/>
  <c r="G5217" i="35" l="1"/>
  <c r="H5217" i="35" s="1"/>
  <c r="A5218" i="35"/>
  <c r="D5216" i="35"/>
  <c r="E5216" i="35"/>
  <c r="A5219" i="35" l="1"/>
  <c r="G5218" i="35"/>
  <c r="H5218" i="35" s="1"/>
  <c r="E5217" i="35"/>
  <c r="D5217" i="35"/>
  <c r="E5218" i="35" l="1"/>
  <c r="D5218" i="35"/>
  <c r="A5220" i="35"/>
  <c r="G5219" i="35"/>
  <c r="H5219" i="35" s="1"/>
  <c r="E5219" i="35" l="1"/>
  <c r="D5219" i="35"/>
  <c r="G5220" i="35"/>
  <c r="H5220" i="35" s="1"/>
  <c r="A5221" i="35"/>
  <c r="E5220" i="35" l="1"/>
  <c r="B5220" i="35"/>
  <c r="D5220" i="35"/>
  <c r="A5222" i="35"/>
  <c r="G5221" i="35"/>
  <c r="H5221" i="35" s="1"/>
  <c r="A5223" i="35" l="1"/>
  <c r="G5222" i="35"/>
  <c r="H5222" i="35" s="1"/>
  <c r="D5221" i="35"/>
  <c r="E5221" i="35"/>
  <c r="D5222" i="35" l="1"/>
  <c r="E5222" i="35"/>
  <c r="G5223" i="35"/>
  <c r="H5223" i="35" s="1"/>
  <c r="A5224" i="35"/>
  <c r="D5223" i="35" l="1"/>
  <c r="E5223" i="35"/>
  <c r="G5224" i="35"/>
  <c r="H5224" i="35" s="1"/>
  <c r="A5225" i="35"/>
  <c r="A5226" i="35" l="1"/>
  <c r="G5225" i="35"/>
  <c r="H5225" i="35" s="1"/>
  <c r="E5224" i="35"/>
  <c r="D5224" i="35"/>
  <c r="E5225" i="35" l="1"/>
  <c r="D5225" i="35"/>
  <c r="A5227" i="35"/>
  <c r="G5226" i="35"/>
  <c r="H5226" i="35" s="1"/>
  <c r="G5227" i="35" l="1"/>
  <c r="H5227" i="35" s="1"/>
  <c r="A5228" i="35"/>
  <c r="E5226" i="35"/>
  <c r="D5226" i="35"/>
  <c r="G5228" i="35" l="1"/>
  <c r="H5228" i="35" s="1"/>
  <c r="A5229" i="35"/>
  <c r="E5227" i="35"/>
  <c r="D5227" i="35"/>
  <c r="A5230" i="35" l="1"/>
  <c r="G5229" i="35"/>
  <c r="H5229" i="35" s="1"/>
  <c r="E5228" i="35"/>
  <c r="D5228" i="35"/>
  <c r="D5229" i="35" l="1"/>
  <c r="E5229" i="35"/>
  <c r="A5231" i="35"/>
  <c r="G5230" i="35"/>
  <c r="H5230" i="35" s="1"/>
  <c r="G5231" i="35" l="1"/>
  <c r="H5231" i="35" s="1"/>
  <c r="A5232" i="35"/>
  <c r="E5230" i="35"/>
  <c r="D5230" i="35"/>
  <c r="G5232" i="35" l="1"/>
  <c r="H5232" i="35" s="1"/>
  <c r="A5233" i="35"/>
  <c r="E5231" i="35"/>
  <c r="D5231" i="35"/>
  <c r="A5234" i="35" l="1"/>
  <c r="G5233" i="35"/>
  <c r="H5233" i="35" s="1"/>
  <c r="E5232" i="35"/>
  <c r="D5232" i="35"/>
  <c r="E5233" i="35" l="1"/>
  <c r="D5233" i="35"/>
  <c r="A5235" i="35"/>
  <c r="G5234" i="35"/>
  <c r="H5234" i="35" s="1"/>
  <c r="G5235" i="35" l="1"/>
  <c r="H5235" i="35" s="1"/>
  <c r="A5236" i="35"/>
  <c r="E5234" i="35"/>
  <c r="D5234" i="35"/>
  <c r="G5236" i="35" l="1"/>
  <c r="H5236" i="35" s="1"/>
  <c r="A5237" i="35"/>
  <c r="D5235" i="35"/>
  <c r="E5235" i="35"/>
  <c r="A5238" i="35" l="1"/>
  <c r="G5237" i="35"/>
  <c r="H5237" i="35" s="1"/>
  <c r="E5236" i="35"/>
  <c r="D5236" i="35"/>
  <c r="D5237" i="35" l="1"/>
  <c r="E5237" i="35"/>
  <c r="A5239" i="35"/>
  <c r="G5238" i="35"/>
  <c r="H5238" i="35" s="1"/>
  <c r="G5239" i="35" l="1"/>
  <c r="H5239" i="35" s="1"/>
  <c r="A5240" i="35"/>
  <c r="E5238" i="35"/>
  <c r="D5238" i="35"/>
  <c r="G5240" i="35" l="1"/>
  <c r="H5240" i="35" s="1"/>
  <c r="A5241" i="35"/>
  <c r="D5239" i="35"/>
  <c r="E5239" i="35"/>
  <c r="A5242" i="35" l="1"/>
  <c r="G5241" i="35"/>
  <c r="H5241" i="35" s="1"/>
  <c r="E5240" i="35"/>
  <c r="D5240" i="35"/>
  <c r="E5241" i="35" l="1"/>
  <c r="D5241" i="35"/>
  <c r="A5243" i="35"/>
  <c r="G5242" i="35"/>
  <c r="H5242" i="35" s="1"/>
  <c r="G5243" i="35" l="1"/>
  <c r="H5243" i="35" s="1"/>
  <c r="A5244" i="35"/>
  <c r="E5242" i="35"/>
  <c r="D5242" i="35"/>
  <c r="G5244" i="35" l="1"/>
  <c r="H5244" i="35" s="1"/>
  <c r="A5245" i="35"/>
  <c r="E5243" i="35"/>
  <c r="D5243" i="35"/>
  <c r="A5246" i="35" l="1"/>
  <c r="G5245" i="35"/>
  <c r="H5245" i="35" s="1"/>
  <c r="E5244" i="35"/>
  <c r="D5244" i="35"/>
  <c r="B5244" i="35"/>
  <c r="D5245" i="35" l="1"/>
  <c r="E5245" i="35"/>
  <c r="G5246" i="35"/>
  <c r="H5246" i="35" s="1"/>
  <c r="A5247" i="35"/>
  <c r="G5247" i="35" l="1"/>
  <c r="H5247" i="35" s="1"/>
  <c r="A5248" i="35"/>
  <c r="E5246" i="35"/>
  <c r="D5246" i="35"/>
  <c r="A5249" i="35" l="1"/>
  <c r="G5248" i="35"/>
  <c r="H5248" i="35" s="1"/>
  <c r="E5247" i="35"/>
  <c r="D5247" i="35"/>
  <c r="D5248" i="35" l="1"/>
  <c r="E5248" i="35"/>
  <c r="A5250" i="35"/>
  <c r="G5249" i="35"/>
  <c r="H5249" i="35" s="1"/>
  <c r="E5249" i="35" l="1"/>
  <c r="D5249" i="35"/>
  <c r="G5250" i="35"/>
  <c r="H5250" i="35" s="1"/>
  <c r="A5251" i="35"/>
  <c r="G5251" i="35" l="1"/>
  <c r="H5251" i="35" s="1"/>
  <c r="A5252" i="35"/>
  <c r="D5250" i="35"/>
  <c r="E5250" i="35"/>
  <c r="A5253" i="35" l="1"/>
  <c r="G5252" i="35"/>
  <c r="H5252" i="35" s="1"/>
  <c r="E5251" i="35"/>
  <c r="D5251" i="35"/>
  <c r="E5252" i="35" l="1"/>
  <c r="D5252" i="35"/>
  <c r="A5254" i="35"/>
  <c r="G5253" i="35"/>
  <c r="H5253" i="35" s="1"/>
  <c r="D5253" i="35" l="1"/>
  <c r="E5253" i="35"/>
  <c r="G5254" i="35"/>
  <c r="H5254" i="35" s="1"/>
  <c r="A5255" i="35"/>
  <c r="G5255" i="35" l="1"/>
  <c r="H5255" i="35" s="1"/>
  <c r="A5256" i="35"/>
  <c r="D5254" i="35"/>
  <c r="E5254" i="35"/>
  <c r="A5257" i="35" l="1"/>
  <c r="G5256" i="35"/>
  <c r="H5256" i="35" s="1"/>
  <c r="E5255" i="35"/>
  <c r="D5255" i="35"/>
  <c r="D5256" i="35" l="1"/>
  <c r="E5256" i="35"/>
  <c r="A5258" i="35"/>
  <c r="G5257" i="35"/>
  <c r="H5257" i="35" s="1"/>
  <c r="E5257" i="35" l="1"/>
  <c r="D5257" i="35"/>
  <c r="G5258" i="35"/>
  <c r="H5258" i="35" s="1"/>
  <c r="A5259" i="35"/>
  <c r="G5259" i="35" l="1"/>
  <c r="H5259" i="35" s="1"/>
  <c r="A5260" i="35"/>
  <c r="D5258" i="35"/>
  <c r="E5258" i="35"/>
  <c r="A5261" i="35" l="1"/>
  <c r="G5260" i="35"/>
  <c r="H5260" i="35" s="1"/>
  <c r="E5259" i="35"/>
  <c r="D5259" i="35"/>
  <c r="D5260" i="35" l="1"/>
  <c r="E5260" i="35"/>
  <c r="A5262" i="35"/>
  <c r="G5261" i="35"/>
  <c r="H5261" i="35" s="1"/>
  <c r="D5261" i="35" l="1"/>
  <c r="E5261" i="35"/>
  <c r="G5262" i="35"/>
  <c r="H5262" i="35" s="1"/>
  <c r="A5263" i="35"/>
  <c r="G5263" i="35" l="1"/>
  <c r="H5263" i="35" s="1"/>
  <c r="A5264" i="35"/>
  <c r="E5262" i="35"/>
  <c r="D5262" i="35"/>
  <c r="A5265" i="35" l="1"/>
  <c r="G5264" i="35"/>
  <c r="H5264" i="35" s="1"/>
  <c r="E5263" i="35"/>
  <c r="D5263" i="35"/>
  <c r="D5264" i="35" l="1"/>
  <c r="E5264" i="35"/>
  <c r="A5266" i="35"/>
  <c r="G5265" i="35"/>
  <c r="H5265" i="35" s="1"/>
  <c r="G5266" i="35" l="1"/>
  <c r="H5266" i="35" s="1"/>
  <c r="A5267" i="35"/>
  <c r="D5265" i="35"/>
  <c r="E5265" i="35"/>
  <c r="G5267" i="35" l="1"/>
  <c r="H5267" i="35" s="1"/>
  <c r="A5268" i="35"/>
  <c r="E5266" i="35"/>
  <c r="D5266" i="35"/>
  <c r="A5269" i="35" l="1"/>
  <c r="G5268" i="35"/>
  <c r="H5268" i="35" s="1"/>
  <c r="E5267" i="35"/>
  <c r="D5267" i="35"/>
  <c r="D5268" i="35" l="1"/>
  <c r="E5268" i="35"/>
  <c r="B5268" i="35"/>
  <c r="G5269" i="35"/>
  <c r="H5269" i="35" s="1"/>
  <c r="A5270" i="35"/>
  <c r="D5269" i="35" l="1"/>
  <c r="E5269" i="35"/>
  <c r="G5270" i="35"/>
  <c r="H5270" i="35" s="1"/>
  <c r="A5271" i="35"/>
  <c r="A5272" i="35" l="1"/>
  <c r="G5271" i="35"/>
  <c r="H5271" i="35" s="1"/>
  <c r="E5270" i="35"/>
  <c r="D5270" i="35"/>
  <c r="E5271" i="35" l="1"/>
  <c r="D5271" i="35"/>
  <c r="A5273" i="35"/>
  <c r="G5272" i="35"/>
  <c r="H5272" i="35" s="1"/>
  <c r="G5273" i="35" l="1"/>
  <c r="H5273" i="35" s="1"/>
  <c r="A5274" i="35"/>
  <c r="D5272" i="35"/>
  <c r="E5272" i="35"/>
  <c r="G5274" i="35" l="1"/>
  <c r="H5274" i="35" s="1"/>
  <c r="A5275" i="35"/>
  <c r="E5273" i="35"/>
  <c r="D5273" i="35"/>
  <c r="A5276" i="35" l="1"/>
  <c r="G5275" i="35"/>
  <c r="H5275" i="35" s="1"/>
  <c r="E5274" i="35"/>
  <c r="D5274" i="35"/>
  <c r="E5275" i="35" l="1"/>
  <c r="D5275" i="35"/>
  <c r="A5277" i="35"/>
  <c r="G5276" i="35"/>
  <c r="H5276" i="35" s="1"/>
  <c r="G5277" i="35" l="1"/>
  <c r="H5277" i="35" s="1"/>
  <c r="A5278" i="35"/>
  <c r="E5276" i="35"/>
  <c r="D5276" i="35"/>
  <c r="G5278" i="35" l="1"/>
  <c r="H5278" i="35" s="1"/>
  <c r="A5279" i="35"/>
  <c r="E5277" i="35"/>
  <c r="D5277" i="35"/>
  <c r="A5280" i="35" l="1"/>
  <c r="G5279" i="35"/>
  <c r="H5279" i="35" s="1"/>
  <c r="E5278" i="35"/>
  <c r="D5278" i="35"/>
  <c r="E5279" i="35" l="1"/>
  <c r="D5279" i="35"/>
  <c r="A5281" i="35"/>
  <c r="G5280" i="35"/>
  <c r="H5280" i="35" s="1"/>
  <c r="D5280" i="35" l="1"/>
  <c r="E5280" i="35"/>
  <c r="G5281" i="35"/>
  <c r="H5281" i="35" s="1"/>
  <c r="A5282" i="35"/>
  <c r="G5282" i="35" l="1"/>
  <c r="H5282" i="35" s="1"/>
  <c r="A5283" i="35"/>
  <c r="E5281" i="35"/>
  <c r="D5281" i="35"/>
  <c r="A5284" i="35" l="1"/>
  <c r="G5283" i="35"/>
  <c r="H5283" i="35" s="1"/>
  <c r="D5282" i="35"/>
  <c r="E5282" i="35"/>
  <c r="E5283" i="35" l="1"/>
  <c r="D5283" i="35"/>
  <c r="A5285" i="35"/>
  <c r="G5284" i="35"/>
  <c r="H5284" i="35" s="1"/>
  <c r="E5284" i="35" l="1"/>
  <c r="D5284" i="35"/>
  <c r="G5285" i="35"/>
  <c r="H5285" i="35" s="1"/>
  <c r="A5286" i="35"/>
  <c r="G5286" i="35" l="1"/>
  <c r="H5286" i="35" s="1"/>
  <c r="A5287" i="35"/>
  <c r="D5285" i="35"/>
  <c r="E5285" i="35"/>
  <c r="A5288" i="35" l="1"/>
  <c r="G5287" i="35"/>
  <c r="H5287" i="35" s="1"/>
  <c r="E5286" i="35"/>
  <c r="D5286" i="35"/>
  <c r="E5287" i="35" l="1"/>
  <c r="D5287" i="35"/>
  <c r="A5289" i="35"/>
  <c r="G5288" i="35"/>
  <c r="H5288" i="35" s="1"/>
  <c r="E5288" i="35" l="1"/>
  <c r="D5288" i="35"/>
  <c r="G5289" i="35"/>
  <c r="H5289" i="35" s="1"/>
  <c r="A5290" i="35"/>
  <c r="G5290" i="35" l="1"/>
  <c r="H5290" i="35" s="1"/>
  <c r="A5291" i="35"/>
  <c r="E5289" i="35"/>
  <c r="D5289" i="35"/>
  <c r="A5292" i="35" l="1"/>
  <c r="G5291" i="35"/>
  <c r="H5291" i="35" s="1"/>
  <c r="E5290" i="35"/>
  <c r="D5290" i="35"/>
  <c r="E5291" i="35" l="1"/>
  <c r="D5291" i="35"/>
  <c r="G5292" i="35"/>
  <c r="H5292" i="35" s="1"/>
  <c r="A5293" i="35"/>
  <c r="G5293" i="35" l="1"/>
  <c r="H5293" i="35" s="1"/>
  <c r="A5294" i="35"/>
  <c r="D5292" i="35"/>
  <c r="B5292" i="35"/>
  <c r="E5292" i="35"/>
  <c r="A5295" i="35" l="1"/>
  <c r="G5294" i="35"/>
  <c r="H5294" i="35" s="1"/>
  <c r="D5293" i="35"/>
  <c r="E5293" i="35"/>
  <c r="D5294" i="35" l="1"/>
  <c r="E5294" i="35"/>
  <c r="A5296" i="35"/>
  <c r="G5295" i="35"/>
  <c r="H5295" i="35" s="1"/>
  <c r="E5295" i="35" l="1"/>
  <c r="D5295" i="35"/>
  <c r="G5296" i="35"/>
  <c r="H5296" i="35" s="1"/>
  <c r="A5297" i="35"/>
  <c r="G5297" i="35" l="1"/>
  <c r="H5297" i="35" s="1"/>
  <c r="A5298" i="35"/>
  <c r="E5296" i="35"/>
  <c r="D5296" i="35"/>
  <c r="A5299" i="35" l="1"/>
  <c r="G5298" i="35"/>
  <c r="H5298" i="35" s="1"/>
  <c r="E5297" i="35"/>
  <c r="D5297" i="35"/>
  <c r="E5298" i="35" l="1"/>
  <c r="D5298" i="35"/>
  <c r="A5300" i="35"/>
  <c r="G5299" i="35"/>
  <c r="H5299" i="35" s="1"/>
  <c r="D5299" i="35" l="1"/>
  <c r="E5299" i="35"/>
  <c r="G5300" i="35"/>
  <c r="H5300" i="35" s="1"/>
  <c r="A5301" i="35"/>
  <c r="G5301" i="35" l="1"/>
  <c r="H5301" i="35" s="1"/>
  <c r="A5302" i="35"/>
  <c r="E5300" i="35"/>
  <c r="D5300" i="35"/>
  <c r="A5303" i="35" l="1"/>
  <c r="G5302" i="35"/>
  <c r="H5302" i="35" s="1"/>
  <c r="D5301" i="35"/>
  <c r="E5301" i="35"/>
  <c r="D5302" i="35" l="1"/>
  <c r="E5302" i="35"/>
  <c r="A5304" i="35"/>
  <c r="G5303" i="35"/>
  <c r="H5303" i="35" s="1"/>
  <c r="E5303" i="35" l="1"/>
  <c r="D5303" i="35"/>
  <c r="G5304" i="35"/>
  <c r="H5304" i="35" s="1"/>
  <c r="A5305" i="35"/>
  <c r="G5305" i="35" l="1"/>
  <c r="H5305" i="35" s="1"/>
  <c r="A5306" i="35"/>
  <c r="E5304" i="35"/>
  <c r="D5304" i="35"/>
  <c r="A5307" i="35" l="1"/>
  <c r="G5306" i="35"/>
  <c r="H5306" i="35" s="1"/>
  <c r="E5305" i="35"/>
  <c r="D5305" i="35"/>
  <c r="E5306" i="35" l="1"/>
  <c r="D5306" i="35"/>
  <c r="A5308" i="35"/>
  <c r="G5307" i="35"/>
  <c r="H5307" i="35" s="1"/>
  <c r="E5307" i="35" l="1"/>
  <c r="D5307" i="35"/>
  <c r="G5308" i="35"/>
  <c r="H5308" i="35" s="1"/>
  <c r="A5309" i="35"/>
  <c r="G5309" i="35" l="1"/>
  <c r="H5309" i="35" s="1"/>
  <c r="A5310" i="35"/>
  <c r="E5308" i="35"/>
  <c r="D5308" i="35"/>
  <c r="A5311" i="35" l="1"/>
  <c r="G5310" i="35"/>
  <c r="H5310" i="35" s="1"/>
  <c r="D5309" i="35"/>
  <c r="E5309" i="35"/>
  <c r="D5310" i="35" l="1"/>
  <c r="E5310" i="35"/>
  <c r="A5312" i="35"/>
  <c r="G5311" i="35"/>
  <c r="H5311" i="35" s="1"/>
  <c r="E5311" i="35" l="1"/>
  <c r="D5311" i="35"/>
  <c r="G5312" i="35"/>
  <c r="H5312" i="35" s="1"/>
  <c r="A5313" i="35"/>
  <c r="G5313" i="35" l="1"/>
  <c r="H5313" i="35" s="1"/>
  <c r="A5314" i="35"/>
  <c r="D5312" i="35"/>
  <c r="E5312" i="35"/>
  <c r="A5315" i="35" l="1"/>
  <c r="G5314" i="35"/>
  <c r="H5314" i="35" s="1"/>
  <c r="E5313" i="35"/>
  <c r="D5313" i="35"/>
  <c r="E5314" i="35" l="1"/>
  <c r="D5314" i="35"/>
  <c r="A5316" i="35"/>
  <c r="G5315" i="35"/>
  <c r="H5315" i="35" s="1"/>
  <c r="E5315" i="35" l="1"/>
  <c r="D5315" i="35"/>
  <c r="G5316" i="35"/>
  <c r="H5316" i="35" s="1"/>
  <c r="A5317" i="35"/>
  <c r="A5318" i="35" l="1"/>
  <c r="G5317" i="35"/>
  <c r="H5317" i="35" s="1"/>
  <c r="E5316" i="35"/>
  <c r="D5316" i="35"/>
  <c r="B5316" i="35"/>
  <c r="D5317" i="35" l="1"/>
  <c r="E5317" i="35"/>
  <c r="A5319" i="35"/>
  <c r="G5318" i="35"/>
  <c r="H5318" i="35" s="1"/>
  <c r="D5318" i="35" l="1"/>
  <c r="E5318" i="35"/>
  <c r="G5319" i="35"/>
  <c r="H5319" i="35" s="1"/>
  <c r="A5320" i="35"/>
  <c r="G5320" i="35" l="1"/>
  <c r="H5320" i="35" s="1"/>
  <c r="A5321" i="35"/>
  <c r="E5319" i="35"/>
  <c r="D5319" i="35"/>
  <c r="A5322" i="35" l="1"/>
  <c r="G5321" i="35"/>
  <c r="H5321" i="35" s="1"/>
  <c r="E5320" i="35"/>
  <c r="D5320" i="35"/>
  <c r="E5321" i="35" l="1"/>
  <c r="D5321" i="35"/>
  <c r="A5323" i="35"/>
  <c r="G5322" i="35"/>
  <c r="H5322" i="35" s="1"/>
  <c r="E5322" i="35" l="1"/>
  <c r="D5322" i="35"/>
  <c r="G5323" i="35"/>
  <c r="H5323" i="35" s="1"/>
  <c r="A5324" i="35"/>
  <c r="G5324" i="35" l="1"/>
  <c r="H5324" i="35" s="1"/>
  <c r="A5325" i="35"/>
  <c r="E5323" i="35"/>
  <c r="D5323" i="35"/>
  <c r="A5326" i="35" l="1"/>
  <c r="G5325" i="35"/>
  <c r="H5325" i="35" s="1"/>
  <c r="D5324" i="35"/>
  <c r="E5324" i="35"/>
  <c r="D5325" i="35" l="1"/>
  <c r="E5325" i="35"/>
  <c r="A5327" i="35"/>
  <c r="G5326" i="35"/>
  <c r="H5326" i="35" s="1"/>
  <c r="E5326" i="35" l="1"/>
  <c r="D5326" i="35"/>
  <c r="G5327" i="35"/>
  <c r="H5327" i="35" s="1"/>
  <c r="A5328" i="35"/>
  <c r="E5327" i="35" l="1"/>
  <c r="D5327" i="35"/>
  <c r="G5328" i="35"/>
  <c r="H5328" i="35" s="1"/>
  <c r="A5329" i="35"/>
  <c r="D5328" i="35" l="1"/>
  <c r="E5328" i="35"/>
  <c r="A5330" i="35"/>
  <c r="G5329" i="35"/>
  <c r="H5329" i="35" s="1"/>
  <c r="A5331" i="35" l="1"/>
  <c r="G5330" i="35"/>
  <c r="H5330" i="35" s="1"/>
  <c r="E5329" i="35"/>
  <c r="D5329" i="35"/>
  <c r="E5330" i="35" l="1"/>
  <c r="D5330" i="35"/>
  <c r="G5331" i="35"/>
  <c r="H5331" i="35" s="1"/>
  <c r="A5332" i="35"/>
  <c r="D5331" i="35" l="1"/>
  <c r="E5331" i="35"/>
  <c r="G5332" i="35"/>
  <c r="H5332" i="35" s="1"/>
  <c r="A5333" i="35"/>
  <c r="E5332" i="35" l="1"/>
  <c r="D5332" i="35"/>
  <c r="A5334" i="35"/>
  <c r="G5333" i="35"/>
  <c r="H5333" i="35" s="1"/>
  <c r="D5333" i="35" l="1"/>
  <c r="E5333" i="35"/>
  <c r="A5335" i="35"/>
  <c r="G5334" i="35"/>
  <c r="H5334" i="35" s="1"/>
  <c r="G5335" i="35" l="1"/>
  <c r="H5335" i="35" s="1"/>
  <c r="A5336" i="35"/>
  <c r="D5334" i="35"/>
  <c r="E5334" i="35"/>
  <c r="G5336" i="35" l="1"/>
  <c r="H5336" i="35" s="1"/>
  <c r="A5337" i="35"/>
  <c r="E5335" i="35"/>
  <c r="D5335" i="35"/>
  <c r="A5338" i="35" l="1"/>
  <c r="G5337" i="35"/>
  <c r="H5337" i="35" s="1"/>
  <c r="E5336" i="35"/>
  <c r="D5336" i="35"/>
  <c r="E5337" i="35" l="1"/>
  <c r="D5337" i="35"/>
  <c r="A5339" i="35"/>
  <c r="G5338" i="35"/>
  <c r="H5338" i="35" s="1"/>
  <c r="E5338" i="35" l="1"/>
  <c r="D5338" i="35"/>
  <c r="G5339" i="35"/>
  <c r="H5339" i="35" s="1"/>
  <c r="A5340" i="35"/>
  <c r="G5340" i="35" l="1"/>
  <c r="H5340" i="35" s="1"/>
  <c r="A5341" i="35"/>
  <c r="E5339" i="35"/>
  <c r="D5339" i="35"/>
  <c r="E5340" i="35" l="1"/>
  <c r="D5340" i="35"/>
  <c r="B5340" i="35"/>
  <c r="A5342" i="35"/>
  <c r="G5341" i="35"/>
  <c r="H5341" i="35" s="1"/>
  <c r="G5342" i="35" l="1"/>
  <c r="H5342" i="35" s="1"/>
  <c r="A5343" i="35"/>
  <c r="D5341" i="35"/>
  <c r="E5341" i="35"/>
  <c r="G5343" i="35" l="1"/>
  <c r="H5343" i="35" s="1"/>
  <c r="A5344" i="35"/>
  <c r="D5342" i="35"/>
  <c r="E5342" i="35"/>
  <c r="A5345" i="35" l="1"/>
  <c r="G5344" i="35"/>
  <c r="H5344" i="35" s="1"/>
  <c r="E5343" i="35"/>
  <c r="D5343" i="35"/>
  <c r="D5344" i="35" l="1"/>
  <c r="E5344" i="35"/>
  <c r="A5346" i="35"/>
  <c r="G5345" i="35"/>
  <c r="H5345" i="35" s="1"/>
  <c r="E5345" i="35" l="1"/>
  <c r="D5345" i="35"/>
  <c r="G5346" i="35"/>
  <c r="H5346" i="35" s="1"/>
  <c r="A5347" i="35"/>
  <c r="G5347" i="35" l="1"/>
  <c r="H5347" i="35" s="1"/>
  <c r="A5348" i="35"/>
  <c r="E5346" i="35"/>
  <c r="D5346" i="35"/>
  <c r="A5349" i="35" l="1"/>
  <c r="G5348" i="35"/>
  <c r="H5348" i="35" s="1"/>
  <c r="E5347" i="35"/>
  <c r="D5347" i="35"/>
  <c r="E5348" i="35" l="1"/>
  <c r="D5348" i="35"/>
  <c r="A5350" i="35"/>
  <c r="G5349" i="35"/>
  <c r="H5349" i="35" s="1"/>
  <c r="D5349" i="35" l="1"/>
  <c r="E5349" i="35"/>
  <c r="G5350" i="35"/>
  <c r="H5350" i="35" s="1"/>
  <c r="A5351" i="35"/>
  <c r="G5351" i="35" l="1"/>
  <c r="H5351" i="35" s="1"/>
  <c r="A5352" i="35"/>
  <c r="E5350" i="35"/>
  <c r="D5350" i="35"/>
  <c r="A5353" i="35" l="1"/>
  <c r="G5352" i="35"/>
  <c r="H5352" i="35" s="1"/>
  <c r="E5351" i="35"/>
  <c r="D5351" i="35"/>
  <c r="E5352" i="35" l="1"/>
  <c r="D5352" i="35"/>
  <c r="A5354" i="35"/>
  <c r="G5353" i="35"/>
  <c r="H5353" i="35" s="1"/>
  <c r="E5353" i="35" l="1"/>
  <c r="D5353" i="35"/>
  <c r="G5354" i="35"/>
  <c r="H5354" i="35" s="1"/>
  <c r="A5355" i="35"/>
  <c r="G5355" i="35" l="1"/>
  <c r="H5355" i="35" s="1"/>
  <c r="A5356" i="35"/>
  <c r="E5354" i="35"/>
  <c r="D5354" i="35"/>
  <c r="A5357" i="35" l="1"/>
  <c r="G5356" i="35"/>
  <c r="H5356" i="35" s="1"/>
  <c r="E5355" i="35"/>
  <c r="D5355" i="35"/>
  <c r="E5356" i="35" l="1"/>
  <c r="D5356" i="35"/>
  <c r="A5358" i="35"/>
  <c r="G5357" i="35"/>
  <c r="H5357" i="35" s="1"/>
  <c r="D5357" i="35" l="1"/>
  <c r="E5357" i="35"/>
  <c r="G5358" i="35"/>
  <c r="H5358" i="35" s="1"/>
  <c r="A5359" i="35"/>
  <c r="G5359" i="35" l="1"/>
  <c r="H5359" i="35" s="1"/>
  <c r="A5360" i="35"/>
  <c r="E5358" i="35"/>
  <c r="D5358" i="35"/>
  <c r="A5361" i="35" l="1"/>
  <c r="G5360" i="35"/>
  <c r="H5360" i="35" s="1"/>
  <c r="E5359" i="35"/>
  <c r="D5359" i="35"/>
  <c r="E5360" i="35" l="1"/>
  <c r="D5360" i="35"/>
  <c r="A5362" i="35"/>
  <c r="G5361" i="35"/>
  <c r="H5361" i="35" s="1"/>
  <c r="E5361" i="35" l="1"/>
  <c r="D5361" i="35"/>
  <c r="G5362" i="35"/>
  <c r="H5362" i="35" s="1"/>
  <c r="A5363" i="35"/>
  <c r="G5363" i="35" l="1"/>
  <c r="H5363" i="35" s="1"/>
  <c r="A5364" i="35"/>
  <c r="D5362" i="35"/>
  <c r="E5362" i="35"/>
  <c r="A5365" i="35" l="1"/>
  <c r="G5364" i="35"/>
  <c r="H5364" i="35" s="1"/>
  <c r="D5363" i="35"/>
  <c r="E5363" i="35"/>
  <c r="E5364" i="35" l="1"/>
  <c r="D5364" i="35"/>
  <c r="B5364" i="35"/>
  <c r="G5365" i="35"/>
  <c r="H5365" i="35" s="1"/>
  <c r="A5366" i="35"/>
  <c r="D5365" i="35" l="1"/>
  <c r="E5365" i="35"/>
  <c r="G5366" i="35"/>
  <c r="H5366" i="35" s="1"/>
  <c r="A5367" i="35"/>
  <c r="A5368" i="35" l="1"/>
  <c r="G5367" i="35"/>
  <c r="H5367" i="35" s="1"/>
  <c r="D5366" i="35"/>
  <c r="E5366" i="35"/>
  <c r="E5367" i="35" l="1"/>
  <c r="D5367" i="35"/>
  <c r="A5369" i="35"/>
  <c r="G5368" i="35"/>
  <c r="H5368" i="35" s="1"/>
  <c r="E5368" i="35" l="1"/>
  <c r="D5368" i="35"/>
  <c r="G5369" i="35"/>
  <c r="H5369" i="35" s="1"/>
  <c r="A5370" i="35"/>
  <c r="G5370" i="35" l="1"/>
  <c r="H5370" i="35" s="1"/>
  <c r="A5371" i="35"/>
  <c r="D5369" i="35"/>
  <c r="E5369" i="35"/>
  <c r="A5372" i="35" l="1"/>
  <c r="G5371" i="35"/>
  <c r="H5371" i="35" s="1"/>
  <c r="E5370" i="35"/>
  <c r="D5370" i="35"/>
  <c r="E5371" i="35" l="1"/>
  <c r="D5371" i="35"/>
  <c r="A5373" i="35"/>
  <c r="G5372" i="35"/>
  <c r="H5372" i="35" s="1"/>
  <c r="D5372" i="35" l="1"/>
  <c r="E5372" i="35"/>
  <c r="G5373" i="35"/>
  <c r="H5373" i="35" s="1"/>
  <c r="A5374" i="35"/>
  <c r="G5374" i="35" l="1"/>
  <c r="H5374" i="35" s="1"/>
  <c r="A5375" i="35"/>
  <c r="D5373" i="35"/>
  <c r="E5373" i="35"/>
  <c r="A5376" i="35" l="1"/>
  <c r="G5375" i="35"/>
  <c r="H5375" i="35" s="1"/>
  <c r="E5374" i="35"/>
  <c r="D5374" i="35"/>
  <c r="E5375" i="35" l="1"/>
  <c r="D5375" i="35"/>
  <c r="A5377" i="35"/>
  <c r="G5376" i="35"/>
  <c r="H5376" i="35" s="1"/>
  <c r="D5376" i="35" l="1"/>
  <c r="E5376" i="35"/>
  <c r="G5377" i="35"/>
  <c r="H5377" i="35" s="1"/>
  <c r="A5378" i="35"/>
  <c r="G5378" i="35" l="1"/>
  <c r="H5378" i="35" s="1"/>
  <c r="A5379" i="35"/>
  <c r="E5377" i="35"/>
  <c r="D5377" i="35"/>
  <c r="A5380" i="35" l="1"/>
  <c r="G5379" i="35"/>
  <c r="H5379" i="35" s="1"/>
  <c r="E5378" i="35"/>
  <c r="D5378" i="35"/>
  <c r="E5379" i="35" l="1"/>
  <c r="D5379" i="35"/>
  <c r="A5381" i="35"/>
  <c r="G5380" i="35"/>
  <c r="H5380" i="35" s="1"/>
  <c r="E5380" i="35" l="1"/>
  <c r="D5380" i="35"/>
  <c r="G5381" i="35"/>
  <c r="H5381" i="35" s="1"/>
  <c r="A5382" i="35"/>
  <c r="G5382" i="35" l="1"/>
  <c r="H5382" i="35" s="1"/>
  <c r="A5383" i="35"/>
  <c r="D5381" i="35"/>
  <c r="E5381" i="35"/>
  <c r="A5384" i="35" l="1"/>
  <c r="G5383" i="35"/>
  <c r="H5383" i="35" s="1"/>
  <c r="D5382" i="35"/>
  <c r="E5382" i="35"/>
  <c r="E5383" i="35" l="1"/>
  <c r="D5383" i="35"/>
  <c r="A5385" i="35"/>
  <c r="G5384" i="35"/>
  <c r="H5384" i="35" s="1"/>
  <c r="E5384" i="35" l="1"/>
  <c r="D5384" i="35"/>
  <c r="G5385" i="35"/>
  <c r="H5385" i="35" s="1"/>
  <c r="A5386" i="35"/>
  <c r="G5386" i="35" l="1"/>
  <c r="H5386" i="35" s="1"/>
  <c r="A5387" i="35"/>
  <c r="E5385" i="35"/>
  <c r="D5385" i="35"/>
  <c r="A5388" i="35" l="1"/>
  <c r="G5387" i="35"/>
  <c r="H5387" i="35" s="1"/>
  <c r="D5386" i="35"/>
  <c r="E5386" i="35"/>
  <c r="E5387" i="35" l="1"/>
  <c r="D5387" i="35"/>
  <c r="G5388" i="35"/>
  <c r="H5388" i="35" s="1"/>
  <c r="A5389" i="35"/>
  <c r="G5389" i="35" l="1"/>
  <c r="H5389" i="35" s="1"/>
  <c r="A5390" i="35"/>
  <c r="D5388" i="35"/>
  <c r="B5388" i="35"/>
  <c r="E5388" i="35"/>
  <c r="A5391" i="35" l="1"/>
  <c r="G5390" i="35"/>
  <c r="H5390" i="35" s="1"/>
  <c r="D5389" i="35"/>
  <c r="E5389" i="35"/>
  <c r="E5390" i="35" l="1"/>
  <c r="D5390" i="35"/>
  <c r="A5392" i="35"/>
  <c r="G5391" i="35"/>
  <c r="H5391" i="35" s="1"/>
  <c r="E5391" i="35" l="1"/>
  <c r="D5391" i="35"/>
  <c r="G5392" i="35"/>
  <c r="H5392" i="35" s="1"/>
  <c r="A5393" i="35"/>
  <c r="G5393" i="35" l="1"/>
  <c r="H5393" i="35" s="1"/>
  <c r="A5394" i="35"/>
  <c r="D5392" i="35"/>
  <c r="E5392" i="35"/>
  <c r="A5395" i="35" l="1"/>
  <c r="G5394" i="35"/>
  <c r="H5394" i="35" s="1"/>
  <c r="E5393" i="35"/>
  <c r="D5393" i="35"/>
  <c r="E5394" i="35" l="1"/>
  <c r="D5394" i="35"/>
  <c r="A5396" i="35"/>
  <c r="G5395" i="35"/>
  <c r="H5395" i="35" s="1"/>
  <c r="E5395" i="35" l="1"/>
  <c r="D5395" i="35"/>
  <c r="G5396" i="35"/>
  <c r="H5396" i="35" s="1"/>
  <c r="A5397" i="35"/>
  <c r="G5397" i="35" l="1"/>
  <c r="H5397" i="35" s="1"/>
  <c r="A5398" i="35"/>
  <c r="E5396" i="35"/>
  <c r="D5396" i="35"/>
  <c r="A5399" i="35" l="1"/>
  <c r="G5398" i="35"/>
  <c r="H5398" i="35" s="1"/>
  <c r="E5397" i="35"/>
  <c r="D5397" i="35"/>
  <c r="D5398" i="35" l="1"/>
  <c r="E5398" i="35"/>
  <c r="A5400" i="35"/>
  <c r="G5399" i="35"/>
  <c r="H5399" i="35" s="1"/>
  <c r="G5400" i="35" l="1"/>
  <c r="H5400" i="35" s="1"/>
  <c r="A5401" i="35"/>
  <c r="E5399" i="35"/>
  <c r="D5399" i="35"/>
  <c r="G5401" i="35" l="1"/>
  <c r="H5401" i="35" s="1"/>
  <c r="A5402" i="35"/>
  <c r="E5400" i="35"/>
  <c r="D5400" i="35"/>
  <c r="A5403" i="35" l="1"/>
  <c r="G5402" i="35"/>
  <c r="H5402" i="35" s="1"/>
  <c r="E5401" i="35"/>
  <c r="D5401" i="35"/>
  <c r="E5402" i="35" l="1"/>
  <c r="D5402" i="35"/>
  <c r="A5404" i="35"/>
  <c r="G5403" i="35"/>
  <c r="H5403" i="35" s="1"/>
  <c r="G5404" i="35" l="1"/>
  <c r="H5404" i="35" s="1"/>
  <c r="A5405" i="35"/>
  <c r="E5403" i="35"/>
  <c r="D5403" i="35"/>
  <c r="G5405" i="35" l="1"/>
  <c r="H5405" i="35" s="1"/>
  <c r="A5406" i="35"/>
  <c r="E5404" i="35"/>
  <c r="D5404" i="35"/>
  <c r="A5407" i="35" l="1"/>
  <c r="G5406" i="35"/>
  <c r="H5406" i="35" s="1"/>
  <c r="D5405" i="35"/>
  <c r="E5405" i="35"/>
  <c r="D5406" i="35" l="1"/>
  <c r="E5406" i="35"/>
  <c r="A5408" i="35"/>
  <c r="G5407" i="35"/>
  <c r="H5407" i="35" s="1"/>
  <c r="G5408" i="35" l="1"/>
  <c r="H5408" i="35" s="1"/>
  <c r="A5409" i="35"/>
  <c r="E5407" i="35"/>
  <c r="D5407" i="35"/>
  <c r="G5409" i="35" l="1"/>
  <c r="H5409" i="35" s="1"/>
  <c r="A5410" i="35"/>
  <c r="D5408" i="35"/>
  <c r="E5408" i="35"/>
  <c r="A5411" i="35" l="1"/>
  <c r="G5410" i="35"/>
  <c r="H5410" i="35" s="1"/>
  <c r="D5409" i="35"/>
  <c r="E5409" i="35"/>
  <c r="E5410" i="35" l="1"/>
  <c r="D5410" i="35"/>
  <c r="A5412" i="35"/>
  <c r="G5411" i="35"/>
  <c r="H5411" i="35" s="1"/>
  <c r="G5412" i="35" l="1"/>
  <c r="H5412" i="35" s="1"/>
  <c r="A5413" i="35"/>
  <c r="E5411" i="35"/>
  <c r="D5411" i="35"/>
  <c r="A5414" i="35" l="1"/>
  <c r="G5413" i="35"/>
  <c r="H5413" i="35" s="1"/>
  <c r="E5412" i="35"/>
  <c r="D5412" i="35"/>
  <c r="B5412" i="35"/>
  <c r="E5413" i="35" l="1"/>
  <c r="D5413" i="35"/>
  <c r="A5415" i="35"/>
  <c r="G5414" i="35"/>
  <c r="H5414" i="35" s="1"/>
  <c r="E5414" i="35" l="1"/>
  <c r="D5414" i="35"/>
  <c r="G5415" i="35"/>
  <c r="H5415" i="35" s="1"/>
  <c r="A5416" i="35"/>
  <c r="G5416" i="35" l="1"/>
  <c r="H5416" i="35" s="1"/>
  <c r="A5417" i="35"/>
  <c r="E5415" i="35"/>
  <c r="D5415" i="35"/>
  <c r="A5418" i="35" l="1"/>
  <c r="G5417" i="35"/>
  <c r="H5417" i="35" s="1"/>
  <c r="D5416" i="35"/>
  <c r="E5416" i="35"/>
  <c r="E5417" i="35" l="1"/>
  <c r="D5417" i="35"/>
  <c r="A5419" i="35"/>
  <c r="G5418" i="35"/>
  <c r="H5418" i="35" s="1"/>
  <c r="E5418" i="35" l="1"/>
  <c r="D5418" i="35"/>
  <c r="G5419" i="35"/>
  <c r="H5419" i="35" s="1"/>
  <c r="A5420" i="35"/>
  <c r="G5420" i="35" l="1"/>
  <c r="H5420" i="35" s="1"/>
  <c r="A5421" i="35"/>
  <c r="E5419" i="35"/>
  <c r="D5419" i="35"/>
  <c r="A5422" i="35" l="1"/>
  <c r="G5421" i="35"/>
  <c r="H5421" i="35" s="1"/>
  <c r="E5420" i="35"/>
  <c r="D5420" i="35"/>
  <c r="D5421" i="35" l="1"/>
  <c r="E5421" i="35"/>
  <c r="A5423" i="35"/>
  <c r="G5422" i="35"/>
  <c r="H5422" i="35" s="1"/>
  <c r="E5422" i="35" l="1"/>
  <c r="D5422" i="35"/>
  <c r="G5423" i="35"/>
  <c r="H5423" i="35" s="1"/>
  <c r="A5424" i="35"/>
  <c r="G5424" i="35" l="1"/>
  <c r="H5424" i="35" s="1"/>
  <c r="A5425" i="35"/>
  <c r="D5423" i="35"/>
  <c r="E5423" i="35"/>
  <c r="A5426" i="35" l="1"/>
  <c r="G5425" i="35"/>
  <c r="H5425" i="35" s="1"/>
  <c r="D5424" i="35"/>
  <c r="E5424" i="35"/>
  <c r="E5425" i="35" l="1"/>
  <c r="D5425" i="35"/>
  <c r="A5427" i="35"/>
  <c r="G5426" i="35"/>
  <c r="H5426" i="35" s="1"/>
  <c r="E5426" i="35" l="1"/>
  <c r="D5426" i="35"/>
  <c r="G5427" i="35"/>
  <c r="H5427" i="35" s="1"/>
  <c r="A5428" i="35"/>
  <c r="G5428" i="35" l="1"/>
  <c r="H5428" i="35" s="1"/>
  <c r="A5429" i="35"/>
  <c r="E5427" i="35"/>
  <c r="D5427" i="35"/>
  <c r="A5430" i="35" l="1"/>
  <c r="G5429" i="35"/>
  <c r="H5429" i="35" s="1"/>
  <c r="E5428" i="35"/>
  <c r="D5428" i="35"/>
  <c r="E5429" i="35" l="1"/>
  <c r="D5429" i="35"/>
  <c r="A5431" i="35"/>
  <c r="G5430" i="35"/>
  <c r="H5430" i="35" s="1"/>
  <c r="D5430" i="35" l="1"/>
  <c r="E5430" i="35"/>
  <c r="G5431" i="35"/>
  <c r="H5431" i="35" s="1"/>
  <c r="A5432" i="35"/>
  <c r="G5432" i="35" l="1"/>
  <c r="H5432" i="35" s="1"/>
  <c r="A5433" i="35"/>
  <c r="E5431" i="35"/>
  <c r="D5431" i="35"/>
  <c r="A5434" i="35" l="1"/>
  <c r="G5433" i="35"/>
  <c r="H5433" i="35" s="1"/>
  <c r="D5432" i="35"/>
  <c r="E5432" i="35"/>
  <c r="E5433" i="35" l="1"/>
  <c r="D5433" i="35"/>
  <c r="A5435" i="35"/>
  <c r="G5434" i="35"/>
  <c r="H5434" i="35" s="1"/>
  <c r="E5434" i="35" l="1"/>
  <c r="D5434" i="35"/>
  <c r="G5435" i="35"/>
  <c r="H5435" i="35" s="1"/>
  <c r="A5436" i="35"/>
  <c r="G5436" i="35" l="1"/>
  <c r="H5436" i="35" s="1"/>
  <c r="A5437" i="35"/>
  <c r="E5435" i="35"/>
  <c r="D5435" i="35"/>
  <c r="A5438" i="35" l="1"/>
  <c r="G5437" i="35"/>
  <c r="H5437" i="35" s="1"/>
  <c r="E5436" i="35"/>
  <c r="D5436" i="35"/>
  <c r="B5436" i="35"/>
  <c r="E5437" i="35" l="1"/>
  <c r="D5437" i="35"/>
  <c r="G5438" i="35"/>
  <c r="H5438" i="35" s="1"/>
  <c r="A5439" i="35"/>
  <c r="G5439" i="35" l="1"/>
  <c r="H5439" i="35" s="1"/>
  <c r="A5440" i="35"/>
  <c r="E5438" i="35"/>
  <c r="D5438" i="35"/>
  <c r="A5441" i="35" l="1"/>
  <c r="G5440" i="35"/>
  <c r="H5440" i="35" s="1"/>
  <c r="E5439" i="35"/>
  <c r="D5439" i="35"/>
  <c r="D5440" i="35" l="1"/>
  <c r="E5440" i="35"/>
  <c r="A5442" i="35"/>
  <c r="G5441" i="35"/>
  <c r="H5441" i="35" s="1"/>
  <c r="E5441" i="35" l="1"/>
  <c r="D5441" i="35"/>
  <c r="G5442" i="35"/>
  <c r="H5442" i="35" s="1"/>
  <c r="A5443" i="35"/>
  <c r="G5443" i="35" l="1"/>
  <c r="H5443" i="35" s="1"/>
  <c r="A5444" i="35"/>
  <c r="D5442" i="35"/>
  <c r="E5442" i="35"/>
  <c r="A5445" i="35" l="1"/>
  <c r="G5444" i="35"/>
  <c r="H5444" i="35" s="1"/>
  <c r="E5443" i="35"/>
  <c r="D5443" i="35"/>
  <c r="D5444" i="35" l="1"/>
  <c r="E5444" i="35"/>
  <c r="A5446" i="35"/>
  <c r="G5445" i="35"/>
  <c r="H5445" i="35" s="1"/>
  <c r="E5445" i="35" l="1"/>
  <c r="D5445" i="35"/>
  <c r="G5446" i="35"/>
  <c r="H5446" i="35" s="1"/>
  <c r="A5447" i="35"/>
  <c r="G5447" i="35" l="1"/>
  <c r="H5447" i="35" s="1"/>
  <c r="A5448" i="35"/>
  <c r="D5446" i="35"/>
  <c r="E5446" i="35"/>
  <c r="A5449" i="35" l="1"/>
  <c r="G5448" i="35"/>
  <c r="H5448" i="35" s="1"/>
  <c r="E5447" i="35"/>
  <c r="D5447" i="35"/>
  <c r="D5448" i="35" l="1"/>
  <c r="E5448" i="35"/>
  <c r="A5450" i="35"/>
  <c r="G5449" i="35"/>
  <c r="H5449" i="35" s="1"/>
  <c r="E5449" i="35" l="1"/>
  <c r="D5449" i="35"/>
  <c r="G5450" i="35"/>
  <c r="H5450" i="35" s="1"/>
  <c r="A5451" i="35"/>
  <c r="G5451" i="35" l="1"/>
  <c r="H5451" i="35" s="1"/>
  <c r="A5452" i="35"/>
  <c r="E5450" i="35"/>
  <c r="D5450" i="35"/>
  <c r="A5453" i="35" l="1"/>
  <c r="G5452" i="35"/>
  <c r="H5452" i="35" s="1"/>
  <c r="E5451" i="35"/>
  <c r="D5451" i="35"/>
  <c r="E5452" i="35" l="1"/>
  <c r="D5452" i="35"/>
  <c r="A5454" i="35"/>
  <c r="G5453" i="35"/>
  <c r="H5453" i="35" s="1"/>
  <c r="D5453" i="35" l="1"/>
  <c r="E5453" i="35"/>
  <c r="G5454" i="35"/>
  <c r="H5454" i="35" s="1"/>
  <c r="A5455" i="35"/>
  <c r="G5455" i="35" l="1"/>
  <c r="H5455" i="35" s="1"/>
  <c r="A5456" i="35"/>
  <c r="E5454" i="35"/>
  <c r="D5454" i="35"/>
  <c r="A5457" i="35" l="1"/>
  <c r="G5456" i="35"/>
  <c r="H5456" i="35" s="1"/>
  <c r="E5455" i="35"/>
  <c r="D5455" i="35"/>
  <c r="D5456" i="35" l="1"/>
  <c r="E5456" i="35"/>
  <c r="A5458" i="35"/>
  <c r="G5457" i="35"/>
  <c r="H5457" i="35" s="1"/>
  <c r="E5457" i="35" l="1"/>
  <c r="D5457" i="35"/>
  <c r="G5458" i="35"/>
  <c r="H5458" i="35" s="1"/>
  <c r="A5459" i="35"/>
  <c r="G5459" i="35" l="1"/>
  <c r="H5459" i="35" s="1"/>
  <c r="A5460" i="35"/>
  <c r="D5458" i="35"/>
  <c r="E5458" i="35"/>
  <c r="A5461" i="35" l="1"/>
  <c r="G5460" i="35"/>
  <c r="H5460" i="35" s="1"/>
  <c r="E5459" i="35"/>
  <c r="D5459" i="35"/>
  <c r="D5460" i="35" l="1"/>
  <c r="E5460" i="35"/>
  <c r="B5460" i="35"/>
  <c r="G5461" i="35"/>
  <c r="H5461" i="35" s="1"/>
  <c r="A5462" i="35"/>
  <c r="D5461" i="35" l="1"/>
  <c r="E5461" i="35"/>
  <c r="G5462" i="35"/>
  <c r="H5462" i="35" s="1"/>
  <c r="A5463" i="35"/>
  <c r="A5464" i="35" l="1"/>
  <c r="G5463" i="35"/>
  <c r="H5463" i="35" s="1"/>
  <c r="E5462" i="35"/>
  <c r="D5462" i="35"/>
  <c r="E5463" i="35" l="1"/>
  <c r="D5463" i="35"/>
  <c r="A5465" i="35"/>
  <c r="G5464" i="35"/>
  <c r="H5464" i="35" s="1"/>
  <c r="D5464" i="35" l="1"/>
  <c r="E5464" i="35"/>
  <c r="G5465" i="35"/>
  <c r="H5465" i="35" s="1"/>
  <c r="A5466" i="35"/>
  <c r="G5466" i="35" l="1"/>
  <c r="H5466" i="35" s="1"/>
  <c r="A5467" i="35"/>
  <c r="E5465" i="35"/>
  <c r="D5465" i="35"/>
  <c r="A5468" i="35" l="1"/>
  <c r="G5467" i="35"/>
  <c r="H5467" i="35" s="1"/>
  <c r="E5466" i="35"/>
  <c r="D5466" i="35"/>
  <c r="E5467" i="35" l="1"/>
  <c r="D5467" i="35"/>
  <c r="A5469" i="35"/>
  <c r="G5468" i="35"/>
  <c r="H5468" i="35" s="1"/>
  <c r="E5468" i="35" l="1"/>
  <c r="D5468" i="35"/>
  <c r="G5469" i="35"/>
  <c r="H5469" i="35" s="1"/>
  <c r="A5470" i="35"/>
  <c r="G5470" i="35" l="1"/>
  <c r="H5470" i="35" s="1"/>
  <c r="A5471" i="35"/>
  <c r="E5469" i="35"/>
  <c r="D5469" i="35"/>
  <c r="A5472" i="35" l="1"/>
  <c r="G5471" i="35"/>
  <c r="H5471" i="35" s="1"/>
  <c r="D5470" i="35"/>
  <c r="E5470" i="35"/>
  <c r="E5471" i="35" l="1"/>
  <c r="D5471" i="35"/>
  <c r="A5473" i="35"/>
  <c r="G5472" i="35"/>
  <c r="H5472" i="35" s="1"/>
  <c r="D5472" i="35" l="1"/>
  <c r="E5472" i="35"/>
  <c r="G5473" i="35"/>
  <c r="H5473" i="35" s="1"/>
  <c r="A5474" i="35"/>
  <c r="G5474" i="35" l="1"/>
  <c r="H5474" i="35" s="1"/>
  <c r="A5475" i="35"/>
  <c r="E5473" i="35"/>
  <c r="D5473" i="35"/>
  <c r="A5476" i="35" l="1"/>
  <c r="G5475" i="35"/>
  <c r="H5475" i="35" s="1"/>
  <c r="E5474" i="35"/>
  <c r="D5474" i="35"/>
  <c r="E5475" i="35" l="1"/>
  <c r="D5475" i="35"/>
  <c r="A5477" i="35"/>
  <c r="G5476" i="35"/>
  <c r="H5476" i="35" s="1"/>
  <c r="E5476" i="35" l="1"/>
  <c r="D5476" i="35"/>
  <c r="G5477" i="35"/>
  <c r="H5477" i="35" s="1"/>
  <c r="A5478" i="35"/>
  <c r="G5478" i="35" l="1"/>
  <c r="H5478" i="35" s="1"/>
  <c r="A5479" i="35"/>
  <c r="D5477" i="35"/>
  <c r="E5477" i="35"/>
  <c r="A5480" i="35" l="1"/>
  <c r="G5479" i="35"/>
  <c r="H5479" i="35" s="1"/>
  <c r="E5478" i="35"/>
  <c r="D5478" i="35"/>
  <c r="D5479" i="35" l="1"/>
  <c r="E5479" i="35"/>
  <c r="A5481" i="35"/>
  <c r="G5480" i="35"/>
  <c r="H5480" i="35" s="1"/>
  <c r="D5480" i="35" l="1"/>
  <c r="E5480" i="35"/>
  <c r="G5481" i="35"/>
  <c r="H5481" i="35" s="1"/>
  <c r="A5482" i="35"/>
  <c r="G5482" i="35" l="1"/>
  <c r="H5482" i="35" s="1"/>
  <c r="A5483" i="35"/>
  <c r="E5481" i="35"/>
  <c r="D5481" i="35"/>
  <c r="A5484" i="35" l="1"/>
  <c r="G5483" i="35"/>
  <c r="H5483" i="35" s="1"/>
  <c r="E5482" i="35"/>
  <c r="D5482" i="35"/>
  <c r="E5483" i="35" l="1"/>
  <c r="D5483" i="35"/>
  <c r="G5484" i="35"/>
  <c r="H5484" i="35" s="1"/>
  <c r="A5485" i="35"/>
  <c r="G5485" i="35" l="1"/>
  <c r="H5485" i="35" s="1"/>
  <c r="A5486" i="35"/>
  <c r="D5484" i="35"/>
  <c r="B5484" i="35"/>
  <c r="E5484" i="35"/>
  <c r="A5487" i="35" l="1"/>
  <c r="G5486" i="35"/>
  <c r="H5486" i="35" s="1"/>
  <c r="D5485" i="35"/>
  <c r="E5485" i="35"/>
  <c r="E5486" i="35" l="1"/>
  <c r="D5486" i="35"/>
  <c r="A5488" i="35"/>
  <c r="G5487" i="35"/>
  <c r="H5487" i="35" s="1"/>
  <c r="E5487" i="35" l="1"/>
  <c r="D5487" i="35"/>
  <c r="G5488" i="35"/>
  <c r="H5488" i="35" s="1"/>
  <c r="A5489" i="35"/>
  <c r="G5489" i="35" l="1"/>
  <c r="H5489" i="35" s="1"/>
  <c r="A5490" i="35"/>
  <c r="D5488" i="35"/>
  <c r="E5488" i="35"/>
  <c r="A5491" i="35" l="1"/>
  <c r="G5490" i="35"/>
  <c r="H5490" i="35" s="1"/>
  <c r="E5489" i="35"/>
  <c r="D5489" i="35"/>
  <c r="E5490" i="35" l="1"/>
  <c r="D5490" i="35"/>
  <c r="A5492" i="35"/>
  <c r="G5491" i="35"/>
  <c r="H5491" i="35" s="1"/>
  <c r="E5491" i="35" l="1"/>
  <c r="D5491" i="35"/>
  <c r="G5492" i="35"/>
  <c r="H5492" i="35" s="1"/>
  <c r="A5493" i="35"/>
  <c r="G5493" i="35" l="1"/>
  <c r="H5493" i="35" s="1"/>
  <c r="A5494" i="35"/>
  <c r="E5492" i="35"/>
  <c r="D5492" i="35"/>
  <c r="A5495" i="35" l="1"/>
  <c r="G5494" i="35"/>
  <c r="H5494" i="35" s="1"/>
  <c r="E5493" i="35"/>
  <c r="D5493" i="35"/>
  <c r="E5494" i="35" l="1"/>
  <c r="D5494" i="35"/>
  <c r="A5496" i="35"/>
  <c r="G5495" i="35"/>
  <c r="H5495" i="35" s="1"/>
  <c r="E5495" i="35" l="1"/>
  <c r="D5495" i="35"/>
  <c r="G5496" i="35"/>
  <c r="H5496" i="35" s="1"/>
  <c r="A5497" i="35"/>
  <c r="G5497" i="35" l="1"/>
  <c r="H5497" i="35" s="1"/>
  <c r="A5498" i="35"/>
  <c r="E5496" i="35"/>
  <c r="D5496" i="35"/>
  <c r="A5499" i="35" l="1"/>
  <c r="G5498" i="35"/>
  <c r="H5498" i="35" s="1"/>
  <c r="E5497" i="35"/>
  <c r="D5497" i="35"/>
  <c r="E5498" i="35" l="1"/>
  <c r="D5498" i="35"/>
  <c r="A5500" i="35"/>
  <c r="G5499" i="35"/>
  <c r="H5499" i="35" s="1"/>
  <c r="E5499" i="35" l="1"/>
  <c r="D5499" i="35"/>
  <c r="G5500" i="35"/>
  <c r="H5500" i="35" s="1"/>
  <c r="A5501" i="35"/>
  <c r="G5501" i="35" l="1"/>
  <c r="H5501" i="35" s="1"/>
  <c r="A5502" i="35"/>
  <c r="E5500" i="35"/>
  <c r="D5500" i="35"/>
  <c r="A5503" i="35" l="1"/>
  <c r="G5502" i="35"/>
  <c r="H5502" i="35" s="1"/>
  <c r="E5501" i="35"/>
  <c r="D5501" i="35"/>
  <c r="E5502" i="35" l="1"/>
  <c r="D5502" i="35"/>
  <c r="A5504" i="35"/>
  <c r="G5503" i="35"/>
  <c r="H5503" i="35" s="1"/>
  <c r="E5503" i="35" l="1"/>
  <c r="D5503" i="35"/>
  <c r="G5504" i="35"/>
  <c r="H5504" i="35" s="1"/>
  <c r="A5505" i="35"/>
  <c r="G5505" i="35" l="1"/>
  <c r="H5505" i="35" s="1"/>
  <c r="A5506" i="35"/>
  <c r="D5504" i="35"/>
  <c r="E5504" i="35"/>
  <c r="A5507" i="35" l="1"/>
  <c r="G5506" i="35"/>
  <c r="H5506" i="35" s="1"/>
  <c r="E5505" i="35"/>
  <c r="D5505" i="35"/>
  <c r="E5506" i="35" l="1"/>
  <c r="D5506" i="35"/>
  <c r="A5508" i="35"/>
  <c r="G5507" i="35"/>
  <c r="H5507" i="35" s="1"/>
  <c r="E5507" i="35" l="1"/>
  <c r="D5507" i="35"/>
  <c r="G5508" i="35"/>
  <c r="H5508" i="35" s="1"/>
  <c r="A5509" i="35"/>
  <c r="A5510" i="35" l="1"/>
  <c r="G5509" i="35"/>
  <c r="H5509" i="35" s="1"/>
  <c r="E5508" i="35"/>
  <c r="D5508" i="35"/>
  <c r="B5508" i="35"/>
  <c r="E5509" i="35" l="1"/>
  <c r="D5509" i="35"/>
  <c r="A5511" i="35"/>
  <c r="G5510" i="35"/>
  <c r="H5510" i="35" s="1"/>
  <c r="E5510" i="35" l="1"/>
  <c r="D5510" i="35"/>
  <c r="G5511" i="35"/>
  <c r="H5511" i="35" s="1"/>
  <c r="A5512" i="35"/>
  <c r="G5512" i="35" l="1"/>
  <c r="H5512" i="35" s="1"/>
  <c r="A5513" i="35"/>
  <c r="E5511" i="35"/>
  <c r="D5511" i="35"/>
  <c r="A5514" i="35" l="1"/>
  <c r="G5513" i="35"/>
  <c r="H5513" i="35" s="1"/>
  <c r="D5512" i="35"/>
  <c r="E5512" i="35"/>
  <c r="E5513" i="35" l="1"/>
  <c r="D5513" i="35"/>
  <c r="A5515" i="35"/>
  <c r="G5514" i="35"/>
  <c r="H5514" i="35" s="1"/>
  <c r="E5514" i="35" l="1"/>
  <c r="D5514" i="35"/>
  <c r="G5515" i="35"/>
  <c r="H5515" i="35" s="1"/>
  <c r="A5516" i="35"/>
  <c r="G5516" i="35" l="1"/>
  <c r="H5516" i="35" s="1"/>
  <c r="A5517" i="35"/>
  <c r="D5515" i="35"/>
  <c r="E5515" i="35"/>
  <c r="A5518" i="35" l="1"/>
  <c r="G5517" i="35"/>
  <c r="H5517" i="35" s="1"/>
  <c r="E5516" i="35"/>
  <c r="D5516" i="35"/>
  <c r="D5517" i="35" l="1"/>
  <c r="E5517" i="35"/>
  <c r="A5519" i="35"/>
  <c r="G5518" i="35"/>
  <c r="H5518" i="35" s="1"/>
  <c r="E5518" i="35" l="1"/>
  <c r="D5518" i="35"/>
  <c r="G5519" i="35"/>
  <c r="H5519" i="35" s="1"/>
  <c r="A5520" i="35"/>
  <c r="G5520" i="35" l="1"/>
  <c r="H5520" i="35" s="1"/>
  <c r="A5521" i="35"/>
  <c r="E5519" i="35"/>
  <c r="D5519" i="35"/>
  <c r="A5522" i="35" l="1"/>
  <c r="G5521" i="35"/>
  <c r="H5521" i="35" s="1"/>
  <c r="D5520" i="35"/>
  <c r="E5520" i="35"/>
  <c r="E5521" i="35" l="1"/>
  <c r="D5521" i="35"/>
  <c r="A5523" i="35"/>
  <c r="G5522" i="35"/>
  <c r="H5522" i="35" s="1"/>
  <c r="E5522" i="35" l="1"/>
  <c r="D5522" i="35"/>
  <c r="G5523" i="35"/>
  <c r="H5523" i="35" s="1"/>
  <c r="A5524" i="35"/>
  <c r="G5524" i="35" l="1"/>
  <c r="H5524" i="35" s="1"/>
  <c r="A5525" i="35"/>
  <c r="E5523" i="35"/>
  <c r="D5523" i="35"/>
  <c r="A5526" i="35" l="1"/>
  <c r="G5525" i="35"/>
  <c r="H5525" i="35" s="1"/>
  <c r="E5524" i="35"/>
  <c r="D5524" i="35"/>
  <c r="E5525" i="35" l="1"/>
  <c r="D5525" i="35"/>
  <c r="A5527" i="35"/>
  <c r="G5526" i="35"/>
  <c r="H5526" i="35" s="1"/>
  <c r="E5526" i="35" l="1"/>
  <c r="D5526" i="35"/>
  <c r="G5527" i="35"/>
  <c r="H5527" i="35" s="1"/>
  <c r="A5528" i="35"/>
  <c r="G5528" i="35" l="1"/>
  <c r="H5528" i="35" s="1"/>
  <c r="A5529" i="35"/>
  <c r="E5527" i="35"/>
  <c r="D5527" i="35"/>
  <c r="A5530" i="35" l="1"/>
  <c r="G5529" i="35"/>
  <c r="H5529" i="35" s="1"/>
  <c r="D5528" i="35"/>
  <c r="E5528" i="35"/>
  <c r="E5529" i="35" l="1"/>
  <c r="D5529" i="35"/>
  <c r="A5531" i="35"/>
  <c r="G5530" i="35"/>
  <c r="H5530" i="35" s="1"/>
  <c r="E5530" i="35" l="1"/>
  <c r="D5530" i="35"/>
  <c r="G5531" i="35"/>
  <c r="H5531" i="35" s="1"/>
  <c r="A5532" i="35"/>
  <c r="G5532" i="35" l="1"/>
  <c r="H5532" i="35" s="1"/>
  <c r="A5533" i="35"/>
  <c r="D5531" i="35"/>
  <c r="E5531" i="35"/>
  <c r="A5534" i="35" l="1"/>
  <c r="G5533" i="35"/>
  <c r="H5533" i="35" s="1"/>
  <c r="E5532" i="35"/>
  <c r="D5532" i="35"/>
  <c r="B5532" i="35"/>
  <c r="E5533" i="35" l="1"/>
  <c r="D5533" i="35"/>
  <c r="G5534" i="35"/>
  <c r="H5534" i="35" s="1"/>
  <c r="A5535" i="35"/>
  <c r="G5535" i="35" l="1"/>
  <c r="H5535" i="35" s="1"/>
  <c r="A5536" i="35"/>
  <c r="D5534" i="35"/>
  <c r="E5534" i="35"/>
  <c r="A5537" i="35" l="1"/>
  <c r="G5536" i="35"/>
  <c r="H5536" i="35" s="1"/>
  <c r="E5535" i="35"/>
  <c r="D5535" i="35"/>
  <c r="D5536" i="35" l="1"/>
  <c r="E5536" i="35"/>
  <c r="A5538" i="35"/>
  <c r="G5537" i="35"/>
  <c r="H5537" i="35" s="1"/>
  <c r="E5537" i="35" l="1"/>
  <c r="D5537" i="35"/>
  <c r="G5538" i="35"/>
  <c r="H5538" i="35" s="1"/>
  <c r="A5539" i="35"/>
  <c r="G5539" i="35" l="1"/>
  <c r="H5539" i="35" s="1"/>
  <c r="A5540" i="35"/>
  <c r="E5538" i="35"/>
  <c r="D5538" i="35"/>
  <c r="A5541" i="35" l="1"/>
  <c r="G5540" i="35"/>
  <c r="H5540" i="35" s="1"/>
  <c r="E5539" i="35"/>
  <c r="D5539" i="35"/>
  <c r="E5540" i="35" l="1"/>
  <c r="D5540" i="35"/>
  <c r="A5542" i="35"/>
  <c r="G5541" i="35"/>
  <c r="H5541" i="35" s="1"/>
  <c r="E5541" i="35" l="1"/>
  <c r="D5541" i="35"/>
  <c r="G5542" i="35"/>
  <c r="H5542" i="35" s="1"/>
  <c r="A5543" i="35"/>
  <c r="G5543" i="35" l="1"/>
  <c r="H5543" i="35" s="1"/>
  <c r="A5544" i="35"/>
  <c r="E5542" i="35"/>
  <c r="D5542" i="35"/>
  <c r="A5545" i="35" l="1"/>
  <c r="G5544" i="35"/>
  <c r="H5544" i="35" s="1"/>
  <c r="E5543" i="35"/>
  <c r="D5543" i="35"/>
  <c r="D5544" i="35" l="1"/>
  <c r="E5544" i="35"/>
  <c r="A5546" i="35"/>
  <c r="G5545" i="35"/>
  <c r="H5545" i="35" s="1"/>
  <c r="G5546" i="35" l="1"/>
  <c r="H5546" i="35" s="1"/>
  <c r="A5547" i="35"/>
  <c r="E5545" i="35"/>
  <c r="D5545" i="35"/>
  <c r="G5547" i="35" l="1"/>
  <c r="H5547" i="35" s="1"/>
  <c r="A5548" i="35"/>
  <c r="E5546" i="35"/>
  <c r="D5546" i="35"/>
  <c r="A5549" i="35" l="1"/>
  <c r="G5548" i="35"/>
  <c r="H5548" i="35" s="1"/>
  <c r="E5547" i="35"/>
  <c r="D5547" i="35"/>
  <c r="E5548" i="35" l="1"/>
  <c r="D5548" i="35"/>
  <c r="A5550" i="35"/>
  <c r="G5549" i="35"/>
  <c r="H5549" i="35" s="1"/>
  <c r="D5549" i="35" l="1"/>
  <c r="E5549" i="35"/>
  <c r="G5550" i="35"/>
  <c r="H5550" i="35" s="1"/>
  <c r="A5551" i="35"/>
  <c r="D5550" i="35" l="1"/>
  <c r="E5550" i="35"/>
  <c r="G5551" i="35"/>
  <c r="H5551" i="35" s="1"/>
  <c r="A5552" i="35"/>
  <c r="A5553" i="35" l="1"/>
  <c r="G5552" i="35"/>
  <c r="H5552" i="35" s="1"/>
  <c r="E5551" i="35"/>
  <c r="D5551" i="35"/>
  <c r="D5552" i="35" l="1"/>
  <c r="E5552" i="35"/>
  <c r="A5554" i="35"/>
  <c r="G5553" i="35"/>
  <c r="H5553" i="35" s="1"/>
  <c r="G5554" i="35" l="1"/>
  <c r="H5554" i="35" s="1"/>
  <c r="A5555" i="35"/>
  <c r="E5553" i="35"/>
  <c r="D5553" i="35"/>
  <c r="G5555" i="35" l="1"/>
  <c r="H5555" i="35" s="1"/>
  <c r="A5556" i="35"/>
  <c r="E5554" i="35"/>
  <c r="D5554" i="35"/>
  <c r="A5557" i="35" l="1"/>
  <c r="G5556" i="35"/>
  <c r="H5556" i="35" s="1"/>
  <c r="E5555" i="35"/>
  <c r="D5555" i="35"/>
  <c r="E5556" i="35" l="1"/>
  <c r="D5556" i="35"/>
  <c r="B5556" i="35"/>
  <c r="G5557" i="35"/>
  <c r="H5557" i="35" s="1"/>
  <c r="A5558" i="35"/>
  <c r="E5557" i="35" l="1"/>
  <c r="D5557" i="35"/>
  <c r="G5558" i="35"/>
  <c r="H5558" i="35" s="1"/>
  <c r="A5559" i="35"/>
  <c r="A5560" i="35" l="1"/>
  <c r="G5559" i="35"/>
  <c r="H5559" i="35" s="1"/>
  <c r="E5558" i="35"/>
  <c r="D5558" i="35"/>
  <c r="E5559" i="35" l="1"/>
  <c r="D5559" i="35"/>
  <c r="A5561" i="35"/>
  <c r="G5560" i="35"/>
  <c r="H5560" i="35" s="1"/>
  <c r="D5560" i="35" l="1"/>
  <c r="E5560" i="35"/>
  <c r="A5562" i="35"/>
  <c r="G5561" i="35"/>
  <c r="H5561" i="35" s="1"/>
  <c r="D5561" i="35" l="1"/>
  <c r="E5561" i="35"/>
  <c r="G5562" i="35"/>
  <c r="H5562" i="35" s="1"/>
  <c r="A5563" i="35"/>
  <c r="G5563" i="35" l="1"/>
  <c r="H5563" i="35" s="1"/>
  <c r="A5564" i="35"/>
  <c r="D5562" i="35"/>
  <c r="E5562" i="35"/>
  <c r="A5565" i="35" l="1"/>
  <c r="G5564" i="35"/>
  <c r="H5564" i="35" s="1"/>
  <c r="D5563" i="35"/>
  <c r="E5563" i="35"/>
  <c r="E5564" i="35" l="1"/>
  <c r="D5564" i="35"/>
  <c r="A5566" i="35"/>
  <c r="G5565" i="35"/>
  <c r="H5565" i="35" s="1"/>
  <c r="G5566" i="35" l="1"/>
  <c r="H5566" i="35" s="1"/>
  <c r="A5567" i="35"/>
  <c r="D5565" i="35"/>
  <c r="E5565" i="35"/>
  <c r="A5568" i="35" l="1"/>
  <c r="G5567" i="35"/>
  <c r="H5567" i="35" s="1"/>
  <c r="D5566" i="35"/>
  <c r="E5566" i="35"/>
  <c r="E5567" i="35" l="1"/>
  <c r="D5567" i="35"/>
  <c r="A5569" i="35"/>
  <c r="G5568" i="35"/>
  <c r="H5568" i="35" s="1"/>
  <c r="A5570" i="35" l="1"/>
  <c r="G5569" i="35"/>
  <c r="H5569" i="35" s="1"/>
  <c r="D5568" i="35"/>
  <c r="E5568" i="35"/>
  <c r="E5569" i="35" l="1"/>
  <c r="D5569" i="35"/>
  <c r="G5570" i="35"/>
  <c r="H5570" i="35" s="1"/>
  <c r="A5571" i="35"/>
  <c r="A5572" i="35" l="1"/>
  <c r="G5571" i="35"/>
  <c r="H5571" i="35" s="1"/>
  <c r="E5570" i="35"/>
  <c r="D5570" i="35"/>
  <c r="E5571" i="35" l="1"/>
  <c r="D5571" i="35"/>
  <c r="A5573" i="35"/>
  <c r="G5572" i="35"/>
  <c r="H5572" i="35" s="1"/>
  <c r="A5574" i="35" l="1"/>
  <c r="G5573" i="35"/>
  <c r="H5573" i="35" s="1"/>
  <c r="E5572" i="35"/>
  <c r="D5572" i="35"/>
  <c r="D5573" i="35" l="1"/>
  <c r="E5573" i="35"/>
  <c r="G5574" i="35"/>
  <c r="H5574" i="35" s="1"/>
  <c r="A5575" i="35"/>
  <c r="D5574" i="35" l="1"/>
  <c r="E5574" i="35"/>
  <c r="A5576" i="35"/>
  <c r="G5575" i="35"/>
  <c r="H5575" i="35" s="1"/>
  <c r="A5577" i="35" l="1"/>
  <c r="G5576" i="35"/>
  <c r="H5576" i="35" s="1"/>
  <c r="D5575" i="35"/>
  <c r="E5575" i="35"/>
  <c r="D5576" i="35" l="1"/>
  <c r="E5576" i="35"/>
  <c r="A5578" i="35"/>
  <c r="G5577" i="35"/>
  <c r="H5577" i="35" s="1"/>
  <c r="G5578" i="35" l="1"/>
  <c r="H5578" i="35" s="1"/>
  <c r="A5579" i="35"/>
  <c r="D5577" i="35"/>
  <c r="E5577" i="35"/>
  <c r="G5579" i="35" l="1"/>
  <c r="H5579" i="35" s="1"/>
  <c r="A5580" i="35"/>
  <c r="D5578" i="35"/>
  <c r="E5578" i="35"/>
  <c r="G5580" i="35" l="1"/>
  <c r="H5580" i="35" s="1"/>
  <c r="A5581" i="35"/>
  <c r="D5579" i="35"/>
  <c r="E5579" i="35"/>
  <c r="G5581" i="35" l="1"/>
  <c r="H5581" i="35" s="1"/>
  <c r="A5582" i="35"/>
  <c r="D5580" i="35"/>
  <c r="B5580" i="35"/>
  <c r="E5580" i="35"/>
  <c r="G5582" i="35" l="1"/>
  <c r="H5582" i="35" s="1"/>
  <c r="A5583" i="35"/>
  <c r="E5581" i="35"/>
  <c r="D5581" i="35"/>
  <c r="A5584" i="35" l="1"/>
  <c r="G5583" i="35"/>
  <c r="H5583" i="35" s="1"/>
  <c r="D5582" i="35"/>
  <c r="E5582" i="35"/>
  <c r="E5583" i="35" l="1"/>
  <c r="D5583" i="35"/>
  <c r="A5585" i="35"/>
  <c r="G5584" i="35"/>
  <c r="H5584" i="35" s="1"/>
  <c r="D5584" i="35" l="1"/>
  <c r="E5584" i="35"/>
  <c r="G5585" i="35"/>
  <c r="H5585" i="35" s="1"/>
  <c r="A5586" i="35"/>
  <c r="A5587" i="35" l="1"/>
  <c r="G5586" i="35"/>
  <c r="H5586" i="35" s="1"/>
  <c r="D5585" i="35"/>
  <c r="E5585" i="35"/>
  <c r="E5586" i="35" l="1"/>
  <c r="D5586" i="35"/>
  <c r="A5588" i="35"/>
  <c r="G5587" i="35"/>
  <c r="H5587" i="35" s="1"/>
  <c r="E5587" i="35" l="1"/>
  <c r="D5587" i="35"/>
  <c r="A5589" i="35"/>
  <c r="G5588" i="35"/>
  <c r="H5588" i="35" s="1"/>
  <c r="E5588" i="35" l="1"/>
  <c r="D5588" i="35"/>
  <c r="G5589" i="35"/>
  <c r="H5589" i="35" s="1"/>
  <c r="A5590" i="35"/>
  <c r="A5591" i="35" l="1"/>
  <c r="G5590" i="35"/>
  <c r="H5590" i="35" s="1"/>
  <c r="E5589" i="35"/>
  <c r="D5589" i="35"/>
  <c r="E5590" i="35" l="1"/>
  <c r="D5590" i="35"/>
  <c r="A5592" i="35"/>
  <c r="G5591" i="35"/>
  <c r="H5591" i="35" s="1"/>
  <c r="E5591" i="35" l="1"/>
  <c r="D5591" i="35"/>
  <c r="A5593" i="35"/>
  <c r="G5592" i="35"/>
  <c r="H5592" i="35" s="1"/>
  <c r="E5592" i="35" l="1"/>
  <c r="D5592" i="35"/>
  <c r="G5593" i="35"/>
  <c r="H5593" i="35" s="1"/>
  <c r="A5594" i="35"/>
  <c r="A5595" i="35" l="1"/>
  <c r="G5594" i="35"/>
  <c r="H5594" i="35" s="1"/>
  <c r="D5593" i="35"/>
  <c r="E5593" i="35"/>
  <c r="D5594" i="35" l="1"/>
  <c r="E5594" i="35"/>
  <c r="A5596" i="35"/>
  <c r="G5595" i="35"/>
  <c r="H5595" i="35" s="1"/>
  <c r="E5595" i="35" l="1"/>
  <c r="D5595" i="35"/>
  <c r="A5597" i="35"/>
  <c r="G5596" i="35"/>
  <c r="H5596" i="35" s="1"/>
  <c r="D5596" i="35" l="1"/>
  <c r="E5596" i="35"/>
  <c r="G5597" i="35"/>
  <c r="H5597" i="35" s="1"/>
  <c r="A5598" i="35"/>
  <c r="G5598" i="35" l="1"/>
  <c r="H5598" i="35" s="1"/>
  <c r="A5599" i="35"/>
  <c r="D5597" i="35"/>
  <c r="E5597" i="35"/>
  <c r="A5600" i="35" l="1"/>
  <c r="G5599" i="35"/>
  <c r="H5599" i="35" s="1"/>
  <c r="D5598" i="35"/>
  <c r="E5598" i="35"/>
  <c r="E5599" i="35" l="1"/>
  <c r="D5599" i="35"/>
  <c r="A5601" i="35"/>
  <c r="G5600" i="35"/>
  <c r="H5600" i="35" s="1"/>
  <c r="E5600" i="35" l="1"/>
  <c r="D5600" i="35"/>
  <c r="G5601" i="35"/>
  <c r="H5601" i="35" s="1"/>
  <c r="A5602" i="35"/>
  <c r="A5603" i="35" l="1"/>
  <c r="G5602" i="35"/>
  <c r="H5602" i="35" s="1"/>
  <c r="D5601" i="35"/>
  <c r="E5601" i="35"/>
  <c r="D5602" i="35" l="1"/>
  <c r="E5602" i="35"/>
  <c r="A5604" i="35"/>
  <c r="G5603" i="35"/>
  <c r="H5603" i="35" s="1"/>
  <c r="E5603" i="35" l="1"/>
  <c r="D5603" i="35"/>
  <c r="A5605" i="35"/>
  <c r="G5604" i="35"/>
  <c r="H5604" i="35" s="1"/>
  <c r="D5604" i="35" l="1"/>
  <c r="E5604" i="35"/>
  <c r="B5604" i="35"/>
  <c r="A5606" i="35"/>
  <c r="G5605" i="35"/>
  <c r="H5605" i="35" s="1"/>
  <c r="A5607" i="35" l="1"/>
  <c r="G5606" i="35"/>
  <c r="H5606" i="35" s="1"/>
  <c r="D5605" i="35"/>
  <c r="E5605" i="35"/>
  <c r="E5606" i="35" l="1"/>
  <c r="D5606" i="35"/>
  <c r="A5608" i="35"/>
  <c r="G5607" i="35"/>
  <c r="H5607" i="35" s="1"/>
  <c r="E5607" i="35" l="1"/>
  <c r="D5607" i="35"/>
  <c r="G5608" i="35"/>
  <c r="H5608" i="35" s="1"/>
  <c r="A5609" i="35"/>
  <c r="A5610" i="35" l="1"/>
  <c r="G5609" i="35"/>
  <c r="H5609" i="35" s="1"/>
  <c r="D5608" i="35"/>
  <c r="E5608" i="35"/>
  <c r="E5609" i="35" l="1"/>
  <c r="D5609" i="35"/>
  <c r="A5611" i="35"/>
  <c r="G5610" i="35"/>
  <c r="H5610" i="35" s="1"/>
  <c r="A5612" i="35" l="1"/>
  <c r="G5611" i="35"/>
  <c r="H5611" i="35" s="1"/>
  <c r="E5610" i="35"/>
  <c r="D5610" i="35"/>
  <c r="D5611" i="35" l="1"/>
  <c r="E5611" i="35"/>
  <c r="G5612" i="35"/>
  <c r="H5612" i="35" s="1"/>
  <c r="A5613" i="35"/>
  <c r="A5614" i="35" l="1"/>
  <c r="G5613" i="35"/>
  <c r="H5613" i="35" s="1"/>
  <c r="D5612" i="35"/>
  <c r="E5612" i="35"/>
  <c r="E5613" i="35" l="1"/>
  <c r="D5613" i="35"/>
  <c r="A5615" i="35"/>
  <c r="G5614" i="35"/>
  <c r="H5614" i="35" s="1"/>
  <c r="A5616" i="35" l="1"/>
  <c r="G5615" i="35"/>
  <c r="H5615" i="35" s="1"/>
  <c r="E5614" i="35"/>
  <c r="D5614" i="35"/>
  <c r="E5615" i="35" l="1"/>
  <c r="D5615" i="35"/>
  <c r="G5616" i="35"/>
  <c r="H5616" i="35" s="1"/>
  <c r="A5617" i="35"/>
  <c r="G5617" i="35" l="1"/>
  <c r="H5617" i="35" s="1"/>
  <c r="A5618" i="35"/>
  <c r="E5616" i="35"/>
  <c r="D5616" i="35"/>
  <c r="A5619" i="35" l="1"/>
  <c r="G5618" i="35"/>
  <c r="H5618" i="35" s="1"/>
  <c r="D5617" i="35"/>
  <c r="E5617" i="35"/>
  <c r="E5618" i="35" l="1"/>
  <c r="D5618" i="35"/>
  <c r="A5620" i="35"/>
  <c r="G5619" i="35"/>
  <c r="H5619" i="35" s="1"/>
  <c r="G5620" i="35" l="1"/>
  <c r="H5620" i="35" s="1"/>
  <c r="A5621" i="35"/>
  <c r="E5619" i="35"/>
  <c r="D5619" i="35"/>
  <c r="A5622" i="35" l="1"/>
  <c r="G5621" i="35"/>
  <c r="H5621" i="35" s="1"/>
  <c r="D5620" i="35"/>
  <c r="E5620" i="35"/>
  <c r="D5621" i="35" l="1"/>
  <c r="E5621" i="35"/>
  <c r="A5623" i="35"/>
  <c r="G5622" i="35"/>
  <c r="H5622" i="35" s="1"/>
  <c r="E5622" i="35" l="1"/>
  <c r="D5622" i="35"/>
  <c r="A5624" i="35"/>
  <c r="G5623" i="35"/>
  <c r="H5623" i="35" s="1"/>
  <c r="E5623" i="35" l="1"/>
  <c r="D5623" i="35"/>
  <c r="G5624" i="35"/>
  <c r="H5624" i="35" s="1"/>
  <c r="A5625" i="35"/>
  <c r="A5626" i="35" l="1"/>
  <c r="G5625" i="35"/>
  <c r="H5625" i="35" s="1"/>
  <c r="D5624" i="35"/>
  <c r="E5624" i="35"/>
  <c r="E5625" i="35" l="1"/>
  <c r="D5625" i="35"/>
  <c r="A5627" i="35"/>
  <c r="G5626" i="35"/>
  <c r="H5626" i="35" s="1"/>
  <c r="E5626" i="35" l="1"/>
  <c r="D5626" i="35"/>
  <c r="A5628" i="35"/>
  <c r="G5627" i="35"/>
  <c r="H5627" i="35" s="1"/>
  <c r="D5627" i="35" l="1"/>
  <c r="E5627" i="35"/>
  <c r="G5628" i="35"/>
  <c r="H5628" i="35" s="1"/>
  <c r="A5629" i="35"/>
  <c r="A5630" i="35" l="1"/>
  <c r="G5629" i="35"/>
  <c r="H5629" i="35" s="1"/>
  <c r="E5628" i="35"/>
  <c r="B5628" i="35"/>
  <c r="D5628" i="35"/>
  <c r="E5629" i="35" l="1"/>
  <c r="D5629" i="35"/>
  <c r="A5631" i="35"/>
  <c r="G5630" i="35"/>
  <c r="H5630" i="35" s="1"/>
  <c r="D5630" i="35" l="1"/>
  <c r="E5630" i="35"/>
  <c r="G5631" i="35"/>
  <c r="H5631" i="35" s="1"/>
  <c r="A5632" i="35"/>
  <c r="A5633" i="35" l="1"/>
  <c r="G5632" i="35"/>
  <c r="H5632" i="35" s="1"/>
  <c r="D5631" i="35"/>
  <c r="E5631" i="35"/>
  <c r="E5632" i="35" l="1"/>
  <c r="D5632" i="35"/>
  <c r="A5634" i="35"/>
  <c r="G5633" i="35"/>
  <c r="H5633" i="35" s="1"/>
  <c r="E5633" i="35" l="1"/>
  <c r="D5633" i="35"/>
  <c r="A5635" i="35"/>
  <c r="G5634" i="35"/>
  <c r="H5634" i="35" s="1"/>
  <c r="D5634" i="35" l="1"/>
  <c r="E5634" i="35"/>
  <c r="G5635" i="35"/>
  <c r="H5635" i="35" s="1"/>
  <c r="A5636" i="35"/>
  <c r="G5636" i="35" l="1"/>
  <c r="H5636" i="35" s="1"/>
  <c r="A5637" i="35"/>
  <c r="D5635" i="35"/>
  <c r="E5635" i="35"/>
  <c r="A5638" i="35" l="1"/>
  <c r="G5637" i="35"/>
  <c r="H5637" i="35" s="1"/>
  <c r="D5636" i="35"/>
  <c r="E5636" i="35"/>
  <c r="E5637" i="35" l="1"/>
  <c r="D5637" i="35"/>
  <c r="A5639" i="35"/>
  <c r="G5638" i="35"/>
  <c r="H5638" i="35" s="1"/>
  <c r="D5638" i="35" l="1"/>
  <c r="E5638" i="35"/>
  <c r="G5639" i="35"/>
  <c r="H5639" i="35" s="1"/>
  <c r="A5640" i="35"/>
  <c r="A5641" i="35" l="1"/>
  <c r="G5640" i="35"/>
  <c r="H5640" i="35" s="1"/>
  <c r="D5639" i="35"/>
  <c r="E5639" i="35"/>
  <c r="E5640" i="35" l="1"/>
  <c r="D5640" i="35"/>
  <c r="A5642" i="35"/>
  <c r="G5641" i="35"/>
  <c r="H5641" i="35" s="1"/>
  <c r="E5641" i="35" l="1"/>
  <c r="D5641" i="35"/>
  <c r="A5643" i="35"/>
  <c r="G5642" i="35"/>
  <c r="H5642" i="35" s="1"/>
  <c r="E5642" i="35" l="1"/>
  <c r="D5642" i="35"/>
  <c r="G5643" i="35"/>
  <c r="H5643" i="35" s="1"/>
  <c r="A5644" i="35"/>
  <c r="A5645" i="35" l="1"/>
  <c r="G5644" i="35"/>
  <c r="H5644" i="35" s="1"/>
  <c r="E5643" i="35"/>
  <c r="D5643" i="35"/>
  <c r="E5644" i="35" l="1"/>
  <c r="D5644" i="35"/>
  <c r="A5646" i="35"/>
  <c r="G5645" i="35"/>
  <c r="H5645" i="35" s="1"/>
  <c r="D5645" i="35" l="1"/>
  <c r="E5645" i="35"/>
  <c r="A5647" i="35"/>
  <c r="G5646" i="35"/>
  <c r="H5646" i="35" s="1"/>
  <c r="D5646" i="35" l="1"/>
  <c r="E5646" i="35"/>
  <c r="G5647" i="35"/>
  <c r="H5647" i="35" s="1"/>
  <c r="A5648" i="35"/>
  <c r="A5649" i="35" l="1"/>
  <c r="G5648" i="35"/>
  <c r="H5648" i="35" s="1"/>
  <c r="D5647" i="35"/>
  <c r="E5647" i="35"/>
  <c r="E5648" i="35" l="1"/>
  <c r="D5648" i="35"/>
  <c r="A5650" i="35"/>
  <c r="G5649" i="35"/>
  <c r="H5649" i="35" s="1"/>
  <c r="E5649" i="35" l="1"/>
  <c r="D5649" i="35"/>
  <c r="A5651" i="35"/>
  <c r="G5650" i="35"/>
  <c r="H5650" i="35" s="1"/>
  <c r="D5650" i="35" l="1"/>
  <c r="E5650" i="35"/>
  <c r="G5651" i="35"/>
  <c r="H5651" i="35" s="1"/>
  <c r="A5652" i="35"/>
  <c r="A5653" i="35" l="1"/>
  <c r="G5652" i="35"/>
  <c r="H5652" i="35" s="1"/>
  <c r="D5651" i="35"/>
  <c r="E5651" i="35"/>
  <c r="E5652" i="35" l="1"/>
  <c r="B5652" i="35"/>
  <c r="D5652" i="35"/>
  <c r="A5654" i="35"/>
  <c r="G5653" i="35"/>
  <c r="H5653" i="35" s="1"/>
  <c r="G5654" i="35" l="1"/>
  <c r="H5654" i="35" s="1"/>
  <c r="A5655" i="35"/>
  <c r="D5653" i="35"/>
  <c r="E5653" i="35"/>
  <c r="G5655" i="35" l="1"/>
  <c r="H5655" i="35" s="1"/>
  <c r="A5656" i="35"/>
  <c r="D5654" i="35"/>
  <c r="E5654" i="35"/>
  <c r="A5657" i="35" l="1"/>
  <c r="G5656" i="35"/>
  <c r="H5656" i="35" s="1"/>
  <c r="D5655" i="35"/>
  <c r="E5655" i="35"/>
  <c r="D5656" i="35" l="1"/>
  <c r="E5656" i="35"/>
  <c r="A5658" i="35"/>
  <c r="G5657" i="35"/>
  <c r="H5657" i="35" s="1"/>
  <c r="D5657" i="35" l="1"/>
  <c r="E5657" i="35"/>
  <c r="G5658" i="35"/>
  <c r="H5658" i="35" s="1"/>
  <c r="A5659" i="35"/>
  <c r="A5660" i="35" l="1"/>
  <c r="G5659" i="35"/>
  <c r="H5659" i="35" s="1"/>
  <c r="D5658" i="35"/>
  <c r="E5658" i="35"/>
  <c r="D5659" i="35" l="1"/>
  <c r="E5659" i="35"/>
  <c r="A5661" i="35"/>
  <c r="G5660" i="35"/>
  <c r="H5660" i="35" s="1"/>
  <c r="E5660" i="35" l="1"/>
  <c r="D5660" i="35"/>
  <c r="A5662" i="35"/>
  <c r="G5661" i="35"/>
  <c r="H5661" i="35" s="1"/>
  <c r="E5661" i="35" l="1"/>
  <c r="D5661" i="35"/>
  <c r="G5662" i="35"/>
  <c r="H5662" i="35" s="1"/>
  <c r="A5663" i="35"/>
  <c r="A5664" i="35" l="1"/>
  <c r="G5663" i="35"/>
  <c r="H5663" i="35" s="1"/>
  <c r="E5662" i="35"/>
  <c r="D5662" i="35"/>
  <c r="E5663" i="35" l="1"/>
  <c r="D5663" i="35"/>
  <c r="A5665" i="35"/>
  <c r="G5664" i="35"/>
  <c r="H5664" i="35" s="1"/>
  <c r="D5664" i="35" l="1"/>
  <c r="E5664" i="35"/>
  <c r="A5666" i="35"/>
  <c r="G5665" i="35"/>
  <c r="H5665" i="35" s="1"/>
  <c r="D5665" i="35" l="1"/>
  <c r="E5665" i="35"/>
  <c r="G5666" i="35"/>
  <c r="H5666" i="35" s="1"/>
  <c r="A5667" i="35"/>
  <c r="A5668" i="35" l="1"/>
  <c r="G5667" i="35"/>
  <c r="H5667" i="35" s="1"/>
  <c r="D5666" i="35"/>
  <c r="E5666" i="35"/>
  <c r="D5667" i="35" l="1"/>
  <c r="E5667" i="35"/>
  <c r="A5669" i="35"/>
  <c r="G5668" i="35"/>
  <c r="H5668" i="35" s="1"/>
  <c r="E5668" i="35" l="1"/>
  <c r="D5668" i="35"/>
  <c r="G5669" i="35"/>
  <c r="H5669" i="35" s="1"/>
  <c r="A5670" i="35"/>
  <c r="G5670" i="35" l="1"/>
  <c r="H5670" i="35" s="1"/>
  <c r="A5671" i="35"/>
  <c r="D5669" i="35"/>
  <c r="E5669" i="35"/>
  <c r="G5671" i="35" l="1"/>
  <c r="H5671" i="35" s="1"/>
  <c r="A5672" i="35"/>
  <c r="E5670" i="35"/>
  <c r="D5670" i="35"/>
  <c r="A5673" i="35" l="1"/>
  <c r="G5672" i="35"/>
  <c r="H5672" i="35" s="1"/>
  <c r="D5671" i="35"/>
  <c r="E5671" i="35"/>
  <c r="D5672" i="35" l="1"/>
  <c r="E5672" i="35"/>
  <c r="A5674" i="35"/>
  <c r="G5673" i="35"/>
  <c r="H5673" i="35" s="1"/>
  <c r="D5673" i="35" l="1"/>
  <c r="E5673" i="35"/>
  <c r="G5674" i="35"/>
  <c r="H5674" i="35" s="1"/>
  <c r="A5675" i="35"/>
  <c r="A5676" i="35" l="1"/>
  <c r="G5675" i="35"/>
  <c r="H5675" i="35" s="1"/>
  <c r="D5674" i="35"/>
  <c r="E5674" i="35"/>
  <c r="D5675" i="35" l="1"/>
  <c r="E5675" i="35"/>
  <c r="A5677" i="35"/>
  <c r="G5676" i="35"/>
  <c r="H5676" i="35" s="1"/>
  <c r="D5676" i="35" l="1"/>
  <c r="B5676" i="35"/>
  <c r="E5676" i="35"/>
  <c r="G5677" i="35"/>
  <c r="H5677" i="35" s="1"/>
  <c r="A5678" i="35"/>
  <c r="E5677" i="35" l="1"/>
  <c r="D5677" i="35"/>
  <c r="A5679" i="35"/>
  <c r="G5678" i="35"/>
  <c r="H5678" i="35" s="1"/>
  <c r="D5678" i="35" l="1"/>
  <c r="E5678" i="35"/>
  <c r="A5680" i="35"/>
  <c r="G5679" i="35"/>
  <c r="H5679" i="35" s="1"/>
  <c r="A5681" i="35" l="1"/>
  <c r="G5680" i="35"/>
  <c r="H5680" i="35" s="1"/>
  <c r="E5679" i="35"/>
  <c r="D5679" i="35"/>
  <c r="D5680" i="35" l="1"/>
  <c r="E5680" i="35"/>
  <c r="G5681" i="35"/>
  <c r="H5681" i="35" s="1"/>
  <c r="A5682" i="35"/>
  <c r="A5683" i="35" l="1"/>
  <c r="G5682" i="35"/>
  <c r="H5682" i="35" s="1"/>
  <c r="E5681" i="35"/>
  <c r="D5681" i="35"/>
  <c r="E5682" i="35" l="1"/>
  <c r="D5682" i="35"/>
  <c r="A5684" i="35"/>
  <c r="G5683" i="35"/>
  <c r="H5683" i="35" s="1"/>
  <c r="E5683" i="35" l="1"/>
  <c r="D5683" i="35"/>
  <c r="A5685" i="35"/>
  <c r="G5684" i="35"/>
  <c r="H5684" i="35" s="1"/>
  <c r="D5684" i="35" l="1"/>
  <c r="E5684" i="35"/>
  <c r="G5685" i="35"/>
  <c r="H5685" i="35" s="1"/>
  <c r="A5686" i="35"/>
  <c r="A5687" i="35" l="1"/>
  <c r="G5686" i="35"/>
  <c r="H5686" i="35" s="1"/>
  <c r="D5685" i="35"/>
  <c r="E5685" i="35"/>
  <c r="D5686" i="35" l="1"/>
  <c r="E5686" i="35"/>
  <c r="A5688" i="35"/>
  <c r="G5687" i="35"/>
  <c r="H5687" i="35" s="1"/>
  <c r="E5687" i="35" l="1"/>
  <c r="D5687" i="35"/>
  <c r="A5689" i="35"/>
  <c r="G5688" i="35"/>
  <c r="H5688" i="35" s="1"/>
  <c r="E5688" i="35" l="1"/>
  <c r="D5688" i="35"/>
  <c r="G5689" i="35"/>
  <c r="H5689" i="35" s="1"/>
  <c r="A5690" i="35"/>
  <c r="D5689" i="35" l="1"/>
  <c r="E5689" i="35"/>
  <c r="G5690" i="35"/>
  <c r="H5690" i="35" s="1"/>
  <c r="A5691" i="35"/>
  <c r="D5690" i="35" l="1"/>
  <c r="E5690" i="35"/>
  <c r="A5692" i="35"/>
  <c r="G5691" i="35"/>
  <c r="H5691" i="35" s="1"/>
  <c r="E5691" i="35" l="1"/>
  <c r="D5691" i="35"/>
  <c r="A5693" i="35"/>
  <c r="G5692" i="35"/>
  <c r="H5692" i="35" s="1"/>
  <c r="D5692" i="35" l="1"/>
  <c r="E5692" i="35"/>
  <c r="G5693" i="35"/>
  <c r="H5693" i="35" s="1"/>
  <c r="A5694" i="35"/>
  <c r="D5693" i="35" l="1"/>
  <c r="E5693" i="35"/>
  <c r="A5695" i="35"/>
  <c r="G5694" i="35"/>
  <c r="H5694" i="35" s="1"/>
  <c r="D5694" i="35" l="1"/>
  <c r="E5694" i="35"/>
  <c r="A5696" i="35"/>
  <c r="G5695" i="35"/>
  <c r="H5695" i="35" s="1"/>
  <c r="A5697" i="35" l="1"/>
  <c r="G5696" i="35"/>
  <c r="H5696" i="35" s="1"/>
  <c r="E5695" i="35"/>
  <c r="D5695" i="35"/>
  <c r="D5696" i="35" l="1"/>
  <c r="E5696" i="35"/>
  <c r="G5697" i="35"/>
  <c r="H5697" i="35" s="1"/>
  <c r="A5698" i="35"/>
  <c r="A5699" i="35" l="1"/>
  <c r="G5698" i="35"/>
  <c r="H5698" i="35" s="1"/>
  <c r="E5697" i="35"/>
  <c r="D5697" i="35"/>
  <c r="E5698" i="35" l="1"/>
  <c r="D5698" i="35"/>
  <c r="A5700" i="35"/>
  <c r="G5699" i="35"/>
  <c r="H5699" i="35" s="1"/>
  <c r="A5701" i="35" l="1"/>
  <c r="G5700" i="35"/>
  <c r="H5700" i="35" s="1"/>
  <c r="E5699" i="35"/>
  <c r="D5699" i="35"/>
  <c r="E5700" i="35" l="1"/>
  <c r="B5700" i="35"/>
  <c r="D5700" i="35"/>
  <c r="A5702" i="35"/>
  <c r="G5701" i="35"/>
  <c r="H5701" i="35" s="1"/>
  <c r="A5703" i="35" l="1"/>
  <c r="G5702" i="35"/>
  <c r="H5702" i="35" s="1"/>
  <c r="E5701" i="35"/>
  <c r="D5701" i="35"/>
  <c r="E5702" i="35" l="1"/>
  <c r="D5702" i="35"/>
  <c r="A5704" i="35"/>
  <c r="G5703" i="35"/>
  <c r="H5703" i="35" s="1"/>
  <c r="D5703" i="35" l="1"/>
  <c r="E5703" i="35"/>
  <c r="G5704" i="35"/>
  <c r="H5704" i="35" s="1"/>
  <c r="A5705" i="35"/>
  <c r="D5704" i="35" l="1"/>
  <c r="E5704" i="35"/>
  <c r="A5706" i="35"/>
  <c r="G5705" i="35"/>
  <c r="H5705" i="35" s="1"/>
  <c r="A5707" i="35" l="1"/>
  <c r="G5706" i="35"/>
  <c r="H5706" i="35" s="1"/>
  <c r="D5705" i="35"/>
  <c r="E5705" i="35"/>
  <c r="E5706" i="35" l="1"/>
  <c r="D5706" i="35"/>
  <c r="G5707" i="35"/>
  <c r="H5707" i="35" s="1"/>
  <c r="A5708" i="35"/>
  <c r="D5707" i="35" l="1"/>
  <c r="E5707" i="35"/>
  <c r="G5708" i="35"/>
  <c r="H5708" i="35" s="1"/>
  <c r="A5709" i="35"/>
  <c r="G5709" i="35" l="1"/>
  <c r="H5709" i="35" s="1"/>
  <c r="A5710" i="35"/>
  <c r="D5708" i="35"/>
  <c r="E5708" i="35"/>
  <c r="A5711" i="35" l="1"/>
  <c r="G5710" i="35"/>
  <c r="H5710" i="35" s="1"/>
  <c r="E5709" i="35"/>
  <c r="D5709" i="35"/>
  <c r="E5710" i="35" l="1"/>
  <c r="D5710" i="35"/>
  <c r="A5712" i="35"/>
  <c r="G5711" i="35"/>
  <c r="H5711" i="35" s="1"/>
  <c r="G5712" i="35" l="1"/>
  <c r="H5712" i="35" s="1"/>
  <c r="A5713" i="35"/>
  <c r="D5711" i="35"/>
  <c r="E5711" i="35"/>
  <c r="A5714" i="35" l="1"/>
  <c r="G5713" i="35"/>
  <c r="H5713" i="35" s="1"/>
  <c r="E5712" i="35"/>
  <c r="D5712" i="35"/>
  <c r="D5713" i="35" l="1"/>
  <c r="E5713" i="35"/>
  <c r="A5715" i="35"/>
  <c r="G5714" i="35"/>
  <c r="H5714" i="35" s="1"/>
  <c r="A5716" i="35" l="1"/>
  <c r="G5715" i="35"/>
  <c r="H5715" i="35" s="1"/>
  <c r="E5714" i="35"/>
  <c r="D5714" i="35"/>
  <c r="E5715" i="35" l="1"/>
  <c r="D5715" i="35"/>
  <c r="G5716" i="35"/>
  <c r="H5716" i="35" s="1"/>
  <c r="A5717" i="35"/>
  <c r="E5716" i="35" l="1"/>
  <c r="D5716" i="35"/>
  <c r="A5718" i="35"/>
  <c r="G5717" i="35"/>
  <c r="H5717" i="35" s="1"/>
  <c r="A5719" i="35" l="1"/>
  <c r="G5718" i="35"/>
  <c r="H5718" i="35" s="1"/>
  <c r="E5717" i="35"/>
  <c r="D5717" i="35"/>
  <c r="E5718" i="35" l="1"/>
  <c r="D5718" i="35"/>
  <c r="A5720" i="35"/>
  <c r="G5719" i="35"/>
  <c r="H5719" i="35" s="1"/>
  <c r="G5720" i="35" l="1"/>
  <c r="H5720" i="35" s="1"/>
  <c r="A5721" i="35"/>
  <c r="D5719" i="35"/>
  <c r="E5719" i="35"/>
  <c r="A5722" i="35" l="1"/>
  <c r="G5721" i="35"/>
  <c r="H5721" i="35" s="1"/>
  <c r="E5720" i="35"/>
  <c r="D5720" i="35"/>
  <c r="D5721" i="35" l="1"/>
  <c r="E5721" i="35"/>
  <c r="A5723" i="35"/>
  <c r="G5722" i="35"/>
  <c r="H5722" i="35" s="1"/>
  <c r="A5724" i="35" l="1"/>
  <c r="G5723" i="35"/>
  <c r="H5723" i="35" s="1"/>
  <c r="E5722" i="35"/>
  <c r="D5722" i="35"/>
  <c r="D5723" i="35" l="1"/>
  <c r="E5723" i="35"/>
  <c r="G5724" i="35"/>
  <c r="H5724" i="35" s="1"/>
  <c r="A5725" i="35"/>
  <c r="A5726" i="35" l="1"/>
  <c r="G5725" i="35"/>
  <c r="H5725" i="35" s="1"/>
  <c r="E5724" i="35"/>
  <c r="B5724" i="35"/>
  <c r="D5724" i="35"/>
  <c r="E5725" i="35" l="1"/>
  <c r="D5725" i="35"/>
  <c r="A5727" i="35"/>
  <c r="G5726" i="35"/>
  <c r="H5726" i="35" s="1"/>
  <c r="D5726" i="35" l="1"/>
  <c r="E5726" i="35"/>
  <c r="G5727" i="35"/>
  <c r="H5727" i="35" s="1"/>
  <c r="A5728" i="35"/>
  <c r="G5728" i="35" l="1"/>
  <c r="H5728" i="35" s="1"/>
  <c r="A5729" i="35"/>
  <c r="D5727" i="35"/>
  <c r="E5727" i="35"/>
  <c r="A5730" i="35" l="1"/>
  <c r="G5729" i="35"/>
  <c r="H5729" i="35" s="1"/>
  <c r="E5728" i="35"/>
  <c r="D5728" i="35"/>
  <c r="E5729" i="35" l="1"/>
  <c r="D5729" i="35"/>
  <c r="G5730" i="35"/>
  <c r="H5730" i="35" s="1"/>
  <c r="A5731" i="35"/>
  <c r="A5732" i="35" l="1"/>
  <c r="G5731" i="35"/>
  <c r="H5731" i="35" s="1"/>
  <c r="D5730" i="35"/>
  <c r="E5730" i="35"/>
  <c r="E5731" i="35" l="1"/>
  <c r="D5731" i="35"/>
  <c r="A5733" i="35"/>
  <c r="G5732" i="35"/>
  <c r="H5732" i="35" s="1"/>
  <c r="D5732" i="35" l="1"/>
  <c r="E5732" i="35"/>
  <c r="G5733" i="35"/>
  <c r="H5733" i="35" s="1"/>
  <c r="A5734" i="35"/>
  <c r="G5734" i="35" l="1"/>
  <c r="H5734" i="35" s="1"/>
  <c r="A5735" i="35"/>
  <c r="E5733" i="35"/>
  <c r="D5733" i="35"/>
  <c r="A5736" i="35" l="1"/>
  <c r="G5735" i="35"/>
  <c r="H5735" i="35" s="1"/>
  <c r="E5734" i="35"/>
  <c r="D5734" i="35"/>
  <c r="E5735" i="35" l="1"/>
  <c r="D5735" i="35"/>
  <c r="G5736" i="35"/>
  <c r="H5736" i="35" s="1"/>
  <c r="A5737" i="35"/>
  <c r="G5737" i="35" l="1"/>
  <c r="H5737" i="35" s="1"/>
  <c r="A5738" i="35"/>
  <c r="D5736" i="35"/>
  <c r="E5736" i="35"/>
  <c r="G5738" i="35" l="1"/>
  <c r="H5738" i="35" s="1"/>
  <c r="A5739" i="35"/>
  <c r="E5737" i="35"/>
  <c r="D5737" i="35"/>
  <c r="A5740" i="35" l="1"/>
  <c r="G5739" i="35"/>
  <c r="H5739" i="35" s="1"/>
  <c r="D5738" i="35"/>
  <c r="E5738" i="35"/>
  <c r="E5739" i="35" l="1"/>
  <c r="D5739" i="35"/>
  <c r="A5741" i="35"/>
  <c r="G5740" i="35"/>
  <c r="H5740" i="35" s="1"/>
  <c r="D5740" i="35" l="1"/>
  <c r="E5740" i="35"/>
  <c r="G5741" i="35"/>
  <c r="H5741" i="35" s="1"/>
  <c r="A5742" i="35"/>
  <c r="G5742" i="35" l="1"/>
  <c r="H5742" i="35" s="1"/>
  <c r="A5743" i="35"/>
  <c r="D5741" i="35"/>
  <c r="E5741" i="35"/>
  <c r="A5744" i="35" l="1"/>
  <c r="G5743" i="35"/>
  <c r="H5743" i="35" s="1"/>
  <c r="E5742" i="35"/>
  <c r="D5742" i="35"/>
  <c r="E5743" i="35" l="1"/>
  <c r="D5743" i="35"/>
  <c r="G5744" i="35"/>
  <c r="H5744" i="35" s="1"/>
  <c r="A5745" i="35"/>
  <c r="G5745" i="35" l="1"/>
  <c r="H5745" i="35" s="1"/>
  <c r="A5746" i="35"/>
  <c r="D5744" i="35"/>
  <c r="E5744" i="35"/>
  <c r="G5746" i="35" l="1"/>
  <c r="H5746" i="35" s="1"/>
  <c r="A5747" i="35"/>
  <c r="E5745" i="35"/>
  <c r="D5745" i="35"/>
  <c r="A5748" i="35" l="1"/>
  <c r="G5747" i="35"/>
  <c r="H5747" i="35" s="1"/>
  <c r="D5746" i="35"/>
  <c r="E5746" i="35"/>
  <c r="E5747" i="35" l="1"/>
  <c r="D5747" i="35"/>
  <c r="A5749" i="35"/>
  <c r="G5748" i="35"/>
  <c r="H5748" i="35" s="1"/>
  <c r="E5748" i="35" l="1"/>
  <c r="B5748" i="35"/>
  <c r="D5748" i="35"/>
  <c r="G5749" i="35"/>
  <c r="H5749" i="35" s="1"/>
  <c r="A5750" i="35"/>
  <c r="D5749" i="35" l="1"/>
  <c r="E5749" i="35"/>
  <c r="A5751" i="35"/>
  <c r="G5750" i="35"/>
  <c r="H5750" i="35" s="1"/>
  <c r="E5750" i="35" l="1"/>
  <c r="D5750" i="35"/>
  <c r="A5752" i="35"/>
  <c r="G5751" i="35"/>
  <c r="H5751" i="35" s="1"/>
  <c r="G5752" i="35" l="1"/>
  <c r="H5752" i="35" s="1"/>
  <c r="A5753" i="35"/>
  <c r="D5751" i="35"/>
  <c r="E5751" i="35"/>
  <c r="G5753" i="35" l="1"/>
  <c r="H5753" i="35" s="1"/>
  <c r="A5754" i="35"/>
  <c r="D5752" i="35"/>
  <c r="E5752" i="35"/>
  <c r="A5755" i="35" l="1"/>
  <c r="G5754" i="35"/>
  <c r="H5754" i="35" s="1"/>
  <c r="E5753" i="35"/>
  <c r="D5753" i="35"/>
  <c r="E5754" i="35" l="1"/>
  <c r="D5754" i="35"/>
  <c r="G5755" i="35"/>
  <c r="H5755" i="35" s="1"/>
  <c r="A5756" i="35"/>
  <c r="E5755" i="35" l="1"/>
  <c r="D5755" i="35"/>
  <c r="G5756" i="35"/>
  <c r="H5756" i="35" s="1"/>
  <c r="A5757" i="35"/>
  <c r="E5756" i="35" l="1"/>
  <c r="D5756" i="35"/>
  <c r="G5757" i="35"/>
  <c r="H5757" i="35" s="1"/>
  <c r="A5758" i="35"/>
  <c r="D5757" i="35" l="1"/>
  <c r="E5757" i="35"/>
  <c r="A5759" i="35"/>
  <c r="G5758" i="35"/>
  <c r="H5758" i="35" s="1"/>
  <c r="A5760" i="35" l="1"/>
  <c r="G5759" i="35"/>
  <c r="H5759" i="35" s="1"/>
  <c r="E5758" i="35"/>
  <c r="D5758" i="35"/>
  <c r="D5759" i="35" l="1"/>
  <c r="E5759" i="35"/>
  <c r="G5760" i="35"/>
  <c r="H5760" i="35" s="1"/>
  <c r="A5761" i="35"/>
  <c r="D5760" i="35" l="1"/>
  <c r="E5760" i="35"/>
  <c r="G5761" i="35"/>
  <c r="H5761" i="35" s="1"/>
  <c r="A5762" i="35"/>
  <c r="E5761" i="35" l="1"/>
  <c r="D5761" i="35"/>
  <c r="A5763" i="35"/>
  <c r="G5762" i="35"/>
  <c r="H5762" i="35" s="1"/>
  <c r="E5762" i="35" l="1"/>
  <c r="D5762" i="35"/>
  <c r="G5763" i="35"/>
  <c r="H5763" i="35" s="1"/>
  <c r="A5764" i="35"/>
  <c r="G5764" i="35" l="1"/>
  <c r="H5764" i="35" s="1"/>
  <c r="A5765" i="35"/>
  <c r="E5763" i="35"/>
  <c r="D5763" i="35"/>
  <c r="G5765" i="35" l="1"/>
  <c r="H5765" i="35" s="1"/>
  <c r="A5766" i="35"/>
  <c r="E5764" i="35"/>
  <c r="D5764" i="35"/>
  <c r="A5767" i="35" l="1"/>
  <c r="G5766" i="35"/>
  <c r="H5766" i="35" s="1"/>
  <c r="D5765" i="35"/>
  <c r="E5765" i="35"/>
  <c r="E5766" i="35" l="1"/>
  <c r="D5766" i="35"/>
  <c r="A5768" i="35"/>
  <c r="G5767" i="35"/>
  <c r="H5767" i="35" s="1"/>
  <c r="D5767" i="35" l="1"/>
  <c r="E5767" i="35"/>
  <c r="G5768" i="35"/>
  <c r="H5768" i="35" s="1"/>
  <c r="A5769" i="35"/>
  <c r="G5769" i="35" l="1"/>
  <c r="H5769" i="35" s="1"/>
  <c r="A5770" i="35"/>
  <c r="D5768" i="35"/>
  <c r="E5768" i="35"/>
  <c r="A5771" i="35" l="1"/>
  <c r="G5770" i="35"/>
  <c r="H5770" i="35" s="1"/>
  <c r="E5769" i="35"/>
  <c r="D5769" i="35"/>
  <c r="E5770" i="35" l="1"/>
  <c r="D5770" i="35"/>
  <c r="G5771" i="35"/>
  <c r="H5771" i="35" s="1"/>
  <c r="A5772" i="35"/>
  <c r="G5772" i="35" l="1"/>
  <c r="H5772" i="35" s="1"/>
  <c r="A5773" i="35"/>
  <c r="E5771" i="35"/>
  <c r="D5771" i="35"/>
  <c r="A5774" i="35" l="1"/>
  <c r="G5773" i="35"/>
  <c r="H5773" i="35" s="1"/>
  <c r="E5772" i="35"/>
  <c r="D5772" i="35"/>
  <c r="B5772" i="35"/>
  <c r="D5773" i="35" l="1"/>
  <c r="E5773" i="35"/>
  <c r="G5774" i="35"/>
  <c r="H5774" i="35" s="1"/>
  <c r="A5775" i="35"/>
  <c r="G5775" i="35" l="1"/>
  <c r="H5775" i="35" s="1"/>
  <c r="A5776" i="35"/>
  <c r="D5774" i="35"/>
  <c r="E5774" i="35"/>
  <c r="A5777" i="35" l="1"/>
  <c r="G5776" i="35"/>
  <c r="H5776" i="35" s="1"/>
  <c r="E5775" i="35"/>
  <c r="D5775" i="35"/>
  <c r="D5776" i="35" l="1"/>
  <c r="E5776" i="35"/>
  <c r="A5778" i="35"/>
  <c r="G5777" i="35"/>
  <c r="H5777" i="35" s="1"/>
  <c r="E5777" i="35" l="1"/>
  <c r="D5777" i="35"/>
  <c r="G5778" i="35"/>
  <c r="H5778" i="35" s="1"/>
  <c r="A5779" i="35"/>
  <c r="G5779" i="35" l="1"/>
  <c r="H5779" i="35" s="1"/>
  <c r="A5780" i="35"/>
  <c r="E5778" i="35"/>
  <c r="D5778" i="35"/>
  <c r="A5781" i="35" l="1"/>
  <c r="G5780" i="35"/>
  <c r="H5780" i="35" s="1"/>
  <c r="E5779" i="35"/>
  <c r="D5779" i="35"/>
  <c r="D5780" i="35" l="1"/>
  <c r="E5780" i="35"/>
  <c r="A5782" i="35"/>
  <c r="G5781" i="35"/>
  <c r="H5781" i="35" s="1"/>
  <c r="E5781" i="35" l="1"/>
  <c r="D5781" i="35"/>
  <c r="G5782" i="35"/>
  <c r="H5782" i="35" s="1"/>
  <c r="A5783" i="35"/>
  <c r="G5783" i="35" l="1"/>
  <c r="H5783" i="35" s="1"/>
  <c r="A5784" i="35"/>
  <c r="E5782" i="35"/>
  <c r="D5782" i="35"/>
  <c r="A5785" i="35" l="1"/>
  <c r="G5784" i="35"/>
  <c r="H5784" i="35" s="1"/>
  <c r="E5783" i="35"/>
  <c r="D5783" i="35"/>
  <c r="D5784" i="35" l="1"/>
  <c r="E5784" i="35"/>
  <c r="A5786" i="35"/>
  <c r="G5785" i="35"/>
  <c r="H5785" i="35" s="1"/>
  <c r="E5785" i="35" l="1"/>
  <c r="D5785" i="35"/>
  <c r="G5786" i="35"/>
  <c r="H5786" i="35" s="1"/>
  <c r="A5787" i="35"/>
  <c r="E5786" i="35" l="1"/>
  <c r="D5786" i="35"/>
  <c r="G5787" i="35"/>
  <c r="H5787" i="35" s="1"/>
  <c r="A5788" i="35"/>
  <c r="A5789" i="35" l="1"/>
  <c r="G5788" i="35"/>
  <c r="H5788" i="35" s="1"/>
  <c r="E5787" i="35"/>
  <c r="D5787" i="35"/>
  <c r="E5788" i="35" l="1"/>
  <c r="D5788" i="35"/>
  <c r="A5790" i="35"/>
  <c r="G5789" i="35"/>
  <c r="H5789" i="35" s="1"/>
  <c r="E5789" i="35" l="1"/>
  <c r="D5789" i="35"/>
  <c r="G5790" i="35"/>
  <c r="H5790" i="35" s="1"/>
  <c r="A5791" i="35"/>
  <c r="G5791" i="35" l="1"/>
  <c r="H5791" i="35" s="1"/>
  <c r="A5792" i="35"/>
  <c r="D5790" i="35"/>
  <c r="E5790" i="35"/>
  <c r="A5793" i="35" l="1"/>
  <c r="G5792" i="35"/>
  <c r="H5792" i="35" s="1"/>
  <c r="E5791" i="35"/>
  <c r="D5791" i="35"/>
  <c r="D5792" i="35" l="1"/>
  <c r="E5792" i="35"/>
  <c r="A5794" i="35"/>
  <c r="G5793" i="35"/>
  <c r="H5793" i="35" s="1"/>
  <c r="G5794" i="35" l="1"/>
  <c r="H5794" i="35" s="1"/>
  <c r="A5795" i="35"/>
  <c r="E5793" i="35"/>
  <c r="D5793" i="35"/>
  <c r="G5795" i="35" l="1"/>
  <c r="H5795" i="35" s="1"/>
  <c r="A5796" i="35"/>
  <c r="E5794" i="35"/>
  <c r="D5794" i="35"/>
  <c r="A5797" i="35" l="1"/>
  <c r="G5796" i="35"/>
  <c r="H5796" i="35" s="1"/>
  <c r="E5795" i="35"/>
  <c r="D5795" i="35"/>
  <c r="E5796" i="35" l="1"/>
  <c r="D5796" i="35"/>
  <c r="B5796" i="35"/>
  <c r="G5797" i="35"/>
  <c r="H5797" i="35" s="1"/>
  <c r="A5798" i="35"/>
  <c r="E5797" i="35" l="1"/>
  <c r="D5797" i="35"/>
  <c r="G5798" i="35"/>
  <c r="H5798" i="35" s="1"/>
  <c r="A5799" i="35"/>
  <c r="A5800" i="35" l="1"/>
  <c r="G5799" i="35"/>
  <c r="H5799" i="35" s="1"/>
  <c r="E5798" i="35"/>
  <c r="D5798" i="35"/>
  <c r="E5799" i="35" l="1"/>
  <c r="D5799" i="35"/>
  <c r="A5801" i="35"/>
  <c r="G5800" i="35"/>
  <c r="H5800" i="35" s="1"/>
  <c r="D5800" i="35" l="1"/>
  <c r="E5800" i="35"/>
  <c r="G5801" i="35"/>
  <c r="H5801" i="35" s="1"/>
  <c r="A5802" i="35"/>
  <c r="G5802" i="35" l="1"/>
  <c r="H5802" i="35" s="1"/>
  <c r="A5803" i="35"/>
  <c r="E5801" i="35"/>
  <c r="D5801" i="35"/>
  <c r="A5804" i="35" l="1"/>
  <c r="G5803" i="35"/>
  <c r="H5803" i="35" s="1"/>
  <c r="E5802" i="35"/>
  <c r="D5802" i="35"/>
  <c r="E5803" i="35" l="1"/>
  <c r="D5803" i="35"/>
  <c r="A5805" i="35"/>
  <c r="G5804" i="35"/>
  <c r="H5804" i="35" s="1"/>
  <c r="E5804" i="35" l="1"/>
  <c r="D5804" i="35"/>
  <c r="G5805" i="35"/>
  <c r="H5805" i="35" s="1"/>
  <c r="A5806" i="35"/>
  <c r="G5806" i="35" l="1"/>
  <c r="H5806" i="35" s="1"/>
  <c r="A5807" i="35"/>
  <c r="D5805" i="35"/>
  <c r="E5805" i="35"/>
  <c r="A5808" i="35" l="1"/>
  <c r="G5807" i="35"/>
  <c r="H5807" i="35" s="1"/>
  <c r="E5806" i="35"/>
  <c r="D5806" i="35"/>
  <c r="D5807" i="35" l="1"/>
  <c r="E5807" i="35"/>
  <c r="A5809" i="35"/>
  <c r="G5808" i="35"/>
  <c r="H5808" i="35" s="1"/>
  <c r="D5808" i="35" l="1"/>
  <c r="E5808" i="35"/>
  <c r="G5809" i="35"/>
  <c r="H5809" i="35" s="1"/>
  <c r="A5810" i="35"/>
  <c r="G5810" i="35" l="1"/>
  <c r="H5810" i="35" s="1"/>
  <c r="A5811" i="35"/>
  <c r="D5809" i="35"/>
  <c r="E5809" i="35"/>
  <c r="A5812" i="35" l="1"/>
  <c r="G5811" i="35"/>
  <c r="H5811" i="35" s="1"/>
  <c r="E5810" i="35"/>
  <c r="D5810" i="35"/>
  <c r="E5811" i="35" l="1"/>
  <c r="D5811" i="35"/>
  <c r="A5813" i="35"/>
  <c r="G5812" i="35"/>
  <c r="H5812" i="35" s="1"/>
  <c r="E5812" i="35" l="1"/>
  <c r="D5812" i="35"/>
  <c r="G5813" i="35"/>
  <c r="H5813" i="35" s="1"/>
  <c r="A5814" i="35"/>
  <c r="G5814" i="35" l="1"/>
  <c r="H5814" i="35" s="1"/>
  <c r="A5815" i="35"/>
  <c r="E5813" i="35"/>
  <c r="D5813" i="35"/>
  <c r="A5816" i="35" l="1"/>
  <c r="G5815" i="35"/>
  <c r="H5815" i="35" s="1"/>
  <c r="E5814" i="35"/>
  <c r="D5814" i="35"/>
  <c r="E5815" i="35" l="1"/>
  <c r="D5815" i="35"/>
  <c r="A5817" i="35"/>
  <c r="G5816" i="35"/>
  <c r="H5816" i="35" s="1"/>
  <c r="D5816" i="35" l="1"/>
  <c r="E5816" i="35"/>
  <c r="G5817" i="35"/>
  <c r="H5817" i="35" s="1"/>
  <c r="A5818" i="35"/>
  <c r="G5818" i="35" l="1"/>
  <c r="H5818" i="35" s="1"/>
  <c r="A5819" i="35"/>
  <c r="E5817" i="35"/>
  <c r="D5817" i="35"/>
  <c r="A5820" i="35" l="1"/>
  <c r="G5819" i="35"/>
  <c r="H5819" i="35" s="1"/>
  <c r="E5818" i="35"/>
  <c r="D5818" i="35"/>
  <c r="E5819" i="35" l="1"/>
  <c r="D5819" i="35"/>
  <c r="G5820" i="35"/>
  <c r="H5820" i="35" s="1"/>
  <c r="A5821" i="35"/>
  <c r="G5821" i="35" l="1"/>
  <c r="H5821" i="35" s="1"/>
  <c r="A5822" i="35"/>
  <c r="D5820" i="35"/>
  <c r="B5820" i="35"/>
  <c r="E5820" i="35"/>
  <c r="A5823" i="35" l="1"/>
  <c r="G5822" i="35"/>
  <c r="H5822" i="35" s="1"/>
  <c r="E5821" i="35"/>
  <c r="D5821" i="35"/>
  <c r="E5822" i="35" l="1"/>
  <c r="D5822" i="35"/>
  <c r="A5824" i="35"/>
  <c r="G5823" i="35"/>
  <c r="H5823" i="35" s="1"/>
  <c r="E5823" i="35" l="1"/>
  <c r="D5823" i="35"/>
  <c r="G5824" i="35"/>
  <c r="H5824" i="35" s="1"/>
  <c r="A5825" i="35"/>
  <c r="G5825" i="35" l="1"/>
  <c r="H5825" i="35" s="1"/>
  <c r="A5826" i="35"/>
  <c r="D5824" i="35"/>
  <c r="E5824" i="35"/>
  <c r="A5827" i="35" l="1"/>
  <c r="G5826" i="35"/>
  <c r="H5826" i="35" s="1"/>
  <c r="E5825" i="35"/>
  <c r="D5825" i="35"/>
  <c r="E5826" i="35" l="1"/>
  <c r="D5826" i="35"/>
  <c r="A5828" i="35"/>
  <c r="G5827" i="35"/>
  <c r="H5827" i="35" s="1"/>
  <c r="E5827" i="35" l="1"/>
  <c r="D5827" i="35"/>
  <c r="G5828" i="35"/>
  <c r="H5828" i="35" s="1"/>
  <c r="A5829" i="35"/>
  <c r="G5829" i="35" l="1"/>
  <c r="H5829" i="35" s="1"/>
  <c r="A5830" i="35"/>
  <c r="D5828" i="35"/>
  <c r="E5828" i="35"/>
  <c r="A5831" i="35" l="1"/>
  <c r="G5830" i="35"/>
  <c r="H5830" i="35" s="1"/>
  <c r="E5829" i="35"/>
  <c r="D5829" i="35"/>
  <c r="E5830" i="35" l="1"/>
  <c r="D5830" i="35"/>
  <c r="A5832" i="35"/>
  <c r="G5831" i="35"/>
  <c r="H5831" i="35" s="1"/>
  <c r="E5831" i="35" l="1"/>
  <c r="D5831" i="35"/>
  <c r="G5832" i="35"/>
  <c r="H5832" i="35" s="1"/>
  <c r="A5833" i="35"/>
  <c r="G5833" i="35" l="1"/>
  <c r="H5833" i="35" s="1"/>
  <c r="A5834" i="35"/>
  <c r="D5832" i="35"/>
  <c r="E5832" i="35"/>
  <c r="A5835" i="35" l="1"/>
  <c r="G5834" i="35"/>
  <c r="H5834" i="35" s="1"/>
  <c r="E5833" i="35"/>
  <c r="D5833" i="35"/>
  <c r="E5834" i="35" l="1"/>
  <c r="D5834" i="35"/>
  <c r="A5836" i="35"/>
  <c r="G5835" i="35"/>
  <c r="H5835" i="35" s="1"/>
  <c r="E5835" i="35" l="1"/>
  <c r="D5835" i="35"/>
  <c r="G5836" i="35"/>
  <c r="H5836" i="35" s="1"/>
  <c r="A5837" i="35"/>
  <c r="G5837" i="35" l="1"/>
  <c r="H5837" i="35" s="1"/>
  <c r="A5838" i="35"/>
  <c r="E5836" i="35"/>
  <c r="D5836" i="35"/>
  <c r="A5839" i="35" l="1"/>
  <c r="G5838" i="35"/>
  <c r="H5838" i="35" s="1"/>
  <c r="D5837" i="35"/>
  <c r="E5837" i="35"/>
  <c r="E5838" i="35" l="1"/>
  <c r="D5838" i="35"/>
  <c r="A5840" i="35"/>
  <c r="G5839" i="35"/>
  <c r="H5839" i="35" s="1"/>
  <c r="E5839" i="35" l="1"/>
  <c r="D5839" i="35"/>
  <c r="G5840" i="35"/>
  <c r="H5840" i="35" s="1"/>
  <c r="A5841" i="35"/>
  <c r="G5841" i="35" l="1"/>
  <c r="H5841" i="35" s="1"/>
  <c r="A5842" i="35"/>
  <c r="D5840" i="35"/>
  <c r="E5840" i="35"/>
  <c r="A5843" i="35" l="1"/>
  <c r="G5842" i="35"/>
  <c r="H5842" i="35" s="1"/>
  <c r="E5841" i="35"/>
  <c r="D5841" i="35"/>
  <c r="E5842" i="35" l="1"/>
  <c r="D5842" i="35"/>
  <c r="A5844" i="35"/>
  <c r="G5843" i="35"/>
  <c r="H5843" i="35" s="1"/>
  <c r="E5843" i="35" l="1"/>
  <c r="D5843" i="35"/>
  <c r="G5844" i="35"/>
  <c r="H5844" i="35" s="1"/>
  <c r="A5845" i="35"/>
  <c r="A5846" i="35" l="1"/>
  <c r="G5845" i="35"/>
  <c r="H5845" i="35" s="1"/>
  <c r="E5844" i="35"/>
  <c r="B5844" i="35"/>
  <c r="D5844" i="35"/>
  <c r="E5845" i="35" l="1"/>
  <c r="D5845" i="35"/>
  <c r="A5847" i="35"/>
  <c r="G5846" i="35"/>
  <c r="H5846" i="35" s="1"/>
  <c r="E5846" i="35" l="1"/>
  <c r="D5846" i="35"/>
  <c r="G5847" i="35"/>
  <c r="H5847" i="35" s="1"/>
  <c r="A5848" i="35"/>
  <c r="G5848" i="35" l="1"/>
  <c r="H5848" i="35" s="1"/>
  <c r="A5849" i="35"/>
  <c r="D5847" i="35"/>
  <c r="E5847" i="35"/>
  <c r="A5850" i="35" l="1"/>
  <c r="G5849" i="35"/>
  <c r="H5849" i="35" s="1"/>
  <c r="D5848" i="35"/>
  <c r="E5848" i="35"/>
  <c r="E5849" i="35" l="1"/>
  <c r="D5849" i="35"/>
  <c r="A5851" i="35"/>
  <c r="G5850" i="35"/>
  <c r="H5850" i="35" s="1"/>
  <c r="E5850" i="35" l="1"/>
  <c r="D5850" i="35"/>
  <c r="G5851" i="35"/>
  <c r="H5851" i="35" s="1"/>
  <c r="A5852" i="35"/>
  <c r="G5852" i="35" l="1"/>
  <c r="H5852" i="35" s="1"/>
  <c r="A5853" i="35"/>
  <c r="E5851" i="35"/>
  <c r="D5851" i="35"/>
  <c r="A5854" i="35" l="1"/>
  <c r="G5853" i="35"/>
  <c r="H5853" i="35" s="1"/>
  <c r="E5852" i="35"/>
  <c r="D5852" i="35"/>
  <c r="E5853" i="35" l="1"/>
  <c r="D5853" i="35"/>
  <c r="A5855" i="35"/>
  <c r="G5854" i="35"/>
  <c r="H5854" i="35" s="1"/>
  <c r="E5854" i="35" l="1"/>
  <c r="D5854" i="35"/>
  <c r="G5855" i="35"/>
  <c r="H5855" i="35" s="1"/>
  <c r="A5856" i="35"/>
  <c r="G5856" i="35" l="1"/>
  <c r="H5856" i="35" s="1"/>
  <c r="A5857" i="35"/>
  <c r="E5855" i="35"/>
  <c r="D5855" i="35"/>
  <c r="A5858" i="35" l="1"/>
  <c r="G5857" i="35"/>
  <c r="H5857" i="35" s="1"/>
  <c r="E5856" i="35"/>
  <c r="D5856" i="35"/>
  <c r="E5857" i="35" l="1"/>
  <c r="D5857" i="35"/>
  <c r="A5859" i="35"/>
  <c r="G5858" i="35"/>
  <c r="H5858" i="35" s="1"/>
  <c r="D5858" i="35" l="1"/>
  <c r="E5858" i="35"/>
  <c r="G5859" i="35"/>
  <c r="H5859" i="35" s="1"/>
  <c r="A5860" i="35"/>
  <c r="G5860" i="35" l="1"/>
  <c r="H5860" i="35" s="1"/>
  <c r="A5861" i="35"/>
  <c r="D5859" i="35"/>
  <c r="E5859" i="35"/>
  <c r="A5862" i="35" l="1"/>
  <c r="G5861" i="35"/>
  <c r="H5861" i="35" s="1"/>
  <c r="E5860" i="35"/>
  <c r="D5860" i="35"/>
  <c r="E5861" i="35" l="1"/>
  <c r="D5861" i="35"/>
  <c r="A5863" i="35"/>
  <c r="G5862" i="35"/>
  <c r="H5862" i="35" s="1"/>
  <c r="E5862" i="35" l="1"/>
  <c r="D5862" i="35"/>
  <c r="G5863" i="35"/>
  <c r="H5863" i="35" s="1"/>
  <c r="A5864" i="35"/>
  <c r="G5864" i="35" l="1"/>
  <c r="H5864" i="35" s="1"/>
  <c r="A5865" i="35"/>
  <c r="D5863" i="35"/>
  <c r="E5863" i="35"/>
  <c r="A5866" i="35" l="1"/>
  <c r="G5865" i="35"/>
  <c r="H5865" i="35" s="1"/>
  <c r="D5864" i="35"/>
  <c r="E5864" i="35"/>
  <c r="E5865" i="35" l="1"/>
  <c r="D5865" i="35"/>
  <c r="A5867" i="35"/>
  <c r="G5866" i="35"/>
  <c r="H5866" i="35" s="1"/>
  <c r="E5866" i="35" l="1"/>
  <c r="D5866" i="35"/>
  <c r="G5867" i="35"/>
  <c r="H5867" i="35" s="1"/>
  <c r="A5868" i="35"/>
  <c r="E5867" i="35" l="1"/>
  <c r="D5867" i="35"/>
  <c r="G5868" i="35"/>
  <c r="H5868" i="35" s="1"/>
  <c r="A5869" i="35"/>
  <c r="E5868" i="35" l="1"/>
  <c r="D5868" i="35"/>
  <c r="B5868" i="35"/>
  <c r="A5870" i="35"/>
  <c r="G5869" i="35"/>
  <c r="H5869" i="35" s="1"/>
  <c r="G5870" i="35" l="1"/>
  <c r="H5870" i="35" s="1"/>
  <c r="A5871" i="35"/>
  <c r="D5869" i="35"/>
  <c r="E5869" i="35"/>
  <c r="G5871" i="35" l="1"/>
  <c r="H5871" i="35" s="1"/>
  <c r="A5872" i="35"/>
  <c r="E5870" i="35"/>
  <c r="D5870" i="35"/>
  <c r="A5873" i="35" l="1"/>
  <c r="G5872" i="35"/>
  <c r="H5872" i="35" s="1"/>
  <c r="E5871" i="35"/>
  <c r="D5871" i="35"/>
  <c r="D5872" i="35" l="1"/>
  <c r="E5872" i="35"/>
  <c r="A5874" i="35"/>
  <c r="G5873" i="35"/>
  <c r="H5873" i="35" s="1"/>
  <c r="E5873" i="35" l="1"/>
  <c r="D5873" i="35"/>
  <c r="G5874" i="35"/>
  <c r="H5874" i="35" s="1"/>
  <c r="A5875" i="35"/>
  <c r="G5875" i="35" l="1"/>
  <c r="H5875" i="35" s="1"/>
  <c r="A5876" i="35"/>
  <c r="E5874" i="35"/>
  <c r="D5874" i="35"/>
  <c r="A5877" i="35" l="1"/>
  <c r="G5876" i="35"/>
  <c r="H5876" i="35" s="1"/>
  <c r="E5875" i="35"/>
  <c r="D5875" i="35"/>
  <c r="E5876" i="35" l="1"/>
  <c r="D5876" i="35"/>
  <c r="A5878" i="35"/>
  <c r="G5877" i="35"/>
  <c r="H5877" i="35" s="1"/>
  <c r="E5877" i="35" l="1"/>
  <c r="D5877" i="35"/>
  <c r="G5878" i="35"/>
  <c r="H5878" i="35" s="1"/>
  <c r="A5879" i="35"/>
  <c r="G5879" i="35" l="1"/>
  <c r="H5879" i="35" s="1"/>
  <c r="A5880" i="35"/>
  <c r="E5878" i="35"/>
  <c r="D5878" i="35"/>
  <c r="A5881" i="35" l="1"/>
  <c r="G5880" i="35"/>
  <c r="H5880" i="35" s="1"/>
  <c r="E5879" i="35"/>
  <c r="D5879" i="35"/>
  <c r="D5880" i="35" l="1"/>
  <c r="E5880" i="35"/>
  <c r="A5882" i="35"/>
  <c r="G5881" i="35"/>
  <c r="H5881" i="35" s="1"/>
  <c r="E5881" i="35" l="1"/>
  <c r="D5881" i="35"/>
  <c r="G5882" i="35"/>
  <c r="H5882" i="35" s="1"/>
  <c r="A5883" i="35"/>
  <c r="G5883" i="35" l="1"/>
  <c r="H5883" i="35" s="1"/>
  <c r="A5884" i="35"/>
  <c r="D5882" i="35"/>
  <c r="E5882" i="35"/>
  <c r="A5885" i="35" l="1"/>
  <c r="G5884" i="35"/>
  <c r="H5884" i="35" s="1"/>
  <c r="E5883" i="35"/>
  <c r="D5883" i="35"/>
  <c r="E5884" i="35" l="1"/>
  <c r="D5884" i="35"/>
  <c r="A5886" i="35"/>
  <c r="G5885" i="35"/>
  <c r="H5885" i="35" s="1"/>
  <c r="E5885" i="35" l="1"/>
  <c r="D5885" i="35"/>
  <c r="G5886" i="35"/>
  <c r="H5886" i="35" s="1"/>
  <c r="A5887" i="35"/>
  <c r="G5887" i="35" l="1"/>
  <c r="H5887" i="35" s="1"/>
  <c r="A5888" i="35"/>
  <c r="E5886" i="35"/>
  <c r="D5886" i="35"/>
  <c r="A5889" i="35" l="1"/>
  <c r="G5888" i="35"/>
  <c r="H5888" i="35" s="1"/>
  <c r="E5887" i="35"/>
  <c r="D5887" i="35"/>
  <c r="D5888" i="35" l="1"/>
  <c r="E5888" i="35"/>
  <c r="A5890" i="35"/>
  <c r="G5889" i="35"/>
  <c r="H5889" i="35" s="1"/>
  <c r="E5889" i="35" l="1"/>
  <c r="D5889" i="35"/>
  <c r="G5890" i="35"/>
  <c r="H5890" i="35" s="1"/>
  <c r="A5891" i="35"/>
  <c r="G5891" i="35" l="1"/>
  <c r="H5891" i="35" s="1"/>
  <c r="A5892" i="35"/>
  <c r="E5890" i="35"/>
  <c r="D5890" i="35"/>
  <c r="A5893" i="35" l="1"/>
  <c r="G5892" i="35"/>
  <c r="H5892" i="35" s="1"/>
  <c r="E5891" i="35"/>
  <c r="D5891" i="35"/>
  <c r="E5892" i="35" l="1"/>
  <c r="D5892" i="35"/>
  <c r="B5892" i="35"/>
  <c r="G5893" i="35"/>
  <c r="H5893" i="35" s="1"/>
  <c r="A5894" i="35"/>
  <c r="E5893" i="35" l="1"/>
  <c r="D5893" i="35"/>
  <c r="G5894" i="35"/>
  <c r="H5894" i="35" s="1"/>
  <c r="A5895" i="35"/>
  <c r="A5896" i="35" l="1"/>
  <c r="G5895" i="35"/>
  <c r="H5895" i="35" s="1"/>
  <c r="E5894" i="35"/>
  <c r="D5894" i="35"/>
  <c r="E5895" i="35" l="1"/>
  <c r="D5895" i="35"/>
  <c r="A5897" i="35"/>
  <c r="G5896" i="35"/>
  <c r="H5896" i="35" s="1"/>
  <c r="D5896" i="35" l="1"/>
  <c r="E5896" i="35"/>
  <c r="G5897" i="35"/>
  <c r="H5897" i="35" s="1"/>
  <c r="A5898" i="35"/>
  <c r="G5898" i="35" l="1"/>
  <c r="H5898" i="35" s="1"/>
  <c r="A5899" i="35"/>
  <c r="E5897" i="35"/>
  <c r="D5897" i="35"/>
  <c r="A5900" i="35" l="1"/>
  <c r="G5899" i="35"/>
  <c r="H5899" i="35" s="1"/>
  <c r="E5898" i="35"/>
  <c r="D5898" i="35"/>
  <c r="D5899" i="35" l="1"/>
  <c r="E5899" i="35"/>
  <c r="A5901" i="35"/>
  <c r="G5900" i="35"/>
  <c r="H5900" i="35" s="1"/>
  <c r="D5900" i="35" l="1"/>
  <c r="E5900" i="35"/>
  <c r="G5901" i="35"/>
  <c r="H5901" i="35" s="1"/>
  <c r="A5902" i="35"/>
  <c r="G5902" i="35" l="1"/>
  <c r="H5902" i="35" s="1"/>
  <c r="A5903" i="35"/>
  <c r="E5901" i="35"/>
  <c r="D5901" i="35"/>
  <c r="A5904" i="35" l="1"/>
  <c r="G5903" i="35"/>
  <c r="H5903" i="35" s="1"/>
  <c r="D5902" i="35"/>
  <c r="E5902" i="35"/>
  <c r="D5903" i="35" l="1"/>
  <c r="E5903" i="35"/>
  <c r="A5905" i="35"/>
  <c r="G5904" i="35"/>
  <c r="H5904" i="35" s="1"/>
  <c r="D5904" i="35" l="1"/>
  <c r="E5904" i="35"/>
  <c r="G5905" i="35"/>
  <c r="H5905" i="35" s="1"/>
  <c r="A5906" i="35"/>
  <c r="G5906" i="35" l="1"/>
  <c r="H5906" i="35" s="1"/>
  <c r="A5907" i="35"/>
  <c r="D5905" i="35"/>
  <c r="E5905" i="35"/>
  <c r="A5908" i="35" l="1"/>
  <c r="G5907" i="35"/>
  <c r="H5907" i="35" s="1"/>
  <c r="E5906" i="35"/>
  <c r="D5906" i="35"/>
  <c r="D5907" i="35" l="1"/>
  <c r="E5907" i="35"/>
  <c r="A5909" i="35"/>
  <c r="G5908" i="35"/>
  <c r="H5908" i="35" s="1"/>
  <c r="D5908" i="35" l="1"/>
  <c r="E5908" i="35"/>
  <c r="G5909" i="35"/>
  <c r="H5909" i="35" s="1"/>
  <c r="A5910" i="35"/>
  <c r="G5910" i="35" l="1"/>
  <c r="H5910" i="35" s="1"/>
  <c r="A5911" i="35"/>
  <c r="D5909" i="35"/>
  <c r="E5909" i="35"/>
  <c r="A5912" i="35" l="1"/>
  <c r="G5911" i="35"/>
  <c r="H5911" i="35" s="1"/>
  <c r="E5910" i="35"/>
  <c r="D5910" i="35"/>
  <c r="D5911" i="35" l="1"/>
  <c r="E5911" i="35"/>
  <c r="A5913" i="35"/>
  <c r="G5912" i="35"/>
  <c r="H5912" i="35" s="1"/>
  <c r="D5912" i="35" l="1"/>
  <c r="E5912" i="35"/>
  <c r="G5913" i="35"/>
  <c r="H5913" i="35" s="1"/>
  <c r="A5914" i="35"/>
  <c r="G5914" i="35" l="1"/>
  <c r="H5914" i="35" s="1"/>
  <c r="A5915" i="35"/>
  <c r="D5913" i="35"/>
  <c r="E5913" i="35"/>
  <c r="A5916" i="35" l="1"/>
  <c r="G5915" i="35"/>
  <c r="H5915" i="35" s="1"/>
  <c r="E5914" i="35"/>
  <c r="D5914" i="35"/>
  <c r="D5915" i="35" l="1"/>
  <c r="E5915" i="35"/>
  <c r="G5916" i="35"/>
  <c r="H5916" i="35" s="1"/>
  <c r="A5917" i="35"/>
  <c r="G5917" i="35" l="1"/>
  <c r="H5917" i="35" s="1"/>
  <c r="A5918" i="35"/>
  <c r="E5916" i="35"/>
  <c r="B5916" i="35"/>
  <c r="D5916" i="35"/>
  <c r="A5919" i="35" l="1"/>
  <c r="G5918" i="35"/>
  <c r="H5918" i="35" s="1"/>
  <c r="D5917" i="35"/>
  <c r="E5917" i="35"/>
  <c r="D5918" i="35" l="1"/>
  <c r="E5918" i="35"/>
  <c r="A5920" i="35"/>
  <c r="G5919" i="35"/>
  <c r="H5919" i="35" s="1"/>
  <c r="D5919" i="35" l="1"/>
  <c r="E5919" i="35"/>
  <c r="G5920" i="35"/>
  <c r="H5920" i="35" s="1"/>
  <c r="A5921" i="35"/>
  <c r="G5921" i="35" l="1"/>
  <c r="H5921" i="35" s="1"/>
  <c r="A5922" i="35"/>
  <c r="E5920" i="35"/>
  <c r="D5920" i="35"/>
  <c r="A5923" i="35" l="1"/>
  <c r="G5922" i="35"/>
  <c r="H5922" i="35" s="1"/>
  <c r="D5921" i="35"/>
  <c r="E5921" i="35"/>
  <c r="E5922" i="35" l="1"/>
  <c r="D5922" i="35"/>
  <c r="A5924" i="35"/>
  <c r="G5923" i="35"/>
  <c r="H5923" i="35" s="1"/>
  <c r="D5923" i="35" l="1"/>
  <c r="E5923" i="35"/>
  <c r="G5924" i="35"/>
  <c r="H5924" i="35" s="1"/>
  <c r="A5925" i="35"/>
  <c r="G5925" i="35" l="1"/>
  <c r="H5925" i="35" s="1"/>
  <c r="A5926" i="35"/>
  <c r="D5924" i="35"/>
  <c r="E5924" i="35"/>
  <c r="A5927" i="35" l="1"/>
  <c r="G5926" i="35"/>
  <c r="H5926" i="35" s="1"/>
  <c r="D5925" i="35"/>
  <c r="E5925" i="35"/>
  <c r="E5926" i="35" l="1"/>
  <c r="D5926" i="35"/>
  <c r="A5928" i="35"/>
  <c r="G5927" i="35"/>
  <c r="H5927" i="35" s="1"/>
  <c r="D5927" i="35" l="1"/>
  <c r="E5927" i="35"/>
  <c r="G5928" i="35"/>
  <c r="H5928" i="35" s="1"/>
  <c r="A5929" i="35"/>
  <c r="G5929" i="35" l="1"/>
  <c r="H5929" i="35" s="1"/>
  <c r="A5930" i="35"/>
  <c r="D5928" i="35"/>
  <c r="E5928" i="35"/>
  <c r="A5931" i="35" l="1"/>
  <c r="G5930" i="35"/>
  <c r="H5930" i="35" s="1"/>
  <c r="D5929" i="35"/>
  <c r="E5929" i="35"/>
  <c r="E5930" i="35" l="1"/>
  <c r="D5930" i="35"/>
  <c r="A5932" i="35"/>
  <c r="G5931" i="35"/>
  <c r="H5931" i="35" s="1"/>
  <c r="D5931" i="35" l="1"/>
  <c r="E5931" i="35"/>
  <c r="G5932" i="35"/>
  <c r="H5932" i="35" s="1"/>
  <c r="A5933" i="35"/>
  <c r="G5933" i="35" l="1"/>
  <c r="H5933" i="35" s="1"/>
  <c r="A5934" i="35"/>
  <c r="D5932" i="35"/>
  <c r="E5932" i="35"/>
  <c r="A5935" i="35" l="1"/>
  <c r="G5934" i="35"/>
  <c r="H5934" i="35" s="1"/>
  <c r="D5933" i="35"/>
  <c r="E5933" i="35"/>
  <c r="D5934" i="35" l="1"/>
  <c r="E5934" i="35"/>
  <c r="A5936" i="35"/>
  <c r="G5935" i="35"/>
  <c r="H5935" i="35" s="1"/>
  <c r="D5935" i="35" l="1"/>
  <c r="E5935" i="35"/>
  <c r="G5936" i="35"/>
  <c r="H5936" i="35" s="1"/>
  <c r="A5937" i="35"/>
  <c r="G5937" i="35" l="1"/>
  <c r="H5937" i="35" s="1"/>
  <c r="A5938" i="35"/>
  <c r="E5936" i="35"/>
  <c r="D5936" i="35"/>
  <c r="A5939" i="35" l="1"/>
  <c r="G5938" i="35"/>
  <c r="H5938" i="35" s="1"/>
  <c r="D5937" i="35"/>
  <c r="E5937" i="35"/>
  <c r="E5938" i="35" l="1"/>
  <c r="D5938" i="35"/>
  <c r="A5940" i="35"/>
  <c r="G5939" i="35"/>
  <c r="H5939" i="35" s="1"/>
  <c r="G5940" i="35" l="1"/>
  <c r="H5940" i="35" s="1"/>
  <c r="A5941" i="35"/>
  <c r="D5939" i="35"/>
  <c r="E5939" i="35"/>
  <c r="A5942" i="35" l="1"/>
  <c r="G5941" i="35"/>
  <c r="H5941" i="35" s="1"/>
  <c r="D5940" i="35"/>
  <c r="E5940" i="35"/>
  <c r="B5940" i="35"/>
  <c r="D5941" i="35" l="1"/>
  <c r="E5941" i="35"/>
  <c r="A5943" i="35"/>
  <c r="G5942" i="35"/>
  <c r="H5942" i="35" s="1"/>
  <c r="G5943" i="35" l="1"/>
  <c r="H5943" i="35" s="1"/>
  <c r="A5944" i="35"/>
  <c r="E5942" i="35"/>
  <c r="D5942" i="35"/>
  <c r="G5944" i="35" l="1"/>
  <c r="H5944" i="35" s="1"/>
  <c r="A5945" i="35"/>
  <c r="D5943" i="35"/>
  <c r="E5943" i="35"/>
  <c r="A5946" i="35" l="1"/>
  <c r="G5945" i="35"/>
  <c r="H5945" i="35" s="1"/>
  <c r="D5944" i="35"/>
  <c r="E5944" i="35"/>
  <c r="D5945" i="35" l="1"/>
  <c r="E5945" i="35"/>
  <c r="A5947" i="35"/>
  <c r="G5946" i="35"/>
  <c r="H5946" i="35" s="1"/>
  <c r="E5946" i="35" l="1"/>
  <c r="D5946" i="35"/>
  <c r="G5947" i="35"/>
  <c r="H5947" i="35" s="1"/>
  <c r="A5948" i="35"/>
  <c r="G5948" i="35" l="1"/>
  <c r="H5948" i="35" s="1"/>
  <c r="A5949" i="35"/>
  <c r="D5947" i="35"/>
  <c r="E5947" i="35"/>
  <c r="A5950" i="35" l="1"/>
  <c r="G5949" i="35"/>
  <c r="H5949" i="35" s="1"/>
  <c r="D5948" i="35"/>
  <c r="E5948" i="35"/>
  <c r="D5949" i="35" l="1"/>
  <c r="E5949" i="35"/>
  <c r="A5951" i="35"/>
  <c r="G5950" i="35"/>
  <c r="H5950" i="35" s="1"/>
  <c r="D5950" i="35" l="1"/>
  <c r="E5950" i="35"/>
  <c r="G5951" i="35"/>
  <c r="H5951" i="35" s="1"/>
  <c r="A5952" i="35"/>
  <c r="G5952" i="35" l="1"/>
  <c r="H5952" i="35" s="1"/>
  <c r="A5953" i="35"/>
  <c r="D5951" i="35"/>
  <c r="E5951" i="35"/>
  <c r="A5954" i="35" l="1"/>
  <c r="G5953" i="35"/>
  <c r="H5953" i="35" s="1"/>
  <c r="D5952" i="35"/>
  <c r="E5952" i="35"/>
  <c r="D5953" i="35" l="1"/>
  <c r="E5953" i="35"/>
  <c r="A5955" i="35"/>
  <c r="G5954" i="35"/>
  <c r="H5954" i="35" s="1"/>
  <c r="E5954" i="35" l="1"/>
  <c r="D5954" i="35"/>
  <c r="G5955" i="35"/>
  <c r="H5955" i="35" s="1"/>
  <c r="A5956" i="35"/>
  <c r="G5956" i="35" l="1"/>
  <c r="H5956" i="35" s="1"/>
  <c r="A5957" i="35"/>
  <c r="E5955" i="35"/>
  <c r="D5955" i="35"/>
  <c r="A5958" i="35" l="1"/>
  <c r="G5957" i="35"/>
  <c r="H5957" i="35" s="1"/>
  <c r="D5956" i="35"/>
  <c r="E5956" i="35"/>
  <c r="D5957" i="35" l="1"/>
  <c r="E5957" i="35"/>
  <c r="A5959" i="35"/>
  <c r="G5958" i="35"/>
  <c r="H5958" i="35" s="1"/>
  <c r="E5958" i="35" l="1"/>
  <c r="D5958" i="35"/>
  <c r="G5959" i="35"/>
  <c r="H5959" i="35" s="1"/>
  <c r="A5960" i="35"/>
  <c r="G5960" i="35" l="1"/>
  <c r="H5960" i="35" s="1"/>
  <c r="A5961" i="35"/>
  <c r="D5959" i="35"/>
  <c r="E5959" i="35"/>
  <c r="A5962" i="35" l="1"/>
  <c r="G5961" i="35"/>
  <c r="H5961" i="35" s="1"/>
  <c r="D5960" i="35"/>
  <c r="E5960" i="35"/>
  <c r="D5961" i="35" l="1"/>
  <c r="E5961" i="35"/>
  <c r="A5963" i="35"/>
  <c r="G5962" i="35"/>
  <c r="H5962" i="35" s="1"/>
  <c r="E5962" i="35" l="1"/>
  <c r="D5962" i="35"/>
  <c r="G5963" i="35"/>
  <c r="H5963" i="35" s="1"/>
  <c r="A5964" i="35"/>
  <c r="G5964" i="35" l="1"/>
  <c r="H5964" i="35" s="1"/>
  <c r="A5965" i="35"/>
  <c r="D5963" i="35"/>
  <c r="E5963" i="35"/>
  <c r="A5966" i="35" l="1"/>
  <c r="G5965" i="35"/>
  <c r="H5965" i="35" s="1"/>
  <c r="D5964" i="35"/>
  <c r="E5964" i="35"/>
  <c r="B5964" i="35"/>
  <c r="D5965" i="35" l="1"/>
  <c r="E5965" i="35"/>
  <c r="G5966" i="35"/>
  <c r="H5966" i="35" s="1"/>
  <c r="A5967" i="35"/>
  <c r="G5967" i="35" l="1"/>
  <c r="H5967" i="35" s="1"/>
  <c r="A5968" i="35"/>
  <c r="D5966" i="35"/>
  <c r="E5966" i="35"/>
  <c r="A5969" i="35" l="1"/>
  <c r="G5968" i="35"/>
  <c r="H5968" i="35" s="1"/>
  <c r="D5967" i="35"/>
  <c r="E5967" i="35"/>
  <c r="D5968" i="35" l="1"/>
  <c r="E5968" i="35"/>
  <c r="A5970" i="35"/>
  <c r="G5969" i="35"/>
  <c r="H5969" i="35" s="1"/>
  <c r="D5969" i="35" l="1"/>
  <c r="E5969" i="35"/>
  <c r="G5970" i="35"/>
  <c r="H5970" i="35" s="1"/>
  <c r="A5971" i="35"/>
  <c r="G5971" i="35" l="1"/>
  <c r="H5971" i="35" s="1"/>
  <c r="A5972" i="35"/>
  <c r="E5970" i="35"/>
  <c r="D5970" i="35"/>
  <c r="A5973" i="35" l="1"/>
  <c r="G5972" i="35"/>
  <c r="H5972" i="35" s="1"/>
  <c r="D5971" i="35"/>
  <c r="E5971" i="35"/>
  <c r="D5972" i="35" l="1"/>
  <c r="E5972" i="35"/>
  <c r="A5974" i="35"/>
  <c r="G5973" i="35"/>
  <c r="H5973" i="35" s="1"/>
  <c r="D5973" i="35" l="1"/>
  <c r="E5973" i="35"/>
  <c r="G5974" i="35"/>
  <c r="H5974" i="35" s="1"/>
  <c r="A5975" i="35"/>
  <c r="G5975" i="35" l="1"/>
  <c r="H5975" i="35" s="1"/>
  <c r="A5976" i="35"/>
  <c r="D5974" i="35"/>
  <c r="E5974" i="35"/>
  <c r="A5977" i="35" l="1"/>
  <c r="G5976" i="35"/>
  <c r="H5976" i="35" s="1"/>
  <c r="D5975" i="35"/>
  <c r="E5975" i="35"/>
  <c r="D5976" i="35" l="1"/>
  <c r="E5976" i="35"/>
  <c r="A5978" i="35"/>
  <c r="G5977" i="35"/>
  <c r="H5977" i="35" s="1"/>
  <c r="D5977" i="35" l="1"/>
  <c r="E5977" i="35"/>
  <c r="G5978" i="35"/>
  <c r="H5978" i="35" s="1"/>
  <c r="A5979" i="35"/>
  <c r="G5979" i="35" l="1"/>
  <c r="H5979" i="35" s="1"/>
  <c r="A5980" i="35"/>
  <c r="E5978" i="35"/>
  <c r="D5978" i="35"/>
  <c r="A5981" i="35" l="1"/>
  <c r="G5980" i="35"/>
  <c r="H5980" i="35" s="1"/>
  <c r="D5979" i="35"/>
  <c r="E5979" i="35"/>
  <c r="D5980" i="35" l="1"/>
  <c r="E5980" i="35"/>
  <c r="A5982" i="35"/>
  <c r="G5981" i="35"/>
  <c r="H5981" i="35" s="1"/>
  <c r="D5981" i="35" l="1"/>
  <c r="E5981" i="35"/>
  <c r="G5982" i="35"/>
  <c r="H5982" i="35" s="1"/>
  <c r="A5983" i="35"/>
  <c r="G5983" i="35" l="1"/>
  <c r="H5983" i="35" s="1"/>
  <c r="A5984" i="35"/>
  <c r="D5982" i="35"/>
  <c r="E5982" i="35"/>
  <c r="A5985" i="35" l="1"/>
  <c r="G5984" i="35"/>
  <c r="H5984" i="35" s="1"/>
  <c r="D5983" i="35"/>
  <c r="E5983" i="35"/>
  <c r="D5984" i="35" l="1"/>
  <c r="E5984" i="35"/>
  <c r="A5986" i="35"/>
  <c r="G5985" i="35"/>
  <c r="H5985" i="35" s="1"/>
  <c r="D5985" i="35" l="1"/>
  <c r="E5985" i="35"/>
  <c r="G5986" i="35"/>
  <c r="H5986" i="35" s="1"/>
  <c r="A5987" i="35"/>
  <c r="G5987" i="35" l="1"/>
  <c r="H5987" i="35" s="1"/>
  <c r="A5988" i="35"/>
  <c r="E5986" i="35"/>
  <c r="D5986" i="35"/>
  <c r="A5989" i="35" l="1"/>
  <c r="G5988" i="35"/>
  <c r="H5988" i="35" s="1"/>
  <c r="D5987" i="35"/>
  <c r="E5987" i="35"/>
  <c r="D5988" i="35" l="1"/>
  <c r="E5988" i="35"/>
  <c r="B5988" i="35"/>
  <c r="G5989" i="35"/>
  <c r="H5989" i="35" s="1"/>
  <c r="A5990" i="35"/>
  <c r="D5989" i="35" l="1"/>
  <c r="E5989" i="35"/>
  <c r="G5990" i="35"/>
  <c r="H5990" i="35" s="1"/>
  <c r="A5991" i="35"/>
  <c r="A5992" i="35" l="1"/>
  <c r="G5991" i="35"/>
  <c r="H5991" i="35" s="1"/>
  <c r="E5990" i="35"/>
  <c r="D5990" i="35"/>
  <c r="D5991" i="35" l="1"/>
  <c r="E5991" i="35"/>
  <c r="A5993" i="35"/>
  <c r="G5992" i="35"/>
  <c r="H5992" i="35" s="1"/>
  <c r="D5992" i="35" l="1"/>
  <c r="E5992" i="35"/>
  <c r="G5993" i="35"/>
  <c r="H5993" i="35" s="1"/>
  <c r="A5994" i="35"/>
  <c r="G5994" i="35" l="1"/>
  <c r="H5994" i="35" s="1"/>
  <c r="A5995" i="35"/>
  <c r="E5993" i="35"/>
  <c r="D5993" i="35"/>
  <c r="A5996" i="35" l="1"/>
  <c r="G5995" i="35"/>
  <c r="H5995" i="35" s="1"/>
  <c r="E5994" i="35"/>
  <c r="D5994" i="35"/>
  <c r="D5995" i="35" l="1"/>
  <c r="E5995" i="35"/>
  <c r="A5997" i="35"/>
  <c r="G5996" i="35"/>
  <c r="H5996" i="35" s="1"/>
  <c r="G5997" i="35" l="1"/>
  <c r="H5997" i="35" s="1"/>
  <c r="A5998" i="35"/>
  <c r="D5996" i="35"/>
  <c r="E5996" i="35"/>
  <c r="G5998" i="35" l="1"/>
  <c r="H5998" i="35" s="1"/>
  <c r="A5999" i="35"/>
  <c r="D5997" i="35"/>
  <c r="E5997" i="35"/>
  <c r="A6000" i="35" l="1"/>
  <c r="G5999" i="35"/>
  <c r="H5999" i="35" s="1"/>
  <c r="D5998" i="35"/>
  <c r="E5998" i="35"/>
  <c r="D5999" i="35" l="1"/>
  <c r="E5999" i="35"/>
  <c r="A6001" i="35"/>
  <c r="G6000" i="35"/>
  <c r="H6000" i="35" s="1"/>
  <c r="G6001" i="35" l="1"/>
  <c r="H6001" i="35" s="1"/>
  <c r="A6002" i="35"/>
  <c r="D6000" i="35"/>
  <c r="E6000" i="35"/>
  <c r="G6002" i="35" l="1"/>
  <c r="H6002" i="35" s="1"/>
  <c r="A6003" i="35"/>
  <c r="D6001" i="35"/>
  <c r="E6001" i="35"/>
  <c r="A6004" i="35" l="1"/>
  <c r="G6003" i="35"/>
  <c r="H6003" i="35" s="1"/>
  <c r="E6002" i="35"/>
  <c r="D6002" i="35"/>
  <c r="D6003" i="35" l="1"/>
  <c r="E6003" i="35"/>
  <c r="A6005" i="35"/>
  <c r="G6004" i="35"/>
  <c r="H6004" i="35" s="1"/>
  <c r="D6004" i="35" l="1"/>
  <c r="E6004" i="35"/>
  <c r="G6005" i="35"/>
  <c r="H6005" i="35" s="1"/>
  <c r="A6006" i="35"/>
  <c r="D6005" i="35" l="1"/>
  <c r="E6005" i="35"/>
  <c r="G6006" i="35"/>
  <c r="H6006" i="35" s="1"/>
  <c r="A6007" i="35"/>
  <c r="A6008" i="35" l="1"/>
  <c r="G6007" i="35"/>
  <c r="H6007" i="35" s="1"/>
  <c r="E6006" i="35"/>
  <c r="D6006" i="35"/>
  <c r="D6007" i="35" l="1"/>
  <c r="E6007" i="35"/>
  <c r="A6009" i="35"/>
  <c r="G6008" i="35"/>
  <c r="H6008" i="35" s="1"/>
  <c r="D6008" i="35" l="1"/>
  <c r="E6008" i="35"/>
  <c r="G6009" i="35"/>
  <c r="H6009" i="35" s="1"/>
  <c r="A6010" i="35"/>
  <c r="G6010" i="35" l="1"/>
  <c r="H6010" i="35" s="1"/>
  <c r="A6011" i="35"/>
  <c r="E6009" i="35"/>
  <c r="D6009" i="35"/>
  <c r="A6012" i="35" l="1"/>
  <c r="G6011" i="35"/>
  <c r="H6011" i="35" s="1"/>
  <c r="E6010" i="35"/>
  <c r="D6010" i="35"/>
  <c r="D6011" i="35" l="1"/>
  <c r="E6011" i="35"/>
  <c r="G6012" i="35"/>
  <c r="H6012" i="35" s="1"/>
  <c r="A6013" i="35"/>
  <c r="G6013" i="35" l="1"/>
  <c r="H6013" i="35" s="1"/>
  <c r="A6014" i="35"/>
  <c r="E6012" i="35"/>
  <c r="B6012" i="35"/>
  <c r="D6012" i="35"/>
  <c r="A6015" i="35" l="1"/>
  <c r="G6014" i="35"/>
  <c r="H6014" i="35" s="1"/>
  <c r="D6013" i="35"/>
  <c r="E6013" i="35"/>
  <c r="D6014" i="35" l="1"/>
  <c r="E6014" i="35"/>
  <c r="A6016" i="35"/>
  <c r="G6015" i="35"/>
  <c r="H6015" i="35" s="1"/>
  <c r="G6016" i="35" l="1"/>
  <c r="H6016" i="35" s="1"/>
  <c r="A6017" i="35"/>
  <c r="D6015" i="35"/>
  <c r="E6015" i="35"/>
  <c r="G6017" i="35" l="1"/>
  <c r="H6017" i="35" s="1"/>
  <c r="A6018" i="35"/>
  <c r="D6016" i="35"/>
  <c r="E6016" i="35"/>
  <c r="A6019" i="35" l="1"/>
  <c r="G6018" i="35"/>
  <c r="H6018" i="35" s="1"/>
  <c r="D6017" i="35"/>
  <c r="E6017" i="35"/>
  <c r="E6018" i="35" l="1"/>
  <c r="D6018" i="35"/>
  <c r="A6020" i="35"/>
  <c r="G6019" i="35"/>
  <c r="H6019" i="35" s="1"/>
  <c r="D6019" i="35" l="1"/>
  <c r="E6019" i="35"/>
  <c r="G6020" i="35"/>
  <c r="H6020" i="35" s="1"/>
  <c r="A6021" i="35"/>
  <c r="G6021" i="35" l="1"/>
  <c r="H6021" i="35" s="1"/>
  <c r="A6022" i="35"/>
  <c r="D6020" i="35"/>
  <c r="E6020" i="35"/>
  <c r="A6023" i="35" l="1"/>
  <c r="G6022" i="35"/>
  <c r="H6022" i="35" s="1"/>
  <c r="D6021" i="35"/>
  <c r="E6021" i="35"/>
  <c r="E6022" i="35" l="1"/>
  <c r="D6022" i="35"/>
  <c r="A6024" i="35"/>
  <c r="G6023" i="35"/>
  <c r="H6023" i="35" s="1"/>
  <c r="D6023" i="35" l="1"/>
  <c r="E6023" i="35"/>
  <c r="G6024" i="35"/>
  <c r="H6024" i="35" s="1"/>
  <c r="A6025" i="35"/>
  <c r="G6025" i="35" l="1"/>
  <c r="H6025" i="35" s="1"/>
  <c r="A6026" i="35"/>
  <c r="D6024" i="35"/>
  <c r="E6024" i="35"/>
  <c r="A6027" i="35" l="1"/>
  <c r="G6026" i="35"/>
  <c r="H6026" i="35" s="1"/>
  <c r="D6025" i="35"/>
  <c r="E6025" i="35"/>
  <c r="E6026" i="35" l="1"/>
  <c r="D6026" i="35"/>
  <c r="A6028" i="35"/>
  <c r="G6027" i="35"/>
  <c r="H6027" i="35" s="1"/>
  <c r="D6027" i="35" l="1"/>
  <c r="E6027" i="35"/>
  <c r="G6028" i="35"/>
  <c r="H6028" i="35" s="1"/>
  <c r="A6029" i="35"/>
  <c r="G6029" i="35" l="1"/>
  <c r="H6029" i="35" s="1"/>
  <c r="A6030" i="35"/>
  <c r="E6028" i="35"/>
  <c r="D6028" i="35"/>
  <c r="A6031" i="35" l="1"/>
  <c r="G6030" i="35"/>
  <c r="H6030" i="35" s="1"/>
  <c r="D6029" i="35"/>
  <c r="E6029" i="35"/>
  <c r="D6030" i="35" l="1"/>
  <c r="E6030" i="35"/>
  <c r="A6032" i="35"/>
  <c r="G6031" i="35"/>
  <c r="H6031" i="35" s="1"/>
  <c r="D6031" i="35" l="1"/>
  <c r="E6031" i="35"/>
  <c r="G6032" i="35"/>
  <c r="H6032" i="35" s="1"/>
  <c r="A6033" i="35"/>
  <c r="G6033" i="35" l="1"/>
  <c r="H6033" i="35" s="1"/>
  <c r="A6034" i="35"/>
  <c r="D6032" i="35"/>
  <c r="E6032" i="35"/>
  <c r="A6035" i="35" l="1"/>
  <c r="G6034" i="35"/>
  <c r="H6034" i="35" s="1"/>
  <c r="D6033" i="35"/>
  <c r="E6033" i="35"/>
  <c r="E6034" i="35" l="1"/>
  <c r="D6034" i="35"/>
  <c r="A6036" i="35"/>
  <c r="G6035" i="35"/>
  <c r="H6035" i="35" s="1"/>
  <c r="D6035" i="35" l="1"/>
  <c r="E6035" i="35"/>
  <c r="G6036" i="35"/>
  <c r="H6036" i="35" s="1"/>
  <c r="A6037" i="35"/>
  <c r="A6038" i="35" l="1"/>
  <c r="G6037" i="35"/>
  <c r="H6037" i="35" s="1"/>
  <c r="D6036" i="35"/>
  <c r="E6036" i="35"/>
  <c r="B6036" i="35"/>
  <c r="D6037" i="35" l="1"/>
  <c r="E6037" i="35"/>
  <c r="A6039" i="35"/>
  <c r="G6038" i="35"/>
  <c r="H6038" i="35" s="1"/>
  <c r="E6038" i="35" l="1"/>
  <c r="D6038" i="35"/>
  <c r="G6039" i="35"/>
  <c r="H6039" i="35" s="1"/>
  <c r="A6040" i="35"/>
  <c r="G6040" i="35" l="1"/>
  <c r="H6040" i="35" s="1"/>
  <c r="A6041" i="35"/>
  <c r="D6039" i="35"/>
  <c r="E6039" i="35"/>
  <c r="A6042" i="35" l="1"/>
  <c r="G6041" i="35"/>
  <c r="H6041" i="35" s="1"/>
  <c r="D6040" i="35"/>
  <c r="E6040" i="35"/>
  <c r="D6041" i="35" l="1"/>
  <c r="E6041" i="35"/>
  <c r="A6043" i="35"/>
  <c r="G6042" i="35"/>
  <c r="H6042" i="35" s="1"/>
  <c r="E6042" i="35" l="1"/>
  <c r="D6042" i="35"/>
  <c r="G6043" i="35"/>
  <c r="H6043" i="35" s="1"/>
  <c r="A6044" i="35"/>
  <c r="G6044" i="35" l="1"/>
  <c r="H6044" i="35" s="1"/>
  <c r="A6045" i="35"/>
  <c r="D6043" i="35"/>
  <c r="E6043" i="35"/>
  <c r="A6046" i="35" l="1"/>
  <c r="G6045" i="35"/>
  <c r="H6045" i="35" s="1"/>
  <c r="D6044" i="35"/>
  <c r="E6044" i="35"/>
  <c r="D6045" i="35" l="1"/>
  <c r="E6045" i="35"/>
  <c r="A6047" i="35"/>
  <c r="G6046" i="35"/>
  <c r="H6046" i="35" s="1"/>
  <c r="D6046" i="35" l="1"/>
  <c r="E6046" i="35"/>
  <c r="G6047" i="35"/>
  <c r="H6047" i="35" s="1"/>
  <c r="A6048" i="35"/>
  <c r="G6048" i="35" l="1"/>
  <c r="H6048" i="35" s="1"/>
  <c r="A6049" i="35"/>
  <c r="E6047" i="35"/>
  <c r="D6047" i="35"/>
  <c r="A6050" i="35" l="1"/>
  <c r="G6049" i="35"/>
  <c r="H6049" i="35" s="1"/>
  <c r="D6048" i="35"/>
  <c r="E6048" i="35"/>
  <c r="D6049" i="35" l="1"/>
  <c r="E6049" i="35"/>
  <c r="A6051" i="35"/>
  <c r="G6050" i="35"/>
  <c r="H6050" i="35" s="1"/>
  <c r="E6050" i="35" l="1"/>
  <c r="D6050" i="35"/>
  <c r="G6051" i="35"/>
  <c r="H6051" i="35" s="1"/>
  <c r="A6052" i="35"/>
  <c r="G6052" i="35" l="1"/>
  <c r="H6052" i="35" s="1"/>
  <c r="A6053" i="35"/>
  <c r="D6051" i="35"/>
  <c r="E6051" i="35"/>
  <c r="A6054" i="35" l="1"/>
  <c r="G6053" i="35"/>
  <c r="H6053" i="35" s="1"/>
  <c r="E6052" i="35"/>
  <c r="D6052" i="35"/>
  <c r="D6053" i="35" l="1"/>
  <c r="E6053" i="35"/>
  <c r="A6055" i="35"/>
  <c r="G6054" i="35"/>
  <c r="H6054" i="35" s="1"/>
  <c r="D6054" i="35" l="1"/>
  <c r="E6054" i="35"/>
  <c r="G6055" i="35"/>
  <c r="H6055" i="35" s="1"/>
  <c r="A6056" i="35"/>
  <c r="G6056" i="35" l="1"/>
  <c r="H6056" i="35" s="1"/>
  <c r="A6057" i="35"/>
  <c r="D6055" i="35"/>
  <c r="E6055" i="35"/>
  <c r="A6058" i="35" l="1"/>
  <c r="G6057" i="35"/>
  <c r="H6057" i="35" s="1"/>
  <c r="E6056" i="35"/>
  <c r="D6056" i="35"/>
  <c r="D6057" i="35" l="1"/>
  <c r="E6057" i="35"/>
  <c r="A6059" i="35"/>
  <c r="G6058" i="35"/>
  <c r="H6058" i="35" s="1"/>
  <c r="E6058" i="35" l="1"/>
  <c r="D6058" i="35"/>
  <c r="G6059" i="35"/>
  <c r="H6059" i="35" s="1"/>
  <c r="A6060" i="35"/>
  <c r="G6060" i="35" l="1"/>
  <c r="H6060" i="35" s="1"/>
  <c r="A6061" i="35"/>
  <c r="D6059" i="35"/>
  <c r="E6059" i="35"/>
  <c r="A6062" i="35" l="1"/>
  <c r="G6061" i="35"/>
  <c r="H6061" i="35" s="1"/>
  <c r="D6060" i="35"/>
  <c r="E6060" i="35"/>
  <c r="B6060" i="35"/>
  <c r="D6061" i="35" l="1"/>
  <c r="E6061" i="35"/>
  <c r="G6062" i="35"/>
  <c r="H6062" i="35" s="1"/>
  <c r="A6063" i="35"/>
  <c r="D6062" i="35" l="1"/>
  <c r="E6062" i="35"/>
  <c r="G6063" i="35"/>
  <c r="H6063" i="35" s="1"/>
  <c r="A6064" i="35"/>
  <c r="A6065" i="35" l="1"/>
  <c r="G6064" i="35"/>
  <c r="H6064" i="35" s="1"/>
  <c r="D6063" i="35"/>
  <c r="E6063" i="35"/>
  <c r="D6064" i="35" l="1"/>
  <c r="E6064" i="35"/>
  <c r="A6066" i="35"/>
  <c r="G6065" i="35"/>
  <c r="H6065" i="35" s="1"/>
  <c r="G6066" i="35" l="1"/>
  <c r="H6066" i="35" s="1"/>
  <c r="A6067" i="35"/>
  <c r="D6065" i="35"/>
  <c r="E6065" i="35"/>
  <c r="G6067" i="35" l="1"/>
  <c r="H6067" i="35" s="1"/>
  <c r="A6068" i="35"/>
  <c r="D6066" i="35"/>
  <c r="E6066" i="35"/>
  <c r="A6069" i="35" l="1"/>
  <c r="G6068" i="35"/>
  <c r="H6068" i="35" s="1"/>
  <c r="E6067" i="35"/>
  <c r="D6067" i="35"/>
  <c r="D6068" i="35" l="1"/>
  <c r="E6068" i="35"/>
  <c r="A6070" i="35"/>
  <c r="G6069" i="35"/>
  <c r="H6069" i="35" s="1"/>
  <c r="D6069" i="35" l="1"/>
  <c r="E6069" i="35"/>
  <c r="G6070" i="35"/>
  <c r="H6070" i="35" s="1"/>
  <c r="A6071" i="35"/>
  <c r="G6071" i="35" l="1"/>
  <c r="H6071" i="35" s="1"/>
  <c r="A6072" i="35"/>
  <c r="D6070" i="35"/>
  <c r="E6070" i="35"/>
  <c r="A6073" i="35" l="1"/>
  <c r="G6072" i="35"/>
  <c r="H6072" i="35" s="1"/>
  <c r="D6071" i="35"/>
  <c r="E6071" i="35"/>
  <c r="E6072" i="35" l="1"/>
  <c r="D6072" i="35"/>
  <c r="A6074" i="35"/>
  <c r="G6073" i="35"/>
  <c r="H6073" i="35" s="1"/>
  <c r="D6073" i="35" l="1"/>
  <c r="E6073" i="35"/>
  <c r="G6074" i="35"/>
  <c r="H6074" i="35" s="1"/>
  <c r="A6075" i="35"/>
  <c r="E6074" i="35" l="1"/>
  <c r="D6074" i="35"/>
  <c r="G6075" i="35"/>
  <c r="H6075" i="35" s="1"/>
  <c r="A6076" i="35"/>
  <c r="D6075" i="35" l="1"/>
  <c r="E6075" i="35"/>
  <c r="A6077" i="35"/>
  <c r="G6076" i="35"/>
  <c r="H6076" i="35" s="1"/>
  <c r="D6076" i="35" l="1"/>
  <c r="E6076" i="35"/>
  <c r="A6078" i="35"/>
  <c r="G6077" i="35"/>
  <c r="H6077" i="35" s="1"/>
  <c r="G6078" i="35" l="1"/>
  <c r="H6078" i="35" s="1"/>
  <c r="A6079" i="35"/>
  <c r="D6077" i="35"/>
  <c r="E6077" i="35"/>
  <c r="G6079" i="35" l="1"/>
  <c r="H6079" i="35" s="1"/>
  <c r="A6080" i="35"/>
  <c r="D6078" i="35"/>
  <c r="E6078" i="35"/>
  <c r="A6081" i="35" l="1"/>
  <c r="G6080" i="35"/>
  <c r="H6080" i="35" s="1"/>
  <c r="D6079" i="35"/>
  <c r="E6079" i="35"/>
  <c r="E6080" i="35" l="1"/>
  <c r="D6080" i="35"/>
  <c r="A6082" i="35"/>
  <c r="G6081" i="35"/>
  <c r="H6081" i="35" s="1"/>
  <c r="G6082" i="35" l="1"/>
  <c r="H6082" i="35" s="1"/>
  <c r="A6083" i="35"/>
  <c r="D6081" i="35"/>
  <c r="E6081" i="35"/>
  <c r="G6083" i="35" l="1"/>
  <c r="H6083" i="35" s="1"/>
  <c r="A6084" i="35"/>
  <c r="D6082" i="35"/>
  <c r="E6082" i="35"/>
  <c r="A6085" i="35" l="1"/>
  <c r="G6084" i="35"/>
  <c r="H6084" i="35" s="1"/>
  <c r="E6083" i="35"/>
  <c r="D6083" i="35"/>
  <c r="D6084" i="35" l="1"/>
  <c r="E6084" i="35"/>
  <c r="B6084" i="35"/>
  <c r="G6085" i="35"/>
  <c r="H6085" i="35" s="1"/>
  <c r="A6086" i="35"/>
  <c r="E6085" i="35" l="1"/>
  <c r="D6085" i="35"/>
  <c r="G6086" i="35"/>
  <c r="H6086" i="35" s="1"/>
  <c r="A6087" i="35"/>
  <c r="D6086" i="35" l="1"/>
  <c r="E6086" i="35"/>
  <c r="A6088" i="35"/>
  <c r="G6087" i="35"/>
  <c r="H6087" i="35" s="1"/>
  <c r="A6089" i="35" l="1"/>
  <c r="G6088" i="35"/>
  <c r="H6088" i="35" s="1"/>
  <c r="D6087" i="35"/>
  <c r="E6087" i="35"/>
  <c r="E6088" i="35" l="1"/>
  <c r="D6088" i="35"/>
  <c r="G6089" i="35"/>
  <c r="H6089" i="35" s="1"/>
  <c r="A6090" i="35"/>
  <c r="D6089" i="35" l="1"/>
  <c r="E6089" i="35"/>
  <c r="G6090" i="35"/>
  <c r="H6090" i="35" s="1"/>
  <c r="A6091" i="35"/>
  <c r="E6090" i="35" l="1"/>
  <c r="D6090" i="35"/>
  <c r="A6092" i="35"/>
  <c r="G6091" i="35"/>
  <c r="H6091" i="35" s="1"/>
  <c r="D6091" i="35" l="1"/>
  <c r="E6091" i="35"/>
  <c r="A6093" i="35"/>
  <c r="G6092" i="35"/>
  <c r="H6092" i="35" s="1"/>
  <c r="D6092" i="35" l="1"/>
  <c r="E6092" i="35"/>
  <c r="G6093" i="35"/>
  <c r="H6093" i="35" s="1"/>
  <c r="A6094" i="35"/>
  <c r="D6093" i="35" l="1"/>
  <c r="E6093" i="35"/>
  <c r="G6094" i="35"/>
  <c r="H6094" i="35" s="1"/>
  <c r="A6095" i="35"/>
  <c r="D6094" i="35" l="1"/>
  <c r="E6094" i="35"/>
  <c r="A6096" i="35"/>
  <c r="G6095" i="35"/>
  <c r="H6095" i="35" s="1"/>
  <c r="D6095" i="35" l="1"/>
  <c r="E6095" i="35"/>
  <c r="A6097" i="35"/>
  <c r="G6096" i="35"/>
  <c r="H6096" i="35" s="1"/>
  <c r="G6097" i="35" l="1"/>
  <c r="H6097" i="35" s="1"/>
  <c r="A6098" i="35"/>
  <c r="E6096" i="35"/>
  <c r="D6096" i="35"/>
  <c r="G6098" i="35" l="1"/>
  <c r="H6098" i="35" s="1"/>
  <c r="A6099" i="35"/>
  <c r="D6097" i="35"/>
  <c r="E6097" i="35"/>
  <c r="A6100" i="35" l="1"/>
  <c r="G6099" i="35"/>
  <c r="H6099" i="35" s="1"/>
  <c r="D6098" i="35"/>
  <c r="E6098" i="35"/>
  <c r="E6099" i="35" l="1"/>
  <c r="D6099" i="35"/>
  <c r="A6101" i="35"/>
  <c r="G6100" i="35"/>
  <c r="H6100" i="35" s="1"/>
  <c r="G6101" i="35" l="1"/>
  <c r="H6101" i="35" s="1"/>
  <c r="A6102" i="35"/>
  <c r="D6100" i="35"/>
  <c r="E6100" i="35"/>
  <c r="G6102" i="35" l="1"/>
  <c r="H6102" i="35" s="1"/>
  <c r="A6103" i="35"/>
  <c r="E6101" i="35"/>
  <c r="D6101" i="35"/>
  <c r="A6104" i="35" l="1"/>
  <c r="G6103" i="35"/>
  <c r="H6103" i="35" s="1"/>
  <c r="D6102" i="35"/>
  <c r="E6102" i="35"/>
  <c r="D6103" i="35" l="1"/>
  <c r="E6103" i="35"/>
  <c r="A6105" i="35"/>
  <c r="G6104" i="35"/>
  <c r="H6104" i="35" s="1"/>
  <c r="E6104" i="35" l="1"/>
  <c r="D6104" i="35"/>
  <c r="G6105" i="35"/>
  <c r="H6105" i="35" s="1"/>
  <c r="A6106" i="35"/>
  <c r="D6105" i="35" l="1"/>
  <c r="E6105" i="35"/>
  <c r="G6106" i="35"/>
  <c r="H6106" i="35" s="1"/>
  <c r="A6107" i="35"/>
  <c r="E6106" i="35" l="1"/>
  <c r="D6106" i="35"/>
  <c r="A6108" i="35"/>
  <c r="G6107" i="35"/>
  <c r="H6107" i="35" s="1"/>
  <c r="G6108" i="35" l="1"/>
  <c r="H6108" i="35" s="1"/>
  <c r="A6109" i="35"/>
  <c r="D6107" i="35"/>
  <c r="E6107" i="35"/>
  <c r="G6109" i="35" l="1"/>
  <c r="H6109" i="35" s="1"/>
  <c r="A6110" i="35"/>
  <c r="E6108" i="35"/>
  <c r="B6108" i="35"/>
  <c r="D6108" i="35"/>
  <c r="A6111" i="35" l="1"/>
  <c r="G6110" i="35"/>
  <c r="H6110" i="35" s="1"/>
  <c r="D6109" i="35"/>
  <c r="E6109" i="35"/>
  <c r="D6110" i="35" l="1"/>
  <c r="E6110" i="35"/>
  <c r="A6112" i="35"/>
  <c r="G6111" i="35"/>
  <c r="H6111" i="35" s="1"/>
  <c r="D6111" i="35" l="1"/>
  <c r="E6111" i="35"/>
  <c r="G6112" i="35"/>
  <c r="H6112" i="35" s="1"/>
  <c r="A6113" i="35"/>
  <c r="G6113" i="35" l="1"/>
  <c r="H6113" i="35" s="1"/>
  <c r="A6114" i="35"/>
  <c r="E6112" i="35"/>
  <c r="D6112" i="35"/>
  <c r="A6115" i="35" l="1"/>
  <c r="G6114" i="35"/>
  <c r="H6114" i="35" s="1"/>
  <c r="D6113" i="35"/>
  <c r="E6113" i="35"/>
  <c r="D6114" i="35" l="1"/>
  <c r="E6114" i="35"/>
  <c r="A6116" i="35"/>
  <c r="G6115" i="35"/>
  <c r="H6115" i="35" s="1"/>
  <c r="G6116" i="35" l="1"/>
  <c r="H6116" i="35" s="1"/>
  <c r="A6117" i="35"/>
  <c r="E6115" i="35"/>
  <c r="D6115" i="35"/>
  <c r="G6117" i="35" l="1"/>
  <c r="H6117" i="35" s="1"/>
  <c r="A6118" i="35"/>
  <c r="D6116" i="35"/>
  <c r="E6116" i="35"/>
  <c r="A6119" i="35" l="1"/>
  <c r="G6118" i="35"/>
  <c r="H6118" i="35" s="1"/>
  <c r="D6117" i="35"/>
  <c r="E6117" i="35"/>
  <c r="E6118" i="35" l="1"/>
  <c r="D6118" i="35"/>
  <c r="A6120" i="35"/>
  <c r="G6119" i="35"/>
  <c r="H6119" i="35" s="1"/>
  <c r="G6120" i="35" l="1"/>
  <c r="H6120" i="35" s="1"/>
  <c r="A6121" i="35"/>
  <c r="D6119" i="35"/>
  <c r="E6119" i="35"/>
  <c r="G6121" i="35" l="1"/>
  <c r="H6121" i="35" s="1"/>
  <c r="A6122" i="35"/>
  <c r="D6120" i="35"/>
  <c r="E6120" i="35"/>
  <c r="A6123" i="35" l="1"/>
  <c r="G6122" i="35"/>
  <c r="H6122" i="35" s="1"/>
  <c r="D6121" i="35"/>
  <c r="E6121" i="35"/>
  <c r="D6122" i="35" l="1"/>
  <c r="E6122" i="35"/>
  <c r="A6124" i="35"/>
  <c r="G6123" i="35"/>
  <c r="H6123" i="35" s="1"/>
  <c r="G6124" i="35" l="1"/>
  <c r="H6124" i="35" s="1"/>
  <c r="A6125" i="35"/>
  <c r="D6123" i="35"/>
  <c r="E6123" i="35"/>
  <c r="G6125" i="35" l="1"/>
  <c r="H6125" i="35" s="1"/>
  <c r="A6126" i="35"/>
  <c r="D6124" i="35"/>
  <c r="E6124" i="35"/>
  <c r="A6127" i="35" l="1"/>
  <c r="G6126" i="35"/>
  <c r="H6126" i="35" s="1"/>
  <c r="D6125" i="35"/>
  <c r="E6125" i="35"/>
  <c r="E6126" i="35" l="1"/>
  <c r="D6126" i="35"/>
  <c r="A6128" i="35"/>
  <c r="G6127" i="35"/>
  <c r="H6127" i="35" s="1"/>
  <c r="G6128" i="35" l="1"/>
  <c r="H6128" i="35" s="1"/>
  <c r="A6129" i="35"/>
  <c r="E6127" i="35"/>
  <c r="D6127" i="35"/>
  <c r="G6129" i="35" l="1"/>
  <c r="H6129" i="35" s="1"/>
  <c r="A6130" i="35"/>
  <c r="D6128" i="35"/>
  <c r="E6128" i="35"/>
  <c r="A6131" i="35" l="1"/>
  <c r="G6130" i="35"/>
  <c r="H6130" i="35" s="1"/>
  <c r="E6129" i="35"/>
  <c r="D6129" i="35"/>
  <c r="E6130" i="35" l="1"/>
  <c r="D6130" i="35"/>
  <c r="A6132" i="35"/>
  <c r="G6131" i="35"/>
  <c r="H6131" i="35" s="1"/>
  <c r="E6131" i="35" l="1"/>
  <c r="D6131" i="35"/>
  <c r="G6132" i="35"/>
  <c r="H6132" i="35" s="1"/>
  <c r="A6133" i="35"/>
  <c r="D6132" i="35" l="1"/>
  <c r="E6132" i="35"/>
  <c r="B6132" i="35"/>
  <c r="A6134" i="35"/>
  <c r="G6133" i="35"/>
  <c r="H6133" i="35" s="1"/>
  <c r="A6135" i="35" l="1"/>
  <c r="G6134" i="35"/>
  <c r="H6134" i="35" s="1"/>
  <c r="E6133" i="35"/>
  <c r="D6133" i="35"/>
  <c r="E6134" i="35" l="1"/>
  <c r="D6134" i="35"/>
  <c r="G6135" i="35"/>
  <c r="H6135" i="35" s="1"/>
  <c r="A6136" i="35"/>
  <c r="G6136" i="35" l="1"/>
  <c r="H6136" i="35" s="1"/>
  <c r="A6137" i="35"/>
  <c r="D6135" i="35"/>
  <c r="E6135" i="35"/>
  <c r="A6138" i="35" l="1"/>
  <c r="G6137" i="35"/>
  <c r="H6137" i="35" s="1"/>
  <c r="E6136" i="35"/>
  <c r="D6136" i="35"/>
  <c r="E6137" i="35" l="1"/>
  <c r="D6137" i="35"/>
  <c r="A6139" i="35"/>
  <c r="G6138" i="35"/>
  <c r="H6138" i="35" s="1"/>
  <c r="G6139" i="35" l="1"/>
  <c r="H6139" i="35" s="1"/>
  <c r="A6140" i="35"/>
  <c r="D6138" i="35"/>
  <c r="E6138" i="35"/>
  <c r="G6140" i="35" l="1"/>
  <c r="H6140" i="35" s="1"/>
  <c r="A6141" i="35"/>
  <c r="D6139" i="35"/>
  <c r="E6139" i="35"/>
  <c r="A6142" i="35" l="1"/>
  <c r="G6141" i="35"/>
  <c r="H6141" i="35" s="1"/>
  <c r="D6140" i="35"/>
  <c r="E6140" i="35"/>
  <c r="E6141" i="35" l="1"/>
  <c r="D6141" i="35"/>
  <c r="A6143" i="35"/>
  <c r="G6142" i="35"/>
  <c r="H6142" i="35" s="1"/>
  <c r="G6143" i="35" l="1"/>
  <c r="H6143" i="35" s="1"/>
  <c r="A6144" i="35"/>
  <c r="D6142" i="35"/>
  <c r="E6142" i="35"/>
  <c r="G6144" i="35" l="1"/>
  <c r="H6144" i="35" s="1"/>
  <c r="A6145" i="35"/>
  <c r="E6143" i="35"/>
  <c r="D6143" i="35"/>
  <c r="D6144" i="35" l="1"/>
  <c r="E6144" i="35"/>
  <c r="A6146" i="35"/>
  <c r="G6145" i="35"/>
  <c r="H6145" i="35" s="1"/>
  <c r="E6145" i="35" l="1"/>
  <c r="D6145" i="35"/>
  <c r="A6147" i="35"/>
  <c r="G6146" i="35"/>
  <c r="H6146" i="35" s="1"/>
  <c r="E6146" i="35" l="1"/>
  <c r="D6146" i="35"/>
  <c r="G6147" i="35"/>
  <c r="H6147" i="35" s="1"/>
  <c r="A6148" i="35"/>
  <c r="E6147" i="35" l="1"/>
  <c r="D6147" i="35"/>
  <c r="G6148" i="35"/>
  <c r="H6148" i="35" s="1"/>
  <c r="A6149" i="35"/>
  <c r="A6150" i="35" l="1"/>
  <c r="G6149" i="35"/>
  <c r="H6149" i="35" s="1"/>
  <c r="E6148" i="35"/>
  <c r="D6148" i="35"/>
  <c r="D6149" i="35" l="1"/>
  <c r="E6149" i="35"/>
  <c r="A6151" i="35"/>
  <c r="G6150" i="35"/>
  <c r="H6150" i="35" s="1"/>
  <c r="E6150" i="35" l="1"/>
  <c r="D6150" i="35"/>
  <c r="G6151" i="35"/>
  <c r="H6151" i="35" s="1"/>
  <c r="A6152" i="35"/>
  <c r="G6152" i="35" l="1"/>
  <c r="H6152" i="35" s="1"/>
  <c r="A6153" i="35"/>
  <c r="D6151" i="35"/>
  <c r="E6151" i="35"/>
  <c r="A6154" i="35" l="1"/>
  <c r="G6153" i="35"/>
  <c r="H6153" i="35" s="1"/>
  <c r="E6152" i="35"/>
  <c r="D6152" i="35"/>
  <c r="E6153" i="35" l="1"/>
  <c r="D6153" i="35"/>
  <c r="A6155" i="35"/>
  <c r="G6154" i="35"/>
  <c r="H6154" i="35" s="1"/>
  <c r="D6154" i="35" l="1"/>
  <c r="E6154" i="35"/>
  <c r="G6155" i="35"/>
  <c r="H6155" i="35" s="1"/>
  <c r="A6156" i="35"/>
  <c r="G6156" i="35" l="1"/>
  <c r="H6156" i="35" s="1"/>
  <c r="A6157" i="35"/>
  <c r="D6155" i="35"/>
  <c r="E6155" i="35"/>
  <c r="A6158" i="35" l="1"/>
  <c r="G6157" i="35"/>
  <c r="H6157" i="35" s="1"/>
  <c r="D6156" i="35"/>
  <c r="E6156" i="35"/>
  <c r="B6156" i="35"/>
  <c r="E6157" i="35" l="1"/>
  <c r="D6157" i="35"/>
  <c r="G6158" i="35"/>
  <c r="H6158" i="35" s="1"/>
  <c r="A6159" i="35"/>
  <c r="G6159" i="35" l="1"/>
  <c r="H6159" i="35" s="1"/>
  <c r="A6160" i="35"/>
  <c r="E6158" i="35"/>
  <c r="D6158" i="35"/>
  <c r="A6161" i="35" l="1"/>
  <c r="G6160" i="35"/>
  <c r="H6160" i="35" s="1"/>
  <c r="E6159" i="35"/>
  <c r="D6159" i="35"/>
  <c r="D6160" i="35" l="1"/>
  <c r="E6160" i="35"/>
  <c r="A6162" i="35"/>
  <c r="G6161" i="35"/>
  <c r="H6161" i="35" s="1"/>
  <c r="D6161" i="35" l="1"/>
  <c r="E6161" i="35"/>
  <c r="G6162" i="35"/>
  <c r="H6162" i="35" s="1"/>
  <c r="A6163" i="35"/>
  <c r="G6163" i="35" l="1"/>
  <c r="H6163" i="35" s="1"/>
  <c r="A6164" i="35"/>
  <c r="E6162" i="35"/>
  <c r="D6162" i="35"/>
  <c r="A6165" i="35" l="1"/>
  <c r="G6164" i="35"/>
  <c r="H6164" i="35" s="1"/>
  <c r="E6163" i="35"/>
  <c r="D6163" i="35"/>
  <c r="E6164" i="35" l="1"/>
  <c r="D6164" i="35"/>
  <c r="A6166" i="35"/>
  <c r="G6165" i="35"/>
  <c r="H6165" i="35" s="1"/>
  <c r="E6165" i="35" l="1"/>
  <c r="D6165" i="35"/>
  <c r="G6166" i="35"/>
  <c r="H6166" i="35" s="1"/>
  <c r="A6167" i="35"/>
  <c r="G6167" i="35" l="1"/>
  <c r="H6167" i="35" s="1"/>
  <c r="A6168" i="35"/>
  <c r="D6166" i="35"/>
  <c r="E6166" i="35"/>
  <c r="A6169" i="35" l="1"/>
  <c r="G6168" i="35"/>
  <c r="H6168" i="35" s="1"/>
  <c r="E6167" i="35"/>
  <c r="D6167" i="35"/>
  <c r="E6168" i="35" l="1"/>
  <c r="D6168" i="35"/>
  <c r="A6170" i="35"/>
  <c r="G6169" i="35"/>
  <c r="H6169" i="35" s="1"/>
  <c r="E6169" i="35" l="1"/>
  <c r="D6169" i="35"/>
  <c r="G6170" i="35"/>
  <c r="H6170" i="35" s="1"/>
  <c r="A6171" i="35"/>
  <c r="G6171" i="35" l="1"/>
  <c r="H6171" i="35" s="1"/>
  <c r="A6172" i="35"/>
  <c r="D6170" i="35"/>
  <c r="E6170" i="35"/>
  <c r="A6173" i="35" l="1"/>
  <c r="G6172" i="35"/>
  <c r="H6172" i="35" s="1"/>
  <c r="E6171" i="35"/>
  <c r="D6171" i="35"/>
  <c r="E6172" i="35" l="1"/>
  <c r="D6172" i="35"/>
  <c r="A6174" i="35"/>
  <c r="G6173" i="35"/>
  <c r="H6173" i="35" s="1"/>
  <c r="E6173" i="35" l="1"/>
  <c r="D6173" i="35"/>
  <c r="G6174" i="35"/>
  <c r="H6174" i="35" s="1"/>
  <c r="A6175" i="35"/>
  <c r="G6175" i="35" l="1"/>
  <c r="H6175" i="35" s="1"/>
  <c r="A6176" i="35"/>
  <c r="E6174" i="35"/>
  <c r="D6174" i="35"/>
  <c r="A6177" i="35" l="1"/>
  <c r="G6176" i="35"/>
  <c r="H6176" i="35" s="1"/>
  <c r="E6175" i="35"/>
  <c r="D6175" i="35"/>
  <c r="E6176" i="35" l="1"/>
  <c r="D6176" i="35"/>
  <c r="A6178" i="35"/>
  <c r="G6177" i="35"/>
  <c r="H6177" i="35" s="1"/>
  <c r="E6177" i="35" l="1"/>
  <c r="D6177" i="35"/>
  <c r="G6178" i="35"/>
  <c r="H6178" i="35" s="1"/>
  <c r="A6179" i="35"/>
  <c r="G6179" i="35" l="1"/>
  <c r="H6179" i="35" s="1"/>
  <c r="A6180" i="35"/>
  <c r="D6178" i="35"/>
  <c r="E6178" i="35"/>
  <c r="A6181" i="35" l="1"/>
  <c r="G6180" i="35"/>
  <c r="H6180" i="35" s="1"/>
  <c r="E6179" i="35"/>
  <c r="D6179" i="35"/>
  <c r="E6180" i="35" l="1"/>
  <c r="D6180" i="35"/>
  <c r="B6180" i="35"/>
  <c r="G6181" i="35"/>
  <c r="H6181" i="35" s="1"/>
  <c r="A6182" i="35"/>
  <c r="D6181" i="35" l="1"/>
  <c r="E6181" i="35"/>
  <c r="G6182" i="35"/>
  <c r="H6182" i="35" s="1"/>
  <c r="A6183" i="35"/>
  <c r="A6184" i="35" l="1"/>
  <c r="G6183" i="35"/>
  <c r="H6183" i="35" s="1"/>
  <c r="E6182" i="35"/>
  <c r="D6182" i="35"/>
  <c r="E6183" i="35" l="1"/>
  <c r="D6183" i="35"/>
  <c r="A6185" i="35"/>
  <c r="G6184" i="35"/>
  <c r="H6184" i="35" s="1"/>
  <c r="D6184" i="35" l="1"/>
  <c r="E6184" i="35"/>
  <c r="G6185" i="35"/>
  <c r="H6185" i="35" s="1"/>
  <c r="A6186" i="35"/>
  <c r="G6186" i="35" l="1"/>
  <c r="H6186" i="35" s="1"/>
  <c r="A6187" i="35"/>
  <c r="D6185" i="35"/>
  <c r="E6185" i="35"/>
  <c r="A6188" i="35" l="1"/>
  <c r="G6187" i="35"/>
  <c r="H6187" i="35" s="1"/>
  <c r="D6186" i="35"/>
  <c r="E6186" i="35"/>
  <c r="E6187" i="35" l="1"/>
  <c r="D6187" i="35"/>
  <c r="A6189" i="35"/>
  <c r="G6188" i="35"/>
  <c r="H6188" i="35" s="1"/>
  <c r="D6188" i="35" l="1"/>
  <c r="E6188" i="35"/>
  <c r="G6189" i="35"/>
  <c r="H6189" i="35" s="1"/>
  <c r="A6190" i="35"/>
  <c r="G6190" i="35" l="1"/>
  <c r="H6190" i="35" s="1"/>
  <c r="A6191" i="35"/>
  <c r="E6189" i="35"/>
  <c r="D6189" i="35"/>
  <c r="A6192" i="35" l="1"/>
  <c r="G6191" i="35"/>
  <c r="H6191" i="35" s="1"/>
  <c r="D6190" i="35"/>
  <c r="E6190" i="35"/>
  <c r="D6191" i="35" l="1"/>
  <c r="E6191" i="35"/>
  <c r="A6193" i="35"/>
  <c r="G6192" i="35"/>
  <c r="H6192" i="35" s="1"/>
  <c r="D6192" i="35" l="1"/>
  <c r="E6192" i="35"/>
  <c r="G6193" i="35"/>
  <c r="H6193" i="35" s="1"/>
  <c r="A6194" i="35"/>
  <c r="G6194" i="35" l="1"/>
  <c r="H6194" i="35" s="1"/>
  <c r="A6195" i="35"/>
  <c r="D6193" i="35"/>
  <c r="E6193" i="35"/>
  <c r="A6196" i="35" l="1"/>
  <c r="G6195" i="35"/>
  <c r="H6195" i="35" s="1"/>
  <c r="E6194" i="35"/>
  <c r="D6194" i="35"/>
  <c r="E6195" i="35" l="1"/>
  <c r="D6195" i="35"/>
  <c r="A6197" i="35"/>
  <c r="G6196" i="35"/>
  <c r="H6196" i="35" s="1"/>
  <c r="E6196" i="35" l="1"/>
  <c r="D6196" i="35"/>
  <c r="G6197" i="35"/>
  <c r="H6197" i="35" s="1"/>
  <c r="A6198" i="35"/>
  <c r="G6198" i="35" l="1"/>
  <c r="H6198" i="35" s="1"/>
  <c r="A6199" i="35"/>
  <c r="D6197" i="35"/>
  <c r="E6197" i="35"/>
  <c r="A6200" i="35" l="1"/>
  <c r="G6199" i="35"/>
  <c r="H6199" i="35" s="1"/>
  <c r="E6198" i="35"/>
  <c r="D6198" i="35"/>
  <c r="D6199" i="35" l="1"/>
  <c r="E6199" i="35"/>
  <c r="A6201" i="35"/>
  <c r="G6200" i="35"/>
  <c r="H6200" i="35" s="1"/>
  <c r="D6200" i="35" l="1"/>
  <c r="E6200" i="35"/>
  <c r="G6201" i="35"/>
  <c r="H6201" i="35" s="1"/>
  <c r="A6202" i="35"/>
  <c r="G6202" i="35" l="1"/>
  <c r="H6202" i="35" s="1"/>
  <c r="A6203" i="35"/>
  <c r="E6201" i="35"/>
  <c r="D6201" i="35"/>
  <c r="A6204" i="35" l="1"/>
  <c r="G6203" i="35"/>
  <c r="H6203" i="35" s="1"/>
  <c r="D6202" i="35"/>
  <c r="E6202" i="35"/>
  <c r="E6203" i="35" l="1"/>
  <c r="D6203" i="35"/>
  <c r="G6204" i="35"/>
  <c r="H6204" i="35" s="1"/>
  <c r="A6205" i="35"/>
  <c r="G6205" i="35" l="1"/>
  <c r="H6205" i="35" s="1"/>
  <c r="A6206" i="35"/>
  <c r="E6204" i="35"/>
  <c r="B6204" i="35"/>
  <c r="D6204" i="35"/>
  <c r="A6207" i="35" l="1"/>
  <c r="G6206" i="35"/>
  <c r="H6206" i="35" s="1"/>
  <c r="D6205" i="35"/>
  <c r="E6205" i="35"/>
  <c r="E6206" i="35" l="1"/>
  <c r="D6206" i="35"/>
  <c r="A6208" i="35"/>
  <c r="G6207" i="35"/>
  <c r="H6207" i="35" s="1"/>
  <c r="E6207" i="35" l="1"/>
  <c r="D6207" i="35"/>
  <c r="G6208" i="35"/>
  <c r="H6208" i="35" s="1"/>
  <c r="A6209" i="35"/>
  <c r="D6208" i="35" l="1"/>
  <c r="E6208" i="35"/>
  <c r="G6209" i="35"/>
  <c r="H6209" i="35" s="1"/>
  <c r="A6210" i="35"/>
  <c r="E6209" i="35" l="1"/>
  <c r="D6209" i="35"/>
  <c r="A6211" i="35"/>
  <c r="G6210" i="35"/>
  <c r="H6210" i="35" s="1"/>
  <c r="A6212" i="35" l="1"/>
  <c r="G6211" i="35"/>
  <c r="H6211" i="35" s="1"/>
  <c r="E6210" i="35"/>
  <c r="D6210" i="35"/>
  <c r="E6211" i="35" l="1"/>
  <c r="D6211" i="35"/>
  <c r="G6212" i="35"/>
  <c r="H6212" i="35" s="1"/>
  <c r="A6213" i="35"/>
  <c r="D6212" i="35" l="1"/>
  <c r="E6212" i="35"/>
  <c r="G6213" i="35"/>
  <c r="H6213" i="35" s="1"/>
  <c r="A6214" i="35"/>
  <c r="E6213" i="35" l="1"/>
  <c r="D6213" i="35"/>
  <c r="A6215" i="35"/>
  <c r="G6214" i="35"/>
  <c r="H6214" i="35" s="1"/>
  <c r="E6214" i="35" l="1"/>
  <c r="D6214" i="35"/>
  <c r="A6216" i="35"/>
  <c r="G6215" i="35"/>
  <c r="H6215" i="35" s="1"/>
  <c r="G6216" i="35" l="1"/>
  <c r="H6216" i="35" s="1"/>
  <c r="A6217" i="35"/>
  <c r="E6215" i="35"/>
  <c r="D6215" i="35"/>
  <c r="G6217" i="35" l="1"/>
  <c r="H6217" i="35" s="1"/>
  <c r="A6218" i="35"/>
  <c r="D6216" i="35"/>
  <c r="E6216" i="35"/>
  <c r="A6219" i="35" l="1"/>
  <c r="G6218" i="35"/>
  <c r="H6218" i="35" s="1"/>
  <c r="E6217" i="35"/>
  <c r="D6217" i="35"/>
  <c r="D6218" i="35" l="1"/>
  <c r="E6218" i="35"/>
  <c r="A6220" i="35"/>
  <c r="G6219" i="35"/>
  <c r="H6219" i="35" s="1"/>
  <c r="E6219" i="35" l="1"/>
  <c r="D6219" i="35"/>
  <c r="G6220" i="35"/>
  <c r="H6220" i="35" s="1"/>
  <c r="A6221" i="35"/>
  <c r="G6221" i="35" l="1"/>
  <c r="H6221" i="35" s="1"/>
  <c r="A6222" i="35"/>
  <c r="D6220" i="35"/>
  <c r="E6220" i="35"/>
  <c r="A6223" i="35" l="1"/>
  <c r="G6222" i="35"/>
  <c r="H6222" i="35" s="1"/>
  <c r="E6221" i="35"/>
  <c r="D6221" i="35"/>
  <c r="D6222" i="35" l="1"/>
  <c r="E6222" i="35"/>
  <c r="A6224" i="35"/>
  <c r="G6223" i="35"/>
  <c r="H6223" i="35" s="1"/>
  <c r="E6223" i="35" l="1"/>
  <c r="D6223" i="35"/>
  <c r="G6224" i="35"/>
  <c r="H6224" i="35" s="1"/>
  <c r="A6225" i="35"/>
  <c r="G6225" i="35" l="1"/>
  <c r="H6225" i="35" s="1"/>
  <c r="A6226" i="35"/>
  <c r="D6224" i="35"/>
  <c r="E6224" i="35"/>
  <c r="A6227" i="35" l="1"/>
  <c r="G6226" i="35"/>
  <c r="H6226" i="35" s="1"/>
  <c r="E6225" i="35"/>
  <c r="D6225" i="35"/>
  <c r="E6226" i="35" l="1"/>
  <c r="D6226" i="35"/>
  <c r="A6228" i="35"/>
  <c r="G6227" i="35"/>
  <c r="H6227" i="35" s="1"/>
  <c r="D6227" i="35" l="1"/>
  <c r="E6227" i="35"/>
  <c r="G6228" i="35"/>
  <c r="H6228" i="35" s="1"/>
  <c r="A6229" i="35"/>
  <c r="A6230" i="35" l="1"/>
  <c r="G6229" i="35"/>
  <c r="H6229" i="35" s="1"/>
  <c r="E6228" i="35"/>
  <c r="B6228" i="35"/>
  <c r="D6228" i="35"/>
  <c r="E6229" i="35" l="1"/>
  <c r="D6229" i="35"/>
  <c r="A6231" i="35"/>
  <c r="G6230" i="35"/>
  <c r="H6230" i="35" s="1"/>
  <c r="E6230" i="35" l="1"/>
  <c r="D6230" i="35"/>
  <c r="G6231" i="35"/>
  <c r="H6231" i="35" s="1"/>
  <c r="A6232" i="35"/>
  <c r="G6232" i="35" l="1"/>
  <c r="H6232" i="35" s="1"/>
  <c r="A6233" i="35"/>
  <c r="D6231" i="35"/>
  <c r="E6231" i="35"/>
  <c r="A6234" i="35" l="1"/>
  <c r="G6233" i="35"/>
  <c r="H6233" i="35" s="1"/>
  <c r="D6232" i="35"/>
  <c r="E6232" i="35"/>
  <c r="E6233" i="35" l="1"/>
  <c r="D6233" i="35"/>
  <c r="A6235" i="35"/>
  <c r="G6234" i="35"/>
  <c r="H6234" i="35" s="1"/>
  <c r="D6234" i="35" l="1"/>
  <c r="E6234" i="35"/>
  <c r="G6235" i="35"/>
  <c r="H6235" i="35" s="1"/>
  <c r="A6236" i="35"/>
  <c r="G6236" i="35" l="1"/>
  <c r="H6236" i="35" s="1"/>
  <c r="A6237" i="35"/>
  <c r="E6235" i="35"/>
  <c r="D6235" i="35"/>
  <c r="A6238" i="35" l="1"/>
  <c r="G6237" i="35"/>
  <c r="H6237" i="35" s="1"/>
  <c r="E6236" i="35"/>
  <c r="D6236" i="35"/>
  <c r="D6237" i="35" l="1"/>
  <c r="E6237" i="35"/>
  <c r="A6239" i="35"/>
  <c r="G6238" i="35"/>
  <c r="H6238" i="35" s="1"/>
  <c r="E6238" i="35" l="1"/>
  <c r="D6238" i="35"/>
  <c r="G6239" i="35"/>
  <c r="H6239" i="35" s="1"/>
  <c r="A6240" i="35"/>
  <c r="G6240" i="35" l="1"/>
  <c r="H6240" i="35" s="1"/>
  <c r="A6241" i="35"/>
  <c r="D6239" i="35"/>
  <c r="E6239" i="35"/>
  <c r="A6242" i="35" l="1"/>
  <c r="G6241" i="35"/>
  <c r="H6241" i="35" s="1"/>
  <c r="D6240" i="35"/>
  <c r="E6240" i="35"/>
  <c r="E6241" i="35" l="1"/>
  <c r="D6241" i="35"/>
  <c r="A6243" i="35"/>
  <c r="G6242" i="35"/>
  <c r="H6242" i="35" s="1"/>
  <c r="D6242" i="35" l="1"/>
  <c r="E6242" i="35"/>
  <c r="G6243" i="35"/>
  <c r="H6243" i="35" s="1"/>
  <c r="A6244" i="35"/>
  <c r="G6244" i="35" l="1"/>
  <c r="H6244" i="35" s="1"/>
  <c r="A6245" i="35"/>
  <c r="D6243" i="35"/>
  <c r="E6243" i="35"/>
  <c r="A6246" i="35" l="1"/>
  <c r="G6245" i="35"/>
  <c r="H6245" i="35" s="1"/>
  <c r="D6244" i="35"/>
  <c r="E6244" i="35"/>
  <c r="E6245" i="35" l="1"/>
  <c r="D6245" i="35"/>
  <c r="A6247" i="35"/>
  <c r="G6246" i="35"/>
  <c r="H6246" i="35" s="1"/>
  <c r="D6246" i="35" l="1"/>
  <c r="E6246" i="35"/>
  <c r="G6247" i="35"/>
  <c r="H6247" i="35" s="1"/>
  <c r="A6248" i="35"/>
  <c r="G6248" i="35" l="1"/>
  <c r="H6248" i="35" s="1"/>
  <c r="A6249" i="35"/>
  <c r="D6247" i="35"/>
  <c r="E6247" i="35"/>
  <c r="A6250" i="35" l="1"/>
  <c r="G6249" i="35"/>
  <c r="H6249" i="35" s="1"/>
  <c r="D6248" i="35"/>
  <c r="E6248" i="35"/>
  <c r="E6249" i="35" l="1"/>
  <c r="D6249" i="35"/>
  <c r="A6251" i="35"/>
  <c r="G6250" i="35"/>
  <c r="H6250" i="35" s="1"/>
  <c r="D6250" i="35" l="1"/>
  <c r="E6250" i="35"/>
  <c r="G6251" i="35"/>
  <c r="H6251" i="35" s="1"/>
  <c r="A6252" i="35"/>
  <c r="G6252" i="35" l="1"/>
  <c r="H6252" i="35" s="1"/>
  <c r="A6253" i="35"/>
  <c r="E6251" i="35"/>
  <c r="D6251" i="35"/>
  <c r="A6254" i="35" l="1"/>
  <c r="G6253" i="35"/>
  <c r="H6253" i="35" s="1"/>
  <c r="D6252" i="35"/>
  <c r="E6252" i="35"/>
  <c r="B6252" i="35"/>
  <c r="E6253" i="35" l="1"/>
  <c r="D6253" i="35"/>
  <c r="G6254" i="35"/>
  <c r="H6254" i="35" s="1"/>
  <c r="A6255" i="35"/>
  <c r="G6255" i="35" l="1"/>
  <c r="H6255" i="35" s="1"/>
  <c r="A6256" i="35"/>
  <c r="D6254" i="35"/>
  <c r="E6254" i="35"/>
  <c r="A6257" i="35" l="1"/>
  <c r="G6256" i="35"/>
  <c r="H6256" i="35" s="1"/>
  <c r="E6255" i="35"/>
  <c r="D6255" i="35"/>
  <c r="D6256" i="35" l="1"/>
  <c r="E6256" i="35"/>
  <c r="A6258" i="35"/>
  <c r="G6257" i="35"/>
  <c r="H6257" i="35" s="1"/>
  <c r="E6257" i="35" l="1"/>
  <c r="D6257" i="35"/>
  <c r="G6258" i="35"/>
  <c r="H6258" i="35" s="1"/>
  <c r="A6259" i="35"/>
  <c r="G6259" i="35" l="1"/>
  <c r="H6259" i="35" s="1"/>
  <c r="A6260" i="35"/>
  <c r="E6258" i="35"/>
  <c r="D6258" i="35"/>
  <c r="A6261" i="35" l="1"/>
  <c r="G6260" i="35"/>
  <c r="H6260" i="35" s="1"/>
  <c r="E6259" i="35"/>
  <c r="D6259" i="35"/>
  <c r="E6260" i="35" l="1"/>
  <c r="D6260" i="35"/>
  <c r="A6262" i="35"/>
  <c r="G6261" i="35"/>
  <c r="H6261" i="35" s="1"/>
  <c r="D6261" i="35" l="1"/>
  <c r="E6261" i="35"/>
  <c r="G6262" i="35"/>
  <c r="H6262" i="35" s="1"/>
  <c r="A6263" i="35"/>
  <c r="G6263" i="35" l="1"/>
  <c r="H6263" i="35" s="1"/>
  <c r="A6264" i="35"/>
  <c r="E6262" i="35"/>
  <c r="D6262" i="35"/>
  <c r="A6265" i="35" l="1"/>
  <c r="G6264" i="35"/>
  <c r="H6264" i="35" s="1"/>
  <c r="E6263" i="35"/>
  <c r="D6263" i="35"/>
  <c r="E6264" i="35" l="1"/>
  <c r="D6264" i="35"/>
  <c r="A6266" i="35"/>
  <c r="G6265" i="35"/>
  <c r="H6265" i="35" s="1"/>
  <c r="D6265" i="35" l="1"/>
  <c r="E6265" i="35"/>
  <c r="G6266" i="35"/>
  <c r="H6266" i="35" s="1"/>
  <c r="A6267" i="35"/>
  <c r="G6267" i="35" l="1"/>
  <c r="H6267" i="35" s="1"/>
  <c r="A6268" i="35"/>
  <c r="E6266" i="35"/>
  <c r="D6266" i="35"/>
  <c r="A6269" i="35" l="1"/>
  <c r="G6268" i="35"/>
  <c r="H6268" i="35" s="1"/>
  <c r="D6267" i="35"/>
  <c r="E6267" i="35"/>
  <c r="D6268" i="35" l="1"/>
  <c r="E6268" i="35"/>
  <c r="A6270" i="35"/>
  <c r="G6269" i="35"/>
  <c r="H6269" i="35" s="1"/>
  <c r="E6269" i="35" l="1"/>
  <c r="D6269" i="35"/>
  <c r="G6270" i="35"/>
  <c r="H6270" i="35" s="1"/>
  <c r="A6271" i="35"/>
  <c r="G6271" i="35" l="1"/>
  <c r="H6271" i="35" s="1"/>
  <c r="A6272" i="35"/>
  <c r="D6270" i="35"/>
  <c r="E6270" i="35"/>
  <c r="A6273" i="35" l="1"/>
  <c r="G6272" i="35"/>
  <c r="H6272" i="35" s="1"/>
  <c r="E6271" i="35"/>
  <c r="D6271" i="35"/>
  <c r="D6272" i="35" l="1"/>
  <c r="E6272" i="35"/>
  <c r="A6274" i="35"/>
  <c r="G6273" i="35"/>
  <c r="H6273" i="35" s="1"/>
  <c r="E6273" i="35" l="1"/>
  <c r="D6273" i="35"/>
  <c r="G6274" i="35"/>
  <c r="H6274" i="35" s="1"/>
  <c r="A6275" i="35"/>
  <c r="G6275" i="35" l="1"/>
  <c r="H6275" i="35" s="1"/>
  <c r="A6276" i="35"/>
  <c r="E6274" i="35"/>
  <c r="D6274" i="35"/>
  <c r="A6277" i="35" l="1"/>
  <c r="G6276" i="35"/>
  <c r="H6276" i="35" s="1"/>
  <c r="E6275" i="35"/>
  <c r="D6275" i="35"/>
  <c r="E6276" i="35" l="1"/>
  <c r="D6276" i="35"/>
  <c r="B6276" i="35"/>
  <c r="G6277" i="35"/>
  <c r="H6277" i="35" s="1"/>
  <c r="A6278" i="35"/>
  <c r="E6277" i="35" l="1"/>
  <c r="D6277" i="35"/>
  <c r="G6278" i="35"/>
  <c r="H6278" i="35" s="1"/>
  <c r="A6279" i="35"/>
  <c r="A6280" i="35" l="1"/>
  <c r="G6279" i="35"/>
  <c r="H6279" i="35" s="1"/>
  <c r="E6278" i="35"/>
  <c r="D6278" i="35"/>
  <c r="E6279" i="35" l="1"/>
  <c r="D6279" i="35"/>
  <c r="A6281" i="35"/>
  <c r="G6280" i="35"/>
  <c r="H6280" i="35" s="1"/>
  <c r="D6280" i="35" l="1"/>
  <c r="E6280" i="35"/>
  <c r="G6281" i="35"/>
  <c r="H6281" i="35" s="1"/>
  <c r="A6282" i="35"/>
  <c r="G6282" i="35" l="1"/>
  <c r="H6282" i="35" s="1"/>
  <c r="A6283" i="35"/>
  <c r="E6281" i="35"/>
  <c r="D6281" i="35"/>
  <c r="A6284" i="35" l="1"/>
  <c r="G6283" i="35"/>
  <c r="H6283" i="35" s="1"/>
  <c r="D6282" i="35"/>
  <c r="E6282" i="35"/>
  <c r="E6283" i="35" l="1"/>
  <c r="D6283" i="35"/>
  <c r="A6285" i="35"/>
  <c r="G6284" i="35"/>
  <c r="H6284" i="35" s="1"/>
  <c r="D6284" i="35" l="1"/>
  <c r="E6284" i="35"/>
  <c r="G6285" i="35"/>
  <c r="H6285" i="35" s="1"/>
  <c r="A6286" i="35"/>
  <c r="G6286" i="35" l="1"/>
  <c r="H6286" i="35" s="1"/>
  <c r="A6287" i="35"/>
  <c r="D6285" i="35"/>
  <c r="E6285" i="35"/>
  <c r="A6288" i="35" l="1"/>
  <c r="G6287" i="35"/>
  <c r="H6287" i="35" s="1"/>
  <c r="D6286" i="35"/>
  <c r="E6286" i="35"/>
  <c r="E6287" i="35" l="1"/>
  <c r="D6287" i="35"/>
  <c r="A6289" i="35"/>
  <c r="G6288" i="35"/>
  <c r="H6288" i="35" s="1"/>
  <c r="D6288" i="35" l="1"/>
  <c r="E6288" i="35"/>
  <c r="G6289" i="35"/>
  <c r="H6289" i="35" s="1"/>
  <c r="A6290" i="35"/>
  <c r="G6290" i="35" l="1"/>
  <c r="H6290" i="35" s="1"/>
  <c r="A6291" i="35"/>
  <c r="E6289" i="35"/>
  <c r="D6289" i="35"/>
  <c r="A6292" i="35" l="1"/>
  <c r="G6291" i="35"/>
  <c r="H6291" i="35" s="1"/>
  <c r="E6290" i="35"/>
  <c r="D6290" i="35"/>
  <c r="E6291" i="35" l="1"/>
  <c r="D6291" i="35"/>
  <c r="A6293" i="35"/>
  <c r="G6292" i="35"/>
  <c r="H6292" i="35" s="1"/>
  <c r="D6292" i="35" l="1"/>
  <c r="E6292" i="35"/>
  <c r="G6293" i="35"/>
  <c r="H6293" i="35" s="1"/>
  <c r="A6294" i="35"/>
  <c r="G6294" i="35" l="1"/>
  <c r="H6294" i="35" s="1"/>
  <c r="A6295" i="35"/>
  <c r="E6293" i="35"/>
  <c r="D6293" i="35"/>
  <c r="A6296" i="35" l="1"/>
  <c r="G6295" i="35"/>
  <c r="H6295" i="35" s="1"/>
  <c r="D6294" i="35"/>
  <c r="E6294" i="35"/>
  <c r="D6295" i="35" l="1"/>
  <c r="E6295" i="35"/>
  <c r="A6297" i="35"/>
  <c r="G6296" i="35"/>
  <c r="H6296" i="35" s="1"/>
  <c r="G6297" i="35" l="1"/>
  <c r="H6297" i="35" s="1"/>
  <c r="A6298" i="35"/>
  <c r="D6296" i="35"/>
  <c r="E6296" i="35"/>
  <c r="G6298" i="35" l="1"/>
  <c r="H6298" i="35" s="1"/>
  <c r="A6299" i="35"/>
  <c r="D6297" i="35"/>
  <c r="E6297" i="35"/>
  <c r="A6300" i="35" l="1"/>
  <c r="G6299" i="35"/>
  <c r="H6299" i="35" s="1"/>
  <c r="D6298" i="35"/>
  <c r="E6298" i="35"/>
  <c r="E6299" i="35" l="1"/>
  <c r="D6299" i="35"/>
  <c r="G6300" i="35"/>
  <c r="H6300" i="35" s="1"/>
  <c r="A6301" i="35"/>
  <c r="G6301" i="35" l="1"/>
  <c r="H6301" i="35" s="1"/>
  <c r="A6302" i="35"/>
  <c r="D6300" i="35"/>
  <c r="B6300" i="35"/>
  <c r="E6300" i="35"/>
  <c r="A6303" i="35" l="1"/>
  <c r="G6302" i="35"/>
  <c r="H6302" i="35" s="1"/>
  <c r="E6301" i="35"/>
  <c r="D6301" i="35"/>
  <c r="D6302" i="35" l="1"/>
  <c r="E6302" i="35"/>
  <c r="A6304" i="35"/>
  <c r="G6303" i="35"/>
  <c r="H6303" i="35" s="1"/>
  <c r="G6304" i="35" l="1"/>
  <c r="H6304" i="35" s="1"/>
  <c r="A6305" i="35"/>
  <c r="E6303" i="35"/>
  <c r="D6303" i="35"/>
  <c r="G6305" i="35" l="1"/>
  <c r="H6305" i="35" s="1"/>
  <c r="A6306" i="35"/>
  <c r="E6304" i="35"/>
  <c r="D6304" i="35"/>
  <c r="A6307" i="35" l="1"/>
  <c r="G6306" i="35"/>
  <c r="H6306" i="35" s="1"/>
  <c r="E6305" i="35"/>
  <c r="D6305" i="35"/>
  <c r="D6306" i="35" l="1"/>
  <c r="E6306" i="35"/>
  <c r="A6308" i="35"/>
  <c r="G6307" i="35"/>
  <c r="H6307" i="35" s="1"/>
  <c r="G6308" i="35" l="1"/>
  <c r="H6308" i="35" s="1"/>
  <c r="A6309" i="35"/>
  <c r="E6307" i="35"/>
  <c r="D6307" i="35"/>
  <c r="G6309" i="35" l="1"/>
  <c r="H6309" i="35" s="1"/>
  <c r="A6310" i="35"/>
  <c r="D6308" i="35"/>
  <c r="E6308" i="35"/>
  <c r="A6311" i="35" l="1"/>
  <c r="G6310" i="35"/>
  <c r="H6310" i="35" s="1"/>
  <c r="E6309" i="35"/>
  <c r="D6309" i="35"/>
  <c r="E6310" i="35" l="1"/>
  <c r="D6310" i="35"/>
  <c r="A6312" i="35"/>
  <c r="G6311" i="35"/>
  <c r="H6311" i="35" s="1"/>
  <c r="E6311" i="35" l="1"/>
  <c r="D6311" i="35"/>
  <c r="G6312" i="35"/>
  <c r="H6312" i="35" s="1"/>
  <c r="A6313" i="35"/>
  <c r="G6313" i="35" l="1"/>
  <c r="H6313" i="35" s="1"/>
  <c r="A6314" i="35"/>
  <c r="E6312" i="35"/>
  <c r="D6312" i="35"/>
  <c r="A6315" i="35" l="1"/>
  <c r="G6314" i="35"/>
  <c r="H6314" i="35" s="1"/>
  <c r="E6313" i="35"/>
  <c r="D6313" i="35"/>
  <c r="E6314" i="35" l="1"/>
  <c r="D6314" i="35"/>
  <c r="A6316" i="35"/>
  <c r="G6315" i="35"/>
  <c r="H6315" i="35" s="1"/>
  <c r="E6315" i="35" l="1"/>
  <c r="D6315" i="35"/>
  <c r="G6316" i="35"/>
  <c r="H6316" i="35" s="1"/>
  <c r="A6317" i="35"/>
  <c r="G6317" i="35" l="1"/>
  <c r="H6317" i="35" s="1"/>
  <c r="A6318" i="35"/>
  <c r="E6316" i="35"/>
  <c r="D6316" i="35"/>
  <c r="A6319" i="35" l="1"/>
  <c r="G6318" i="35"/>
  <c r="H6318" i="35" s="1"/>
  <c r="E6317" i="35"/>
  <c r="D6317" i="35"/>
  <c r="E6318" i="35" l="1"/>
  <c r="D6318" i="35"/>
  <c r="A6320" i="35"/>
  <c r="G6319" i="35"/>
  <c r="H6319" i="35" s="1"/>
  <c r="D6319" i="35" l="1"/>
  <c r="E6319" i="35"/>
  <c r="G6320" i="35"/>
  <c r="H6320" i="35" s="1"/>
  <c r="A6321" i="35"/>
  <c r="G6321" i="35" l="1"/>
  <c r="H6321" i="35" s="1"/>
  <c r="A6322" i="35"/>
  <c r="E6320" i="35"/>
  <c r="D6320" i="35"/>
  <c r="A6323" i="35" l="1"/>
  <c r="G6322" i="35"/>
  <c r="H6322" i="35" s="1"/>
  <c r="D6321" i="35"/>
  <c r="E6321" i="35"/>
  <c r="E6322" i="35" l="1"/>
  <c r="D6322" i="35"/>
  <c r="A6324" i="35"/>
  <c r="G6323" i="35"/>
  <c r="H6323" i="35" s="1"/>
  <c r="D6323" i="35" l="1"/>
  <c r="E6323" i="35"/>
  <c r="G6324" i="35"/>
  <c r="H6324" i="35" s="1"/>
  <c r="A6325" i="35"/>
  <c r="A6326" i="35" l="1"/>
  <c r="G6325" i="35"/>
  <c r="H6325" i="35" s="1"/>
  <c r="D6324" i="35"/>
  <c r="E6324" i="35"/>
  <c r="B6324" i="35"/>
  <c r="E6325" i="35" l="1"/>
  <c r="D6325" i="35"/>
  <c r="A6327" i="35"/>
  <c r="G6326" i="35"/>
  <c r="H6326" i="35" s="1"/>
  <c r="E6326" i="35" l="1"/>
  <c r="D6326" i="35"/>
  <c r="G6327" i="35"/>
  <c r="H6327" i="35" s="1"/>
  <c r="A6328" i="35"/>
  <c r="G6328" i="35" l="1"/>
  <c r="H6328" i="35" s="1"/>
  <c r="A6329" i="35"/>
  <c r="D6327" i="35"/>
  <c r="E6327" i="35"/>
  <c r="A6330" i="35" l="1"/>
  <c r="G6329" i="35"/>
  <c r="H6329" i="35" s="1"/>
  <c r="D6328" i="35"/>
  <c r="E6328" i="35"/>
  <c r="E6329" i="35" l="1"/>
  <c r="D6329" i="35"/>
  <c r="A6331" i="35"/>
  <c r="G6330" i="35"/>
  <c r="H6330" i="35" s="1"/>
  <c r="D6330" i="35" l="1"/>
  <c r="E6330" i="35"/>
  <c r="G6331" i="35"/>
  <c r="H6331" i="35" s="1"/>
  <c r="A6332" i="35"/>
  <c r="G6332" i="35" l="1"/>
  <c r="H6332" i="35" s="1"/>
  <c r="A6333" i="35"/>
  <c r="E6331" i="35"/>
  <c r="D6331" i="35"/>
  <c r="A6334" i="35" l="1"/>
  <c r="G6333" i="35"/>
  <c r="H6333" i="35" s="1"/>
  <c r="D6332" i="35"/>
  <c r="E6332" i="35"/>
  <c r="E6333" i="35" l="1"/>
  <c r="D6333" i="35"/>
  <c r="A6335" i="35"/>
  <c r="G6334" i="35"/>
  <c r="H6334" i="35" s="1"/>
  <c r="D6334" i="35" l="1"/>
  <c r="E6334" i="35"/>
  <c r="G6335" i="35"/>
  <c r="H6335" i="35" s="1"/>
  <c r="A6336" i="35"/>
  <c r="G6336" i="35" l="1"/>
  <c r="H6336" i="35" s="1"/>
  <c r="A6337" i="35"/>
  <c r="E6335" i="35"/>
  <c r="D6335" i="35"/>
  <c r="A6338" i="35" l="1"/>
  <c r="G6337" i="35"/>
  <c r="H6337" i="35" s="1"/>
  <c r="E6336" i="35"/>
  <c r="D6336" i="35"/>
  <c r="E6337" i="35" l="1"/>
  <c r="D6337" i="35"/>
  <c r="A6339" i="35"/>
  <c r="G6338" i="35"/>
  <c r="H6338" i="35" s="1"/>
  <c r="E6338" i="35" l="1"/>
  <c r="D6338" i="35"/>
  <c r="G6339" i="35"/>
  <c r="H6339" i="35" s="1"/>
  <c r="A6340" i="35"/>
  <c r="G6340" i="35" l="1"/>
  <c r="H6340" i="35" s="1"/>
  <c r="A6341" i="35"/>
  <c r="D6339" i="35"/>
  <c r="E6339" i="35"/>
  <c r="A6342" i="35" l="1"/>
  <c r="G6341" i="35"/>
  <c r="H6341" i="35" s="1"/>
  <c r="E6340" i="35"/>
  <c r="D6340" i="35"/>
  <c r="D6341" i="35" l="1"/>
  <c r="E6341" i="35"/>
  <c r="A6343" i="35"/>
  <c r="G6342" i="35"/>
  <c r="H6342" i="35" s="1"/>
  <c r="E6342" i="35" l="1"/>
  <c r="D6342" i="35"/>
  <c r="G6343" i="35"/>
  <c r="H6343" i="35" s="1"/>
  <c r="A6344" i="35"/>
  <c r="G6344" i="35" l="1"/>
  <c r="H6344" i="35" s="1"/>
  <c r="A6345" i="35"/>
  <c r="E6343" i="35"/>
  <c r="D6343" i="35"/>
  <c r="A6346" i="35" l="1"/>
  <c r="G6345" i="35"/>
  <c r="H6345" i="35" s="1"/>
  <c r="D6344" i="35"/>
  <c r="E6344" i="35"/>
  <c r="E6345" i="35" l="1"/>
  <c r="D6345" i="35"/>
  <c r="A6347" i="35"/>
  <c r="G6346" i="35"/>
  <c r="H6346" i="35" s="1"/>
  <c r="D6346" i="35" l="1"/>
  <c r="E6346" i="35"/>
  <c r="G6347" i="35"/>
  <c r="H6347" i="35" s="1"/>
  <c r="A6348" i="35"/>
  <c r="G6348" i="35" l="1"/>
  <c r="H6348" i="35" s="1"/>
  <c r="A6349" i="35"/>
  <c r="E6347" i="35"/>
  <c r="D6347" i="35"/>
  <c r="A6350" i="35" l="1"/>
  <c r="G6349" i="35"/>
  <c r="H6349" i="35" s="1"/>
  <c r="E6348" i="35"/>
  <c r="D6348" i="35"/>
  <c r="B6348" i="35"/>
  <c r="E6349" i="35" l="1"/>
  <c r="D6349" i="35"/>
  <c r="G6350" i="35"/>
  <c r="H6350" i="35" s="1"/>
  <c r="A6351" i="35"/>
  <c r="G6351" i="35" l="1"/>
  <c r="H6351" i="35" s="1"/>
  <c r="A6352" i="35"/>
  <c r="D6350" i="35"/>
  <c r="E6350" i="35"/>
  <c r="A6353" i="35" l="1"/>
  <c r="G6352" i="35"/>
  <c r="H6352" i="35" s="1"/>
  <c r="E6351" i="35"/>
  <c r="D6351" i="35"/>
  <c r="D6352" i="35" l="1"/>
  <c r="E6352" i="35"/>
  <c r="A6354" i="35"/>
  <c r="G6353" i="35"/>
  <c r="H6353" i="35" s="1"/>
  <c r="E6353" i="35" l="1"/>
  <c r="D6353" i="35"/>
  <c r="G6354" i="35"/>
  <c r="H6354" i="35" s="1"/>
  <c r="A6355" i="35"/>
  <c r="G6355" i="35" l="1"/>
  <c r="H6355" i="35" s="1"/>
  <c r="A6356" i="35"/>
  <c r="E6354" i="35"/>
  <c r="D6354" i="35"/>
  <c r="A6357" i="35" l="1"/>
  <c r="G6356" i="35"/>
  <c r="H6356" i="35" s="1"/>
  <c r="E6355" i="35"/>
  <c r="D6355" i="35"/>
  <c r="E6356" i="35" l="1"/>
  <c r="D6356" i="35"/>
  <c r="A6358" i="35"/>
  <c r="G6357" i="35"/>
  <c r="H6357" i="35" s="1"/>
  <c r="D6357" i="35" l="1"/>
  <c r="E6357" i="35"/>
  <c r="G6358" i="35"/>
  <c r="H6358" i="35" s="1"/>
  <c r="A6359" i="35"/>
  <c r="G6359" i="35" l="1"/>
  <c r="H6359" i="35" s="1"/>
  <c r="A6360" i="35"/>
  <c r="D6358" i="35"/>
  <c r="E6358" i="35"/>
  <c r="A6361" i="35" l="1"/>
  <c r="G6360" i="35"/>
  <c r="H6360" i="35" s="1"/>
  <c r="E6359" i="35"/>
  <c r="D6359" i="35"/>
  <c r="E6360" i="35" l="1"/>
  <c r="D6360" i="35"/>
  <c r="A6362" i="35"/>
  <c r="G6361" i="35"/>
  <c r="H6361" i="35" s="1"/>
  <c r="E6361" i="35" l="1"/>
  <c r="D6361" i="35"/>
  <c r="G6362" i="35"/>
  <c r="H6362" i="35" s="1"/>
  <c r="A6363" i="35"/>
  <c r="G6363" i="35" l="1"/>
  <c r="H6363" i="35" s="1"/>
  <c r="A6364" i="35"/>
  <c r="D6362" i="35"/>
  <c r="E6362" i="35"/>
  <c r="A6365" i="35" l="1"/>
  <c r="G6364" i="35"/>
  <c r="H6364" i="35" s="1"/>
  <c r="D6363" i="35"/>
  <c r="E6363" i="35"/>
  <c r="D6364" i="35" l="1"/>
  <c r="E6364" i="35"/>
  <c r="A6366" i="35"/>
  <c r="G6365" i="35"/>
  <c r="H6365" i="35" s="1"/>
  <c r="D6365" i="35" l="1"/>
  <c r="E6365" i="35"/>
  <c r="G6366" i="35"/>
  <c r="H6366" i="35" s="1"/>
  <c r="A6367" i="35"/>
  <c r="G6367" i="35" l="1"/>
  <c r="H6367" i="35" s="1"/>
  <c r="A6368" i="35"/>
  <c r="D6366" i="35"/>
  <c r="E6366" i="35"/>
  <c r="A6369" i="35" l="1"/>
  <c r="G6368" i="35"/>
  <c r="H6368" i="35" s="1"/>
  <c r="E6367" i="35"/>
  <c r="D6367" i="35"/>
  <c r="D6368" i="35" l="1"/>
  <c r="E6368" i="35"/>
  <c r="A6370" i="35"/>
  <c r="G6369" i="35"/>
  <c r="H6369" i="35" s="1"/>
  <c r="E6369" i="35" l="1"/>
  <c r="D6369" i="35"/>
  <c r="G6370" i="35"/>
  <c r="H6370" i="35" s="1"/>
  <c r="A6371" i="35"/>
  <c r="G6371" i="35" l="1"/>
  <c r="H6371" i="35" s="1"/>
  <c r="A6372" i="35"/>
  <c r="E6370" i="35"/>
  <c r="D6370" i="35"/>
  <c r="A6373" i="35" l="1"/>
  <c r="G6372" i="35"/>
  <c r="H6372" i="35" s="1"/>
  <c r="D6371" i="35"/>
  <c r="E6371" i="35"/>
  <c r="D6372" i="35" l="1"/>
  <c r="E6372" i="35"/>
  <c r="B6372" i="35"/>
  <c r="G6373" i="35"/>
  <c r="H6373" i="35" s="1"/>
  <c r="A6374" i="35"/>
  <c r="E6373" i="35" l="1"/>
  <c r="D6373" i="35"/>
  <c r="G6374" i="35"/>
  <c r="H6374" i="35" s="1"/>
  <c r="A6375" i="35"/>
  <c r="A6376" i="35" l="1"/>
  <c r="G6375" i="35"/>
  <c r="H6375" i="35" s="1"/>
  <c r="E6374" i="35"/>
  <c r="D6374" i="35"/>
  <c r="E6375" i="35" l="1"/>
  <c r="D6375" i="35"/>
  <c r="A6377" i="35"/>
  <c r="G6376" i="35"/>
  <c r="H6376" i="35" s="1"/>
  <c r="G6377" i="35" l="1"/>
  <c r="H6377" i="35" s="1"/>
  <c r="A6378" i="35"/>
  <c r="D6376" i="35"/>
  <c r="E6376" i="35"/>
  <c r="G6378" i="35" l="1"/>
  <c r="H6378" i="35" s="1"/>
  <c r="A6379" i="35"/>
  <c r="D6377" i="35"/>
  <c r="E6377" i="35"/>
  <c r="A6380" i="35" l="1"/>
  <c r="G6379" i="35"/>
  <c r="H6379" i="35" s="1"/>
  <c r="D6378" i="35"/>
  <c r="E6378" i="35"/>
  <c r="D6379" i="35" l="1"/>
  <c r="E6379" i="35"/>
  <c r="A6381" i="35"/>
  <c r="G6380" i="35"/>
  <c r="H6380" i="35" s="1"/>
  <c r="G6381" i="35" l="1"/>
  <c r="H6381" i="35" s="1"/>
  <c r="A6382" i="35"/>
  <c r="D6380" i="35"/>
  <c r="E6380" i="35"/>
  <c r="G6382" i="35" l="1"/>
  <c r="H6382" i="35" s="1"/>
  <c r="A6383" i="35"/>
  <c r="E6381" i="35"/>
  <c r="D6381" i="35"/>
  <c r="A6384" i="35" l="1"/>
  <c r="G6383" i="35"/>
  <c r="H6383" i="35" s="1"/>
  <c r="D6382" i="35"/>
  <c r="E6382" i="35"/>
  <c r="D6383" i="35" l="1"/>
  <c r="E6383" i="35"/>
  <c r="A6385" i="35"/>
  <c r="G6384" i="35"/>
  <c r="H6384" i="35" s="1"/>
  <c r="D6384" i="35" l="1"/>
  <c r="E6384" i="35"/>
  <c r="G6385" i="35"/>
  <c r="H6385" i="35" s="1"/>
  <c r="A6386" i="35"/>
  <c r="E6385" i="35" l="1"/>
  <c r="D6385" i="35"/>
  <c r="G6386" i="35"/>
  <c r="H6386" i="35" s="1"/>
  <c r="A6387" i="35"/>
  <c r="E6386" i="35" l="1"/>
  <c r="D6386" i="35"/>
  <c r="A6388" i="35"/>
  <c r="G6387" i="35"/>
  <c r="H6387" i="35" s="1"/>
  <c r="E6387" i="35" l="1"/>
  <c r="D6387" i="35"/>
  <c r="A6389" i="35"/>
  <c r="G6388" i="35"/>
  <c r="H6388" i="35" s="1"/>
  <c r="E6388" i="35" l="1"/>
  <c r="D6388" i="35"/>
  <c r="G6389" i="35"/>
  <c r="H6389" i="35" s="1"/>
  <c r="A6390" i="35"/>
  <c r="G6390" i="35" l="1"/>
  <c r="H6390" i="35" s="1"/>
  <c r="A6391" i="35"/>
  <c r="E6389" i="35"/>
  <c r="D6389" i="35"/>
  <c r="A6392" i="35" l="1"/>
  <c r="G6391" i="35"/>
  <c r="H6391" i="35" s="1"/>
  <c r="E6390" i="35"/>
  <c r="D6390" i="35"/>
  <c r="E6391" i="35" l="1"/>
  <c r="D6391" i="35"/>
  <c r="A6393" i="35"/>
  <c r="G6392" i="35"/>
  <c r="H6392" i="35" s="1"/>
  <c r="E6392" i="35" l="1"/>
  <c r="D6392" i="35"/>
  <c r="G6393" i="35"/>
  <c r="H6393" i="35" s="1"/>
  <c r="A6394" i="35"/>
  <c r="G6394" i="35" l="1"/>
  <c r="H6394" i="35" s="1"/>
  <c r="A6395" i="35"/>
  <c r="D6393" i="35"/>
  <c r="E6393" i="35"/>
  <c r="A6396" i="35" l="1"/>
  <c r="G6395" i="35"/>
  <c r="H6395" i="35" s="1"/>
  <c r="D6394" i="35"/>
  <c r="E6394" i="35"/>
  <c r="E6395" i="35" l="1"/>
  <c r="D6395" i="35"/>
  <c r="G6396" i="35"/>
  <c r="H6396" i="35" s="1"/>
  <c r="A6397" i="35"/>
  <c r="E6396" i="35" l="1"/>
  <c r="B6396" i="35"/>
  <c r="D6396" i="35"/>
  <c r="G6397" i="35"/>
  <c r="H6397" i="35" s="1"/>
  <c r="A6398" i="35"/>
  <c r="D6397" i="35" l="1"/>
  <c r="E6397" i="35"/>
  <c r="A6399" i="35"/>
  <c r="G6398" i="35"/>
  <c r="H6398" i="35" s="1"/>
  <c r="A6400" i="35" l="1"/>
  <c r="G6399" i="35"/>
  <c r="H6399" i="35" s="1"/>
  <c r="D6398" i="35"/>
  <c r="E6398" i="35"/>
  <c r="E6399" i="35" l="1"/>
  <c r="D6399" i="35"/>
  <c r="G6400" i="35"/>
  <c r="H6400" i="35" s="1"/>
  <c r="A6401" i="35"/>
  <c r="D6400" i="35" l="1"/>
  <c r="E6400" i="35"/>
  <c r="G6401" i="35"/>
  <c r="H6401" i="35" s="1"/>
  <c r="A6402" i="35"/>
  <c r="A6403" i="35" l="1"/>
  <c r="G6402" i="35"/>
  <c r="H6402" i="35" s="1"/>
  <c r="D6401" i="35"/>
  <c r="E6401" i="35"/>
  <c r="D6402" i="35" l="1"/>
  <c r="E6402" i="35"/>
  <c r="A6404" i="35"/>
  <c r="G6403" i="35"/>
  <c r="H6403" i="35" s="1"/>
  <c r="G6404" i="35" l="1"/>
  <c r="H6404" i="35" s="1"/>
  <c r="A6405" i="35"/>
  <c r="D6403" i="35"/>
  <c r="E6403" i="35"/>
  <c r="G6405" i="35" l="1"/>
  <c r="H6405" i="35" s="1"/>
  <c r="A6406" i="35"/>
  <c r="E6404" i="35"/>
  <c r="D6404" i="35"/>
  <c r="A6407" i="35" l="1"/>
  <c r="G6406" i="35"/>
  <c r="H6406" i="35" s="1"/>
  <c r="D6405" i="35"/>
  <c r="E6405" i="35"/>
  <c r="D6406" i="35" l="1"/>
  <c r="E6406" i="35"/>
  <c r="A6408" i="35"/>
  <c r="G6407" i="35"/>
  <c r="H6407" i="35" s="1"/>
  <c r="G6408" i="35" l="1"/>
  <c r="H6408" i="35" s="1"/>
  <c r="A6409" i="35"/>
  <c r="D6407" i="35"/>
  <c r="E6407" i="35"/>
  <c r="G6409" i="35" l="1"/>
  <c r="H6409" i="35" s="1"/>
  <c r="A6410" i="35"/>
  <c r="D6408" i="35"/>
  <c r="E6408" i="35"/>
  <c r="A6411" i="35" l="1"/>
  <c r="G6410" i="35"/>
  <c r="H6410" i="35" s="1"/>
  <c r="D6409" i="35"/>
  <c r="E6409" i="35"/>
  <c r="D6410" i="35" l="1"/>
  <c r="E6410" i="35"/>
  <c r="A6412" i="35"/>
  <c r="G6411" i="35"/>
  <c r="H6411" i="35" s="1"/>
  <c r="G6412" i="35" l="1"/>
  <c r="H6412" i="35" s="1"/>
  <c r="A6413" i="35"/>
  <c r="D6411" i="35"/>
  <c r="E6411" i="35"/>
  <c r="G6413" i="35" l="1"/>
  <c r="H6413" i="35" s="1"/>
  <c r="A6414" i="35"/>
  <c r="D6412" i="35"/>
  <c r="E6412" i="35"/>
  <c r="A6415" i="35" l="1"/>
  <c r="G6414" i="35"/>
  <c r="H6414" i="35" s="1"/>
  <c r="E6413" i="35"/>
  <c r="D6413" i="35"/>
  <c r="D6414" i="35" l="1"/>
  <c r="E6414" i="35"/>
  <c r="A6416" i="35"/>
  <c r="G6415" i="35"/>
  <c r="H6415" i="35" s="1"/>
  <c r="G6416" i="35" l="1"/>
  <c r="H6416" i="35" s="1"/>
  <c r="A6417" i="35"/>
  <c r="D6415" i="35"/>
  <c r="E6415" i="35"/>
  <c r="G6417" i="35" l="1"/>
  <c r="H6417" i="35" s="1"/>
  <c r="A6418" i="35"/>
  <c r="D6416" i="35"/>
  <c r="E6416" i="35"/>
  <c r="A6419" i="35" l="1"/>
  <c r="G6418" i="35"/>
  <c r="H6418" i="35" s="1"/>
  <c r="D6417" i="35"/>
  <c r="E6417" i="35"/>
  <c r="E6418" i="35" l="1"/>
  <c r="D6418" i="35"/>
  <c r="A6420" i="35"/>
  <c r="G6419" i="35"/>
  <c r="H6419" i="35" s="1"/>
  <c r="G6420" i="35" l="1"/>
  <c r="H6420" i="35" s="1"/>
  <c r="A6421" i="35"/>
  <c r="D6419" i="35"/>
  <c r="E6419" i="35"/>
  <c r="A6422" i="35" l="1"/>
  <c r="G6421" i="35"/>
  <c r="H6421" i="35" s="1"/>
  <c r="E6420" i="35"/>
  <c r="D6420" i="35"/>
  <c r="B6420" i="35"/>
  <c r="E6421" i="35" l="1"/>
  <c r="D6421" i="35"/>
  <c r="A6423" i="35"/>
  <c r="G6422" i="35"/>
  <c r="H6422" i="35" s="1"/>
  <c r="E6422" i="35" l="1"/>
  <c r="D6422" i="35"/>
  <c r="G6423" i="35"/>
  <c r="H6423" i="35" s="1"/>
  <c r="A6424" i="35"/>
  <c r="G6424" i="35" l="1"/>
  <c r="H6424" i="35" s="1"/>
  <c r="A6425" i="35"/>
  <c r="E6423" i="35"/>
  <c r="D6423" i="35"/>
  <c r="A6426" i="35" l="1"/>
  <c r="G6425" i="35"/>
  <c r="H6425" i="35" s="1"/>
  <c r="E6424" i="35"/>
  <c r="D6424" i="35"/>
  <c r="E6425" i="35" l="1"/>
  <c r="D6425" i="35"/>
  <c r="A6427" i="35"/>
  <c r="G6426" i="35"/>
  <c r="H6426" i="35" s="1"/>
  <c r="D6426" i="35" l="1"/>
  <c r="E6426" i="35"/>
  <c r="G6427" i="35"/>
  <c r="H6427" i="35" s="1"/>
  <c r="A6428" i="35"/>
  <c r="G6428" i="35" l="1"/>
  <c r="H6428" i="35" s="1"/>
  <c r="A6429" i="35"/>
  <c r="E6427" i="35"/>
  <c r="D6427" i="35"/>
  <c r="A6430" i="35" l="1"/>
  <c r="G6429" i="35"/>
  <c r="H6429" i="35" s="1"/>
  <c r="D6428" i="35"/>
  <c r="E6428" i="35"/>
  <c r="E6429" i="35" l="1"/>
  <c r="D6429" i="35"/>
  <c r="A6431" i="35"/>
  <c r="G6430" i="35"/>
  <c r="H6430" i="35" s="1"/>
  <c r="D6430" i="35" l="1"/>
  <c r="E6430" i="35"/>
  <c r="G6431" i="35"/>
  <c r="H6431" i="35" s="1"/>
  <c r="A6432" i="35"/>
  <c r="G6432" i="35" l="1"/>
  <c r="H6432" i="35" s="1"/>
  <c r="A6433" i="35"/>
  <c r="D6431" i="35"/>
  <c r="E6431" i="35"/>
  <c r="A6434" i="35" l="1"/>
  <c r="G6433" i="35"/>
  <c r="H6433" i="35" s="1"/>
  <c r="D6432" i="35"/>
  <c r="E6432" i="35"/>
  <c r="E6433" i="35" l="1"/>
  <c r="D6433" i="35"/>
  <c r="A6435" i="35"/>
  <c r="G6434" i="35"/>
  <c r="H6434" i="35" s="1"/>
  <c r="E6434" i="35" l="1"/>
  <c r="D6434" i="35"/>
  <c r="G6435" i="35"/>
  <c r="H6435" i="35" s="1"/>
  <c r="A6436" i="35"/>
  <c r="E6435" i="35" l="1"/>
  <c r="D6435" i="35"/>
  <c r="G6436" i="35"/>
  <c r="H6436" i="35" s="1"/>
  <c r="A6437" i="35"/>
  <c r="E6436" i="35" l="1"/>
  <c r="D6436" i="35"/>
  <c r="A6438" i="35"/>
  <c r="G6437" i="35"/>
  <c r="H6437" i="35" s="1"/>
  <c r="A6439" i="35" l="1"/>
  <c r="G6438" i="35"/>
  <c r="H6438" i="35" s="1"/>
  <c r="E6437" i="35"/>
  <c r="D6437" i="35"/>
  <c r="E6438" i="35" l="1"/>
  <c r="D6438" i="35"/>
  <c r="G6439" i="35"/>
  <c r="H6439" i="35" s="1"/>
  <c r="A6440" i="35"/>
  <c r="E6439" i="35" l="1"/>
  <c r="D6439" i="35"/>
  <c r="G6440" i="35"/>
  <c r="H6440" i="35" s="1"/>
  <c r="A6441" i="35"/>
  <c r="D6440" i="35" l="1"/>
  <c r="E6440" i="35"/>
  <c r="A6442" i="35"/>
  <c r="G6441" i="35"/>
  <c r="H6441" i="35" s="1"/>
  <c r="A6443" i="35" l="1"/>
  <c r="G6442" i="35"/>
  <c r="H6442" i="35" s="1"/>
  <c r="E6441" i="35"/>
  <c r="D6441" i="35"/>
  <c r="E6442" i="35" l="1"/>
  <c r="D6442" i="35"/>
  <c r="G6443" i="35"/>
  <c r="H6443" i="35" s="1"/>
  <c r="A6444" i="35"/>
  <c r="G6444" i="35" l="1"/>
  <c r="H6444" i="35" s="1"/>
  <c r="A6445" i="35"/>
  <c r="E6443" i="35"/>
  <c r="D6443" i="35"/>
  <c r="A6446" i="35" l="1"/>
  <c r="G6445" i="35"/>
  <c r="H6445" i="35" s="1"/>
  <c r="D6444" i="35"/>
  <c r="E6444" i="35"/>
  <c r="B6444" i="35"/>
  <c r="E6445" i="35" l="1"/>
  <c r="D6445" i="35"/>
  <c r="G6446" i="35"/>
  <c r="H6446" i="35" s="1"/>
  <c r="A6447" i="35"/>
  <c r="G6447" i="35" l="1"/>
  <c r="H6447" i="35" s="1"/>
  <c r="A6448" i="35"/>
  <c r="D6446" i="35"/>
  <c r="E6446" i="35"/>
  <c r="A6449" i="35" l="1"/>
  <c r="G6448" i="35"/>
  <c r="H6448" i="35" s="1"/>
  <c r="E6447" i="35"/>
  <c r="D6447" i="35"/>
  <c r="D6448" i="35" l="1"/>
  <c r="E6448" i="35"/>
  <c r="A6450" i="35"/>
  <c r="G6449" i="35"/>
  <c r="H6449" i="35" s="1"/>
  <c r="E6449" i="35" l="1"/>
  <c r="D6449" i="35"/>
  <c r="G6450" i="35"/>
  <c r="H6450" i="35" s="1"/>
  <c r="A6451" i="35"/>
  <c r="G6451" i="35" l="1"/>
  <c r="H6451" i="35" s="1"/>
  <c r="A6452" i="35"/>
  <c r="D6450" i="35"/>
  <c r="E6450" i="35"/>
  <c r="A6453" i="35" l="1"/>
  <c r="G6452" i="35"/>
  <c r="H6452" i="35" s="1"/>
  <c r="E6451" i="35"/>
  <c r="D6451" i="35"/>
  <c r="D6452" i="35" l="1"/>
  <c r="E6452" i="35"/>
  <c r="A6454" i="35"/>
  <c r="G6453" i="35"/>
  <c r="H6453" i="35" s="1"/>
  <c r="E6453" i="35" l="1"/>
  <c r="D6453" i="35"/>
  <c r="G6454" i="35"/>
  <c r="H6454" i="35" s="1"/>
  <c r="A6455" i="35"/>
  <c r="G6455" i="35" l="1"/>
  <c r="H6455" i="35" s="1"/>
  <c r="A6456" i="35"/>
  <c r="E6454" i="35"/>
  <c r="D6454" i="35"/>
  <c r="A6457" i="35" l="1"/>
  <c r="G6456" i="35"/>
  <c r="H6456" i="35" s="1"/>
  <c r="D6455" i="35"/>
  <c r="E6455" i="35"/>
  <c r="D6456" i="35" l="1"/>
  <c r="E6456" i="35"/>
  <c r="A6458" i="35"/>
  <c r="G6457" i="35"/>
  <c r="H6457" i="35" s="1"/>
  <c r="D6457" i="35" l="1"/>
  <c r="E6457" i="35"/>
  <c r="G6458" i="35"/>
  <c r="H6458" i="35" s="1"/>
  <c r="A6459" i="35"/>
  <c r="G6459" i="35" l="1"/>
  <c r="H6459" i="35" s="1"/>
  <c r="A6460" i="35"/>
  <c r="D6458" i="35"/>
  <c r="E6458" i="35"/>
  <c r="A6461" i="35" l="1"/>
  <c r="G6460" i="35"/>
  <c r="H6460" i="35" s="1"/>
  <c r="D6459" i="35"/>
  <c r="E6459" i="35"/>
  <c r="D6460" i="35" l="1"/>
  <c r="E6460" i="35"/>
  <c r="A6462" i="35"/>
  <c r="G6461" i="35"/>
  <c r="H6461" i="35" s="1"/>
  <c r="E6461" i="35" l="1"/>
  <c r="D6461" i="35"/>
  <c r="A6463" i="35"/>
  <c r="G6462" i="35"/>
  <c r="H6462" i="35" s="1"/>
  <c r="E6462" i="35" l="1"/>
  <c r="D6462" i="35"/>
  <c r="A6464" i="35"/>
  <c r="G6463" i="35"/>
  <c r="H6463" i="35" s="1"/>
  <c r="D6463" i="35" l="1"/>
  <c r="E6463" i="35"/>
  <c r="G6464" i="35"/>
  <c r="H6464" i="35" s="1"/>
  <c r="A6465" i="35"/>
  <c r="A6466" i="35" l="1"/>
  <c r="G6465" i="35"/>
  <c r="H6465" i="35" s="1"/>
  <c r="E6464" i="35"/>
  <c r="D6464" i="35"/>
  <c r="D6465" i="35" l="1"/>
  <c r="E6465" i="35"/>
  <c r="A6467" i="35"/>
  <c r="G6466" i="35"/>
  <c r="H6466" i="35" s="1"/>
  <c r="E6466" i="35" l="1"/>
  <c r="D6466" i="35"/>
  <c r="A6468" i="35"/>
  <c r="G6467" i="35"/>
  <c r="H6467" i="35" s="1"/>
  <c r="E6467" i="35" l="1"/>
  <c r="D6467" i="35"/>
  <c r="G6468" i="35"/>
  <c r="H6468" i="35" s="1"/>
  <c r="A6469" i="35"/>
  <c r="A6470" i="35" l="1"/>
  <c r="G6469" i="35"/>
  <c r="H6469" i="35" s="1"/>
  <c r="E6468" i="35"/>
  <c r="D6468" i="35"/>
  <c r="B6468" i="35"/>
  <c r="E6469" i="35" l="1"/>
  <c r="D6469" i="35"/>
  <c r="A6471" i="35"/>
  <c r="G6470" i="35"/>
  <c r="H6470" i="35" s="1"/>
  <c r="D6470" i="35" l="1"/>
  <c r="E6470" i="35"/>
  <c r="G6471" i="35"/>
  <c r="H6471" i="35" s="1"/>
  <c r="A6472" i="35"/>
  <c r="A6473" i="35" l="1"/>
  <c r="G6472" i="35"/>
  <c r="H6472" i="35" s="1"/>
  <c r="E6471" i="35"/>
  <c r="D6471" i="35"/>
  <c r="D6472" i="35" l="1"/>
  <c r="E6472" i="35"/>
  <c r="A6474" i="35"/>
  <c r="G6473" i="35"/>
  <c r="H6473" i="35" s="1"/>
  <c r="D6473" i="35" l="1"/>
  <c r="E6473" i="35"/>
  <c r="A6475" i="35"/>
  <c r="G6474" i="35"/>
  <c r="H6474" i="35" s="1"/>
  <c r="E6474" i="35" l="1"/>
  <c r="D6474" i="35"/>
  <c r="G6475" i="35"/>
  <c r="H6475" i="35" s="1"/>
  <c r="A6476" i="35"/>
  <c r="A6477" i="35" l="1"/>
  <c r="G6476" i="35"/>
  <c r="H6476" i="35" s="1"/>
  <c r="E6475" i="35"/>
  <c r="D6475" i="35"/>
  <c r="D6476" i="35" l="1"/>
  <c r="E6476" i="35"/>
  <c r="A6478" i="35"/>
  <c r="G6477" i="35"/>
  <c r="H6477" i="35" s="1"/>
  <c r="E6477" i="35" l="1"/>
  <c r="D6477" i="35"/>
  <c r="A6479" i="35"/>
  <c r="G6478" i="35"/>
  <c r="H6478" i="35" s="1"/>
  <c r="E6478" i="35" l="1"/>
  <c r="D6478" i="35"/>
  <c r="G6479" i="35"/>
  <c r="H6479" i="35" s="1"/>
  <c r="A6480" i="35"/>
  <c r="G6480" i="35" l="1"/>
  <c r="H6480" i="35" s="1"/>
  <c r="A6481" i="35"/>
  <c r="D6479" i="35"/>
  <c r="E6479" i="35"/>
  <c r="A6482" i="35" l="1"/>
  <c r="G6481" i="35"/>
  <c r="H6481" i="35" s="1"/>
  <c r="E6480" i="35"/>
  <c r="D6480" i="35"/>
  <c r="E6481" i="35" l="1"/>
  <c r="D6481" i="35"/>
  <c r="A6483" i="35"/>
  <c r="G6482" i="35"/>
  <c r="H6482" i="35" s="1"/>
  <c r="D6482" i="35" l="1"/>
  <c r="E6482" i="35"/>
  <c r="G6483" i="35"/>
  <c r="H6483" i="35" s="1"/>
  <c r="A6484" i="35"/>
  <c r="A6485" i="35" l="1"/>
  <c r="G6484" i="35"/>
  <c r="H6484" i="35" s="1"/>
  <c r="E6483" i="35"/>
  <c r="D6483" i="35"/>
  <c r="D6484" i="35" l="1"/>
  <c r="E6484" i="35"/>
  <c r="A6486" i="35"/>
  <c r="G6485" i="35"/>
  <c r="H6485" i="35" s="1"/>
  <c r="E6485" i="35" l="1"/>
  <c r="D6485" i="35"/>
  <c r="A6487" i="35"/>
  <c r="G6486" i="35"/>
  <c r="H6486" i="35" s="1"/>
  <c r="E6486" i="35" l="1"/>
  <c r="D6486" i="35"/>
  <c r="G6487" i="35"/>
  <c r="H6487" i="35" s="1"/>
  <c r="A6488" i="35"/>
  <c r="A6489" i="35" l="1"/>
  <c r="G6488" i="35"/>
  <c r="H6488" i="35" s="1"/>
  <c r="E6487" i="35"/>
  <c r="D6487" i="35"/>
  <c r="D6488" i="35" l="1"/>
  <c r="E6488" i="35"/>
  <c r="A6490" i="35"/>
  <c r="G6489" i="35"/>
  <c r="H6489" i="35" s="1"/>
  <c r="E6489" i="35" l="1"/>
  <c r="D6489" i="35"/>
  <c r="A6491" i="35"/>
  <c r="G6490" i="35"/>
  <c r="H6490" i="35" s="1"/>
  <c r="E6490" i="35" l="1"/>
  <c r="D6490" i="35"/>
  <c r="G6491" i="35"/>
  <c r="H6491" i="35" s="1"/>
  <c r="A6492" i="35"/>
  <c r="A6493" i="35" l="1"/>
  <c r="G6492" i="35"/>
  <c r="H6492" i="35" s="1"/>
  <c r="D6491" i="35"/>
  <c r="E6491" i="35"/>
  <c r="D6492" i="35" l="1"/>
  <c r="B6492" i="35"/>
  <c r="E6492" i="35"/>
  <c r="A6494" i="35"/>
  <c r="G6493" i="35"/>
  <c r="H6493" i="35" s="1"/>
  <c r="G6494" i="35" l="1"/>
  <c r="H6494" i="35" s="1"/>
  <c r="A6495" i="35"/>
  <c r="D6493" i="35"/>
  <c r="E6493" i="35"/>
  <c r="A6496" i="35" l="1"/>
  <c r="G6495" i="35"/>
  <c r="H6495" i="35" s="1"/>
  <c r="D6494" i="35"/>
  <c r="E6494" i="35"/>
  <c r="D6495" i="35" l="1"/>
  <c r="E6495" i="35"/>
  <c r="A6497" i="35"/>
  <c r="G6496" i="35"/>
  <c r="H6496" i="35" s="1"/>
  <c r="D6496" i="35" l="1"/>
  <c r="E6496" i="35"/>
  <c r="A6498" i="35"/>
  <c r="G6497" i="35"/>
  <c r="H6497" i="35" s="1"/>
  <c r="D6497" i="35" l="1"/>
  <c r="E6497" i="35"/>
  <c r="G6498" i="35"/>
  <c r="H6498" i="35" s="1"/>
  <c r="A6499" i="35"/>
  <c r="G6499" i="35" l="1"/>
  <c r="H6499" i="35" s="1"/>
  <c r="A6500" i="35"/>
  <c r="D6498" i="35"/>
  <c r="E6498" i="35"/>
  <c r="A6501" i="35" l="1"/>
  <c r="G6500" i="35"/>
  <c r="H6500" i="35" s="1"/>
  <c r="E6499" i="35"/>
  <c r="D6499" i="35"/>
  <c r="D6500" i="35" l="1"/>
  <c r="E6500" i="35"/>
  <c r="A6502" i="35"/>
  <c r="G6501" i="35"/>
  <c r="H6501" i="35" s="1"/>
  <c r="D6501" i="35" l="1"/>
  <c r="E6501" i="35"/>
  <c r="G6502" i="35"/>
  <c r="H6502" i="35" s="1"/>
  <c r="A6503" i="35"/>
  <c r="A6504" i="35" l="1"/>
  <c r="G6503" i="35"/>
  <c r="H6503" i="35" s="1"/>
  <c r="E6502" i="35"/>
  <c r="D6502" i="35"/>
  <c r="D6503" i="35" l="1"/>
  <c r="E6503" i="35"/>
  <c r="A6505" i="35"/>
  <c r="G6504" i="35"/>
  <c r="H6504" i="35" s="1"/>
  <c r="D6504" i="35" l="1"/>
  <c r="E6504" i="35"/>
  <c r="A6506" i="35"/>
  <c r="G6505" i="35"/>
  <c r="H6505" i="35" s="1"/>
  <c r="E6505" i="35" l="1"/>
  <c r="D6505" i="35"/>
  <c r="G6506" i="35"/>
  <c r="H6506" i="35" s="1"/>
  <c r="A6507" i="35"/>
  <c r="A6508" i="35" l="1"/>
  <c r="G6507" i="35"/>
  <c r="H6507" i="35" s="1"/>
  <c r="E6506" i="35"/>
  <c r="D6506" i="35"/>
  <c r="E6507" i="35" l="1"/>
  <c r="D6507" i="35"/>
  <c r="A6509" i="35"/>
  <c r="G6508" i="35"/>
  <c r="H6508" i="35" s="1"/>
  <c r="D6508" i="35" l="1"/>
  <c r="E6508" i="35"/>
  <c r="A6510" i="35"/>
  <c r="G6509" i="35"/>
  <c r="H6509" i="35" s="1"/>
  <c r="D6509" i="35" l="1"/>
  <c r="E6509" i="35"/>
  <c r="G6510" i="35"/>
  <c r="H6510" i="35" s="1"/>
  <c r="A6511" i="35"/>
  <c r="A6512" i="35" l="1"/>
  <c r="G6511" i="35"/>
  <c r="H6511" i="35" s="1"/>
  <c r="D6510" i="35"/>
  <c r="E6510" i="35"/>
  <c r="D6511" i="35" l="1"/>
  <c r="E6511" i="35"/>
  <c r="A6513" i="35"/>
  <c r="G6512" i="35"/>
  <c r="H6512" i="35" s="1"/>
  <c r="E6512" i="35" l="1"/>
  <c r="D6512" i="35"/>
  <c r="G6513" i="35"/>
  <c r="H6513" i="35" s="1"/>
  <c r="A6514" i="35"/>
  <c r="G6514" i="35" l="1"/>
  <c r="H6514" i="35" s="1"/>
  <c r="A6515" i="35"/>
  <c r="D6513" i="35"/>
  <c r="E6513" i="35"/>
  <c r="G6515" i="35" l="1"/>
  <c r="H6515" i="35" s="1"/>
  <c r="A6516" i="35"/>
  <c r="D6514" i="35"/>
  <c r="E6514" i="35"/>
  <c r="G6516" i="35" l="1"/>
  <c r="H6516" i="35" s="1"/>
  <c r="A6517" i="35"/>
  <c r="D6515" i="35"/>
  <c r="E6515" i="35"/>
  <c r="G6517" i="35" l="1"/>
  <c r="H6517" i="35" s="1"/>
  <c r="A6518" i="35"/>
  <c r="D6516" i="35"/>
  <c r="B6516" i="35"/>
  <c r="E6516" i="35"/>
  <c r="G6518" i="35" l="1"/>
  <c r="H6518" i="35" s="1"/>
  <c r="A6519" i="35"/>
  <c r="D6517" i="35"/>
  <c r="E6517" i="35"/>
  <c r="A6520" i="35" l="1"/>
  <c r="G6519" i="35"/>
  <c r="H6519" i="35" s="1"/>
  <c r="E6518" i="35"/>
  <c r="D6518" i="35"/>
  <c r="E6519" i="35" l="1"/>
  <c r="D6519" i="35"/>
  <c r="G6520" i="35"/>
  <c r="H6520" i="35" s="1"/>
  <c r="A6521" i="35"/>
  <c r="G6521" i="35" l="1"/>
  <c r="H6521" i="35" s="1"/>
  <c r="A6522" i="35"/>
  <c r="E6520" i="35"/>
  <c r="D6520" i="35"/>
  <c r="A6523" i="35" l="1"/>
  <c r="G6522" i="35"/>
  <c r="H6522" i="35" s="1"/>
  <c r="E6521" i="35"/>
  <c r="D6521" i="35"/>
  <c r="D6522" i="35" l="1"/>
  <c r="E6522" i="35"/>
  <c r="A6524" i="35"/>
  <c r="G6523" i="35"/>
  <c r="H6523" i="35" s="1"/>
  <c r="D6523" i="35" l="1"/>
  <c r="E6523" i="35"/>
  <c r="G6524" i="35"/>
  <c r="H6524" i="35" s="1"/>
  <c r="A6525" i="35"/>
  <c r="G6525" i="35" l="1"/>
  <c r="H6525" i="35" s="1"/>
  <c r="A6526" i="35"/>
  <c r="D6524" i="35"/>
  <c r="E6524" i="35"/>
  <c r="A6527" i="35" l="1"/>
  <c r="G6526" i="35"/>
  <c r="H6526" i="35" s="1"/>
  <c r="D6525" i="35"/>
  <c r="E6525" i="35"/>
  <c r="D6526" i="35" l="1"/>
  <c r="E6526" i="35"/>
  <c r="A6528" i="35"/>
  <c r="G6527" i="35"/>
  <c r="H6527" i="35" s="1"/>
  <c r="G6528" i="35" l="1"/>
  <c r="H6528" i="35" s="1"/>
  <c r="A6529" i="35"/>
  <c r="E6527" i="35"/>
  <c r="D6527" i="35"/>
  <c r="G6529" i="35" l="1"/>
  <c r="H6529" i="35" s="1"/>
  <c r="A6530" i="35"/>
  <c r="D6528" i="35"/>
  <c r="E6528" i="35"/>
  <c r="A6531" i="35" l="1"/>
  <c r="G6530" i="35"/>
  <c r="H6530" i="35" s="1"/>
  <c r="E6529" i="35"/>
  <c r="D6529" i="35"/>
  <c r="E6530" i="35" l="1"/>
  <c r="D6530" i="35"/>
  <c r="A6532" i="35"/>
  <c r="G6531" i="35"/>
  <c r="H6531" i="35" s="1"/>
  <c r="G6532" i="35" l="1"/>
  <c r="H6532" i="35" s="1"/>
  <c r="A6533" i="35"/>
  <c r="E6531" i="35"/>
  <c r="D6531" i="35"/>
  <c r="G6533" i="35" l="1"/>
  <c r="H6533" i="35" s="1"/>
  <c r="A6534" i="35"/>
  <c r="D6532" i="35"/>
  <c r="E6532" i="35"/>
  <c r="A6535" i="35" l="1"/>
  <c r="G6534" i="35"/>
  <c r="H6534" i="35" s="1"/>
  <c r="D6533" i="35"/>
  <c r="E6533" i="35"/>
  <c r="E6534" i="35" l="1"/>
  <c r="D6534" i="35"/>
  <c r="A6536" i="35"/>
  <c r="G6535" i="35"/>
  <c r="H6535" i="35" s="1"/>
  <c r="E6535" i="35" l="1"/>
  <c r="D6535" i="35"/>
  <c r="G6536" i="35"/>
  <c r="H6536" i="35" s="1"/>
  <c r="A6537" i="35"/>
  <c r="G6537" i="35" l="1"/>
  <c r="H6537" i="35" s="1"/>
  <c r="A6538" i="35"/>
  <c r="D6536" i="35"/>
  <c r="E6536" i="35"/>
  <c r="A6539" i="35" l="1"/>
  <c r="G6538" i="35"/>
  <c r="H6538" i="35" s="1"/>
  <c r="D6537" i="35"/>
  <c r="E6537" i="35"/>
  <c r="D6538" i="35" l="1"/>
  <c r="E6538" i="35"/>
  <c r="A6540" i="35"/>
  <c r="G6539" i="35"/>
  <c r="H6539" i="35" s="1"/>
  <c r="E6539" i="35" l="1"/>
  <c r="D6539" i="35"/>
  <c r="G6540" i="35"/>
  <c r="H6540" i="35" s="1"/>
  <c r="A6541" i="35"/>
  <c r="A6542" i="35" l="1"/>
  <c r="G6541" i="35"/>
  <c r="H6541" i="35" s="1"/>
  <c r="D6540" i="35"/>
  <c r="E6540" i="35"/>
  <c r="B6540" i="35"/>
  <c r="E6541" i="35" l="1"/>
  <c r="D6541" i="35"/>
  <c r="A6543" i="35"/>
  <c r="G6542" i="35"/>
  <c r="H6542" i="35" s="1"/>
  <c r="D6542" i="35" l="1"/>
  <c r="E6542" i="35"/>
  <c r="G6543" i="35"/>
  <c r="H6543" i="35" s="1"/>
  <c r="A6544" i="35"/>
  <c r="G6544" i="35" l="1"/>
  <c r="H6544" i="35" s="1"/>
  <c r="A6545" i="35"/>
  <c r="D6543" i="35"/>
  <c r="E6543" i="35"/>
  <c r="A6546" i="35" l="1"/>
  <c r="G6545" i="35"/>
  <c r="H6545" i="35" s="1"/>
  <c r="D6544" i="35"/>
  <c r="E6544" i="35"/>
  <c r="E6545" i="35" l="1"/>
  <c r="D6545" i="35"/>
  <c r="A6547" i="35"/>
  <c r="G6546" i="35"/>
  <c r="H6546" i="35" s="1"/>
  <c r="E6546" i="35" l="1"/>
  <c r="D6546" i="35"/>
  <c r="G6547" i="35"/>
  <c r="H6547" i="35" s="1"/>
  <c r="A6548" i="35"/>
  <c r="G6548" i="35" l="1"/>
  <c r="H6548" i="35" s="1"/>
  <c r="A6549" i="35"/>
  <c r="D6547" i="35"/>
  <c r="E6547" i="35"/>
  <c r="A6550" i="35" l="1"/>
  <c r="G6549" i="35"/>
  <c r="H6549" i="35" s="1"/>
  <c r="E6548" i="35"/>
  <c r="D6548" i="35"/>
  <c r="E6549" i="35" l="1"/>
  <c r="D6549" i="35"/>
  <c r="A6551" i="35"/>
  <c r="G6550" i="35"/>
  <c r="H6550" i="35" s="1"/>
  <c r="D6550" i="35" l="1"/>
  <c r="E6550" i="35"/>
  <c r="G6551" i="35"/>
  <c r="H6551" i="35" s="1"/>
  <c r="A6552" i="35"/>
  <c r="G6552" i="35" l="1"/>
  <c r="H6552" i="35" s="1"/>
  <c r="A6553" i="35"/>
  <c r="E6551" i="35"/>
  <c r="D6551" i="35"/>
  <c r="A6554" i="35" l="1"/>
  <c r="G6553" i="35"/>
  <c r="H6553" i="35" s="1"/>
  <c r="E6552" i="35"/>
  <c r="D6552" i="35"/>
  <c r="E6553" i="35" l="1"/>
  <c r="D6553" i="35"/>
  <c r="A6555" i="35"/>
  <c r="G6554" i="35"/>
  <c r="H6554" i="35" s="1"/>
  <c r="D6554" i="35" l="1"/>
  <c r="E6554" i="35"/>
  <c r="G6555" i="35"/>
  <c r="H6555" i="35" s="1"/>
  <c r="A6556" i="35"/>
  <c r="G6556" i="35" l="1"/>
  <c r="H6556" i="35" s="1"/>
  <c r="A6557" i="35"/>
  <c r="D6555" i="35"/>
  <c r="E6555" i="35"/>
  <c r="A6558" i="35" l="1"/>
  <c r="G6557" i="35"/>
  <c r="H6557" i="35" s="1"/>
  <c r="D6556" i="35"/>
  <c r="E6556" i="35"/>
  <c r="D6557" i="35" l="1"/>
  <c r="E6557" i="35"/>
  <c r="A6559" i="35"/>
  <c r="G6558" i="35"/>
  <c r="H6558" i="35" s="1"/>
  <c r="D6558" i="35" l="1"/>
  <c r="E6558" i="35"/>
  <c r="G6559" i="35"/>
  <c r="H6559" i="35" s="1"/>
  <c r="A6560" i="35"/>
  <c r="G6560" i="35" l="1"/>
  <c r="H6560" i="35" s="1"/>
  <c r="A6561" i="35"/>
  <c r="E6559" i="35"/>
  <c r="D6559" i="35"/>
  <c r="A6562" i="35" l="1"/>
  <c r="G6561" i="35"/>
  <c r="H6561" i="35" s="1"/>
  <c r="E6560" i="35"/>
  <c r="D6560" i="35"/>
  <c r="D6561" i="35" l="1"/>
  <c r="E6561" i="35"/>
  <c r="A6563" i="35"/>
  <c r="G6562" i="35"/>
  <c r="H6562" i="35" s="1"/>
  <c r="D6562" i="35" l="1"/>
  <c r="E6562" i="35"/>
  <c r="G6563" i="35"/>
  <c r="H6563" i="35" s="1"/>
  <c r="A6564" i="35"/>
  <c r="G6564" i="35" l="1"/>
  <c r="H6564" i="35" s="1"/>
  <c r="A6565" i="35"/>
  <c r="E6563" i="35"/>
  <c r="D6563" i="35"/>
  <c r="A6566" i="35" l="1"/>
  <c r="G6565" i="35"/>
  <c r="H6565" i="35" s="1"/>
  <c r="E6564" i="35"/>
  <c r="D6564" i="35"/>
  <c r="B6564" i="35"/>
  <c r="E6565" i="35" l="1"/>
  <c r="D6565" i="35"/>
  <c r="G6566" i="35"/>
  <c r="H6566" i="35" s="1"/>
  <c r="A6567" i="35"/>
  <c r="G6567" i="35" l="1"/>
  <c r="H6567" i="35" s="1"/>
  <c r="A6568" i="35"/>
  <c r="D6566" i="35"/>
  <c r="E6566" i="35"/>
  <c r="A6569" i="35" l="1"/>
  <c r="G6568" i="35"/>
  <c r="H6568" i="35" s="1"/>
  <c r="D6567" i="35"/>
  <c r="E6567" i="35"/>
  <c r="D6568" i="35" l="1"/>
  <c r="E6568" i="35"/>
  <c r="A6570" i="35"/>
  <c r="G6569" i="35"/>
  <c r="H6569" i="35" s="1"/>
  <c r="E6569" i="35" l="1"/>
  <c r="D6569" i="35"/>
  <c r="G6570" i="35"/>
  <c r="H6570" i="35" s="1"/>
  <c r="A6571" i="35"/>
  <c r="G6571" i="35" l="1"/>
  <c r="H6571" i="35" s="1"/>
  <c r="A6572" i="35"/>
  <c r="D6570" i="35"/>
  <c r="E6570" i="35"/>
  <c r="A6573" i="35" l="1"/>
  <c r="G6572" i="35"/>
  <c r="H6572" i="35" s="1"/>
  <c r="E6571" i="35"/>
  <c r="D6571" i="35"/>
  <c r="D6572" i="35" l="1"/>
  <c r="E6572" i="35"/>
  <c r="A6574" i="35"/>
  <c r="G6573" i="35"/>
  <c r="H6573" i="35" s="1"/>
  <c r="D6573" i="35" l="1"/>
  <c r="E6573" i="35"/>
  <c r="G6574" i="35"/>
  <c r="H6574" i="35" s="1"/>
  <c r="A6575" i="35"/>
  <c r="G6575" i="35" l="1"/>
  <c r="H6575" i="35" s="1"/>
  <c r="A6576" i="35"/>
  <c r="E6574" i="35"/>
  <c r="D6574" i="35"/>
  <c r="A6577" i="35" l="1"/>
  <c r="G6576" i="35"/>
  <c r="H6576" i="35" s="1"/>
  <c r="E6575" i="35"/>
  <c r="D6575" i="35"/>
  <c r="E6576" i="35" l="1"/>
  <c r="D6576" i="35"/>
  <c r="A6578" i="35"/>
  <c r="G6577" i="35"/>
  <c r="H6577" i="35" s="1"/>
  <c r="E6577" i="35" l="1"/>
  <c r="D6577" i="35"/>
  <c r="G6578" i="35"/>
  <c r="H6578" i="35" s="1"/>
  <c r="A6579" i="35"/>
  <c r="G6579" i="35" l="1"/>
  <c r="H6579" i="35" s="1"/>
  <c r="A6580" i="35"/>
  <c r="D6578" i="35"/>
  <c r="E6578" i="35"/>
  <c r="A6581" i="35" l="1"/>
  <c r="G6580" i="35"/>
  <c r="H6580" i="35" s="1"/>
  <c r="E6579" i="35"/>
  <c r="D6579" i="35"/>
  <c r="E6580" i="35" l="1"/>
  <c r="D6580" i="35"/>
  <c r="A6582" i="35"/>
  <c r="G6581" i="35"/>
  <c r="H6581" i="35" s="1"/>
  <c r="D6581" i="35" l="1"/>
  <c r="E6581" i="35"/>
  <c r="A6583" i="35"/>
  <c r="G6582" i="35"/>
  <c r="H6582" i="35" s="1"/>
  <c r="E6582" i="35" l="1"/>
  <c r="D6582" i="35"/>
  <c r="G6583" i="35"/>
  <c r="H6583" i="35" s="1"/>
  <c r="A6584" i="35"/>
  <c r="G6584" i="35" l="1"/>
  <c r="H6584" i="35" s="1"/>
  <c r="A6585" i="35"/>
  <c r="D6583" i="35"/>
  <c r="E6583" i="35"/>
  <c r="A6586" i="35" l="1"/>
  <c r="G6585" i="35"/>
  <c r="H6585" i="35" s="1"/>
  <c r="D6584" i="35"/>
  <c r="E6584" i="35"/>
  <c r="E6585" i="35" l="1"/>
  <c r="D6585" i="35"/>
  <c r="A6587" i="35"/>
  <c r="G6586" i="35"/>
  <c r="H6586" i="35" s="1"/>
  <c r="E6586" i="35" l="1"/>
  <c r="D6586" i="35"/>
  <c r="G6587" i="35"/>
  <c r="H6587" i="35" s="1"/>
  <c r="A6588" i="35"/>
  <c r="G6588" i="35" l="1"/>
  <c r="H6588" i="35" s="1"/>
  <c r="A6589" i="35"/>
  <c r="D6587" i="35"/>
  <c r="E6587" i="35"/>
  <c r="A6590" i="35" l="1"/>
  <c r="G6589" i="35"/>
  <c r="H6589" i="35" s="1"/>
  <c r="E6588" i="35"/>
  <c r="D6588" i="35"/>
  <c r="B6588" i="35"/>
  <c r="D6589" i="35" l="1"/>
  <c r="E6589" i="35"/>
  <c r="G6590" i="35"/>
  <c r="H6590" i="35" s="1"/>
  <c r="A6591" i="35"/>
  <c r="G6591" i="35" l="1"/>
  <c r="H6591" i="35" s="1"/>
  <c r="A6592" i="35"/>
  <c r="D6590" i="35"/>
  <c r="E6590" i="35"/>
  <c r="A6593" i="35" l="1"/>
  <c r="G6592" i="35"/>
  <c r="H6592" i="35" s="1"/>
  <c r="E6591" i="35"/>
  <c r="D6591" i="35"/>
  <c r="E6592" i="35" l="1"/>
  <c r="D6592" i="35"/>
  <c r="A6594" i="35"/>
  <c r="G6593" i="35"/>
  <c r="H6593" i="35" s="1"/>
  <c r="E6593" i="35" l="1"/>
  <c r="D6593" i="35"/>
  <c r="G6594" i="35"/>
  <c r="H6594" i="35" s="1"/>
  <c r="A6595" i="35"/>
  <c r="G6595" i="35" l="1"/>
  <c r="H6595" i="35" s="1"/>
  <c r="A6596" i="35"/>
  <c r="D6594" i="35"/>
  <c r="E6594" i="35"/>
  <c r="A6597" i="35" l="1"/>
  <c r="G6596" i="35"/>
  <c r="H6596" i="35" s="1"/>
  <c r="E6595" i="35"/>
  <c r="D6595" i="35"/>
  <c r="E6596" i="35" l="1"/>
  <c r="D6596" i="35"/>
  <c r="A6598" i="35"/>
  <c r="G6597" i="35"/>
  <c r="H6597" i="35" s="1"/>
  <c r="D6597" i="35" l="1"/>
  <c r="E6597" i="35"/>
  <c r="G6598" i="35"/>
  <c r="H6598" i="35" s="1"/>
  <c r="A6599" i="35"/>
  <c r="G6599" i="35" l="1"/>
  <c r="H6599" i="35" s="1"/>
  <c r="A6600" i="35"/>
  <c r="E6598" i="35"/>
  <c r="D6598" i="35"/>
  <c r="A6601" i="35" l="1"/>
  <c r="G6600" i="35"/>
  <c r="H6600" i="35" s="1"/>
  <c r="E6599" i="35"/>
  <c r="D6599" i="35"/>
  <c r="E6600" i="35" l="1"/>
  <c r="D6600" i="35"/>
  <c r="A6602" i="35"/>
  <c r="G6601" i="35"/>
  <c r="H6601" i="35" s="1"/>
  <c r="E6601" i="35" l="1"/>
  <c r="D6601" i="35"/>
  <c r="G6602" i="35"/>
  <c r="H6602" i="35" s="1"/>
  <c r="A6603" i="35"/>
  <c r="G6603" i="35" l="1"/>
  <c r="H6603" i="35" s="1"/>
  <c r="A6604" i="35"/>
  <c r="D6602" i="35"/>
  <c r="E6602" i="35"/>
  <c r="A6605" i="35" l="1"/>
  <c r="G6604" i="35"/>
  <c r="H6604" i="35" s="1"/>
  <c r="E6603" i="35"/>
  <c r="D6603" i="35"/>
  <c r="D6604" i="35" l="1"/>
  <c r="E6604" i="35"/>
  <c r="A6606" i="35"/>
  <c r="G6605" i="35"/>
  <c r="H6605" i="35" s="1"/>
  <c r="D6605" i="35" l="1"/>
  <c r="E6605" i="35"/>
  <c r="G6606" i="35"/>
  <c r="H6606" i="35" s="1"/>
  <c r="A6607" i="35"/>
  <c r="G6607" i="35" l="1"/>
  <c r="H6607" i="35" s="1"/>
  <c r="A6608" i="35"/>
  <c r="D6606" i="35"/>
  <c r="E6606" i="35"/>
  <c r="A6609" i="35" l="1"/>
  <c r="G6608" i="35"/>
  <c r="H6608" i="35" s="1"/>
  <c r="E6607" i="35"/>
  <c r="D6607" i="35"/>
  <c r="D6608" i="35" l="1"/>
  <c r="E6608" i="35"/>
  <c r="A6610" i="35"/>
  <c r="G6609" i="35"/>
  <c r="H6609" i="35" s="1"/>
  <c r="E6609" i="35" l="1"/>
  <c r="D6609" i="35"/>
  <c r="G6610" i="35"/>
  <c r="H6610" i="35" s="1"/>
  <c r="A6611" i="35"/>
  <c r="G6611" i="35" l="1"/>
  <c r="H6611" i="35" s="1"/>
  <c r="A6612" i="35"/>
  <c r="D6610" i="35"/>
  <c r="E6610" i="35"/>
  <c r="A6613" i="35" l="1"/>
  <c r="G6612" i="35"/>
  <c r="H6612" i="35" s="1"/>
  <c r="E6611" i="35"/>
  <c r="D6611" i="35"/>
  <c r="E6612" i="35" l="1"/>
  <c r="D6612" i="35"/>
  <c r="B6612" i="35"/>
  <c r="G6613" i="35"/>
  <c r="H6613" i="35" s="1"/>
  <c r="A6614" i="35"/>
  <c r="D6613" i="35" l="1"/>
  <c r="E6613" i="35"/>
  <c r="G6614" i="35"/>
  <c r="H6614" i="35" s="1"/>
  <c r="A6615" i="35"/>
  <c r="A6616" i="35" l="1"/>
  <c r="G6615" i="35"/>
  <c r="H6615" i="35" s="1"/>
  <c r="D6614" i="35"/>
  <c r="E6614" i="35"/>
  <c r="E6615" i="35" l="1"/>
  <c r="D6615" i="35"/>
  <c r="A6617" i="35"/>
  <c r="G6616" i="35"/>
  <c r="H6616" i="35" s="1"/>
  <c r="D6616" i="35" l="1"/>
  <c r="E6616" i="35"/>
  <c r="G6617" i="35"/>
  <c r="H6617" i="35" s="1"/>
  <c r="A6618" i="35"/>
  <c r="G6618" i="35" l="1"/>
  <c r="H6618" i="35" s="1"/>
  <c r="A6619" i="35"/>
  <c r="D6617" i="35"/>
  <c r="E6617" i="35"/>
  <c r="A6620" i="35" l="1"/>
  <c r="G6619" i="35"/>
  <c r="H6619" i="35" s="1"/>
  <c r="E6618" i="35"/>
  <c r="D6618" i="35"/>
  <c r="E6619" i="35" l="1"/>
  <c r="D6619" i="35"/>
  <c r="A6621" i="35"/>
  <c r="G6620" i="35"/>
  <c r="H6620" i="35" s="1"/>
  <c r="D6620" i="35" l="1"/>
  <c r="E6620" i="35"/>
  <c r="G6621" i="35"/>
  <c r="H6621" i="35" s="1"/>
  <c r="A6622" i="35"/>
  <c r="G6622" i="35" l="1"/>
  <c r="H6622" i="35" s="1"/>
  <c r="A6623" i="35"/>
  <c r="E6621" i="35"/>
  <c r="D6621" i="35"/>
  <c r="A6624" i="35" l="1"/>
  <c r="G6623" i="35"/>
  <c r="H6623" i="35" s="1"/>
  <c r="E6622" i="35"/>
  <c r="D6622" i="35"/>
  <c r="E6623" i="35" l="1"/>
  <c r="D6623" i="35"/>
  <c r="A6625" i="35"/>
  <c r="G6624" i="35"/>
  <c r="H6624" i="35" s="1"/>
  <c r="D6624" i="35" l="1"/>
  <c r="E6624" i="35"/>
  <c r="G6625" i="35"/>
  <c r="H6625" i="35" s="1"/>
  <c r="A6626" i="35"/>
  <c r="G6626" i="35" l="1"/>
  <c r="H6626" i="35" s="1"/>
  <c r="A6627" i="35"/>
  <c r="D6625" i="35"/>
  <c r="E6625" i="35"/>
  <c r="A6628" i="35" l="1"/>
  <c r="G6627" i="35"/>
  <c r="H6627" i="35" s="1"/>
  <c r="D6626" i="35"/>
  <c r="E6626" i="35"/>
  <c r="D6627" i="35" l="1"/>
  <c r="E6627" i="35"/>
  <c r="A6629" i="35"/>
  <c r="G6628" i="35"/>
  <c r="H6628" i="35" s="1"/>
  <c r="E6628" i="35" l="1"/>
  <c r="D6628" i="35"/>
  <c r="G6629" i="35"/>
  <c r="H6629" i="35" s="1"/>
  <c r="A6630" i="35"/>
  <c r="G6630" i="35" l="1"/>
  <c r="H6630" i="35" s="1"/>
  <c r="A6631" i="35"/>
  <c r="E6629" i="35"/>
  <c r="D6629" i="35"/>
  <c r="A6632" i="35" l="1"/>
  <c r="G6631" i="35"/>
  <c r="H6631" i="35" s="1"/>
  <c r="D6630" i="35"/>
  <c r="E6630" i="35"/>
  <c r="E6631" i="35" l="1"/>
  <c r="D6631" i="35"/>
  <c r="A6633" i="35"/>
  <c r="G6632" i="35"/>
  <c r="H6632" i="35" s="1"/>
  <c r="E6632" i="35" l="1"/>
  <c r="D6632" i="35"/>
  <c r="G6633" i="35"/>
  <c r="H6633" i="35" s="1"/>
  <c r="A6634" i="35"/>
  <c r="G6634" i="35" l="1"/>
  <c r="H6634" i="35" s="1"/>
  <c r="A6635" i="35"/>
  <c r="D6633" i="35"/>
  <c r="E6633" i="35"/>
  <c r="A6636" i="35" l="1"/>
  <c r="G6635" i="35"/>
  <c r="H6635" i="35" s="1"/>
  <c r="E6634" i="35"/>
  <c r="D6634" i="35"/>
  <c r="D6635" i="35" l="1"/>
  <c r="E6635" i="35"/>
  <c r="G6636" i="35"/>
  <c r="H6636" i="35" s="1"/>
  <c r="A6637" i="35"/>
  <c r="G6637" i="35" l="1"/>
  <c r="H6637" i="35" s="1"/>
  <c r="A6638" i="35"/>
  <c r="D6636" i="35"/>
  <c r="B6636" i="35"/>
  <c r="E6636" i="35"/>
  <c r="A6639" i="35" l="1"/>
  <c r="G6638" i="35"/>
  <c r="H6638" i="35" s="1"/>
  <c r="E6637" i="35"/>
  <c r="D6637" i="35"/>
  <c r="E6638" i="35" l="1"/>
  <c r="D6638" i="35"/>
  <c r="A6640" i="35"/>
  <c r="G6639" i="35"/>
  <c r="H6639" i="35" s="1"/>
  <c r="G6640" i="35" l="1"/>
  <c r="H6640" i="35" s="1"/>
  <c r="A6641" i="35"/>
  <c r="D6639" i="35"/>
  <c r="E6639" i="35"/>
  <c r="G6641" i="35" l="1"/>
  <c r="H6641" i="35" s="1"/>
  <c r="A6642" i="35"/>
  <c r="D6640" i="35"/>
  <c r="E6640" i="35"/>
  <c r="A6643" i="35" l="1"/>
  <c r="G6642" i="35"/>
  <c r="H6642" i="35" s="1"/>
  <c r="E6641" i="35"/>
  <c r="D6641" i="35"/>
  <c r="D6642" i="35" l="1"/>
  <c r="E6642" i="35"/>
  <c r="A6644" i="35"/>
  <c r="G6643" i="35"/>
  <c r="H6643" i="35" s="1"/>
  <c r="G6644" i="35" l="1"/>
  <c r="H6644" i="35" s="1"/>
  <c r="A6645" i="35"/>
  <c r="D6643" i="35"/>
  <c r="E6643" i="35"/>
  <c r="G6645" i="35" l="1"/>
  <c r="H6645" i="35" s="1"/>
  <c r="A6646" i="35"/>
  <c r="E6644" i="35"/>
  <c r="D6644" i="35"/>
  <c r="A6647" i="35" l="1"/>
  <c r="G6646" i="35"/>
  <c r="H6646" i="35" s="1"/>
  <c r="E6645" i="35"/>
  <c r="D6645" i="35"/>
  <c r="D6646" i="35" l="1"/>
  <c r="E6646" i="35"/>
  <c r="A6648" i="35"/>
  <c r="G6647" i="35"/>
  <c r="H6647" i="35" s="1"/>
  <c r="G6648" i="35" l="1"/>
  <c r="H6648" i="35" s="1"/>
  <c r="A6649" i="35"/>
  <c r="D6647" i="35"/>
  <c r="E6647" i="35"/>
  <c r="G6649" i="35" l="1"/>
  <c r="H6649" i="35" s="1"/>
  <c r="A6650" i="35"/>
  <c r="E6648" i="35"/>
  <c r="D6648" i="35"/>
  <c r="A6651" i="35" l="1"/>
  <c r="G6650" i="35"/>
  <c r="H6650" i="35" s="1"/>
  <c r="E6649" i="35"/>
  <c r="D6649" i="35"/>
  <c r="E6650" i="35" l="1"/>
  <c r="D6650" i="35"/>
  <c r="A6652" i="35"/>
  <c r="G6651" i="35"/>
  <c r="H6651" i="35" s="1"/>
  <c r="D6651" i="35" l="1"/>
  <c r="E6651" i="35"/>
  <c r="G6652" i="35"/>
  <c r="H6652" i="35" s="1"/>
  <c r="A6653" i="35"/>
  <c r="G6653" i="35" l="1"/>
  <c r="H6653" i="35" s="1"/>
  <c r="A6654" i="35"/>
  <c r="D6652" i="35"/>
  <c r="E6652" i="35"/>
  <c r="A6655" i="35" l="1"/>
  <c r="G6654" i="35"/>
  <c r="H6654" i="35" s="1"/>
  <c r="D6653" i="35"/>
  <c r="E6653" i="35"/>
  <c r="E6654" i="35" l="1"/>
  <c r="D6654" i="35"/>
  <c r="A6656" i="35"/>
  <c r="G6655" i="35"/>
  <c r="H6655" i="35" s="1"/>
  <c r="D6655" i="35" l="1"/>
  <c r="E6655" i="35"/>
  <c r="G6656" i="35"/>
  <c r="H6656" i="35" s="1"/>
  <c r="A6657" i="35"/>
  <c r="G6657" i="35" l="1"/>
  <c r="H6657" i="35" s="1"/>
  <c r="A6658" i="35"/>
  <c r="D6656" i="35"/>
  <c r="E6656" i="35"/>
  <c r="A6659" i="35" l="1"/>
  <c r="G6658" i="35"/>
  <c r="H6658" i="35" s="1"/>
  <c r="E6657" i="35"/>
  <c r="D6657" i="35"/>
  <c r="D6658" i="35" l="1"/>
  <c r="E6658" i="35"/>
  <c r="A6660" i="35"/>
  <c r="G6659" i="35"/>
  <c r="H6659" i="35" s="1"/>
  <c r="E6659" i="35" l="1"/>
  <c r="D6659" i="35"/>
  <c r="G6660" i="35"/>
  <c r="H6660" i="35" s="1"/>
  <c r="A6661" i="35"/>
  <c r="A6662" i="35" l="1"/>
  <c r="G6661" i="35"/>
  <c r="H6661" i="35" s="1"/>
  <c r="D6660" i="35"/>
  <c r="B6660" i="35"/>
  <c r="E6660" i="35"/>
  <c r="E6661" i="35" l="1"/>
  <c r="D6661" i="35"/>
  <c r="A6663" i="35"/>
  <c r="G6662" i="35"/>
  <c r="H6662" i="35" s="1"/>
  <c r="D6662" i="35" l="1"/>
  <c r="E6662" i="35"/>
  <c r="G6663" i="35"/>
  <c r="H6663" i="35" s="1"/>
  <c r="A6664" i="35"/>
  <c r="G6664" i="35" l="1"/>
  <c r="H6664" i="35" s="1"/>
  <c r="A6665" i="35"/>
  <c r="D6663" i="35"/>
  <c r="E6663" i="35"/>
  <c r="A6666" i="35" l="1"/>
  <c r="G6665" i="35"/>
  <c r="H6665" i="35" s="1"/>
  <c r="D6664" i="35"/>
  <c r="E6664" i="35"/>
  <c r="E6665" i="35" l="1"/>
  <c r="D6665" i="35"/>
  <c r="A6667" i="35"/>
  <c r="G6666" i="35"/>
  <c r="H6666" i="35" s="1"/>
  <c r="E6666" i="35" l="1"/>
  <c r="D6666" i="35"/>
  <c r="G6667" i="35"/>
  <c r="H6667" i="35" s="1"/>
  <c r="A6668" i="35"/>
  <c r="G6668" i="35" l="1"/>
  <c r="H6668" i="35" s="1"/>
  <c r="A6669" i="35"/>
  <c r="E6667" i="35"/>
  <c r="D6667" i="35"/>
  <c r="A6670" i="35" l="1"/>
  <c r="G6669" i="35"/>
  <c r="H6669" i="35" s="1"/>
  <c r="D6668" i="35"/>
  <c r="E6668" i="35"/>
  <c r="E6669" i="35" l="1"/>
  <c r="D6669" i="35"/>
  <c r="A6671" i="35"/>
  <c r="G6670" i="35"/>
  <c r="H6670" i="35" s="1"/>
  <c r="D6670" i="35" l="1"/>
  <c r="E6670" i="35"/>
  <c r="G6671" i="35"/>
  <c r="H6671" i="35" s="1"/>
  <c r="A6672" i="35"/>
  <c r="G6672" i="35" l="1"/>
  <c r="H6672" i="35" s="1"/>
  <c r="A6673" i="35"/>
  <c r="E6671" i="35"/>
  <c r="D6671" i="35"/>
  <c r="A6674" i="35" l="1"/>
  <c r="G6673" i="35"/>
  <c r="H6673" i="35" s="1"/>
  <c r="E6672" i="35"/>
  <c r="D6672" i="35"/>
  <c r="E6673" i="35" l="1"/>
  <c r="D6673" i="35"/>
  <c r="A6675" i="35"/>
  <c r="G6674" i="35"/>
  <c r="H6674" i="35" s="1"/>
  <c r="D6674" i="35" l="1"/>
  <c r="E6674" i="35"/>
  <c r="G6675" i="35"/>
  <c r="H6675" i="35" s="1"/>
  <c r="A6676" i="35"/>
  <c r="G6676" i="35" l="1"/>
  <c r="H6676" i="35" s="1"/>
  <c r="A6677" i="35"/>
  <c r="D6675" i="35"/>
  <c r="E6675" i="35"/>
  <c r="A6678" i="35" l="1"/>
  <c r="G6677" i="35"/>
  <c r="H6677" i="35" s="1"/>
  <c r="D6676" i="35"/>
  <c r="E6676" i="35"/>
  <c r="E6677" i="35" l="1"/>
  <c r="D6677" i="35"/>
  <c r="A6679" i="35"/>
  <c r="G6678" i="35"/>
  <c r="H6678" i="35" s="1"/>
  <c r="E6678" i="35" l="1"/>
  <c r="D6678" i="35"/>
  <c r="G6679" i="35"/>
  <c r="H6679" i="35" s="1"/>
  <c r="A6680" i="35"/>
  <c r="G6680" i="35" l="1"/>
  <c r="H6680" i="35" s="1"/>
  <c r="A6681" i="35"/>
  <c r="E6679" i="35"/>
  <c r="D6679" i="35"/>
  <c r="A6682" i="35" l="1"/>
  <c r="G6681" i="35"/>
  <c r="H6681" i="35" s="1"/>
  <c r="D6680" i="35"/>
  <c r="E6680" i="35"/>
  <c r="D6681" i="35" l="1"/>
  <c r="E6681" i="35"/>
  <c r="A6683" i="35"/>
  <c r="G6682" i="35"/>
  <c r="H6682" i="35" s="1"/>
  <c r="E6682" i="35" l="1"/>
  <c r="D6682" i="35"/>
  <c r="G6683" i="35"/>
  <c r="H6683" i="35" s="1"/>
  <c r="A6684" i="35"/>
  <c r="G6684" i="35" l="1"/>
  <c r="H6684" i="35" s="1"/>
  <c r="A6685" i="35"/>
  <c r="E6683" i="35"/>
  <c r="D6683" i="35"/>
  <c r="A6686" i="35" l="1"/>
  <c r="G6685" i="35"/>
  <c r="H6685" i="35" s="1"/>
  <c r="D6684" i="35"/>
  <c r="E6684" i="35"/>
  <c r="B6684" i="35"/>
  <c r="E6685" i="35" l="1"/>
  <c r="D6685" i="35"/>
  <c r="G6686" i="35"/>
  <c r="H6686" i="35" s="1"/>
  <c r="A6687" i="35"/>
  <c r="G6687" i="35" l="1"/>
  <c r="H6687" i="35" s="1"/>
  <c r="A6688" i="35"/>
  <c r="E6686" i="35"/>
  <c r="D6686" i="35"/>
  <c r="A6689" i="35" l="1"/>
  <c r="G6688" i="35"/>
  <c r="H6688" i="35" s="1"/>
  <c r="D6687" i="35"/>
  <c r="E6687" i="35"/>
  <c r="D6688" i="35" l="1"/>
  <c r="E6688" i="35"/>
  <c r="A6690" i="35"/>
  <c r="G6689" i="35"/>
  <c r="H6689" i="35" s="1"/>
  <c r="E6689" i="35" l="1"/>
  <c r="D6689" i="35"/>
  <c r="G6690" i="35"/>
  <c r="H6690" i="35" s="1"/>
  <c r="A6691" i="35"/>
  <c r="G6691" i="35" l="1"/>
  <c r="H6691" i="35" s="1"/>
  <c r="A6692" i="35"/>
  <c r="D6690" i="35"/>
  <c r="E6690" i="35"/>
  <c r="A6693" i="35" l="1"/>
  <c r="G6692" i="35"/>
  <c r="H6692" i="35" s="1"/>
  <c r="E6691" i="35"/>
  <c r="D6691" i="35"/>
  <c r="E6692" i="35" l="1"/>
  <c r="D6692" i="35"/>
  <c r="A6694" i="35"/>
  <c r="G6693" i="35"/>
  <c r="H6693" i="35" s="1"/>
  <c r="D6693" i="35" l="1"/>
  <c r="E6693" i="35"/>
  <c r="G6694" i="35"/>
  <c r="H6694" i="35" s="1"/>
  <c r="A6695" i="35"/>
  <c r="G6695" i="35" l="1"/>
  <c r="H6695" i="35" s="1"/>
  <c r="A6696" i="35"/>
  <c r="E6694" i="35"/>
  <c r="D6694" i="35"/>
  <c r="A6697" i="35" l="1"/>
  <c r="G6696" i="35"/>
  <c r="H6696" i="35" s="1"/>
  <c r="E6695" i="35"/>
  <c r="D6695" i="35"/>
  <c r="D6696" i="35" l="1"/>
  <c r="E6696" i="35"/>
  <c r="A6698" i="35"/>
  <c r="G6697" i="35"/>
  <c r="H6697" i="35" s="1"/>
  <c r="E6697" i="35" l="1"/>
  <c r="D6697" i="35"/>
  <c r="G6698" i="35"/>
  <c r="H6698" i="35" s="1"/>
  <c r="A6699" i="35"/>
  <c r="G6699" i="35" l="1"/>
  <c r="H6699" i="35" s="1"/>
  <c r="A6700" i="35"/>
  <c r="E6698" i="35"/>
  <c r="D6698" i="35"/>
  <c r="A6701" i="35" l="1"/>
  <c r="G6700" i="35"/>
  <c r="H6700" i="35" s="1"/>
  <c r="E6699" i="35"/>
  <c r="D6699" i="35"/>
  <c r="D6700" i="35" l="1"/>
  <c r="E6700" i="35"/>
  <c r="A6702" i="35"/>
  <c r="G6701" i="35"/>
  <c r="H6701" i="35" s="1"/>
  <c r="G6702" i="35" l="1"/>
  <c r="H6702" i="35" s="1"/>
  <c r="A6703" i="35"/>
  <c r="E6701" i="35"/>
  <c r="D6701" i="35"/>
  <c r="G6703" i="35" l="1"/>
  <c r="H6703" i="35" s="1"/>
  <c r="A6704" i="35"/>
  <c r="D6702" i="35"/>
  <c r="E6702" i="35"/>
  <c r="A6705" i="35" l="1"/>
  <c r="G6704" i="35"/>
  <c r="H6704" i="35" s="1"/>
  <c r="E6703" i="35"/>
  <c r="D6703" i="35"/>
  <c r="D6704" i="35" l="1"/>
  <c r="E6704" i="35"/>
  <c r="A6706" i="35"/>
  <c r="G6705" i="35"/>
  <c r="H6705" i="35" s="1"/>
  <c r="E6705" i="35" l="1"/>
  <c r="D6705" i="35"/>
  <c r="G6706" i="35"/>
  <c r="H6706" i="35" s="1"/>
  <c r="A6707" i="35"/>
  <c r="G6707" i="35" l="1"/>
  <c r="H6707" i="35" s="1"/>
  <c r="A6708" i="35"/>
  <c r="D6706" i="35"/>
  <c r="E6706" i="35"/>
  <c r="A6709" i="35" l="1"/>
  <c r="G6708" i="35"/>
  <c r="H6708" i="35" s="1"/>
  <c r="E6707" i="35"/>
  <c r="D6707" i="35"/>
  <c r="E6708" i="35" l="1"/>
  <c r="D6708" i="35"/>
  <c r="B6708" i="35"/>
  <c r="G6709" i="35"/>
  <c r="H6709" i="35" s="1"/>
  <c r="A6710" i="35"/>
  <c r="D6709" i="35" l="1"/>
  <c r="E6709" i="35"/>
  <c r="G6710" i="35"/>
  <c r="H6710" i="35" s="1"/>
  <c r="A6711" i="35"/>
  <c r="A6712" i="35" l="1"/>
  <c r="G6711" i="35"/>
  <c r="H6711" i="35" s="1"/>
  <c r="E6710" i="35"/>
  <c r="D6710" i="35"/>
  <c r="E6711" i="35" l="1"/>
  <c r="D6711" i="35"/>
  <c r="A6713" i="35"/>
  <c r="G6712" i="35"/>
  <c r="H6712" i="35" s="1"/>
  <c r="D6712" i="35" l="1"/>
  <c r="E6712" i="35"/>
  <c r="G6713" i="35"/>
  <c r="H6713" i="35" s="1"/>
  <c r="A6714" i="35"/>
  <c r="G6714" i="35" l="1"/>
  <c r="H6714" i="35" s="1"/>
  <c r="A6715" i="35"/>
  <c r="D6713" i="35"/>
  <c r="E6713" i="35"/>
  <c r="A6716" i="35" l="1"/>
  <c r="G6715" i="35"/>
  <c r="H6715" i="35" s="1"/>
  <c r="E6714" i="35"/>
  <c r="D6714" i="35"/>
  <c r="E6715" i="35" l="1"/>
  <c r="D6715" i="35"/>
  <c r="A6717" i="35"/>
  <c r="G6716" i="35"/>
  <c r="H6716" i="35" s="1"/>
  <c r="D6716" i="35" l="1"/>
  <c r="E6716" i="35"/>
  <c r="G6717" i="35"/>
  <c r="H6717" i="35" s="1"/>
  <c r="A6718" i="35"/>
  <c r="G6718" i="35" l="1"/>
  <c r="H6718" i="35" s="1"/>
  <c r="A6719" i="35"/>
  <c r="D6717" i="35"/>
  <c r="E6717" i="35"/>
  <c r="A6720" i="35" l="1"/>
  <c r="G6719" i="35"/>
  <c r="H6719" i="35" s="1"/>
  <c r="E6718" i="35"/>
  <c r="D6718" i="35"/>
  <c r="D6719" i="35" l="1"/>
  <c r="E6719" i="35"/>
  <c r="A6721" i="35"/>
  <c r="G6720" i="35"/>
  <c r="H6720" i="35" s="1"/>
  <c r="D6720" i="35" l="1"/>
  <c r="E6720" i="35"/>
  <c r="G6721" i="35"/>
  <c r="H6721" i="35" s="1"/>
  <c r="A6722" i="35"/>
  <c r="G6722" i="35" l="1"/>
  <c r="H6722" i="35" s="1"/>
  <c r="A6723" i="35"/>
  <c r="E6721" i="35"/>
  <c r="D6721" i="35"/>
  <c r="A6724" i="35" l="1"/>
  <c r="G6723" i="35"/>
  <c r="H6723" i="35" s="1"/>
  <c r="D6722" i="35"/>
  <c r="E6722" i="35"/>
  <c r="E6723" i="35" l="1"/>
  <c r="D6723" i="35"/>
  <c r="A6725" i="35"/>
  <c r="G6724" i="35"/>
  <c r="H6724" i="35" s="1"/>
  <c r="E6724" i="35" l="1"/>
  <c r="D6724" i="35"/>
  <c r="G6725" i="35"/>
  <c r="H6725" i="35" s="1"/>
  <c r="A6726" i="35"/>
  <c r="G6726" i="35" l="1"/>
  <c r="H6726" i="35" s="1"/>
  <c r="A6727" i="35"/>
  <c r="D6725" i="35"/>
  <c r="E6725" i="35"/>
  <c r="A6728" i="35" l="1"/>
  <c r="G6727" i="35"/>
  <c r="H6727" i="35" s="1"/>
  <c r="E6726" i="35"/>
  <c r="D6726" i="35"/>
  <c r="E6727" i="35" l="1"/>
  <c r="D6727" i="35"/>
  <c r="A6729" i="35"/>
  <c r="G6728" i="35"/>
  <c r="H6728" i="35" s="1"/>
  <c r="E6728" i="35" l="1"/>
  <c r="D6728" i="35"/>
  <c r="G6729" i="35"/>
  <c r="H6729" i="35" s="1"/>
  <c r="A6730" i="35"/>
  <c r="G6730" i="35" l="1"/>
  <c r="H6730" i="35" s="1"/>
  <c r="A6731" i="35"/>
  <c r="E6729" i="35"/>
  <c r="D6729" i="35"/>
  <c r="A6732" i="35" l="1"/>
  <c r="G6731" i="35"/>
  <c r="H6731" i="35" s="1"/>
  <c r="E6730" i="35"/>
  <c r="D6730" i="35"/>
  <c r="E6731" i="35" l="1"/>
  <c r="D6731" i="35"/>
  <c r="G6732" i="35"/>
  <c r="H6732" i="35" s="1"/>
  <c r="A6733" i="35"/>
  <c r="G6733" i="35" l="1"/>
  <c r="H6733" i="35" s="1"/>
  <c r="A6734" i="35"/>
  <c r="E6732" i="35"/>
  <c r="B6732" i="35"/>
  <c r="D6732" i="35"/>
  <c r="A6735" i="35" l="1"/>
  <c r="G6734" i="35"/>
  <c r="H6734" i="35" s="1"/>
  <c r="E6733" i="35"/>
  <c r="D6733" i="35"/>
  <c r="D6734" i="35" l="1"/>
  <c r="E6734" i="35"/>
  <c r="A6736" i="35"/>
  <c r="G6735" i="35"/>
  <c r="H6735" i="35" s="1"/>
  <c r="E6735" i="35" l="1"/>
  <c r="D6735" i="35"/>
  <c r="G6736" i="35"/>
  <c r="H6736" i="35" s="1"/>
  <c r="A6737" i="35"/>
  <c r="G6737" i="35" l="1"/>
  <c r="H6737" i="35" s="1"/>
  <c r="A6738" i="35"/>
  <c r="D6736" i="35"/>
  <c r="E6736" i="35"/>
  <c r="A6739" i="35" l="1"/>
  <c r="G6738" i="35"/>
  <c r="H6738" i="35" s="1"/>
  <c r="E6737" i="35"/>
  <c r="D6737" i="35"/>
  <c r="D6738" i="35" l="1"/>
  <c r="E6738" i="35"/>
  <c r="A6740" i="35"/>
  <c r="G6739" i="35"/>
  <c r="H6739" i="35" s="1"/>
  <c r="E6739" i="35" l="1"/>
  <c r="D6739" i="35"/>
  <c r="G6740" i="35"/>
  <c r="H6740" i="35" s="1"/>
  <c r="A6741" i="35"/>
  <c r="G6741" i="35" l="1"/>
  <c r="H6741" i="35" s="1"/>
  <c r="A6742" i="35"/>
  <c r="E6740" i="35"/>
  <c r="D6740" i="35"/>
  <c r="A6743" i="35" l="1"/>
  <c r="G6742" i="35"/>
  <c r="H6742" i="35" s="1"/>
  <c r="D6741" i="35"/>
  <c r="E6741" i="35"/>
  <c r="D6742" i="35" l="1"/>
  <c r="E6742" i="35"/>
  <c r="A6744" i="35"/>
  <c r="G6743" i="35"/>
  <c r="H6743" i="35" s="1"/>
  <c r="E6743" i="35" l="1"/>
  <c r="D6743" i="35"/>
  <c r="G6744" i="35"/>
  <c r="H6744" i="35" s="1"/>
  <c r="A6745" i="35"/>
  <c r="G6745" i="35" l="1"/>
  <c r="H6745" i="35" s="1"/>
  <c r="A6746" i="35"/>
  <c r="D6744" i="35"/>
  <c r="E6744" i="35"/>
  <c r="A6747" i="35" l="1"/>
  <c r="G6746" i="35"/>
  <c r="H6746" i="35" s="1"/>
  <c r="E6745" i="35"/>
  <c r="D6745" i="35"/>
  <c r="D6746" i="35" l="1"/>
  <c r="E6746" i="35"/>
  <c r="A6748" i="35"/>
  <c r="G6747" i="35"/>
  <c r="H6747" i="35" s="1"/>
  <c r="E6747" i="35" l="1"/>
  <c r="D6747" i="35"/>
  <c r="G6748" i="35"/>
  <c r="H6748" i="35" s="1"/>
  <c r="A6749" i="35"/>
  <c r="G6749" i="35" l="1"/>
  <c r="H6749" i="35" s="1"/>
  <c r="A6750" i="35"/>
  <c r="E6748" i="35"/>
  <c r="D6748" i="35"/>
  <c r="A6751" i="35" l="1"/>
  <c r="G6750" i="35"/>
  <c r="H6750" i="35" s="1"/>
  <c r="E6749" i="35"/>
  <c r="D6749" i="35"/>
  <c r="D6750" i="35" l="1"/>
  <c r="E6750" i="35"/>
  <c r="A6752" i="35"/>
  <c r="G6751" i="35"/>
  <c r="H6751" i="35" s="1"/>
  <c r="E6751" i="35" l="1"/>
  <c r="D6751" i="35"/>
  <c r="G6752" i="35"/>
  <c r="H6752" i="35" s="1"/>
  <c r="A6753" i="35"/>
  <c r="G6753" i="35" l="1"/>
  <c r="H6753" i="35" s="1"/>
  <c r="A6754" i="35"/>
  <c r="D6752" i="35"/>
  <c r="E6752" i="35"/>
  <c r="A6755" i="35" l="1"/>
  <c r="G6754" i="35"/>
  <c r="H6754" i="35" s="1"/>
  <c r="E6753" i="35"/>
  <c r="D6753" i="35"/>
  <c r="E6754" i="35" l="1"/>
  <c r="D6754" i="35"/>
  <c r="A6756" i="35"/>
  <c r="G6755" i="35"/>
  <c r="H6755" i="35" s="1"/>
  <c r="D6755" i="35" l="1"/>
  <c r="E6755" i="35"/>
  <c r="G6756" i="35"/>
  <c r="H6756" i="35" s="1"/>
  <c r="A6757" i="35"/>
  <c r="A6758" i="35" l="1"/>
  <c r="G6757" i="35"/>
  <c r="H6757" i="35" s="1"/>
  <c r="E6756" i="35"/>
  <c r="D6756" i="35"/>
  <c r="B6756" i="35"/>
  <c r="E6757" i="35" l="1"/>
  <c r="D6757" i="35"/>
  <c r="A6759" i="35"/>
  <c r="G6758" i="35"/>
  <c r="H6758" i="35" s="1"/>
  <c r="D6758" i="35" l="1"/>
  <c r="E6758" i="35"/>
  <c r="G6759" i="35"/>
  <c r="H6759" i="35" s="1"/>
  <c r="A6760" i="35"/>
  <c r="G6760" i="35" l="1"/>
  <c r="H6760" i="35" s="1"/>
  <c r="A6761" i="35"/>
  <c r="E6759" i="35"/>
  <c r="D6759" i="35"/>
  <c r="A6762" i="35" l="1"/>
  <c r="G6761" i="35"/>
  <c r="H6761" i="35" s="1"/>
  <c r="D6760" i="35"/>
  <c r="E6760" i="35"/>
  <c r="E6761" i="35" l="1"/>
  <c r="D6761" i="35"/>
  <c r="A6763" i="35"/>
  <c r="G6762" i="35"/>
  <c r="H6762" i="35" s="1"/>
  <c r="E6762" i="35" l="1"/>
  <c r="D6762" i="35"/>
  <c r="G6763" i="35"/>
  <c r="H6763" i="35" s="1"/>
  <c r="A6764" i="35"/>
  <c r="G6764" i="35" l="1"/>
  <c r="H6764" i="35" s="1"/>
  <c r="A6765" i="35"/>
  <c r="E6763" i="35"/>
  <c r="D6763" i="35"/>
  <c r="A6766" i="35" l="1"/>
  <c r="G6765" i="35"/>
  <c r="H6765" i="35" s="1"/>
  <c r="E6764" i="35"/>
  <c r="D6764" i="35"/>
  <c r="E6765" i="35" l="1"/>
  <c r="D6765" i="35"/>
  <c r="A6767" i="35"/>
  <c r="G6766" i="35"/>
  <c r="H6766" i="35" s="1"/>
  <c r="E6766" i="35" l="1"/>
  <c r="D6766" i="35"/>
  <c r="G6767" i="35"/>
  <c r="H6767" i="35" s="1"/>
  <c r="A6768" i="35"/>
  <c r="G6768" i="35" l="1"/>
  <c r="H6768" i="35" s="1"/>
  <c r="A6769" i="35"/>
  <c r="E6767" i="35"/>
  <c r="D6767" i="35"/>
  <c r="A6770" i="35" l="1"/>
  <c r="G6769" i="35"/>
  <c r="H6769" i="35" s="1"/>
  <c r="D6768" i="35"/>
  <c r="E6768" i="35"/>
  <c r="D6769" i="35" l="1"/>
  <c r="E6769" i="35"/>
  <c r="A6771" i="35"/>
  <c r="G6770" i="35"/>
  <c r="H6770" i="35" s="1"/>
  <c r="D6770" i="35" l="1"/>
  <c r="E6770" i="35"/>
  <c r="G6771" i="35"/>
  <c r="H6771" i="35" s="1"/>
  <c r="A6772" i="35"/>
  <c r="G6772" i="35" l="1"/>
  <c r="H6772" i="35" s="1"/>
  <c r="A6773" i="35"/>
  <c r="D6771" i="35"/>
  <c r="E6771" i="35"/>
  <c r="A6774" i="35" l="1"/>
  <c r="G6773" i="35"/>
  <c r="H6773" i="35" s="1"/>
  <c r="E6772" i="35"/>
  <c r="D6772" i="35"/>
  <c r="E6773" i="35" l="1"/>
  <c r="D6773" i="35"/>
  <c r="A6775" i="35"/>
  <c r="G6774" i="35"/>
  <c r="H6774" i="35" s="1"/>
  <c r="E6774" i="35" l="1"/>
  <c r="D6774" i="35"/>
  <c r="G6775" i="35"/>
  <c r="H6775" i="35" s="1"/>
  <c r="A6776" i="35"/>
  <c r="G6776" i="35" l="1"/>
  <c r="H6776" i="35" s="1"/>
  <c r="A6777" i="35"/>
  <c r="E6775" i="35"/>
  <c r="D6775" i="35"/>
  <c r="A6778" i="35" l="1"/>
  <c r="G6777" i="35"/>
  <c r="H6777" i="35" s="1"/>
  <c r="E6776" i="35"/>
  <c r="D6776" i="35"/>
  <c r="D6777" i="35" l="1"/>
  <c r="E6777" i="35"/>
  <c r="A6779" i="35"/>
  <c r="G6778" i="35"/>
  <c r="H6778" i="35" s="1"/>
  <c r="E6778" i="35" l="1"/>
  <c r="D6778" i="35"/>
  <c r="G6779" i="35"/>
  <c r="H6779" i="35" s="1"/>
  <c r="A6780" i="35"/>
  <c r="G6780" i="35" l="1"/>
  <c r="H6780" i="35" s="1"/>
  <c r="A6781" i="35"/>
  <c r="E6779" i="35"/>
  <c r="D6779" i="35"/>
  <c r="A6782" i="35" l="1"/>
  <c r="G6781" i="35"/>
  <c r="H6781" i="35" s="1"/>
  <c r="D6780" i="35"/>
  <c r="B6780" i="35"/>
  <c r="E6780" i="35"/>
  <c r="E6781" i="35" l="1"/>
  <c r="D6781" i="35"/>
  <c r="G6782" i="35"/>
  <c r="H6782" i="35" s="1"/>
  <c r="A6783" i="35"/>
  <c r="G6783" i="35" l="1"/>
  <c r="H6783" i="35" s="1"/>
  <c r="A6784" i="35"/>
  <c r="E6782" i="35"/>
  <c r="D6782" i="35"/>
  <c r="A6785" i="35" l="1"/>
  <c r="G6784" i="35"/>
  <c r="H6784" i="35" s="1"/>
  <c r="D6783" i="35"/>
  <c r="E6783" i="35"/>
  <c r="E6784" i="35" l="1"/>
  <c r="D6784" i="35"/>
  <c r="A6786" i="35"/>
  <c r="G6785" i="35"/>
  <c r="H6785" i="35" s="1"/>
  <c r="E6785" i="35" l="1"/>
  <c r="D6785" i="35"/>
  <c r="G6786" i="35"/>
  <c r="H6786" i="35" s="1"/>
  <c r="A6787" i="35"/>
  <c r="G6787" i="35" l="1"/>
  <c r="H6787" i="35" s="1"/>
  <c r="A6788" i="35"/>
  <c r="E6786" i="35"/>
  <c r="D6786" i="35"/>
  <c r="A6789" i="35" l="1"/>
  <c r="G6788" i="35"/>
  <c r="H6788" i="35" s="1"/>
  <c r="E6787" i="35"/>
  <c r="D6787" i="35"/>
  <c r="E6788" i="35" l="1"/>
  <c r="D6788" i="35"/>
  <c r="A6790" i="35"/>
  <c r="G6789" i="35"/>
  <c r="H6789" i="35" s="1"/>
  <c r="E6789" i="35" l="1"/>
  <c r="D6789" i="35"/>
  <c r="G6790" i="35"/>
  <c r="H6790" i="35" s="1"/>
  <c r="A6791" i="35"/>
  <c r="G6791" i="35" l="1"/>
  <c r="H6791" i="35" s="1"/>
  <c r="A6792" i="35"/>
  <c r="E6790" i="35"/>
  <c r="D6790" i="35"/>
  <c r="A6793" i="35" l="1"/>
  <c r="G6792" i="35"/>
  <c r="H6792" i="35" s="1"/>
  <c r="D6791" i="35"/>
  <c r="E6791" i="35"/>
  <c r="D6792" i="35" l="1"/>
  <c r="E6792" i="35"/>
  <c r="A6794" i="35"/>
  <c r="G6793" i="35"/>
  <c r="H6793" i="35" s="1"/>
  <c r="E6793" i="35" l="1"/>
  <c r="D6793" i="35"/>
  <c r="G6794" i="35"/>
  <c r="H6794" i="35" s="1"/>
  <c r="A6795" i="35"/>
  <c r="G6795" i="35" l="1"/>
  <c r="H6795" i="35" s="1"/>
  <c r="A6796" i="35"/>
  <c r="D6794" i="35"/>
  <c r="E6794" i="35"/>
  <c r="A6797" i="35" l="1"/>
  <c r="G6796" i="35"/>
  <c r="H6796" i="35" s="1"/>
  <c r="E6795" i="35"/>
  <c r="D6795" i="35"/>
  <c r="D6796" i="35" l="1"/>
  <c r="E6796" i="35"/>
  <c r="A6798" i="35"/>
  <c r="G6797" i="35"/>
  <c r="H6797" i="35" s="1"/>
  <c r="E6797" i="35" l="1"/>
  <c r="D6797" i="35"/>
  <c r="G6798" i="35"/>
  <c r="H6798" i="35" s="1"/>
  <c r="A6799" i="35"/>
  <c r="G6799" i="35" l="1"/>
  <c r="H6799" i="35" s="1"/>
  <c r="A6800" i="35"/>
  <c r="D6798" i="35"/>
  <c r="E6798" i="35"/>
  <c r="A6801" i="35" l="1"/>
  <c r="G6800" i="35"/>
  <c r="H6800" i="35" s="1"/>
  <c r="D6799" i="35"/>
  <c r="E6799" i="35"/>
  <c r="D6800" i="35" l="1"/>
  <c r="E6800" i="35"/>
  <c r="A6802" i="35"/>
  <c r="G6801" i="35"/>
  <c r="H6801" i="35" s="1"/>
  <c r="D6801" i="35" l="1"/>
  <c r="E6801" i="35"/>
  <c r="G6802" i="35"/>
  <c r="H6802" i="35" s="1"/>
  <c r="A6803" i="35"/>
  <c r="G6803" i="35" l="1"/>
  <c r="H6803" i="35" s="1"/>
  <c r="A6804" i="35"/>
  <c r="E6802" i="35"/>
  <c r="D6802" i="35"/>
  <c r="A6805" i="35" l="1"/>
  <c r="G6804" i="35"/>
  <c r="H6804" i="35" s="1"/>
  <c r="E6803" i="35"/>
  <c r="D6803" i="35"/>
  <c r="E6804" i="35" l="1"/>
  <c r="D6804" i="35"/>
  <c r="B6804" i="35"/>
  <c r="G6805" i="35"/>
  <c r="H6805" i="35" s="1"/>
  <c r="A6806" i="35"/>
  <c r="D6805" i="35" l="1"/>
  <c r="E6805" i="35"/>
  <c r="G6806" i="35"/>
  <c r="H6806" i="35" s="1"/>
  <c r="A6807" i="35"/>
  <c r="A6808" i="35" l="1"/>
  <c r="G6807" i="35"/>
  <c r="H6807" i="35" s="1"/>
  <c r="E6806" i="35"/>
  <c r="D6806" i="35"/>
  <c r="E6807" i="35" l="1"/>
  <c r="D6807" i="35"/>
  <c r="A6809" i="35"/>
  <c r="G6808" i="35"/>
  <c r="H6808" i="35" s="1"/>
  <c r="D6808" i="35" l="1"/>
  <c r="E6808" i="35"/>
  <c r="G6809" i="35"/>
  <c r="H6809" i="35" s="1"/>
  <c r="A6810" i="35"/>
  <c r="G6810" i="35" l="1"/>
  <c r="H6810" i="35" s="1"/>
  <c r="A6811" i="35"/>
  <c r="E6809" i="35"/>
  <c r="D6809" i="35"/>
  <c r="A6812" i="35" l="1"/>
  <c r="G6811" i="35"/>
  <c r="H6811" i="35" s="1"/>
  <c r="D6810" i="35"/>
  <c r="E6810" i="35"/>
  <c r="E6811" i="35" l="1"/>
  <c r="D6811" i="35"/>
  <c r="A6813" i="35"/>
  <c r="G6812" i="35"/>
  <c r="H6812" i="35" s="1"/>
  <c r="E6812" i="35" l="1"/>
  <c r="D6812" i="35"/>
  <c r="G6813" i="35"/>
  <c r="H6813" i="35" s="1"/>
  <c r="A6814" i="35"/>
  <c r="G6814" i="35" l="1"/>
  <c r="H6814" i="35" s="1"/>
  <c r="A6815" i="35"/>
  <c r="D6813" i="35"/>
  <c r="E6813" i="35"/>
  <c r="A6816" i="35" l="1"/>
  <c r="G6815" i="35"/>
  <c r="H6815" i="35" s="1"/>
  <c r="E6814" i="35"/>
  <c r="D6814" i="35"/>
  <c r="E6815" i="35" l="1"/>
  <c r="D6815" i="35"/>
  <c r="A6817" i="35"/>
  <c r="G6816" i="35"/>
  <c r="H6816" i="35" s="1"/>
  <c r="E6816" i="35" l="1"/>
  <c r="D6816" i="35"/>
  <c r="G6817" i="35"/>
  <c r="H6817" i="35" s="1"/>
  <c r="A6818" i="35"/>
  <c r="G6818" i="35" l="1"/>
  <c r="H6818" i="35" s="1"/>
  <c r="A6819" i="35"/>
  <c r="E6817" i="35"/>
  <c r="D6817" i="35"/>
  <c r="A6820" i="35" l="1"/>
  <c r="G6819" i="35"/>
  <c r="H6819" i="35" s="1"/>
  <c r="D6818" i="35"/>
  <c r="E6818" i="35"/>
  <c r="D6819" i="35" l="1"/>
  <c r="E6819" i="35"/>
  <c r="A6821" i="35"/>
  <c r="G6820" i="35"/>
  <c r="H6820" i="35" s="1"/>
  <c r="D6820" i="35" l="1"/>
  <c r="E6820" i="35"/>
  <c r="G6821" i="35"/>
  <c r="H6821" i="35" s="1"/>
  <c r="A6822" i="35"/>
  <c r="G6822" i="35" l="1"/>
  <c r="H6822" i="35" s="1"/>
  <c r="A6823" i="35"/>
  <c r="D6821" i="35"/>
  <c r="E6821" i="35"/>
  <c r="A6824" i="35" l="1"/>
  <c r="G6823" i="35"/>
  <c r="H6823" i="35" s="1"/>
  <c r="E6822" i="35"/>
  <c r="D6822" i="35"/>
  <c r="D6823" i="35" l="1"/>
  <c r="E6823" i="35"/>
  <c r="A6825" i="35"/>
  <c r="G6824" i="35"/>
  <c r="H6824" i="35" s="1"/>
  <c r="D6824" i="35" l="1"/>
  <c r="E6824" i="35"/>
  <c r="G6825" i="35"/>
  <c r="H6825" i="35" s="1"/>
  <c r="A6826" i="35"/>
  <c r="G6826" i="35" l="1"/>
  <c r="H6826" i="35" s="1"/>
  <c r="A6827" i="35"/>
  <c r="D6825" i="35"/>
  <c r="E6825" i="35"/>
  <c r="A6828" i="35" l="1"/>
  <c r="G6827" i="35"/>
  <c r="H6827" i="35" s="1"/>
  <c r="D6826" i="35"/>
  <c r="E6826" i="35"/>
  <c r="D6827" i="35" l="1"/>
  <c r="E6827" i="35"/>
  <c r="G6828" i="35"/>
  <c r="H6828" i="35" s="1"/>
  <c r="A6829" i="35"/>
  <c r="G6829" i="35" l="1"/>
  <c r="H6829" i="35" s="1"/>
  <c r="A6830" i="35"/>
  <c r="E6828" i="35"/>
  <c r="B6828" i="35"/>
  <c r="D6828" i="35"/>
  <c r="A6831" i="35" l="1"/>
  <c r="G6830" i="35"/>
  <c r="H6830" i="35" s="1"/>
  <c r="D6829" i="35"/>
  <c r="E6829" i="35"/>
  <c r="D6830" i="35" l="1"/>
  <c r="E6830" i="35"/>
  <c r="A6832" i="35"/>
  <c r="G6831" i="35"/>
  <c r="H6831" i="35" s="1"/>
  <c r="E6831" i="35" l="1"/>
  <c r="D6831" i="35"/>
  <c r="G6832" i="35"/>
  <c r="H6832" i="35" s="1"/>
  <c r="A6833" i="35"/>
  <c r="G6833" i="35" l="1"/>
  <c r="H6833" i="35" s="1"/>
  <c r="A6834" i="35"/>
  <c r="D6832" i="35"/>
  <c r="E6832" i="35"/>
  <c r="A6835" i="35" l="1"/>
  <c r="G6834" i="35"/>
  <c r="H6834" i="35" s="1"/>
  <c r="D6833" i="35"/>
  <c r="E6833" i="35"/>
  <c r="D6834" i="35" l="1"/>
  <c r="E6834" i="35"/>
  <c r="A6836" i="35"/>
  <c r="G6835" i="35"/>
  <c r="H6835" i="35" s="1"/>
  <c r="E6835" i="35" l="1"/>
  <c r="D6835" i="35"/>
  <c r="G6836" i="35"/>
  <c r="H6836" i="35" s="1"/>
  <c r="A6837" i="35"/>
  <c r="G6837" i="35" l="1"/>
  <c r="H6837" i="35" s="1"/>
  <c r="A6838" i="35"/>
  <c r="D6836" i="35"/>
  <c r="E6836" i="35"/>
  <c r="A6839" i="35" l="1"/>
  <c r="G6838" i="35"/>
  <c r="H6838" i="35" s="1"/>
  <c r="E6837" i="35"/>
  <c r="D6837" i="35"/>
  <c r="E6838" i="35" l="1"/>
  <c r="D6838" i="35"/>
  <c r="A6840" i="35"/>
  <c r="G6839" i="35"/>
  <c r="H6839" i="35" s="1"/>
  <c r="E6839" i="35" l="1"/>
  <c r="D6839" i="35"/>
  <c r="G6840" i="35"/>
  <c r="H6840" i="35" s="1"/>
  <c r="A6841" i="35"/>
  <c r="E6840" i="35" l="1"/>
  <c r="D6840" i="35"/>
  <c r="G6841" i="35"/>
  <c r="H6841" i="35" s="1"/>
  <c r="A6842" i="35"/>
  <c r="E6841" i="35" l="1"/>
  <c r="D6841" i="35"/>
  <c r="A6843" i="35"/>
  <c r="G6842" i="35"/>
  <c r="H6842" i="35" s="1"/>
  <c r="A6844" i="35" l="1"/>
  <c r="G6843" i="35"/>
  <c r="H6843" i="35" s="1"/>
  <c r="E6842" i="35"/>
  <c r="D6842" i="35"/>
  <c r="D6843" i="35" l="1"/>
  <c r="E6843" i="35"/>
  <c r="G6844" i="35"/>
  <c r="H6844" i="35" s="1"/>
  <c r="A6845" i="35"/>
  <c r="G6845" i="35" l="1"/>
  <c r="H6845" i="35" s="1"/>
  <c r="A6846" i="35"/>
  <c r="D6844" i="35"/>
  <c r="E6844" i="35"/>
  <c r="A6847" i="35" l="1"/>
  <c r="G6846" i="35"/>
  <c r="H6846" i="35" s="1"/>
  <c r="D6845" i="35"/>
  <c r="E6845" i="35"/>
  <c r="E6846" i="35" l="1"/>
  <c r="D6846" i="35"/>
  <c r="A6848" i="35"/>
  <c r="G6847" i="35"/>
  <c r="H6847" i="35" s="1"/>
  <c r="E6847" i="35" l="1"/>
  <c r="D6847" i="35"/>
  <c r="G6848" i="35"/>
  <c r="H6848" i="35" s="1"/>
  <c r="A6849" i="35"/>
  <c r="E6848" i="35" l="1"/>
  <c r="D6848" i="35"/>
  <c r="G6849" i="35"/>
  <c r="H6849" i="35" s="1"/>
  <c r="A6850" i="35"/>
  <c r="E6849" i="35" l="1"/>
  <c r="D6849" i="35"/>
  <c r="A6851" i="35"/>
  <c r="G6850" i="35"/>
  <c r="H6850" i="35" s="1"/>
  <c r="D6850" i="35" l="1"/>
  <c r="E6850" i="35"/>
  <c r="A6852" i="35"/>
  <c r="G6851" i="35"/>
  <c r="H6851" i="35" s="1"/>
  <c r="E6851" i="35" l="1"/>
  <c r="D6851" i="35"/>
  <c r="G6852" i="35"/>
  <c r="H6852" i="35" s="1"/>
  <c r="A6853" i="35"/>
  <c r="E6852" i="35" l="1"/>
  <c r="D6852" i="35"/>
  <c r="B6852" i="35"/>
  <c r="A6854" i="35"/>
  <c r="G6853" i="35"/>
  <c r="H6853" i="35" s="1"/>
  <c r="A6855" i="35" l="1"/>
  <c r="G6854" i="35"/>
  <c r="H6854" i="35" s="1"/>
  <c r="D6853" i="35"/>
  <c r="E6853" i="35"/>
  <c r="E6854" i="35" l="1"/>
  <c r="D6854" i="35"/>
  <c r="G6855" i="35"/>
  <c r="H6855" i="35" s="1"/>
  <c r="A6856" i="35"/>
  <c r="G6856" i="35" l="1"/>
  <c r="H6856" i="35" s="1"/>
  <c r="A6857" i="35"/>
  <c r="D6855" i="35"/>
  <c r="E6855" i="35"/>
  <c r="A6858" i="35" l="1"/>
  <c r="G6857" i="35"/>
  <c r="H6857" i="35" s="1"/>
  <c r="E6856" i="35"/>
  <c r="D6856" i="35"/>
  <c r="E6857" i="35" l="1"/>
  <c r="D6857" i="35"/>
  <c r="A6859" i="35"/>
  <c r="G6858" i="35"/>
  <c r="H6858" i="35" s="1"/>
  <c r="D6858" i="35" l="1"/>
  <c r="E6858" i="35"/>
  <c r="G6859" i="35"/>
  <c r="H6859" i="35" s="1"/>
  <c r="A6860" i="35"/>
  <c r="G6860" i="35" l="1"/>
  <c r="H6860" i="35" s="1"/>
  <c r="A6861" i="35"/>
  <c r="E6859" i="35"/>
  <c r="D6859" i="35"/>
  <c r="A6862" i="35" l="1"/>
  <c r="G6861" i="35"/>
  <c r="H6861" i="35" s="1"/>
  <c r="E6860" i="35"/>
  <c r="D6860" i="35"/>
  <c r="D6861" i="35" l="1"/>
  <c r="E6861" i="35"/>
  <c r="A6863" i="35"/>
  <c r="G6862" i="35"/>
  <c r="H6862" i="35" s="1"/>
  <c r="D6862" i="35" l="1"/>
  <c r="E6862" i="35"/>
  <c r="G6863" i="35"/>
  <c r="H6863" i="35" s="1"/>
  <c r="A6864" i="35"/>
  <c r="G6864" i="35" l="1"/>
  <c r="H6864" i="35" s="1"/>
  <c r="A6865" i="35"/>
  <c r="E6863" i="35"/>
  <c r="D6863" i="35"/>
  <c r="A6866" i="35" l="1"/>
  <c r="G6865" i="35"/>
  <c r="H6865" i="35" s="1"/>
  <c r="E6864" i="35"/>
  <c r="D6864" i="35"/>
  <c r="E6865" i="35" l="1"/>
  <c r="D6865" i="35"/>
  <c r="A6867" i="35"/>
  <c r="G6866" i="35"/>
  <c r="H6866" i="35" s="1"/>
  <c r="D6866" i="35" l="1"/>
  <c r="E6866" i="35"/>
  <c r="G6867" i="35"/>
  <c r="H6867" i="35" s="1"/>
  <c r="A6868" i="35"/>
  <c r="G6868" i="35" l="1"/>
  <c r="H6868" i="35" s="1"/>
  <c r="A6869" i="35"/>
  <c r="E6867" i="35"/>
  <c r="D6867" i="35"/>
  <c r="A6870" i="35" l="1"/>
  <c r="G6869" i="35"/>
  <c r="H6869" i="35" s="1"/>
  <c r="D6868" i="35"/>
  <c r="E6868" i="35"/>
  <c r="D6869" i="35" l="1"/>
  <c r="E6869" i="35"/>
  <c r="A6871" i="35"/>
  <c r="G6870" i="35"/>
  <c r="H6870" i="35" s="1"/>
  <c r="E6870" i="35" l="1"/>
  <c r="D6870" i="35"/>
  <c r="G6871" i="35"/>
  <c r="H6871" i="35" s="1"/>
  <c r="A6872" i="35"/>
  <c r="G6872" i="35" l="1"/>
  <c r="H6872" i="35" s="1"/>
  <c r="A6873" i="35"/>
  <c r="D6871" i="35"/>
  <c r="E6871" i="35"/>
  <c r="A6874" i="35" l="1"/>
  <c r="G6873" i="35"/>
  <c r="H6873" i="35" s="1"/>
  <c r="E6872" i="35"/>
  <c r="D6872" i="35"/>
  <c r="D6873" i="35" l="1"/>
  <c r="E6873" i="35"/>
  <c r="A6875" i="35"/>
  <c r="G6874" i="35"/>
  <c r="H6874" i="35" s="1"/>
  <c r="E6874" i="35" l="1"/>
  <c r="D6874" i="35"/>
  <c r="G6875" i="35"/>
  <c r="H6875" i="35" s="1"/>
  <c r="A6876" i="35"/>
  <c r="G6876" i="35" l="1"/>
  <c r="H6876" i="35" s="1"/>
  <c r="A6877" i="35"/>
  <c r="D6875" i="35"/>
  <c r="E6875" i="35"/>
  <c r="A6878" i="35" l="1"/>
  <c r="G6877" i="35"/>
  <c r="H6877" i="35" s="1"/>
  <c r="D6876" i="35"/>
  <c r="E6876" i="35"/>
  <c r="B6876" i="35"/>
  <c r="D6877" i="35" l="1"/>
  <c r="E6877" i="35"/>
  <c r="G6878" i="35"/>
  <c r="H6878" i="35" s="1"/>
  <c r="A6879" i="35"/>
  <c r="G6879" i="35" l="1"/>
  <c r="H6879" i="35" s="1"/>
  <c r="A6880" i="35"/>
  <c r="D6878" i="35"/>
  <c r="E6878" i="35"/>
  <c r="A6881" i="35" l="1"/>
  <c r="G6880" i="35"/>
  <c r="H6880" i="35" s="1"/>
  <c r="E6879" i="35"/>
  <c r="D6879" i="35"/>
  <c r="E6880" i="35" l="1"/>
  <c r="D6880" i="35"/>
  <c r="A6882" i="35"/>
  <c r="G6881" i="35"/>
  <c r="H6881" i="35" s="1"/>
  <c r="E6881" i="35" l="1"/>
  <c r="D6881" i="35"/>
  <c r="G6882" i="35"/>
  <c r="H6882" i="35" s="1"/>
  <c r="A6883" i="35"/>
  <c r="G6883" i="35" l="1"/>
  <c r="H6883" i="35" s="1"/>
  <c r="A6884" i="35"/>
  <c r="D6882" i="35"/>
  <c r="E6882" i="35"/>
  <c r="A6885" i="35" l="1"/>
  <c r="G6884" i="35"/>
  <c r="H6884" i="35" s="1"/>
  <c r="E6883" i="35"/>
  <c r="D6883" i="35"/>
  <c r="E6884" i="35" l="1"/>
  <c r="D6884" i="35"/>
  <c r="A6886" i="35"/>
  <c r="G6885" i="35"/>
  <c r="H6885" i="35" s="1"/>
  <c r="E6885" i="35" l="1"/>
  <c r="D6885" i="35"/>
  <c r="G6886" i="35"/>
  <c r="H6886" i="35" s="1"/>
  <c r="A6887" i="35"/>
  <c r="G6887" i="35" l="1"/>
  <c r="H6887" i="35" s="1"/>
  <c r="A6888" i="35"/>
  <c r="D6886" i="35"/>
  <c r="E6886" i="35"/>
  <c r="A6889" i="35" l="1"/>
  <c r="G6888" i="35"/>
  <c r="H6888" i="35" s="1"/>
  <c r="E6887" i="35"/>
  <c r="D6887" i="35"/>
  <c r="D6888" i="35" l="1"/>
  <c r="E6888" i="35"/>
  <c r="A6890" i="35"/>
  <c r="G6889" i="35"/>
  <c r="H6889" i="35" s="1"/>
  <c r="E6889" i="35" l="1"/>
  <c r="D6889" i="35"/>
  <c r="G6890" i="35"/>
  <c r="H6890" i="35" s="1"/>
  <c r="A6891" i="35"/>
  <c r="G6891" i="35" l="1"/>
  <c r="H6891" i="35" s="1"/>
  <c r="A6892" i="35"/>
  <c r="D6890" i="35"/>
  <c r="E6890" i="35"/>
  <c r="A6893" i="35" l="1"/>
  <c r="G6892" i="35"/>
  <c r="H6892" i="35" s="1"/>
  <c r="E6891" i="35"/>
  <c r="D6891" i="35"/>
  <c r="E6892" i="35" l="1"/>
  <c r="D6892" i="35"/>
  <c r="A6894" i="35"/>
  <c r="G6893" i="35"/>
  <c r="H6893" i="35" s="1"/>
  <c r="D6893" i="35" l="1"/>
  <c r="E6893" i="35"/>
  <c r="G6894" i="35"/>
  <c r="H6894" i="35" s="1"/>
  <c r="A6895" i="35"/>
  <c r="G6895" i="35" l="1"/>
  <c r="H6895" i="35" s="1"/>
  <c r="A6896" i="35"/>
  <c r="E6894" i="35"/>
  <c r="D6894" i="35"/>
  <c r="A6897" i="35" l="1"/>
  <c r="G6896" i="35"/>
  <c r="H6896" i="35" s="1"/>
  <c r="E6895" i="35"/>
  <c r="D6895" i="35"/>
  <c r="E6896" i="35" l="1"/>
  <c r="D6896" i="35"/>
  <c r="A6898" i="35"/>
  <c r="G6897" i="35"/>
  <c r="H6897" i="35" s="1"/>
  <c r="E6897" i="35" l="1"/>
  <c r="D6897" i="35"/>
  <c r="G6898" i="35"/>
  <c r="H6898" i="35" s="1"/>
  <c r="A6899" i="35"/>
  <c r="G6899" i="35" l="1"/>
  <c r="H6899" i="35" s="1"/>
  <c r="A6900" i="35"/>
  <c r="E6898" i="35"/>
  <c r="D6898" i="35"/>
  <c r="A6901" i="35" l="1"/>
  <c r="G6900" i="35"/>
  <c r="H6900" i="35" s="1"/>
  <c r="E6899" i="35"/>
  <c r="D6899" i="35"/>
  <c r="D6900" i="35" l="1"/>
  <c r="E6900" i="35"/>
  <c r="B6900" i="35"/>
  <c r="G6901" i="35"/>
  <c r="H6901" i="35" s="1"/>
  <c r="A6902" i="35"/>
  <c r="D6901" i="35" l="1"/>
  <c r="E6901" i="35"/>
  <c r="G6902" i="35"/>
  <c r="H6902" i="35" s="1"/>
  <c r="A6903" i="35"/>
  <c r="A6904" i="35" l="1"/>
  <c r="G6903" i="35"/>
  <c r="H6903" i="35" s="1"/>
  <c r="E6902" i="35"/>
  <c r="D6902" i="35"/>
  <c r="E6903" i="35" l="1"/>
  <c r="D6903" i="35"/>
  <c r="A6905" i="35"/>
  <c r="G6904" i="35"/>
  <c r="H6904" i="35" s="1"/>
  <c r="D6904" i="35" l="1"/>
  <c r="E6904" i="35"/>
  <c r="G6905" i="35"/>
  <c r="H6905" i="35" s="1"/>
  <c r="A6906" i="35"/>
  <c r="G6906" i="35" l="1"/>
  <c r="H6906" i="35" s="1"/>
  <c r="A6907" i="35"/>
  <c r="E6905" i="35"/>
  <c r="D6905" i="35"/>
  <c r="A6908" i="35" l="1"/>
  <c r="G6907" i="35"/>
  <c r="H6907" i="35" s="1"/>
  <c r="D6906" i="35"/>
  <c r="E6906" i="35"/>
  <c r="D6907" i="35" l="1"/>
  <c r="E6907" i="35"/>
  <c r="A6909" i="35"/>
  <c r="G6908" i="35"/>
  <c r="H6908" i="35" s="1"/>
  <c r="D6908" i="35" l="1"/>
  <c r="E6908" i="35"/>
  <c r="G6909" i="35"/>
  <c r="H6909" i="35" s="1"/>
  <c r="A6910" i="35"/>
  <c r="G6910" i="35" l="1"/>
  <c r="H6910" i="35" s="1"/>
  <c r="A6911" i="35"/>
  <c r="D6909" i="35"/>
  <c r="E6909" i="35"/>
  <c r="A6912" i="35" l="1"/>
  <c r="G6911" i="35"/>
  <c r="H6911" i="35" s="1"/>
  <c r="E6910" i="35"/>
  <c r="D6910" i="35"/>
  <c r="E6911" i="35" l="1"/>
  <c r="D6911" i="35"/>
  <c r="A6913" i="35"/>
  <c r="G6912" i="35"/>
  <c r="H6912" i="35" s="1"/>
  <c r="G6913" i="35" l="1"/>
  <c r="H6913" i="35" s="1"/>
  <c r="A6914" i="35"/>
  <c r="D6912" i="35"/>
  <c r="E6912" i="35"/>
  <c r="G6914" i="35" l="1"/>
  <c r="H6914" i="35" s="1"/>
  <c r="A6915" i="35"/>
  <c r="D6913" i="35"/>
  <c r="E6913" i="35"/>
  <c r="A6916" i="35" l="1"/>
  <c r="G6915" i="35"/>
  <c r="H6915" i="35" s="1"/>
  <c r="D6914" i="35"/>
  <c r="E6914" i="35"/>
  <c r="E6915" i="35" l="1"/>
  <c r="D6915" i="35"/>
  <c r="A6917" i="35"/>
  <c r="G6916" i="35"/>
  <c r="H6916" i="35" s="1"/>
  <c r="G6917" i="35" l="1"/>
  <c r="H6917" i="35" s="1"/>
  <c r="A6918" i="35"/>
  <c r="D6916" i="35"/>
  <c r="E6916" i="35"/>
  <c r="G6918" i="35" l="1"/>
  <c r="H6918" i="35" s="1"/>
  <c r="A6919" i="35"/>
  <c r="D6917" i="35"/>
  <c r="E6917" i="35"/>
  <c r="A6920" i="35" l="1"/>
  <c r="G6919" i="35"/>
  <c r="H6919" i="35" s="1"/>
  <c r="E6918" i="35"/>
  <c r="D6918" i="35"/>
  <c r="D6919" i="35" l="1"/>
  <c r="E6919" i="35"/>
  <c r="A6921" i="35"/>
  <c r="G6920" i="35"/>
  <c r="H6920" i="35" s="1"/>
  <c r="G6921" i="35" l="1"/>
  <c r="H6921" i="35" s="1"/>
  <c r="A6922" i="35"/>
  <c r="E6920" i="35"/>
  <c r="D6920" i="35"/>
  <c r="G6922" i="35" l="1"/>
  <c r="H6922" i="35" s="1"/>
  <c r="A6923" i="35"/>
  <c r="D6921" i="35"/>
  <c r="E6921" i="35"/>
  <c r="A6924" i="35" l="1"/>
  <c r="G6923" i="35"/>
  <c r="H6923" i="35" s="1"/>
  <c r="E6922" i="35"/>
  <c r="D6922" i="35"/>
  <c r="E6923" i="35" l="1"/>
  <c r="D6923" i="35"/>
  <c r="G6924" i="35"/>
  <c r="H6924" i="35" s="1"/>
  <c r="A6925" i="35"/>
  <c r="E6924" i="35" l="1"/>
  <c r="B6924" i="35"/>
  <c r="D6924" i="35"/>
  <c r="G6925" i="35"/>
  <c r="H6925" i="35" s="1"/>
  <c r="A6926" i="35"/>
  <c r="D6925" i="35" l="1"/>
  <c r="E6925" i="35"/>
  <c r="A6927" i="35"/>
  <c r="G6926" i="35"/>
  <c r="H6926" i="35" s="1"/>
  <c r="D6926" i="35" l="1"/>
  <c r="E6926" i="35"/>
  <c r="A6928" i="35"/>
  <c r="G6927" i="35"/>
  <c r="H6927" i="35" s="1"/>
  <c r="D6927" i="35" l="1"/>
  <c r="E6927" i="35"/>
  <c r="G6928" i="35"/>
  <c r="H6928" i="35" s="1"/>
  <c r="A6929" i="35"/>
  <c r="G6929" i="35" l="1"/>
  <c r="H6929" i="35" s="1"/>
  <c r="A6930" i="35"/>
  <c r="D6928" i="35"/>
  <c r="E6928" i="35"/>
  <c r="A6931" i="35" l="1"/>
  <c r="G6930" i="35"/>
  <c r="H6930" i="35" s="1"/>
  <c r="D6929" i="35"/>
  <c r="E6929" i="35"/>
  <c r="D6930" i="35" l="1"/>
  <c r="E6930" i="35"/>
  <c r="A6932" i="35"/>
  <c r="G6931" i="35"/>
  <c r="H6931" i="35" s="1"/>
  <c r="E6931" i="35" l="1"/>
  <c r="D6931" i="35"/>
  <c r="G6932" i="35"/>
  <c r="H6932" i="35" s="1"/>
  <c r="A6933" i="35"/>
  <c r="G6933" i="35" l="1"/>
  <c r="H6933" i="35" s="1"/>
  <c r="A6934" i="35"/>
  <c r="E6932" i="35"/>
  <c r="D6932" i="35"/>
  <c r="A6935" i="35" l="1"/>
  <c r="G6934" i="35"/>
  <c r="H6934" i="35" s="1"/>
  <c r="D6933" i="35"/>
  <c r="E6933" i="35"/>
  <c r="D6934" i="35" l="1"/>
  <c r="E6934" i="35"/>
  <c r="A6936" i="35"/>
  <c r="G6935" i="35"/>
  <c r="H6935" i="35" s="1"/>
  <c r="D6935" i="35" l="1"/>
  <c r="E6935" i="35"/>
  <c r="G6936" i="35"/>
  <c r="H6936" i="35" s="1"/>
  <c r="A6937" i="35"/>
  <c r="G6937" i="35" l="1"/>
  <c r="H6937" i="35" s="1"/>
  <c r="A6938" i="35"/>
  <c r="D6936" i="35"/>
  <c r="E6936" i="35"/>
  <c r="A6939" i="35" l="1"/>
  <c r="G6938" i="35"/>
  <c r="H6938" i="35" s="1"/>
  <c r="D6937" i="35"/>
  <c r="E6937" i="35"/>
  <c r="D6938" i="35" l="1"/>
  <c r="E6938" i="35"/>
  <c r="A6940" i="35"/>
  <c r="G6939" i="35"/>
  <c r="H6939" i="35" s="1"/>
  <c r="D6939" i="35" l="1"/>
  <c r="E6939" i="35"/>
  <c r="G6940" i="35"/>
  <c r="H6940" i="35" s="1"/>
  <c r="A6941" i="35"/>
  <c r="G6941" i="35" l="1"/>
  <c r="H6941" i="35" s="1"/>
  <c r="A6942" i="35"/>
  <c r="E6940" i="35"/>
  <c r="D6940" i="35"/>
  <c r="A6943" i="35" l="1"/>
  <c r="G6942" i="35"/>
  <c r="H6942" i="35" s="1"/>
  <c r="E6941" i="35"/>
  <c r="D6941" i="35"/>
  <c r="D6942" i="35" l="1"/>
  <c r="E6942" i="35"/>
  <c r="A6944" i="35"/>
  <c r="G6943" i="35"/>
  <c r="H6943" i="35" s="1"/>
  <c r="E6943" i="35" l="1"/>
  <c r="D6943" i="35"/>
  <c r="G6944" i="35"/>
  <c r="H6944" i="35" s="1"/>
  <c r="A6945" i="35"/>
  <c r="G6945" i="35" l="1"/>
  <c r="H6945" i="35" s="1"/>
  <c r="A6946" i="35"/>
  <c r="D6944" i="35"/>
  <c r="E6944" i="35"/>
  <c r="A6947" i="35" l="1"/>
  <c r="G6946" i="35"/>
  <c r="H6946" i="35" s="1"/>
  <c r="D6945" i="35"/>
  <c r="E6945" i="35"/>
  <c r="D6946" i="35" l="1"/>
  <c r="E6946" i="35"/>
  <c r="A6948" i="35"/>
  <c r="G6947" i="35"/>
  <c r="H6947" i="35" s="1"/>
  <c r="E6947" i="35" l="1"/>
  <c r="D6947" i="35"/>
  <c r="G6948" i="35"/>
  <c r="H6948" i="35" s="1"/>
  <c r="A6949" i="35"/>
  <c r="A6950" i="35" l="1"/>
  <c r="G6949" i="35"/>
  <c r="H6949" i="35" s="1"/>
  <c r="B6948" i="35"/>
  <c r="D6948" i="35"/>
  <c r="E6948" i="35"/>
  <c r="D6949" i="35" l="1"/>
  <c r="E6949" i="35"/>
  <c r="A6951" i="35"/>
  <c r="G6950" i="35"/>
  <c r="H6950" i="35" s="1"/>
  <c r="D6950" i="35" l="1"/>
  <c r="E6950" i="35"/>
  <c r="G6951" i="35"/>
  <c r="H6951" i="35" s="1"/>
  <c r="A6952" i="35"/>
  <c r="G6952" i="35" l="1"/>
  <c r="H6952" i="35" s="1"/>
  <c r="A6953" i="35"/>
  <c r="E6951" i="35"/>
  <c r="D6951" i="35"/>
  <c r="A6954" i="35" l="1"/>
  <c r="G6953" i="35"/>
  <c r="H6953" i="35" s="1"/>
  <c r="D6952" i="35"/>
  <c r="E6952" i="35"/>
  <c r="E6953" i="35" l="1"/>
  <c r="D6953" i="35"/>
  <c r="A6955" i="35"/>
  <c r="G6954" i="35"/>
  <c r="H6954" i="35" s="1"/>
  <c r="E6954" i="35" l="1"/>
  <c r="D6954" i="35"/>
  <c r="G6955" i="35"/>
  <c r="H6955" i="35" s="1"/>
  <c r="A6956" i="35"/>
  <c r="G6956" i="35" l="1"/>
  <c r="H6956" i="35" s="1"/>
  <c r="A6957" i="35"/>
  <c r="D6955" i="35"/>
  <c r="E6955" i="35"/>
  <c r="A6958" i="35" l="1"/>
  <c r="G6957" i="35"/>
  <c r="H6957" i="35" s="1"/>
  <c r="E6956" i="35"/>
  <c r="D6956" i="35"/>
  <c r="D6957" i="35" l="1"/>
  <c r="E6957" i="35"/>
  <c r="A6959" i="35"/>
  <c r="G6958" i="35"/>
  <c r="H6958" i="35" s="1"/>
  <c r="D6958" i="35" l="1"/>
  <c r="E6958" i="35"/>
  <c r="G6959" i="35"/>
  <c r="H6959" i="35" s="1"/>
  <c r="A6960" i="35"/>
  <c r="G6960" i="35" l="1"/>
  <c r="H6960" i="35" s="1"/>
  <c r="A6961" i="35"/>
  <c r="E6959" i="35"/>
  <c r="D6959" i="35"/>
  <c r="A6962" i="35" l="1"/>
  <c r="G6961" i="35"/>
  <c r="H6961" i="35" s="1"/>
  <c r="D6960" i="35"/>
  <c r="E6960" i="35"/>
  <c r="E6961" i="35" l="1"/>
  <c r="D6961" i="35"/>
  <c r="A6963" i="35"/>
  <c r="G6962" i="35"/>
  <c r="H6962" i="35" s="1"/>
  <c r="D6962" i="35" l="1"/>
  <c r="E6962" i="35"/>
  <c r="G6963" i="35"/>
  <c r="H6963" i="35" s="1"/>
  <c r="A6964" i="35"/>
  <c r="G6964" i="35" l="1"/>
  <c r="H6964" i="35" s="1"/>
  <c r="A6965" i="35"/>
  <c r="E6963" i="35"/>
  <c r="D6963" i="35"/>
  <c r="A6966" i="35" l="1"/>
  <c r="G6965" i="35"/>
  <c r="H6965" i="35" s="1"/>
  <c r="E6964" i="35"/>
  <c r="D6964" i="35"/>
  <c r="E6965" i="35" l="1"/>
  <c r="D6965" i="35"/>
  <c r="A6967" i="35"/>
  <c r="G6966" i="35"/>
  <c r="H6966" i="35" s="1"/>
  <c r="D6966" i="35" l="1"/>
  <c r="E6966" i="35"/>
  <c r="G6967" i="35"/>
  <c r="H6967" i="35" s="1"/>
  <c r="A6968" i="35"/>
  <c r="E6967" i="35" l="1"/>
  <c r="D6967" i="35"/>
  <c r="G6968" i="35"/>
  <c r="H6968" i="35" s="1"/>
  <c r="A6969" i="35"/>
  <c r="D6968" i="35" l="1"/>
  <c r="E6968" i="35"/>
  <c r="A6970" i="35"/>
  <c r="G6969" i="35"/>
  <c r="H6969" i="35" s="1"/>
  <c r="E6969" i="35" l="1"/>
  <c r="D6969" i="35"/>
  <c r="A6971" i="35"/>
  <c r="G6970" i="35"/>
  <c r="H6970" i="35" s="1"/>
  <c r="G6971" i="35" l="1"/>
  <c r="H6971" i="35" s="1"/>
  <c r="A6972" i="35"/>
  <c r="D6970" i="35"/>
  <c r="E6970" i="35"/>
  <c r="G6972" i="35" l="1"/>
  <c r="H6972" i="35" s="1"/>
  <c r="A6973" i="35"/>
  <c r="D6971" i="35"/>
  <c r="E6971" i="35"/>
  <c r="A6974" i="35" l="1"/>
  <c r="G6973" i="35"/>
  <c r="H6973" i="35" s="1"/>
  <c r="D6972" i="35"/>
  <c r="B6972" i="35"/>
  <c r="E6972" i="35"/>
  <c r="E6973" i="35" l="1"/>
  <c r="D6973" i="35"/>
  <c r="G6974" i="35"/>
  <c r="H6974" i="35" s="1"/>
  <c r="A6975" i="35"/>
  <c r="D6974" i="35" l="1"/>
  <c r="E6974" i="35"/>
  <c r="G6975" i="35"/>
  <c r="H6975" i="35" s="1"/>
  <c r="A6976" i="35"/>
  <c r="A6977" i="35" l="1"/>
  <c r="G6976" i="35"/>
  <c r="H6976" i="35" s="1"/>
  <c r="D6975" i="35"/>
  <c r="E6975" i="35"/>
  <c r="D6976" i="35" l="1"/>
  <c r="E6976" i="35"/>
  <c r="A6978" i="35"/>
  <c r="G6977" i="35"/>
  <c r="H6977" i="35" s="1"/>
  <c r="G6978" i="35" l="1"/>
  <c r="H6978" i="35" s="1"/>
  <c r="A6979" i="35"/>
  <c r="E6977" i="35"/>
  <c r="D6977" i="35"/>
  <c r="G6979" i="35" l="1"/>
  <c r="H6979" i="35" s="1"/>
  <c r="A6980" i="35"/>
  <c r="E6978" i="35"/>
  <c r="D6978" i="35"/>
  <c r="A6981" i="35" l="1"/>
  <c r="G6980" i="35"/>
  <c r="H6980" i="35" s="1"/>
  <c r="D6979" i="35"/>
  <c r="E6979" i="35"/>
  <c r="D6980" i="35" l="1"/>
  <c r="E6980" i="35"/>
  <c r="A6982" i="35"/>
  <c r="G6981" i="35"/>
  <c r="H6981" i="35" s="1"/>
  <c r="D6981" i="35" l="1"/>
  <c r="E6981" i="35"/>
  <c r="G6982" i="35"/>
  <c r="H6982" i="35" s="1"/>
  <c r="A6983" i="35"/>
  <c r="G6983" i="35" l="1"/>
  <c r="H6983" i="35" s="1"/>
  <c r="A6984" i="35"/>
  <c r="D6982" i="35"/>
  <c r="E6982" i="35"/>
  <c r="A6985" i="35" l="1"/>
  <c r="G6984" i="35"/>
  <c r="H6984" i="35" s="1"/>
  <c r="E6983" i="35"/>
  <c r="D6983" i="35"/>
  <c r="D6984" i="35" l="1"/>
  <c r="E6984" i="35"/>
  <c r="A6986" i="35"/>
  <c r="G6985" i="35"/>
  <c r="H6985" i="35" s="1"/>
  <c r="D6985" i="35" l="1"/>
  <c r="E6985" i="35"/>
  <c r="G6986" i="35"/>
  <c r="H6986" i="35" s="1"/>
  <c r="A6987" i="35"/>
  <c r="G6987" i="35" l="1"/>
  <c r="H6987" i="35" s="1"/>
  <c r="A6988" i="35"/>
  <c r="D6986" i="35"/>
  <c r="E6986" i="35"/>
  <c r="A6989" i="35" l="1"/>
  <c r="G6988" i="35"/>
  <c r="H6988" i="35" s="1"/>
  <c r="D6987" i="35"/>
  <c r="E6987" i="35"/>
  <c r="D6988" i="35" l="1"/>
  <c r="E6988" i="35"/>
  <c r="A6990" i="35"/>
  <c r="G6989" i="35"/>
  <c r="H6989" i="35" s="1"/>
  <c r="D6989" i="35" l="1"/>
  <c r="E6989" i="35"/>
  <c r="G6990" i="35"/>
  <c r="H6990" i="35" s="1"/>
  <c r="A6991" i="35"/>
  <c r="G6991" i="35" l="1"/>
  <c r="H6991" i="35" s="1"/>
  <c r="A6992" i="35"/>
  <c r="D6990" i="35"/>
  <c r="E6990" i="35"/>
  <c r="A6993" i="35" l="1"/>
  <c r="G6992" i="35"/>
  <c r="H6992" i="35" s="1"/>
  <c r="E6991" i="35"/>
  <c r="D6991" i="35"/>
  <c r="D6992" i="35" l="1"/>
  <c r="E6992" i="35"/>
  <c r="A6994" i="35"/>
  <c r="G6993" i="35"/>
  <c r="H6993" i="35" s="1"/>
  <c r="D6993" i="35" l="1"/>
  <c r="E6993" i="35"/>
  <c r="G6994" i="35"/>
  <c r="H6994" i="35" s="1"/>
  <c r="A6995" i="35"/>
  <c r="E6994" i="35" l="1"/>
  <c r="D6994" i="35"/>
  <c r="G6995" i="35"/>
  <c r="H6995" i="35" s="1"/>
  <c r="A6996" i="35"/>
  <c r="A6997" i="35" l="1"/>
  <c r="G6996" i="35"/>
  <c r="H6996" i="35" s="1"/>
  <c r="D6995" i="35"/>
  <c r="E6995" i="35"/>
  <c r="D6996" i="35" l="1"/>
  <c r="E6996" i="35"/>
  <c r="B6996" i="35"/>
  <c r="G6997" i="35"/>
  <c r="H6997" i="35" s="1"/>
  <c r="A6998" i="35"/>
  <c r="D6997" i="35" l="1"/>
  <c r="E6997" i="35"/>
  <c r="G6998" i="35"/>
  <c r="H6998" i="35" s="1"/>
  <c r="A6999" i="35"/>
  <c r="A7000" i="35" l="1"/>
  <c r="G6999" i="35"/>
  <c r="H6999" i="35" s="1"/>
  <c r="D6998" i="35"/>
  <c r="E6998" i="35"/>
  <c r="E6999" i="35" l="1"/>
  <c r="D6999" i="35"/>
  <c r="A7001" i="35"/>
  <c r="G7000" i="35"/>
  <c r="H7000" i="35" s="1"/>
  <c r="D7000" i="35" l="1"/>
  <c r="E7000" i="35"/>
  <c r="G7001" i="35"/>
  <c r="H7001" i="35" s="1"/>
  <c r="A7002" i="35"/>
  <c r="G7002" i="35" l="1"/>
  <c r="H7002" i="35" s="1"/>
  <c r="A7003" i="35"/>
  <c r="D7001" i="35"/>
  <c r="E7001" i="35"/>
  <c r="A7004" i="35" l="1"/>
  <c r="G7003" i="35"/>
  <c r="H7003" i="35" s="1"/>
  <c r="E7002" i="35"/>
  <c r="D7002" i="35"/>
  <c r="A7005" i="35" l="1"/>
  <c r="G7004" i="35"/>
  <c r="H7004" i="35" s="1"/>
  <c r="E7003" i="35"/>
  <c r="D7003" i="35"/>
  <c r="D7004" i="35" l="1"/>
  <c r="E7004" i="35"/>
  <c r="G7005" i="35"/>
  <c r="H7005" i="35" s="1"/>
  <c r="A7006" i="35"/>
  <c r="G7006" i="35" l="1"/>
  <c r="H7006" i="35" s="1"/>
  <c r="A7007" i="35"/>
  <c r="E7005" i="35"/>
  <c r="D7005" i="35"/>
  <c r="A7008" i="35" l="1"/>
  <c r="G7007" i="35"/>
  <c r="H7007" i="35" s="1"/>
  <c r="D7006" i="35"/>
  <c r="E7006" i="35"/>
  <c r="E7007" i="35" l="1"/>
  <c r="D7007" i="35"/>
  <c r="A7009" i="35"/>
  <c r="G7008" i="35"/>
  <c r="H7008" i="35" s="1"/>
  <c r="D7008" i="35" l="1"/>
  <c r="E7008" i="35"/>
  <c r="G7009" i="35"/>
  <c r="H7009" i="35" s="1"/>
  <c r="A7010" i="35"/>
  <c r="G7010" i="35" l="1"/>
  <c r="H7010" i="35" s="1"/>
  <c r="A7011" i="35"/>
  <c r="E7009" i="35"/>
  <c r="D7009" i="35"/>
  <c r="A7012" i="35" l="1"/>
  <c r="G7011" i="35"/>
  <c r="H7011" i="35" s="1"/>
  <c r="D7010" i="35"/>
  <c r="E7010" i="35"/>
  <c r="D7011" i="35" l="1"/>
  <c r="E7011" i="35"/>
  <c r="A7013" i="35"/>
  <c r="G7012" i="35"/>
  <c r="H7012" i="35" s="1"/>
  <c r="D7012" i="35" l="1"/>
  <c r="E7012" i="35"/>
  <c r="G7013" i="35"/>
  <c r="H7013" i="35" s="1"/>
  <c r="A7014" i="35"/>
  <c r="G7014" i="35" l="1"/>
  <c r="H7014" i="35" s="1"/>
  <c r="A7015" i="35"/>
  <c r="E7013" i="35"/>
  <c r="D7013" i="35"/>
  <c r="A7016" i="35" l="1"/>
  <c r="G7015" i="35"/>
  <c r="H7015" i="35" s="1"/>
  <c r="D7014" i="35"/>
  <c r="E7014" i="35"/>
  <c r="D7015" i="35" l="1"/>
  <c r="E7015" i="35"/>
  <c r="A7017" i="35"/>
  <c r="G7016" i="35"/>
  <c r="H7016" i="35" s="1"/>
  <c r="D7016" i="35" l="1"/>
  <c r="E7016" i="35"/>
  <c r="G7017" i="35"/>
  <c r="H7017" i="35" s="1"/>
  <c r="A7018" i="35"/>
  <c r="G7018" i="35" l="1"/>
  <c r="H7018" i="35" s="1"/>
  <c r="A7019" i="35"/>
  <c r="D7017" i="35"/>
  <c r="E7017" i="35"/>
  <c r="A7020" i="35" l="1"/>
  <c r="G7019" i="35"/>
  <c r="H7019" i="35" s="1"/>
  <c r="D7018" i="35"/>
  <c r="E7018" i="35"/>
  <c r="D7019" i="35" l="1"/>
  <c r="E7019" i="35"/>
  <c r="G7020" i="35"/>
  <c r="H7020" i="35" s="1"/>
  <c r="A7021" i="35"/>
  <c r="G7021" i="35" l="1"/>
  <c r="H7021" i="35" s="1"/>
  <c r="A7022" i="35"/>
  <c r="E7020" i="35"/>
  <c r="B7020" i="35"/>
  <c r="D7020" i="35"/>
  <c r="A7023" i="35" l="1"/>
  <c r="G7022" i="35"/>
  <c r="H7022" i="35" s="1"/>
  <c r="D7021" i="35"/>
  <c r="E7021" i="35"/>
  <c r="D7022" i="35" l="1"/>
  <c r="E7022" i="35"/>
  <c r="A7024" i="35"/>
  <c r="G7023" i="35"/>
  <c r="H7023" i="35" s="1"/>
  <c r="D7023" i="35" l="1"/>
  <c r="E7023" i="35"/>
  <c r="G7024" i="35"/>
  <c r="H7024" i="35" s="1"/>
  <c r="A7025" i="35"/>
  <c r="G7025" i="35" l="1"/>
  <c r="H7025" i="35" s="1"/>
  <c r="A7026" i="35"/>
  <c r="E7024" i="35"/>
  <c r="D7024" i="35"/>
  <c r="A7027" i="35" l="1"/>
  <c r="G7026" i="35"/>
  <c r="H7026" i="35" s="1"/>
  <c r="D7025" i="35"/>
  <c r="E7025" i="35"/>
  <c r="D7026" i="35" l="1"/>
  <c r="E7026" i="35"/>
  <c r="A7028" i="35"/>
  <c r="G7027" i="35"/>
  <c r="H7027" i="35" s="1"/>
  <c r="E7027" i="35" l="1"/>
  <c r="D7027" i="35"/>
  <c r="G7028" i="35"/>
  <c r="H7028" i="35" s="1"/>
  <c r="A7029" i="35"/>
  <c r="G7029" i="35" l="1"/>
  <c r="H7029" i="35" s="1"/>
  <c r="A7030" i="35"/>
  <c r="D7028" i="35"/>
  <c r="E7028" i="35"/>
  <c r="A7031" i="35" l="1"/>
  <c r="G7030" i="35"/>
  <c r="H7030" i="35" s="1"/>
  <c r="E7029" i="35"/>
  <c r="D7029" i="35"/>
  <c r="D7030" i="35" l="1"/>
  <c r="E7030" i="35"/>
  <c r="A7032" i="35"/>
  <c r="G7031" i="35"/>
  <c r="H7031" i="35" s="1"/>
  <c r="D7031" i="35" l="1"/>
  <c r="E7031" i="35"/>
  <c r="G7032" i="35"/>
  <c r="H7032" i="35" s="1"/>
  <c r="A7033" i="35"/>
  <c r="G7033" i="35" l="1"/>
  <c r="H7033" i="35" s="1"/>
  <c r="A7034" i="35"/>
  <c r="E7032" i="35"/>
  <c r="D7032" i="35"/>
  <c r="A7035" i="35" l="1"/>
  <c r="G7034" i="35"/>
  <c r="H7034" i="35" s="1"/>
  <c r="D7033" i="35"/>
  <c r="E7033" i="35"/>
  <c r="D7034" i="35" l="1"/>
  <c r="E7034" i="35"/>
  <c r="A7036" i="35"/>
  <c r="G7035" i="35"/>
  <c r="H7035" i="35" s="1"/>
  <c r="D7035" i="35" l="1"/>
  <c r="E7035" i="35"/>
  <c r="G7036" i="35"/>
  <c r="H7036" i="35" s="1"/>
  <c r="A7037" i="35"/>
  <c r="G7037" i="35" l="1"/>
  <c r="H7037" i="35" s="1"/>
  <c r="A7038" i="35"/>
  <c r="D7036" i="35"/>
  <c r="E7036" i="35"/>
  <c r="A7039" i="35" l="1"/>
  <c r="G7038" i="35"/>
  <c r="H7038" i="35" s="1"/>
  <c r="E7037" i="35"/>
  <c r="D7037" i="35"/>
  <c r="D7038" i="35" l="1"/>
  <c r="E7038" i="35"/>
  <c r="A7040" i="35"/>
  <c r="G7039" i="35"/>
  <c r="H7039" i="35" s="1"/>
  <c r="E7039" i="35" l="1"/>
  <c r="D7039" i="35"/>
  <c r="G7040" i="35"/>
  <c r="H7040" i="35" s="1"/>
  <c r="A7041" i="35"/>
  <c r="E7040" i="35" l="1"/>
  <c r="D7040" i="35"/>
  <c r="G7041" i="35"/>
  <c r="H7041" i="35" s="1"/>
  <c r="A7042" i="35"/>
  <c r="A7043" i="35" l="1"/>
  <c r="G7042" i="35"/>
  <c r="H7042" i="35" s="1"/>
  <c r="D7041" i="35"/>
  <c r="E7041" i="35"/>
  <c r="D7042" i="35" l="1"/>
  <c r="E7042" i="35"/>
  <c r="A7044" i="35"/>
  <c r="G7043" i="35"/>
  <c r="H7043" i="35" s="1"/>
  <c r="D7043" i="35" l="1"/>
  <c r="E7043" i="35"/>
  <c r="G7044" i="35"/>
  <c r="H7044" i="35" s="1"/>
  <c r="A7045" i="35"/>
  <c r="A7046" i="35" l="1"/>
  <c r="G7045" i="35"/>
  <c r="H7045" i="35" s="1"/>
  <c r="D7044" i="35"/>
  <c r="E7044" i="35"/>
  <c r="B7044" i="35"/>
  <c r="D7045" i="35" l="1"/>
  <c r="E7045" i="35"/>
  <c r="A7047" i="35"/>
  <c r="G7046" i="35"/>
  <c r="H7046" i="35" s="1"/>
  <c r="D7046" i="35" l="1"/>
  <c r="E7046" i="35"/>
  <c r="G7047" i="35"/>
  <c r="H7047" i="35" s="1"/>
  <c r="A7048" i="35"/>
  <c r="G7048" i="35" l="1"/>
  <c r="H7048" i="35" s="1"/>
  <c r="A7049" i="35"/>
  <c r="D7047" i="35"/>
  <c r="E7047" i="35"/>
  <c r="A7050" i="35" l="1"/>
  <c r="G7049" i="35"/>
  <c r="H7049" i="35" s="1"/>
  <c r="E7048" i="35"/>
  <c r="D7048" i="35"/>
  <c r="E7049" i="35" l="1"/>
  <c r="D7049" i="35"/>
  <c r="A7051" i="35"/>
  <c r="G7050" i="35"/>
  <c r="H7050" i="35" s="1"/>
  <c r="E7050" i="35" l="1"/>
  <c r="D7050" i="35"/>
  <c r="G7051" i="35"/>
  <c r="H7051" i="35" s="1"/>
  <c r="A7052" i="35"/>
  <c r="E7051" i="35" l="1"/>
  <c r="D7051" i="35"/>
  <c r="G7052" i="35"/>
  <c r="H7052" i="35" s="1"/>
  <c r="A7053" i="35"/>
  <c r="A7054" i="35" l="1"/>
  <c r="G7053" i="35"/>
  <c r="H7053" i="35" s="1"/>
  <c r="D7052" i="35"/>
  <c r="E7052" i="35"/>
  <c r="D7053" i="35" l="1"/>
  <c r="E7053" i="35"/>
  <c r="A7055" i="35"/>
  <c r="G7054" i="35"/>
  <c r="H7054" i="35" s="1"/>
  <c r="A7056" i="35" l="1"/>
  <c r="G7055" i="35"/>
  <c r="H7055" i="35" s="1"/>
  <c r="D7054" i="35"/>
  <c r="E7054" i="35"/>
  <c r="E7055" i="35" l="1"/>
  <c r="D7055" i="35"/>
  <c r="G7056" i="35"/>
  <c r="H7056" i="35" s="1"/>
  <c r="A7057" i="35"/>
  <c r="A7058" i="35" l="1"/>
  <c r="G7057" i="35"/>
  <c r="H7057" i="35" s="1"/>
  <c r="D7056" i="35"/>
  <c r="E7056" i="35"/>
  <c r="E7057" i="35" l="1"/>
  <c r="D7057" i="35"/>
  <c r="A7059" i="35"/>
  <c r="G7058" i="35"/>
  <c r="H7058" i="35" s="1"/>
  <c r="D7058" i="35" l="1"/>
  <c r="E7058" i="35"/>
  <c r="A7060" i="35"/>
  <c r="G7059" i="35"/>
  <c r="H7059" i="35" s="1"/>
  <c r="D7059" i="35" l="1"/>
  <c r="E7059" i="35"/>
  <c r="G7060" i="35"/>
  <c r="H7060" i="35" s="1"/>
  <c r="A7061" i="35"/>
  <c r="A7062" i="35" l="1"/>
  <c r="G7061" i="35"/>
  <c r="H7061" i="35" s="1"/>
  <c r="E7060" i="35"/>
  <c r="D7060" i="35"/>
  <c r="E7061" i="35" l="1"/>
  <c r="D7061" i="35"/>
  <c r="A7063" i="35"/>
  <c r="G7062" i="35"/>
  <c r="H7062" i="35" s="1"/>
  <c r="D7062" i="35" l="1"/>
  <c r="E7062" i="35"/>
  <c r="A7064" i="35"/>
  <c r="G7063" i="35"/>
  <c r="H7063" i="35" s="1"/>
  <c r="G7064" i="35" l="1"/>
  <c r="H7064" i="35" s="1"/>
  <c r="A7065" i="35"/>
  <c r="D7063" i="35"/>
  <c r="E7063" i="35"/>
  <c r="G7065" i="35" l="1"/>
  <c r="H7065" i="35" s="1"/>
  <c r="A7066" i="35"/>
  <c r="E7064" i="35"/>
  <c r="D7064" i="35"/>
  <c r="A7067" i="35" l="1"/>
  <c r="G7066" i="35"/>
  <c r="H7066" i="35" s="1"/>
  <c r="D7065" i="35"/>
  <c r="E7065" i="35"/>
  <c r="D7066" i="35" l="1"/>
  <c r="E7066" i="35"/>
  <c r="A7068" i="35"/>
  <c r="G7067" i="35"/>
  <c r="H7067" i="35" s="1"/>
  <c r="G7068" i="35" l="1"/>
  <c r="H7068" i="35" s="1"/>
  <c r="A7069" i="35"/>
  <c r="E7067" i="35"/>
  <c r="D7067" i="35"/>
  <c r="A7070" i="35" l="1"/>
  <c r="G7069" i="35"/>
  <c r="H7069" i="35" s="1"/>
  <c r="D7068" i="35"/>
  <c r="E7068" i="35"/>
  <c r="B7068" i="35"/>
  <c r="D7069" i="35" l="1"/>
  <c r="E7069" i="35"/>
  <c r="A7071" i="35"/>
  <c r="G7070" i="35"/>
  <c r="H7070" i="35" s="1"/>
  <c r="D7070" i="35" l="1"/>
  <c r="E7070" i="35"/>
  <c r="G7071" i="35"/>
  <c r="H7071" i="35" s="1"/>
  <c r="A7072" i="35"/>
  <c r="A7073" i="35" l="1"/>
  <c r="G7072" i="35"/>
  <c r="H7072" i="35" s="1"/>
  <c r="E7071" i="35"/>
  <c r="D7071" i="35"/>
  <c r="D7072" i="35" l="1"/>
  <c r="E7072" i="35"/>
  <c r="A7074" i="35"/>
  <c r="G7073" i="35"/>
  <c r="H7073" i="35" s="1"/>
  <c r="E7073" i="35" l="1"/>
  <c r="D7073" i="35"/>
  <c r="A7075" i="35"/>
  <c r="G7074" i="35"/>
  <c r="H7074" i="35" s="1"/>
  <c r="D7074" i="35" l="1"/>
  <c r="E7074" i="35"/>
  <c r="G7075" i="35"/>
  <c r="H7075" i="35" s="1"/>
  <c r="A7076" i="35"/>
  <c r="A7077" i="35" l="1"/>
  <c r="G7076" i="35"/>
  <c r="H7076" i="35" s="1"/>
  <c r="D7075" i="35"/>
  <c r="E7075" i="35"/>
  <c r="D7076" i="35" l="1"/>
  <c r="E7076" i="35"/>
  <c r="A7078" i="35"/>
  <c r="G7077" i="35"/>
  <c r="H7077" i="35" s="1"/>
  <c r="E7077" i="35" l="1"/>
  <c r="D7077" i="35"/>
  <c r="A7079" i="35"/>
  <c r="G7078" i="35"/>
  <c r="H7078" i="35" s="1"/>
  <c r="E7078" i="35" l="1"/>
  <c r="D7078" i="35"/>
  <c r="G7079" i="35"/>
  <c r="H7079" i="35" s="1"/>
  <c r="A7080" i="35"/>
  <c r="A7081" i="35" l="1"/>
  <c r="G7080" i="35"/>
  <c r="H7080" i="35" s="1"/>
  <c r="E7079" i="35"/>
  <c r="D7079" i="35"/>
  <c r="E7080" i="35" l="1"/>
  <c r="D7080" i="35"/>
  <c r="A7082" i="35"/>
  <c r="G7081" i="35"/>
  <c r="H7081" i="35" s="1"/>
  <c r="E7081" i="35" l="1"/>
  <c r="D7081" i="35"/>
  <c r="A7083" i="35"/>
  <c r="G7082" i="35"/>
  <c r="H7082" i="35" s="1"/>
  <c r="D7082" i="35" l="1"/>
  <c r="E7082" i="35"/>
  <c r="G7083" i="35"/>
  <c r="H7083" i="35" s="1"/>
  <c r="A7084" i="35"/>
  <c r="G7084" i="35" l="1"/>
  <c r="H7084" i="35" s="1"/>
  <c r="A7085" i="35"/>
  <c r="E7083" i="35"/>
  <c r="D7083" i="35"/>
  <c r="A7086" i="35" l="1"/>
  <c r="G7085" i="35"/>
  <c r="H7085" i="35" s="1"/>
  <c r="E7084" i="35"/>
  <c r="D7084" i="35"/>
  <c r="D7085" i="35" l="1"/>
  <c r="E7085" i="35"/>
  <c r="A7087" i="35"/>
  <c r="G7086" i="35"/>
  <c r="H7086" i="35" s="1"/>
  <c r="E7086" i="35" l="1"/>
  <c r="D7086" i="35"/>
  <c r="G7087" i="35"/>
  <c r="H7087" i="35" s="1"/>
  <c r="A7088" i="35"/>
  <c r="A7089" i="35" l="1"/>
  <c r="G7088" i="35"/>
  <c r="H7088" i="35" s="1"/>
  <c r="D7087" i="35"/>
  <c r="E7087" i="35"/>
  <c r="E7088" i="35" l="1"/>
  <c r="D7088" i="35"/>
  <c r="A7090" i="35"/>
  <c r="G7089" i="35"/>
  <c r="H7089" i="35" s="1"/>
  <c r="E7089" i="35" l="1"/>
  <c r="D7089" i="35"/>
  <c r="A7091" i="35"/>
  <c r="G7090" i="35"/>
  <c r="H7090" i="35" s="1"/>
  <c r="D7090" i="35" l="1"/>
  <c r="E7090" i="35"/>
  <c r="G7091" i="35"/>
  <c r="H7091" i="35" s="1"/>
  <c r="A7092" i="35"/>
  <c r="A7093" i="35" l="1"/>
  <c r="G7092" i="35"/>
  <c r="H7092" i="35" s="1"/>
  <c r="E7091" i="35"/>
  <c r="D7091" i="35"/>
  <c r="D7092" i="35" l="1"/>
  <c r="E7092" i="35"/>
  <c r="B7092" i="35"/>
  <c r="A7094" i="35"/>
  <c r="G7093" i="35"/>
  <c r="H7093" i="35" s="1"/>
  <c r="G7094" i="35" l="1"/>
  <c r="H7094" i="35" s="1"/>
  <c r="A7095" i="35"/>
  <c r="D7093" i="35"/>
  <c r="E7093" i="35"/>
  <c r="A7096" i="35" l="1"/>
  <c r="G7095" i="35"/>
  <c r="H7095" i="35" s="1"/>
  <c r="D7094" i="35"/>
  <c r="E7094" i="35"/>
  <c r="E7095" i="35" l="1"/>
  <c r="D7095" i="35"/>
  <c r="A7097" i="35"/>
  <c r="G7096" i="35"/>
  <c r="H7096" i="35" s="1"/>
  <c r="D7096" i="35" l="1"/>
  <c r="E7096" i="35"/>
  <c r="A7098" i="35"/>
  <c r="G7097" i="35"/>
  <c r="H7097" i="35" s="1"/>
  <c r="D7097" i="35" l="1"/>
  <c r="E7097" i="35"/>
  <c r="G7098" i="35"/>
  <c r="H7098" i="35" s="1"/>
  <c r="A7099" i="35"/>
  <c r="A7100" i="35" l="1"/>
  <c r="G7099" i="35"/>
  <c r="H7099" i="35" s="1"/>
  <c r="E7098" i="35"/>
  <c r="D7098" i="35"/>
  <c r="D7099" i="35" l="1"/>
  <c r="E7099" i="35"/>
  <c r="A7101" i="35"/>
  <c r="G7100" i="35"/>
  <c r="H7100" i="35" s="1"/>
  <c r="D7100" i="35" l="1"/>
  <c r="E7100" i="35"/>
  <c r="A7102" i="35"/>
  <c r="G7101" i="35"/>
  <c r="H7101" i="35" s="1"/>
  <c r="E7101" i="35" l="1"/>
  <c r="D7101" i="35"/>
  <c r="G7102" i="35"/>
  <c r="H7102" i="35" s="1"/>
  <c r="A7103" i="35"/>
  <c r="G7103" i="35" l="1"/>
  <c r="H7103" i="35" s="1"/>
  <c r="A7104" i="35"/>
  <c r="E7102" i="35"/>
  <c r="D7102" i="35"/>
  <c r="A7105" i="35" l="1"/>
  <c r="G7104" i="35"/>
  <c r="H7104" i="35" s="1"/>
  <c r="E7103" i="35"/>
  <c r="D7103" i="35"/>
  <c r="D7104" i="35" l="1"/>
  <c r="E7104" i="35"/>
  <c r="A7106" i="35"/>
  <c r="G7105" i="35"/>
  <c r="H7105" i="35" s="1"/>
  <c r="E7105" i="35" l="1"/>
  <c r="D7105" i="35"/>
  <c r="G7106" i="35"/>
  <c r="H7106" i="35" s="1"/>
  <c r="A7107" i="35"/>
  <c r="A7108" i="35" l="1"/>
  <c r="G7107" i="35"/>
  <c r="H7107" i="35" s="1"/>
  <c r="D7106" i="35"/>
  <c r="E7106" i="35"/>
  <c r="E7107" i="35" l="1"/>
  <c r="D7107" i="35"/>
  <c r="A7109" i="35"/>
  <c r="G7108" i="35"/>
  <c r="H7108" i="35" s="1"/>
  <c r="D7108" i="35" l="1"/>
  <c r="E7108" i="35"/>
  <c r="A7110" i="35"/>
  <c r="G7109" i="35"/>
  <c r="H7109" i="35" s="1"/>
  <c r="E7109" i="35" l="1"/>
  <c r="D7109" i="35"/>
  <c r="G7110" i="35"/>
  <c r="H7110" i="35" s="1"/>
  <c r="A7111" i="35"/>
  <c r="A7112" i="35" l="1"/>
  <c r="G7111" i="35"/>
  <c r="H7111" i="35" s="1"/>
  <c r="D7110" i="35"/>
  <c r="E7110" i="35"/>
  <c r="D7111" i="35" l="1"/>
  <c r="E7111" i="35"/>
  <c r="A7113" i="35"/>
  <c r="G7112" i="35"/>
  <c r="H7112" i="35" s="1"/>
  <c r="D7112" i="35" l="1"/>
  <c r="E7112" i="35"/>
  <c r="G7113" i="35"/>
  <c r="H7113" i="35" s="1"/>
  <c r="A7114" i="35"/>
  <c r="G7114" i="35" l="1"/>
  <c r="H7114" i="35" s="1"/>
  <c r="A7115" i="35"/>
  <c r="D7113" i="35"/>
  <c r="E7113" i="35"/>
  <c r="G7115" i="35" l="1"/>
  <c r="H7115" i="35" s="1"/>
  <c r="A7116" i="35"/>
  <c r="D7114" i="35"/>
  <c r="E7114" i="35"/>
  <c r="A7117" i="35" l="1"/>
  <c r="G7116" i="35"/>
  <c r="H7116" i="35" s="1"/>
  <c r="E7115" i="35"/>
  <c r="D7115" i="35"/>
  <c r="E7116" i="35" l="1"/>
  <c r="B7116" i="35"/>
  <c r="D7116" i="35"/>
  <c r="G7117" i="35"/>
  <c r="H7117" i="35" s="1"/>
  <c r="A7118" i="35"/>
  <c r="E7117" i="35" l="1"/>
  <c r="D7117" i="35"/>
  <c r="A7119" i="35"/>
  <c r="G7118" i="35"/>
  <c r="H7118" i="35" s="1"/>
  <c r="E7118" i="35" l="1"/>
  <c r="D7118" i="35"/>
  <c r="A7120" i="35"/>
  <c r="G7119" i="35"/>
  <c r="H7119" i="35" s="1"/>
  <c r="D7119" i="35" l="1"/>
  <c r="E7119" i="35"/>
  <c r="A7121" i="35"/>
  <c r="G7120" i="35"/>
  <c r="H7120" i="35" s="1"/>
  <c r="E7120" i="35" l="1"/>
  <c r="D7120" i="35"/>
  <c r="G7121" i="35"/>
  <c r="H7121" i="35" s="1"/>
  <c r="A7122" i="35"/>
  <c r="G7122" i="35" l="1"/>
  <c r="H7122" i="35" s="1"/>
  <c r="A7123" i="35"/>
  <c r="E7121" i="35"/>
  <c r="D7121" i="35"/>
  <c r="A7124" i="35" l="1"/>
  <c r="G7123" i="35"/>
  <c r="H7123" i="35" s="1"/>
  <c r="E7122" i="35"/>
  <c r="D7122" i="35"/>
  <c r="D7123" i="35" l="1"/>
  <c r="E7123" i="35"/>
  <c r="A7125" i="35"/>
  <c r="G7124" i="35"/>
  <c r="H7124" i="35" s="1"/>
  <c r="E7124" i="35" l="1"/>
  <c r="D7124" i="35"/>
  <c r="G7125" i="35"/>
  <c r="H7125" i="35" s="1"/>
  <c r="A7126" i="35"/>
  <c r="A7127" i="35" l="1"/>
  <c r="G7126" i="35"/>
  <c r="H7126" i="35" s="1"/>
  <c r="D7125" i="35"/>
  <c r="E7125" i="35"/>
  <c r="E7126" i="35" l="1"/>
  <c r="D7126" i="35"/>
  <c r="A7128" i="35"/>
  <c r="G7127" i="35"/>
  <c r="H7127" i="35" s="1"/>
  <c r="E7127" i="35" l="1"/>
  <c r="D7127" i="35"/>
  <c r="A7129" i="35"/>
  <c r="G7128" i="35"/>
  <c r="H7128" i="35" s="1"/>
  <c r="D7128" i="35" l="1"/>
  <c r="E7128" i="35"/>
  <c r="G7129" i="35"/>
  <c r="H7129" i="35" s="1"/>
  <c r="A7130" i="35"/>
  <c r="A7131" i="35" l="1"/>
  <c r="G7130" i="35"/>
  <c r="H7130" i="35" s="1"/>
  <c r="E7129" i="35"/>
  <c r="D7129" i="35"/>
  <c r="D7130" i="35" l="1"/>
  <c r="E7130" i="35"/>
  <c r="A7132" i="35"/>
  <c r="G7131" i="35"/>
  <c r="H7131" i="35" s="1"/>
  <c r="D7131" i="35" l="1"/>
  <c r="E7131" i="35"/>
  <c r="G7132" i="35"/>
  <c r="H7132" i="35" s="1"/>
  <c r="A7133" i="35"/>
  <c r="G7133" i="35" l="1"/>
  <c r="H7133" i="35" s="1"/>
  <c r="A7134" i="35"/>
  <c r="E7132" i="35"/>
  <c r="D7132" i="35"/>
  <c r="G7134" i="35" l="1"/>
  <c r="H7134" i="35" s="1"/>
  <c r="A7135" i="35"/>
  <c r="E7133" i="35"/>
  <c r="D7133" i="35"/>
  <c r="A7136" i="35" l="1"/>
  <c r="G7135" i="35"/>
  <c r="H7135" i="35" s="1"/>
  <c r="E7134" i="35"/>
  <c r="D7134" i="35"/>
  <c r="D7135" i="35" l="1"/>
  <c r="E7135" i="35"/>
  <c r="G7136" i="35"/>
  <c r="H7136" i="35" s="1"/>
  <c r="A7137" i="35"/>
  <c r="G7137" i="35" l="1"/>
  <c r="H7137" i="35" s="1"/>
  <c r="A7138" i="35"/>
  <c r="E7136" i="35"/>
  <c r="D7136" i="35"/>
  <c r="G7138" i="35" l="1"/>
  <c r="H7138" i="35" s="1"/>
  <c r="A7139" i="35"/>
  <c r="D7137" i="35"/>
  <c r="E7137" i="35"/>
  <c r="A7140" i="35" l="1"/>
  <c r="G7139" i="35"/>
  <c r="H7139" i="35" s="1"/>
  <c r="D7138" i="35"/>
  <c r="E7138" i="35"/>
  <c r="E7139" i="35" l="1"/>
  <c r="D7139" i="35"/>
  <c r="G7140" i="35"/>
  <c r="H7140" i="35" s="1"/>
  <c r="A7141" i="35"/>
  <c r="G7141" i="35" l="1"/>
  <c r="H7141" i="35" s="1"/>
  <c r="A7142" i="35"/>
  <c r="D7140" i="35"/>
  <c r="E7140" i="35"/>
  <c r="B7140" i="35"/>
  <c r="A7143" i="35" l="1"/>
  <c r="G7142" i="35"/>
  <c r="H7142" i="35" s="1"/>
  <c r="E7141" i="35"/>
  <c r="D7141" i="35"/>
  <c r="D7142" i="35" l="1"/>
  <c r="E7142" i="35"/>
  <c r="A7144" i="35"/>
  <c r="G7143" i="35"/>
  <c r="H7143" i="35" s="1"/>
  <c r="E7143" i="35" l="1"/>
  <c r="D7143" i="35"/>
  <c r="G7144" i="35"/>
  <c r="H7144" i="35" s="1"/>
  <c r="A7145" i="35"/>
  <c r="A7146" i="35" l="1"/>
  <c r="G7145" i="35"/>
  <c r="H7145" i="35" s="1"/>
  <c r="D7144" i="35"/>
  <c r="E7144" i="35"/>
  <c r="D7145" i="35" l="1"/>
  <c r="E7145" i="35"/>
  <c r="A7147" i="35"/>
  <c r="G7146" i="35"/>
  <c r="H7146" i="35" s="1"/>
  <c r="E7146" i="35" l="1"/>
  <c r="D7146" i="35"/>
  <c r="A7148" i="35"/>
  <c r="G7147" i="35"/>
  <c r="H7147" i="35" s="1"/>
  <c r="D7147" i="35" l="1"/>
  <c r="E7147" i="35"/>
  <c r="G7148" i="35"/>
  <c r="H7148" i="35" s="1"/>
  <c r="A7149" i="35"/>
  <c r="A7150" i="35" l="1"/>
  <c r="G7149" i="35"/>
  <c r="H7149" i="35" s="1"/>
  <c r="D7148" i="35"/>
  <c r="E7148" i="35"/>
  <c r="D7149" i="35" l="1"/>
  <c r="E7149" i="35"/>
  <c r="A7151" i="35"/>
  <c r="G7150" i="35"/>
  <c r="H7150" i="35" s="1"/>
  <c r="D7150" i="35" l="1"/>
  <c r="E7150" i="35"/>
  <c r="G7151" i="35"/>
  <c r="H7151" i="35" s="1"/>
  <c r="A7152" i="35"/>
  <c r="G7152" i="35" l="1"/>
  <c r="H7152" i="35" s="1"/>
  <c r="A7153" i="35"/>
  <c r="E7151" i="35"/>
  <c r="D7151" i="35"/>
  <c r="G7153" i="35" l="1"/>
  <c r="H7153" i="35" s="1"/>
  <c r="A7154" i="35"/>
  <c r="E7152" i="35"/>
  <c r="D7152" i="35"/>
  <c r="A7155" i="35" l="1"/>
  <c r="G7154" i="35"/>
  <c r="H7154" i="35" s="1"/>
  <c r="D7153" i="35"/>
  <c r="E7153" i="35"/>
  <c r="D7154" i="35" l="1"/>
  <c r="E7154" i="35"/>
  <c r="G7155" i="35"/>
  <c r="H7155" i="35" s="1"/>
  <c r="A7156" i="35"/>
  <c r="G7156" i="35" l="1"/>
  <c r="H7156" i="35" s="1"/>
  <c r="A7157" i="35"/>
  <c r="E7155" i="35"/>
  <c r="D7155" i="35"/>
  <c r="G7157" i="35" l="1"/>
  <c r="H7157" i="35" s="1"/>
  <c r="A7158" i="35"/>
  <c r="E7156" i="35"/>
  <c r="D7156" i="35"/>
  <c r="A7159" i="35" l="1"/>
  <c r="G7158" i="35"/>
  <c r="H7158" i="35" s="1"/>
  <c r="E7157" i="35"/>
  <c r="D7157" i="35"/>
  <c r="D7158" i="35" l="1"/>
  <c r="E7158" i="35"/>
  <c r="A7160" i="35"/>
  <c r="G7159" i="35"/>
  <c r="H7159" i="35" s="1"/>
  <c r="E7159" i="35" l="1"/>
  <c r="D7159" i="35"/>
  <c r="G7160" i="35"/>
  <c r="H7160" i="35" s="1"/>
  <c r="A7161" i="35"/>
  <c r="A7162" i="35" l="1"/>
  <c r="G7161" i="35"/>
  <c r="H7161" i="35" s="1"/>
  <c r="E7160" i="35"/>
  <c r="D7160" i="35"/>
  <c r="E7161" i="35" l="1"/>
  <c r="D7161" i="35"/>
  <c r="A7163" i="35"/>
  <c r="G7162" i="35"/>
  <c r="H7162" i="35" s="1"/>
  <c r="D7162" i="35" l="1"/>
  <c r="E7162" i="35"/>
  <c r="A7164" i="35"/>
  <c r="G7163" i="35"/>
  <c r="H7163" i="35" s="1"/>
  <c r="E7163" i="35" l="1"/>
  <c r="D7163" i="35"/>
  <c r="G7164" i="35"/>
  <c r="H7164" i="35" s="1"/>
  <c r="A7165" i="35"/>
  <c r="A7166" i="35" l="1"/>
  <c r="G7165" i="35"/>
  <c r="H7165" i="35" s="1"/>
  <c r="E7164" i="35"/>
  <c r="B7164" i="35"/>
  <c r="D7164" i="35"/>
  <c r="E7165" i="35" l="1"/>
  <c r="D7165" i="35"/>
  <c r="A7167" i="35"/>
  <c r="G7166" i="35"/>
  <c r="H7166" i="35" s="1"/>
  <c r="D7166" i="35" l="1"/>
  <c r="E7166" i="35"/>
  <c r="G7167" i="35"/>
  <c r="H7167" i="35" s="1"/>
  <c r="A7168" i="35"/>
  <c r="A7169" i="35" l="1"/>
  <c r="G7168" i="35"/>
  <c r="H7168" i="35" s="1"/>
  <c r="D7167" i="35"/>
  <c r="E7167" i="35"/>
  <c r="D7168" i="35" l="1"/>
  <c r="E7168" i="35"/>
  <c r="A7170" i="35"/>
  <c r="G7169" i="35"/>
  <c r="H7169" i="35" s="1"/>
  <c r="E7169" i="35" l="1"/>
  <c r="D7169" i="35"/>
  <c r="G7170" i="35"/>
  <c r="H7170" i="35" s="1"/>
  <c r="A7171" i="35"/>
  <c r="G7171" i="35" l="1"/>
  <c r="H7171" i="35" s="1"/>
  <c r="A7172" i="35"/>
  <c r="E7170" i="35"/>
  <c r="D7170" i="35"/>
  <c r="G7172" i="35" l="1"/>
  <c r="H7172" i="35" s="1"/>
  <c r="A7173" i="35"/>
  <c r="E7171" i="35"/>
  <c r="D7171" i="35"/>
  <c r="A7174" i="35" l="1"/>
  <c r="G7173" i="35"/>
  <c r="H7173" i="35" s="1"/>
  <c r="E7172" i="35"/>
  <c r="D7172" i="35"/>
  <c r="D7173" i="35" l="1"/>
  <c r="E7173" i="35"/>
  <c r="G7174" i="35"/>
  <c r="H7174" i="35" s="1"/>
  <c r="A7175" i="35"/>
  <c r="G7175" i="35" l="1"/>
  <c r="H7175" i="35" s="1"/>
  <c r="A7176" i="35"/>
  <c r="E7174" i="35"/>
  <c r="D7174" i="35"/>
  <c r="G7176" i="35" l="1"/>
  <c r="H7176" i="35" s="1"/>
  <c r="A7177" i="35"/>
  <c r="E7175" i="35"/>
  <c r="D7175" i="35"/>
  <c r="A7178" i="35" l="1"/>
  <c r="G7177" i="35"/>
  <c r="H7177" i="35" s="1"/>
  <c r="E7176" i="35"/>
  <c r="D7176" i="35"/>
  <c r="E7177" i="35" l="1"/>
  <c r="D7177" i="35"/>
  <c r="A7179" i="35"/>
  <c r="G7178" i="35"/>
  <c r="H7178" i="35" s="1"/>
  <c r="D7178" i="35" l="1"/>
  <c r="E7178" i="35"/>
  <c r="G7179" i="35"/>
  <c r="H7179" i="35" s="1"/>
  <c r="A7180" i="35"/>
  <c r="A7181" i="35" l="1"/>
  <c r="G7180" i="35"/>
  <c r="H7180" i="35" s="1"/>
  <c r="E7179" i="35"/>
  <c r="D7179" i="35"/>
  <c r="E7180" i="35" l="1"/>
  <c r="D7180" i="35"/>
  <c r="A7182" i="35"/>
  <c r="G7181" i="35"/>
  <c r="H7181" i="35" s="1"/>
  <c r="D7181" i="35" l="1"/>
  <c r="E7181" i="35"/>
  <c r="A7183" i="35"/>
  <c r="G7182" i="35"/>
  <c r="H7182" i="35" s="1"/>
  <c r="D7182" i="35" l="1"/>
  <c r="E7182" i="35"/>
  <c r="G7183" i="35"/>
  <c r="H7183" i="35" s="1"/>
  <c r="A7184" i="35"/>
  <c r="A7185" i="35" l="1"/>
  <c r="G7184" i="35"/>
  <c r="H7184" i="35" s="1"/>
  <c r="D7183" i="35"/>
  <c r="E7183" i="35"/>
  <c r="D7184" i="35" l="1"/>
  <c r="E7184" i="35"/>
  <c r="A7186" i="35"/>
  <c r="G7185" i="35"/>
  <c r="H7185" i="35" s="1"/>
  <c r="E7185" i="35" l="1"/>
  <c r="D7185" i="35"/>
  <c r="A7187" i="35"/>
  <c r="G7186" i="35"/>
  <c r="H7186" i="35" s="1"/>
  <c r="E7186" i="35" l="1"/>
  <c r="D7186" i="35"/>
  <c r="G7187" i="35"/>
  <c r="H7187" i="35" s="1"/>
  <c r="A7188" i="35"/>
  <c r="A7189" i="35" l="1"/>
  <c r="G7188" i="35"/>
  <c r="H7188" i="35" s="1"/>
  <c r="E7187" i="35"/>
  <c r="D7187" i="35"/>
  <c r="D7188" i="35" l="1"/>
  <c r="B7188" i="35"/>
  <c r="E7188" i="35"/>
  <c r="A7190" i="35"/>
  <c r="G7189" i="35"/>
  <c r="H7189" i="35" s="1"/>
  <c r="G7190" i="35" l="1"/>
  <c r="H7190" i="35" s="1"/>
  <c r="A7191" i="35"/>
  <c r="E7189" i="35"/>
  <c r="D7189" i="35"/>
  <c r="A7192" i="35" l="1"/>
  <c r="G7191" i="35"/>
  <c r="H7191" i="35" s="1"/>
  <c r="E7190" i="35"/>
  <c r="D7190" i="35"/>
  <c r="D7191" i="35" l="1"/>
  <c r="E7191" i="35"/>
  <c r="A7193" i="35"/>
  <c r="G7192" i="35"/>
  <c r="H7192" i="35" s="1"/>
  <c r="D7192" i="35" l="1"/>
  <c r="E7192" i="35"/>
  <c r="A7194" i="35"/>
  <c r="G7193" i="35"/>
  <c r="H7193" i="35" s="1"/>
  <c r="E7193" i="35" l="1"/>
  <c r="D7193" i="35"/>
  <c r="G7194" i="35"/>
  <c r="H7194" i="35" s="1"/>
  <c r="A7195" i="35"/>
  <c r="G7195" i="35" l="1"/>
  <c r="H7195" i="35" s="1"/>
  <c r="A7196" i="35"/>
  <c r="E7194" i="35"/>
  <c r="D7194" i="35"/>
  <c r="A7197" i="35" l="1"/>
  <c r="G7196" i="35"/>
  <c r="H7196" i="35" s="1"/>
  <c r="E7195" i="35"/>
  <c r="D7195" i="35"/>
  <c r="D7196" i="35" l="1"/>
  <c r="E7196" i="35"/>
  <c r="A7198" i="35"/>
  <c r="G7197" i="35"/>
  <c r="H7197" i="35" s="1"/>
  <c r="E7197" i="35" l="1"/>
  <c r="D7197" i="35"/>
  <c r="G7198" i="35"/>
  <c r="H7198" i="35" s="1"/>
  <c r="A7199" i="35"/>
  <c r="A7200" i="35" l="1"/>
  <c r="G7199" i="35"/>
  <c r="H7199" i="35" s="1"/>
  <c r="E7198" i="35"/>
  <c r="D7198" i="35"/>
  <c r="E7199" i="35" l="1"/>
  <c r="D7199" i="35"/>
  <c r="A7201" i="35"/>
  <c r="G7200" i="35"/>
  <c r="H7200" i="35" s="1"/>
  <c r="E7200" i="35" l="1"/>
  <c r="D7200" i="35"/>
  <c r="A7202" i="35"/>
  <c r="G7201" i="35"/>
  <c r="H7201" i="35" s="1"/>
  <c r="E7201" i="35" l="1"/>
  <c r="D7201" i="35"/>
  <c r="G7202" i="35"/>
  <c r="H7202" i="35" s="1"/>
  <c r="A7203" i="35"/>
  <c r="A7204" i="35" l="1"/>
  <c r="G7203" i="35"/>
  <c r="H7203" i="35" s="1"/>
  <c r="D7202" i="35"/>
  <c r="E7202" i="35"/>
  <c r="D7203" i="35" l="1"/>
  <c r="E7203" i="35"/>
  <c r="A7205" i="35"/>
  <c r="G7204" i="35"/>
  <c r="H7204" i="35" s="1"/>
  <c r="D7204" i="35" l="1"/>
  <c r="E7204" i="35"/>
  <c r="A7206" i="35"/>
  <c r="G7205" i="35"/>
  <c r="H7205" i="35" s="1"/>
  <c r="E7205" i="35" l="1"/>
  <c r="D7205" i="35"/>
  <c r="G7206" i="35"/>
  <c r="H7206" i="35" s="1"/>
  <c r="A7207" i="35"/>
  <c r="A7208" i="35" l="1"/>
  <c r="G7207" i="35"/>
  <c r="H7207" i="35" s="1"/>
  <c r="E7206" i="35"/>
  <c r="D7206" i="35"/>
  <c r="E7207" i="35" l="1"/>
  <c r="D7207" i="35"/>
  <c r="A7209" i="35"/>
  <c r="G7208" i="35"/>
  <c r="H7208" i="35" s="1"/>
  <c r="D7208" i="35" l="1"/>
  <c r="E7208" i="35"/>
  <c r="A7210" i="35"/>
  <c r="G7209" i="35"/>
  <c r="H7209" i="35" s="1"/>
  <c r="D7209" i="35" l="1"/>
  <c r="E7209" i="35"/>
  <c r="G7210" i="35"/>
  <c r="H7210" i="35" s="1"/>
  <c r="A7211" i="35"/>
  <c r="G7211" i="35" l="1"/>
  <c r="H7211" i="35" s="1"/>
  <c r="A7212" i="35"/>
  <c r="D7210" i="35"/>
  <c r="E7210" i="35"/>
  <c r="G7212" i="35" l="1"/>
  <c r="H7212" i="35" s="1"/>
  <c r="A7213" i="35"/>
  <c r="E7211" i="35"/>
  <c r="D7211" i="35"/>
  <c r="G7213" i="35" l="1"/>
  <c r="H7213" i="35" s="1"/>
  <c r="A7214" i="35"/>
  <c r="E7212" i="35"/>
  <c r="B7212" i="35"/>
  <c r="D7212" i="35"/>
  <c r="G7214" i="35" l="1"/>
  <c r="H7214" i="35" s="1"/>
  <c r="A7215" i="35"/>
  <c r="E7213" i="35"/>
  <c r="D7213" i="35"/>
  <c r="A7216" i="35" l="1"/>
  <c r="G7215" i="35"/>
  <c r="H7215" i="35" s="1"/>
  <c r="E7214" i="35"/>
  <c r="D7214" i="35"/>
  <c r="D7215" i="35" l="1"/>
  <c r="E7215" i="35"/>
  <c r="A7217" i="35"/>
  <c r="G7216" i="35"/>
  <c r="H7216" i="35" s="1"/>
  <c r="E7216" i="35" l="1"/>
  <c r="D7216" i="35"/>
  <c r="G7217" i="35"/>
  <c r="H7217" i="35" s="1"/>
  <c r="A7218" i="35"/>
  <c r="A7219" i="35" l="1"/>
  <c r="G7218" i="35"/>
  <c r="H7218" i="35" s="1"/>
  <c r="D7217" i="35"/>
  <c r="E7217" i="35"/>
  <c r="E7218" i="35" l="1"/>
  <c r="D7218" i="35"/>
  <c r="A7220" i="35"/>
  <c r="G7219" i="35"/>
  <c r="H7219" i="35" s="1"/>
  <c r="D7219" i="35" l="1"/>
  <c r="E7219" i="35"/>
  <c r="A7221" i="35"/>
  <c r="G7220" i="35"/>
  <c r="H7220" i="35" s="1"/>
  <c r="D7220" i="35" l="1"/>
  <c r="E7220" i="35"/>
  <c r="G7221" i="35"/>
  <c r="H7221" i="35" s="1"/>
  <c r="A7222" i="35"/>
  <c r="A7223" i="35" l="1"/>
  <c r="G7222" i="35"/>
  <c r="H7222" i="35" s="1"/>
  <c r="D7221" i="35"/>
  <c r="E7221" i="35"/>
  <c r="D7222" i="35" l="1"/>
  <c r="E7222" i="35"/>
  <c r="A7224" i="35"/>
  <c r="G7223" i="35"/>
  <c r="H7223" i="35" s="1"/>
  <c r="D7223" i="35" l="1"/>
  <c r="E7223" i="35"/>
  <c r="A7225" i="35"/>
  <c r="G7224" i="35"/>
  <c r="H7224" i="35" s="1"/>
  <c r="E7224" i="35" l="1"/>
  <c r="D7224" i="35"/>
  <c r="G7225" i="35"/>
  <c r="H7225" i="35" s="1"/>
  <c r="A7226" i="35"/>
  <c r="D7225" i="35" l="1"/>
  <c r="E7225" i="35"/>
  <c r="A7227" i="35"/>
  <c r="G7226" i="35"/>
  <c r="H7226" i="35" s="1"/>
  <c r="E7226" i="35" l="1"/>
  <c r="D7226" i="35"/>
  <c r="A7228" i="35"/>
  <c r="G7227" i="35"/>
  <c r="H7227" i="35" s="1"/>
  <c r="A7229" i="35" l="1"/>
  <c r="G7228" i="35"/>
  <c r="H7228" i="35" s="1"/>
  <c r="D7227" i="35"/>
  <c r="E7227" i="35"/>
  <c r="E7228" i="35" l="1"/>
  <c r="D7228" i="35"/>
  <c r="G7229" i="35"/>
  <c r="H7229" i="35" s="1"/>
  <c r="A7230" i="35"/>
  <c r="E7229" i="35" l="1"/>
  <c r="D7229" i="35"/>
  <c r="G7230" i="35"/>
  <c r="H7230" i="35" s="1"/>
  <c r="A7231" i="35"/>
  <c r="E7230" i="35" l="1"/>
  <c r="D7230" i="35"/>
  <c r="A7232" i="35"/>
  <c r="G7231" i="35"/>
  <c r="H7231" i="35" s="1"/>
  <c r="A7233" i="35" l="1"/>
  <c r="G7232" i="35"/>
  <c r="H7232" i="35" s="1"/>
  <c r="D7231" i="35"/>
  <c r="E7231" i="35"/>
  <c r="E7232" i="35" l="1"/>
  <c r="D7232" i="35"/>
  <c r="G7233" i="35"/>
  <c r="H7233" i="35" s="1"/>
  <c r="A7234" i="35"/>
  <c r="A7235" i="35" l="1"/>
  <c r="G7234" i="35"/>
  <c r="H7234" i="35" s="1"/>
  <c r="D7233" i="35"/>
  <c r="E7233" i="35"/>
  <c r="E7234" i="35" l="1"/>
  <c r="D7234" i="35"/>
  <c r="A7236" i="35"/>
  <c r="G7235" i="35"/>
  <c r="H7235" i="35" s="1"/>
  <c r="A7237" i="35" l="1"/>
  <c r="G7236" i="35"/>
  <c r="H7236" i="35" s="1"/>
  <c r="D7235" i="35"/>
  <c r="E7235" i="35"/>
  <c r="E7236" i="35" l="1"/>
  <c r="D7236" i="35"/>
  <c r="B7236" i="35"/>
  <c r="A7238" i="35"/>
  <c r="G7237" i="35"/>
  <c r="H7237" i="35" s="1"/>
  <c r="A7239" i="35" l="1"/>
  <c r="G7238" i="35"/>
  <c r="H7238" i="35" s="1"/>
  <c r="E7237" i="35"/>
  <c r="D7237" i="35"/>
  <c r="D7238" i="35" l="1"/>
  <c r="E7238" i="35"/>
  <c r="A7240" i="35"/>
  <c r="G7239" i="35"/>
  <c r="H7239" i="35" s="1"/>
  <c r="G7240" i="35" l="1"/>
  <c r="H7240" i="35" s="1"/>
  <c r="A7241" i="35"/>
  <c r="E7239" i="35"/>
  <c r="D7239" i="35"/>
  <c r="A7242" i="35" l="1"/>
  <c r="G7241" i="35"/>
  <c r="H7241" i="35" s="1"/>
  <c r="D7240" i="35"/>
  <c r="E7240" i="35"/>
  <c r="D7241" i="35" l="1"/>
  <c r="E7241" i="35"/>
  <c r="A7243" i="35"/>
  <c r="G7242" i="35"/>
  <c r="H7242" i="35" s="1"/>
  <c r="A7244" i="35" l="1"/>
  <c r="G7243" i="35"/>
  <c r="H7243" i="35" s="1"/>
  <c r="E7242" i="35"/>
  <c r="D7242" i="35"/>
  <c r="D7243" i="35" l="1"/>
  <c r="E7243" i="35"/>
  <c r="G7244" i="35"/>
  <c r="H7244" i="35" s="1"/>
  <c r="A7245" i="35"/>
  <c r="E7244" i="35" l="1"/>
  <c r="D7244" i="35"/>
  <c r="A7246" i="35"/>
  <c r="G7245" i="35"/>
  <c r="H7245" i="35" s="1"/>
  <c r="A7247" i="35" l="1"/>
  <c r="G7246" i="35"/>
  <c r="H7246" i="35" s="1"/>
  <c r="D7245" i="35"/>
  <c r="E7245" i="35"/>
  <c r="D7246" i="35" l="1"/>
  <c r="E7246" i="35"/>
  <c r="A7248" i="35"/>
  <c r="G7247" i="35"/>
  <c r="H7247" i="35" s="1"/>
  <c r="E7247" i="35" l="1"/>
  <c r="D7247" i="35"/>
  <c r="G7248" i="35"/>
  <c r="H7248" i="35" s="1"/>
  <c r="A7249" i="35"/>
  <c r="G7249" i="35" l="1"/>
  <c r="H7249" i="35" s="1"/>
  <c r="A7250" i="35"/>
  <c r="E7248" i="35"/>
  <c r="D7248" i="35"/>
  <c r="A7251" i="35" l="1"/>
  <c r="G7250" i="35"/>
  <c r="H7250" i="35" s="1"/>
  <c r="D7249" i="35"/>
  <c r="E7249" i="35"/>
  <c r="D7250" i="35" l="1"/>
  <c r="E7250" i="35"/>
  <c r="A7252" i="35"/>
  <c r="G7251" i="35"/>
  <c r="H7251" i="35" s="1"/>
  <c r="E7251" i="35" l="1"/>
  <c r="D7251" i="35"/>
  <c r="G7252" i="35"/>
  <c r="H7252" i="35" s="1"/>
  <c r="A7253" i="35"/>
  <c r="E7252" i="35" l="1"/>
  <c r="D7252" i="35"/>
  <c r="A7254" i="35"/>
  <c r="G7253" i="35"/>
  <c r="H7253" i="35" s="1"/>
  <c r="D7253" i="35" l="1"/>
  <c r="E7253" i="35"/>
  <c r="A7255" i="35"/>
  <c r="G7254" i="35"/>
  <c r="H7254" i="35" s="1"/>
  <c r="A7256" i="35" l="1"/>
  <c r="G7255" i="35"/>
  <c r="H7255" i="35" s="1"/>
  <c r="D7254" i="35"/>
  <c r="E7254" i="35"/>
  <c r="D7255" i="35" l="1"/>
  <c r="E7255" i="35"/>
  <c r="G7256" i="35"/>
  <c r="H7256" i="35" s="1"/>
  <c r="A7257" i="35"/>
  <c r="E7256" i="35" l="1"/>
  <c r="D7256" i="35"/>
  <c r="A7258" i="35"/>
  <c r="G7257" i="35"/>
  <c r="H7257" i="35" s="1"/>
  <c r="A7259" i="35" l="1"/>
  <c r="G7258" i="35"/>
  <c r="H7258" i="35" s="1"/>
  <c r="E7257" i="35"/>
  <c r="D7257" i="35"/>
  <c r="D7258" i="35" l="1"/>
  <c r="E7258" i="35"/>
  <c r="A7260" i="35"/>
  <c r="G7259" i="35"/>
  <c r="H7259" i="35" s="1"/>
  <c r="G7260" i="35" l="1"/>
  <c r="H7260" i="35" s="1"/>
  <c r="A7261" i="35"/>
  <c r="D7259" i="35"/>
  <c r="E7259" i="35"/>
  <c r="A7262" i="35" l="1"/>
  <c r="G7261" i="35"/>
  <c r="H7261" i="35" s="1"/>
  <c r="D7260" i="35"/>
  <c r="B7260" i="35"/>
  <c r="E7260" i="35"/>
  <c r="D7261" i="35" l="1"/>
  <c r="E7261" i="35"/>
  <c r="A7263" i="35"/>
  <c r="G7262" i="35"/>
  <c r="H7262" i="35" s="1"/>
  <c r="E7262" i="35" l="1"/>
  <c r="D7262" i="35"/>
  <c r="G7263" i="35"/>
  <c r="H7263" i="35" s="1"/>
  <c r="A7264" i="35"/>
  <c r="A7265" i="35" l="1"/>
  <c r="G7264" i="35"/>
  <c r="H7264" i="35" s="1"/>
  <c r="E7263" i="35"/>
  <c r="D7263" i="35"/>
  <c r="E7264" i="35" l="1"/>
  <c r="D7264" i="35"/>
  <c r="A7266" i="35"/>
  <c r="G7265" i="35"/>
  <c r="H7265" i="35" s="1"/>
  <c r="E7265" i="35" l="1"/>
  <c r="D7265" i="35"/>
  <c r="A7267" i="35"/>
  <c r="G7266" i="35"/>
  <c r="H7266" i="35" s="1"/>
  <c r="D7266" i="35" l="1"/>
  <c r="E7266" i="35"/>
  <c r="G7267" i="35"/>
  <c r="H7267" i="35" s="1"/>
  <c r="A7268" i="35"/>
  <c r="G7268" i="35" l="1"/>
  <c r="H7268" i="35" s="1"/>
  <c r="A7269" i="35"/>
  <c r="E7267" i="35"/>
  <c r="D7267" i="35"/>
  <c r="A7270" i="35" l="1"/>
  <c r="G7269" i="35"/>
  <c r="H7269" i="35" s="1"/>
  <c r="E7268" i="35"/>
  <c r="D7268" i="35"/>
  <c r="D7269" i="35" l="1"/>
  <c r="E7269" i="35"/>
  <c r="A7271" i="35"/>
  <c r="G7270" i="35"/>
  <c r="H7270" i="35" s="1"/>
  <c r="E7270" i="35" l="1"/>
  <c r="D7270" i="35"/>
  <c r="G7271" i="35"/>
  <c r="H7271" i="35" s="1"/>
  <c r="A7272" i="35"/>
  <c r="A7273" i="35" l="1"/>
  <c r="G7272" i="35"/>
  <c r="H7272" i="35" s="1"/>
  <c r="E7271" i="35"/>
  <c r="D7271" i="35"/>
  <c r="E7272" i="35" l="1"/>
  <c r="D7272" i="35"/>
  <c r="A7274" i="35"/>
  <c r="G7273" i="35"/>
  <c r="H7273" i="35" s="1"/>
  <c r="D7273" i="35" l="1"/>
  <c r="E7273" i="35"/>
  <c r="A7275" i="35"/>
  <c r="G7274" i="35"/>
  <c r="H7274" i="35" s="1"/>
  <c r="E7274" i="35" l="1"/>
  <c r="D7274" i="35"/>
  <c r="G7275" i="35"/>
  <c r="H7275" i="35" s="1"/>
  <c r="A7276" i="35"/>
  <c r="A7277" i="35" l="1"/>
  <c r="G7276" i="35"/>
  <c r="H7276" i="35" s="1"/>
  <c r="E7275" i="35"/>
  <c r="D7275" i="35"/>
  <c r="D7276" i="35" l="1"/>
  <c r="E7276" i="35"/>
  <c r="A7278" i="35"/>
  <c r="G7277" i="35"/>
  <c r="H7277" i="35" s="1"/>
  <c r="E7277" i="35" l="1"/>
  <c r="D7277" i="35"/>
  <c r="A7279" i="35"/>
  <c r="G7278" i="35"/>
  <c r="H7278" i="35" s="1"/>
  <c r="E7278" i="35" l="1"/>
  <c r="D7278" i="35"/>
  <c r="G7279" i="35"/>
  <c r="H7279" i="35" s="1"/>
  <c r="A7280" i="35"/>
  <c r="A7281" i="35" l="1"/>
  <c r="G7280" i="35"/>
  <c r="H7280" i="35" s="1"/>
  <c r="E7279" i="35"/>
  <c r="D7279" i="35"/>
  <c r="E7280" i="35" l="1"/>
  <c r="D7280" i="35"/>
  <c r="A7282" i="35"/>
  <c r="G7281" i="35"/>
  <c r="H7281" i="35" s="1"/>
  <c r="E7281" i="35" l="1"/>
  <c r="D7281" i="35"/>
  <c r="A7283" i="35"/>
  <c r="G7282" i="35"/>
  <c r="H7282" i="35" s="1"/>
  <c r="E7282" i="35" l="1"/>
  <c r="D7282" i="35"/>
  <c r="G7283" i="35"/>
  <c r="H7283" i="35" s="1"/>
  <c r="A7284" i="35"/>
  <c r="A7285" i="35" l="1"/>
  <c r="G7284" i="35"/>
  <c r="H7284" i="35" s="1"/>
  <c r="E7283" i="35"/>
  <c r="D7283" i="35"/>
  <c r="D7284" i="35" l="1"/>
  <c r="B7284" i="35"/>
  <c r="E7284" i="35"/>
  <c r="A7286" i="35"/>
  <c r="G7285" i="35"/>
  <c r="H7285" i="35" s="1"/>
  <c r="G7286" i="35" l="1"/>
  <c r="H7286" i="35" s="1"/>
  <c r="A7287" i="35"/>
  <c r="E7285" i="35"/>
  <c r="D7285" i="35"/>
  <c r="G7287" i="35" l="1"/>
  <c r="H7287" i="35" s="1"/>
  <c r="A7288" i="35"/>
  <c r="E7286" i="35"/>
  <c r="D7286" i="35"/>
  <c r="A7289" i="35" l="1"/>
  <c r="G7288" i="35"/>
  <c r="H7288" i="35" s="1"/>
  <c r="E7287" i="35"/>
  <c r="D7287" i="35"/>
  <c r="D7288" i="35" l="1"/>
  <c r="E7288" i="35"/>
  <c r="A7290" i="35"/>
  <c r="G7289" i="35"/>
  <c r="H7289" i="35" s="1"/>
  <c r="E7289" i="35" l="1"/>
  <c r="D7289" i="35"/>
  <c r="G7290" i="35"/>
  <c r="H7290" i="35" s="1"/>
  <c r="A7291" i="35"/>
  <c r="A7292" i="35" l="1"/>
  <c r="G7291" i="35"/>
  <c r="H7291" i="35" s="1"/>
  <c r="E7290" i="35"/>
  <c r="D7290" i="35"/>
  <c r="E7291" i="35" l="1"/>
  <c r="D7291" i="35"/>
  <c r="A7293" i="35"/>
  <c r="G7292" i="35"/>
  <c r="H7292" i="35" s="1"/>
  <c r="A7294" i="35" l="1"/>
  <c r="G7293" i="35"/>
  <c r="H7293" i="35" s="1"/>
  <c r="D7292" i="35"/>
  <c r="E7292" i="35"/>
  <c r="D7293" i="35" l="1"/>
  <c r="E7293" i="35"/>
  <c r="G7294" i="35"/>
  <c r="H7294" i="35" s="1"/>
  <c r="A7295" i="35"/>
  <c r="A7296" i="35" l="1"/>
  <c r="G7295" i="35"/>
  <c r="H7295" i="35" s="1"/>
  <c r="D7294" i="35"/>
  <c r="E7294" i="35"/>
  <c r="D7295" i="35" l="1"/>
  <c r="E7295" i="35"/>
  <c r="A7297" i="35"/>
  <c r="G7296" i="35"/>
  <c r="H7296" i="35" s="1"/>
  <c r="D7296" i="35" l="1"/>
  <c r="E7296" i="35"/>
  <c r="A7298" i="35"/>
  <c r="G7297" i="35"/>
  <c r="H7297" i="35" s="1"/>
  <c r="G7298" i="35" l="1"/>
  <c r="H7298" i="35" s="1"/>
  <c r="A7299" i="35"/>
  <c r="E7297" i="35"/>
  <c r="D7297" i="35"/>
  <c r="A7300" i="35" l="1"/>
  <c r="G7299" i="35"/>
  <c r="H7299" i="35" s="1"/>
  <c r="E7298" i="35"/>
  <c r="D7298" i="35"/>
  <c r="D7299" i="35" l="1"/>
  <c r="E7299" i="35"/>
  <c r="A7301" i="35"/>
  <c r="G7300" i="35"/>
  <c r="H7300" i="35" s="1"/>
  <c r="D7300" i="35" l="1"/>
  <c r="E7300" i="35"/>
  <c r="A7302" i="35"/>
  <c r="G7301" i="35"/>
  <c r="H7301" i="35" s="1"/>
  <c r="E7301" i="35" l="1"/>
  <c r="D7301" i="35"/>
  <c r="A7303" i="35"/>
  <c r="G7302" i="35"/>
  <c r="H7302" i="35" s="1"/>
  <c r="D7302" i="35" l="1"/>
  <c r="E7302" i="35"/>
  <c r="G7303" i="35"/>
  <c r="H7303" i="35" s="1"/>
  <c r="A7304" i="35"/>
  <c r="G7304" i="35" l="1"/>
  <c r="H7304" i="35" s="1"/>
  <c r="A7305" i="35"/>
  <c r="D7303" i="35"/>
  <c r="E7303" i="35"/>
  <c r="G7305" i="35" l="1"/>
  <c r="H7305" i="35" s="1"/>
  <c r="A7306" i="35"/>
  <c r="D7304" i="35"/>
  <c r="E7304" i="35"/>
  <c r="A7307" i="35" l="1"/>
  <c r="G7306" i="35"/>
  <c r="H7306" i="35" s="1"/>
  <c r="E7305" i="35"/>
  <c r="D7305" i="35"/>
  <c r="E7306" i="35" l="1"/>
  <c r="D7306" i="35"/>
  <c r="G7307" i="35"/>
  <c r="H7307" i="35" s="1"/>
  <c r="A7308" i="35"/>
  <c r="G7308" i="35" l="1"/>
  <c r="H7308" i="35" s="1"/>
  <c r="A7309" i="35"/>
  <c r="E7307" i="35"/>
  <c r="D7307" i="35"/>
  <c r="A7310" i="35" l="1"/>
  <c r="G7309" i="35"/>
  <c r="H7309" i="35" s="1"/>
  <c r="E7308" i="35"/>
  <c r="B7308" i="35"/>
  <c r="D7308" i="35"/>
  <c r="D7309" i="35" l="1"/>
  <c r="E7309" i="35"/>
  <c r="G7310" i="35"/>
  <c r="H7310" i="35" s="1"/>
  <c r="A7311" i="35"/>
  <c r="G7311" i="35" l="1"/>
  <c r="H7311" i="35" s="1"/>
  <c r="A7312" i="35"/>
  <c r="E7310" i="35"/>
  <c r="D7310" i="35"/>
  <c r="A7313" i="35" l="1"/>
  <c r="G7312" i="35"/>
  <c r="H7312" i="35" s="1"/>
  <c r="D7311" i="35"/>
  <c r="E7311" i="35"/>
  <c r="E7312" i="35" l="1"/>
  <c r="D7312" i="35"/>
  <c r="A7314" i="35"/>
  <c r="G7313" i="35"/>
  <c r="H7313" i="35" s="1"/>
  <c r="E7313" i="35" l="1"/>
  <c r="D7313" i="35"/>
  <c r="G7314" i="35"/>
  <c r="H7314" i="35" s="1"/>
  <c r="A7315" i="35"/>
  <c r="G7315" i="35" l="1"/>
  <c r="H7315" i="35" s="1"/>
  <c r="A7316" i="35"/>
  <c r="D7314" i="35"/>
  <c r="E7314" i="35"/>
  <c r="G7316" i="35" l="1"/>
  <c r="H7316" i="35" s="1"/>
  <c r="A7317" i="35"/>
  <c r="D7315" i="35"/>
  <c r="E7315" i="35"/>
  <c r="A7318" i="35" l="1"/>
  <c r="G7317" i="35"/>
  <c r="H7317" i="35" s="1"/>
  <c r="D7316" i="35"/>
  <c r="E7316" i="35"/>
  <c r="D7317" i="35" l="1"/>
  <c r="E7317" i="35"/>
  <c r="G7318" i="35"/>
  <c r="H7318" i="35" s="1"/>
  <c r="A7319" i="35"/>
  <c r="G7319" i="35" l="1"/>
  <c r="H7319" i="35" s="1"/>
  <c r="A7320" i="35"/>
  <c r="E7318" i="35"/>
  <c r="D7318" i="35"/>
  <c r="A7321" i="35" l="1"/>
  <c r="G7320" i="35"/>
  <c r="H7320" i="35" s="1"/>
  <c r="D7319" i="35"/>
  <c r="E7319" i="35"/>
  <c r="E7320" i="35" l="1"/>
  <c r="D7320" i="35"/>
  <c r="A7322" i="35"/>
  <c r="G7321" i="35"/>
  <c r="H7321" i="35" s="1"/>
  <c r="E7321" i="35" l="1"/>
  <c r="D7321" i="35"/>
  <c r="G7322" i="35"/>
  <c r="H7322" i="35" s="1"/>
  <c r="A7323" i="35"/>
  <c r="G7323" i="35" l="1"/>
  <c r="H7323" i="35" s="1"/>
  <c r="A7324" i="35"/>
  <c r="D7322" i="35"/>
  <c r="E7322" i="35"/>
  <c r="G7324" i="35" l="1"/>
  <c r="H7324" i="35" s="1"/>
  <c r="A7325" i="35"/>
  <c r="D7323" i="35"/>
  <c r="E7323" i="35"/>
  <c r="G7325" i="35" l="1"/>
  <c r="H7325" i="35" s="1"/>
  <c r="A7326" i="35"/>
  <c r="E7324" i="35"/>
  <c r="D7324" i="35"/>
  <c r="A7327" i="35" l="1"/>
  <c r="G7326" i="35"/>
  <c r="H7326" i="35" s="1"/>
  <c r="E7325" i="35"/>
  <c r="D7325" i="35"/>
  <c r="D7326" i="35" l="1"/>
  <c r="E7326" i="35"/>
  <c r="A7328" i="35"/>
  <c r="G7327" i="35"/>
  <c r="H7327" i="35" s="1"/>
  <c r="E7327" i="35" l="1"/>
  <c r="D7327" i="35"/>
  <c r="G7328" i="35"/>
  <c r="H7328" i="35" s="1"/>
  <c r="A7329" i="35"/>
  <c r="A7330" i="35" l="1"/>
  <c r="G7329" i="35"/>
  <c r="H7329" i="35" s="1"/>
  <c r="E7328" i="35"/>
  <c r="D7328" i="35"/>
  <c r="D7329" i="35" l="1"/>
  <c r="E7329" i="35"/>
  <c r="A7331" i="35"/>
  <c r="G7330" i="35"/>
  <c r="H7330" i="35" s="1"/>
  <c r="D7330" i="35" l="1"/>
  <c r="E7330" i="35"/>
  <c r="A7332" i="35"/>
  <c r="G7331" i="35"/>
  <c r="H7331" i="35" s="1"/>
  <c r="D7331" i="35" l="1"/>
  <c r="E7331" i="35"/>
  <c r="G7332" i="35"/>
  <c r="H7332" i="35" s="1"/>
  <c r="A7333" i="35"/>
  <c r="A7334" i="35" l="1"/>
  <c r="G7333" i="35"/>
  <c r="H7333" i="35" s="1"/>
  <c r="E7332" i="35"/>
  <c r="D7332" i="35"/>
  <c r="B7332" i="35"/>
  <c r="D7333" i="35" l="1"/>
  <c r="E7333" i="35"/>
  <c r="A7335" i="35"/>
  <c r="G7334" i="35"/>
  <c r="H7334" i="35" s="1"/>
  <c r="D7334" i="35" l="1"/>
  <c r="E7334" i="35"/>
  <c r="G7335" i="35"/>
  <c r="H7335" i="35" s="1"/>
  <c r="A7336" i="35"/>
  <c r="A7337" i="35" l="1"/>
  <c r="G7336" i="35"/>
  <c r="H7336" i="35" s="1"/>
  <c r="D7335" i="35"/>
  <c r="E7335" i="35"/>
  <c r="D7336" i="35" l="1"/>
  <c r="E7336" i="35"/>
  <c r="A7338" i="35"/>
  <c r="G7337" i="35"/>
  <c r="H7337" i="35" s="1"/>
  <c r="E7337" i="35" l="1"/>
  <c r="D7337" i="35"/>
  <c r="A7339" i="35"/>
  <c r="G7338" i="35"/>
  <c r="H7338" i="35" s="1"/>
  <c r="D7338" i="35" l="1"/>
  <c r="E7338" i="35"/>
  <c r="G7339" i="35"/>
  <c r="H7339" i="35" s="1"/>
  <c r="A7340" i="35"/>
  <c r="A7341" i="35" l="1"/>
  <c r="G7340" i="35"/>
  <c r="H7340" i="35" s="1"/>
  <c r="E7339" i="35"/>
  <c r="D7339" i="35"/>
  <c r="E7340" i="35" l="1"/>
  <c r="D7340" i="35"/>
  <c r="A7342" i="35"/>
  <c r="G7341" i="35"/>
  <c r="H7341" i="35" s="1"/>
  <c r="D7341" i="35" l="1"/>
  <c r="E7341" i="35"/>
  <c r="A7343" i="35"/>
  <c r="G7342" i="35"/>
  <c r="H7342" i="35" s="1"/>
  <c r="E7342" i="35" l="1"/>
  <c r="D7342" i="35"/>
  <c r="G7343" i="35"/>
  <c r="H7343" i="35" s="1"/>
  <c r="A7344" i="35"/>
  <c r="G7344" i="35" l="1"/>
  <c r="H7344" i="35" s="1"/>
  <c r="A7345" i="35"/>
  <c r="E7343" i="35"/>
  <c r="D7343" i="35"/>
  <c r="A7346" i="35" l="1"/>
  <c r="G7345" i="35"/>
  <c r="H7345" i="35" s="1"/>
  <c r="E7344" i="35"/>
  <c r="D7344" i="35"/>
  <c r="E7345" i="35" l="1"/>
  <c r="D7345" i="35"/>
  <c r="A7347" i="35"/>
  <c r="G7346" i="35"/>
  <c r="H7346" i="35" s="1"/>
  <c r="E7346" i="35" l="1"/>
  <c r="D7346" i="35"/>
  <c r="G7347" i="35"/>
  <c r="H7347" i="35" s="1"/>
  <c r="A7348" i="35"/>
  <c r="A7349" i="35" l="1"/>
  <c r="G7348" i="35"/>
  <c r="H7348" i="35" s="1"/>
  <c r="E7347" i="35"/>
  <c r="D7347" i="35"/>
  <c r="E7348" i="35" l="1"/>
  <c r="D7348" i="35"/>
  <c r="A7350" i="35"/>
  <c r="G7349" i="35"/>
  <c r="H7349" i="35" s="1"/>
  <c r="D7349" i="35" l="1"/>
  <c r="E7349" i="35"/>
  <c r="A7351" i="35"/>
  <c r="G7350" i="35"/>
  <c r="H7350" i="35" s="1"/>
  <c r="D7350" i="35" l="1"/>
  <c r="E7350" i="35"/>
  <c r="G7351" i="35"/>
  <c r="H7351" i="35" s="1"/>
  <c r="A7352" i="35"/>
  <c r="A7353" i="35" l="1"/>
  <c r="G7352" i="35"/>
  <c r="H7352" i="35" s="1"/>
  <c r="D7351" i="35"/>
  <c r="E7351" i="35"/>
  <c r="D7352" i="35" l="1"/>
  <c r="E7352" i="35"/>
  <c r="A7354" i="35"/>
  <c r="G7353" i="35"/>
  <c r="H7353" i="35" s="1"/>
  <c r="E7353" i="35" l="1"/>
  <c r="D7353" i="35"/>
  <c r="A7355" i="35"/>
  <c r="G7354" i="35"/>
  <c r="H7354" i="35" s="1"/>
  <c r="E7354" i="35" l="1"/>
  <c r="D7354" i="35"/>
  <c r="G7355" i="35"/>
  <c r="H7355" i="35" s="1"/>
  <c r="A7356" i="35"/>
  <c r="A7357" i="35" l="1"/>
  <c r="G7356" i="35"/>
  <c r="H7356" i="35" s="1"/>
  <c r="E7355" i="35"/>
  <c r="D7355" i="35"/>
  <c r="D7356" i="35" l="1"/>
  <c r="B7356" i="35"/>
  <c r="E7356" i="35"/>
  <c r="A7358" i="35"/>
  <c r="G7357" i="35"/>
  <c r="H7357" i="35" s="1"/>
  <c r="G7358" i="35" l="1"/>
  <c r="H7358" i="35" s="1"/>
  <c r="A7359" i="35"/>
  <c r="E7357" i="35"/>
  <c r="D7357" i="35"/>
  <c r="A7360" i="35" l="1"/>
  <c r="G7359" i="35"/>
  <c r="H7359" i="35" s="1"/>
  <c r="E7358" i="35"/>
  <c r="D7358" i="35"/>
  <c r="E7359" i="35" l="1"/>
  <c r="D7359" i="35"/>
  <c r="A7361" i="35"/>
  <c r="G7360" i="35"/>
  <c r="H7360" i="35" s="1"/>
  <c r="A7362" i="35" l="1"/>
  <c r="G7361" i="35"/>
  <c r="H7361" i="35" s="1"/>
  <c r="D7360" i="35"/>
  <c r="E7360" i="35"/>
  <c r="D7361" i="35" l="1"/>
  <c r="E7361" i="35"/>
  <c r="G7362" i="35"/>
  <c r="H7362" i="35" s="1"/>
  <c r="A7363" i="35"/>
  <c r="E7362" i="35" l="1"/>
  <c r="D7362" i="35"/>
  <c r="G7363" i="35"/>
  <c r="H7363" i="35" s="1"/>
  <c r="A7364" i="35"/>
  <c r="D7363" i="35" l="1"/>
  <c r="E7363" i="35"/>
  <c r="A7365" i="35"/>
  <c r="G7364" i="35"/>
  <c r="H7364" i="35" s="1"/>
  <c r="D7364" i="35" l="1"/>
  <c r="E7364" i="35"/>
  <c r="A7366" i="35"/>
  <c r="G7365" i="35"/>
  <c r="H7365" i="35" s="1"/>
  <c r="G7366" i="35" l="1"/>
  <c r="H7366" i="35" s="1"/>
  <c r="A7367" i="35"/>
  <c r="E7365" i="35"/>
  <c r="D7365" i="35"/>
  <c r="A7368" i="35" l="1"/>
  <c r="G7367" i="35"/>
  <c r="H7367" i="35" s="1"/>
  <c r="E7366" i="35"/>
  <c r="D7366" i="35"/>
  <c r="E7367" i="35" l="1"/>
  <c r="D7367" i="35"/>
  <c r="A7369" i="35"/>
  <c r="G7368" i="35"/>
  <c r="H7368" i="35" s="1"/>
  <c r="D7368" i="35" l="1"/>
  <c r="E7368" i="35"/>
  <c r="A7370" i="35"/>
  <c r="G7369" i="35"/>
  <c r="H7369" i="35" s="1"/>
  <c r="E7369" i="35" l="1"/>
  <c r="D7369" i="35"/>
  <c r="G7370" i="35"/>
  <c r="H7370" i="35" s="1"/>
  <c r="A7371" i="35"/>
  <c r="A7372" i="35" l="1"/>
  <c r="G7371" i="35"/>
  <c r="H7371" i="35" s="1"/>
  <c r="E7370" i="35"/>
  <c r="D7370" i="35"/>
  <c r="D7371" i="35" l="1"/>
  <c r="E7371" i="35"/>
  <c r="A7373" i="35"/>
  <c r="G7372" i="35"/>
  <c r="H7372" i="35" s="1"/>
  <c r="D7372" i="35" l="1"/>
  <c r="E7372" i="35"/>
  <c r="A7374" i="35"/>
  <c r="G7373" i="35"/>
  <c r="H7373" i="35" s="1"/>
  <c r="E7373" i="35" l="1"/>
  <c r="D7373" i="35"/>
  <c r="G7374" i="35"/>
  <c r="H7374" i="35" s="1"/>
  <c r="A7375" i="35"/>
  <c r="A7376" i="35" l="1"/>
  <c r="G7375" i="35"/>
  <c r="H7375" i="35" s="1"/>
  <c r="E7374" i="35"/>
  <c r="D7374" i="35"/>
  <c r="E7375" i="35" l="1"/>
  <c r="D7375" i="35"/>
  <c r="A7377" i="35"/>
  <c r="G7376" i="35"/>
  <c r="H7376" i="35" s="1"/>
  <c r="D7376" i="35" l="1"/>
  <c r="E7376" i="35"/>
  <c r="A7378" i="35"/>
  <c r="G7377" i="35"/>
  <c r="H7377" i="35" s="1"/>
  <c r="D7377" i="35" l="1"/>
  <c r="E7377" i="35"/>
  <c r="G7378" i="35"/>
  <c r="H7378" i="35" s="1"/>
  <c r="A7379" i="35"/>
  <c r="G7379" i="35" l="1"/>
  <c r="H7379" i="35" s="1"/>
  <c r="A7380" i="35"/>
  <c r="E7378" i="35"/>
  <c r="D7378" i="35"/>
  <c r="G7380" i="35" l="1"/>
  <c r="H7380" i="35" s="1"/>
  <c r="A7381" i="35"/>
  <c r="E7379" i="35"/>
  <c r="D7379" i="35"/>
  <c r="G7381" i="35" l="1"/>
  <c r="H7381" i="35" s="1"/>
  <c r="A7382" i="35"/>
  <c r="E7380" i="35"/>
  <c r="B7380" i="35"/>
  <c r="D7380" i="35"/>
  <c r="G7382" i="35" l="1"/>
  <c r="H7382" i="35" s="1"/>
  <c r="A7383" i="35"/>
  <c r="E7381" i="35"/>
  <c r="D7381" i="35"/>
  <c r="A7384" i="35" l="1"/>
  <c r="G7383" i="35"/>
  <c r="H7383" i="35" s="1"/>
  <c r="E7382" i="35"/>
  <c r="D7382" i="35"/>
  <c r="D7383" i="35" l="1"/>
  <c r="E7383" i="35"/>
  <c r="A7385" i="35"/>
  <c r="G7384" i="35"/>
  <c r="H7384" i="35" s="1"/>
  <c r="E7384" i="35" l="1"/>
  <c r="D7384" i="35"/>
  <c r="G7385" i="35"/>
  <c r="H7385" i="35" s="1"/>
  <c r="A7386" i="35"/>
  <c r="A7387" i="35" l="1"/>
  <c r="G7386" i="35"/>
  <c r="H7386" i="35" s="1"/>
  <c r="D7385" i="35"/>
  <c r="E7385" i="35"/>
  <c r="E7386" i="35" l="1"/>
  <c r="D7386" i="35"/>
  <c r="A7388" i="35"/>
  <c r="G7387" i="35"/>
  <c r="H7387" i="35" s="1"/>
  <c r="D7387" i="35" l="1"/>
  <c r="E7387" i="35"/>
  <c r="A7389" i="35"/>
  <c r="G7388" i="35"/>
  <c r="H7388" i="35" s="1"/>
  <c r="D7388" i="35" l="1"/>
  <c r="E7388" i="35"/>
  <c r="G7389" i="35"/>
  <c r="H7389" i="35" s="1"/>
  <c r="A7390" i="35"/>
  <c r="D7389" i="35" l="1"/>
  <c r="E7389" i="35"/>
  <c r="A7391" i="35"/>
  <c r="G7390" i="35"/>
  <c r="H7390" i="35" s="1"/>
  <c r="D7390" i="35" l="1"/>
  <c r="E7390" i="35"/>
  <c r="A7392" i="35"/>
  <c r="G7391" i="35"/>
  <c r="H7391" i="35" s="1"/>
  <c r="D7391" i="35" l="1"/>
  <c r="E7391" i="35"/>
  <c r="A7393" i="35"/>
  <c r="G7392" i="35"/>
  <c r="H7392" i="35" s="1"/>
  <c r="E7392" i="35" l="1"/>
  <c r="D7392" i="35"/>
  <c r="G7393" i="35"/>
  <c r="H7393" i="35" s="1"/>
  <c r="A7394" i="35"/>
  <c r="A7395" i="35" l="1"/>
  <c r="G7394" i="35"/>
  <c r="H7394" i="35" s="1"/>
  <c r="D7393" i="35"/>
  <c r="E7393" i="35"/>
  <c r="D7394" i="35" l="1"/>
  <c r="E7394" i="35"/>
  <c r="A7396" i="35"/>
  <c r="G7395" i="35"/>
  <c r="H7395" i="35" s="1"/>
  <c r="D7395" i="35" l="1"/>
  <c r="E7395" i="35"/>
  <c r="G7396" i="35"/>
  <c r="H7396" i="35" s="1"/>
  <c r="A7397" i="35"/>
  <c r="G7397" i="35" l="1"/>
  <c r="H7397" i="35" s="1"/>
  <c r="A7398" i="35"/>
  <c r="E7396" i="35"/>
  <c r="D7396" i="35"/>
  <c r="G7398" i="35" l="1"/>
  <c r="H7398" i="35" s="1"/>
  <c r="A7399" i="35"/>
  <c r="E7397" i="35"/>
  <c r="D7397" i="35"/>
  <c r="A7400" i="35" l="1"/>
  <c r="G7399" i="35"/>
  <c r="H7399" i="35" s="1"/>
  <c r="E7398" i="35"/>
  <c r="D7398" i="35"/>
  <c r="D7399" i="35" l="1"/>
  <c r="E7399" i="35"/>
  <c r="A7401" i="35"/>
  <c r="G7400" i="35"/>
  <c r="H7400" i="35" s="1"/>
  <c r="E7400" i="35" l="1"/>
  <c r="D7400" i="35"/>
  <c r="G7401" i="35"/>
  <c r="H7401" i="35" s="1"/>
  <c r="A7402" i="35"/>
  <c r="D7401" i="35" l="1"/>
  <c r="E7401" i="35"/>
  <c r="A7403" i="35"/>
  <c r="G7402" i="35"/>
  <c r="H7402" i="35" s="1"/>
  <c r="D7402" i="35" l="1"/>
  <c r="E7402" i="35"/>
  <c r="A7404" i="35"/>
  <c r="G7403" i="35"/>
  <c r="H7403" i="35" s="1"/>
  <c r="A7405" i="35" l="1"/>
  <c r="G7404" i="35"/>
  <c r="H7404" i="35" s="1"/>
  <c r="E7403" i="35"/>
  <c r="D7403" i="35"/>
  <c r="E7404" i="35" l="1"/>
  <c r="D7404" i="35"/>
  <c r="B7404" i="35"/>
  <c r="A7406" i="35"/>
  <c r="G7405" i="35"/>
  <c r="H7405" i="35" s="1"/>
  <c r="A7407" i="35" l="1"/>
  <c r="G7406" i="35"/>
  <c r="H7406" i="35" s="1"/>
  <c r="E7405" i="35"/>
  <c r="D7405" i="35"/>
  <c r="D7406" i="35" l="1"/>
  <c r="E7406" i="35"/>
  <c r="A7408" i="35"/>
  <c r="G7407" i="35"/>
  <c r="H7407" i="35" s="1"/>
  <c r="E7407" i="35" l="1"/>
  <c r="D7407" i="35"/>
  <c r="G7408" i="35"/>
  <c r="H7408" i="35" s="1"/>
  <c r="A7409" i="35"/>
  <c r="A7410" i="35" l="1"/>
  <c r="G7409" i="35"/>
  <c r="H7409" i="35" s="1"/>
  <c r="D7408" i="35"/>
  <c r="E7408" i="35"/>
  <c r="E7409" i="35" l="1"/>
  <c r="D7409" i="35"/>
  <c r="A7411" i="35"/>
  <c r="G7410" i="35"/>
  <c r="H7410" i="35" s="1"/>
  <c r="D7410" i="35" l="1"/>
  <c r="E7410" i="35"/>
  <c r="A7412" i="35"/>
  <c r="G7411" i="35"/>
  <c r="H7411" i="35" s="1"/>
  <c r="E7411" i="35" l="1"/>
  <c r="D7411" i="35"/>
  <c r="G7412" i="35"/>
  <c r="H7412" i="35" s="1"/>
  <c r="A7413" i="35"/>
  <c r="A7414" i="35" l="1"/>
  <c r="G7413" i="35"/>
  <c r="H7413" i="35" s="1"/>
  <c r="E7412" i="35"/>
  <c r="D7412" i="35"/>
  <c r="E7413" i="35" l="1"/>
  <c r="D7413" i="35"/>
  <c r="A7415" i="35"/>
  <c r="G7414" i="35"/>
  <c r="H7414" i="35" s="1"/>
  <c r="D7414" i="35" l="1"/>
  <c r="E7414" i="35"/>
  <c r="A7416" i="35"/>
  <c r="G7415" i="35"/>
  <c r="H7415" i="35" s="1"/>
  <c r="D7415" i="35" l="1"/>
  <c r="E7415" i="35"/>
  <c r="G7416" i="35"/>
  <c r="H7416" i="35" s="1"/>
  <c r="A7417" i="35"/>
  <c r="G7417" i="35" l="1"/>
  <c r="H7417" i="35" s="1"/>
  <c r="A7418" i="35"/>
  <c r="E7416" i="35"/>
  <c r="D7416" i="35"/>
  <c r="A7419" i="35" l="1"/>
  <c r="G7418" i="35"/>
  <c r="H7418" i="35" s="1"/>
  <c r="D7417" i="35"/>
  <c r="E7417" i="35"/>
  <c r="D7418" i="35" l="1"/>
  <c r="E7418" i="35"/>
  <c r="A7420" i="35"/>
  <c r="G7419" i="35"/>
  <c r="H7419" i="35" s="1"/>
  <c r="D7419" i="35" l="1"/>
  <c r="E7419" i="35"/>
  <c r="G7420" i="35"/>
  <c r="H7420" i="35" s="1"/>
  <c r="A7421" i="35"/>
  <c r="A7422" i="35" l="1"/>
  <c r="G7421" i="35"/>
  <c r="H7421" i="35" s="1"/>
  <c r="E7420" i="35"/>
  <c r="D7420" i="35"/>
  <c r="E7421" i="35" l="1"/>
  <c r="D7421" i="35"/>
  <c r="A7423" i="35"/>
  <c r="G7422" i="35"/>
  <c r="H7422" i="35" s="1"/>
  <c r="D7422" i="35" l="1"/>
  <c r="E7422" i="35"/>
  <c r="A7424" i="35"/>
  <c r="G7423" i="35"/>
  <c r="H7423" i="35" s="1"/>
  <c r="D7423" i="35" l="1"/>
  <c r="E7423" i="35"/>
  <c r="G7424" i="35"/>
  <c r="H7424" i="35" s="1"/>
  <c r="A7425" i="35"/>
  <c r="A7426" i="35" l="1"/>
  <c r="G7425" i="35"/>
  <c r="H7425" i="35" s="1"/>
  <c r="D7424" i="35"/>
  <c r="E7424" i="35"/>
  <c r="D7425" i="35" l="1"/>
  <c r="E7425" i="35"/>
  <c r="A7427" i="35"/>
  <c r="G7426" i="35"/>
  <c r="H7426" i="35" s="1"/>
  <c r="A7428" i="35" l="1"/>
  <c r="G7427" i="35"/>
  <c r="H7427" i="35" s="1"/>
  <c r="D7426" i="35"/>
  <c r="E7426" i="35"/>
  <c r="E7427" i="35" l="1"/>
  <c r="D7427" i="35"/>
  <c r="G7428" i="35"/>
  <c r="H7428" i="35" s="1"/>
  <c r="A7429" i="35"/>
  <c r="A7430" i="35" l="1"/>
  <c r="G7429" i="35"/>
  <c r="H7429" i="35" s="1"/>
  <c r="D7428" i="35"/>
  <c r="B7428" i="35"/>
  <c r="E7428" i="35"/>
  <c r="D7429" i="35" l="1"/>
  <c r="E7429" i="35"/>
  <c r="A7431" i="35"/>
  <c r="G7430" i="35"/>
  <c r="H7430" i="35" s="1"/>
  <c r="E7430" i="35" l="1"/>
  <c r="D7430" i="35"/>
  <c r="G7431" i="35"/>
  <c r="H7431" i="35" s="1"/>
  <c r="A7432" i="35"/>
  <c r="A7433" i="35" l="1"/>
  <c r="G7432" i="35"/>
  <c r="H7432" i="35" s="1"/>
  <c r="E7431" i="35"/>
  <c r="D7431" i="35"/>
  <c r="E7432" i="35" l="1"/>
  <c r="D7432" i="35"/>
  <c r="A7434" i="35"/>
  <c r="G7433" i="35"/>
  <c r="H7433" i="35" s="1"/>
  <c r="E7433" i="35" l="1"/>
  <c r="D7433" i="35"/>
  <c r="G7434" i="35"/>
  <c r="H7434" i="35" s="1"/>
  <c r="A7435" i="35"/>
  <c r="G7435" i="35" l="1"/>
  <c r="H7435" i="35" s="1"/>
  <c r="A7436" i="35"/>
  <c r="D7434" i="35"/>
  <c r="E7434" i="35"/>
  <c r="G7436" i="35" l="1"/>
  <c r="H7436" i="35" s="1"/>
  <c r="A7437" i="35"/>
  <c r="E7435" i="35"/>
  <c r="D7435" i="35"/>
  <c r="A7438" i="35" l="1"/>
  <c r="G7437" i="35"/>
  <c r="H7437" i="35" s="1"/>
  <c r="E7436" i="35"/>
  <c r="D7436" i="35"/>
  <c r="D7437" i="35" l="1"/>
  <c r="E7437" i="35"/>
  <c r="A7439" i="35"/>
  <c r="G7438" i="35"/>
  <c r="H7438" i="35" s="1"/>
  <c r="E7438" i="35" l="1"/>
  <c r="D7438" i="35"/>
  <c r="G7439" i="35"/>
  <c r="H7439" i="35" s="1"/>
  <c r="A7440" i="35"/>
  <c r="A7441" i="35" l="1"/>
  <c r="G7440" i="35"/>
  <c r="H7440" i="35" s="1"/>
  <c r="E7439" i="35"/>
  <c r="D7439" i="35"/>
  <c r="E7440" i="35" l="1"/>
  <c r="D7440" i="35"/>
  <c r="A7442" i="35"/>
  <c r="G7441" i="35"/>
  <c r="H7441" i="35" s="1"/>
  <c r="E7441" i="35" l="1"/>
  <c r="D7441" i="35"/>
  <c r="A7443" i="35"/>
  <c r="G7442" i="35"/>
  <c r="H7442" i="35" s="1"/>
  <c r="D7442" i="35" l="1"/>
  <c r="E7442" i="35"/>
  <c r="G7443" i="35"/>
  <c r="H7443" i="35" s="1"/>
  <c r="A7444" i="35"/>
  <c r="A7445" i="35" l="1"/>
  <c r="G7444" i="35"/>
  <c r="H7444" i="35" s="1"/>
  <c r="D7443" i="35"/>
  <c r="E7443" i="35"/>
  <c r="D7444" i="35" l="1"/>
  <c r="E7444" i="35"/>
  <c r="A7446" i="35"/>
  <c r="G7445" i="35"/>
  <c r="H7445" i="35" s="1"/>
  <c r="D7445" i="35" l="1"/>
  <c r="E7445" i="35"/>
  <c r="A7447" i="35"/>
  <c r="G7446" i="35"/>
  <c r="H7446" i="35" s="1"/>
  <c r="E7446" i="35" l="1"/>
  <c r="D7446" i="35"/>
  <c r="G7447" i="35"/>
  <c r="H7447" i="35" s="1"/>
  <c r="A7448" i="35"/>
  <c r="A7449" i="35" l="1"/>
  <c r="G7448" i="35"/>
  <c r="H7448" i="35" s="1"/>
  <c r="D7447" i="35"/>
  <c r="E7447" i="35"/>
  <c r="E7448" i="35" l="1"/>
  <c r="D7448" i="35"/>
  <c r="A7450" i="35"/>
  <c r="G7449" i="35"/>
  <c r="H7449" i="35" s="1"/>
  <c r="E7449" i="35" l="1"/>
  <c r="D7449" i="35"/>
  <c r="A7451" i="35"/>
  <c r="G7450" i="35"/>
  <c r="H7450" i="35" s="1"/>
  <c r="E7450" i="35" l="1"/>
  <c r="D7450" i="35"/>
  <c r="G7451" i="35"/>
  <c r="H7451" i="35" s="1"/>
  <c r="A7452" i="35"/>
  <c r="A7453" i="35" l="1"/>
  <c r="G7452" i="35"/>
  <c r="H7452" i="35" s="1"/>
  <c r="E7451" i="35"/>
  <c r="D7451" i="35"/>
  <c r="D7452" i="35" l="1"/>
  <c r="B7452" i="35"/>
  <c r="E7452" i="35"/>
  <c r="A7454" i="35"/>
  <c r="G7453" i="35"/>
  <c r="H7453" i="35" s="1"/>
  <c r="G7454" i="35" l="1"/>
  <c r="H7454" i="35" s="1"/>
  <c r="A7455" i="35"/>
  <c r="E7453" i="35"/>
  <c r="D7453" i="35"/>
  <c r="G7455" i="35" l="1"/>
  <c r="H7455" i="35" s="1"/>
  <c r="A7456" i="35"/>
  <c r="E7454" i="35"/>
  <c r="D7454" i="35"/>
  <c r="A7457" i="35" l="1"/>
  <c r="G7456" i="35"/>
  <c r="H7456" i="35" s="1"/>
  <c r="E7455" i="35"/>
  <c r="D7455" i="35"/>
  <c r="D7456" i="35" l="1"/>
  <c r="E7456" i="35"/>
  <c r="A7458" i="35"/>
  <c r="G7457" i="35"/>
  <c r="H7457" i="35" s="1"/>
  <c r="D7457" i="35" l="1"/>
  <c r="E7457" i="35"/>
  <c r="G7458" i="35"/>
  <c r="H7458" i="35" s="1"/>
  <c r="A7459" i="35"/>
  <c r="A7460" i="35" l="1"/>
  <c r="G7459" i="35"/>
  <c r="H7459" i="35" s="1"/>
  <c r="E7458" i="35"/>
  <c r="D7458" i="35"/>
  <c r="D7459" i="35" l="1"/>
  <c r="E7459" i="35"/>
  <c r="A7461" i="35"/>
  <c r="G7460" i="35"/>
  <c r="H7460" i="35" s="1"/>
  <c r="D7460" i="35" l="1"/>
  <c r="E7460" i="35"/>
  <c r="A7462" i="35"/>
  <c r="G7461" i="35"/>
  <c r="H7461" i="35" s="1"/>
  <c r="D7461" i="35" l="1"/>
  <c r="E7461" i="35"/>
  <c r="G7462" i="35"/>
  <c r="H7462" i="35" s="1"/>
  <c r="A7463" i="35"/>
  <c r="A7464" i="35" l="1"/>
  <c r="G7463" i="35"/>
  <c r="H7463" i="35" s="1"/>
  <c r="D7462" i="35"/>
  <c r="E7462" i="35"/>
  <c r="E7463" i="35" l="1"/>
  <c r="D7463" i="35"/>
  <c r="A7465" i="35"/>
  <c r="G7464" i="35"/>
  <c r="H7464" i="35" s="1"/>
  <c r="D7464" i="35" l="1"/>
  <c r="E7464" i="35"/>
  <c r="A7466" i="35"/>
  <c r="G7465" i="35"/>
  <c r="H7465" i="35" s="1"/>
  <c r="D7465" i="35" l="1"/>
  <c r="E7465" i="35"/>
  <c r="G7466" i="35"/>
  <c r="H7466" i="35" s="1"/>
  <c r="A7467" i="35"/>
  <c r="A7468" i="35" l="1"/>
  <c r="G7467" i="35"/>
  <c r="H7467" i="35" s="1"/>
  <c r="D7466" i="35"/>
  <c r="E7466" i="35"/>
  <c r="D7467" i="35" l="1"/>
  <c r="E7467" i="35"/>
  <c r="A7469" i="35"/>
  <c r="G7468" i="35"/>
  <c r="H7468" i="35" s="1"/>
  <c r="D7468" i="35" l="1"/>
  <c r="E7468" i="35"/>
  <c r="A7470" i="35"/>
  <c r="G7469" i="35"/>
  <c r="H7469" i="35" s="1"/>
  <c r="E7469" i="35" l="1"/>
  <c r="D7469" i="35"/>
  <c r="G7470" i="35"/>
  <c r="H7470" i="35" s="1"/>
  <c r="A7471" i="35"/>
  <c r="G7471" i="35" l="1"/>
  <c r="H7471" i="35" s="1"/>
  <c r="A7472" i="35"/>
  <c r="D7470" i="35"/>
  <c r="E7470" i="35"/>
  <c r="A7473" i="35" l="1"/>
  <c r="G7472" i="35"/>
  <c r="H7472" i="35" s="1"/>
  <c r="E7471" i="35"/>
  <c r="D7471" i="35"/>
  <c r="D7472" i="35" l="1"/>
  <c r="E7472" i="35"/>
  <c r="A7474" i="35"/>
  <c r="G7473" i="35"/>
  <c r="H7473" i="35" s="1"/>
  <c r="D7473" i="35" l="1"/>
  <c r="E7473" i="35"/>
  <c r="G7474" i="35"/>
  <c r="H7474" i="35" s="1"/>
  <c r="A7475" i="35"/>
  <c r="A7476" i="35" l="1"/>
  <c r="G7475" i="35"/>
  <c r="H7475" i="35" s="1"/>
  <c r="D7474" i="35"/>
  <c r="E7474" i="35"/>
  <c r="D7475" i="35" l="1"/>
  <c r="E7475" i="35"/>
  <c r="A7477" i="35"/>
  <c r="G7476" i="35"/>
  <c r="H7476" i="35" s="1"/>
  <c r="D7476" i="35" l="1"/>
  <c r="B7476" i="35"/>
  <c r="E7476" i="35"/>
  <c r="G7477" i="35"/>
  <c r="H7477" i="35" s="1"/>
  <c r="A7478" i="35"/>
  <c r="D7477" i="35" l="1"/>
  <c r="E7477" i="35"/>
  <c r="A7479" i="35"/>
  <c r="G7478" i="35"/>
  <c r="H7478" i="35" s="1"/>
  <c r="D7478" i="35" l="1"/>
  <c r="E7478" i="35"/>
  <c r="A7480" i="35"/>
  <c r="G7479" i="35"/>
  <c r="H7479" i="35" s="1"/>
  <c r="D7479" i="35" l="1"/>
  <c r="E7479" i="35"/>
  <c r="A7481" i="35"/>
  <c r="G7480" i="35"/>
  <c r="H7480" i="35" s="1"/>
  <c r="E7480" i="35" l="1"/>
  <c r="D7480" i="35"/>
  <c r="G7481" i="35"/>
  <c r="H7481" i="35" s="1"/>
  <c r="A7482" i="35"/>
  <c r="A7483" i="35" l="1"/>
  <c r="G7482" i="35"/>
  <c r="H7482" i="35" s="1"/>
  <c r="E7481" i="35"/>
  <c r="D7481" i="35"/>
  <c r="E7482" i="35" l="1"/>
  <c r="D7482" i="35"/>
  <c r="A7484" i="35"/>
  <c r="G7483" i="35"/>
  <c r="H7483" i="35" s="1"/>
  <c r="E7483" i="35" l="1"/>
  <c r="D7483" i="35"/>
  <c r="A7485" i="35"/>
  <c r="G7484" i="35"/>
  <c r="H7484" i="35" s="1"/>
  <c r="E7484" i="35" l="1"/>
  <c r="D7484" i="35"/>
  <c r="G7485" i="35"/>
  <c r="H7485" i="35" s="1"/>
  <c r="A7486" i="35"/>
  <c r="A7487" i="35" l="1"/>
  <c r="G7486" i="35"/>
  <c r="H7486" i="35" s="1"/>
  <c r="D7485" i="35"/>
  <c r="E7485" i="35"/>
  <c r="E7486" i="35" l="1"/>
  <c r="D7486" i="35"/>
  <c r="A7488" i="35"/>
  <c r="G7487" i="35"/>
  <c r="H7487" i="35" s="1"/>
  <c r="A7489" i="35" l="1"/>
  <c r="G7488" i="35"/>
  <c r="H7488" i="35" s="1"/>
  <c r="D7487" i="35"/>
  <c r="E7487" i="35"/>
  <c r="E7488" i="35" l="1"/>
  <c r="D7488" i="35"/>
  <c r="G7489" i="35"/>
  <c r="H7489" i="35" s="1"/>
  <c r="A7490" i="35"/>
  <c r="G7490" i="35" l="1"/>
  <c r="H7490" i="35" s="1"/>
  <c r="A7491" i="35"/>
  <c r="D7489" i="35"/>
  <c r="E7489" i="35"/>
  <c r="A7492" i="35" l="1"/>
  <c r="G7491" i="35"/>
  <c r="H7491" i="35" s="1"/>
  <c r="D7490" i="35"/>
  <c r="E7490" i="35"/>
  <c r="D7491" i="35" l="1"/>
  <c r="E7491" i="35"/>
  <c r="A7493" i="35"/>
  <c r="G7492" i="35"/>
  <c r="H7492" i="35" s="1"/>
  <c r="D7492" i="35" l="1"/>
  <c r="E7492" i="35"/>
  <c r="G7493" i="35"/>
  <c r="H7493" i="35" s="1"/>
  <c r="A7494" i="35"/>
  <c r="A7495" i="35" l="1"/>
  <c r="G7494" i="35"/>
  <c r="H7494" i="35" s="1"/>
  <c r="D7493" i="35"/>
  <c r="E7493" i="35"/>
  <c r="D7494" i="35" l="1"/>
  <c r="E7494" i="35"/>
  <c r="A7496" i="35"/>
  <c r="G7495" i="35"/>
  <c r="H7495" i="35" s="1"/>
  <c r="E7495" i="35" l="1"/>
  <c r="D7495" i="35"/>
  <c r="A7497" i="35"/>
  <c r="G7496" i="35"/>
  <c r="H7496" i="35" s="1"/>
  <c r="E7496" i="35" l="1"/>
  <c r="D7496" i="35"/>
  <c r="G7497" i="35"/>
  <c r="H7497" i="35" s="1"/>
  <c r="A7498" i="35"/>
  <c r="A7499" i="35" l="1"/>
  <c r="G7498" i="35"/>
  <c r="H7498" i="35" s="1"/>
  <c r="D7497" i="35"/>
  <c r="E7497" i="35"/>
  <c r="D7498" i="35" l="1"/>
  <c r="E7498" i="35"/>
  <c r="A7500" i="35"/>
  <c r="G7499" i="35"/>
  <c r="H7499" i="35" s="1"/>
  <c r="D7499" i="35" l="1"/>
  <c r="E7499" i="35"/>
  <c r="A7501" i="35"/>
  <c r="G7500" i="35"/>
  <c r="H7500" i="35" s="1"/>
  <c r="D7500" i="35" l="1"/>
  <c r="B7500" i="35"/>
  <c r="E7500" i="35"/>
  <c r="A7502" i="35"/>
  <c r="G7501" i="35"/>
  <c r="H7501" i="35" s="1"/>
  <c r="A7503" i="35" l="1"/>
  <c r="G7502" i="35"/>
  <c r="H7502" i="35" s="1"/>
  <c r="D7501" i="35"/>
  <c r="E7501" i="35"/>
  <c r="D7502" i="35" l="1"/>
  <c r="E7502" i="35"/>
  <c r="A7504" i="35"/>
  <c r="G7503" i="35"/>
  <c r="H7503" i="35" s="1"/>
  <c r="D7503" i="35" l="1"/>
  <c r="E7503" i="35"/>
  <c r="G7504" i="35"/>
  <c r="H7504" i="35" s="1"/>
  <c r="A7505" i="35"/>
  <c r="A7506" i="35" l="1"/>
  <c r="G7505" i="35"/>
  <c r="H7505" i="35" s="1"/>
  <c r="E7504" i="35"/>
  <c r="D7504" i="35"/>
  <c r="E7505" i="35" l="1"/>
  <c r="D7505" i="35"/>
  <c r="A7507" i="35"/>
  <c r="G7506" i="35"/>
  <c r="H7506" i="35" s="1"/>
  <c r="E7506" i="35" l="1"/>
  <c r="D7506" i="35"/>
  <c r="A7508" i="35"/>
  <c r="G7507" i="35"/>
  <c r="H7507" i="35" s="1"/>
  <c r="D7507" i="35" l="1"/>
  <c r="E7507" i="35"/>
  <c r="G7508" i="35"/>
  <c r="H7508" i="35" s="1"/>
  <c r="A7509" i="35"/>
  <c r="G7509" i="35" l="1"/>
  <c r="H7509" i="35" s="1"/>
  <c r="A7510" i="35"/>
  <c r="D7508" i="35"/>
  <c r="E7508" i="35"/>
  <c r="A7511" i="35" l="1"/>
  <c r="G7510" i="35"/>
  <c r="H7510" i="35" s="1"/>
  <c r="D7509" i="35"/>
  <c r="E7509" i="35"/>
  <c r="E7510" i="35" l="1"/>
  <c r="D7510" i="35"/>
  <c r="A7512" i="35"/>
  <c r="G7511" i="35"/>
  <c r="H7511" i="35" s="1"/>
  <c r="D7511" i="35" l="1"/>
  <c r="E7511" i="35"/>
  <c r="G7512" i="35"/>
  <c r="H7512" i="35" s="1"/>
  <c r="A7513" i="35"/>
  <c r="A7514" i="35" l="1"/>
  <c r="G7513" i="35"/>
  <c r="H7513" i="35" s="1"/>
  <c r="D7512" i="35"/>
  <c r="E7512" i="35"/>
  <c r="D7513" i="35" l="1"/>
  <c r="E7513" i="35"/>
  <c r="A7515" i="35"/>
  <c r="G7514" i="35"/>
  <c r="H7514" i="35" s="1"/>
  <c r="E7514" i="35" l="1"/>
  <c r="D7514" i="35"/>
  <c r="A7516" i="35"/>
  <c r="G7515" i="35"/>
  <c r="H7515" i="35" s="1"/>
  <c r="E7515" i="35" l="1"/>
  <c r="D7515" i="35"/>
  <c r="G7516" i="35"/>
  <c r="H7516" i="35" s="1"/>
  <c r="A7517" i="35"/>
  <c r="A7518" i="35" l="1"/>
  <c r="G7517" i="35"/>
  <c r="H7517" i="35" s="1"/>
  <c r="D7516" i="35"/>
  <c r="E7516" i="35"/>
  <c r="E7517" i="35" l="1"/>
  <c r="D7517" i="35"/>
  <c r="A7519" i="35"/>
  <c r="G7518" i="35"/>
  <c r="H7518" i="35" s="1"/>
  <c r="D7518" i="35" l="1"/>
  <c r="E7518" i="35"/>
  <c r="A7520" i="35"/>
  <c r="G7519" i="35"/>
  <c r="H7519" i="35" s="1"/>
  <c r="E7519" i="35" l="1"/>
  <c r="D7519" i="35"/>
  <c r="G7520" i="35"/>
  <c r="H7520" i="35" s="1"/>
  <c r="A7521" i="35"/>
  <c r="A7522" i="35" l="1"/>
  <c r="G7521" i="35"/>
  <c r="H7521" i="35" s="1"/>
  <c r="E7520" i="35"/>
  <c r="D7520" i="35"/>
  <c r="E7521" i="35" l="1"/>
  <c r="D7521" i="35"/>
  <c r="A7523" i="35"/>
  <c r="G7522" i="35"/>
  <c r="H7522" i="35" s="1"/>
  <c r="E7522" i="35" l="1"/>
  <c r="D7522" i="35"/>
  <c r="G7523" i="35"/>
  <c r="H7523" i="35" s="1"/>
  <c r="A7524" i="35"/>
  <c r="G7524" i="35" l="1"/>
  <c r="H7524" i="35" s="1"/>
  <c r="A7525" i="35"/>
  <c r="D7523" i="35"/>
  <c r="E7523" i="35"/>
  <c r="A7526" i="35" l="1"/>
  <c r="G7525" i="35"/>
  <c r="H7525" i="35" s="1"/>
  <c r="E7524" i="35"/>
  <c r="B7524" i="35"/>
  <c r="D7524" i="35"/>
  <c r="E7525" i="35" l="1"/>
  <c r="D7525" i="35"/>
  <c r="A7527" i="35"/>
  <c r="G7526" i="35"/>
  <c r="H7526" i="35" s="1"/>
  <c r="D7526" i="35" l="1"/>
  <c r="E7526" i="35"/>
  <c r="G7527" i="35"/>
  <c r="H7527" i="35" s="1"/>
  <c r="A7528" i="35"/>
  <c r="G7528" i="35" l="1"/>
  <c r="H7528" i="35" s="1"/>
  <c r="A7529" i="35"/>
  <c r="D7527" i="35"/>
  <c r="E7527" i="35"/>
  <c r="A7530" i="35" l="1"/>
  <c r="G7529" i="35"/>
  <c r="H7529" i="35" s="1"/>
  <c r="D7528" i="35"/>
  <c r="E7528" i="35"/>
  <c r="E7529" i="35" l="1"/>
  <c r="D7529" i="35"/>
  <c r="A7531" i="35"/>
  <c r="G7530" i="35"/>
  <c r="H7530" i="35" s="1"/>
  <c r="E7530" i="35" l="1"/>
  <c r="D7530" i="35"/>
  <c r="G7531" i="35"/>
  <c r="H7531" i="35" s="1"/>
  <c r="A7532" i="35"/>
  <c r="A7533" i="35" l="1"/>
  <c r="G7532" i="35"/>
  <c r="H7532" i="35" s="1"/>
  <c r="D7531" i="35"/>
  <c r="E7531" i="35"/>
  <c r="E7532" i="35" l="1"/>
  <c r="D7532" i="35"/>
  <c r="A7534" i="35"/>
  <c r="G7533" i="35"/>
  <c r="H7533" i="35" s="1"/>
  <c r="D7533" i="35" l="1"/>
  <c r="E7533" i="35"/>
  <c r="A7535" i="35"/>
  <c r="G7534" i="35"/>
  <c r="H7534" i="35" s="1"/>
  <c r="D7534" i="35" l="1"/>
  <c r="E7534" i="35"/>
  <c r="G7535" i="35"/>
  <c r="H7535" i="35" s="1"/>
  <c r="A7536" i="35"/>
  <c r="A7537" i="35" l="1"/>
  <c r="G7536" i="35"/>
  <c r="H7536" i="35" s="1"/>
  <c r="E7535" i="35"/>
  <c r="D7535" i="35"/>
  <c r="D7536" i="35" l="1"/>
  <c r="E7536" i="35"/>
  <c r="A7538" i="35"/>
  <c r="G7537" i="35"/>
  <c r="H7537" i="35" s="1"/>
  <c r="E7537" i="35" l="1"/>
  <c r="D7537" i="35"/>
  <c r="A7539" i="35"/>
  <c r="G7538" i="35"/>
  <c r="H7538" i="35" s="1"/>
  <c r="D7538" i="35" l="1"/>
  <c r="E7538" i="35"/>
  <c r="G7539" i="35"/>
  <c r="H7539" i="35" s="1"/>
  <c r="A7540" i="35"/>
  <c r="A7541" i="35" l="1"/>
  <c r="G7540" i="35"/>
  <c r="H7540" i="35" s="1"/>
  <c r="E7539" i="35"/>
  <c r="D7539" i="35"/>
  <c r="D7540" i="35" l="1"/>
  <c r="E7540" i="35"/>
  <c r="A7542" i="35"/>
  <c r="G7541" i="35"/>
  <c r="H7541" i="35" s="1"/>
  <c r="E7541" i="35" l="1"/>
  <c r="D7541" i="35"/>
  <c r="A7543" i="35"/>
  <c r="G7542" i="35"/>
  <c r="H7542" i="35" s="1"/>
  <c r="D7542" i="35" l="1"/>
  <c r="E7542" i="35"/>
  <c r="G7543" i="35"/>
  <c r="H7543" i="35" s="1"/>
  <c r="A7544" i="35"/>
  <c r="G7544" i="35" l="1"/>
  <c r="H7544" i="35" s="1"/>
  <c r="A7545" i="35"/>
  <c r="E7543" i="35"/>
  <c r="D7543" i="35"/>
  <c r="A7546" i="35" l="1"/>
  <c r="G7545" i="35"/>
  <c r="H7545" i="35" s="1"/>
  <c r="D7544" i="35"/>
  <c r="E7544" i="35"/>
  <c r="E7545" i="35" l="1"/>
  <c r="D7545" i="35"/>
  <c r="A7547" i="35"/>
  <c r="G7546" i="35"/>
  <c r="H7546" i="35" s="1"/>
  <c r="D7546" i="35" l="1"/>
  <c r="E7546" i="35"/>
  <c r="G7547" i="35"/>
  <c r="H7547" i="35" s="1"/>
  <c r="A7548" i="35"/>
  <c r="A7549" i="35" l="1"/>
  <c r="G7548" i="35"/>
  <c r="H7548" i="35" s="1"/>
  <c r="D7547" i="35"/>
  <c r="E7547" i="35"/>
  <c r="D7548" i="35" l="1"/>
  <c r="B7548" i="35"/>
  <c r="E7548" i="35"/>
  <c r="A7550" i="35"/>
  <c r="G7549" i="35"/>
  <c r="H7549" i="35" s="1"/>
  <c r="G7550" i="35" l="1"/>
  <c r="H7550" i="35" s="1"/>
  <c r="A7551" i="35"/>
  <c r="D7549" i="35"/>
  <c r="E7549" i="35"/>
  <c r="A7552" i="35" l="1"/>
  <c r="G7551" i="35"/>
  <c r="H7551" i="35" s="1"/>
  <c r="E7550" i="35"/>
  <c r="D7550" i="35"/>
  <c r="D7551" i="35" l="1"/>
  <c r="E7551" i="35"/>
  <c r="A7553" i="35"/>
  <c r="G7552" i="35"/>
  <c r="H7552" i="35" s="1"/>
  <c r="D7552" i="35" l="1"/>
  <c r="E7552" i="35"/>
  <c r="A7554" i="35"/>
  <c r="G7553" i="35"/>
  <c r="H7553" i="35" s="1"/>
  <c r="G7554" i="35" l="1"/>
  <c r="H7554" i="35" s="1"/>
  <c r="A7555" i="35"/>
  <c r="E7553" i="35"/>
  <c r="D7553" i="35"/>
  <c r="A7556" i="35" l="1"/>
  <c r="G7555" i="35"/>
  <c r="H7555" i="35" s="1"/>
  <c r="E7554" i="35"/>
  <c r="D7554" i="35"/>
  <c r="E7555" i="35" l="1"/>
  <c r="D7555" i="35"/>
  <c r="A7557" i="35"/>
  <c r="G7556" i="35"/>
  <c r="H7556" i="35" s="1"/>
  <c r="E7556" i="35" l="1"/>
  <c r="D7556" i="35"/>
  <c r="A7558" i="35"/>
  <c r="G7557" i="35"/>
  <c r="H7557" i="35" s="1"/>
  <c r="G7558" i="35" l="1"/>
  <c r="H7558" i="35" s="1"/>
  <c r="A7559" i="35"/>
  <c r="D7557" i="35"/>
  <c r="E7557" i="35"/>
  <c r="A7560" i="35" l="1"/>
  <c r="G7559" i="35"/>
  <c r="H7559" i="35" s="1"/>
  <c r="D7558" i="35"/>
  <c r="E7558" i="35"/>
  <c r="D7559" i="35" l="1"/>
  <c r="E7559" i="35"/>
  <c r="A7561" i="35"/>
  <c r="G7560" i="35"/>
  <c r="H7560" i="35" s="1"/>
  <c r="G7561" i="35" l="1"/>
  <c r="H7561" i="35" s="1"/>
  <c r="A7562" i="35"/>
  <c r="E7560" i="35"/>
  <c r="D7560" i="35"/>
  <c r="G7562" i="35" l="1"/>
  <c r="H7562" i="35" s="1"/>
  <c r="A7563" i="35"/>
  <c r="E7561" i="35"/>
  <c r="D7561" i="35"/>
  <c r="G7563" i="35" l="1"/>
  <c r="H7563" i="35" s="1"/>
  <c r="A7564" i="35"/>
  <c r="E7562" i="35"/>
  <c r="D7562" i="35"/>
  <c r="A7565" i="35" l="1"/>
  <c r="G7564" i="35"/>
  <c r="H7564" i="35" s="1"/>
  <c r="D7563" i="35"/>
  <c r="E7563" i="35"/>
  <c r="E7564" i="35" l="1"/>
  <c r="D7564" i="35"/>
  <c r="G7565" i="35"/>
  <c r="H7565" i="35" s="1"/>
  <c r="A7566" i="35"/>
  <c r="A7567" i="35" l="1"/>
  <c r="G7566" i="35"/>
  <c r="H7566" i="35" s="1"/>
  <c r="D7565" i="35"/>
  <c r="E7565" i="35"/>
  <c r="D7566" i="35" l="1"/>
  <c r="E7566" i="35"/>
  <c r="A7568" i="35"/>
  <c r="G7567" i="35"/>
  <c r="H7567" i="35" s="1"/>
  <c r="D7567" i="35" l="1"/>
  <c r="E7567" i="35"/>
  <c r="G7568" i="35"/>
  <c r="H7568" i="35" s="1"/>
  <c r="A7569" i="35"/>
  <c r="G7569" i="35" l="1"/>
  <c r="H7569" i="35" s="1"/>
  <c r="A7570" i="35"/>
  <c r="D7568" i="35"/>
  <c r="E7568" i="35"/>
  <c r="A7571" i="35" l="1"/>
  <c r="G7570" i="35"/>
  <c r="H7570" i="35" s="1"/>
  <c r="E7569" i="35"/>
  <c r="D7569" i="35"/>
  <c r="E7570" i="35" l="1"/>
  <c r="D7570" i="35"/>
  <c r="G7571" i="35"/>
  <c r="H7571" i="35" s="1"/>
  <c r="A7572" i="35"/>
  <c r="G7572" i="35" l="1"/>
  <c r="H7572" i="35" s="1"/>
  <c r="A7573" i="35"/>
  <c r="E7571" i="35"/>
  <c r="D7571" i="35"/>
  <c r="A7574" i="35" l="1"/>
  <c r="G7573" i="35"/>
  <c r="H7573" i="35" s="1"/>
  <c r="D7572" i="35"/>
  <c r="B7572" i="35"/>
  <c r="E7572" i="35"/>
  <c r="E7573" i="35" l="1"/>
  <c r="D7573" i="35"/>
  <c r="G7574" i="35"/>
  <c r="H7574" i="35" s="1"/>
  <c r="A7575" i="35"/>
  <c r="G7575" i="35" l="1"/>
  <c r="H7575" i="35" s="1"/>
  <c r="A7576" i="35"/>
  <c r="E7574" i="35"/>
  <c r="D7574" i="35"/>
  <c r="G7576" i="35" l="1"/>
  <c r="H7576" i="35" s="1"/>
  <c r="A7577" i="35"/>
  <c r="D7575" i="35"/>
  <c r="E7575" i="35"/>
  <c r="A7578" i="35" l="1"/>
  <c r="G7577" i="35"/>
  <c r="H7577" i="35" s="1"/>
  <c r="D7576" i="35"/>
  <c r="E7576" i="35"/>
  <c r="E7577" i="35" l="1"/>
  <c r="D7577" i="35"/>
  <c r="A7579" i="35"/>
  <c r="G7578" i="35"/>
  <c r="H7578" i="35" s="1"/>
  <c r="D7578" i="35" l="1"/>
  <c r="E7578" i="35"/>
  <c r="G7579" i="35"/>
  <c r="H7579" i="35" s="1"/>
  <c r="A7580" i="35"/>
  <c r="G7580" i="35" l="1"/>
  <c r="H7580" i="35" s="1"/>
  <c r="A7581" i="35"/>
  <c r="E7579" i="35"/>
  <c r="D7579" i="35"/>
  <c r="A7582" i="35" l="1"/>
  <c r="G7581" i="35"/>
  <c r="H7581" i="35" s="1"/>
  <c r="D7580" i="35"/>
  <c r="E7580" i="35"/>
  <c r="E7581" i="35" l="1"/>
  <c r="D7581" i="35"/>
  <c r="G7582" i="35"/>
  <c r="H7582" i="35" s="1"/>
  <c r="A7583" i="35"/>
  <c r="G7583" i="35" l="1"/>
  <c r="H7583" i="35" s="1"/>
  <c r="A7584" i="35"/>
  <c r="D7582" i="35"/>
  <c r="E7582" i="35"/>
  <c r="G7584" i="35" l="1"/>
  <c r="H7584" i="35" s="1"/>
  <c r="A7585" i="35"/>
  <c r="E7583" i="35"/>
  <c r="D7583" i="35"/>
  <c r="A7586" i="35" l="1"/>
  <c r="G7585" i="35"/>
  <c r="H7585" i="35" s="1"/>
  <c r="E7584" i="35"/>
  <c r="D7584" i="35"/>
  <c r="E7585" i="35" l="1"/>
  <c r="D7585" i="35"/>
  <c r="A7587" i="35"/>
  <c r="G7586" i="35"/>
  <c r="H7586" i="35" s="1"/>
  <c r="D7586" i="35" l="1"/>
  <c r="E7586" i="35"/>
  <c r="G7587" i="35"/>
  <c r="H7587" i="35" s="1"/>
  <c r="A7588" i="35"/>
  <c r="G7588" i="35" l="1"/>
  <c r="H7588" i="35" s="1"/>
  <c r="A7589" i="35"/>
  <c r="E7587" i="35"/>
  <c r="D7587" i="35"/>
  <c r="A7590" i="35" l="1"/>
  <c r="G7589" i="35"/>
  <c r="H7589" i="35" s="1"/>
  <c r="E7588" i="35"/>
  <c r="D7588" i="35"/>
  <c r="E7589" i="35" l="1"/>
  <c r="D7589" i="35"/>
  <c r="G7590" i="35"/>
  <c r="H7590" i="35" s="1"/>
  <c r="A7591" i="35"/>
  <c r="G7591" i="35" l="1"/>
  <c r="H7591" i="35" s="1"/>
  <c r="A7592" i="35"/>
  <c r="E7590" i="35"/>
  <c r="D7590" i="35"/>
  <c r="G7592" i="35" l="1"/>
  <c r="H7592" i="35" s="1"/>
  <c r="A7593" i="35"/>
  <c r="D7591" i="35"/>
  <c r="E7591" i="35"/>
  <c r="A7594" i="35" l="1"/>
  <c r="G7593" i="35"/>
  <c r="H7593" i="35" s="1"/>
  <c r="D7592" i="35"/>
  <c r="E7592" i="35"/>
  <c r="E7593" i="35" l="1"/>
  <c r="D7593" i="35"/>
  <c r="A7595" i="35"/>
  <c r="G7594" i="35"/>
  <c r="H7594" i="35" s="1"/>
  <c r="E7594" i="35" l="1"/>
  <c r="D7594" i="35"/>
  <c r="G7595" i="35"/>
  <c r="H7595" i="35" s="1"/>
  <c r="A7596" i="35"/>
  <c r="A7597" i="35" l="1"/>
  <c r="G7596" i="35"/>
  <c r="H7596" i="35" s="1"/>
  <c r="E7595" i="35"/>
  <c r="D7595" i="35"/>
  <c r="D7596" i="35" l="1"/>
  <c r="E7596" i="35"/>
  <c r="B7596" i="35"/>
  <c r="A7598" i="35"/>
  <c r="G7597" i="35"/>
  <c r="H7597" i="35" s="1"/>
  <c r="G7598" i="35" l="1"/>
  <c r="H7598" i="35" s="1"/>
  <c r="A7599" i="35"/>
  <c r="D7597" i="35"/>
  <c r="E7597" i="35"/>
  <c r="G7599" i="35" l="1"/>
  <c r="H7599" i="35" s="1"/>
  <c r="A7600" i="35"/>
  <c r="D7598" i="35"/>
  <c r="E7598" i="35"/>
  <c r="G7600" i="35" l="1"/>
  <c r="H7600" i="35" s="1"/>
  <c r="A7601" i="35"/>
  <c r="D7599" i="35"/>
  <c r="E7599" i="35"/>
  <c r="G7601" i="35" l="1"/>
  <c r="H7601" i="35" s="1"/>
  <c r="A7602" i="35"/>
  <c r="D7600" i="35"/>
  <c r="E7600" i="35"/>
  <c r="G7602" i="35" l="1"/>
  <c r="H7602" i="35" s="1"/>
  <c r="A7603" i="35"/>
  <c r="E7601" i="35"/>
  <c r="D7601" i="35"/>
  <c r="A7604" i="35" l="1"/>
  <c r="G7603" i="35"/>
  <c r="H7603" i="35" s="1"/>
  <c r="E7602" i="35"/>
  <c r="D7602" i="35"/>
  <c r="E7603" i="35" l="1"/>
  <c r="D7603" i="35"/>
  <c r="A7605" i="35"/>
  <c r="G7604" i="35"/>
  <c r="H7604" i="35" s="1"/>
  <c r="D7604" i="35" l="1"/>
  <c r="E7604" i="35"/>
  <c r="G7605" i="35"/>
  <c r="H7605" i="35" s="1"/>
  <c r="A7606" i="35"/>
  <c r="A7607" i="35" l="1"/>
  <c r="G7606" i="35"/>
  <c r="H7606" i="35" s="1"/>
  <c r="E7605" i="35"/>
  <c r="D7605" i="35"/>
  <c r="D7606" i="35" l="1"/>
  <c r="E7606" i="35"/>
  <c r="A7608" i="35"/>
  <c r="G7607" i="35"/>
  <c r="H7607" i="35" s="1"/>
  <c r="E7607" i="35" l="1"/>
  <c r="D7607" i="35"/>
  <c r="G7608" i="35"/>
  <c r="H7608" i="35" s="1"/>
  <c r="A7609" i="35"/>
  <c r="G7609" i="35" l="1"/>
  <c r="H7609" i="35" s="1"/>
  <c r="A7610" i="35"/>
  <c r="E7608" i="35"/>
  <c r="D7608" i="35"/>
  <c r="G7610" i="35" l="1"/>
  <c r="H7610" i="35" s="1"/>
  <c r="A7611" i="35"/>
  <c r="D7609" i="35"/>
  <c r="E7609" i="35"/>
  <c r="A7612" i="35" l="1"/>
  <c r="G7611" i="35"/>
  <c r="H7611" i="35" s="1"/>
  <c r="E7610" i="35"/>
  <c r="D7610" i="35"/>
  <c r="E7611" i="35" l="1"/>
  <c r="D7611" i="35"/>
  <c r="A7613" i="35"/>
  <c r="G7612" i="35"/>
  <c r="H7612" i="35" s="1"/>
  <c r="E7612" i="35" l="1"/>
  <c r="D7612" i="35"/>
  <c r="G7613" i="35"/>
  <c r="H7613" i="35" s="1"/>
  <c r="A7614" i="35"/>
  <c r="A7615" i="35" l="1"/>
  <c r="G7614" i="35"/>
  <c r="H7614" i="35" s="1"/>
  <c r="D7613" i="35"/>
  <c r="E7613" i="35"/>
  <c r="E7614" i="35" l="1"/>
  <c r="D7614" i="35"/>
  <c r="A7616" i="35"/>
  <c r="G7615" i="35"/>
  <c r="H7615" i="35" s="1"/>
  <c r="E7615" i="35" l="1"/>
  <c r="D7615" i="35"/>
  <c r="G7616" i="35"/>
  <c r="H7616" i="35" s="1"/>
  <c r="A7617" i="35"/>
  <c r="G7617" i="35" l="1"/>
  <c r="H7617" i="35" s="1"/>
  <c r="A7618" i="35"/>
  <c r="D7616" i="35"/>
  <c r="E7616" i="35"/>
  <c r="G7618" i="35" l="1"/>
  <c r="H7618" i="35" s="1"/>
  <c r="A7619" i="35"/>
  <c r="E7617" i="35"/>
  <c r="D7617" i="35"/>
  <c r="A7620" i="35" l="1"/>
  <c r="G7619" i="35"/>
  <c r="H7619" i="35" s="1"/>
  <c r="E7618" i="35"/>
  <c r="D7618" i="35"/>
  <c r="E7619" i="35" l="1"/>
  <c r="D7619" i="35"/>
  <c r="G7620" i="35"/>
  <c r="H7620" i="35" s="1"/>
  <c r="A7621" i="35"/>
  <c r="A7622" i="35" l="1"/>
  <c r="G7621" i="35"/>
  <c r="H7621" i="35" s="1"/>
  <c r="E7620" i="35"/>
  <c r="B7620" i="35"/>
  <c r="D7620" i="35"/>
  <c r="E7621" i="35" l="1"/>
  <c r="D7621" i="35"/>
  <c r="A7623" i="35"/>
  <c r="G7622" i="35"/>
  <c r="H7622" i="35" s="1"/>
  <c r="E7622" i="35" l="1"/>
  <c r="D7622" i="35"/>
  <c r="A7624" i="35"/>
  <c r="G7623" i="35"/>
  <c r="H7623" i="35" s="1"/>
  <c r="E7623" i="35" l="1"/>
  <c r="D7623" i="35"/>
  <c r="G7624" i="35"/>
  <c r="H7624" i="35" s="1"/>
  <c r="A7625" i="35"/>
  <c r="A7626" i="35" l="1"/>
  <c r="G7625" i="35"/>
  <c r="H7625" i="35" s="1"/>
  <c r="D7624" i="35"/>
  <c r="E7624" i="35"/>
  <c r="E7625" i="35" l="1"/>
  <c r="D7625" i="35"/>
  <c r="A7627" i="35"/>
  <c r="G7626" i="35"/>
  <c r="H7626" i="35" s="1"/>
  <c r="D7626" i="35" l="1"/>
  <c r="E7626" i="35"/>
  <c r="A7628" i="35"/>
  <c r="G7627" i="35"/>
  <c r="H7627" i="35" s="1"/>
  <c r="D7627" i="35" l="1"/>
  <c r="E7627" i="35"/>
  <c r="G7628" i="35"/>
  <c r="H7628" i="35" s="1"/>
  <c r="A7629" i="35"/>
  <c r="G7629" i="35" l="1"/>
  <c r="H7629" i="35" s="1"/>
  <c r="A7630" i="35"/>
  <c r="E7628" i="35"/>
  <c r="D7628" i="35"/>
  <c r="A7631" i="35" l="1"/>
  <c r="G7630" i="35"/>
  <c r="H7630" i="35" s="1"/>
  <c r="D7629" i="35"/>
  <c r="E7629" i="35"/>
  <c r="D7630" i="35" l="1"/>
  <c r="E7630" i="35"/>
  <c r="A7632" i="35"/>
  <c r="G7631" i="35"/>
  <c r="H7631" i="35" s="1"/>
  <c r="E7631" i="35" l="1"/>
  <c r="D7631" i="35"/>
  <c r="G7632" i="35"/>
  <c r="H7632" i="35" s="1"/>
  <c r="A7633" i="35"/>
  <c r="A7634" i="35" l="1"/>
  <c r="G7633" i="35"/>
  <c r="H7633" i="35" s="1"/>
  <c r="E7632" i="35"/>
  <c r="D7632" i="35"/>
  <c r="D7633" i="35" l="1"/>
  <c r="E7633" i="35"/>
  <c r="A7635" i="35"/>
  <c r="G7634" i="35"/>
  <c r="H7634" i="35" s="1"/>
  <c r="E7634" i="35" l="1"/>
  <c r="D7634" i="35"/>
  <c r="A7636" i="35"/>
  <c r="G7635" i="35"/>
  <c r="H7635" i="35" s="1"/>
  <c r="D7635" i="35" l="1"/>
  <c r="E7635" i="35"/>
  <c r="G7636" i="35"/>
  <c r="H7636" i="35" s="1"/>
  <c r="A7637" i="35"/>
  <c r="E7636" i="35" l="1"/>
  <c r="D7636" i="35"/>
  <c r="A7638" i="35"/>
  <c r="G7637" i="35"/>
  <c r="H7637" i="35" s="1"/>
  <c r="A7639" i="35" l="1"/>
  <c r="G7638" i="35"/>
  <c r="H7638" i="35" s="1"/>
  <c r="E7637" i="35"/>
  <c r="D7637" i="35"/>
  <c r="E7638" i="35" l="1"/>
  <c r="D7638" i="35"/>
  <c r="A7640" i="35"/>
  <c r="G7639" i="35"/>
  <c r="H7639" i="35" s="1"/>
  <c r="G7640" i="35" l="1"/>
  <c r="H7640" i="35" s="1"/>
  <c r="A7641" i="35"/>
  <c r="E7639" i="35"/>
  <c r="D7639" i="35"/>
  <c r="A7642" i="35" l="1"/>
  <c r="G7641" i="35"/>
  <c r="H7641" i="35" s="1"/>
  <c r="D7640" i="35"/>
  <c r="E7640" i="35"/>
  <c r="D7641" i="35" l="1"/>
  <c r="E7641" i="35"/>
  <c r="A7643" i="35"/>
  <c r="G7642" i="35"/>
  <c r="H7642" i="35" s="1"/>
  <c r="E7642" i="35" l="1"/>
  <c r="D7642" i="35"/>
  <c r="A7644" i="35"/>
  <c r="G7643" i="35"/>
  <c r="H7643" i="35" s="1"/>
  <c r="G7644" i="35" l="1"/>
  <c r="H7644" i="35" s="1"/>
  <c r="A7645" i="35"/>
  <c r="E7643" i="35"/>
  <c r="D7643" i="35"/>
  <c r="A7646" i="35" l="1"/>
  <c r="G7645" i="35"/>
  <c r="H7645" i="35" s="1"/>
  <c r="D7644" i="35"/>
  <c r="B7644" i="35"/>
  <c r="E7644" i="35"/>
  <c r="E7645" i="35" l="1"/>
  <c r="D7645" i="35"/>
  <c r="A7647" i="35"/>
  <c r="G7646" i="35"/>
  <c r="H7646" i="35" s="1"/>
  <c r="E7646" i="35" l="1"/>
  <c r="D7646" i="35"/>
  <c r="G7647" i="35"/>
  <c r="H7647" i="35" s="1"/>
  <c r="A7648" i="35"/>
  <c r="G7648" i="35" l="1"/>
  <c r="H7648" i="35" s="1"/>
  <c r="A7649" i="35"/>
  <c r="D7647" i="35"/>
  <c r="E7647" i="35"/>
  <c r="A7650" i="35" l="1"/>
  <c r="G7649" i="35"/>
  <c r="H7649" i="35" s="1"/>
  <c r="E7648" i="35"/>
  <c r="D7648" i="35"/>
  <c r="E7649" i="35" l="1"/>
  <c r="D7649" i="35"/>
  <c r="A7651" i="35"/>
  <c r="G7650" i="35"/>
  <c r="H7650" i="35" s="1"/>
  <c r="D7650" i="35" l="1"/>
  <c r="E7650" i="35"/>
  <c r="G7651" i="35"/>
  <c r="H7651" i="35" s="1"/>
  <c r="A7652" i="35"/>
  <c r="A7653" i="35" l="1"/>
  <c r="G7652" i="35"/>
  <c r="H7652" i="35" s="1"/>
  <c r="D7651" i="35"/>
  <c r="E7651" i="35"/>
  <c r="D7652" i="35" l="1"/>
  <c r="E7652" i="35"/>
  <c r="A7654" i="35"/>
  <c r="G7653" i="35"/>
  <c r="H7653" i="35" s="1"/>
  <c r="E7653" i="35" l="1"/>
  <c r="D7653" i="35"/>
  <c r="A7655" i="35"/>
  <c r="G7654" i="35"/>
  <c r="H7654" i="35" s="1"/>
  <c r="E7654" i="35" l="1"/>
  <c r="D7654" i="35"/>
  <c r="G7655" i="35"/>
  <c r="H7655" i="35" s="1"/>
  <c r="A7656" i="35"/>
  <c r="A7657" i="35" l="1"/>
  <c r="G7656" i="35"/>
  <c r="H7656" i="35" s="1"/>
  <c r="E7655" i="35"/>
  <c r="D7655" i="35"/>
  <c r="E7656" i="35" l="1"/>
  <c r="D7656" i="35"/>
  <c r="A7658" i="35"/>
  <c r="G7657" i="35"/>
  <c r="H7657" i="35" s="1"/>
  <c r="E7657" i="35" l="1"/>
  <c r="D7657" i="35"/>
  <c r="A7659" i="35"/>
  <c r="G7658" i="35"/>
  <c r="H7658" i="35" s="1"/>
  <c r="E7658" i="35" l="1"/>
  <c r="D7658" i="35"/>
  <c r="G7659" i="35"/>
  <c r="H7659" i="35" s="1"/>
  <c r="A7660" i="35"/>
  <c r="A7661" i="35" l="1"/>
  <c r="G7660" i="35"/>
  <c r="H7660" i="35" s="1"/>
  <c r="D7659" i="35"/>
  <c r="E7659" i="35"/>
  <c r="E7660" i="35" l="1"/>
  <c r="D7660" i="35"/>
  <c r="A7662" i="35"/>
  <c r="G7661" i="35"/>
  <c r="H7661" i="35" s="1"/>
  <c r="E7661" i="35" l="1"/>
  <c r="D7661" i="35"/>
  <c r="G7662" i="35"/>
  <c r="H7662" i="35" s="1"/>
  <c r="A7663" i="35"/>
  <c r="G7663" i="35" l="1"/>
  <c r="H7663" i="35" s="1"/>
  <c r="A7664" i="35"/>
  <c r="E7662" i="35"/>
  <c r="D7662" i="35"/>
  <c r="G7664" i="35" l="1"/>
  <c r="H7664" i="35" s="1"/>
  <c r="A7665" i="35"/>
  <c r="E7663" i="35"/>
  <c r="D7663" i="35"/>
  <c r="A7666" i="35" l="1"/>
  <c r="G7665" i="35"/>
  <c r="H7665" i="35" s="1"/>
  <c r="E7664" i="35"/>
  <c r="D7664" i="35"/>
  <c r="E7665" i="35" l="1"/>
  <c r="D7665" i="35"/>
  <c r="A7667" i="35"/>
  <c r="G7666" i="35"/>
  <c r="H7666" i="35" s="1"/>
  <c r="D7666" i="35" l="1"/>
  <c r="E7666" i="35"/>
  <c r="G7667" i="35"/>
  <c r="H7667" i="35" s="1"/>
  <c r="A7668" i="35"/>
  <c r="A7669" i="35" l="1"/>
  <c r="G7668" i="35"/>
  <c r="H7668" i="35" s="1"/>
  <c r="E7667" i="35"/>
  <c r="D7667" i="35"/>
  <c r="E7668" i="35" l="1"/>
  <c r="B7668" i="35"/>
  <c r="D7668" i="35"/>
  <c r="A7670" i="35"/>
  <c r="G7669" i="35"/>
  <c r="H7669" i="35" s="1"/>
  <c r="G7670" i="35" l="1"/>
  <c r="H7670" i="35" s="1"/>
  <c r="A7671" i="35"/>
  <c r="D7669" i="35"/>
  <c r="E7669" i="35"/>
  <c r="A7672" i="35" l="1"/>
  <c r="G7671" i="35"/>
  <c r="H7671" i="35" s="1"/>
  <c r="D7670" i="35"/>
  <c r="E7670" i="35"/>
  <c r="D7671" i="35" l="1"/>
  <c r="E7671" i="35"/>
  <c r="A7673" i="35"/>
  <c r="G7672" i="35"/>
  <c r="H7672" i="35" s="1"/>
  <c r="E7672" i="35" l="1"/>
  <c r="D7672" i="35"/>
  <c r="A7674" i="35"/>
  <c r="G7673" i="35"/>
  <c r="H7673" i="35" s="1"/>
  <c r="E7673" i="35" l="1"/>
  <c r="D7673" i="35"/>
  <c r="G7674" i="35"/>
  <c r="H7674" i="35" s="1"/>
  <c r="A7675" i="35"/>
  <c r="A7676" i="35" l="1"/>
  <c r="G7675" i="35"/>
  <c r="H7675" i="35" s="1"/>
  <c r="E7674" i="35"/>
  <c r="D7674" i="35"/>
  <c r="E7675" i="35" l="1"/>
  <c r="D7675" i="35"/>
  <c r="A7677" i="35"/>
  <c r="G7676" i="35"/>
  <c r="H7676" i="35" s="1"/>
  <c r="D7676" i="35" l="1"/>
  <c r="E7676" i="35"/>
  <c r="A7678" i="35"/>
  <c r="G7677" i="35"/>
  <c r="H7677" i="35" s="1"/>
  <c r="D7677" i="35" l="1"/>
  <c r="E7677" i="35"/>
  <c r="G7678" i="35"/>
  <c r="H7678" i="35" s="1"/>
  <c r="A7679" i="35"/>
  <c r="A7680" i="35" l="1"/>
  <c r="G7679" i="35"/>
  <c r="H7679" i="35" s="1"/>
  <c r="E7678" i="35"/>
  <c r="D7678" i="35"/>
  <c r="D7679" i="35" l="1"/>
  <c r="E7679" i="35"/>
  <c r="A7681" i="35"/>
  <c r="G7680" i="35"/>
  <c r="H7680" i="35" s="1"/>
  <c r="D7680" i="35" l="1"/>
  <c r="E7680" i="35"/>
  <c r="A7682" i="35"/>
  <c r="G7681" i="35"/>
  <c r="H7681" i="35" s="1"/>
  <c r="E7681" i="35" l="1"/>
  <c r="D7681" i="35"/>
  <c r="G7682" i="35"/>
  <c r="H7682" i="35" s="1"/>
  <c r="A7683" i="35"/>
  <c r="G7683" i="35" l="1"/>
  <c r="H7683" i="35" s="1"/>
  <c r="A7684" i="35"/>
  <c r="D7682" i="35"/>
  <c r="E7682" i="35"/>
  <c r="A7685" i="35" l="1"/>
  <c r="G7684" i="35"/>
  <c r="H7684" i="35" s="1"/>
  <c r="D7683" i="35"/>
  <c r="E7683" i="35"/>
  <c r="E7684" i="35" l="1"/>
  <c r="D7684" i="35"/>
  <c r="A7686" i="35"/>
  <c r="G7685" i="35"/>
  <c r="H7685" i="35" s="1"/>
  <c r="D7685" i="35" l="1"/>
  <c r="E7685" i="35"/>
  <c r="G7686" i="35"/>
  <c r="H7686" i="35" s="1"/>
  <c r="A7687" i="35"/>
  <c r="A7688" i="35" l="1"/>
  <c r="G7687" i="35"/>
  <c r="H7687" i="35" s="1"/>
  <c r="D7686" i="35"/>
  <c r="E7686" i="35"/>
  <c r="D7687" i="35" l="1"/>
  <c r="E7687" i="35"/>
  <c r="A7689" i="35"/>
  <c r="G7688" i="35"/>
  <c r="H7688" i="35" s="1"/>
  <c r="E7688" i="35" l="1"/>
  <c r="D7688" i="35"/>
  <c r="A7690" i="35"/>
  <c r="G7689" i="35"/>
  <c r="H7689" i="35" s="1"/>
  <c r="E7689" i="35" l="1"/>
  <c r="D7689" i="35"/>
  <c r="G7690" i="35"/>
  <c r="H7690" i="35" s="1"/>
  <c r="A7691" i="35"/>
  <c r="A7692" i="35" l="1"/>
  <c r="G7691" i="35"/>
  <c r="H7691" i="35" s="1"/>
  <c r="D7690" i="35"/>
  <c r="E7690" i="35"/>
  <c r="D7691" i="35" l="1"/>
  <c r="E7691" i="35"/>
  <c r="A7693" i="35"/>
  <c r="G7692" i="35"/>
  <c r="H7692" i="35" s="1"/>
  <c r="E7692" i="35" l="1"/>
  <c r="B7692" i="35"/>
  <c r="D7692" i="35"/>
  <c r="G7693" i="35"/>
  <c r="H7693" i="35" s="1"/>
  <c r="A7694" i="35"/>
  <c r="E7693" i="35" l="1"/>
  <c r="D7693" i="35"/>
  <c r="A7695" i="35"/>
  <c r="G7694" i="35"/>
  <c r="H7694" i="35" s="1"/>
  <c r="D7694" i="35" l="1"/>
  <c r="E7694" i="35"/>
  <c r="A7696" i="35"/>
  <c r="G7695" i="35"/>
  <c r="H7695" i="35" s="1"/>
  <c r="E7695" i="35" l="1"/>
  <c r="D7695" i="35"/>
  <c r="A7697" i="35"/>
  <c r="G7696" i="35"/>
  <c r="H7696" i="35" s="1"/>
  <c r="E7696" i="35" l="1"/>
  <c r="D7696" i="35"/>
  <c r="G7697" i="35"/>
  <c r="H7697" i="35" s="1"/>
  <c r="A7698" i="35"/>
  <c r="A7699" i="35" l="1"/>
  <c r="G7698" i="35"/>
  <c r="H7698" i="35" s="1"/>
  <c r="D7697" i="35"/>
  <c r="E7697" i="35"/>
  <c r="D7698" i="35" l="1"/>
  <c r="E7698" i="35"/>
  <c r="A7700" i="35"/>
  <c r="G7699" i="35"/>
  <c r="H7699" i="35" s="1"/>
  <c r="E7699" i="35" l="1"/>
  <c r="D7699" i="35"/>
  <c r="G7700" i="35"/>
  <c r="H7700" i="35" s="1"/>
  <c r="A7701" i="35"/>
  <c r="G7701" i="35" l="1"/>
  <c r="H7701" i="35" s="1"/>
  <c r="A7702" i="35"/>
  <c r="D7700" i="35"/>
  <c r="E7700" i="35"/>
  <c r="G7702" i="35" l="1"/>
  <c r="H7702" i="35" s="1"/>
  <c r="A7703" i="35"/>
  <c r="D7701" i="35"/>
  <c r="E7701" i="35"/>
  <c r="A7704" i="35" l="1"/>
  <c r="G7703" i="35"/>
  <c r="H7703" i="35" s="1"/>
  <c r="D7702" i="35"/>
  <c r="E7702" i="35"/>
  <c r="E7703" i="35" l="1"/>
  <c r="D7703" i="35"/>
  <c r="A7705" i="35"/>
  <c r="G7704" i="35"/>
  <c r="H7704" i="35" s="1"/>
  <c r="D7704" i="35" l="1"/>
  <c r="E7704" i="35"/>
  <c r="G7705" i="35"/>
  <c r="H7705" i="35" s="1"/>
  <c r="A7706" i="35"/>
  <c r="A7707" i="35" l="1"/>
  <c r="G7706" i="35"/>
  <c r="H7706" i="35" s="1"/>
  <c r="D7705" i="35"/>
  <c r="E7705" i="35"/>
  <c r="D7706" i="35" l="1"/>
  <c r="E7706" i="35"/>
  <c r="A7708" i="35"/>
  <c r="G7707" i="35"/>
  <c r="H7707" i="35" s="1"/>
  <c r="E7707" i="35" l="1"/>
  <c r="D7707" i="35"/>
  <c r="A7709" i="35"/>
  <c r="G7708" i="35"/>
  <c r="H7708" i="35" s="1"/>
  <c r="D7708" i="35" l="1"/>
  <c r="E7708" i="35"/>
  <c r="G7709" i="35"/>
  <c r="H7709" i="35" s="1"/>
  <c r="A7710" i="35"/>
  <c r="A7711" i="35" l="1"/>
  <c r="G7710" i="35"/>
  <c r="H7710" i="35" s="1"/>
  <c r="E7709" i="35"/>
  <c r="D7709" i="35"/>
  <c r="D7710" i="35" l="1"/>
  <c r="E7710" i="35"/>
  <c r="A7712" i="35"/>
  <c r="G7711" i="35"/>
  <c r="H7711" i="35" s="1"/>
  <c r="E7711" i="35" l="1"/>
  <c r="D7711" i="35"/>
  <c r="A7713" i="35"/>
  <c r="G7712" i="35"/>
  <c r="H7712" i="35" s="1"/>
  <c r="E7712" i="35" l="1"/>
  <c r="D7712" i="35"/>
  <c r="G7713" i="35"/>
  <c r="H7713" i="35" s="1"/>
  <c r="A7714" i="35"/>
  <c r="A7715" i="35" l="1"/>
  <c r="G7714" i="35"/>
  <c r="H7714" i="35" s="1"/>
  <c r="D7713" i="35"/>
  <c r="E7713" i="35"/>
  <c r="D7714" i="35" l="1"/>
  <c r="E7714" i="35"/>
  <c r="A7716" i="35"/>
  <c r="G7715" i="35"/>
  <c r="H7715" i="35" s="1"/>
  <c r="E7715" i="35" l="1"/>
  <c r="D7715" i="35"/>
  <c r="A7717" i="35"/>
  <c r="G7716" i="35"/>
  <c r="H7716" i="35" s="1"/>
  <c r="E7716" i="35" l="1"/>
  <c r="B7716" i="35"/>
  <c r="D7716" i="35"/>
  <c r="A7718" i="35"/>
  <c r="G7717" i="35"/>
  <c r="H7717" i="35" s="1"/>
  <c r="A7719" i="35" l="1"/>
  <c r="G7718" i="35"/>
  <c r="H7718" i="35" s="1"/>
  <c r="D7717" i="35"/>
  <c r="E7717" i="35"/>
  <c r="E7718" i="35" l="1"/>
  <c r="D7718" i="35"/>
  <c r="A7720" i="35"/>
  <c r="G7719" i="35"/>
  <c r="H7719" i="35" s="1"/>
  <c r="D7719" i="35" l="1"/>
  <c r="E7719" i="35"/>
  <c r="G7720" i="35"/>
  <c r="H7720" i="35" s="1"/>
  <c r="A7721" i="35"/>
  <c r="G7721" i="35" l="1"/>
  <c r="H7721" i="35" s="1"/>
  <c r="A7722" i="35"/>
  <c r="D7720" i="35"/>
  <c r="E7720" i="35"/>
  <c r="A7723" i="35" l="1"/>
  <c r="G7722" i="35"/>
  <c r="H7722" i="35" s="1"/>
  <c r="D7721" i="35"/>
  <c r="E7721" i="35"/>
  <c r="D7722" i="35" l="1"/>
  <c r="E7722" i="35"/>
  <c r="A7724" i="35"/>
  <c r="G7723" i="35"/>
  <c r="H7723" i="35" s="1"/>
  <c r="D7723" i="35" l="1"/>
  <c r="E7723" i="35"/>
  <c r="G7724" i="35"/>
  <c r="H7724" i="35" s="1"/>
  <c r="A7725" i="35"/>
  <c r="A7726" i="35" l="1"/>
  <c r="G7725" i="35"/>
  <c r="H7725" i="35" s="1"/>
  <c r="E7724" i="35"/>
  <c r="D7724" i="35"/>
  <c r="D7725" i="35" l="1"/>
  <c r="E7725" i="35"/>
  <c r="A7727" i="35"/>
  <c r="G7726" i="35"/>
  <c r="H7726" i="35" s="1"/>
  <c r="D7726" i="35" l="1"/>
  <c r="E7726" i="35"/>
  <c r="A7728" i="35"/>
  <c r="G7727" i="35"/>
  <c r="H7727" i="35" s="1"/>
  <c r="E7727" i="35" l="1"/>
  <c r="D7727" i="35"/>
  <c r="G7728" i="35"/>
  <c r="H7728" i="35" s="1"/>
  <c r="A7729" i="35"/>
  <c r="A7730" i="35" l="1"/>
  <c r="G7729" i="35"/>
  <c r="H7729" i="35" s="1"/>
  <c r="D7728" i="35"/>
  <c r="E7728" i="35"/>
  <c r="E7729" i="35" l="1"/>
  <c r="D7729" i="35"/>
  <c r="A7731" i="35"/>
  <c r="G7730" i="35"/>
  <c r="H7730" i="35" s="1"/>
  <c r="E7730" i="35" l="1"/>
  <c r="D7730" i="35"/>
  <c r="A7732" i="35"/>
  <c r="G7731" i="35"/>
  <c r="H7731" i="35" s="1"/>
  <c r="D7731" i="35" l="1"/>
  <c r="E7731" i="35"/>
  <c r="G7732" i="35"/>
  <c r="H7732" i="35" s="1"/>
  <c r="A7733" i="35"/>
  <c r="A7734" i="35" l="1"/>
  <c r="G7733" i="35"/>
  <c r="H7733" i="35" s="1"/>
  <c r="D7732" i="35"/>
  <c r="E7732" i="35"/>
  <c r="D7733" i="35" l="1"/>
  <c r="E7733" i="35"/>
  <c r="A7735" i="35"/>
  <c r="G7734" i="35"/>
  <c r="H7734" i="35" s="1"/>
  <c r="D7734" i="35" l="1"/>
  <c r="E7734" i="35"/>
  <c r="A7736" i="35"/>
  <c r="G7735" i="35"/>
  <c r="H7735" i="35" s="1"/>
  <c r="E7735" i="35" l="1"/>
  <c r="D7735" i="35"/>
  <c r="G7736" i="35"/>
  <c r="H7736" i="35" s="1"/>
  <c r="A7737" i="35"/>
  <c r="G7737" i="35" l="1"/>
  <c r="H7737" i="35" s="1"/>
  <c r="A7738" i="35"/>
  <c r="D7736" i="35"/>
  <c r="E7736" i="35"/>
  <c r="A7739" i="35" l="1"/>
  <c r="G7738" i="35"/>
  <c r="H7738" i="35" s="1"/>
  <c r="D7737" i="35"/>
  <c r="E7737" i="35"/>
  <c r="E7738" i="35" l="1"/>
  <c r="D7738" i="35"/>
  <c r="A7740" i="35"/>
  <c r="G7739" i="35"/>
  <c r="H7739" i="35" s="1"/>
  <c r="D7739" i="35" l="1"/>
  <c r="E7739" i="35"/>
  <c r="G7740" i="35"/>
  <c r="H7740" i="35" s="1"/>
  <c r="A7741" i="35"/>
  <c r="A7742" i="35" l="1"/>
  <c r="G7741" i="35"/>
  <c r="H7741" i="35" s="1"/>
  <c r="D7740" i="35"/>
  <c r="B7740" i="35"/>
  <c r="E7740" i="35"/>
  <c r="E7741" i="35" l="1"/>
  <c r="D7741" i="35"/>
  <c r="A7743" i="35"/>
  <c r="G7742" i="35"/>
  <c r="H7742" i="35" s="1"/>
  <c r="E7742" i="35" l="1"/>
  <c r="D7742" i="35"/>
  <c r="G7743" i="35"/>
  <c r="H7743" i="35" s="1"/>
  <c r="A7744" i="35"/>
  <c r="A7745" i="35" l="1"/>
  <c r="G7744" i="35"/>
  <c r="H7744" i="35" s="1"/>
  <c r="E7743" i="35"/>
  <c r="D7743" i="35"/>
  <c r="E7744" i="35" l="1"/>
  <c r="D7744" i="35"/>
  <c r="A7746" i="35"/>
  <c r="G7745" i="35"/>
  <c r="H7745" i="35" s="1"/>
  <c r="E7745" i="35" l="1"/>
  <c r="D7745" i="35"/>
  <c r="A7747" i="35"/>
  <c r="G7746" i="35"/>
  <c r="H7746" i="35" s="1"/>
  <c r="E7746" i="35" l="1"/>
  <c r="D7746" i="35"/>
  <c r="G7747" i="35"/>
  <c r="H7747" i="35" s="1"/>
  <c r="A7748" i="35"/>
  <c r="A7749" i="35" l="1"/>
  <c r="G7748" i="35"/>
  <c r="H7748" i="35" s="1"/>
  <c r="E7747" i="35"/>
  <c r="D7747" i="35"/>
  <c r="E7748" i="35" l="1"/>
  <c r="D7748" i="35"/>
  <c r="A7750" i="35"/>
  <c r="G7749" i="35"/>
  <c r="H7749" i="35" s="1"/>
  <c r="E7749" i="35" l="1"/>
  <c r="D7749" i="35"/>
  <c r="A7751" i="35"/>
  <c r="G7750" i="35"/>
  <c r="H7750" i="35" s="1"/>
  <c r="D7750" i="35" l="1"/>
  <c r="E7750" i="35"/>
  <c r="G7751" i="35"/>
  <c r="H7751" i="35" s="1"/>
  <c r="A7752" i="35"/>
  <c r="A7753" i="35" l="1"/>
  <c r="G7752" i="35"/>
  <c r="H7752" i="35" s="1"/>
  <c r="D7751" i="35"/>
  <c r="E7751" i="35"/>
  <c r="D7752" i="35" l="1"/>
  <c r="E7752" i="35"/>
  <c r="A7754" i="35"/>
  <c r="G7753" i="35"/>
  <c r="H7753" i="35" s="1"/>
  <c r="E7753" i="35" l="1"/>
  <c r="D7753" i="35"/>
  <c r="A7755" i="35"/>
  <c r="G7754" i="35"/>
  <c r="H7754" i="35" s="1"/>
  <c r="E7754" i="35" l="1"/>
  <c r="D7754" i="35"/>
  <c r="G7755" i="35"/>
  <c r="H7755" i="35" s="1"/>
  <c r="A7756" i="35"/>
  <c r="G7756" i="35" l="1"/>
  <c r="H7756" i="35" s="1"/>
  <c r="A7757" i="35"/>
  <c r="D7755" i="35"/>
  <c r="E7755" i="35"/>
  <c r="A7758" i="35" l="1"/>
  <c r="G7757" i="35"/>
  <c r="H7757" i="35" s="1"/>
  <c r="E7756" i="35"/>
  <c r="D7756" i="35"/>
  <c r="E7757" i="35" l="1"/>
  <c r="D7757" i="35"/>
  <c r="A7759" i="35"/>
  <c r="G7758" i="35"/>
  <c r="H7758" i="35" s="1"/>
  <c r="E7758" i="35" l="1"/>
  <c r="D7758" i="35"/>
  <c r="G7759" i="35"/>
  <c r="H7759" i="35" s="1"/>
  <c r="A7760" i="35"/>
  <c r="A7761" i="35" l="1"/>
  <c r="G7760" i="35"/>
  <c r="H7760" i="35" s="1"/>
  <c r="D7759" i="35"/>
  <c r="E7759" i="35"/>
  <c r="E7760" i="35" l="1"/>
  <c r="D7760" i="35"/>
  <c r="A7762" i="35"/>
  <c r="G7761" i="35"/>
  <c r="H7761" i="35" s="1"/>
  <c r="D7761" i="35" l="1"/>
  <c r="E7761" i="35"/>
  <c r="A7763" i="35"/>
  <c r="G7762" i="35"/>
  <c r="H7762" i="35" s="1"/>
  <c r="E7762" i="35" l="1"/>
  <c r="D7762" i="35"/>
  <c r="G7763" i="35"/>
  <c r="H7763" i="35" s="1"/>
  <c r="A7764" i="35"/>
  <c r="A7765" i="35" l="1"/>
  <c r="G7764" i="35"/>
  <c r="H7764" i="35" s="1"/>
  <c r="E7763" i="35"/>
  <c r="D7763" i="35"/>
  <c r="E7764" i="35" l="1"/>
  <c r="D7764" i="35"/>
  <c r="B7764" i="35"/>
  <c r="A7766" i="35"/>
  <c r="G7765" i="35"/>
  <c r="H7765" i="35" s="1"/>
  <c r="G7766" i="35" l="1"/>
  <c r="H7766" i="35" s="1"/>
  <c r="A7767" i="35"/>
  <c r="E7765" i="35"/>
  <c r="D7765" i="35"/>
  <c r="A7768" i="35" l="1"/>
  <c r="G7767" i="35"/>
  <c r="H7767" i="35" s="1"/>
  <c r="E7766" i="35"/>
  <c r="D7766" i="35"/>
  <c r="E7767" i="35" l="1"/>
  <c r="D7767" i="35"/>
  <c r="A7769" i="35"/>
  <c r="G7768" i="35"/>
  <c r="H7768" i="35" s="1"/>
  <c r="E7768" i="35" l="1"/>
  <c r="D7768" i="35"/>
  <c r="A7770" i="35"/>
  <c r="G7769" i="35"/>
  <c r="H7769" i="35" s="1"/>
  <c r="D7769" i="35" l="1"/>
  <c r="E7769" i="35"/>
  <c r="G7770" i="35"/>
  <c r="H7770" i="35" s="1"/>
  <c r="A7771" i="35"/>
  <c r="A7772" i="35" l="1"/>
  <c r="G7771" i="35"/>
  <c r="H7771" i="35" s="1"/>
  <c r="D7770" i="35"/>
  <c r="E7770" i="35"/>
  <c r="D7771" i="35" l="1"/>
  <c r="E7771" i="35"/>
  <c r="A7773" i="35"/>
  <c r="G7772" i="35"/>
  <c r="H7772" i="35" s="1"/>
  <c r="D7772" i="35" l="1"/>
  <c r="E7772" i="35"/>
  <c r="A7774" i="35"/>
  <c r="G7773" i="35"/>
  <c r="H7773" i="35" s="1"/>
  <c r="E7773" i="35" l="1"/>
  <c r="D7773" i="35"/>
  <c r="G7774" i="35"/>
  <c r="H7774" i="35" s="1"/>
  <c r="A7775" i="35"/>
  <c r="G7775" i="35" l="1"/>
  <c r="H7775" i="35" s="1"/>
  <c r="A7776" i="35"/>
  <c r="E7774" i="35"/>
  <c r="D7774" i="35"/>
  <c r="A7777" i="35" l="1"/>
  <c r="G7776" i="35"/>
  <c r="H7776" i="35" s="1"/>
  <c r="E7775" i="35"/>
  <c r="D7775" i="35"/>
  <c r="D7776" i="35" l="1"/>
  <c r="E7776" i="35"/>
  <c r="A7778" i="35"/>
  <c r="G7777" i="35"/>
  <c r="H7777" i="35" s="1"/>
  <c r="D7777" i="35" l="1"/>
  <c r="E7777" i="35"/>
  <c r="G7778" i="35"/>
  <c r="H7778" i="35" s="1"/>
  <c r="A7779" i="35"/>
  <c r="A7780" i="35" l="1"/>
  <c r="G7779" i="35"/>
  <c r="H7779" i="35" s="1"/>
  <c r="D7778" i="35"/>
  <c r="E7778" i="35"/>
  <c r="D7779" i="35" l="1"/>
  <c r="E7779" i="35"/>
  <c r="A7781" i="35"/>
  <c r="G7780" i="35"/>
  <c r="H7780" i="35" s="1"/>
  <c r="E7780" i="35" l="1"/>
  <c r="D7780" i="35"/>
  <c r="A7782" i="35"/>
  <c r="G7781" i="35"/>
  <c r="H7781" i="35" s="1"/>
  <c r="E7781" i="35" l="1"/>
  <c r="D7781" i="35"/>
  <c r="G7782" i="35"/>
  <c r="H7782" i="35" s="1"/>
  <c r="A7783" i="35"/>
  <c r="A7784" i="35" l="1"/>
  <c r="G7783" i="35"/>
  <c r="H7783" i="35" s="1"/>
  <c r="E7782" i="35"/>
  <c r="D7782" i="35"/>
  <c r="D7783" i="35" l="1"/>
  <c r="E7783" i="35"/>
  <c r="A7785" i="35"/>
  <c r="G7784" i="35"/>
  <c r="H7784" i="35" s="1"/>
  <c r="E7784" i="35" l="1"/>
  <c r="D7784" i="35"/>
  <c r="A7786" i="35"/>
  <c r="G7785" i="35"/>
  <c r="H7785" i="35" s="1"/>
  <c r="D7785" i="35" l="1"/>
  <c r="E7785" i="35"/>
  <c r="G7786" i="35"/>
  <c r="H7786" i="35" s="1"/>
  <c r="A7787" i="35"/>
  <c r="A7788" i="35" l="1"/>
  <c r="G7787" i="35"/>
  <c r="H7787" i="35" s="1"/>
  <c r="E7786" i="35"/>
  <c r="D7786" i="35"/>
  <c r="D7787" i="35" l="1"/>
  <c r="E7787" i="35"/>
  <c r="A7789" i="35"/>
  <c r="G7788" i="35"/>
  <c r="H7788" i="35" s="1"/>
  <c r="E7788" i="35" l="1"/>
  <c r="B7788" i="35"/>
  <c r="D7788" i="35"/>
  <c r="G7789" i="35"/>
  <c r="H7789" i="35" s="1"/>
  <c r="A7790" i="35"/>
  <c r="E7789" i="35" l="1"/>
  <c r="D7789" i="35"/>
  <c r="A7791" i="35"/>
  <c r="G7790" i="35"/>
  <c r="H7790" i="35" s="1"/>
  <c r="E7790" i="35" l="1"/>
  <c r="D7790" i="35"/>
  <c r="A7792" i="35"/>
  <c r="G7791" i="35"/>
  <c r="H7791" i="35" s="1"/>
  <c r="E7791" i="35" l="1"/>
  <c r="D7791" i="35"/>
  <c r="A7793" i="35"/>
  <c r="G7792" i="35"/>
  <c r="H7792" i="35" s="1"/>
  <c r="E7792" i="35" l="1"/>
  <c r="D7792" i="35"/>
  <c r="G7793" i="35"/>
  <c r="H7793" i="35" s="1"/>
  <c r="A7794" i="35"/>
  <c r="G7794" i="35" l="1"/>
  <c r="H7794" i="35" s="1"/>
  <c r="A7795" i="35"/>
  <c r="D7793" i="35"/>
  <c r="E7793" i="35"/>
  <c r="A7796" i="35" l="1"/>
  <c r="G7795" i="35"/>
  <c r="H7795" i="35" s="1"/>
  <c r="D7794" i="35"/>
  <c r="E7794" i="35"/>
  <c r="E7795" i="35" l="1"/>
  <c r="D7795" i="35"/>
  <c r="A7797" i="35"/>
  <c r="G7796" i="35"/>
  <c r="H7796" i="35" s="1"/>
  <c r="D7796" i="35" l="1"/>
  <c r="E7796" i="35"/>
  <c r="G7797" i="35"/>
  <c r="H7797" i="35" s="1"/>
  <c r="A7798" i="35"/>
  <c r="A7799" i="35" l="1"/>
  <c r="G7798" i="35"/>
  <c r="H7798" i="35" s="1"/>
  <c r="D7797" i="35"/>
  <c r="E7797" i="35"/>
  <c r="D7798" i="35" l="1"/>
  <c r="E7798" i="35"/>
  <c r="A7800" i="35"/>
  <c r="G7799" i="35"/>
  <c r="H7799" i="35" s="1"/>
  <c r="E7799" i="35" l="1"/>
  <c r="D7799" i="35"/>
  <c r="A7801" i="35"/>
  <c r="G7800" i="35"/>
  <c r="H7800" i="35" s="1"/>
  <c r="E7800" i="35" l="1"/>
  <c r="D7800" i="35"/>
  <c r="G7801" i="35"/>
  <c r="H7801" i="35" s="1"/>
  <c r="A7802" i="35"/>
  <c r="A7803" i="35" l="1"/>
  <c r="G7802" i="35"/>
  <c r="H7802" i="35" s="1"/>
  <c r="E7801" i="35"/>
  <c r="D7801" i="35"/>
  <c r="E7802" i="35" l="1"/>
  <c r="D7802" i="35"/>
  <c r="A7804" i="35"/>
  <c r="G7803" i="35"/>
  <c r="H7803" i="35" s="1"/>
  <c r="E7803" i="35" l="1"/>
  <c r="D7803" i="35"/>
  <c r="A7805" i="35"/>
  <c r="G7804" i="35"/>
  <c r="H7804" i="35" s="1"/>
  <c r="E7804" i="35" l="1"/>
  <c r="D7804" i="35"/>
  <c r="G7805" i="35"/>
  <c r="H7805" i="35" s="1"/>
  <c r="A7806" i="35"/>
  <c r="A7807" i="35" l="1"/>
  <c r="G7806" i="35"/>
  <c r="H7806" i="35" s="1"/>
  <c r="D7805" i="35"/>
  <c r="E7805" i="35"/>
  <c r="E7806" i="35" l="1"/>
  <c r="D7806" i="35"/>
  <c r="A7808" i="35"/>
  <c r="G7807" i="35"/>
  <c r="H7807" i="35" s="1"/>
  <c r="E7807" i="35" l="1"/>
  <c r="D7807" i="35"/>
  <c r="A7809" i="35"/>
  <c r="G7808" i="35"/>
  <c r="H7808" i="35" s="1"/>
  <c r="E7808" i="35" l="1"/>
  <c r="D7808" i="35"/>
  <c r="G7809" i="35"/>
  <c r="H7809" i="35" s="1"/>
  <c r="A7810" i="35"/>
  <c r="G7810" i="35" l="1"/>
  <c r="H7810" i="35" s="1"/>
  <c r="A7811" i="35"/>
  <c r="D7809" i="35"/>
  <c r="E7809" i="35"/>
  <c r="A7812" i="35" l="1"/>
  <c r="G7811" i="35"/>
  <c r="H7811" i="35" s="1"/>
  <c r="D7810" i="35"/>
  <c r="E7810" i="35"/>
  <c r="E7811" i="35" l="1"/>
  <c r="D7811" i="35"/>
  <c r="G7812" i="35"/>
  <c r="H7812" i="35" s="1"/>
  <c r="A7813" i="35"/>
  <c r="G7813" i="35" l="1"/>
  <c r="H7813" i="35" s="1"/>
  <c r="A7814" i="35"/>
  <c r="E7812" i="35"/>
  <c r="B7812" i="35"/>
  <c r="D7812" i="35"/>
  <c r="A7815" i="35" l="1"/>
  <c r="G7814" i="35"/>
  <c r="H7814" i="35" s="1"/>
  <c r="D7813" i="35"/>
  <c r="E7813" i="35"/>
  <c r="E7814" i="35" l="1"/>
  <c r="D7814" i="35"/>
  <c r="A7816" i="35"/>
  <c r="G7815" i="35"/>
  <c r="H7815" i="35" s="1"/>
  <c r="D7815" i="35" l="1"/>
  <c r="E7815" i="35"/>
  <c r="G7816" i="35"/>
  <c r="H7816" i="35" s="1"/>
  <c r="A7817" i="35"/>
  <c r="A7818" i="35" l="1"/>
  <c r="G7817" i="35"/>
  <c r="H7817" i="35" s="1"/>
  <c r="D7816" i="35"/>
  <c r="E7816" i="35"/>
  <c r="E7817" i="35" l="1"/>
  <c r="D7817" i="35"/>
  <c r="A7819" i="35"/>
  <c r="G7818" i="35"/>
  <c r="H7818" i="35" s="1"/>
  <c r="A7820" i="35" l="1"/>
  <c r="G7819" i="35"/>
  <c r="H7819" i="35" s="1"/>
  <c r="D7818" i="35"/>
  <c r="E7818" i="35"/>
  <c r="E7819" i="35" l="1"/>
  <c r="D7819" i="35"/>
  <c r="G7820" i="35"/>
  <c r="H7820" i="35" s="1"/>
  <c r="A7821" i="35"/>
  <c r="A7822" i="35" l="1"/>
  <c r="G7821" i="35"/>
  <c r="H7821" i="35" s="1"/>
  <c r="D7820" i="35"/>
  <c r="E7820" i="35"/>
  <c r="E7821" i="35" l="1"/>
  <c r="D7821" i="35"/>
  <c r="A7823" i="35"/>
  <c r="G7822" i="35"/>
  <c r="H7822" i="35" s="1"/>
  <c r="A7824" i="35" l="1"/>
  <c r="G7823" i="35"/>
  <c r="H7823" i="35" s="1"/>
  <c r="D7822" i="35"/>
  <c r="E7822" i="35"/>
  <c r="D7823" i="35" l="1"/>
  <c r="E7823" i="35"/>
  <c r="G7824" i="35"/>
  <c r="H7824" i="35" s="1"/>
  <c r="A7825" i="35"/>
  <c r="A7826" i="35" l="1"/>
  <c r="G7825" i="35"/>
  <c r="H7825" i="35" s="1"/>
  <c r="E7824" i="35"/>
  <c r="D7824" i="35"/>
  <c r="D7825" i="35" l="1"/>
  <c r="E7825" i="35"/>
  <c r="A7827" i="35"/>
  <c r="G7826" i="35"/>
  <c r="H7826" i="35" s="1"/>
  <c r="G7827" i="35" l="1"/>
  <c r="H7827" i="35" s="1"/>
  <c r="A7828" i="35"/>
  <c r="E7826" i="35"/>
  <c r="D7826" i="35"/>
  <c r="G7828" i="35" l="1"/>
  <c r="H7828" i="35" s="1"/>
  <c r="A7829" i="35"/>
  <c r="D7827" i="35"/>
  <c r="E7827" i="35"/>
  <c r="G7829" i="35" l="1"/>
  <c r="H7829" i="35" s="1"/>
  <c r="A7830" i="35"/>
  <c r="D7828" i="35"/>
  <c r="E7828" i="35"/>
  <c r="A7831" i="35" l="1"/>
  <c r="G7830" i="35"/>
  <c r="H7830" i="35" s="1"/>
  <c r="D7829" i="35"/>
  <c r="E7829" i="35"/>
  <c r="E7830" i="35" l="1"/>
  <c r="D7830" i="35"/>
  <c r="A7832" i="35"/>
  <c r="G7831" i="35"/>
  <c r="H7831" i="35" s="1"/>
  <c r="G7832" i="35" l="1"/>
  <c r="H7832" i="35" s="1"/>
  <c r="A7833" i="35"/>
  <c r="D7831" i="35"/>
  <c r="E7831" i="35"/>
  <c r="A7834" i="35" l="1"/>
  <c r="G7833" i="35"/>
  <c r="H7833" i="35" s="1"/>
  <c r="D7832" i="35"/>
  <c r="E7832" i="35"/>
  <c r="D7833" i="35" l="1"/>
  <c r="E7833" i="35"/>
  <c r="A7835" i="35"/>
  <c r="G7834" i="35"/>
  <c r="H7834" i="35" s="1"/>
  <c r="E7834" i="35" l="1"/>
  <c r="D7834" i="35"/>
  <c r="A7836" i="35"/>
  <c r="G7835" i="35"/>
  <c r="H7835" i="35" s="1"/>
  <c r="E7835" i="35" l="1"/>
  <c r="D7835" i="35"/>
  <c r="G7836" i="35"/>
  <c r="H7836" i="35" s="1"/>
  <c r="A7837" i="35"/>
  <c r="A7838" i="35" l="1"/>
  <c r="G7837" i="35"/>
  <c r="H7837" i="35" s="1"/>
  <c r="E7836" i="35"/>
  <c r="B7836" i="35"/>
  <c r="D7836" i="35"/>
  <c r="E7837" i="35" l="1"/>
  <c r="D7837" i="35"/>
  <c r="A7839" i="35"/>
  <c r="G7838" i="35"/>
  <c r="H7838" i="35" s="1"/>
  <c r="D7838" i="35" l="1"/>
  <c r="E7838" i="35"/>
  <c r="G7839" i="35"/>
  <c r="H7839" i="35" s="1"/>
  <c r="A7840" i="35"/>
  <c r="A7841" i="35" l="1"/>
  <c r="G7840" i="35"/>
  <c r="H7840" i="35" s="1"/>
  <c r="E7839" i="35"/>
  <c r="D7839" i="35"/>
  <c r="D7840" i="35" l="1"/>
  <c r="E7840" i="35"/>
  <c r="A7842" i="35"/>
  <c r="G7841" i="35"/>
  <c r="H7841" i="35" s="1"/>
  <c r="E7841" i="35" l="1"/>
  <c r="D7841" i="35"/>
  <c r="A7843" i="35"/>
  <c r="G7842" i="35"/>
  <c r="H7842" i="35" s="1"/>
  <c r="D7842" i="35" l="1"/>
  <c r="E7842" i="35"/>
  <c r="G7843" i="35"/>
  <c r="H7843" i="35" s="1"/>
  <c r="A7844" i="35"/>
  <c r="G7844" i="35" l="1"/>
  <c r="H7844" i="35" s="1"/>
  <c r="A7845" i="35"/>
  <c r="D7843" i="35"/>
  <c r="E7843" i="35"/>
  <c r="G7845" i="35" l="1"/>
  <c r="H7845" i="35" s="1"/>
  <c r="A7846" i="35"/>
  <c r="D7844" i="35"/>
  <c r="E7844" i="35"/>
  <c r="G7846" i="35" l="1"/>
  <c r="H7846" i="35" s="1"/>
  <c r="A7847" i="35"/>
  <c r="E7845" i="35"/>
  <c r="D7845" i="35"/>
  <c r="A7848" i="35" l="1"/>
  <c r="G7847" i="35"/>
  <c r="H7847" i="35" s="1"/>
  <c r="E7846" i="35"/>
  <c r="D7846" i="35"/>
  <c r="D7847" i="35" l="1"/>
  <c r="E7847" i="35"/>
  <c r="G7848" i="35"/>
  <c r="H7848" i="35" s="1"/>
  <c r="A7849" i="35"/>
  <c r="G7849" i="35" l="1"/>
  <c r="H7849" i="35" s="1"/>
  <c r="A7850" i="35"/>
  <c r="D7848" i="35"/>
  <c r="E7848" i="35"/>
  <c r="A7851" i="35" l="1"/>
  <c r="G7850" i="35"/>
  <c r="H7850" i="35" s="1"/>
  <c r="E7849" i="35"/>
  <c r="D7849" i="35"/>
  <c r="E7850" i="35" l="1"/>
  <c r="D7850" i="35"/>
  <c r="A7852" i="35"/>
  <c r="G7851" i="35"/>
  <c r="H7851" i="35" s="1"/>
  <c r="D7851" i="35" l="1"/>
  <c r="E7851" i="35"/>
  <c r="G7852" i="35"/>
  <c r="H7852" i="35" s="1"/>
  <c r="A7853" i="35"/>
  <c r="G7853" i="35" l="1"/>
  <c r="H7853" i="35" s="1"/>
  <c r="A7854" i="35"/>
  <c r="D7852" i="35"/>
  <c r="E7852" i="35"/>
  <c r="G7854" i="35" l="1"/>
  <c r="H7854" i="35" s="1"/>
  <c r="A7855" i="35"/>
  <c r="E7853" i="35"/>
  <c r="D7853" i="35"/>
  <c r="A7856" i="35" l="1"/>
  <c r="G7855" i="35"/>
  <c r="H7855" i="35" s="1"/>
  <c r="D7854" i="35"/>
  <c r="E7854" i="35"/>
  <c r="D7855" i="35" l="1"/>
  <c r="E7855" i="35"/>
  <c r="G7856" i="35"/>
  <c r="H7856" i="35" s="1"/>
  <c r="A7857" i="35"/>
  <c r="G7857" i="35" l="1"/>
  <c r="H7857" i="35" s="1"/>
  <c r="A7858" i="35"/>
  <c r="E7856" i="35"/>
  <c r="D7856" i="35"/>
  <c r="A7859" i="35" l="1"/>
  <c r="G7858" i="35"/>
  <c r="H7858" i="35" s="1"/>
  <c r="E7857" i="35"/>
  <c r="D7857" i="35"/>
  <c r="D7858" i="35" l="1"/>
  <c r="E7858" i="35"/>
  <c r="A7860" i="35"/>
  <c r="G7859" i="35"/>
  <c r="H7859" i="35" s="1"/>
  <c r="D7859" i="35" l="1"/>
  <c r="E7859" i="35"/>
  <c r="A7861" i="35"/>
  <c r="G7860" i="35"/>
  <c r="H7860" i="35" s="1"/>
  <c r="E7860" i="35" l="1"/>
  <c r="D7860" i="35"/>
  <c r="B7860" i="35"/>
  <c r="A7862" i="35"/>
  <c r="G7861" i="35"/>
  <c r="H7861" i="35" s="1"/>
  <c r="A7863" i="35" l="1"/>
  <c r="G7862" i="35"/>
  <c r="H7862" i="35" s="1"/>
  <c r="D7861" i="35"/>
  <c r="E7861" i="35"/>
  <c r="E7862" i="35" l="1"/>
  <c r="D7862" i="35"/>
  <c r="G7863" i="35"/>
  <c r="H7863" i="35" s="1"/>
  <c r="A7864" i="35"/>
  <c r="G7864" i="35" l="1"/>
  <c r="H7864" i="35" s="1"/>
  <c r="A7865" i="35"/>
  <c r="E7863" i="35"/>
  <c r="D7863" i="35"/>
  <c r="G7865" i="35" l="1"/>
  <c r="H7865" i="35" s="1"/>
  <c r="A7866" i="35"/>
  <c r="E7864" i="35"/>
  <c r="D7864" i="35"/>
  <c r="A7867" i="35" l="1"/>
  <c r="G7866" i="35"/>
  <c r="H7866" i="35" s="1"/>
  <c r="D7865" i="35"/>
  <c r="E7865" i="35"/>
  <c r="E7866" i="35" l="1"/>
  <c r="D7866" i="35"/>
  <c r="G7867" i="35"/>
  <c r="H7867" i="35" s="1"/>
  <c r="A7868" i="35"/>
  <c r="G7868" i="35" l="1"/>
  <c r="H7868" i="35" s="1"/>
  <c r="A7869" i="35"/>
  <c r="D7867" i="35"/>
  <c r="E7867" i="35"/>
  <c r="A7870" i="35" l="1"/>
  <c r="G7869" i="35"/>
  <c r="H7869" i="35" s="1"/>
  <c r="D7868" i="35"/>
  <c r="E7868" i="35"/>
  <c r="E7869" i="35" l="1"/>
  <c r="D7869" i="35"/>
  <c r="A7871" i="35"/>
  <c r="G7870" i="35"/>
  <c r="H7870" i="35" s="1"/>
  <c r="D7870" i="35" l="1"/>
  <c r="E7870" i="35"/>
  <c r="G7871" i="35"/>
  <c r="H7871" i="35" s="1"/>
  <c r="A7872" i="35"/>
  <c r="G7872" i="35" l="1"/>
  <c r="H7872" i="35" s="1"/>
  <c r="A7873" i="35"/>
  <c r="E7871" i="35"/>
  <c r="D7871" i="35"/>
  <c r="G7873" i="35" l="1"/>
  <c r="H7873" i="35" s="1"/>
  <c r="A7874" i="35"/>
  <c r="D7872" i="35"/>
  <c r="E7872" i="35"/>
  <c r="A7875" i="35" l="1"/>
  <c r="G7874" i="35"/>
  <c r="H7874" i="35" s="1"/>
  <c r="D7873" i="35"/>
  <c r="E7873" i="35"/>
  <c r="E7874" i="35" l="1"/>
  <c r="D7874" i="35"/>
  <c r="G7875" i="35"/>
  <c r="H7875" i="35" s="1"/>
  <c r="A7876" i="35"/>
  <c r="G7876" i="35" l="1"/>
  <c r="H7876" i="35" s="1"/>
  <c r="A7877" i="35"/>
  <c r="D7875" i="35"/>
  <c r="E7875" i="35"/>
  <c r="A7878" i="35" l="1"/>
  <c r="G7877" i="35"/>
  <c r="H7877" i="35" s="1"/>
  <c r="E7876" i="35"/>
  <c r="D7876" i="35"/>
  <c r="D7877" i="35" l="1"/>
  <c r="E7877" i="35"/>
  <c r="A7879" i="35"/>
  <c r="G7878" i="35"/>
  <c r="H7878" i="35" s="1"/>
  <c r="E7878" i="35" l="1"/>
  <c r="D7878" i="35"/>
  <c r="G7879" i="35"/>
  <c r="H7879" i="35" s="1"/>
  <c r="A7880" i="35"/>
  <c r="G7880" i="35" l="1"/>
  <c r="H7880" i="35" s="1"/>
  <c r="A7881" i="35"/>
  <c r="E7879" i="35"/>
  <c r="D7879" i="35"/>
  <c r="G7881" i="35" l="1"/>
  <c r="H7881" i="35" s="1"/>
  <c r="A7882" i="35"/>
  <c r="E7880" i="35"/>
  <c r="D7880" i="35"/>
  <c r="A7883" i="35" l="1"/>
  <c r="G7882" i="35"/>
  <c r="H7882" i="35" s="1"/>
  <c r="E7881" i="35"/>
  <c r="D7881" i="35"/>
  <c r="D7882" i="35" l="1"/>
  <c r="E7882" i="35"/>
  <c r="G7883" i="35"/>
  <c r="H7883" i="35" s="1"/>
  <c r="A7884" i="35"/>
  <c r="G7884" i="35" l="1"/>
  <c r="H7884" i="35" s="1"/>
  <c r="A7885" i="35"/>
  <c r="D7883" i="35"/>
  <c r="E7883" i="35"/>
  <c r="A7886" i="35" l="1"/>
  <c r="G7885" i="35"/>
  <c r="H7885" i="35" s="1"/>
  <c r="E7884" i="35"/>
  <c r="B7884" i="35"/>
  <c r="D7884" i="35"/>
  <c r="E7885" i="35" l="1"/>
  <c r="D7885" i="35"/>
  <c r="G7886" i="35"/>
  <c r="H7886" i="35" s="1"/>
  <c r="A7887" i="35"/>
  <c r="G7887" i="35" l="1"/>
  <c r="H7887" i="35" s="1"/>
  <c r="A7888" i="35"/>
  <c r="E7886" i="35"/>
  <c r="D7886" i="35"/>
  <c r="A7889" i="35" l="1"/>
  <c r="G7888" i="35"/>
  <c r="H7888" i="35" s="1"/>
  <c r="E7887" i="35"/>
  <c r="D7887" i="35"/>
  <c r="E7888" i="35" l="1"/>
  <c r="D7888" i="35"/>
  <c r="A7890" i="35"/>
  <c r="G7889" i="35"/>
  <c r="H7889" i="35" s="1"/>
  <c r="E7889" i="35" l="1"/>
  <c r="D7889" i="35"/>
  <c r="G7890" i="35"/>
  <c r="H7890" i="35" s="1"/>
  <c r="A7891" i="35"/>
  <c r="G7891" i="35" l="1"/>
  <c r="H7891" i="35" s="1"/>
  <c r="A7892" i="35"/>
  <c r="E7890" i="35"/>
  <c r="D7890" i="35"/>
  <c r="G7892" i="35" l="1"/>
  <c r="H7892" i="35" s="1"/>
  <c r="A7893" i="35"/>
  <c r="E7891" i="35"/>
  <c r="D7891" i="35"/>
  <c r="A7894" i="35" l="1"/>
  <c r="G7893" i="35"/>
  <c r="H7893" i="35" s="1"/>
  <c r="E7892" i="35"/>
  <c r="D7892" i="35"/>
  <c r="E7893" i="35" l="1"/>
  <c r="D7893" i="35"/>
  <c r="G7894" i="35"/>
  <c r="H7894" i="35" s="1"/>
  <c r="A7895" i="35"/>
  <c r="G7895" i="35" l="1"/>
  <c r="H7895" i="35" s="1"/>
  <c r="A7896" i="35"/>
  <c r="D7894" i="35"/>
  <c r="E7894" i="35"/>
  <c r="D7895" i="35" l="1"/>
  <c r="E7895" i="35"/>
  <c r="A7897" i="35"/>
  <c r="G7896" i="35"/>
  <c r="H7896" i="35" s="1"/>
  <c r="D7896" i="35" l="1"/>
  <c r="E7896" i="35"/>
  <c r="A7898" i="35"/>
  <c r="G7897" i="35"/>
  <c r="H7897" i="35" s="1"/>
  <c r="E7897" i="35" l="1"/>
  <c r="D7897" i="35"/>
  <c r="G7898" i="35"/>
  <c r="H7898" i="35" s="1"/>
  <c r="A7899" i="35"/>
  <c r="G7899" i="35" l="1"/>
  <c r="H7899" i="35" s="1"/>
  <c r="A7900" i="35"/>
  <c r="D7898" i="35"/>
  <c r="E7898" i="35"/>
  <c r="A7901" i="35" l="1"/>
  <c r="G7900" i="35"/>
  <c r="H7900" i="35" s="1"/>
  <c r="E7899" i="35"/>
  <c r="D7899" i="35"/>
  <c r="D7900" i="35" l="1"/>
  <c r="E7900" i="35"/>
  <c r="A7902" i="35"/>
  <c r="G7901" i="35"/>
  <c r="H7901" i="35" s="1"/>
  <c r="A7903" i="35" l="1"/>
  <c r="G7902" i="35"/>
  <c r="H7902" i="35" s="1"/>
  <c r="E7901" i="35"/>
  <c r="D7901" i="35"/>
  <c r="D7902" i="35" l="1"/>
  <c r="E7902" i="35"/>
  <c r="A7904" i="35"/>
  <c r="G7903" i="35"/>
  <c r="H7903" i="35" s="1"/>
  <c r="A7905" i="35" l="1"/>
  <c r="G7904" i="35"/>
  <c r="H7904" i="35" s="1"/>
  <c r="D7903" i="35"/>
  <c r="E7903" i="35"/>
  <c r="E7904" i="35" l="1"/>
  <c r="D7904" i="35"/>
  <c r="G7905" i="35"/>
  <c r="H7905" i="35" s="1"/>
  <c r="A7906" i="35"/>
  <c r="A7907" i="35" l="1"/>
  <c r="G7906" i="35"/>
  <c r="H7906" i="35" s="1"/>
  <c r="D7905" i="35"/>
  <c r="E7905" i="35"/>
  <c r="D7906" i="35" l="1"/>
  <c r="E7906" i="35"/>
  <c r="A7908" i="35"/>
  <c r="G7907" i="35"/>
  <c r="H7907" i="35" s="1"/>
  <c r="E7907" i="35" l="1"/>
  <c r="D7907" i="35"/>
  <c r="A7909" i="35"/>
  <c r="G7908" i="35"/>
  <c r="H7908" i="35" s="1"/>
  <c r="E7908" i="35" l="1"/>
  <c r="B7908" i="35"/>
  <c r="D7908" i="35"/>
  <c r="A7910" i="35"/>
  <c r="G7909" i="35"/>
  <c r="H7909" i="35" s="1"/>
  <c r="A7911" i="35" l="1"/>
  <c r="G7910" i="35"/>
  <c r="H7910" i="35" s="1"/>
  <c r="D7909" i="35"/>
  <c r="E7909" i="35"/>
  <c r="E7910" i="35" l="1"/>
  <c r="D7910" i="35"/>
  <c r="A7912" i="35"/>
  <c r="G7911" i="35"/>
  <c r="H7911" i="35" s="1"/>
  <c r="D7911" i="35" l="1"/>
  <c r="E7911" i="35"/>
  <c r="G7912" i="35"/>
  <c r="H7912" i="35" s="1"/>
  <c r="A7913" i="35"/>
  <c r="G7913" i="35" l="1"/>
  <c r="H7913" i="35" s="1"/>
  <c r="A7914" i="35"/>
  <c r="D7912" i="35"/>
  <c r="E7912" i="35"/>
  <c r="A7915" i="35" l="1"/>
  <c r="G7914" i="35"/>
  <c r="H7914" i="35" s="1"/>
  <c r="D7913" i="35"/>
  <c r="E7913" i="35"/>
  <c r="D7914" i="35" l="1"/>
  <c r="E7914" i="35"/>
  <c r="A7916" i="35"/>
  <c r="G7915" i="35"/>
  <c r="H7915" i="35" s="1"/>
  <c r="D7915" i="35" l="1"/>
  <c r="E7915" i="35"/>
  <c r="G7916" i="35"/>
  <c r="H7916" i="35" s="1"/>
  <c r="A7917" i="35"/>
  <c r="A7918" i="35" l="1"/>
  <c r="G7917" i="35"/>
  <c r="H7917" i="35" s="1"/>
  <c r="E7916" i="35"/>
  <c r="D7916" i="35"/>
  <c r="D7917" i="35" l="1"/>
  <c r="E7917" i="35"/>
  <c r="A7919" i="35"/>
  <c r="G7918" i="35"/>
  <c r="H7918" i="35" s="1"/>
  <c r="E7918" i="35" l="1"/>
  <c r="D7918" i="35"/>
  <c r="A7920" i="35"/>
  <c r="G7919" i="35"/>
  <c r="H7919" i="35" s="1"/>
  <c r="D7919" i="35" l="1"/>
  <c r="E7919" i="35"/>
  <c r="G7920" i="35"/>
  <c r="H7920" i="35" s="1"/>
  <c r="A7921" i="35"/>
  <c r="A7922" i="35" l="1"/>
  <c r="G7921" i="35"/>
  <c r="H7921" i="35" s="1"/>
  <c r="D7920" i="35"/>
  <c r="E7920" i="35"/>
  <c r="E7921" i="35" l="1"/>
  <c r="D7921" i="35"/>
  <c r="A7923" i="35"/>
  <c r="G7922" i="35"/>
  <c r="H7922" i="35" s="1"/>
  <c r="E7922" i="35" l="1"/>
  <c r="D7922" i="35"/>
  <c r="A7924" i="35"/>
  <c r="G7923" i="35"/>
  <c r="H7923" i="35" s="1"/>
  <c r="D7923" i="35" l="1"/>
  <c r="E7923" i="35"/>
  <c r="G7924" i="35"/>
  <c r="H7924" i="35" s="1"/>
  <c r="A7925" i="35"/>
  <c r="A7926" i="35" l="1"/>
  <c r="G7925" i="35"/>
  <c r="H7925" i="35" s="1"/>
  <c r="D7924" i="35"/>
  <c r="E7924" i="35"/>
  <c r="D7925" i="35" l="1"/>
  <c r="E7925" i="35"/>
  <c r="A7927" i="35"/>
  <c r="G7926" i="35"/>
  <c r="H7926" i="35" s="1"/>
  <c r="E7926" i="35" l="1"/>
  <c r="D7926" i="35"/>
  <c r="A7928" i="35"/>
  <c r="G7927" i="35"/>
  <c r="H7927" i="35" s="1"/>
  <c r="D7927" i="35" l="1"/>
  <c r="E7927" i="35"/>
  <c r="G7928" i="35"/>
  <c r="H7928" i="35" s="1"/>
  <c r="A7929" i="35"/>
  <c r="G7929" i="35" l="1"/>
  <c r="H7929" i="35" s="1"/>
  <c r="A7930" i="35"/>
  <c r="D7928" i="35"/>
  <c r="E7928" i="35"/>
  <c r="A7931" i="35" l="1"/>
  <c r="G7930" i="35"/>
  <c r="H7930" i="35" s="1"/>
  <c r="D7929" i="35"/>
  <c r="E7929" i="35"/>
  <c r="E7930" i="35" l="1"/>
  <c r="D7930" i="35"/>
  <c r="A7932" i="35"/>
  <c r="G7931" i="35"/>
  <c r="H7931" i="35" s="1"/>
  <c r="D7931" i="35" l="1"/>
  <c r="E7931" i="35"/>
  <c r="G7932" i="35"/>
  <c r="H7932" i="35" s="1"/>
  <c r="A7933" i="35"/>
  <c r="A7934" i="35" l="1"/>
  <c r="G7933" i="35"/>
  <c r="H7933" i="35" s="1"/>
  <c r="D7932" i="35"/>
  <c r="B7932" i="35"/>
  <c r="E7932" i="35"/>
  <c r="E7933" i="35" l="1"/>
  <c r="D7933" i="35"/>
  <c r="A7935" i="35"/>
  <c r="G7934" i="35"/>
  <c r="H7934" i="35" s="1"/>
  <c r="E7934" i="35" l="1"/>
  <c r="D7934" i="35"/>
  <c r="G7935" i="35"/>
  <c r="H7935" i="35" s="1"/>
  <c r="A7936" i="35"/>
  <c r="A7937" i="35" l="1"/>
  <c r="G7936" i="35"/>
  <c r="H7936" i="35" s="1"/>
  <c r="D7935" i="35"/>
  <c r="E7935" i="35"/>
  <c r="E7936" i="35" l="1"/>
  <c r="D7936" i="35"/>
  <c r="A7938" i="35"/>
  <c r="G7937" i="35"/>
  <c r="H7937" i="35" s="1"/>
  <c r="E7937" i="35" l="1"/>
  <c r="D7937" i="35"/>
  <c r="A7939" i="35"/>
  <c r="G7938" i="35"/>
  <c r="H7938" i="35" s="1"/>
  <c r="E7938" i="35" l="1"/>
  <c r="D7938" i="35"/>
  <c r="G7939" i="35"/>
  <c r="H7939" i="35" s="1"/>
  <c r="A7940" i="35"/>
  <c r="A7941" i="35" l="1"/>
  <c r="G7940" i="35"/>
  <c r="H7940" i="35" s="1"/>
  <c r="E7939" i="35"/>
  <c r="D7939" i="35"/>
  <c r="E7940" i="35" l="1"/>
  <c r="D7940" i="35"/>
  <c r="A7942" i="35"/>
  <c r="G7941" i="35"/>
  <c r="H7941" i="35" s="1"/>
  <c r="E7941" i="35" l="1"/>
  <c r="D7941" i="35"/>
  <c r="A7943" i="35"/>
  <c r="G7942" i="35"/>
  <c r="H7942" i="35" s="1"/>
  <c r="D7942" i="35" l="1"/>
  <c r="E7942" i="35"/>
  <c r="G7943" i="35"/>
  <c r="H7943" i="35" s="1"/>
  <c r="A7944" i="35"/>
  <c r="A7945" i="35" l="1"/>
  <c r="G7944" i="35"/>
  <c r="H7944" i="35" s="1"/>
  <c r="D7943" i="35"/>
  <c r="E7943" i="35"/>
  <c r="D7944" i="35" l="1"/>
  <c r="E7944" i="35"/>
  <c r="A7946" i="35"/>
  <c r="G7945" i="35"/>
  <c r="H7945" i="35" s="1"/>
  <c r="E7945" i="35" l="1"/>
  <c r="D7945" i="35"/>
  <c r="A7947" i="35"/>
  <c r="G7946" i="35"/>
  <c r="H7946" i="35" s="1"/>
  <c r="E7946" i="35" l="1"/>
  <c r="D7946" i="35"/>
  <c r="G7947" i="35"/>
  <c r="H7947" i="35" s="1"/>
  <c r="A7948" i="35"/>
  <c r="G7948" i="35" l="1"/>
  <c r="H7948" i="35" s="1"/>
  <c r="A7949" i="35"/>
  <c r="D7947" i="35"/>
  <c r="E7947" i="35"/>
  <c r="A7950" i="35" l="1"/>
  <c r="G7949" i="35"/>
  <c r="H7949" i="35" s="1"/>
  <c r="E7948" i="35"/>
  <c r="D7948" i="35"/>
  <c r="D7949" i="35" l="1"/>
  <c r="E7949" i="35"/>
  <c r="A7951" i="35"/>
  <c r="G7950" i="35"/>
  <c r="H7950" i="35" s="1"/>
  <c r="E7950" i="35" l="1"/>
  <c r="D7950" i="35"/>
  <c r="G7951" i="35"/>
  <c r="H7951" i="35" s="1"/>
  <c r="A7952" i="35"/>
  <c r="A7953" i="35" l="1"/>
  <c r="G7952" i="35"/>
  <c r="H7952" i="35" s="1"/>
  <c r="D7951" i="35"/>
  <c r="E7951" i="35"/>
  <c r="E7952" i="35" l="1"/>
  <c r="D7952" i="35"/>
  <c r="A7954" i="35"/>
  <c r="G7953" i="35"/>
  <c r="H7953" i="35" s="1"/>
  <c r="E7953" i="35" l="1"/>
  <c r="D7953" i="35"/>
  <c r="A7955" i="35"/>
  <c r="G7954" i="35"/>
  <c r="H7954" i="35" s="1"/>
  <c r="G7955" i="35" l="1"/>
  <c r="H7955" i="35" s="1"/>
  <c r="A7956" i="35"/>
  <c r="E7954" i="35"/>
  <c r="D7954" i="35"/>
  <c r="A7957" i="35" l="1"/>
  <c r="G7956" i="35"/>
  <c r="H7956" i="35" s="1"/>
  <c r="E7955" i="35"/>
  <c r="D7955" i="35"/>
  <c r="E7956" i="35" l="1"/>
  <c r="D7956" i="35"/>
  <c r="B7956" i="35"/>
  <c r="A7958" i="35"/>
  <c r="G7957" i="35"/>
  <c r="H7957" i="35" s="1"/>
  <c r="G7958" i="35" l="1"/>
  <c r="H7958" i="35" s="1"/>
  <c r="A7959" i="35"/>
  <c r="E7957" i="35"/>
  <c r="D7957" i="35"/>
  <c r="A7960" i="35" l="1"/>
  <c r="G7959" i="35"/>
  <c r="H7959" i="35" s="1"/>
  <c r="E7958" i="35"/>
  <c r="D7958" i="35"/>
  <c r="E7959" i="35" l="1"/>
  <c r="D7959" i="35"/>
  <c r="A7961" i="35"/>
  <c r="G7960" i="35"/>
  <c r="H7960" i="35" s="1"/>
  <c r="E7960" i="35" l="1"/>
  <c r="D7960" i="35"/>
  <c r="A7962" i="35"/>
  <c r="G7961" i="35"/>
  <c r="H7961" i="35" s="1"/>
  <c r="G7962" i="35" l="1"/>
  <c r="H7962" i="35" s="1"/>
  <c r="A7963" i="35"/>
  <c r="D7961" i="35"/>
  <c r="E7961" i="35"/>
  <c r="A7964" i="35" l="1"/>
  <c r="G7963" i="35"/>
  <c r="H7963" i="35" s="1"/>
  <c r="D7962" i="35"/>
  <c r="E7962" i="35"/>
  <c r="D7963" i="35" l="1"/>
  <c r="E7963" i="35"/>
  <c r="A7965" i="35"/>
  <c r="G7964" i="35"/>
  <c r="H7964" i="35" s="1"/>
  <c r="D7964" i="35" l="1"/>
  <c r="E7964" i="35"/>
  <c r="A7966" i="35"/>
  <c r="G7965" i="35"/>
  <c r="H7965" i="35" s="1"/>
  <c r="D7965" i="35" l="1"/>
  <c r="E7965" i="35"/>
  <c r="G7966" i="35"/>
  <c r="H7966" i="35" s="1"/>
  <c r="A7967" i="35"/>
  <c r="G7967" i="35" l="1"/>
  <c r="H7967" i="35" s="1"/>
  <c r="A7968" i="35"/>
  <c r="E7966" i="35"/>
  <c r="D7966" i="35"/>
  <c r="A7969" i="35" l="1"/>
  <c r="G7968" i="35"/>
  <c r="H7968" i="35" s="1"/>
  <c r="D7967" i="35"/>
  <c r="E7967" i="35"/>
  <c r="D7968" i="35" l="1"/>
  <c r="E7968" i="35"/>
  <c r="A7970" i="35"/>
  <c r="G7969" i="35"/>
  <c r="H7969" i="35" s="1"/>
  <c r="D7969" i="35" l="1"/>
  <c r="E7969" i="35"/>
  <c r="G7970" i="35"/>
  <c r="H7970" i="35" s="1"/>
  <c r="A7971" i="35"/>
  <c r="A7972" i="35" l="1"/>
  <c r="G7971" i="35"/>
  <c r="H7971" i="35" s="1"/>
  <c r="D7970" i="35"/>
  <c r="E7970" i="35"/>
  <c r="D7971" i="35" l="1"/>
  <c r="E7971" i="35"/>
  <c r="A7973" i="35"/>
  <c r="G7972" i="35"/>
  <c r="H7972" i="35" s="1"/>
  <c r="E7972" i="35" l="1"/>
  <c r="D7972" i="35"/>
  <c r="A7974" i="35"/>
  <c r="G7973" i="35"/>
  <c r="H7973" i="35" s="1"/>
  <c r="E7973" i="35" l="1"/>
  <c r="D7973" i="35"/>
  <c r="G7974" i="35"/>
  <c r="H7974" i="35" s="1"/>
  <c r="A7975" i="35"/>
  <c r="A7976" i="35" l="1"/>
  <c r="G7975" i="35"/>
  <c r="H7975" i="35" s="1"/>
  <c r="E7974" i="35"/>
  <c r="D7974" i="35"/>
  <c r="E7975" i="35" l="1"/>
  <c r="D7975" i="35"/>
  <c r="A7977" i="35"/>
  <c r="G7976" i="35"/>
  <c r="H7976" i="35" s="1"/>
  <c r="E7976" i="35" l="1"/>
  <c r="D7976" i="35"/>
  <c r="A7978" i="35"/>
  <c r="G7977" i="35"/>
  <c r="H7977" i="35" s="1"/>
  <c r="D7977" i="35" l="1"/>
  <c r="E7977" i="35"/>
  <c r="G7978" i="35"/>
  <c r="H7978" i="35" s="1"/>
  <c r="A7979" i="35"/>
  <c r="A7980" i="35" l="1"/>
  <c r="G7979" i="35"/>
  <c r="H7979" i="35" s="1"/>
  <c r="E7978" i="35"/>
  <c r="D7978" i="35"/>
  <c r="D7979" i="35" l="1"/>
  <c r="E7979" i="35"/>
  <c r="A7981" i="35"/>
  <c r="G7980" i="35"/>
  <c r="H7980" i="35" s="1"/>
  <c r="E7980" i="35" l="1"/>
  <c r="B7980" i="35"/>
  <c r="D7980" i="35"/>
  <c r="G7981" i="35"/>
  <c r="H7981" i="35" s="1"/>
  <c r="A7982" i="35"/>
  <c r="E7981" i="35" l="1"/>
  <c r="D7981" i="35"/>
  <c r="A7983" i="35"/>
  <c r="G7982" i="35"/>
  <c r="H7982" i="35" s="1"/>
  <c r="E7982" i="35" l="1"/>
  <c r="D7982" i="35"/>
  <c r="A7984" i="35"/>
  <c r="G7983" i="35"/>
  <c r="H7983" i="35" s="1"/>
  <c r="E7983" i="35" l="1"/>
  <c r="D7983" i="35"/>
  <c r="A7985" i="35"/>
  <c r="G7984" i="35"/>
  <c r="H7984" i="35" s="1"/>
  <c r="E7984" i="35" l="1"/>
  <c r="D7984" i="35"/>
  <c r="G7985" i="35"/>
  <c r="H7985" i="35" s="1"/>
  <c r="A7986" i="35"/>
  <c r="G7986" i="35" l="1"/>
  <c r="H7986" i="35" s="1"/>
  <c r="A7987" i="35"/>
  <c r="D7985" i="35"/>
  <c r="E7985" i="35"/>
  <c r="A7988" i="35" l="1"/>
  <c r="G7987" i="35"/>
  <c r="H7987" i="35" s="1"/>
  <c r="D7986" i="35"/>
  <c r="E7986" i="35"/>
  <c r="E7987" i="35" l="1"/>
  <c r="D7987" i="35"/>
  <c r="A7989" i="35"/>
  <c r="G7988" i="35"/>
  <c r="H7988" i="35" s="1"/>
  <c r="D7988" i="35" l="1"/>
  <c r="E7988" i="35"/>
  <c r="G7989" i="35"/>
  <c r="H7989" i="35" s="1"/>
  <c r="A7990" i="35"/>
  <c r="A7991" i="35" l="1"/>
  <c r="G7990" i="35"/>
  <c r="H7990" i="35" s="1"/>
  <c r="D7989" i="35"/>
  <c r="E7989" i="35"/>
  <c r="D7990" i="35" l="1"/>
  <c r="E7990" i="35"/>
  <c r="A7992" i="35"/>
  <c r="G7991" i="35"/>
  <c r="H7991" i="35" s="1"/>
  <c r="D7991" i="35" l="1"/>
  <c r="E7991" i="35"/>
  <c r="A7993" i="35"/>
  <c r="G7992" i="35"/>
  <c r="H7992" i="35" s="1"/>
  <c r="E7992" i="35" l="1"/>
  <c r="D7992" i="35"/>
  <c r="G7993" i="35"/>
  <c r="H7993" i="35" s="1"/>
  <c r="A7994" i="35"/>
  <c r="A7995" i="35" l="1"/>
  <c r="G7994" i="35"/>
  <c r="H7994" i="35" s="1"/>
  <c r="E7993" i="35"/>
  <c r="D7993" i="35"/>
  <c r="E7994" i="35" l="1"/>
  <c r="D7994" i="35"/>
  <c r="A7996" i="35"/>
  <c r="G7995" i="35"/>
  <c r="H7995" i="35" s="1"/>
  <c r="E7995" i="35" l="1"/>
  <c r="D7995" i="35"/>
  <c r="A7997" i="35"/>
  <c r="G7996" i="35"/>
  <c r="H7996" i="35" s="1"/>
  <c r="E7996" i="35" l="1"/>
  <c r="D7996" i="35"/>
  <c r="G7997" i="35"/>
  <c r="H7997" i="35" s="1"/>
  <c r="A7998" i="35"/>
  <c r="A7999" i="35" l="1"/>
  <c r="G7998" i="35"/>
  <c r="H7998" i="35" s="1"/>
  <c r="E7997" i="35"/>
  <c r="D7997" i="35"/>
  <c r="E7998" i="35" l="1"/>
  <c r="D7998" i="35"/>
  <c r="A8000" i="35"/>
  <c r="G7999" i="35"/>
  <c r="H7999" i="35" s="1"/>
  <c r="D7999" i="35" l="1"/>
  <c r="E7999" i="35"/>
  <c r="A8001" i="35"/>
  <c r="G8000" i="35"/>
  <c r="H8000" i="35" s="1"/>
  <c r="E8000" i="35" l="1"/>
  <c r="D8000" i="35"/>
  <c r="G8001" i="35"/>
  <c r="H8001" i="35" s="1"/>
  <c r="A8002" i="35"/>
  <c r="G8002" i="35" l="1"/>
  <c r="H8002" i="35" s="1"/>
  <c r="A8003" i="35"/>
  <c r="E8001" i="35"/>
  <c r="D8001" i="35"/>
  <c r="A8004" i="35" l="1"/>
  <c r="G8003" i="35"/>
  <c r="H8003" i="35" s="1"/>
  <c r="D8002" i="35"/>
  <c r="E8002" i="35"/>
  <c r="E8003" i="35" l="1"/>
  <c r="D8003" i="35"/>
  <c r="G8004" i="35"/>
  <c r="H8004" i="35" s="1"/>
  <c r="A8005" i="35"/>
  <c r="G8005" i="35" l="1"/>
  <c r="H8005" i="35" s="1"/>
  <c r="A8006" i="35"/>
  <c r="E8004" i="35"/>
  <c r="B8004" i="35"/>
  <c r="D8004" i="35"/>
  <c r="A8007" i="35" l="1"/>
  <c r="G8006" i="35"/>
  <c r="H8006" i="35" s="1"/>
  <c r="D8005" i="35"/>
  <c r="E8005" i="35"/>
  <c r="E8006" i="35" l="1"/>
  <c r="D8006" i="35"/>
  <c r="A8008" i="35"/>
  <c r="G8007" i="35"/>
  <c r="H8007" i="35" s="1"/>
  <c r="D8007" i="35" l="1"/>
  <c r="E8007" i="35"/>
  <c r="G8008" i="35"/>
  <c r="H8008" i="35" s="1"/>
  <c r="A8009" i="35"/>
  <c r="A8010" i="35" l="1"/>
  <c r="G8009" i="35"/>
  <c r="H8009" i="35" s="1"/>
  <c r="D8008" i="35"/>
  <c r="E8008" i="35"/>
  <c r="D8009" i="35" l="1"/>
  <c r="E8009" i="35"/>
  <c r="A8011" i="35"/>
  <c r="G8010" i="35"/>
  <c r="H8010" i="35" s="1"/>
  <c r="D8010" i="35" l="1"/>
  <c r="E8010" i="35"/>
  <c r="A8012" i="35"/>
  <c r="G8011" i="35"/>
  <c r="H8011" i="35" s="1"/>
  <c r="E8011" i="35" l="1"/>
  <c r="D8011" i="35"/>
  <c r="G8012" i="35"/>
  <c r="H8012" i="35" s="1"/>
  <c r="A8013" i="35"/>
  <c r="A8014" i="35" l="1"/>
  <c r="G8013" i="35"/>
  <c r="H8013" i="35" s="1"/>
  <c r="D8012" i="35"/>
  <c r="E8012" i="35"/>
  <c r="D8013" i="35" l="1"/>
  <c r="E8013" i="35"/>
  <c r="A8015" i="35"/>
  <c r="G8014" i="35"/>
  <c r="H8014" i="35" s="1"/>
  <c r="D8014" i="35" l="1"/>
  <c r="E8014" i="35"/>
  <c r="A8016" i="35"/>
  <c r="G8015" i="35"/>
  <c r="H8015" i="35" s="1"/>
  <c r="D8015" i="35" l="1"/>
  <c r="E8015" i="35"/>
  <c r="G8016" i="35"/>
  <c r="H8016" i="35" s="1"/>
  <c r="A8017" i="35"/>
  <c r="A8018" i="35" l="1"/>
  <c r="G8017" i="35"/>
  <c r="H8017" i="35" s="1"/>
  <c r="E8016" i="35"/>
  <c r="D8016" i="35"/>
  <c r="E8017" i="35" l="1"/>
  <c r="D8017" i="35"/>
  <c r="A8019" i="35"/>
  <c r="G8018" i="35"/>
  <c r="H8018" i="35" s="1"/>
  <c r="E8018" i="35" l="1"/>
  <c r="D8018" i="35"/>
  <c r="G8019" i="35"/>
  <c r="H8019" i="35" s="1"/>
  <c r="A8020" i="35"/>
  <c r="G8020" i="35" l="1"/>
  <c r="H8020" i="35" s="1"/>
  <c r="A8021" i="35"/>
  <c r="D8019" i="35"/>
  <c r="E8019" i="35"/>
  <c r="G8021" i="35" l="1"/>
  <c r="H8021" i="35" s="1"/>
  <c r="A8022" i="35"/>
  <c r="D8020" i="35"/>
  <c r="E8020" i="35"/>
  <c r="A8023" i="35" l="1"/>
  <c r="G8022" i="35"/>
  <c r="H8022" i="35" s="1"/>
  <c r="D8021" i="35"/>
  <c r="E8021" i="35"/>
  <c r="E8022" i="35" l="1"/>
  <c r="D8022" i="35"/>
  <c r="A8024" i="35"/>
  <c r="G8023" i="35"/>
  <c r="H8023" i="35" s="1"/>
  <c r="D8023" i="35" l="1"/>
  <c r="E8023" i="35"/>
  <c r="G8024" i="35"/>
  <c r="H8024" i="35" s="1"/>
  <c r="A8025" i="35"/>
  <c r="A8026" i="35" l="1"/>
  <c r="G8025" i="35"/>
  <c r="H8025" i="35" s="1"/>
  <c r="D8024" i="35"/>
  <c r="E8024" i="35"/>
  <c r="D8025" i="35" l="1"/>
  <c r="E8025" i="35"/>
  <c r="A8027" i="35"/>
  <c r="G8026" i="35"/>
  <c r="H8026" i="35" s="1"/>
  <c r="A8028" i="35" l="1"/>
  <c r="G8027" i="35"/>
  <c r="H8027" i="35" s="1"/>
  <c r="E8026" i="35"/>
  <c r="D8026" i="35"/>
  <c r="E8027" i="35" l="1"/>
  <c r="D8027" i="35"/>
  <c r="G8028" i="35"/>
  <c r="H8028" i="35" s="1"/>
  <c r="A8029" i="35"/>
  <c r="A8030" i="35" l="1"/>
  <c r="G8029" i="35"/>
  <c r="H8029" i="35" s="1"/>
  <c r="E8028" i="35"/>
  <c r="B8028" i="35"/>
  <c r="D8028" i="35"/>
  <c r="D8029" i="35" l="1"/>
  <c r="E8029" i="35"/>
  <c r="A8031" i="35"/>
  <c r="G8030" i="35"/>
  <c r="H8030" i="35" s="1"/>
  <c r="D8030" i="35" l="1"/>
  <c r="E8030" i="35"/>
  <c r="G8031" i="35"/>
  <c r="H8031" i="35" s="1"/>
  <c r="A8032" i="35"/>
  <c r="D8031" i="35" l="1"/>
  <c r="E8031" i="35"/>
  <c r="A8033" i="35"/>
  <c r="G8032" i="35"/>
  <c r="H8032" i="35" s="1"/>
  <c r="D8032" i="35" l="1"/>
  <c r="E8032" i="35"/>
  <c r="A8034" i="35"/>
  <c r="G8033" i="35"/>
  <c r="H8033" i="35" s="1"/>
  <c r="E8033" i="35" l="1"/>
  <c r="D8033" i="35"/>
  <c r="A8035" i="35"/>
  <c r="G8034" i="35"/>
  <c r="H8034" i="35" s="1"/>
  <c r="D8034" i="35" l="1"/>
  <c r="E8034" i="35"/>
  <c r="G8035" i="35"/>
  <c r="H8035" i="35" s="1"/>
  <c r="A8036" i="35"/>
  <c r="A8037" i="35" l="1"/>
  <c r="G8036" i="35"/>
  <c r="H8036" i="35" s="1"/>
  <c r="D8035" i="35"/>
  <c r="E8035" i="35"/>
  <c r="D8036" i="35" l="1"/>
  <c r="E8036" i="35"/>
  <c r="A8038" i="35"/>
  <c r="G8037" i="35"/>
  <c r="H8037" i="35" s="1"/>
  <c r="A8039" i="35" l="1"/>
  <c r="G8038" i="35"/>
  <c r="H8038" i="35" s="1"/>
  <c r="E8037" i="35"/>
  <c r="D8037" i="35"/>
  <c r="D8038" i="35" l="1"/>
  <c r="E8038" i="35"/>
  <c r="G8039" i="35"/>
  <c r="H8039" i="35" s="1"/>
  <c r="A8040" i="35"/>
  <c r="E8039" i="35" l="1"/>
  <c r="D8039" i="35"/>
  <c r="G8040" i="35"/>
  <c r="H8040" i="35" s="1"/>
  <c r="A8041" i="35"/>
  <c r="E8040" i="35" l="1"/>
  <c r="D8040" i="35"/>
  <c r="A8042" i="35"/>
  <c r="G8041" i="35"/>
  <c r="H8041" i="35" s="1"/>
  <c r="D8041" i="35" l="1"/>
  <c r="E8041" i="35"/>
  <c r="A8043" i="35"/>
  <c r="G8042" i="35"/>
  <c r="H8042" i="35" s="1"/>
  <c r="G8043" i="35" l="1"/>
  <c r="H8043" i="35" s="1"/>
  <c r="A8044" i="35"/>
  <c r="E8042" i="35"/>
  <c r="D8042" i="35"/>
  <c r="A8045" i="35" l="1"/>
  <c r="G8044" i="35"/>
  <c r="H8044" i="35" s="1"/>
  <c r="D8043" i="35"/>
  <c r="E8043" i="35"/>
  <c r="E8044" i="35" l="1"/>
  <c r="D8044" i="35"/>
  <c r="A8046" i="35"/>
  <c r="G8045" i="35"/>
  <c r="H8045" i="35" s="1"/>
  <c r="E8045" i="35" l="1"/>
  <c r="D8045" i="35"/>
  <c r="A8047" i="35"/>
  <c r="G8046" i="35"/>
  <c r="H8046" i="35" s="1"/>
  <c r="D8046" i="35" l="1"/>
  <c r="E8046" i="35"/>
  <c r="G8047" i="35"/>
  <c r="H8047" i="35" s="1"/>
  <c r="A8048" i="35"/>
  <c r="A8049" i="35" l="1"/>
  <c r="G8048" i="35"/>
  <c r="H8048" i="35" s="1"/>
  <c r="D8047" i="35"/>
  <c r="E8047" i="35"/>
  <c r="D8048" i="35" l="1"/>
  <c r="E8048" i="35"/>
  <c r="A8050" i="35"/>
  <c r="G8049" i="35"/>
  <c r="H8049" i="35" s="1"/>
  <c r="D8049" i="35" l="1"/>
  <c r="E8049" i="35"/>
  <c r="A8051" i="35"/>
  <c r="G8050" i="35"/>
  <c r="H8050" i="35" s="1"/>
  <c r="D8050" i="35" l="1"/>
  <c r="E8050" i="35"/>
  <c r="G8051" i="35"/>
  <c r="H8051" i="35" s="1"/>
  <c r="A8052" i="35"/>
  <c r="A8053" i="35" l="1"/>
  <c r="G8052" i="35"/>
  <c r="H8052" i="35" s="1"/>
  <c r="D8051" i="35"/>
  <c r="E8051" i="35"/>
  <c r="E8052" i="35" l="1"/>
  <c r="B8052" i="35"/>
  <c r="D8052" i="35"/>
  <c r="A8054" i="35"/>
  <c r="G8053" i="35"/>
  <c r="H8053" i="35" s="1"/>
  <c r="G8054" i="35" l="1"/>
  <c r="H8054" i="35" s="1"/>
  <c r="A8055" i="35"/>
  <c r="D8053" i="35"/>
  <c r="E8053" i="35"/>
  <c r="A8056" i="35" l="1"/>
  <c r="G8055" i="35"/>
  <c r="H8055" i="35" s="1"/>
  <c r="D8054" i="35"/>
  <c r="E8054" i="35"/>
  <c r="E8055" i="35" l="1"/>
  <c r="D8055" i="35"/>
  <c r="A8057" i="35"/>
  <c r="G8056" i="35"/>
  <c r="H8056" i="35" s="1"/>
  <c r="D8056" i="35" l="1"/>
  <c r="E8056" i="35"/>
  <c r="G8057" i="35"/>
  <c r="H8057" i="35" s="1"/>
  <c r="A8058" i="35"/>
  <c r="G8058" i="35" l="1"/>
  <c r="H8058" i="35" s="1"/>
  <c r="A8059" i="35"/>
  <c r="E8057" i="35"/>
  <c r="D8057" i="35"/>
  <c r="G8059" i="35" l="1"/>
  <c r="H8059" i="35" s="1"/>
  <c r="A8060" i="35"/>
  <c r="E8058" i="35"/>
  <c r="D8058" i="35"/>
  <c r="D8059" i="35" l="1"/>
  <c r="E8059" i="35"/>
  <c r="A8061" i="35"/>
  <c r="G8060" i="35"/>
  <c r="H8060" i="35" s="1"/>
  <c r="D8060" i="35" l="1"/>
  <c r="E8060" i="35"/>
  <c r="A8062" i="35"/>
  <c r="G8061" i="35"/>
  <c r="H8061" i="35" s="1"/>
  <c r="D8061" i="35" l="1"/>
  <c r="E8061" i="35"/>
  <c r="G8062" i="35"/>
  <c r="H8062" i="35" s="1"/>
  <c r="A8063" i="35"/>
  <c r="A8064" i="35" l="1"/>
  <c r="G8063" i="35"/>
  <c r="H8063" i="35" s="1"/>
  <c r="E8062" i="35"/>
  <c r="D8062" i="35"/>
  <c r="A8065" i="35" l="1"/>
  <c r="G8064" i="35"/>
  <c r="H8064" i="35" s="1"/>
  <c r="E8063" i="35"/>
  <c r="D8063" i="35"/>
  <c r="A8066" i="35" l="1"/>
  <c r="G8065" i="35"/>
  <c r="H8065" i="35" s="1"/>
  <c r="D8064" i="35"/>
  <c r="E8064" i="35"/>
  <c r="G8066" i="35" l="1"/>
  <c r="H8066" i="35" s="1"/>
  <c r="A8067" i="35"/>
  <c r="D8065" i="35"/>
  <c r="E8065" i="35"/>
  <c r="E8066" i="35" l="1"/>
  <c r="D8066" i="35"/>
  <c r="A8068" i="35"/>
  <c r="G8067" i="35"/>
  <c r="H8067" i="35" s="1"/>
  <c r="E8067" i="35" l="1"/>
  <c r="D8067" i="35"/>
  <c r="A8069" i="35"/>
  <c r="G8068" i="35"/>
  <c r="H8068" i="35" s="1"/>
  <c r="E8068" i="35" l="1"/>
  <c r="D8068" i="35"/>
  <c r="A8070" i="35"/>
  <c r="G8069" i="35"/>
  <c r="H8069" i="35" s="1"/>
  <c r="D8069" i="35" l="1"/>
  <c r="E8069" i="35"/>
  <c r="G8070" i="35"/>
  <c r="H8070" i="35" s="1"/>
  <c r="A8071" i="35"/>
  <c r="A8072" i="35" l="1"/>
  <c r="G8071" i="35"/>
  <c r="H8071" i="35" s="1"/>
  <c r="D8070" i="35"/>
  <c r="E8070" i="35"/>
  <c r="A8073" i="35" l="1"/>
  <c r="G8072" i="35"/>
  <c r="H8072" i="35" s="1"/>
  <c r="E8071" i="35"/>
  <c r="D8071" i="35"/>
  <c r="A8074" i="35" l="1"/>
  <c r="G8073" i="35"/>
  <c r="H8073" i="35" s="1"/>
  <c r="D8072" i="35"/>
  <c r="E8072" i="35"/>
  <c r="G8074" i="35" l="1"/>
  <c r="H8074" i="35" s="1"/>
  <c r="A8075" i="35"/>
  <c r="E8073" i="35"/>
  <c r="D8073" i="35"/>
  <c r="E8074" i="35" l="1"/>
  <c r="D8074" i="35"/>
  <c r="G8075" i="35"/>
  <c r="H8075" i="35" s="1"/>
  <c r="A8076" i="35"/>
  <c r="G8076" i="35" l="1"/>
  <c r="H8076" i="35" s="1"/>
  <c r="A8077" i="35"/>
  <c r="D8075" i="35"/>
  <c r="E8075" i="35"/>
  <c r="E8076" i="35" l="1"/>
  <c r="B8076" i="35"/>
  <c r="D8076" i="35"/>
  <c r="G8077" i="35"/>
  <c r="H8077" i="35" s="1"/>
  <c r="A8078" i="35"/>
  <c r="D8077" i="35" l="1"/>
  <c r="E8077" i="35"/>
  <c r="G8078" i="35"/>
  <c r="H8078" i="35" s="1"/>
  <c r="A8079" i="35"/>
  <c r="A8080" i="35" l="1"/>
  <c r="G8079" i="35"/>
  <c r="H8079" i="35" s="1"/>
  <c r="E8078" i="35"/>
  <c r="D8078" i="35"/>
  <c r="A8081" i="35" l="1"/>
  <c r="G8080" i="35"/>
  <c r="H8080" i="35" s="1"/>
  <c r="D8079" i="35"/>
  <c r="E8079" i="35"/>
  <c r="G8081" i="35" l="1"/>
  <c r="H8081" i="35" s="1"/>
  <c r="A8082" i="35"/>
  <c r="E8080" i="35"/>
  <c r="D8080" i="35"/>
  <c r="E8081" i="35" l="1"/>
  <c r="D8081" i="35"/>
  <c r="A8083" i="35"/>
  <c r="G8082" i="35"/>
  <c r="H8082" i="35" s="1"/>
  <c r="D8082" i="35" l="1"/>
  <c r="E8082" i="35"/>
  <c r="A8084" i="35"/>
  <c r="G8083" i="35"/>
  <c r="H8083" i="35" s="1"/>
  <c r="E8083" i="35" l="1"/>
  <c r="D8083" i="35"/>
  <c r="A8085" i="35"/>
  <c r="G8084" i="35"/>
  <c r="H8084" i="35" s="1"/>
  <c r="E8084" i="35" l="1"/>
  <c r="D8084" i="35"/>
  <c r="G8085" i="35"/>
  <c r="H8085" i="35" s="1"/>
  <c r="A8086" i="35"/>
  <c r="A8087" i="35" l="1"/>
  <c r="G8086" i="35"/>
  <c r="H8086" i="35" s="1"/>
  <c r="E8085" i="35"/>
  <c r="D8085" i="35"/>
  <c r="E8086" i="35" l="1"/>
  <c r="D8086" i="35"/>
  <c r="A8088" i="35"/>
  <c r="G8087" i="35"/>
  <c r="H8087" i="35" s="1"/>
  <c r="D8087" i="35" l="1"/>
  <c r="E8087" i="35"/>
  <c r="A8089" i="35"/>
  <c r="G8088" i="35"/>
  <c r="H8088" i="35" s="1"/>
  <c r="E8088" i="35" l="1"/>
  <c r="D8088" i="35"/>
  <c r="G8089" i="35"/>
  <c r="H8089" i="35" s="1"/>
  <c r="A8090" i="35"/>
  <c r="A8091" i="35" l="1"/>
  <c r="G8090" i="35"/>
  <c r="H8090" i="35" s="1"/>
  <c r="E8089" i="35"/>
  <c r="D8089" i="35"/>
  <c r="E8090" i="35" l="1"/>
  <c r="D8090" i="35"/>
  <c r="A8092" i="35"/>
  <c r="G8091" i="35"/>
  <c r="H8091" i="35" s="1"/>
  <c r="E8091" i="35" l="1"/>
  <c r="D8091" i="35"/>
  <c r="A8093" i="35"/>
  <c r="G8092" i="35"/>
  <c r="H8092" i="35" s="1"/>
  <c r="E8092" i="35" l="1"/>
  <c r="D8092" i="35"/>
  <c r="G8093" i="35"/>
  <c r="H8093" i="35" s="1"/>
  <c r="A8094" i="35"/>
  <c r="G8094" i="35" l="1"/>
  <c r="H8094" i="35" s="1"/>
  <c r="A8095" i="35"/>
  <c r="D8093" i="35"/>
  <c r="E8093" i="35"/>
  <c r="A8096" i="35" l="1"/>
  <c r="G8095" i="35"/>
  <c r="H8095" i="35" s="1"/>
  <c r="E8094" i="35"/>
  <c r="D8094" i="35"/>
  <c r="D8095" i="35" l="1"/>
  <c r="E8095" i="35"/>
  <c r="A8097" i="35"/>
  <c r="G8096" i="35"/>
  <c r="H8096" i="35" s="1"/>
  <c r="E8096" i="35" l="1"/>
  <c r="D8096" i="35"/>
  <c r="G8097" i="35"/>
  <c r="H8097" i="35" s="1"/>
  <c r="A8098" i="35"/>
  <c r="G8098" i="35" l="1"/>
  <c r="H8098" i="35" s="1"/>
  <c r="A8099" i="35"/>
  <c r="E8097" i="35"/>
  <c r="D8097" i="35"/>
  <c r="A8100" i="35" l="1"/>
  <c r="G8099" i="35"/>
  <c r="H8099" i="35" s="1"/>
  <c r="D8098" i="35"/>
  <c r="E8098" i="35"/>
  <c r="D8099" i="35" l="1"/>
  <c r="E8099" i="35"/>
  <c r="A8101" i="35"/>
  <c r="G8100" i="35"/>
  <c r="H8100" i="35" s="1"/>
  <c r="D8100" i="35" l="1"/>
  <c r="B8100" i="35"/>
  <c r="E8100" i="35"/>
  <c r="G8101" i="35"/>
  <c r="H8101" i="35" s="1"/>
  <c r="A8102" i="35"/>
  <c r="D8101" i="35" l="1"/>
  <c r="E8101" i="35"/>
  <c r="A8103" i="35"/>
  <c r="G8102" i="35"/>
  <c r="H8102" i="35" s="1"/>
  <c r="D8102" i="35" l="1"/>
  <c r="E8102" i="35"/>
  <c r="A8104" i="35"/>
  <c r="G8103" i="35"/>
  <c r="H8103" i="35" s="1"/>
  <c r="D8103" i="35" l="1"/>
  <c r="E8103" i="35"/>
  <c r="G8104" i="35"/>
  <c r="H8104" i="35" s="1"/>
  <c r="A8105" i="35"/>
  <c r="G8105" i="35" l="1"/>
  <c r="H8105" i="35" s="1"/>
  <c r="A8106" i="35"/>
  <c r="D8104" i="35"/>
  <c r="E8104" i="35"/>
  <c r="G8106" i="35" l="1"/>
  <c r="H8106" i="35" s="1"/>
  <c r="A8107" i="35"/>
  <c r="E8105" i="35"/>
  <c r="D8105" i="35"/>
  <c r="A8108" i="35" l="1"/>
  <c r="G8107" i="35"/>
  <c r="H8107" i="35" s="1"/>
  <c r="E8106" i="35"/>
  <c r="D8106" i="35"/>
  <c r="E8107" i="35" l="1"/>
  <c r="D8107" i="35"/>
  <c r="A8109" i="35"/>
  <c r="G8108" i="35"/>
  <c r="H8108" i="35" s="1"/>
  <c r="E8108" i="35" l="1"/>
  <c r="D8108" i="35"/>
  <c r="G8109" i="35"/>
  <c r="H8109" i="35" s="1"/>
  <c r="A8110" i="35"/>
  <c r="A8111" i="35" l="1"/>
  <c r="G8110" i="35"/>
  <c r="H8110" i="35" s="1"/>
  <c r="D8109" i="35"/>
  <c r="E8109" i="35"/>
  <c r="E8110" i="35" l="1"/>
  <c r="D8110" i="35"/>
  <c r="A8112" i="35"/>
  <c r="G8111" i="35"/>
  <c r="H8111" i="35" s="1"/>
  <c r="D8111" i="35" l="1"/>
  <c r="E8111" i="35"/>
  <c r="G8112" i="35"/>
  <c r="H8112" i="35" s="1"/>
  <c r="A8113" i="35"/>
  <c r="G8113" i="35" l="1"/>
  <c r="H8113" i="35" s="1"/>
  <c r="A8114" i="35"/>
  <c r="D8112" i="35"/>
  <c r="E8112" i="35"/>
  <c r="G8114" i="35" l="1"/>
  <c r="H8114" i="35" s="1"/>
  <c r="A8115" i="35"/>
  <c r="D8113" i="35"/>
  <c r="E8113" i="35"/>
  <c r="A8116" i="35" l="1"/>
  <c r="G8115" i="35"/>
  <c r="H8115" i="35" s="1"/>
  <c r="E8114" i="35"/>
  <c r="D8114" i="35"/>
  <c r="E8115" i="35" l="1"/>
  <c r="D8115" i="35"/>
  <c r="A8117" i="35"/>
  <c r="G8116" i="35"/>
  <c r="H8116" i="35" s="1"/>
  <c r="D8116" i="35" l="1"/>
  <c r="E8116" i="35"/>
  <c r="G8117" i="35"/>
  <c r="H8117" i="35" s="1"/>
  <c r="A8118" i="35"/>
  <c r="A8119" i="35" l="1"/>
  <c r="G8118" i="35"/>
  <c r="H8118" i="35" s="1"/>
  <c r="D8117" i="35"/>
  <c r="E8117" i="35"/>
  <c r="D8118" i="35" l="1"/>
  <c r="E8118" i="35"/>
  <c r="A8120" i="35"/>
  <c r="G8119" i="35"/>
  <c r="H8119" i="35" s="1"/>
  <c r="D8119" i="35" l="1"/>
  <c r="E8119" i="35"/>
  <c r="G8120" i="35"/>
  <c r="H8120" i="35" s="1"/>
  <c r="A8121" i="35"/>
  <c r="G8121" i="35" l="1"/>
  <c r="H8121" i="35" s="1"/>
  <c r="A8122" i="35"/>
  <c r="D8120" i="35"/>
  <c r="E8120" i="35"/>
  <c r="G8122" i="35" l="1"/>
  <c r="H8122" i="35" s="1"/>
  <c r="A8123" i="35"/>
  <c r="D8121" i="35"/>
  <c r="E8121" i="35"/>
  <c r="A8124" i="35" l="1"/>
  <c r="G8123" i="35"/>
  <c r="H8123" i="35" s="1"/>
  <c r="D8122" i="35"/>
  <c r="E8122" i="35"/>
  <c r="E8123" i="35" l="1"/>
  <c r="D8123" i="35"/>
  <c r="G8124" i="35"/>
  <c r="H8124" i="35" s="1"/>
  <c r="A8125" i="35"/>
  <c r="G8125" i="35" l="1"/>
  <c r="H8125" i="35" s="1"/>
  <c r="A8126" i="35"/>
  <c r="D8124" i="35"/>
  <c r="B8124" i="35"/>
  <c r="E8124" i="35"/>
  <c r="A8127" i="35" l="1"/>
  <c r="G8126" i="35"/>
  <c r="H8126" i="35" s="1"/>
  <c r="E8125" i="35"/>
  <c r="D8125" i="35"/>
  <c r="D8126" i="35" l="1"/>
  <c r="E8126" i="35"/>
  <c r="A8128" i="35"/>
  <c r="G8127" i="35"/>
  <c r="H8127" i="35" s="1"/>
  <c r="E8127" i="35" l="1"/>
  <c r="D8127" i="35"/>
  <c r="G8128" i="35"/>
  <c r="H8128" i="35" s="1"/>
  <c r="A8129" i="35"/>
  <c r="A8130" i="35" l="1"/>
  <c r="G8129" i="35"/>
  <c r="H8129" i="35" s="1"/>
  <c r="E8128" i="35"/>
  <c r="D8128" i="35"/>
  <c r="E8129" i="35" l="1"/>
  <c r="D8129" i="35"/>
  <c r="A8131" i="35"/>
  <c r="G8130" i="35"/>
  <c r="H8130" i="35" s="1"/>
  <c r="E8130" i="35" l="1"/>
  <c r="D8130" i="35"/>
  <c r="G8131" i="35"/>
  <c r="H8131" i="35" s="1"/>
  <c r="A8132" i="35"/>
  <c r="G8132" i="35" l="1"/>
  <c r="H8132" i="35" s="1"/>
  <c r="A8133" i="35"/>
  <c r="E8131" i="35"/>
  <c r="D8131" i="35"/>
  <c r="G8133" i="35" l="1"/>
  <c r="H8133" i="35" s="1"/>
  <c r="A8134" i="35"/>
  <c r="E8132" i="35"/>
  <c r="D8132" i="35"/>
  <c r="A8135" i="35" l="1"/>
  <c r="G8134" i="35"/>
  <c r="H8134" i="35" s="1"/>
  <c r="E8133" i="35"/>
  <c r="D8133" i="35"/>
  <c r="E8134" i="35" l="1"/>
  <c r="D8134" i="35"/>
  <c r="A8136" i="35"/>
  <c r="G8135" i="35"/>
  <c r="H8135" i="35" s="1"/>
  <c r="E8135" i="35" l="1"/>
  <c r="D8135" i="35"/>
  <c r="G8136" i="35"/>
  <c r="H8136" i="35" s="1"/>
  <c r="A8137" i="35"/>
  <c r="A8138" i="35" l="1"/>
  <c r="G8137" i="35"/>
  <c r="H8137" i="35" s="1"/>
  <c r="E8136" i="35"/>
  <c r="D8136" i="35"/>
  <c r="E8137" i="35" l="1"/>
  <c r="D8137" i="35"/>
  <c r="A8139" i="35"/>
  <c r="G8138" i="35"/>
  <c r="H8138" i="35" s="1"/>
  <c r="D8138" i="35" l="1"/>
  <c r="E8138" i="35"/>
  <c r="G8139" i="35"/>
  <c r="H8139" i="35" s="1"/>
  <c r="A8140" i="35"/>
  <c r="G8140" i="35" l="1"/>
  <c r="H8140" i="35" s="1"/>
  <c r="A8141" i="35"/>
  <c r="E8139" i="35"/>
  <c r="D8139" i="35"/>
  <c r="G8141" i="35" l="1"/>
  <c r="H8141" i="35" s="1"/>
  <c r="A8142" i="35"/>
  <c r="D8140" i="35"/>
  <c r="E8140" i="35"/>
  <c r="A8143" i="35" l="1"/>
  <c r="G8142" i="35"/>
  <c r="H8142" i="35" s="1"/>
  <c r="E8141" i="35"/>
  <c r="D8141" i="35"/>
  <c r="D8142" i="35" l="1"/>
  <c r="E8142" i="35"/>
  <c r="A8144" i="35"/>
  <c r="G8143" i="35"/>
  <c r="H8143" i="35" s="1"/>
  <c r="E8143" i="35" l="1"/>
  <c r="D8143" i="35"/>
  <c r="G8144" i="35"/>
  <c r="H8144" i="35" s="1"/>
  <c r="A8145" i="35"/>
  <c r="A8146" i="35" l="1"/>
  <c r="G8145" i="35"/>
  <c r="H8145" i="35" s="1"/>
  <c r="E8144" i="35"/>
  <c r="D8144" i="35"/>
  <c r="E8145" i="35" l="1"/>
  <c r="D8145" i="35"/>
  <c r="A8147" i="35"/>
  <c r="G8146" i="35"/>
  <c r="H8146" i="35" s="1"/>
  <c r="E8146" i="35" l="1"/>
  <c r="D8146" i="35"/>
  <c r="A8148" i="35"/>
  <c r="G8147" i="35"/>
  <c r="H8147" i="35" s="1"/>
  <c r="E8147" i="35" l="1"/>
  <c r="D8147" i="35"/>
  <c r="G8148" i="35"/>
  <c r="H8148" i="35" s="1"/>
  <c r="A8149" i="35"/>
  <c r="A8150" i="35" l="1"/>
  <c r="G8149" i="35"/>
  <c r="H8149" i="35" s="1"/>
  <c r="D8148" i="35"/>
  <c r="B8148" i="35"/>
  <c r="E8148" i="35"/>
  <c r="E8149" i="35" l="1"/>
  <c r="D8149" i="35"/>
  <c r="G8150" i="35"/>
  <c r="H8150" i="35" s="1"/>
  <c r="A8151" i="35"/>
  <c r="G8151" i="35" l="1"/>
  <c r="H8151" i="35" s="1"/>
  <c r="A8152" i="35"/>
  <c r="E8150" i="35"/>
  <c r="D8150" i="35"/>
  <c r="G8152" i="35" l="1"/>
  <c r="H8152" i="35" s="1"/>
  <c r="A8153" i="35"/>
  <c r="D8151" i="35"/>
  <c r="E8151" i="35"/>
  <c r="A8154" i="35" l="1"/>
  <c r="G8153" i="35"/>
  <c r="H8153" i="35" s="1"/>
  <c r="D8152" i="35"/>
  <c r="E8152" i="35"/>
  <c r="D8153" i="35" l="1"/>
  <c r="E8153" i="35"/>
  <c r="A8155" i="35"/>
  <c r="G8154" i="35"/>
  <c r="H8154" i="35" s="1"/>
  <c r="E8154" i="35" l="1"/>
  <c r="D8154" i="35"/>
  <c r="G8155" i="35"/>
  <c r="H8155" i="35" s="1"/>
  <c r="A8156" i="35"/>
  <c r="A8157" i="35" l="1"/>
  <c r="G8156" i="35"/>
  <c r="H8156" i="35" s="1"/>
  <c r="D8155" i="35"/>
  <c r="E8155" i="35"/>
  <c r="E8156" i="35" l="1"/>
  <c r="D8156" i="35"/>
  <c r="A8158" i="35"/>
  <c r="G8157" i="35"/>
  <c r="H8157" i="35" s="1"/>
  <c r="E8157" i="35" l="1"/>
  <c r="D8157" i="35"/>
  <c r="G8158" i="35"/>
  <c r="H8158" i="35" s="1"/>
  <c r="A8159" i="35"/>
  <c r="G8159" i="35" l="1"/>
  <c r="H8159" i="35" s="1"/>
  <c r="A8160" i="35"/>
  <c r="D8158" i="35"/>
  <c r="E8158" i="35"/>
  <c r="G8160" i="35" l="1"/>
  <c r="H8160" i="35" s="1"/>
  <c r="A8161" i="35"/>
  <c r="D8159" i="35"/>
  <c r="E8159" i="35"/>
  <c r="A8162" i="35" l="1"/>
  <c r="G8161" i="35"/>
  <c r="H8161" i="35" s="1"/>
  <c r="E8160" i="35"/>
  <c r="D8160" i="35"/>
  <c r="D8161" i="35" l="1"/>
  <c r="E8161" i="35"/>
  <c r="A8163" i="35"/>
  <c r="G8162" i="35"/>
  <c r="H8162" i="35" s="1"/>
  <c r="D8162" i="35" l="1"/>
  <c r="E8162" i="35"/>
  <c r="G8163" i="35"/>
  <c r="H8163" i="35" s="1"/>
  <c r="A8164" i="35"/>
  <c r="A8165" i="35" l="1"/>
  <c r="G8164" i="35"/>
  <c r="H8164" i="35" s="1"/>
  <c r="D8163" i="35"/>
  <c r="E8163" i="35"/>
  <c r="D8164" i="35" l="1"/>
  <c r="E8164" i="35"/>
  <c r="A8166" i="35"/>
  <c r="G8165" i="35"/>
  <c r="H8165" i="35" s="1"/>
  <c r="E8165" i="35" l="1"/>
  <c r="D8165" i="35"/>
  <c r="A8167" i="35"/>
  <c r="G8166" i="35"/>
  <c r="H8166" i="35" s="1"/>
  <c r="E8166" i="35" l="1"/>
  <c r="D8166" i="35"/>
  <c r="G8167" i="35"/>
  <c r="H8167" i="35" s="1"/>
  <c r="A8168" i="35"/>
  <c r="G8168" i="35" l="1"/>
  <c r="H8168" i="35" s="1"/>
  <c r="A8169" i="35"/>
  <c r="D8167" i="35"/>
  <c r="E8167" i="35"/>
  <c r="A8170" i="35" l="1"/>
  <c r="G8169" i="35"/>
  <c r="H8169" i="35" s="1"/>
  <c r="D8168" i="35"/>
  <c r="E8168" i="35"/>
  <c r="D8169" i="35" l="1"/>
  <c r="E8169" i="35"/>
  <c r="A8171" i="35"/>
  <c r="G8170" i="35"/>
  <c r="H8170" i="35" s="1"/>
  <c r="E8170" i="35" l="1"/>
  <c r="D8170" i="35"/>
  <c r="G8171" i="35"/>
  <c r="H8171" i="35" s="1"/>
  <c r="A8172" i="35"/>
  <c r="A8173" i="35" l="1"/>
  <c r="G8172" i="35"/>
  <c r="H8172" i="35" s="1"/>
  <c r="D8171" i="35"/>
  <c r="E8171" i="35"/>
  <c r="D8172" i="35" l="1"/>
  <c r="B8172" i="35"/>
  <c r="E8172" i="35"/>
  <c r="A8174" i="35"/>
  <c r="G8173" i="35"/>
  <c r="H8173" i="35" s="1"/>
  <c r="G8174" i="35" l="1"/>
  <c r="H8174" i="35" s="1"/>
  <c r="A8175" i="35"/>
  <c r="D8173" i="35"/>
  <c r="E8173" i="35"/>
  <c r="A8176" i="35" l="1"/>
  <c r="G8175" i="35"/>
  <c r="H8175" i="35" s="1"/>
  <c r="E8174" i="35"/>
  <c r="D8174" i="35"/>
  <c r="E8175" i="35" l="1"/>
  <c r="D8175" i="35"/>
  <c r="A8177" i="35"/>
  <c r="G8176" i="35"/>
  <c r="H8176" i="35" s="1"/>
  <c r="D8176" i="35" l="1"/>
  <c r="E8176" i="35"/>
  <c r="G8177" i="35"/>
  <c r="H8177" i="35" s="1"/>
  <c r="A8178" i="35"/>
  <c r="G8178" i="35" l="1"/>
  <c r="H8178" i="35" s="1"/>
  <c r="A8179" i="35"/>
  <c r="D8177" i="35"/>
  <c r="E8177" i="35"/>
  <c r="G8179" i="35" l="1"/>
  <c r="H8179" i="35" s="1"/>
  <c r="A8180" i="35"/>
  <c r="E8178" i="35"/>
  <c r="D8178" i="35"/>
  <c r="A8181" i="35" l="1"/>
  <c r="G8180" i="35"/>
  <c r="H8180" i="35" s="1"/>
  <c r="E8179" i="35"/>
  <c r="D8179" i="35"/>
  <c r="E8180" i="35" l="1"/>
  <c r="D8180" i="35"/>
  <c r="A8182" i="35"/>
  <c r="G8181" i="35"/>
  <c r="H8181" i="35" s="1"/>
  <c r="D8181" i="35" l="1"/>
  <c r="E8181" i="35"/>
  <c r="G8182" i="35"/>
  <c r="H8182" i="35" s="1"/>
  <c r="A8183" i="35"/>
  <c r="A8184" i="35" l="1"/>
  <c r="G8183" i="35"/>
  <c r="H8183" i="35" s="1"/>
  <c r="D8182" i="35"/>
  <c r="E8182" i="35"/>
  <c r="E8183" i="35" l="1"/>
  <c r="D8183" i="35"/>
  <c r="A8185" i="35"/>
  <c r="G8184" i="35"/>
  <c r="H8184" i="35" s="1"/>
  <c r="D8184" i="35" l="1"/>
  <c r="E8184" i="35"/>
  <c r="A8186" i="35"/>
  <c r="G8185" i="35"/>
  <c r="H8185" i="35" s="1"/>
  <c r="E8185" i="35" l="1"/>
  <c r="D8185" i="35"/>
  <c r="G8186" i="35"/>
  <c r="H8186" i="35" s="1"/>
  <c r="A8187" i="35"/>
  <c r="G8187" i="35" l="1"/>
  <c r="H8187" i="35" s="1"/>
  <c r="A8188" i="35"/>
  <c r="E8186" i="35"/>
  <c r="D8186" i="35"/>
  <c r="A8189" i="35" l="1"/>
  <c r="G8188" i="35"/>
  <c r="H8188" i="35" s="1"/>
  <c r="D8187" i="35"/>
  <c r="E8187" i="35"/>
  <c r="D8188" i="35" l="1"/>
  <c r="E8188" i="35"/>
  <c r="A8190" i="35"/>
  <c r="G8189" i="35"/>
  <c r="H8189" i="35" s="1"/>
  <c r="D8189" i="35" l="1"/>
  <c r="E8189" i="35"/>
  <c r="G8190" i="35"/>
  <c r="H8190" i="35" s="1"/>
  <c r="A8191" i="35"/>
  <c r="A8192" i="35" l="1"/>
  <c r="G8191" i="35"/>
  <c r="H8191" i="35" s="1"/>
  <c r="E8190" i="35"/>
  <c r="D8190" i="35"/>
  <c r="E8191" i="35" l="1"/>
  <c r="D8191" i="35"/>
  <c r="A8193" i="35"/>
  <c r="G8192" i="35"/>
  <c r="H8192" i="35" s="1"/>
  <c r="D8192" i="35" l="1"/>
  <c r="E8192" i="35"/>
  <c r="A8194" i="35"/>
  <c r="G8193" i="35"/>
  <c r="H8193" i="35" s="1"/>
  <c r="D8193" i="35" l="1"/>
  <c r="E8193" i="35"/>
  <c r="G8194" i="35"/>
  <c r="H8194" i="35" s="1"/>
  <c r="A8195" i="35"/>
  <c r="A8196" i="35" l="1"/>
  <c r="G8195" i="35"/>
  <c r="H8195" i="35" s="1"/>
  <c r="E8194" i="35"/>
  <c r="D8194" i="35"/>
  <c r="E8195" i="35" l="1"/>
  <c r="D8195" i="35"/>
  <c r="A8197" i="35"/>
  <c r="G8196" i="35"/>
  <c r="H8196" i="35" s="1"/>
  <c r="D8196" i="35" l="1"/>
  <c r="B8196" i="35"/>
  <c r="E8196" i="35"/>
  <c r="G8197" i="35"/>
  <c r="H8197" i="35" s="1"/>
  <c r="A8198" i="35"/>
  <c r="E8197" i="35" l="1"/>
  <c r="D8197" i="35"/>
  <c r="A8199" i="35"/>
  <c r="G8198" i="35"/>
  <c r="H8198" i="35" s="1"/>
  <c r="E8198" i="35" l="1"/>
  <c r="D8198" i="35"/>
  <c r="A8200" i="35"/>
  <c r="G8199" i="35"/>
  <c r="H8199" i="35" s="1"/>
  <c r="D8199" i="35" l="1"/>
  <c r="E8199" i="35"/>
  <c r="A8201" i="35"/>
  <c r="G8200" i="35"/>
  <c r="H8200" i="35" s="1"/>
  <c r="E8200" i="35" l="1"/>
  <c r="D8200" i="35"/>
  <c r="G8201" i="35"/>
  <c r="H8201" i="35" s="1"/>
  <c r="A8202" i="35"/>
  <c r="A8203" i="35" l="1"/>
  <c r="G8202" i="35"/>
  <c r="H8202" i="35" s="1"/>
  <c r="E8201" i="35"/>
  <c r="D8201" i="35"/>
  <c r="E8202" i="35" l="1"/>
  <c r="D8202" i="35"/>
  <c r="A8204" i="35"/>
  <c r="G8203" i="35"/>
  <c r="H8203" i="35" s="1"/>
  <c r="E8203" i="35" l="1"/>
  <c r="D8203" i="35"/>
  <c r="A8205" i="35"/>
  <c r="G8204" i="35"/>
  <c r="H8204" i="35" s="1"/>
  <c r="E8204" i="35" l="1"/>
  <c r="D8204" i="35"/>
  <c r="G8205" i="35"/>
  <c r="H8205" i="35" s="1"/>
  <c r="A8206" i="35"/>
  <c r="D8205" i="35" l="1"/>
  <c r="E8205" i="35"/>
  <c r="G8206" i="35"/>
  <c r="H8206" i="35" s="1"/>
  <c r="A8207" i="35"/>
  <c r="E8206" i="35" l="1"/>
  <c r="D8206" i="35"/>
  <c r="A8208" i="35"/>
  <c r="G8207" i="35"/>
  <c r="H8207" i="35" s="1"/>
  <c r="D8207" i="35" l="1"/>
  <c r="E8207" i="35"/>
  <c r="A8209" i="35"/>
  <c r="G8208" i="35"/>
  <c r="H8208" i="35" s="1"/>
  <c r="G8209" i="35" l="1"/>
  <c r="H8209" i="35" s="1"/>
  <c r="A8210" i="35"/>
  <c r="E8208" i="35"/>
  <c r="D8208" i="35"/>
  <c r="A8211" i="35" l="1"/>
  <c r="G8210" i="35"/>
  <c r="H8210" i="35" s="1"/>
  <c r="E8209" i="35"/>
  <c r="D8209" i="35"/>
  <c r="D8210" i="35" l="1"/>
  <c r="E8210" i="35"/>
  <c r="A8212" i="35"/>
  <c r="G8211" i="35"/>
  <c r="H8211" i="35" s="1"/>
  <c r="A8213" i="35" l="1"/>
  <c r="G8212" i="35"/>
  <c r="H8212" i="35" s="1"/>
  <c r="E8211" i="35"/>
  <c r="D8211" i="35"/>
  <c r="E8212" i="35" l="1"/>
  <c r="D8212" i="35"/>
  <c r="G8213" i="35"/>
  <c r="H8213" i="35" s="1"/>
  <c r="A8214" i="35"/>
  <c r="A8215" i="35" l="1"/>
  <c r="G8214" i="35"/>
  <c r="H8214" i="35" s="1"/>
  <c r="E8213" i="35"/>
  <c r="D8213" i="35"/>
  <c r="E8214" i="35" l="1"/>
  <c r="D8214" i="35"/>
  <c r="A8216" i="35"/>
  <c r="G8215" i="35"/>
  <c r="H8215" i="35" s="1"/>
  <c r="D8215" i="35" l="1"/>
  <c r="E8215" i="35"/>
  <c r="A8217" i="35"/>
  <c r="G8216" i="35"/>
  <c r="H8216" i="35" s="1"/>
  <c r="E8216" i="35" l="1"/>
  <c r="D8216" i="35"/>
  <c r="G8217" i="35"/>
  <c r="H8217" i="35" s="1"/>
  <c r="A8218" i="35"/>
  <c r="A8219" i="35" l="1"/>
  <c r="G8218" i="35"/>
  <c r="H8218" i="35" s="1"/>
  <c r="E8217" i="35"/>
  <c r="D8217" i="35"/>
  <c r="E8218" i="35" l="1"/>
  <c r="D8218" i="35"/>
  <c r="A8220" i="35"/>
  <c r="G8219" i="35"/>
  <c r="H8219" i="35" s="1"/>
  <c r="D8219" i="35" l="1"/>
  <c r="E8219" i="35"/>
  <c r="A8221" i="35"/>
  <c r="G8220" i="35"/>
  <c r="H8220" i="35" s="1"/>
  <c r="D8220" i="35" l="1"/>
  <c r="B8220" i="35"/>
  <c r="E8220" i="35"/>
  <c r="A8222" i="35"/>
  <c r="G8221" i="35"/>
  <c r="H8221" i="35" s="1"/>
  <c r="A8223" i="35" l="1"/>
  <c r="G8222" i="35"/>
  <c r="H8222" i="35" s="1"/>
  <c r="D8221" i="35"/>
  <c r="E8221" i="35"/>
  <c r="D8222" i="35" l="1"/>
  <c r="E8222" i="35"/>
  <c r="A8224" i="35"/>
  <c r="G8223" i="35"/>
  <c r="H8223" i="35" s="1"/>
  <c r="E8223" i="35" l="1"/>
  <c r="D8223" i="35"/>
  <c r="G8224" i="35"/>
  <c r="H8224" i="35" s="1"/>
  <c r="A8225" i="35"/>
  <c r="G8225" i="35" l="1"/>
  <c r="H8225" i="35" s="1"/>
  <c r="A8226" i="35"/>
  <c r="D8224" i="35"/>
  <c r="E8224" i="35"/>
  <c r="A8227" i="35" l="1"/>
  <c r="G8226" i="35"/>
  <c r="H8226" i="35" s="1"/>
  <c r="E8225" i="35"/>
  <c r="D8225" i="35"/>
  <c r="E8226" i="35" l="1"/>
  <c r="D8226" i="35"/>
  <c r="A8228" i="35"/>
  <c r="G8227" i="35"/>
  <c r="H8227" i="35" s="1"/>
  <c r="D8227" i="35" l="1"/>
  <c r="E8227" i="35"/>
  <c r="G8228" i="35"/>
  <c r="H8228" i="35" s="1"/>
  <c r="A8229" i="35"/>
  <c r="A8230" i="35" l="1"/>
  <c r="G8229" i="35"/>
  <c r="H8229" i="35" s="1"/>
  <c r="D8228" i="35"/>
  <c r="E8228" i="35"/>
  <c r="D8229" i="35" l="1"/>
  <c r="E8229" i="35"/>
  <c r="A8231" i="35"/>
  <c r="G8230" i="35"/>
  <c r="H8230" i="35" s="1"/>
  <c r="E8230" i="35" l="1"/>
  <c r="D8230" i="35"/>
  <c r="A8232" i="35"/>
  <c r="G8231" i="35"/>
  <c r="H8231" i="35" s="1"/>
  <c r="D8231" i="35" l="1"/>
  <c r="E8231" i="35"/>
  <c r="G8232" i="35"/>
  <c r="H8232" i="35" s="1"/>
  <c r="A8233" i="35"/>
  <c r="A8234" i="35" l="1"/>
  <c r="G8233" i="35"/>
  <c r="H8233" i="35" s="1"/>
  <c r="D8232" i="35"/>
  <c r="E8232" i="35"/>
  <c r="D8233" i="35" l="1"/>
  <c r="E8233" i="35"/>
  <c r="A8235" i="35"/>
  <c r="G8234" i="35"/>
  <c r="H8234" i="35" s="1"/>
  <c r="D8234" i="35" l="1"/>
  <c r="E8234" i="35"/>
  <c r="A8236" i="35"/>
  <c r="G8235" i="35"/>
  <c r="H8235" i="35" s="1"/>
  <c r="D8235" i="35" l="1"/>
  <c r="E8235" i="35"/>
  <c r="G8236" i="35"/>
  <c r="H8236" i="35" s="1"/>
  <c r="A8237" i="35"/>
  <c r="A8238" i="35" l="1"/>
  <c r="G8237" i="35"/>
  <c r="H8237" i="35" s="1"/>
  <c r="E8236" i="35"/>
  <c r="D8236" i="35"/>
  <c r="D8237" i="35" l="1"/>
  <c r="E8237" i="35"/>
  <c r="A8239" i="35"/>
  <c r="G8238" i="35"/>
  <c r="H8238" i="35" s="1"/>
  <c r="D8238" i="35" l="1"/>
  <c r="E8238" i="35"/>
  <c r="A8240" i="35"/>
  <c r="G8239" i="35"/>
  <c r="H8239" i="35" s="1"/>
  <c r="E8239" i="35" l="1"/>
  <c r="D8239" i="35"/>
  <c r="G8240" i="35"/>
  <c r="H8240" i="35" s="1"/>
  <c r="A8241" i="35"/>
  <c r="G8241" i="35" l="1"/>
  <c r="H8241" i="35" s="1"/>
  <c r="A8242" i="35"/>
  <c r="E8240" i="35"/>
  <c r="D8240" i="35"/>
  <c r="A8243" i="35" l="1"/>
  <c r="G8242" i="35"/>
  <c r="H8242" i="35" s="1"/>
  <c r="E8241" i="35"/>
  <c r="D8241" i="35"/>
  <c r="E8242" i="35" l="1"/>
  <c r="D8242" i="35"/>
  <c r="A8244" i="35"/>
  <c r="G8243" i="35"/>
  <c r="H8243" i="35" s="1"/>
  <c r="D8243" i="35" l="1"/>
  <c r="E8243" i="35"/>
  <c r="G8244" i="35"/>
  <c r="H8244" i="35" s="1"/>
  <c r="A8245" i="35"/>
  <c r="A8246" i="35" l="1"/>
  <c r="G8245" i="35"/>
  <c r="H8245" i="35" s="1"/>
  <c r="D8244" i="35"/>
  <c r="B8244" i="35"/>
  <c r="E8244" i="35"/>
  <c r="E8245" i="35" l="1"/>
  <c r="D8245" i="35"/>
  <c r="A8247" i="35"/>
  <c r="G8246" i="35"/>
  <c r="H8246" i="35" s="1"/>
  <c r="D8246" i="35" l="1"/>
  <c r="E8246" i="35"/>
  <c r="G8247" i="35"/>
  <c r="H8247" i="35" s="1"/>
  <c r="A8248" i="35"/>
  <c r="A8249" i="35" l="1"/>
  <c r="G8248" i="35"/>
  <c r="H8248" i="35" s="1"/>
  <c r="E8247" i="35"/>
  <c r="D8247" i="35"/>
  <c r="D8248" i="35" l="1"/>
  <c r="E8248" i="35"/>
  <c r="A8250" i="35"/>
  <c r="G8249" i="35"/>
  <c r="H8249" i="35" s="1"/>
  <c r="D8249" i="35" l="1"/>
  <c r="E8249" i="35"/>
  <c r="A8251" i="35"/>
  <c r="G8250" i="35"/>
  <c r="H8250" i="35" s="1"/>
  <c r="D8250" i="35" l="1"/>
  <c r="E8250" i="35"/>
  <c r="G8251" i="35"/>
  <c r="H8251" i="35" s="1"/>
  <c r="A8252" i="35"/>
  <c r="A8253" i="35" l="1"/>
  <c r="G8252" i="35"/>
  <c r="H8252" i="35" s="1"/>
  <c r="E8251" i="35"/>
  <c r="D8251" i="35"/>
  <c r="D8252" i="35" l="1"/>
  <c r="E8252" i="35"/>
  <c r="A8254" i="35"/>
  <c r="G8253" i="35"/>
  <c r="H8253" i="35" s="1"/>
  <c r="E8253" i="35" l="1"/>
  <c r="D8253" i="35"/>
  <c r="G8254" i="35"/>
  <c r="H8254" i="35" s="1"/>
  <c r="A8255" i="35"/>
  <c r="G8255" i="35" l="1"/>
  <c r="H8255" i="35" s="1"/>
  <c r="A8256" i="35"/>
  <c r="E8254" i="35"/>
  <c r="D8254" i="35"/>
  <c r="A8257" i="35" l="1"/>
  <c r="G8256" i="35"/>
  <c r="H8256" i="35" s="1"/>
  <c r="E8255" i="35"/>
  <c r="D8255" i="35"/>
  <c r="E8256" i="35" l="1"/>
  <c r="D8256" i="35"/>
  <c r="A8258" i="35"/>
  <c r="G8257" i="35"/>
  <c r="H8257" i="35" s="1"/>
  <c r="D8257" i="35" l="1"/>
  <c r="E8257" i="35"/>
  <c r="G8258" i="35"/>
  <c r="H8258" i="35" s="1"/>
  <c r="A8259" i="35"/>
  <c r="G8259" i="35" l="1"/>
  <c r="H8259" i="35" s="1"/>
  <c r="A8260" i="35"/>
  <c r="E8258" i="35"/>
  <c r="D8258" i="35"/>
  <c r="G8260" i="35" l="1"/>
  <c r="H8260" i="35" s="1"/>
  <c r="A8261" i="35"/>
  <c r="E8259" i="35"/>
  <c r="D8259" i="35"/>
  <c r="A8262" i="35" l="1"/>
  <c r="G8261" i="35"/>
  <c r="H8261" i="35" s="1"/>
  <c r="D8260" i="35"/>
  <c r="E8260" i="35"/>
  <c r="E8261" i="35" l="1"/>
  <c r="D8261" i="35"/>
  <c r="A8263" i="35"/>
  <c r="G8262" i="35"/>
  <c r="H8262" i="35" s="1"/>
  <c r="E8262" i="35" l="1"/>
  <c r="D8262" i="35"/>
  <c r="G8263" i="35"/>
  <c r="H8263" i="35" s="1"/>
  <c r="A8264" i="35"/>
  <c r="A8265" i="35" l="1"/>
  <c r="G8264" i="35"/>
  <c r="H8264" i="35" s="1"/>
  <c r="E8263" i="35"/>
  <c r="D8263" i="35"/>
  <c r="E8264" i="35" l="1"/>
  <c r="D8264" i="35"/>
  <c r="A8266" i="35"/>
  <c r="G8265" i="35"/>
  <c r="H8265" i="35" s="1"/>
  <c r="D8265" i="35" l="1"/>
  <c r="E8265" i="35"/>
  <c r="G8266" i="35"/>
  <c r="H8266" i="35" s="1"/>
  <c r="A8267" i="35"/>
  <c r="G8267" i="35" l="1"/>
  <c r="H8267" i="35" s="1"/>
  <c r="A8268" i="35"/>
  <c r="D8266" i="35"/>
  <c r="E8266" i="35"/>
  <c r="A8269" i="35" l="1"/>
  <c r="G8268" i="35"/>
  <c r="H8268" i="35" s="1"/>
  <c r="E8267" i="35"/>
  <c r="D8267" i="35"/>
  <c r="D8268" i="35" l="1"/>
  <c r="E8268" i="35"/>
  <c r="B8268" i="35"/>
  <c r="G8269" i="35"/>
  <c r="H8269" i="35" s="1"/>
  <c r="A8270" i="35"/>
  <c r="E8269" i="35" l="1"/>
  <c r="D8269" i="35"/>
  <c r="G8270" i="35"/>
  <c r="H8270" i="35" s="1"/>
  <c r="A8271" i="35"/>
  <c r="A8272" i="35" l="1"/>
  <c r="G8271" i="35"/>
  <c r="H8271" i="35" s="1"/>
  <c r="D8270" i="35"/>
  <c r="E8270" i="35"/>
  <c r="D8271" i="35" l="1"/>
  <c r="E8271" i="35"/>
  <c r="A8273" i="35"/>
  <c r="G8272" i="35"/>
  <c r="H8272" i="35" s="1"/>
  <c r="G8273" i="35" l="1"/>
  <c r="H8273" i="35" s="1"/>
  <c r="A8274" i="35"/>
  <c r="D8272" i="35"/>
  <c r="E8272" i="35"/>
  <c r="G8274" i="35" l="1"/>
  <c r="H8274" i="35" s="1"/>
  <c r="A8275" i="35"/>
  <c r="D8273" i="35"/>
  <c r="E8273" i="35"/>
  <c r="A8276" i="35" l="1"/>
  <c r="G8275" i="35"/>
  <c r="H8275" i="35" s="1"/>
  <c r="D8274" i="35"/>
  <c r="E8274" i="35"/>
  <c r="D8275" i="35" l="1"/>
  <c r="E8275" i="35"/>
  <c r="A8277" i="35"/>
  <c r="G8276" i="35"/>
  <c r="H8276" i="35" s="1"/>
  <c r="A8278" i="35" l="1"/>
  <c r="G8277" i="35"/>
  <c r="H8277" i="35" s="1"/>
  <c r="E8276" i="35"/>
  <c r="D8276" i="35"/>
  <c r="D8277" i="35" l="1"/>
  <c r="E8277" i="35"/>
  <c r="G8278" i="35"/>
  <c r="H8278" i="35" s="1"/>
  <c r="A8279" i="35"/>
  <c r="D8278" i="35" l="1"/>
  <c r="E8278" i="35"/>
  <c r="G8279" i="35"/>
  <c r="H8279" i="35" s="1"/>
  <c r="A8280" i="35"/>
  <c r="D8279" i="35" l="1"/>
  <c r="E8279" i="35"/>
  <c r="A8281" i="35"/>
  <c r="G8280" i="35"/>
  <c r="H8280" i="35" s="1"/>
  <c r="A8282" i="35" l="1"/>
  <c r="G8281" i="35"/>
  <c r="H8281" i="35" s="1"/>
  <c r="D8280" i="35"/>
  <c r="E8280" i="35"/>
  <c r="E8281" i="35" l="1"/>
  <c r="D8281" i="35"/>
  <c r="G8282" i="35"/>
  <c r="H8282" i="35" s="1"/>
  <c r="A8283" i="35"/>
  <c r="D8282" i="35" l="1"/>
  <c r="E8282" i="35"/>
  <c r="A8284" i="35"/>
  <c r="G8283" i="35"/>
  <c r="H8283" i="35" s="1"/>
  <c r="A8285" i="35" l="1"/>
  <c r="G8284" i="35"/>
  <c r="H8284" i="35" s="1"/>
  <c r="E8283" i="35"/>
  <c r="D8283" i="35"/>
  <c r="D8284" i="35" l="1"/>
  <c r="E8284" i="35"/>
  <c r="G8285" i="35"/>
  <c r="H8285" i="35" s="1"/>
  <c r="A8286" i="35"/>
  <c r="E8285" i="35" l="1"/>
  <c r="D8285" i="35"/>
  <c r="G8286" i="35"/>
  <c r="H8286" i="35" s="1"/>
  <c r="A8287" i="35"/>
  <c r="D8286" i="35" l="1"/>
  <c r="E8286" i="35"/>
  <c r="A8288" i="35"/>
  <c r="G8287" i="35"/>
  <c r="H8287" i="35" s="1"/>
  <c r="A8289" i="35" l="1"/>
  <c r="G8288" i="35"/>
  <c r="H8288" i="35" s="1"/>
  <c r="D8287" i="35"/>
  <c r="E8287" i="35"/>
  <c r="E8288" i="35" l="1"/>
  <c r="D8288" i="35"/>
  <c r="G8289" i="35"/>
  <c r="H8289" i="35" s="1"/>
  <c r="A8290" i="35"/>
  <c r="G8290" i="35" l="1"/>
  <c r="H8290" i="35" s="1"/>
  <c r="A8291" i="35"/>
  <c r="E8289" i="35"/>
  <c r="D8289" i="35"/>
  <c r="A8292" i="35" l="1"/>
  <c r="G8291" i="35"/>
  <c r="H8291" i="35" s="1"/>
  <c r="D8290" i="35"/>
  <c r="E8290" i="35"/>
  <c r="D8291" i="35" l="1"/>
  <c r="E8291" i="35"/>
  <c r="A8293" i="35"/>
  <c r="G8292" i="35"/>
  <c r="H8292" i="35" s="1"/>
  <c r="G8293" i="35" l="1"/>
  <c r="H8293" i="35" s="1"/>
  <c r="A8294" i="35"/>
  <c r="D8292" i="35"/>
  <c r="B8292" i="35"/>
  <c r="E8292" i="35"/>
  <c r="A8295" i="35" l="1"/>
  <c r="G8294" i="35"/>
  <c r="H8294" i="35" s="1"/>
  <c r="D8293" i="35"/>
  <c r="E8293" i="35"/>
  <c r="D8294" i="35" l="1"/>
  <c r="E8294" i="35"/>
  <c r="A8296" i="35"/>
  <c r="G8295" i="35"/>
  <c r="H8295" i="35" s="1"/>
  <c r="D8295" i="35" l="1"/>
  <c r="E8295" i="35"/>
  <c r="G8296" i="35"/>
  <c r="H8296" i="35" s="1"/>
  <c r="A8297" i="35"/>
  <c r="G8297" i="35" l="1"/>
  <c r="H8297" i="35" s="1"/>
  <c r="A8298" i="35"/>
  <c r="D8296" i="35"/>
  <c r="E8296" i="35"/>
  <c r="G8298" i="35" l="1"/>
  <c r="H8298" i="35" s="1"/>
  <c r="A8299" i="35"/>
  <c r="D8297" i="35"/>
  <c r="E8297" i="35"/>
  <c r="A8300" i="35" l="1"/>
  <c r="G8299" i="35"/>
  <c r="H8299" i="35" s="1"/>
  <c r="E8298" i="35"/>
  <c r="D8298" i="35"/>
  <c r="E8299" i="35" l="1"/>
  <c r="D8299" i="35"/>
  <c r="A8301" i="35"/>
  <c r="G8300" i="35"/>
  <c r="H8300" i="35" s="1"/>
  <c r="D8300" i="35" l="1"/>
  <c r="E8300" i="35"/>
  <c r="G8301" i="35"/>
  <c r="H8301" i="35" s="1"/>
  <c r="A8302" i="35"/>
  <c r="A8303" i="35" l="1"/>
  <c r="G8302" i="35"/>
  <c r="H8302" i="35" s="1"/>
  <c r="D8301" i="35"/>
  <c r="E8301" i="35"/>
  <c r="E8302" i="35" l="1"/>
  <c r="D8302" i="35"/>
  <c r="A8304" i="35"/>
  <c r="G8303" i="35"/>
  <c r="H8303" i="35" s="1"/>
  <c r="D8303" i="35" l="1"/>
  <c r="E8303" i="35"/>
  <c r="G8304" i="35"/>
  <c r="H8304" i="35" s="1"/>
  <c r="A8305" i="35"/>
  <c r="G8305" i="35" l="1"/>
  <c r="H8305" i="35" s="1"/>
  <c r="A8306" i="35"/>
  <c r="D8304" i="35"/>
  <c r="E8304" i="35"/>
  <c r="A8307" i="35" l="1"/>
  <c r="G8306" i="35"/>
  <c r="H8306" i="35" s="1"/>
  <c r="D8305" i="35"/>
  <c r="E8305" i="35"/>
  <c r="E8306" i="35" l="1"/>
  <c r="D8306" i="35"/>
  <c r="A8308" i="35"/>
  <c r="G8307" i="35"/>
  <c r="H8307" i="35" s="1"/>
  <c r="E8307" i="35" l="1"/>
  <c r="D8307" i="35"/>
  <c r="A8309" i="35"/>
  <c r="G8308" i="35"/>
  <c r="H8308" i="35" s="1"/>
  <c r="D8308" i="35" l="1"/>
  <c r="E8308" i="35"/>
  <c r="G8309" i="35"/>
  <c r="H8309" i="35" s="1"/>
  <c r="A8310" i="35"/>
  <c r="A8311" i="35" l="1"/>
  <c r="G8310" i="35"/>
  <c r="H8310" i="35" s="1"/>
  <c r="D8309" i="35"/>
  <c r="E8309" i="35"/>
  <c r="D8310" i="35" l="1"/>
  <c r="E8310" i="35"/>
  <c r="A8312" i="35"/>
  <c r="G8311" i="35"/>
  <c r="H8311" i="35" s="1"/>
  <c r="D8311" i="35" l="1"/>
  <c r="E8311" i="35"/>
  <c r="G8312" i="35"/>
  <c r="H8312" i="35" s="1"/>
  <c r="A8313" i="35"/>
  <c r="G8313" i="35" l="1"/>
  <c r="H8313" i="35" s="1"/>
  <c r="A8314" i="35"/>
  <c r="E8312" i="35"/>
  <c r="D8312" i="35"/>
  <c r="G8314" i="35" l="1"/>
  <c r="H8314" i="35" s="1"/>
  <c r="A8315" i="35"/>
  <c r="D8313" i="35"/>
  <c r="E8313" i="35"/>
  <c r="A8316" i="35" l="1"/>
  <c r="G8315" i="35"/>
  <c r="H8315" i="35" s="1"/>
  <c r="D8314" i="35"/>
  <c r="E8314" i="35"/>
  <c r="E8315" i="35" l="1"/>
  <c r="D8315" i="35"/>
  <c r="G8316" i="35"/>
  <c r="H8316" i="35" s="1"/>
  <c r="A8317" i="35"/>
  <c r="G8317" i="35" l="1"/>
  <c r="H8317" i="35" s="1"/>
  <c r="A8318" i="35"/>
  <c r="D8316" i="35"/>
  <c r="B8316" i="35"/>
  <c r="E8316" i="35"/>
  <c r="A8319" i="35" l="1"/>
  <c r="G8318" i="35"/>
  <c r="H8318" i="35" s="1"/>
  <c r="E8317" i="35"/>
  <c r="D8317" i="35"/>
  <c r="D8318" i="35" l="1"/>
  <c r="E8318" i="35"/>
  <c r="A8320" i="35"/>
  <c r="G8319" i="35"/>
  <c r="H8319" i="35" s="1"/>
  <c r="E8319" i="35" l="1"/>
  <c r="D8319" i="35"/>
  <c r="G8320" i="35"/>
  <c r="H8320" i="35" s="1"/>
  <c r="A8321" i="35"/>
  <c r="A8322" i="35" l="1"/>
  <c r="G8321" i="35"/>
  <c r="H8321" i="35" s="1"/>
  <c r="E8320" i="35"/>
  <c r="D8320" i="35"/>
  <c r="E8321" i="35" l="1"/>
  <c r="D8321" i="35"/>
  <c r="A8323" i="35"/>
  <c r="G8322" i="35"/>
  <c r="H8322" i="35" s="1"/>
  <c r="E8322" i="35" l="1"/>
  <c r="D8322" i="35"/>
  <c r="G8323" i="35"/>
  <c r="H8323" i="35" s="1"/>
  <c r="A8324" i="35"/>
  <c r="G8324" i="35" l="1"/>
  <c r="H8324" i="35" s="1"/>
  <c r="A8325" i="35"/>
  <c r="E8323" i="35"/>
  <c r="D8323" i="35"/>
  <c r="G8325" i="35" l="1"/>
  <c r="H8325" i="35" s="1"/>
  <c r="A8326" i="35"/>
  <c r="E8324" i="35"/>
  <c r="D8324" i="35"/>
  <c r="A8327" i="35" l="1"/>
  <c r="G8326" i="35"/>
  <c r="H8326" i="35" s="1"/>
  <c r="E8325" i="35"/>
  <c r="D8325" i="35"/>
  <c r="E8326" i="35" l="1"/>
  <c r="D8326" i="35"/>
  <c r="A8328" i="35"/>
  <c r="G8327" i="35"/>
  <c r="H8327" i="35" s="1"/>
  <c r="E8327" i="35" l="1"/>
  <c r="D8327" i="35"/>
  <c r="G8328" i="35"/>
  <c r="H8328" i="35" s="1"/>
  <c r="A8329" i="35"/>
  <c r="A8330" i="35" l="1"/>
  <c r="G8329" i="35"/>
  <c r="H8329" i="35" s="1"/>
  <c r="E8328" i="35"/>
  <c r="D8328" i="35"/>
  <c r="E8329" i="35" l="1"/>
  <c r="D8329" i="35"/>
  <c r="A8331" i="35"/>
  <c r="G8330" i="35"/>
  <c r="H8330" i="35" s="1"/>
  <c r="D8330" i="35" l="1"/>
  <c r="E8330" i="35"/>
  <c r="G8331" i="35"/>
  <c r="H8331" i="35" s="1"/>
  <c r="A8332" i="35"/>
  <c r="G8332" i="35" l="1"/>
  <c r="H8332" i="35" s="1"/>
  <c r="A8333" i="35"/>
  <c r="E8331" i="35"/>
  <c r="D8331" i="35"/>
  <c r="G8333" i="35" l="1"/>
  <c r="H8333" i="35" s="1"/>
  <c r="A8334" i="35"/>
  <c r="D8332" i="35"/>
  <c r="E8332" i="35"/>
  <c r="A8335" i="35" l="1"/>
  <c r="G8334" i="35"/>
  <c r="H8334" i="35" s="1"/>
  <c r="E8333" i="35"/>
  <c r="D8333" i="35"/>
  <c r="D8334" i="35" l="1"/>
  <c r="E8334" i="35"/>
  <c r="A8336" i="35"/>
  <c r="G8335" i="35"/>
  <c r="H8335" i="35" s="1"/>
  <c r="E8335" i="35" l="1"/>
  <c r="D8335" i="35"/>
  <c r="G8336" i="35"/>
  <c r="H8336" i="35" s="1"/>
  <c r="A8337" i="35"/>
  <c r="A8338" i="35" l="1"/>
  <c r="G8337" i="35"/>
  <c r="H8337" i="35" s="1"/>
  <c r="E8336" i="35"/>
  <c r="D8336" i="35"/>
  <c r="E8337" i="35" l="1"/>
  <c r="D8337" i="35"/>
  <c r="A8339" i="35"/>
  <c r="G8338" i="35"/>
  <c r="H8338" i="35" s="1"/>
  <c r="E8338" i="35" l="1"/>
  <c r="D8338" i="35"/>
  <c r="A8340" i="35"/>
  <c r="G8339" i="35"/>
  <c r="H8339" i="35" s="1"/>
  <c r="E8339" i="35" l="1"/>
  <c r="D8339" i="35"/>
  <c r="G8340" i="35"/>
  <c r="H8340" i="35" s="1"/>
  <c r="A8341" i="35"/>
  <c r="A8342" i="35" l="1"/>
  <c r="G8341" i="35"/>
  <c r="H8341" i="35" s="1"/>
  <c r="D8340" i="35"/>
  <c r="B8340" i="35"/>
  <c r="E8340" i="35"/>
  <c r="E8341" i="35" l="1"/>
  <c r="D8341" i="35"/>
  <c r="G8342" i="35"/>
  <c r="H8342" i="35" s="1"/>
  <c r="A8343" i="35"/>
  <c r="G8343" i="35" l="1"/>
  <c r="H8343" i="35" s="1"/>
  <c r="A8344" i="35"/>
  <c r="E8342" i="35"/>
  <c r="D8342" i="35"/>
  <c r="G8344" i="35" l="1"/>
  <c r="H8344" i="35" s="1"/>
  <c r="A8345" i="35"/>
  <c r="D8343" i="35"/>
  <c r="E8343" i="35"/>
  <c r="A8346" i="35" l="1"/>
  <c r="G8345" i="35"/>
  <c r="H8345" i="35" s="1"/>
  <c r="D8344" i="35"/>
  <c r="E8344" i="35"/>
  <c r="D8345" i="35" l="1"/>
  <c r="E8345" i="35"/>
  <c r="A8347" i="35"/>
  <c r="G8346" i="35"/>
  <c r="H8346" i="35" s="1"/>
  <c r="E8346" i="35" l="1"/>
  <c r="D8346" i="35"/>
  <c r="G8347" i="35"/>
  <c r="H8347" i="35" s="1"/>
  <c r="A8348" i="35"/>
  <c r="A8349" i="35" l="1"/>
  <c r="G8348" i="35"/>
  <c r="H8348" i="35" s="1"/>
  <c r="D8347" i="35"/>
  <c r="E8347" i="35"/>
  <c r="E8348" i="35" l="1"/>
  <c r="D8348" i="35"/>
  <c r="A8350" i="35"/>
  <c r="G8349" i="35"/>
  <c r="H8349" i="35" s="1"/>
  <c r="E8349" i="35" l="1"/>
  <c r="D8349" i="35"/>
  <c r="G8350" i="35"/>
  <c r="H8350" i="35" s="1"/>
  <c r="A8351" i="35"/>
  <c r="D8350" i="35" l="1"/>
  <c r="E8350" i="35"/>
  <c r="G8351" i="35"/>
  <c r="H8351" i="35" s="1"/>
  <c r="A8352" i="35"/>
  <c r="G8352" i="35" l="1"/>
  <c r="H8352" i="35" s="1"/>
  <c r="A8353" i="35"/>
  <c r="D8351" i="35"/>
  <c r="E8351" i="35"/>
  <c r="A8354" i="35" l="1"/>
  <c r="G8353" i="35"/>
  <c r="H8353" i="35" s="1"/>
  <c r="E8352" i="35"/>
  <c r="D8352" i="35"/>
  <c r="D8353" i="35" l="1"/>
  <c r="E8353" i="35"/>
  <c r="A8355" i="35"/>
  <c r="G8354" i="35"/>
  <c r="H8354" i="35" s="1"/>
  <c r="D8354" i="35" l="1"/>
  <c r="E8354" i="35"/>
  <c r="G8355" i="35"/>
  <c r="H8355" i="35" s="1"/>
  <c r="A8356" i="35"/>
  <c r="A8357" i="35" l="1"/>
  <c r="G8356" i="35"/>
  <c r="H8356" i="35" s="1"/>
  <c r="D8355" i="35"/>
  <c r="E8355" i="35"/>
  <c r="D8356" i="35" l="1"/>
  <c r="E8356" i="35"/>
  <c r="A8358" i="35"/>
  <c r="G8357" i="35"/>
  <c r="H8357" i="35" s="1"/>
  <c r="E8357" i="35" l="1"/>
  <c r="D8357" i="35"/>
  <c r="A8359" i="35"/>
  <c r="G8358" i="35"/>
  <c r="H8358" i="35" s="1"/>
  <c r="E8358" i="35" l="1"/>
  <c r="D8358" i="35"/>
  <c r="G8359" i="35"/>
  <c r="H8359" i="35" s="1"/>
  <c r="A8360" i="35"/>
  <c r="G8360" i="35" l="1"/>
  <c r="H8360" i="35" s="1"/>
  <c r="A8361" i="35"/>
  <c r="D8359" i="35"/>
  <c r="E8359" i="35"/>
  <c r="A8362" i="35" l="1"/>
  <c r="G8361" i="35"/>
  <c r="H8361" i="35" s="1"/>
  <c r="D8360" i="35"/>
  <c r="E8360" i="35"/>
  <c r="D8361" i="35" l="1"/>
  <c r="E8361" i="35"/>
  <c r="A8363" i="35"/>
  <c r="G8362" i="35"/>
  <c r="H8362" i="35" s="1"/>
  <c r="E8362" i="35" l="1"/>
  <c r="D8362" i="35"/>
  <c r="G8363" i="35"/>
  <c r="H8363" i="35" s="1"/>
  <c r="A8364" i="35"/>
  <c r="A8365" i="35" l="1"/>
  <c r="G8364" i="35"/>
  <c r="H8364" i="35" s="1"/>
  <c r="D8363" i="35"/>
  <c r="E8363" i="35"/>
  <c r="D8364" i="35" l="1"/>
  <c r="B8364" i="35"/>
  <c r="E8364" i="35"/>
  <c r="A8366" i="35"/>
  <c r="G8365" i="35"/>
  <c r="H8365" i="35" s="1"/>
  <c r="G8366" i="35" l="1"/>
  <c r="H8366" i="35" s="1"/>
  <c r="A8367" i="35"/>
  <c r="D8365" i="35"/>
  <c r="E8365" i="35"/>
  <c r="A8368" i="35" l="1"/>
  <c r="G8367" i="35"/>
  <c r="H8367" i="35" s="1"/>
  <c r="E8366" i="35"/>
  <c r="D8366" i="35"/>
  <c r="E8367" i="35" l="1"/>
  <c r="D8367" i="35"/>
  <c r="A8369" i="35"/>
  <c r="G8368" i="35"/>
  <c r="H8368" i="35" s="1"/>
  <c r="D8368" i="35" l="1"/>
  <c r="E8368" i="35"/>
  <c r="G8369" i="35"/>
  <c r="H8369" i="35" s="1"/>
  <c r="A8370" i="35"/>
  <c r="G8370" i="35" l="1"/>
  <c r="H8370" i="35" s="1"/>
  <c r="A8371" i="35"/>
  <c r="D8369" i="35"/>
  <c r="E8369" i="35"/>
  <c r="G8371" i="35" l="1"/>
  <c r="H8371" i="35" s="1"/>
  <c r="A8372" i="35"/>
  <c r="E8370" i="35"/>
  <c r="D8370" i="35"/>
  <c r="A8373" i="35" l="1"/>
  <c r="G8372" i="35"/>
  <c r="H8372" i="35" s="1"/>
  <c r="E8371" i="35"/>
  <c r="D8371" i="35"/>
  <c r="E8372" i="35" l="1"/>
  <c r="D8372" i="35"/>
  <c r="A8374" i="35"/>
  <c r="G8373" i="35"/>
  <c r="H8373" i="35" s="1"/>
  <c r="D8373" i="35" l="1"/>
  <c r="E8373" i="35"/>
  <c r="G8374" i="35"/>
  <c r="H8374" i="35" s="1"/>
  <c r="A8375" i="35"/>
  <c r="A8376" i="35" l="1"/>
  <c r="G8375" i="35"/>
  <c r="H8375" i="35" s="1"/>
  <c r="D8374" i="35"/>
  <c r="E8374" i="35"/>
  <c r="E8375" i="35" l="1"/>
  <c r="D8375" i="35"/>
  <c r="A8377" i="35"/>
  <c r="G8376" i="35"/>
  <c r="H8376" i="35" s="1"/>
  <c r="D8376" i="35" l="1"/>
  <c r="E8376" i="35"/>
  <c r="A8378" i="35"/>
  <c r="G8377" i="35"/>
  <c r="H8377" i="35" s="1"/>
  <c r="D8377" i="35" l="1"/>
  <c r="E8377" i="35"/>
  <c r="G8378" i="35"/>
  <c r="H8378" i="35" s="1"/>
  <c r="A8379" i="35"/>
  <c r="G8379" i="35" l="1"/>
  <c r="H8379" i="35" s="1"/>
  <c r="A8380" i="35"/>
  <c r="D8378" i="35"/>
  <c r="E8378" i="35"/>
  <c r="A8381" i="35" l="1"/>
  <c r="G8380" i="35"/>
  <c r="H8380" i="35" s="1"/>
  <c r="E8379" i="35"/>
  <c r="D8379" i="35"/>
  <c r="D8380" i="35" l="1"/>
  <c r="E8380" i="35"/>
  <c r="A8382" i="35"/>
  <c r="G8381" i="35"/>
  <c r="H8381" i="35" s="1"/>
  <c r="D8381" i="35" l="1"/>
  <c r="E8381" i="35"/>
  <c r="A8383" i="35"/>
  <c r="G8382" i="35"/>
  <c r="H8382" i="35" s="1"/>
  <c r="D8382" i="35" l="1"/>
  <c r="E8382" i="35"/>
  <c r="G8383" i="35"/>
  <c r="H8383" i="35" s="1"/>
  <c r="A8384" i="35"/>
  <c r="G8384" i="35" l="1"/>
  <c r="H8384" i="35" s="1"/>
  <c r="A8385" i="35"/>
  <c r="D8383" i="35"/>
  <c r="E8383" i="35"/>
  <c r="G8385" i="35" l="1"/>
  <c r="H8385" i="35" s="1"/>
  <c r="A8386" i="35"/>
  <c r="D8384" i="35"/>
  <c r="E8384" i="35"/>
  <c r="A8387" i="35" l="1"/>
  <c r="G8386" i="35"/>
  <c r="H8386" i="35" s="1"/>
  <c r="D8385" i="35"/>
  <c r="E8385" i="35"/>
  <c r="E8386" i="35" l="1"/>
  <c r="D8386" i="35"/>
  <c r="A8388" i="35"/>
  <c r="G8387" i="35"/>
  <c r="H8387" i="35" s="1"/>
  <c r="D8387" i="35" l="1"/>
  <c r="E8387" i="35"/>
  <c r="G8388" i="35"/>
  <c r="H8388" i="35" s="1"/>
  <c r="A8389" i="35"/>
  <c r="A8390" i="35" l="1"/>
  <c r="G8389" i="35"/>
  <c r="H8389" i="35" s="1"/>
  <c r="E8388" i="35"/>
  <c r="B8388" i="35"/>
  <c r="D8388" i="35"/>
  <c r="E8389" i="35" l="1"/>
  <c r="D8389" i="35"/>
  <c r="G8390" i="35"/>
  <c r="H8390" i="35" s="1"/>
  <c r="A8391" i="35"/>
  <c r="G8391" i="35" l="1"/>
  <c r="H8391" i="35" s="1"/>
  <c r="A8392" i="35"/>
  <c r="D8390" i="35"/>
  <c r="E8390" i="35"/>
  <c r="A8393" i="35" l="1"/>
  <c r="G8392" i="35"/>
  <c r="H8392" i="35" s="1"/>
  <c r="E8391" i="35"/>
  <c r="D8391" i="35"/>
  <c r="E8392" i="35" l="1"/>
  <c r="D8392" i="35"/>
  <c r="A8394" i="35"/>
  <c r="G8393" i="35"/>
  <c r="H8393" i="35" s="1"/>
  <c r="D8393" i="35" l="1"/>
  <c r="E8393" i="35"/>
  <c r="A8395" i="35"/>
  <c r="G8394" i="35"/>
  <c r="H8394" i="35" s="1"/>
  <c r="E8394" i="35" l="1"/>
  <c r="D8394" i="35"/>
  <c r="G8395" i="35"/>
  <c r="H8395" i="35" s="1"/>
  <c r="A8396" i="35"/>
  <c r="G8396" i="35" l="1"/>
  <c r="H8396" i="35" s="1"/>
  <c r="A8397" i="35"/>
  <c r="E8395" i="35"/>
  <c r="D8395" i="35"/>
  <c r="A8398" i="35" l="1"/>
  <c r="G8397" i="35"/>
  <c r="H8397" i="35" s="1"/>
  <c r="D8396" i="35"/>
  <c r="E8396" i="35"/>
  <c r="E8397" i="35" l="1"/>
  <c r="D8397" i="35"/>
  <c r="A8399" i="35"/>
  <c r="G8398" i="35"/>
  <c r="H8398" i="35" s="1"/>
  <c r="D8398" i="35" l="1"/>
  <c r="E8398" i="35"/>
  <c r="G8399" i="35"/>
  <c r="H8399" i="35" s="1"/>
  <c r="A8400" i="35"/>
  <c r="A8401" i="35" l="1"/>
  <c r="G8400" i="35"/>
  <c r="H8400" i="35" s="1"/>
  <c r="D8399" i="35"/>
  <c r="E8399" i="35"/>
  <c r="D8400" i="35" l="1"/>
  <c r="E8400" i="35"/>
  <c r="A8402" i="35"/>
  <c r="G8401" i="35"/>
  <c r="H8401" i="35" s="1"/>
  <c r="D8401" i="35" l="1"/>
  <c r="E8401" i="35"/>
  <c r="G8402" i="35"/>
  <c r="H8402" i="35" s="1"/>
  <c r="A8403" i="35"/>
  <c r="G8403" i="35" l="1"/>
  <c r="H8403" i="35" s="1"/>
  <c r="A8404" i="35"/>
  <c r="E8402" i="35"/>
  <c r="D8402" i="35"/>
  <c r="A8405" i="35" l="1"/>
  <c r="G8404" i="35"/>
  <c r="H8404" i="35" s="1"/>
  <c r="E8403" i="35"/>
  <c r="D8403" i="35"/>
  <c r="E8404" i="35" l="1"/>
  <c r="D8404" i="35"/>
  <c r="A8406" i="35"/>
  <c r="G8405" i="35"/>
  <c r="H8405" i="35" s="1"/>
  <c r="E8405" i="35" l="1"/>
  <c r="D8405" i="35"/>
  <c r="G8406" i="35"/>
  <c r="H8406" i="35" s="1"/>
  <c r="A8407" i="35"/>
  <c r="G8407" i="35" l="1"/>
  <c r="H8407" i="35" s="1"/>
  <c r="A8408" i="35"/>
  <c r="D8406" i="35"/>
  <c r="E8406" i="35"/>
  <c r="A8409" i="35" l="1"/>
  <c r="G8408" i="35"/>
  <c r="H8408" i="35" s="1"/>
  <c r="E8407" i="35"/>
  <c r="D8407" i="35"/>
  <c r="E8408" i="35" l="1"/>
  <c r="D8408" i="35"/>
  <c r="A8410" i="35"/>
  <c r="G8409" i="35"/>
  <c r="H8409" i="35" s="1"/>
  <c r="D8409" i="35" l="1"/>
  <c r="E8409" i="35"/>
  <c r="G8410" i="35"/>
  <c r="H8410" i="35" s="1"/>
  <c r="A8411" i="35"/>
  <c r="G8411" i="35" l="1"/>
  <c r="H8411" i="35" s="1"/>
  <c r="A8412" i="35"/>
  <c r="D8410" i="35"/>
  <c r="E8410" i="35"/>
  <c r="A8413" i="35" l="1"/>
  <c r="G8412" i="35"/>
  <c r="H8412" i="35" s="1"/>
  <c r="D8411" i="35"/>
  <c r="E8411" i="35"/>
  <c r="D8412" i="35" l="1"/>
  <c r="B8412" i="35"/>
  <c r="E8412" i="35"/>
  <c r="G8413" i="35"/>
  <c r="H8413" i="35" s="1"/>
  <c r="A8414" i="35"/>
  <c r="E8413" i="35" l="1"/>
  <c r="D8413" i="35"/>
  <c r="G8414" i="35"/>
  <c r="H8414" i="35" s="1"/>
  <c r="A8415" i="35"/>
  <c r="G8415" i="35" l="1"/>
  <c r="H8415" i="35" s="1"/>
  <c r="A8416" i="35"/>
  <c r="D8414" i="35"/>
  <c r="E8414" i="35"/>
  <c r="A8417" i="35" l="1"/>
  <c r="G8416" i="35"/>
  <c r="H8416" i="35" s="1"/>
  <c r="E8415" i="35"/>
  <c r="D8415" i="35"/>
  <c r="E8416" i="35" l="1"/>
  <c r="D8416" i="35"/>
  <c r="A8418" i="35"/>
  <c r="G8417" i="35"/>
  <c r="H8417" i="35" s="1"/>
  <c r="D8417" i="35" l="1"/>
  <c r="E8417" i="35"/>
  <c r="G8418" i="35"/>
  <c r="H8418" i="35" s="1"/>
  <c r="A8419" i="35"/>
  <c r="A8420" i="35" l="1"/>
  <c r="G8419" i="35"/>
  <c r="H8419" i="35" s="1"/>
  <c r="D8418" i="35"/>
  <c r="E8418" i="35"/>
  <c r="D8419" i="35" l="1"/>
  <c r="E8419" i="35"/>
  <c r="A8421" i="35"/>
  <c r="G8420" i="35"/>
  <c r="H8420" i="35" s="1"/>
  <c r="E8420" i="35" l="1"/>
  <c r="D8420" i="35"/>
  <c r="G8421" i="35"/>
  <c r="H8421" i="35" s="1"/>
  <c r="A8422" i="35"/>
  <c r="G8422" i="35" l="1"/>
  <c r="H8422" i="35" s="1"/>
  <c r="A8423" i="35"/>
  <c r="E8421" i="35"/>
  <c r="D8421" i="35"/>
  <c r="A8424" i="35" l="1"/>
  <c r="G8423" i="35"/>
  <c r="H8423" i="35" s="1"/>
  <c r="E8422" i="35"/>
  <c r="D8422" i="35"/>
  <c r="D8423" i="35" l="1"/>
  <c r="E8423" i="35"/>
  <c r="A8425" i="35"/>
  <c r="G8424" i="35"/>
  <c r="H8424" i="35" s="1"/>
  <c r="D8424" i="35" l="1"/>
  <c r="E8424" i="35"/>
  <c r="A8426" i="35"/>
  <c r="G8425" i="35"/>
  <c r="H8425" i="35" s="1"/>
  <c r="E8425" i="35" l="1"/>
  <c r="D8425" i="35"/>
  <c r="G8426" i="35"/>
  <c r="H8426" i="35" s="1"/>
  <c r="A8427" i="35"/>
  <c r="E8426" i="35" l="1"/>
  <c r="D8426" i="35"/>
  <c r="A8428" i="35"/>
  <c r="G8427" i="35"/>
  <c r="H8427" i="35" s="1"/>
  <c r="D8427" i="35" l="1"/>
  <c r="E8427" i="35"/>
  <c r="A8429" i="35"/>
  <c r="G8428" i="35"/>
  <c r="H8428" i="35" s="1"/>
  <c r="D8428" i="35" l="1"/>
  <c r="E8428" i="35"/>
  <c r="G8429" i="35"/>
  <c r="H8429" i="35" s="1"/>
  <c r="A8430" i="35"/>
  <c r="G8430" i="35" l="1"/>
  <c r="H8430" i="35" s="1"/>
  <c r="A8431" i="35"/>
  <c r="D8429" i="35"/>
  <c r="E8429" i="35"/>
  <c r="G8431" i="35" l="1"/>
  <c r="H8431" i="35" s="1"/>
  <c r="A8432" i="35"/>
  <c r="D8430" i="35"/>
  <c r="E8430" i="35"/>
  <c r="A8433" i="35" l="1"/>
  <c r="G8432" i="35"/>
  <c r="H8432" i="35" s="1"/>
  <c r="D8431" i="35"/>
  <c r="E8431" i="35"/>
  <c r="D8432" i="35" l="1"/>
  <c r="E8432" i="35"/>
  <c r="A8434" i="35"/>
  <c r="G8433" i="35"/>
  <c r="H8433" i="35" s="1"/>
  <c r="D8433" i="35" l="1"/>
  <c r="E8433" i="35"/>
  <c r="G8434" i="35"/>
  <c r="H8434" i="35" s="1"/>
  <c r="A8435" i="35"/>
  <c r="A8436" i="35" l="1"/>
  <c r="G8435" i="35"/>
  <c r="H8435" i="35" s="1"/>
  <c r="E8434" i="35"/>
  <c r="D8434" i="35"/>
  <c r="D8435" i="35" l="1"/>
  <c r="E8435" i="35"/>
  <c r="A8437" i="35"/>
  <c r="G8436" i="35"/>
  <c r="H8436" i="35" s="1"/>
  <c r="D8436" i="35" l="1"/>
  <c r="B8436" i="35"/>
  <c r="E8436" i="35"/>
  <c r="G8437" i="35"/>
  <c r="H8437" i="35" s="1"/>
  <c r="A8438" i="35"/>
  <c r="E8437" i="35" l="1"/>
  <c r="D8437" i="35"/>
  <c r="A8439" i="35"/>
  <c r="G8438" i="35"/>
  <c r="H8438" i="35" s="1"/>
  <c r="E8438" i="35" l="1"/>
  <c r="D8438" i="35"/>
  <c r="A8440" i="35"/>
  <c r="G8439" i="35"/>
  <c r="H8439" i="35" s="1"/>
  <c r="G8440" i="35" l="1"/>
  <c r="H8440" i="35" s="1"/>
  <c r="A8441" i="35"/>
  <c r="D8439" i="35"/>
  <c r="E8439" i="35"/>
  <c r="G8441" i="35" l="1"/>
  <c r="H8441" i="35" s="1"/>
  <c r="A8442" i="35"/>
  <c r="D8440" i="35"/>
  <c r="E8440" i="35"/>
  <c r="A8443" i="35" l="1"/>
  <c r="G8442" i="35"/>
  <c r="H8442" i="35" s="1"/>
  <c r="D8441" i="35"/>
  <c r="E8441" i="35"/>
  <c r="D8442" i="35" l="1"/>
  <c r="E8442" i="35"/>
  <c r="A8444" i="35"/>
  <c r="G8443" i="35"/>
  <c r="H8443" i="35" s="1"/>
  <c r="E8443" i="35" l="1"/>
  <c r="D8443" i="35"/>
  <c r="G8444" i="35"/>
  <c r="H8444" i="35" s="1"/>
  <c r="A8445" i="35"/>
  <c r="G8445" i="35" l="1"/>
  <c r="H8445" i="35" s="1"/>
  <c r="A8446" i="35"/>
  <c r="E8444" i="35"/>
  <c r="D8444" i="35"/>
  <c r="A8447" i="35" l="1"/>
  <c r="G8446" i="35"/>
  <c r="H8446" i="35" s="1"/>
  <c r="D8445" i="35"/>
  <c r="E8445" i="35"/>
  <c r="E8446" i="35" l="1"/>
  <c r="D8446" i="35"/>
  <c r="A8448" i="35"/>
  <c r="G8447" i="35"/>
  <c r="H8447" i="35" s="1"/>
  <c r="D8447" i="35" l="1"/>
  <c r="E8447" i="35"/>
  <c r="G8448" i="35"/>
  <c r="H8448" i="35" s="1"/>
  <c r="A8449" i="35"/>
  <c r="G8449" i="35" l="1"/>
  <c r="H8449" i="35" s="1"/>
  <c r="A8450" i="35"/>
  <c r="D8448" i="35"/>
  <c r="E8448" i="35"/>
  <c r="G8450" i="35" l="1"/>
  <c r="H8450" i="35" s="1"/>
  <c r="A8451" i="35"/>
  <c r="E8449" i="35"/>
  <c r="D8449" i="35"/>
  <c r="A8452" i="35" l="1"/>
  <c r="G8451" i="35"/>
  <c r="H8451" i="35" s="1"/>
  <c r="D8450" i="35"/>
  <c r="E8450" i="35"/>
  <c r="E8451" i="35" l="1"/>
  <c r="D8451" i="35"/>
  <c r="A8453" i="35"/>
  <c r="G8452" i="35"/>
  <c r="H8452" i="35" s="1"/>
  <c r="D8452" i="35" l="1"/>
  <c r="E8452" i="35"/>
  <c r="G8453" i="35"/>
  <c r="H8453" i="35" s="1"/>
  <c r="A8454" i="35"/>
  <c r="A8455" i="35" l="1"/>
  <c r="G8454" i="35"/>
  <c r="H8454" i="35" s="1"/>
  <c r="D8453" i="35"/>
  <c r="E8453" i="35"/>
  <c r="E8454" i="35" l="1"/>
  <c r="D8454" i="35"/>
  <c r="A8456" i="35"/>
  <c r="G8455" i="35"/>
  <c r="H8455" i="35" s="1"/>
  <c r="D8455" i="35" l="1"/>
  <c r="E8455" i="35"/>
  <c r="G8456" i="35"/>
  <c r="H8456" i="35" s="1"/>
  <c r="A8457" i="35"/>
  <c r="G8457" i="35" l="1"/>
  <c r="H8457" i="35" s="1"/>
  <c r="A8458" i="35"/>
  <c r="D8456" i="35"/>
  <c r="E8456" i="35"/>
  <c r="G8458" i="35" l="1"/>
  <c r="H8458" i="35" s="1"/>
  <c r="A8459" i="35"/>
  <c r="D8457" i="35"/>
  <c r="E8457" i="35"/>
  <c r="A8460" i="35" l="1"/>
  <c r="G8459" i="35"/>
  <c r="H8459" i="35" s="1"/>
  <c r="D8458" i="35"/>
  <c r="E8458" i="35"/>
  <c r="E8459" i="35" l="1"/>
  <c r="D8459" i="35"/>
  <c r="G8460" i="35"/>
  <c r="H8460" i="35" s="1"/>
  <c r="A8461" i="35"/>
  <c r="G8461" i="35" l="1"/>
  <c r="H8461" i="35" s="1"/>
  <c r="A8462" i="35"/>
  <c r="D8460" i="35"/>
  <c r="B8460" i="35"/>
  <c r="E8460" i="35"/>
  <c r="A8463" i="35" l="1"/>
  <c r="G8462" i="35"/>
  <c r="H8462" i="35" s="1"/>
  <c r="E8461" i="35"/>
  <c r="D8461" i="35"/>
  <c r="D8462" i="35" l="1"/>
  <c r="E8462" i="35"/>
  <c r="A8464" i="35"/>
  <c r="G8463" i="35"/>
  <c r="H8463" i="35" s="1"/>
  <c r="E8463" i="35" l="1"/>
  <c r="D8463" i="35"/>
  <c r="G8464" i="35"/>
  <c r="H8464" i="35" s="1"/>
  <c r="A8465" i="35"/>
  <c r="A8466" i="35" l="1"/>
  <c r="G8465" i="35"/>
  <c r="H8465" i="35" s="1"/>
  <c r="E8464" i="35"/>
  <c r="D8464" i="35"/>
  <c r="E8465" i="35" l="1"/>
  <c r="D8465" i="35"/>
  <c r="A8467" i="35"/>
  <c r="G8466" i="35"/>
  <c r="H8466" i="35" s="1"/>
  <c r="E8466" i="35" l="1"/>
  <c r="D8466" i="35"/>
  <c r="G8467" i="35"/>
  <c r="H8467" i="35" s="1"/>
  <c r="A8468" i="35"/>
  <c r="G8468" i="35" l="1"/>
  <c r="H8468" i="35" s="1"/>
  <c r="A8469" i="35"/>
  <c r="E8467" i="35"/>
  <c r="D8467" i="35"/>
  <c r="G8469" i="35" l="1"/>
  <c r="H8469" i="35" s="1"/>
  <c r="A8470" i="35"/>
  <c r="E8468" i="35"/>
  <c r="D8468" i="35"/>
  <c r="A8471" i="35" l="1"/>
  <c r="G8470" i="35"/>
  <c r="H8470" i="35" s="1"/>
  <c r="E8469" i="35"/>
  <c r="D8469" i="35"/>
  <c r="E8470" i="35" l="1"/>
  <c r="D8470" i="35"/>
  <c r="A8472" i="35"/>
  <c r="G8471" i="35"/>
  <c r="H8471" i="35" s="1"/>
  <c r="E8471" i="35" l="1"/>
  <c r="D8471" i="35"/>
  <c r="G8472" i="35"/>
  <c r="H8472" i="35" s="1"/>
  <c r="A8473" i="35"/>
  <c r="A8474" i="35" l="1"/>
  <c r="G8473" i="35"/>
  <c r="H8473" i="35" s="1"/>
  <c r="E8472" i="35"/>
  <c r="D8472" i="35"/>
  <c r="E8473" i="35" l="1"/>
  <c r="D8473" i="35"/>
  <c r="A8475" i="35"/>
  <c r="G8474" i="35"/>
  <c r="H8474" i="35" s="1"/>
  <c r="D8474" i="35" l="1"/>
  <c r="E8474" i="35"/>
  <c r="G8475" i="35"/>
  <c r="H8475" i="35" s="1"/>
  <c r="A8476" i="35"/>
  <c r="G8476" i="35" l="1"/>
  <c r="H8476" i="35" s="1"/>
  <c r="A8477" i="35"/>
  <c r="E8475" i="35"/>
  <c r="D8475" i="35"/>
  <c r="G8477" i="35" l="1"/>
  <c r="H8477" i="35" s="1"/>
  <c r="A8478" i="35"/>
  <c r="D8476" i="35"/>
  <c r="E8476" i="35"/>
  <c r="A8479" i="35" l="1"/>
  <c r="G8478" i="35"/>
  <c r="H8478" i="35" s="1"/>
  <c r="E8477" i="35"/>
  <c r="D8477" i="35"/>
  <c r="D8478" i="35" l="1"/>
  <c r="E8478" i="35"/>
  <c r="A8480" i="35"/>
  <c r="G8479" i="35"/>
  <c r="H8479" i="35" s="1"/>
  <c r="G8480" i="35" l="1"/>
  <c r="H8480" i="35" s="1"/>
  <c r="A8481" i="35"/>
  <c r="E8479" i="35"/>
  <c r="D8479" i="35"/>
  <c r="A8482" i="35" l="1"/>
  <c r="G8481" i="35"/>
  <c r="H8481" i="35" s="1"/>
  <c r="D8480" i="35"/>
  <c r="E8480" i="35"/>
  <c r="E8481" i="35" l="1"/>
  <c r="D8481" i="35"/>
  <c r="A8483" i="35"/>
  <c r="G8482" i="35"/>
  <c r="H8482" i="35" s="1"/>
  <c r="A8484" i="35" l="1"/>
  <c r="G8483" i="35"/>
  <c r="H8483" i="35" s="1"/>
  <c r="E8482" i="35"/>
  <c r="D8482" i="35"/>
  <c r="E8483" i="35" l="1"/>
  <c r="D8483" i="35"/>
  <c r="G8484" i="35"/>
  <c r="H8484" i="35" s="1"/>
  <c r="A8485" i="35"/>
  <c r="A8486" i="35" l="1"/>
  <c r="G8485" i="35"/>
  <c r="H8485" i="35" s="1"/>
  <c r="D8484" i="35"/>
  <c r="B8484" i="35"/>
  <c r="E8484" i="35"/>
  <c r="E8485" i="35" l="1"/>
  <c r="D8485" i="35"/>
  <c r="G8486" i="35"/>
  <c r="H8486" i="35" s="1"/>
  <c r="A8487" i="35"/>
  <c r="E8486" i="35" l="1"/>
  <c r="D8486" i="35"/>
  <c r="G8487" i="35"/>
  <c r="H8487" i="35" s="1"/>
  <c r="A8488" i="35"/>
  <c r="A8489" i="35" l="1"/>
  <c r="G8488" i="35"/>
  <c r="H8488" i="35" s="1"/>
  <c r="D8487" i="35"/>
  <c r="E8487" i="35"/>
  <c r="D8488" i="35" l="1"/>
  <c r="E8488" i="35"/>
  <c r="A8490" i="35"/>
  <c r="G8489" i="35"/>
  <c r="H8489" i="35" s="1"/>
  <c r="E8489" i="35" l="1"/>
  <c r="D8489" i="35"/>
  <c r="G8490" i="35"/>
  <c r="H8490" i="35" s="1"/>
  <c r="A8491" i="35"/>
  <c r="G8491" i="35" l="1"/>
  <c r="H8491" i="35" s="1"/>
  <c r="A8492" i="35"/>
  <c r="D8490" i="35"/>
  <c r="E8490" i="35"/>
  <c r="A8493" i="35" l="1"/>
  <c r="G8492" i="35"/>
  <c r="H8492" i="35" s="1"/>
  <c r="E8491" i="35"/>
  <c r="D8491" i="35"/>
  <c r="D8492" i="35" l="1"/>
  <c r="E8492" i="35"/>
  <c r="A8494" i="35"/>
  <c r="G8493" i="35"/>
  <c r="H8493" i="35" s="1"/>
  <c r="E8493" i="35" l="1"/>
  <c r="D8493" i="35"/>
  <c r="G8494" i="35"/>
  <c r="H8494" i="35" s="1"/>
  <c r="A8495" i="35"/>
  <c r="A8496" i="35" l="1"/>
  <c r="G8495" i="35"/>
  <c r="H8495" i="35" s="1"/>
  <c r="D8494" i="35"/>
  <c r="E8494" i="35"/>
  <c r="D8495" i="35" l="1"/>
  <c r="E8495" i="35"/>
  <c r="A8497" i="35"/>
  <c r="G8496" i="35"/>
  <c r="H8496" i="35" s="1"/>
  <c r="D8496" i="35" l="1"/>
  <c r="E8496" i="35"/>
  <c r="G8497" i="35"/>
  <c r="H8497" i="35" s="1"/>
  <c r="A8498" i="35"/>
  <c r="G8498" i="35" l="1"/>
  <c r="H8498" i="35" s="1"/>
  <c r="A8499" i="35"/>
  <c r="D8497" i="35"/>
  <c r="E8497" i="35"/>
  <c r="G8499" i="35" l="1"/>
  <c r="H8499" i="35" s="1"/>
  <c r="A8500" i="35"/>
  <c r="E8498" i="35"/>
  <c r="D8498" i="35"/>
  <c r="A8501" i="35" l="1"/>
  <c r="G8500" i="35"/>
  <c r="H8500" i="35" s="1"/>
  <c r="E8499" i="35"/>
  <c r="D8499" i="35"/>
  <c r="E8500" i="35" l="1"/>
  <c r="D8500" i="35"/>
  <c r="A8502" i="35"/>
  <c r="G8501" i="35"/>
  <c r="H8501" i="35" s="1"/>
  <c r="D8501" i="35" l="1"/>
  <c r="E8501" i="35"/>
  <c r="G8502" i="35"/>
  <c r="H8502" i="35" s="1"/>
  <c r="A8503" i="35"/>
  <c r="A8504" i="35" l="1"/>
  <c r="G8503" i="35"/>
  <c r="H8503" i="35" s="1"/>
  <c r="D8502" i="35"/>
  <c r="E8502" i="35"/>
  <c r="E8503" i="35" l="1"/>
  <c r="D8503" i="35"/>
  <c r="A8505" i="35"/>
  <c r="G8504" i="35"/>
  <c r="H8504" i="35" s="1"/>
  <c r="D8504" i="35" l="1"/>
  <c r="E8504" i="35"/>
  <c r="G8505" i="35"/>
  <c r="H8505" i="35" s="1"/>
  <c r="A8506" i="35"/>
  <c r="G8506" i="35" l="1"/>
  <c r="H8506" i="35" s="1"/>
  <c r="A8507" i="35"/>
  <c r="D8505" i="35"/>
  <c r="E8505" i="35"/>
  <c r="G8507" i="35" l="1"/>
  <c r="H8507" i="35" s="1"/>
  <c r="A8508" i="35"/>
  <c r="E8506" i="35"/>
  <c r="D8506" i="35"/>
  <c r="G8508" i="35" l="1"/>
  <c r="H8508" i="35" s="1"/>
  <c r="A8509" i="35"/>
  <c r="E8507" i="35"/>
  <c r="D8507" i="35"/>
  <c r="G8509" i="35" l="1"/>
  <c r="H8509" i="35" s="1"/>
  <c r="A8510" i="35"/>
  <c r="E8508" i="35"/>
  <c r="B8508" i="35"/>
  <c r="D8508" i="35"/>
  <c r="G8510" i="35" l="1"/>
  <c r="H8510" i="35" s="1"/>
  <c r="A8511" i="35"/>
  <c r="E8509" i="35"/>
  <c r="D8509" i="35"/>
  <c r="A8512" i="35" l="1"/>
  <c r="G8511" i="35"/>
  <c r="H8511" i="35" s="1"/>
  <c r="E8510" i="35"/>
  <c r="D8510" i="35"/>
  <c r="D8511" i="35" l="1"/>
  <c r="E8511" i="35"/>
  <c r="A8513" i="35"/>
  <c r="G8512" i="35"/>
  <c r="H8512" i="35" s="1"/>
  <c r="D8512" i="35" l="1"/>
  <c r="E8512" i="35"/>
  <c r="G8513" i="35"/>
  <c r="H8513" i="35" s="1"/>
  <c r="A8514" i="35"/>
  <c r="A8515" i="35" l="1"/>
  <c r="G8514" i="35"/>
  <c r="H8514" i="35" s="1"/>
  <c r="E8513" i="35"/>
  <c r="D8513" i="35"/>
  <c r="D8514" i="35" l="1"/>
  <c r="E8514" i="35"/>
  <c r="A8516" i="35"/>
  <c r="G8515" i="35"/>
  <c r="H8515" i="35" s="1"/>
  <c r="E8515" i="35" l="1"/>
  <c r="D8515" i="35"/>
  <c r="G8516" i="35"/>
  <c r="H8516" i="35" s="1"/>
  <c r="A8517" i="35"/>
  <c r="G8517" i="35" l="1"/>
  <c r="H8517" i="35" s="1"/>
  <c r="A8518" i="35"/>
  <c r="E8516" i="35"/>
  <c r="D8516" i="35"/>
  <c r="A8519" i="35" l="1"/>
  <c r="G8518" i="35"/>
  <c r="H8518" i="35" s="1"/>
  <c r="E8517" i="35"/>
  <c r="D8517" i="35"/>
  <c r="E8518" i="35" l="1"/>
  <c r="D8518" i="35"/>
  <c r="A8520" i="35"/>
  <c r="G8519" i="35"/>
  <c r="H8519" i="35" s="1"/>
  <c r="D8519" i="35" l="1"/>
  <c r="E8519" i="35"/>
  <c r="A8521" i="35"/>
  <c r="G8520" i="35"/>
  <c r="H8520" i="35" s="1"/>
  <c r="E8520" i="35" l="1"/>
  <c r="D8520" i="35"/>
  <c r="G8521" i="35"/>
  <c r="H8521" i="35" s="1"/>
  <c r="A8522" i="35"/>
  <c r="A8523" i="35" l="1"/>
  <c r="G8522" i="35"/>
  <c r="H8522" i="35" s="1"/>
  <c r="E8521" i="35"/>
  <c r="D8521" i="35"/>
  <c r="E8522" i="35" l="1"/>
  <c r="D8522" i="35"/>
  <c r="A8524" i="35"/>
  <c r="G8523" i="35"/>
  <c r="H8523" i="35" s="1"/>
  <c r="E8523" i="35" l="1"/>
  <c r="D8523" i="35"/>
  <c r="G8524" i="35"/>
  <c r="H8524" i="35" s="1"/>
  <c r="A8525" i="35"/>
  <c r="G8525" i="35" l="1"/>
  <c r="H8525" i="35" s="1"/>
  <c r="A8526" i="35"/>
  <c r="D8524" i="35"/>
  <c r="E8524" i="35"/>
  <c r="G8526" i="35" l="1"/>
  <c r="H8526" i="35" s="1"/>
  <c r="A8527" i="35"/>
  <c r="E8525" i="35"/>
  <c r="D8525" i="35"/>
  <c r="A8528" i="35" l="1"/>
  <c r="G8527" i="35"/>
  <c r="H8527" i="35" s="1"/>
  <c r="D8526" i="35"/>
  <c r="E8526" i="35"/>
  <c r="E8527" i="35" l="1"/>
  <c r="D8527" i="35"/>
  <c r="A8529" i="35"/>
  <c r="G8528" i="35"/>
  <c r="H8528" i="35" s="1"/>
  <c r="E8528" i="35" l="1"/>
  <c r="D8528" i="35"/>
  <c r="G8529" i="35"/>
  <c r="H8529" i="35" s="1"/>
  <c r="A8530" i="35"/>
  <c r="A8531" i="35" l="1"/>
  <c r="G8530" i="35"/>
  <c r="H8530" i="35" s="1"/>
  <c r="D8529" i="35"/>
  <c r="E8529" i="35"/>
  <c r="E8530" i="35" l="1"/>
  <c r="D8530" i="35"/>
  <c r="A8532" i="35"/>
  <c r="G8531" i="35"/>
  <c r="H8531" i="35" s="1"/>
  <c r="D8531" i="35" l="1"/>
  <c r="E8531" i="35"/>
  <c r="A8533" i="35"/>
  <c r="G8532" i="35"/>
  <c r="H8532" i="35" s="1"/>
  <c r="D8532" i="35" l="1"/>
  <c r="E8532" i="35"/>
  <c r="B8532" i="35"/>
  <c r="A8534" i="35"/>
  <c r="G8533" i="35"/>
  <c r="H8533" i="35" s="1"/>
  <c r="A8535" i="35" l="1"/>
  <c r="G8534" i="35"/>
  <c r="H8534" i="35" s="1"/>
  <c r="D8533" i="35"/>
  <c r="E8533" i="35"/>
  <c r="D8534" i="35" l="1"/>
  <c r="E8534" i="35"/>
  <c r="G8535" i="35"/>
  <c r="H8535" i="35" s="1"/>
  <c r="A8536" i="35"/>
  <c r="G8536" i="35" l="1"/>
  <c r="H8536" i="35" s="1"/>
  <c r="A8537" i="35"/>
  <c r="D8535" i="35"/>
  <c r="E8535" i="35"/>
  <c r="A8538" i="35" l="1"/>
  <c r="G8537" i="35"/>
  <c r="H8537" i="35" s="1"/>
  <c r="D8536" i="35"/>
  <c r="E8536" i="35"/>
  <c r="D8537" i="35" l="1"/>
  <c r="E8537" i="35"/>
  <c r="A8539" i="35"/>
  <c r="G8538" i="35"/>
  <c r="H8538" i="35" s="1"/>
  <c r="D8538" i="35" l="1"/>
  <c r="E8538" i="35"/>
  <c r="A8540" i="35"/>
  <c r="G8539" i="35"/>
  <c r="H8539" i="35" s="1"/>
  <c r="E8539" i="35" l="1"/>
  <c r="D8539" i="35"/>
  <c r="G8540" i="35"/>
  <c r="H8540" i="35" s="1"/>
  <c r="A8541" i="35"/>
  <c r="A8542" i="35" l="1"/>
  <c r="G8541" i="35"/>
  <c r="H8541" i="35" s="1"/>
  <c r="E8540" i="35"/>
  <c r="D8540" i="35"/>
  <c r="E8541" i="35" l="1"/>
  <c r="D8541" i="35"/>
  <c r="A8543" i="35"/>
  <c r="G8542" i="35"/>
  <c r="H8542" i="35" s="1"/>
  <c r="D8542" i="35" l="1"/>
  <c r="E8542" i="35"/>
  <c r="G8543" i="35"/>
  <c r="H8543" i="35" s="1"/>
  <c r="A8544" i="35"/>
  <c r="G8544" i="35" l="1"/>
  <c r="H8544" i="35" s="1"/>
  <c r="A8545" i="35"/>
  <c r="D8543" i="35"/>
  <c r="E8543" i="35"/>
  <c r="G8545" i="35" l="1"/>
  <c r="H8545" i="35" s="1"/>
  <c r="A8546" i="35"/>
  <c r="D8544" i="35"/>
  <c r="E8544" i="35"/>
  <c r="A8547" i="35" l="1"/>
  <c r="G8546" i="35"/>
  <c r="H8546" i="35" s="1"/>
  <c r="E8545" i="35"/>
  <c r="D8545" i="35"/>
  <c r="D8546" i="35" l="1"/>
  <c r="E8546" i="35"/>
  <c r="A8548" i="35"/>
  <c r="G8547" i="35"/>
  <c r="H8547" i="35" s="1"/>
  <c r="E8547" i="35" l="1"/>
  <c r="D8547" i="35"/>
  <c r="G8548" i="35"/>
  <c r="H8548" i="35" s="1"/>
  <c r="A8549" i="35"/>
  <c r="A8550" i="35" l="1"/>
  <c r="G8549" i="35"/>
  <c r="H8549" i="35" s="1"/>
  <c r="D8548" i="35"/>
  <c r="E8548" i="35"/>
  <c r="D8549" i="35" l="1"/>
  <c r="E8549" i="35"/>
  <c r="A8551" i="35"/>
  <c r="G8550" i="35"/>
  <c r="H8550" i="35" s="1"/>
  <c r="D8550" i="35" l="1"/>
  <c r="E8550" i="35"/>
  <c r="A8552" i="35"/>
  <c r="G8551" i="35"/>
  <c r="H8551" i="35" s="1"/>
  <c r="D8551" i="35" l="1"/>
  <c r="E8551" i="35"/>
  <c r="G8552" i="35"/>
  <c r="H8552" i="35" s="1"/>
  <c r="A8553" i="35"/>
  <c r="A8554" i="35" l="1"/>
  <c r="G8553" i="35"/>
  <c r="H8553" i="35" s="1"/>
  <c r="D8552" i="35"/>
  <c r="E8552" i="35"/>
  <c r="D8553" i="35" l="1"/>
  <c r="E8553" i="35"/>
  <c r="A8555" i="35"/>
  <c r="G8554" i="35"/>
  <c r="H8554" i="35" s="1"/>
  <c r="D8554" i="35" l="1"/>
  <c r="E8554" i="35"/>
  <c r="G8555" i="35"/>
  <c r="H8555" i="35" s="1"/>
  <c r="A8556" i="35"/>
  <c r="G8556" i="35" l="1"/>
  <c r="H8556" i="35" s="1"/>
  <c r="A8557" i="35"/>
  <c r="E8555" i="35"/>
  <c r="D8555" i="35"/>
  <c r="A8558" i="35" l="1"/>
  <c r="G8557" i="35"/>
  <c r="H8557" i="35" s="1"/>
  <c r="D8556" i="35"/>
  <c r="B8556" i="35"/>
  <c r="E8556" i="35"/>
  <c r="E8557" i="35" l="1"/>
  <c r="D8557" i="35"/>
  <c r="A8559" i="35"/>
  <c r="G8558" i="35"/>
  <c r="H8558" i="35" s="1"/>
  <c r="E8558" i="35" l="1"/>
  <c r="D8558" i="35"/>
  <c r="G8559" i="35"/>
  <c r="H8559" i="35" s="1"/>
  <c r="A8560" i="35"/>
  <c r="A8561" i="35" l="1"/>
  <c r="G8560" i="35"/>
  <c r="H8560" i="35" s="1"/>
  <c r="E8559" i="35"/>
  <c r="D8559" i="35"/>
  <c r="D8560" i="35" l="1"/>
  <c r="E8560" i="35"/>
  <c r="A8562" i="35"/>
  <c r="G8561" i="35"/>
  <c r="H8561" i="35" s="1"/>
  <c r="D8561" i="35" l="1"/>
  <c r="E8561" i="35"/>
  <c r="G8562" i="35"/>
  <c r="H8562" i="35" s="1"/>
  <c r="A8563" i="35"/>
  <c r="G8563" i="35" l="1"/>
  <c r="H8563" i="35" s="1"/>
  <c r="A8564" i="35"/>
  <c r="E8562" i="35"/>
  <c r="D8562" i="35"/>
  <c r="G8564" i="35" l="1"/>
  <c r="H8564" i="35" s="1"/>
  <c r="A8565" i="35"/>
  <c r="D8563" i="35"/>
  <c r="E8563" i="35"/>
  <c r="A8566" i="35" l="1"/>
  <c r="G8565" i="35"/>
  <c r="H8565" i="35" s="1"/>
  <c r="E8564" i="35"/>
  <c r="D8564" i="35"/>
  <c r="D8565" i="35" l="1"/>
  <c r="E8565" i="35"/>
  <c r="A8567" i="35"/>
  <c r="G8566" i="35"/>
  <c r="H8566" i="35" s="1"/>
  <c r="D8566" i="35" l="1"/>
  <c r="E8566" i="35"/>
  <c r="G8567" i="35"/>
  <c r="H8567" i="35" s="1"/>
  <c r="A8568" i="35"/>
  <c r="A8569" i="35" l="1"/>
  <c r="G8568" i="35"/>
  <c r="H8568" i="35" s="1"/>
  <c r="D8567" i="35"/>
  <c r="E8567" i="35"/>
  <c r="E8568" i="35" l="1"/>
  <c r="D8568" i="35"/>
  <c r="A8570" i="35"/>
  <c r="G8569" i="35"/>
  <c r="H8569" i="35" s="1"/>
  <c r="D8569" i="35" l="1"/>
  <c r="E8569" i="35"/>
  <c r="G8570" i="35"/>
  <c r="H8570" i="35" s="1"/>
  <c r="A8571" i="35"/>
  <c r="G8571" i="35" l="1"/>
  <c r="H8571" i="35" s="1"/>
  <c r="A8572" i="35"/>
  <c r="D8570" i="35"/>
  <c r="E8570" i="35"/>
  <c r="A8573" i="35" l="1"/>
  <c r="G8572" i="35"/>
  <c r="H8572" i="35" s="1"/>
  <c r="D8571" i="35"/>
  <c r="E8571" i="35"/>
  <c r="D8572" i="35" l="1"/>
  <c r="E8572" i="35"/>
  <c r="A8574" i="35"/>
  <c r="G8573" i="35"/>
  <c r="H8573" i="35" s="1"/>
  <c r="E8573" i="35" l="1"/>
  <c r="D8573" i="35"/>
  <c r="G8574" i="35"/>
  <c r="H8574" i="35" s="1"/>
  <c r="A8575" i="35"/>
  <c r="G8575" i="35" l="1"/>
  <c r="H8575" i="35" s="1"/>
  <c r="A8576" i="35"/>
  <c r="E8574" i="35"/>
  <c r="D8574" i="35"/>
  <c r="A8577" i="35" l="1"/>
  <c r="G8576" i="35"/>
  <c r="H8576" i="35" s="1"/>
  <c r="E8575" i="35"/>
  <c r="D8575" i="35"/>
  <c r="D8576" i="35" l="1"/>
  <c r="E8576" i="35"/>
  <c r="A8578" i="35"/>
  <c r="G8577" i="35"/>
  <c r="H8577" i="35" s="1"/>
  <c r="D8577" i="35" l="1"/>
  <c r="E8577" i="35"/>
  <c r="A8579" i="35"/>
  <c r="G8578" i="35"/>
  <c r="H8578" i="35" s="1"/>
  <c r="E8578" i="35" l="1"/>
  <c r="D8578" i="35"/>
  <c r="G8579" i="35"/>
  <c r="H8579" i="35" s="1"/>
  <c r="A8580" i="35"/>
  <c r="A8581" i="35" l="1"/>
  <c r="G8580" i="35"/>
  <c r="H8580" i="35" s="1"/>
  <c r="E8579" i="35"/>
  <c r="D8579" i="35"/>
  <c r="E8580" i="35" l="1"/>
  <c r="D8580" i="35"/>
  <c r="B8580" i="35"/>
  <c r="G8581" i="35"/>
  <c r="H8581" i="35" s="1"/>
  <c r="A8582" i="35"/>
  <c r="D8581" i="35" l="1"/>
  <c r="E8581" i="35"/>
  <c r="G8582" i="35"/>
  <c r="H8582" i="35" s="1"/>
  <c r="A8583" i="35"/>
  <c r="G8583" i="35" l="1"/>
  <c r="H8583" i="35" s="1"/>
  <c r="A8584" i="35"/>
  <c r="E8582" i="35"/>
  <c r="D8582" i="35"/>
  <c r="A8585" i="35" l="1"/>
  <c r="G8584" i="35"/>
  <c r="H8584" i="35" s="1"/>
  <c r="E8583" i="35"/>
  <c r="D8583" i="35"/>
  <c r="D8584" i="35" l="1"/>
  <c r="E8584" i="35"/>
  <c r="A8586" i="35"/>
  <c r="G8585" i="35"/>
  <c r="H8585" i="35" s="1"/>
  <c r="E8585" i="35" l="1"/>
  <c r="D8585" i="35"/>
  <c r="G8586" i="35"/>
  <c r="H8586" i="35" s="1"/>
  <c r="A8587" i="35"/>
  <c r="A8588" i="35" l="1"/>
  <c r="G8587" i="35"/>
  <c r="H8587" i="35" s="1"/>
  <c r="E8586" i="35"/>
  <c r="D8586" i="35"/>
  <c r="D8587" i="35" l="1"/>
  <c r="E8587" i="35"/>
  <c r="A8589" i="35"/>
  <c r="G8588" i="35"/>
  <c r="H8588" i="35" s="1"/>
  <c r="D8588" i="35" l="1"/>
  <c r="E8588" i="35"/>
  <c r="A8590" i="35"/>
  <c r="G8589" i="35"/>
  <c r="H8589" i="35" s="1"/>
  <c r="E8589" i="35" l="1"/>
  <c r="D8589" i="35"/>
  <c r="G8590" i="35"/>
  <c r="H8590" i="35" s="1"/>
  <c r="A8591" i="35"/>
  <c r="A8592" i="35" l="1"/>
  <c r="G8591" i="35"/>
  <c r="H8591" i="35" s="1"/>
  <c r="D8590" i="35"/>
  <c r="E8590" i="35"/>
  <c r="D8591" i="35" l="1"/>
  <c r="E8591" i="35"/>
  <c r="A8593" i="35"/>
  <c r="G8592" i="35"/>
  <c r="H8592" i="35" s="1"/>
  <c r="E8592" i="35" l="1"/>
  <c r="D8592" i="35"/>
  <c r="G8593" i="35"/>
  <c r="H8593" i="35" s="1"/>
  <c r="A8594" i="35"/>
  <c r="G8594" i="35" l="1"/>
  <c r="H8594" i="35" s="1"/>
  <c r="A8595" i="35"/>
  <c r="E8593" i="35"/>
  <c r="D8593" i="35"/>
  <c r="G8595" i="35" l="1"/>
  <c r="H8595" i="35" s="1"/>
  <c r="A8596" i="35"/>
  <c r="E8594" i="35"/>
  <c r="D8594" i="35"/>
  <c r="A8597" i="35" l="1"/>
  <c r="G8596" i="35"/>
  <c r="H8596" i="35" s="1"/>
  <c r="E8595" i="35"/>
  <c r="D8595" i="35"/>
  <c r="E8596" i="35" l="1"/>
  <c r="D8596" i="35"/>
  <c r="G8597" i="35"/>
  <c r="H8597" i="35" s="1"/>
  <c r="A8598" i="35"/>
  <c r="G8598" i="35" l="1"/>
  <c r="H8598" i="35" s="1"/>
  <c r="A8599" i="35"/>
  <c r="D8597" i="35"/>
  <c r="E8597" i="35"/>
  <c r="G8599" i="35" l="1"/>
  <c r="H8599" i="35" s="1"/>
  <c r="A8600" i="35"/>
  <c r="D8598" i="35"/>
  <c r="E8598" i="35"/>
  <c r="A8601" i="35" l="1"/>
  <c r="G8600" i="35"/>
  <c r="H8600" i="35" s="1"/>
  <c r="E8599" i="35"/>
  <c r="D8599" i="35"/>
  <c r="D8600" i="35" l="1"/>
  <c r="E8600" i="35"/>
  <c r="A8602" i="35"/>
  <c r="G8601" i="35"/>
  <c r="H8601" i="35" s="1"/>
  <c r="E8601" i="35" l="1"/>
  <c r="D8601" i="35"/>
  <c r="G8602" i="35"/>
  <c r="H8602" i="35" s="1"/>
  <c r="A8603" i="35"/>
  <c r="A8604" i="35" l="1"/>
  <c r="G8603" i="35"/>
  <c r="H8603" i="35" s="1"/>
  <c r="E8602" i="35"/>
  <c r="D8602" i="35"/>
  <c r="E8603" i="35" l="1"/>
  <c r="D8603" i="35"/>
  <c r="A8605" i="35"/>
  <c r="G8604" i="35"/>
  <c r="H8604" i="35" s="1"/>
  <c r="E8604" i="35" l="1"/>
  <c r="B8604" i="35"/>
  <c r="D8604" i="35"/>
  <c r="G8605" i="35"/>
  <c r="H8605" i="35" s="1"/>
  <c r="A8606" i="35"/>
  <c r="D8605" i="35" l="1"/>
  <c r="E8605" i="35"/>
  <c r="A8607" i="35"/>
  <c r="G8606" i="35"/>
  <c r="H8606" i="35" s="1"/>
  <c r="E8606" i="35" l="1"/>
  <c r="D8606" i="35"/>
  <c r="A8608" i="35"/>
  <c r="G8607" i="35"/>
  <c r="H8607" i="35" s="1"/>
  <c r="D8607" i="35" l="1"/>
  <c r="E8607" i="35"/>
  <c r="G8608" i="35"/>
  <c r="H8608" i="35" s="1"/>
  <c r="A8609" i="35"/>
  <c r="G8609" i="35" l="1"/>
  <c r="H8609" i="35" s="1"/>
  <c r="A8610" i="35"/>
  <c r="E8608" i="35"/>
  <c r="D8608" i="35"/>
  <c r="G8610" i="35" l="1"/>
  <c r="H8610" i="35" s="1"/>
  <c r="A8611" i="35"/>
  <c r="D8609" i="35"/>
  <c r="E8609" i="35"/>
  <c r="A8612" i="35" l="1"/>
  <c r="G8611" i="35"/>
  <c r="H8611" i="35" s="1"/>
  <c r="D8610" i="35"/>
  <c r="E8610" i="35"/>
  <c r="D8611" i="35" l="1"/>
  <c r="E8611" i="35"/>
  <c r="A8613" i="35"/>
  <c r="G8612" i="35"/>
  <c r="H8612" i="35" s="1"/>
  <c r="D8612" i="35" l="1"/>
  <c r="E8612" i="35"/>
  <c r="G8613" i="35"/>
  <c r="H8613" i="35" s="1"/>
  <c r="A8614" i="35"/>
  <c r="A8615" i="35" l="1"/>
  <c r="G8614" i="35"/>
  <c r="H8614" i="35" s="1"/>
  <c r="E8613" i="35"/>
  <c r="D8613" i="35"/>
  <c r="E8614" i="35" l="1"/>
  <c r="D8614" i="35"/>
  <c r="A8616" i="35"/>
  <c r="G8615" i="35"/>
  <c r="H8615" i="35" s="1"/>
  <c r="D8615" i="35" l="1"/>
  <c r="E8615" i="35"/>
  <c r="A8617" i="35"/>
  <c r="G8616" i="35"/>
  <c r="H8616" i="35" s="1"/>
  <c r="D8616" i="35" l="1"/>
  <c r="E8616" i="35"/>
  <c r="G8617" i="35"/>
  <c r="H8617" i="35" s="1"/>
  <c r="A8618" i="35"/>
  <c r="G8618" i="35" l="1"/>
  <c r="H8618" i="35" s="1"/>
  <c r="A8619" i="35"/>
  <c r="D8617" i="35"/>
  <c r="E8617" i="35"/>
  <c r="A8620" i="35" l="1"/>
  <c r="G8619" i="35"/>
  <c r="H8619" i="35" s="1"/>
  <c r="D8618" i="35"/>
  <c r="E8618" i="35"/>
  <c r="D8619" i="35" l="1"/>
  <c r="E8619" i="35"/>
  <c r="A8621" i="35"/>
  <c r="G8620" i="35"/>
  <c r="H8620" i="35" s="1"/>
  <c r="E8620" i="35" l="1"/>
  <c r="D8620" i="35"/>
  <c r="G8621" i="35"/>
  <c r="H8621" i="35" s="1"/>
  <c r="A8622" i="35"/>
  <c r="A8623" i="35" l="1"/>
  <c r="G8622" i="35"/>
  <c r="H8622" i="35" s="1"/>
  <c r="D8621" i="35"/>
  <c r="E8621" i="35"/>
  <c r="E8622" i="35" l="1"/>
  <c r="D8622" i="35"/>
  <c r="A8624" i="35"/>
  <c r="G8623" i="35"/>
  <c r="H8623" i="35" s="1"/>
  <c r="D8623" i="35" l="1"/>
  <c r="E8623" i="35"/>
  <c r="A8625" i="35"/>
  <c r="G8624" i="35"/>
  <c r="H8624" i="35" s="1"/>
  <c r="E8624" i="35" l="1"/>
  <c r="D8624" i="35"/>
  <c r="G8625" i="35"/>
  <c r="H8625" i="35" s="1"/>
  <c r="A8626" i="35"/>
  <c r="G8626" i="35" l="1"/>
  <c r="H8626" i="35" s="1"/>
  <c r="A8627" i="35"/>
  <c r="D8625" i="35"/>
  <c r="E8625" i="35"/>
  <c r="A8628" i="35" l="1"/>
  <c r="G8627" i="35"/>
  <c r="H8627" i="35" s="1"/>
  <c r="D8626" i="35"/>
  <c r="E8626" i="35"/>
  <c r="D8627" i="35" l="1"/>
  <c r="E8627" i="35"/>
  <c r="A8629" i="35"/>
  <c r="G8628" i="35"/>
  <c r="H8628" i="35" s="1"/>
  <c r="E8628" i="35" l="1"/>
  <c r="B8628" i="35"/>
  <c r="D8628" i="35"/>
  <c r="G8629" i="35"/>
  <c r="H8629" i="35" s="1"/>
  <c r="A8630" i="35"/>
  <c r="D8629" i="35" l="1"/>
  <c r="E8629" i="35"/>
  <c r="G8630" i="35"/>
  <c r="H8630" i="35" s="1"/>
  <c r="A8631" i="35"/>
  <c r="G8631" i="35" l="1"/>
  <c r="H8631" i="35" s="1"/>
  <c r="A8632" i="35"/>
  <c r="D8630" i="35"/>
  <c r="E8630" i="35"/>
  <c r="A8633" i="35" l="1"/>
  <c r="G8632" i="35"/>
  <c r="H8632" i="35" s="1"/>
  <c r="D8631" i="35"/>
  <c r="E8631" i="35"/>
  <c r="D8632" i="35" l="1"/>
  <c r="E8632" i="35"/>
  <c r="A8634" i="35"/>
  <c r="G8633" i="35"/>
  <c r="H8633" i="35" s="1"/>
  <c r="D8633" i="35" l="1"/>
  <c r="E8633" i="35"/>
  <c r="G8634" i="35"/>
  <c r="H8634" i="35" s="1"/>
  <c r="A8635" i="35"/>
  <c r="A8636" i="35" l="1"/>
  <c r="G8635" i="35"/>
  <c r="H8635" i="35" s="1"/>
  <c r="D8634" i="35"/>
  <c r="E8634" i="35"/>
  <c r="E8635" i="35" l="1"/>
  <c r="D8635" i="35"/>
  <c r="A8637" i="35"/>
  <c r="G8636" i="35"/>
  <c r="H8636" i="35" s="1"/>
  <c r="D8636" i="35" l="1"/>
  <c r="E8636" i="35"/>
  <c r="A8638" i="35"/>
  <c r="G8637" i="35"/>
  <c r="H8637" i="35" s="1"/>
  <c r="E8637" i="35" l="1"/>
  <c r="D8637" i="35"/>
  <c r="G8638" i="35"/>
  <c r="H8638" i="35" s="1"/>
  <c r="A8639" i="35"/>
  <c r="A8640" i="35" l="1"/>
  <c r="G8639" i="35"/>
  <c r="H8639" i="35" s="1"/>
  <c r="D8638" i="35"/>
  <c r="E8638" i="35"/>
  <c r="D8639" i="35" l="1"/>
  <c r="E8639" i="35"/>
  <c r="A8641" i="35"/>
  <c r="G8640" i="35"/>
  <c r="H8640" i="35" s="1"/>
  <c r="E8640" i="35" l="1"/>
  <c r="D8640" i="35"/>
  <c r="G8641" i="35"/>
  <c r="H8641" i="35" s="1"/>
  <c r="A8642" i="35"/>
  <c r="G8642" i="35" l="1"/>
  <c r="H8642" i="35" s="1"/>
  <c r="A8643" i="35"/>
  <c r="E8641" i="35"/>
  <c r="D8641" i="35"/>
  <c r="A8644" i="35" l="1"/>
  <c r="G8643" i="35"/>
  <c r="H8643" i="35" s="1"/>
  <c r="E8642" i="35"/>
  <c r="D8642" i="35"/>
  <c r="E8643" i="35" l="1"/>
  <c r="D8643" i="35"/>
  <c r="A8645" i="35"/>
  <c r="G8644" i="35"/>
  <c r="H8644" i="35" s="1"/>
  <c r="E8644" i="35" l="1"/>
  <c r="D8644" i="35"/>
  <c r="A8646" i="35"/>
  <c r="G8645" i="35"/>
  <c r="H8645" i="35" s="1"/>
  <c r="E8645" i="35" l="1"/>
  <c r="D8645" i="35"/>
  <c r="G8646" i="35"/>
  <c r="H8646" i="35" s="1"/>
  <c r="A8647" i="35"/>
  <c r="G8647" i="35" l="1"/>
  <c r="H8647" i="35" s="1"/>
  <c r="A8648" i="35"/>
  <c r="D8646" i="35"/>
  <c r="E8646" i="35"/>
  <c r="A8649" i="35" l="1"/>
  <c r="G8648" i="35"/>
  <c r="H8648" i="35" s="1"/>
  <c r="D8647" i="35"/>
  <c r="E8647" i="35"/>
  <c r="D8648" i="35" l="1"/>
  <c r="E8648" i="35"/>
  <c r="A8650" i="35"/>
  <c r="G8649" i="35"/>
  <c r="H8649" i="35" s="1"/>
  <c r="D8649" i="35" l="1"/>
  <c r="E8649" i="35"/>
  <c r="G8650" i="35"/>
  <c r="H8650" i="35" s="1"/>
  <c r="A8651" i="35"/>
  <c r="A8652" i="35" l="1"/>
  <c r="G8651" i="35"/>
  <c r="H8651" i="35" s="1"/>
  <c r="D8650" i="35"/>
  <c r="E8650" i="35"/>
  <c r="D8651" i="35" l="1"/>
  <c r="E8651" i="35"/>
  <c r="A8653" i="35"/>
  <c r="G8652" i="35"/>
  <c r="H8652" i="35" s="1"/>
  <c r="E8652" i="35" l="1"/>
  <c r="B8652" i="35"/>
  <c r="D8652" i="35"/>
  <c r="G8653" i="35"/>
  <c r="H8653" i="35" s="1"/>
  <c r="A8654" i="35"/>
  <c r="D8653" i="35" l="1"/>
  <c r="E8653" i="35"/>
  <c r="A8655" i="35"/>
  <c r="G8654" i="35"/>
  <c r="H8654" i="35" s="1"/>
  <c r="D8654" i="35" l="1"/>
  <c r="E8654" i="35"/>
  <c r="A8656" i="35"/>
  <c r="G8655" i="35"/>
  <c r="H8655" i="35" s="1"/>
  <c r="D8655" i="35" l="1"/>
  <c r="E8655" i="35"/>
  <c r="A8657" i="35"/>
  <c r="G8656" i="35"/>
  <c r="H8656" i="35" s="1"/>
  <c r="E8656" i="35" l="1"/>
  <c r="D8656" i="35"/>
  <c r="G8657" i="35"/>
  <c r="H8657" i="35" s="1"/>
  <c r="A8658" i="35"/>
  <c r="A8659" i="35" l="1"/>
  <c r="G8658" i="35"/>
  <c r="H8658" i="35" s="1"/>
  <c r="D8657" i="35"/>
  <c r="E8657" i="35"/>
  <c r="D8658" i="35" l="1"/>
  <c r="E8658" i="35"/>
  <c r="A8660" i="35"/>
  <c r="G8659" i="35"/>
  <c r="H8659" i="35" s="1"/>
  <c r="D8659" i="35" l="1"/>
  <c r="E8659" i="35"/>
  <c r="G8660" i="35"/>
  <c r="H8660" i="35" s="1"/>
  <c r="A8661" i="35"/>
  <c r="G8661" i="35" l="1"/>
  <c r="H8661" i="35" s="1"/>
  <c r="A8662" i="35"/>
  <c r="E8660" i="35"/>
  <c r="D8660" i="35"/>
  <c r="A8663" i="35" l="1"/>
  <c r="G8662" i="35"/>
  <c r="H8662" i="35" s="1"/>
  <c r="E8661" i="35"/>
  <c r="D8661" i="35"/>
  <c r="D8662" i="35" l="1"/>
  <c r="E8662" i="35"/>
  <c r="A8664" i="35"/>
  <c r="G8663" i="35"/>
  <c r="H8663" i="35" s="1"/>
  <c r="E8663" i="35" l="1"/>
  <c r="D8663" i="35"/>
  <c r="A8665" i="35"/>
  <c r="G8664" i="35"/>
  <c r="H8664" i="35" s="1"/>
  <c r="D8664" i="35" l="1"/>
  <c r="E8664" i="35"/>
  <c r="G8665" i="35"/>
  <c r="H8665" i="35" s="1"/>
  <c r="A8666" i="35"/>
  <c r="G8666" i="35" l="1"/>
  <c r="H8666" i="35" s="1"/>
  <c r="A8667" i="35"/>
  <c r="D8665" i="35"/>
  <c r="E8665" i="35"/>
  <c r="A8668" i="35" l="1"/>
  <c r="G8667" i="35"/>
  <c r="H8667" i="35" s="1"/>
  <c r="E8666" i="35"/>
  <c r="D8666" i="35"/>
  <c r="E8667" i="35" l="1"/>
  <c r="D8667" i="35"/>
  <c r="A8669" i="35"/>
  <c r="G8668" i="35"/>
  <c r="H8668" i="35" s="1"/>
  <c r="D8668" i="35" l="1"/>
  <c r="E8668" i="35"/>
  <c r="G8669" i="35"/>
  <c r="H8669" i="35" s="1"/>
  <c r="A8670" i="35"/>
  <c r="A8671" i="35" l="1"/>
  <c r="G8670" i="35"/>
  <c r="H8670" i="35" s="1"/>
  <c r="E8669" i="35"/>
  <c r="D8669" i="35"/>
  <c r="E8670" i="35" l="1"/>
  <c r="D8670" i="35"/>
  <c r="A8672" i="35"/>
  <c r="G8671" i="35"/>
  <c r="H8671" i="35" s="1"/>
  <c r="D8671" i="35" l="1"/>
  <c r="E8671" i="35"/>
  <c r="G8672" i="35"/>
  <c r="H8672" i="35" s="1"/>
  <c r="A8673" i="35"/>
  <c r="G8673" i="35" l="1"/>
  <c r="H8673" i="35" s="1"/>
  <c r="A8674" i="35"/>
  <c r="E8672" i="35"/>
  <c r="D8672" i="35"/>
  <c r="G8674" i="35" l="1"/>
  <c r="H8674" i="35" s="1"/>
  <c r="A8675" i="35"/>
  <c r="D8673" i="35"/>
  <c r="E8673" i="35"/>
  <c r="A8676" i="35" l="1"/>
  <c r="G8675" i="35"/>
  <c r="H8675" i="35" s="1"/>
  <c r="D8674" i="35"/>
  <c r="E8674" i="35"/>
  <c r="E8675" i="35" l="1"/>
  <c r="D8675" i="35"/>
  <c r="G8676" i="35"/>
  <c r="H8676" i="35" s="1"/>
  <c r="A8677" i="35"/>
  <c r="G8677" i="35" l="1"/>
  <c r="H8677" i="35" s="1"/>
  <c r="A8678" i="35"/>
  <c r="E8676" i="35"/>
  <c r="B8676" i="35"/>
  <c r="D8676" i="35"/>
  <c r="A8679" i="35" l="1"/>
  <c r="G8678" i="35"/>
  <c r="H8678" i="35" s="1"/>
  <c r="D8677" i="35"/>
  <c r="E8677" i="35"/>
  <c r="E8678" i="35" l="1"/>
  <c r="D8678" i="35"/>
  <c r="A8680" i="35"/>
  <c r="G8679" i="35"/>
  <c r="H8679" i="35" s="1"/>
  <c r="D8679" i="35" l="1"/>
  <c r="E8679" i="35"/>
  <c r="G8680" i="35"/>
  <c r="H8680" i="35" s="1"/>
  <c r="A8681" i="35"/>
  <c r="A8682" i="35" l="1"/>
  <c r="G8681" i="35"/>
  <c r="H8681" i="35" s="1"/>
  <c r="E8680" i="35"/>
  <c r="D8680" i="35"/>
  <c r="E8681" i="35" l="1"/>
  <c r="D8681" i="35"/>
  <c r="A8683" i="35"/>
  <c r="G8682" i="35"/>
  <c r="H8682" i="35" s="1"/>
  <c r="D8682" i="35" l="1"/>
  <c r="E8682" i="35"/>
  <c r="G8683" i="35"/>
  <c r="H8683" i="35" s="1"/>
  <c r="A8684" i="35"/>
  <c r="G8684" i="35" l="1"/>
  <c r="H8684" i="35" s="1"/>
  <c r="A8685" i="35"/>
  <c r="D8683" i="35"/>
  <c r="E8683" i="35"/>
  <c r="G8685" i="35" l="1"/>
  <c r="H8685" i="35" s="1"/>
  <c r="A8686" i="35"/>
  <c r="D8684" i="35"/>
  <c r="E8684" i="35"/>
  <c r="A8687" i="35" l="1"/>
  <c r="G8686" i="35"/>
  <c r="H8686" i="35" s="1"/>
  <c r="D8685" i="35"/>
  <c r="E8685" i="35"/>
  <c r="D8686" i="35" l="1"/>
  <c r="E8686" i="35"/>
  <c r="A8688" i="35"/>
  <c r="G8687" i="35"/>
  <c r="H8687" i="35" s="1"/>
  <c r="E8687" i="35" l="1"/>
  <c r="D8687" i="35"/>
  <c r="G8688" i="35"/>
  <c r="H8688" i="35" s="1"/>
  <c r="A8689" i="35"/>
  <c r="A8690" i="35" l="1"/>
  <c r="G8689" i="35"/>
  <c r="H8689" i="35" s="1"/>
  <c r="D8688" i="35"/>
  <c r="E8688" i="35"/>
  <c r="E8689" i="35" l="1"/>
  <c r="D8689" i="35"/>
  <c r="A8691" i="35"/>
  <c r="G8690" i="35"/>
  <c r="H8690" i="35" s="1"/>
  <c r="D8690" i="35" l="1"/>
  <c r="E8690" i="35"/>
  <c r="A8692" i="35"/>
  <c r="G8691" i="35"/>
  <c r="H8691" i="35" s="1"/>
  <c r="E8691" i="35" l="1"/>
  <c r="D8691" i="35"/>
  <c r="G8692" i="35"/>
  <c r="H8692" i="35" s="1"/>
  <c r="A8693" i="35"/>
  <c r="G8693" i="35" l="1"/>
  <c r="H8693" i="35" s="1"/>
  <c r="A8694" i="35"/>
  <c r="D8692" i="35"/>
  <c r="E8692" i="35"/>
  <c r="A8695" i="35" l="1"/>
  <c r="G8694" i="35"/>
  <c r="H8694" i="35" s="1"/>
  <c r="D8693" i="35"/>
  <c r="E8693" i="35"/>
  <c r="E8694" i="35" l="1"/>
  <c r="D8694" i="35"/>
  <c r="A8696" i="35"/>
  <c r="G8695" i="35"/>
  <c r="H8695" i="35" s="1"/>
  <c r="D8695" i="35" l="1"/>
  <c r="E8695" i="35"/>
  <c r="G8696" i="35"/>
  <c r="H8696" i="35" s="1"/>
  <c r="A8697" i="35"/>
  <c r="A8698" i="35" l="1"/>
  <c r="G8697" i="35"/>
  <c r="H8697" i="35" s="1"/>
  <c r="E8696" i="35"/>
  <c r="D8696" i="35"/>
  <c r="E8697" i="35" l="1"/>
  <c r="D8697" i="35"/>
  <c r="A8699" i="35"/>
  <c r="G8698" i="35"/>
  <c r="H8698" i="35" s="1"/>
  <c r="D8698" i="35" l="1"/>
  <c r="E8698" i="35"/>
  <c r="A8700" i="35"/>
  <c r="G8699" i="35"/>
  <c r="H8699" i="35" s="1"/>
  <c r="D8699" i="35" l="1"/>
  <c r="E8699" i="35"/>
  <c r="G8700" i="35"/>
  <c r="H8700" i="35" s="1"/>
  <c r="A8701" i="35"/>
  <c r="A8702" i="35" l="1"/>
  <c r="G8701" i="35"/>
  <c r="H8701" i="35" s="1"/>
  <c r="E8700" i="35"/>
  <c r="B8700" i="35"/>
  <c r="D8700" i="35"/>
  <c r="D8701" i="35" l="1"/>
  <c r="E8701" i="35"/>
  <c r="G8702" i="35"/>
  <c r="H8702" i="35" s="1"/>
  <c r="A8703" i="35"/>
  <c r="G8703" i="35" l="1"/>
  <c r="H8703" i="35" s="1"/>
  <c r="A8704" i="35"/>
  <c r="D8702" i="35"/>
  <c r="E8702" i="35"/>
  <c r="G8704" i="35" l="1"/>
  <c r="H8704" i="35" s="1"/>
  <c r="A8705" i="35"/>
  <c r="D8703" i="35"/>
  <c r="E8703" i="35"/>
  <c r="A8706" i="35" l="1"/>
  <c r="G8705" i="35"/>
  <c r="H8705" i="35" s="1"/>
  <c r="E8704" i="35"/>
  <c r="D8704" i="35"/>
  <c r="D8705" i="35" l="1"/>
  <c r="E8705" i="35"/>
  <c r="A8707" i="35"/>
  <c r="G8706" i="35"/>
  <c r="H8706" i="35" s="1"/>
  <c r="E8706" i="35" l="1"/>
  <c r="D8706" i="35"/>
  <c r="G8707" i="35"/>
  <c r="H8707" i="35" s="1"/>
  <c r="A8708" i="35"/>
  <c r="A8709" i="35" l="1"/>
  <c r="G8708" i="35"/>
  <c r="H8708" i="35" s="1"/>
  <c r="D8707" i="35"/>
  <c r="E8707" i="35"/>
  <c r="D8708" i="35" l="1"/>
  <c r="E8708" i="35"/>
  <c r="A8710" i="35"/>
  <c r="G8709" i="35"/>
  <c r="H8709" i="35" s="1"/>
  <c r="D8709" i="35" l="1"/>
  <c r="E8709" i="35"/>
  <c r="G8710" i="35"/>
  <c r="H8710" i="35" s="1"/>
  <c r="A8711" i="35"/>
  <c r="G8711" i="35" l="1"/>
  <c r="H8711" i="35" s="1"/>
  <c r="A8712" i="35"/>
  <c r="E8710" i="35"/>
  <c r="D8710" i="35"/>
  <c r="G8712" i="35" l="1"/>
  <c r="H8712" i="35" s="1"/>
  <c r="A8713" i="35"/>
  <c r="D8711" i="35"/>
  <c r="E8711" i="35"/>
  <c r="A8714" i="35" l="1"/>
  <c r="G8713" i="35"/>
  <c r="H8713" i="35" s="1"/>
  <c r="D8712" i="35"/>
  <c r="E8712" i="35"/>
  <c r="D8713" i="35" l="1"/>
  <c r="E8713" i="35"/>
  <c r="A8715" i="35"/>
  <c r="G8714" i="35"/>
  <c r="H8714" i="35" s="1"/>
  <c r="E8714" i="35" l="1"/>
  <c r="D8714" i="35"/>
  <c r="G8715" i="35"/>
  <c r="H8715" i="35" s="1"/>
  <c r="A8716" i="35"/>
  <c r="A8717" i="35" l="1"/>
  <c r="G8716" i="35"/>
  <c r="H8716" i="35" s="1"/>
  <c r="E8715" i="35"/>
  <c r="D8715" i="35"/>
  <c r="E8716" i="35" l="1"/>
  <c r="D8716" i="35"/>
  <c r="A8718" i="35"/>
  <c r="G8717" i="35"/>
  <c r="H8717" i="35" s="1"/>
  <c r="D8717" i="35" l="1"/>
  <c r="E8717" i="35"/>
  <c r="A8719" i="35"/>
  <c r="G8718" i="35"/>
  <c r="H8718" i="35" s="1"/>
  <c r="D8718" i="35" l="1"/>
  <c r="E8718" i="35"/>
  <c r="G8719" i="35"/>
  <c r="H8719" i="35" s="1"/>
  <c r="A8720" i="35"/>
  <c r="G8720" i="35" l="1"/>
  <c r="H8720" i="35" s="1"/>
  <c r="A8721" i="35"/>
  <c r="E8719" i="35"/>
  <c r="D8719" i="35"/>
  <c r="A8722" i="35" l="1"/>
  <c r="G8721" i="35"/>
  <c r="H8721" i="35" s="1"/>
  <c r="E8720" i="35"/>
  <c r="D8720" i="35"/>
  <c r="D8721" i="35" l="1"/>
  <c r="E8721" i="35"/>
  <c r="A8723" i="35"/>
  <c r="G8722" i="35"/>
  <c r="H8722" i="35" s="1"/>
  <c r="E8722" i="35" l="1"/>
  <c r="D8722" i="35"/>
  <c r="G8723" i="35"/>
  <c r="H8723" i="35" s="1"/>
  <c r="A8724" i="35"/>
  <c r="A8725" i="35" l="1"/>
  <c r="G8724" i="35"/>
  <c r="H8724" i="35" s="1"/>
  <c r="D8723" i="35"/>
  <c r="E8723" i="35"/>
  <c r="D8724" i="35" l="1"/>
  <c r="B8724" i="35"/>
  <c r="E8724" i="35"/>
  <c r="A8726" i="35"/>
  <c r="G8725" i="35"/>
  <c r="H8725" i="35" s="1"/>
  <c r="G8726" i="35" l="1"/>
  <c r="H8726" i="35" s="1"/>
  <c r="A8727" i="35"/>
  <c r="E8725" i="35"/>
  <c r="D8725" i="35"/>
  <c r="A8728" i="35" l="1"/>
  <c r="G8727" i="35"/>
  <c r="H8727" i="35" s="1"/>
  <c r="D8726" i="35"/>
  <c r="E8726" i="35"/>
  <c r="E8727" i="35" l="1"/>
  <c r="D8727" i="35"/>
  <c r="A8729" i="35"/>
  <c r="G8728" i="35"/>
  <c r="H8728" i="35" s="1"/>
  <c r="D8728" i="35" l="1"/>
  <c r="E8728" i="35"/>
  <c r="A8730" i="35"/>
  <c r="G8729" i="35"/>
  <c r="H8729" i="35" s="1"/>
  <c r="D8729" i="35" l="1"/>
  <c r="E8729" i="35"/>
  <c r="G8730" i="35"/>
  <c r="H8730" i="35" s="1"/>
  <c r="A8731" i="35"/>
  <c r="A8732" i="35" l="1"/>
  <c r="G8731" i="35"/>
  <c r="H8731" i="35" s="1"/>
  <c r="E8730" i="35"/>
  <c r="D8730" i="35"/>
  <c r="E8731" i="35" l="1"/>
  <c r="D8731" i="35"/>
  <c r="A8733" i="35"/>
  <c r="G8732" i="35"/>
  <c r="H8732" i="35" s="1"/>
  <c r="E8732" i="35" l="1"/>
  <c r="D8732" i="35"/>
  <c r="G8733" i="35"/>
  <c r="H8733" i="35" s="1"/>
  <c r="A8734" i="35"/>
  <c r="G8734" i="35" l="1"/>
  <c r="H8734" i="35" s="1"/>
  <c r="A8735" i="35"/>
  <c r="E8733" i="35"/>
  <c r="D8733" i="35"/>
  <c r="A8736" i="35" l="1"/>
  <c r="G8735" i="35"/>
  <c r="H8735" i="35" s="1"/>
  <c r="E8734" i="35"/>
  <c r="D8734" i="35"/>
  <c r="D8735" i="35" l="1"/>
  <c r="E8735" i="35"/>
  <c r="G8736" i="35"/>
  <c r="H8736" i="35" s="1"/>
  <c r="A8737" i="35"/>
  <c r="G8737" i="35" l="1"/>
  <c r="H8737" i="35" s="1"/>
  <c r="A8738" i="35"/>
  <c r="E8736" i="35"/>
  <c r="D8736" i="35"/>
  <c r="G8738" i="35" l="1"/>
  <c r="H8738" i="35" s="1"/>
  <c r="A8739" i="35"/>
  <c r="D8737" i="35"/>
  <c r="E8737" i="35"/>
  <c r="A8740" i="35" l="1"/>
  <c r="G8739" i="35"/>
  <c r="H8739" i="35" s="1"/>
  <c r="D8738" i="35"/>
  <c r="E8738" i="35"/>
  <c r="E8739" i="35" l="1"/>
  <c r="D8739" i="35"/>
  <c r="A8741" i="35"/>
  <c r="G8740" i="35"/>
  <c r="H8740" i="35" s="1"/>
  <c r="D8740" i="35" l="1"/>
  <c r="E8740" i="35"/>
  <c r="G8741" i="35"/>
  <c r="H8741" i="35" s="1"/>
  <c r="A8742" i="35"/>
  <c r="G8742" i="35" l="1"/>
  <c r="H8742" i="35" s="1"/>
  <c r="A8743" i="35"/>
  <c r="E8741" i="35"/>
  <c r="D8741" i="35"/>
  <c r="A8744" i="35" l="1"/>
  <c r="G8743" i="35"/>
  <c r="H8743" i="35" s="1"/>
  <c r="E8742" i="35"/>
  <c r="D8742" i="35"/>
  <c r="D8743" i="35" l="1"/>
  <c r="E8743" i="35"/>
  <c r="A8745" i="35"/>
  <c r="G8744" i="35"/>
  <c r="H8744" i="35" s="1"/>
  <c r="E8744" i="35" l="1"/>
  <c r="D8744" i="35"/>
  <c r="G8745" i="35"/>
  <c r="H8745" i="35" s="1"/>
  <c r="A8746" i="35"/>
  <c r="G8746" i="35" l="1"/>
  <c r="H8746" i="35" s="1"/>
  <c r="A8747" i="35"/>
  <c r="D8745" i="35"/>
  <c r="E8745" i="35"/>
  <c r="A8748" i="35" l="1"/>
  <c r="G8747" i="35"/>
  <c r="H8747" i="35" s="1"/>
  <c r="E8746" i="35"/>
  <c r="D8746" i="35"/>
  <c r="E8747" i="35" l="1"/>
  <c r="D8747" i="35"/>
  <c r="A8749" i="35"/>
  <c r="G8748" i="35"/>
  <c r="H8748" i="35" s="1"/>
  <c r="E8748" i="35" l="1"/>
  <c r="B8748" i="35"/>
  <c r="D8748" i="35"/>
  <c r="G8749" i="35"/>
  <c r="H8749" i="35" s="1"/>
  <c r="A8750" i="35"/>
  <c r="D8749" i="35" l="1"/>
  <c r="E8749" i="35"/>
  <c r="A8751" i="35"/>
  <c r="G8750" i="35"/>
  <c r="H8750" i="35" s="1"/>
  <c r="E8750" i="35" l="1"/>
  <c r="D8750" i="35"/>
  <c r="A8752" i="35"/>
  <c r="G8751" i="35"/>
  <c r="H8751" i="35" s="1"/>
  <c r="D8751" i="35" l="1"/>
  <c r="E8751" i="35"/>
  <c r="G8752" i="35"/>
  <c r="H8752" i="35" s="1"/>
  <c r="A8753" i="35"/>
  <c r="G8753" i="35" l="1"/>
  <c r="H8753" i="35" s="1"/>
  <c r="A8754" i="35"/>
  <c r="E8752" i="35"/>
  <c r="D8752" i="35"/>
  <c r="A8755" i="35" l="1"/>
  <c r="G8754" i="35"/>
  <c r="H8754" i="35" s="1"/>
  <c r="E8753" i="35"/>
  <c r="D8753" i="35"/>
  <c r="D8754" i="35" l="1"/>
  <c r="E8754" i="35"/>
  <c r="G8755" i="35"/>
  <c r="H8755" i="35" s="1"/>
  <c r="A8756" i="35"/>
  <c r="G8756" i="35" l="1"/>
  <c r="H8756" i="35" s="1"/>
  <c r="A8757" i="35"/>
  <c r="D8755" i="35"/>
  <c r="E8755" i="35"/>
  <c r="G8757" i="35" l="1"/>
  <c r="H8757" i="35" s="1"/>
  <c r="A8758" i="35"/>
  <c r="E8756" i="35"/>
  <c r="D8756" i="35"/>
  <c r="A8759" i="35" l="1"/>
  <c r="G8758" i="35"/>
  <c r="H8758" i="35" s="1"/>
  <c r="E8757" i="35"/>
  <c r="D8757" i="35"/>
  <c r="E8758" i="35" l="1"/>
  <c r="D8758" i="35"/>
  <c r="A8760" i="35"/>
  <c r="G8759" i="35"/>
  <c r="H8759" i="35" s="1"/>
  <c r="E8759" i="35" l="1"/>
  <c r="D8759" i="35"/>
  <c r="G8760" i="35"/>
  <c r="H8760" i="35" s="1"/>
  <c r="A8761" i="35"/>
  <c r="A8762" i="35" l="1"/>
  <c r="G8761" i="35"/>
  <c r="H8761" i="35" s="1"/>
  <c r="E8760" i="35"/>
  <c r="D8760" i="35"/>
  <c r="D8761" i="35" l="1"/>
  <c r="E8761" i="35"/>
  <c r="A8763" i="35"/>
  <c r="G8762" i="35"/>
  <c r="H8762" i="35" s="1"/>
  <c r="E8762" i="35" l="1"/>
  <c r="D8762" i="35"/>
  <c r="G8763" i="35"/>
  <c r="H8763" i="35" s="1"/>
  <c r="A8764" i="35"/>
  <c r="G8764" i="35" l="1"/>
  <c r="H8764" i="35" s="1"/>
  <c r="A8765" i="35"/>
  <c r="E8763" i="35"/>
  <c r="D8763" i="35"/>
  <c r="G8765" i="35" l="1"/>
  <c r="H8765" i="35" s="1"/>
  <c r="A8766" i="35"/>
  <c r="E8764" i="35"/>
  <c r="D8764" i="35"/>
  <c r="A8767" i="35" l="1"/>
  <c r="G8766" i="35"/>
  <c r="H8766" i="35" s="1"/>
  <c r="E8765" i="35"/>
  <c r="D8765" i="35"/>
  <c r="D8766" i="35" l="1"/>
  <c r="E8766" i="35"/>
  <c r="A8768" i="35"/>
  <c r="G8767" i="35"/>
  <c r="H8767" i="35" s="1"/>
  <c r="D8767" i="35" l="1"/>
  <c r="E8767" i="35"/>
  <c r="G8768" i="35"/>
  <c r="H8768" i="35" s="1"/>
  <c r="A8769" i="35"/>
  <c r="A8770" i="35" l="1"/>
  <c r="G8769" i="35"/>
  <c r="H8769" i="35" s="1"/>
  <c r="E8768" i="35"/>
  <c r="D8768" i="35"/>
  <c r="E8769" i="35" l="1"/>
  <c r="D8769" i="35"/>
  <c r="A8771" i="35"/>
  <c r="G8770" i="35"/>
  <c r="H8770" i="35" s="1"/>
  <c r="E8770" i="35" l="1"/>
  <c r="D8770" i="35"/>
  <c r="A8772" i="35"/>
  <c r="G8771" i="35"/>
  <c r="H8771" i="35" s="1"/>
  <c r="D8771" i="35" l="1"/>
  <c r="E8771" i="35"/>
  <c r="G8772" i="35"/>
  <c r="H8772" i="35" s="1"/>
  <c r="A8773" i="35"/>
  <c r="A8774" i="35" l="1"/>
  <c r="G8773" i="35"/>
  <c r="H8773" i="35" s="1"/>
  <c r="D8772" i="35"/>
  <c r="B8772" i="35"/>
  <c r="E8772" i="35"/>
  <c r="D8773" i="35" l="1"/>
  <c r="E8773" i="35"/>
  <c r="G8774" i="35"/>
  <c r="H8774" i="35" s="1"/>
  <c r="A8775" i="35"/>
  <c r="G8775" i="35" l="1"/>
  <c r="H8775" i="35" s="1"/>
  <c r="A8776" i="35"/>
  <c r="E8774" i="35"/>
  <c r="D8774" i="35"/>
  <c r="G8776" i="35" l="1"/>
  <c r="H8776" i="35" s="1"/>
  <c r="A8777" i="35"/>
  <c r="D8775" i="35"/>
  <c r="E8775" i="35"/>
  <c r="A8778" i="35" l="1"/>
  <c r="G8777" i="35"/>
  <c r="H8777" i="35" s="1"/>
  <c r="E8776" i="35"/>
  <c r="D8776" i="35"/>
  <c r="D8777" i="35" l="1"/>
  <c r="E8777" i="35"/>
  <c r="A8779" i="35"/>
  <c r="G8778" i="35"/>
  <c r="H8778" i="35" s="1"/>
  <c r="D8778" i="35" l="1"/>
  <c r="E8778" i="35"/>
  <c r="G8779" i="35"/>
  <c r="H8779" i="35" s="1"/>
  <c r="A8780" i="35"/>
  <c r="G8780" i="35" l="1"/>
  <c r="H8780" i="35" s="1"/>
  <c r="A8781" i="35"/>
  <c r="D8779" i="35"/>
  <c r="E8779" i="35"/>
  <c r="A8782" i="35" l="1"/>
  <c r="G8781" i="35"/>
  <c r="H8781" i="35" s="1"/>
  <c r="E8780" i="35"/>
  <c r="D8780" i="35"/>
  <c r="E8781" i="35" l="1"/>
  <c r="D8781" i="35"/>
  <c r="A8783" i="35"/>
  <c r="G8782" i="35"/>
  <c r="H8782" i="35" s="1"/>
  <c r="E8782" i="35" l="1"/>
  <c r="D8782" i="35"/>
  <c r="G8783" i="35"/>
  <c r="H8783" i="35" s="1"/>
  <c r="A8784" i="35"/>
  <c r="G8784" i="35" l="1"/>
  <c r="H8784" i="35" s="1"/>
  <c r="A8785" i="35"/>
  <c r="E8783" i="35"/>
  <c r="D8783" i="35"/>
  <c r="A8786" i="35" l="1"/>
  <c r="G8785" i="35"/>
  <c r="H8785" i="35" s="1"/>
  <c r="D8784" i="35"/>
  <c r="E8784" i="35"/>
  <c r="D8785" i="35" l="1"/>
  <c r="E8785" i="35"/>
  <c r="A8787" i="35"/>
  <c r="G8786" i="35"/>
  <c r="H8786" i="35" s="1"/>
  <c r="D8786" i="35" l="1"/>
  <c r="E8786" i="35"/>
  <c r="G8787" i="35"/>
  <c r="H8787" i="35" s="1"/>
  <c r="A8788" i="35"/>
  <c r="A8789" i="35" l="1"/>
  <c r="G8788" i="35"/>
  <c r="H8788" i="35" s="1"/>
  <c r="D8787" i="35"/>
  <c r="E8787" i="35"/>
  <c r="D8788" i="35" l="1"/>
  <c r="E8788" i="35"/>
  <c r="A8790" i="35"/>
  <c r="G8789" i="35"/>
  <c r="H8789" i="35" s="1"/>
  <c r="E8789" i="35" l="1"/>
  <c r="D8789" i="35"/>
  <c r="A8791" i="35"/>
  <c r="G8790" i="35"/>
  <c r="H8790" i="35" s="1"/>
  <c r="E8790" i="35" l="1"/>
  <c r="D8790" i="35"/>
  <c r="G8791" i="35"/>
  <c r="H8791" i="35" s="1"/>
  <c r="A8792" i="35"/>
  <c r="G8792" i="35" l="1"/>
  <c r="H8792" i="35" s="1"/>
  <c r="A8793" i="35"/>
  <c r="D8791" i="35"/>
  <c r="E8791" i="35"/>
  <c r="A8794" i="35" l="1"/>
  <c r="G8793" i="35"/>
  <c r="H8793" i="35" s="1"/>
  <c r="E8792" i="35"/>
  <c r="D8792" i="35"/>
  <c r="D8793" i="35" l="1"/>
  <c r="E8793" i="35"/>
  <c r="A8795" i="35"/>
  <c r="G8794" i="35"/>
  <c r="H8794" i="35" s="1"/>
  <c r="G8795" i="35" l="1"/>
  <c r="H8795" i="35" s="1"/>
  <c r="E8795" i="35" s="1"/>
  <c r="A8796" i="35"/>
  <c r="D8794" i="35"/>
  <c r="E8794" i="35"/>
  <c r="D8795" i="35" l="1"/>
  <c r="G8796" i="35"/>
  <c r="H8796" i="35" s="1"/>
  <c r="A8797" i="35"/>
  <c r="G8797" i="35" l="1"/>
  <c r="H8797" i="35" s="1"/>
  <c r="A8798" i="35"/>
  <c r="D8796" i="35"/>
  <c r="B8796" i="35"/>
  <c r="E8796" i="35"/>
  <c r="A8799" i="35" l="1"/>
  <c r="G8798" i="35"/>
  <c r="H8798" i="35" s="1"/>
  <c r="E8797" i="35"/>
  <c r="D8797" i="35"/>
  <c r="E8798" i="35" l="1"/>
  <c r="D8798" i="35"/>
  <c r="G8799" i="35"/>
  <c r="H8799" i="35" s="1"/>
  <c r="A8800" i="35"/>
  <c r="G8800" i="35" l="1"/>
  <c r="H8800" i="35" s="1"/>
  <c r="A8801" i="35"/>
  <c r="E8799" i="35"/>
  <c r="D8799" i="35"/>
  <c r="G8801" i="35" l="1"/>
  <c r="H8801" i="35" s="1"/>
  <c r="A8802" i="35"/>
  <c r="D8800" i="35"/>
  <c r="E8800" i="35"/>
  <c r="A8803" i="35" l="1"/>
  <c r="G8802" i="35"/>
  <c r="H8802" i="35" s="1"/>
  <c r="D8801" i="35"/>
  <c r="E8801" i="35"/>
  <c r="E8802" i="35" l="1"/>
  <c r="D8802" i="35"/>
  <c r="A8804" i="35"/>
  <c r="G8803" i="35"/>
  <c r="H8803" i="35" s="1"/>
  <c r="D8803" i="35" l="1"/>
  <c r="E8803" i="35"/>
  <c r="G8804" i="35"/>
  <c r="H8804" i="35" s="1"/>
  <c r="A8805" i="35"/>
  <c r="G8805" i="35" l="1"/>
  <c r="H8805" i="35" s="1"/>
  <c r="A8806" i="35"/>
  <c r="D8804" i="35"/>
  <c r="E8804" i="35"/>
  <c r="G8806" i="35" l="1"/>
  <c r="H8806" i="35" s="1"/>
  <c r="A8807" i="35"/>
  <c r="E8805" i="35"/>
  <c r="D8805" i="35"/>
  <c r="G8807" i="35" l="1"/>
  <c r="H8807" i="35" s="1"/>
  <c r="A8808" i="35"/>
  <c r="D8806" i="35"/>
  <c r="E8806" i="35"/>
  <c r="G8808" i="35" l="1"/>
  <c r="H8808" i="35" s="1"/>
  <c r="A8809" i="35"/>
  <c r="E8807" i="35"/>
  <c r="D8807" i="35"/>
  <c r="G8809" i="35" l="1"/>
  <c r="H8809" i="35" s="1"/>
  <c r="A8810" i="35"/>
  <c r="D8808" i="35"/>
  <c r="E8808" i="35"/>
  <c r="G8810" i="35" l="1"/>
  <c r="H8810" i="35" s="1"/>
  <c r="A8811" i="35"/>
  <c r="D8809" i="35"/>
  <c r="E8809" i="35"/>
  <c r="A8812" i="35" l="1"/>
  <c r="G8811" i="35"/>
  <c r="H8811" i="35" s="1"/>
  <c r="E8810" i="35"/>
  <c r="D8810" i="35"/>
  <c r="E8811" i="35" l="1"/>
  <c r="D8811" i="35"/>
  <c r="G8812" i="35"/>
  <c r="H8812" i="35" s="1"/>
  <c r="A8813" i="35"/>
  <c r="G8813" i="35" l="1"/>
  <c r="H8813" i="35" s="1"/>
  <c r="A8814" i="35"/>
  <c r="E8812" i="35"/>
  <c r="D8812" i="35"/>
  <c r="G8814" i="35" l="1"/>
  <c r="H8814" i="35" s="1"/>
  <c r="A8815" i="35"/>
  <c r="D8813" i="35"/>
  <c r="E8813" i="35"/>
  <c r="G8815" i="35" l="1"/>
  <c r="H8815" i="35" s="1"/>
  <c r="A8816" i="35"/>
  <c r="D8814" i="35"/>
  <c r="E8814" i="35"/>
  <c r="G8816" i="35" l="1"/>
  <c r="H8816" i="35" s="1"/>
  <c r="A8817" i="35"/>
  <c r="E8815" i="35"/>
  <c r="D8815" i="35"/>
  <c r="A8818" i="35" l="1"/>
  <c r="G8817" i="35"/>
  <c r="H8817" i="35" s="1"/>
  <c r="D8816" i="35"/>
  <c r="E8816" i="35"/>
  <c r="D8817" i="35" l="1"/>
  <c r="E8817" i="35"/>
  <c r="A8819" i="35"/>
  <c r="G8819" i="35" s="1"/>
  <c r="H8819" i="35" s="1"/>
  <c r="G8818" i="35"/>
  <c r="H8818" i="35" s="1"/>
  <c r="D8818" i="35" l="1"/>
  <c r="E8818" i="35"/>
  <c r="D8819" i="35"/>
  <c r="D32" i="35" s="1"/>
  <c r="E187" i="31" s="1"/>
  <c r="E9" i="32" s="1"/>
  <c r="E8819" i="35"/>
  <c r="E32" i="35" s="1"/>
  <c r="E220" i="31" s="1"/>
  <c r="E10" i="32" s="1"/>
</calcChain>
</file>

<file path=xl/comments1.xml><?xml version="1.0" encoding="utf-8"?>
<comments xmlns="http://schemas.openxmlformats.org/spreadsheetml/2006/main">
  <authors>
    <author>Laurent</author>
  </authors>
  <commentList>
    <comment ref="E4" authorId="0">
      <text>
        <r>
          <rPr>
            <b/>
            <sz val="8"/>
            <color indexed="81"/>
            <rFont val="Tahoma"/>
            <family val="2"/>
          </rPr>
          <t>Laurent:</t>
        </r>
        <r>
          <rPr>
            <sz val="8"/>
            <color indexed="81"/>
            <rFont val="Tahoma"/>
            <family val="2"/>
          </rPr>
          <t xml:space="preserve">
Actual value in this calculation step</t>
        </r>
      </text>
    </comment>
    <comment ref="F4" authorId="0">
      <text>
        <r>
          <rPr>
            <b/>
            <sz val="8"/>
            <color indexed="81"/>
            <rFont val="Tahoma"/>
            <family val="2"/>
          </rPr>
          <t>Laurent:</t>
        </r>
        <r>
          <rPr>
            <sz val="8"/>
            <color indexed="81"/>
            <rFont val="Tahoma"/>
            <family val="2"/>
          </rPr>
          <t xml:space="preserve">
Indicate the correct range for this value. This information can be used for input validation.</t>
        </r>
      </text>
    </comment>
    <comment ref="G4" authorId="0">
      <text>
        <r>
          <rPr>
            <b/>
            <sz val="8"/>
            <color indexed="81"/>
            <rFont val="Tahoma"/>
            <family val="2"/>
          </rPr>
          <t>Laurent:</t>
        </r>
        <r>
          <rPr>
            <sz val="8"/>
            <color indexed="81"/>
            <rFont val="Tahoma"/>
            <family val="2"/>
          </rPr>
          <t xml:space="preserve">
Mandatory to indicate either "local" or the code of the originating module or standard </t>
        </r>
      </text>
    </comment>
    <comment ref="H4" authorId="0">
      <text>
        <r>
          <rPr>
            <b/>
            <sz val="8"/>
            <color indexed="81"/>
            <rFont val="Tahoma"/>
            <family val="2"/>
          </rPr>
          <t>Laurent:</t>
        </r>
        <r>
          <rPr>
            <sz val="8"/>
            <color indexed="81"/>
            <rFont val="Tahoma"/>
            <family val="2"/>
          </rPr>
          <t xml:space="preserve">
Means if this value changes from one time-step to the other </t>
        </r>
      </text>
    </comment>
  </commentList>
</comments>
</file>

<file path=xl/sharedStrings.xml><?xml version="1.0" encoding="utf-8"?>
<sst xmlns="http://schemas.openxmlformats.org/spreadsheetml/2006/main" count="2571" uniqueCount="965">
  <si>
    <t>Fabbisogno UNI TS 11300-2</t>
  </si>
  <si>
    <t>l/gg m²</t>
  </si>
  <si>
    <t>Fabbisogno specifico</t>
  </si>
  <si>
    <t>Fabbisogno giornaliero</t>
  </si>
  <si>
    <t>l/gg</t>
  </si>
  <si>
    <t>Lunedì</t>
  </si>
  <si>
    <t>Martedì</t>
  </si>
  <si>
    <t>Mercoledì</t>
  </si>
  <si>
    <t>Giovedì</t>
  </si>
  <si>
    <t>Venerdì</t>
  </si>
  <si>
    <t>Sabato</t>
  </si>
  <si>
    <t>Domenica</t>
  </si>
  <si>
    <t>Totale</t>
  </si>
  <si>
    <t>Ora</t>
  </si>
  <si>
    <t>Feriale</t>
  </si>
  <si>
    <t>Festivo</t>
  </si>
  <si>
    <t>Giorni</t>
  </si>
  <si>
    <t>n</t>
  </si>
  <si>
    <t>Unità</t>
  </si>
  <si>
    <t>Fattore di conversione medio</t>
  </si>
  <si>
    <t>p.u.</t>
  </si>
  <si>
    <t>&lt;-- valore relativo del fabbisogno nell'ora, unità di misura arbitraria purchè uniforme</t>
  </si>
  <si>
    <t>litri</t>
  </si>
  <si>
    <t>Faabisogno annuale spalmato</t>
  </si>
  <si>
    <t>Totale unità</t>
  </si>
  <si>
    <t>Totale giorni</t>
  </si>
  <si>
    <t>Fabbigno annuale con gionro medio</t>
  </si>
  <si>
    <t>Simbolo</t>
  </si>
  <si>
    <t>UM</t>
  </si>
  <si>
    <t>Valore</t>
  </si>
  <si>
    <t>Descrizione</t>
  </si>
  <si>
    <t>Calcolo fabbisogno giornaliero</t>
  </si>
  <si>
    <t>Equazione/note</t>
  </si>
  <si>
    <t>A persone o unità  (m²)</t>
  </si>
  <si>
    <t>Persone o unità</t>
  </si>
  <si>
    <r>
      <t>N</t>
    </r>
    <r>
      <rPr>
        <vertAlign val="subscript"/>
        <sz val="11"/>
        <color theme="1"/>
        <rFont val="Calibri"/>
        <family val="2"/>
      </rPr>
      <t>P</t>
    </r>
    <r>
      <rPr>
        <sz val="11"/>
        <color theme="1"/>
        <rFont val="Calibri"/>
        <family val="2"/>
      </rPr>
      <t xml:space="preserve"> / f</t>
    </r>
  </si>
  <si>
    <t>Numero di unità o persone</t>
  </si>
  <si>
    <t>Carico relativo dell'ora</t>
  </si>
  <si>
    <r>
      <t>V</t>
    </r>
    <r>
      <rPr>
        <vertAlign val="subscript"/>
        <sz val="11"/>
        <color theme="1"/>
        <rFont val="Calibri"/>
        <family val="2"/>
      </rPr>
      <t>W;P;day</t>
    </r>
    <r>
      <rPr>
        <sz val="11"/>
        <color theme="1"/>
        <rFont val="Calibri"/>
        <family val="2"/>
      </rPr>
      <t xml:space="preserve"> / V</t>
    </r>
    <r>
      <rPr>
        <vertAlign val="subscript"/>
        <sz val="11"/>
        <color theme="1"/>
        <rFont val="Calibri"/>
        <family val="2"/>
      </rPr>
      <t>W;f;day</t>
    </r>
  </si>
  <si>
    <r>
      <t>V</t>
    </r>
    <r>
      <rPr>
        <vertAlign val="subscript"/>
        <sz val="11"/>
        <color theme="1"/>
        <rFont val="Calibri"/>
        <family val="2"/>
      </rPr>
      <t>W;day</t>
    </r>
    <r>
      <rPr>
        <sz val="11"/>
        <color theme="1"/>
        <rFont val="Calibri"/>
        <family val="2"/>
      </rPr>
      <t/>
    </r>
  </si>
  <si>
    <t>any</t>
  </si>
  <si>
    <t>Media / tot</t>
  </si>
  <si>
    <r>
      <t>k</t>
    </r>
    <r>
      <rPr>
        <vertAlign val="subscript"/>
        <sz val="11"/>
        <color theme="1"/>
        <rFont val="Calibri"/>
        <family val="2"/>
      </rPr>
      <t>W;wrk;h,i</t>
    </r>
  </si>
  <si>
    <r>
      <t>k</t>
    </r>
    <r>
      <rPr>
        <vertAlign val="subscript"/>
        <sz val="11"/>
        <color theme="1"/>
        <rFont val="Calibri"/>
        <family val="2"/>
      </rPr>
      <t>W;sat;h,i</t>
    </r>
  </si>
  <si>
    <r>
      <t>k</t>
    </r>
    <r>
      <rPr>
        <vertAlign val="subscript"/>
        <sz val="11"/>
        <color theme="1"/>
        <rFont val="Calibri"/>
        <family val="2"/>
      </rPr>
      <t>W;hol;h,i</t>
    </r>
  </si>
  <si>
    <t>Profili orari per giorni settimana, prefestivo e festivo</t>
  </si>
  <si>
    <t>Distributione tipologia di giorni</t>
  </si>
  <si>
    <r>
      <t>n</t>
    </r>
    <r>
      <rPr>
        <vertAlign val="subscript"/>
        <sz val="11"/>
        <color theme="1"/>
        <rFont val="Calibri"/>
        <family val="2"/>
      </rPr>
      <t>day;wrk</t>
    </r>
  </si>
  <si>
    <r>
      <t>n</t>
    </r>
    <r>
      <rPr>
        <vertAlign val="subscript"/>
        <sz val="11"/>
        <color theme="1"/>
        <rFont val="Calibri"/>
        <family val="2"/>
      </rPr>
      <t>day;sat</t>
    </r>
  </si>
  <si>
    <r>
      <t>n</t>
    </r>
    <r>
      <rPr>
        <vertAlign val="subscript"/>
        <sz val="11"/>
        <color theme="1"/>
        <rFont val="Calibri"/>
        <family val="2"/>
      </rPr>
      <t>day;hol</t>
    </r>
  </si>
  <si>
    <r>
      <t>n</t>
    </r>
    <r>
      <rPr>
        <vertAlign val="subscript"/>
        <sz val="11"/>
        <color theme="1"/>
        <rFont val="Calibri"/>
        <family val="2"/>
      </rPr>
      <t>day;tot</t>
    </r>
  </si>
  <si>
    <t>Calcolo unità totali dell'anno</t>
  </si>
  <si>
    <r>
      <t>k</t>
    </r>
    <r>
      <rPr>
        <vertAlign val="subscript"/>
        <sz val="11"/>
        <color theme="1"/>
        <rFont val="Calibri"/>
        <family val="2"/>
      </rPr>
      <t>W;wrk;tot</t>
    </r>
  </si>
  <si>
    <r>
      <t>k</t>
    </r>
    <r>
      <rPr>
        <vertAlign val="subscript"/>
        <sz val="11"/>
        <color theme="1"/>
        <rFont val="Calibri"/>
        <family val="2"/>
      </rPr>
      <t>W;sat;tot</t>
    </r>
  </si>
  <si>
    <r>
      <t>k</t>
    </r>
    <r>
      <rPr>
        <vertAlign val="subscript"/>
        <sz val="11"/>
        <color theme="1"/>
        <rFont val="Calibri"/>
        <family val="2"/>
      </rPr>
      <t>W;hol;tot</t>
    </r>
  </si>
  <si>
    <r>
      <t>k</t>
    </r>
    <r>
      <rPr>
        <vertAlign val="subscript"/>
        <sz val="11"/>
        <color theme="1"/>
        <rFont val="Calibri"/>
        <family val="2"/>
      </rPr>
      <t>W;tot</t>
    </r>
  </si>
  <si>
    <r>
      <t>k</t>
    </r>
    <r>
      <rPr>
        <vertAlign val="subscript"/>
        <sz val="11"/>
        <color theme="1"/>
        <rFont val="Calibri"/>
        <family val="2"/>
      </rPr>
      <t>W;wrk;day</t>
    </r>
  </si>
  <si>
    <r>
      <t>k</t>
    </r>
    <r>
      <rPr>
        <vertAlign val="subscript"/>
        <sz val="11"/>
        <color theme="1"/>
        <rFont val="Calibri"/>
        <family val="2"/>
      </rPr>
      <t>W;sat;day</t>
    </r>
  </si>
  <si>
    <r>
      <t>k</t>
    </r>
    <r>
      <rPr>
        <vertAlign val="subscript"/>
        <sz val="11"/>
        <color theme="1"/>
        <rFont val="Calibri"/>
        <family val="2"/>
      </rPr>
      <t>W;hol;day</t>
    </r>
  </si>
  <si>
    <t>Frazione oraria di fabbisogno</t>
  </si>
  <si>
    <r>
      <t>x</t>
    </r>
    <r>
      <rPr>
        <vertAlign val="subscript"/>
        <sz val="11"/>
        <color theme="1"/>
        <rFont val="Calibri"/>
        <family val="2"/>
      </rPr>
      <t>h;wrk,i</t>
    </r>
  </si>
  <si>
    <r>
      <t>x</t>
    </r>
    <r>
      <rPr>
        <vertAlign val="subscript"/>
        <sz val="11"/>
        <color theme="1"/>
        <rFont val="Calibri"/>
        <family val="2"/>
      </rPr>
      <t>h;sat,i</t>
    </r>
  </si>
  <si>
    <r>
      <t>x</t>
    </r>
    <r>
      <rPr>
        <vertAlign val="subscript"/>
        <sz val="11"/>
        <color theme="1"/>
        <rFont val="Calibri"/>
        <family val="2"/>
      </rPr>
      <t>h;hol,i</t>
    </r>
  </si>
  <si>
    <r>
      <t>k</t>
    </r>
    <r>
      <rPr>
        <vertAlign val="subscript"/>
        <sz val="11"/>
        <color theme="1"/>
        <rFont val="Calibri"/>
        <family val="2"/>
      </rPr>
      <t>x;avg</t>
    </r>
  </si>
  <si>
    <t>Vw;h,i</t>
  </si>
  <si>
    <t>Fabbisogni orari spalmati nelle ore del giorno</t>
  </si>
  <si>
    <t>Vw,day x 365</t>
  </si>
  <si>
    <t>Somma orari</t>
  </si>
  <si>
    <t>Fabbisogno giornaliero riferimento</t>
  </si>
  <si>
    <t>l</t>
  </si>
  <si>
    <t>Dimostrazione coefficiente di spalmatura per avere l'equivalenza mensile / orario</t>
  </si>
  <si>
    <t>Type</t>
  </si>
  <si>
    <t>BLDNGCAT_RES_SINGLE</t>
  </si>
  <si>
    <t>Description</t>
  </si>
  <si>
    <t>Single-family houses of different types</t>
  </si>
  <si>
    <t>Comments</t>
  </si>
  <si>
    <t>E.1.(1)</t>
  </si>
  <si>
    <t>Occupants</t>
  </si>
  <si>
    <t>Weekdays</t>
  </si>
  <si>
    <t>Saturday</t>
  </si>
  <si>
    <t>Sunday / festivity</t>
  </si>
  <si>
    <t>h</t>
  </si>
  <si>
    <t>BLDNGCAT_RES_APPBLOCK</t>
  </si>
  <si>
    <t>Apartment blocks</t>
  </si>
  <si>
    <t>BLDNGCAT_RES_ELDER</t>
  </si>
  <si>
    <t>Homes for elderly and disabled people</t>
  </si>
  <si>
    <t>E.3</t>
  </si>
  <si>
    <t>BLDNGCAT_RES_COLL</t>
  </si>
  <si>
    <t>Residence for collective use</t>
  </si>
  <si>
    <t>BLDNGCAT_RES_MOBIL</t>
  </si>
  <si>
    <t>Mobile home</t>
  </si>
  <si>
    <t>BLDNGCAT_RES_HOL</t>
  </si>
  <si>
    <t>Holiday home</t>
  </si>
  <si>
    <t>E.1.(2)</t>
  </si>
  <si>
    <t>BLDNGCAT_EDUC_UNIV</t>
  </si>
  <si>
    <t>Educational buildings</t>
  </si>
  <si>
    <t>E.7</t>
  </si>
  <si>
    <t>Notes</t>
  </si>
  <si>
    <t>Università</t>
  </si>
  <si>
    <t>BLDNGCAT_EDUC_SECOND_rientri</t>
  </si>
  <si>
    <t>Secondaria - Rientri</t>
  </si>
  <si>
    <t>BLDNGCAT_EDUC_matt</t>
  </si>
  <si>
    <t>Secondaria - Solo mattino</t>
  </si>
  <si>
    <t>BLDNGCAT_EDUC_primarie_lunga</t>
  </si>
  <si>
    <t>Scuola primaria - Settimana lunga</t>
  </si>
  <si>
    <t>BLDNGCAT_EDUC_primarie_corta</t>
  </si>
  <si>
    <t>Scuola primaria - Settimana corta</t>
  </si>
  <si>
    <t>BLDNGCAT_OFF</t>
  </si>
  <si>
    <t>Offices</t>
  </si>
  <si>
    <t>E.2</t>
  </si>
  <si>
    <t xml:space="preserve">Offices </t>
  </si>
  <si>
    <t>long week</t>
  </si>
  <si>
    <t>BLDNGCAT_RES_HOSP</t>
  </si>
  <si>
    <t>Hospitals</t>
  </si>
  <si>
    <t>BLDNGCAT_HOTEL</t>
  </si>
  <si>
    <t>Hotels</t>
  </si>
  <si>
    <t>E.1.(3)</t>
  </si>
  <si>
    <t>BLDNGCAT_REST</t>
  </si>
  <si>
    <t xml:space="preserve">Restaurants </t>
  </si>
  <si>
    <t>Bar</t>
  </si>
  <si>
    <t>E.4.(3)</t>
  </si>
  <si>
    <t>BLDNGCAT_SPORT</t>
  </si>
  <si>
    <t>Sports facilities</t>
  </si>
  <si>
    <t>E.6</t>
  </si>
  <si>
    <t>BLDNGCAT_RETAIL</t>
  </si>
  <si>
    <t>dettaglio</t>
  </si>
  <si>
    <t>E.5</t>
  </si>
  <si>
    <t>centro commerciale</t>
  </si>
  <si>
    <t>BLDNGCAT_AMUSM</t>
  </si>
  <si>
    <t>Cinema, theatres and amusement buildings</t>
  </si>
  <si>
    <t xml:space="preserve">E.4.(1) - E.4.(3)
</t>
  </si>
  <si>
    <t>BLDNGCAT_REL</t>
  </si>
  <si>
    <t>Religious buildings</t>
  </si>
  <si>
    <t>E.4.(2)</t>
  </si>
  <si>
    <t>BLDNGCAT_INDUS</t>
  </si>
  <si>
    <t>Industrial - Warehouse - Workshops -Etc.</t>
  </si>
  <si>
    <t>E.8</t>
  </si>
  <si>
    <t>RES_SINGLE</t>
  </si>
  <si>
    <t>RES_APPBLOCK</t>
  </si>
  <si>
    <t>RES_ELDER</t>
  </si>
  <si>
    <t>RES_COLL</t>
  </si>
  <si>
    <t>RES_MOBIL</t>
  </si>
  <si>
    <t>RES_HOL</t>
  </si>
  <si>
    <t>EDUC_UNIV</t>
  </si>
  <si>
    <t>EDUC_second_rientri</t>
  </si>
  <si>
    <t>EDUC_second_matt</t>
  </si>
  <si>
    <t>EDUC_primarie_lunga</t>
  </si>
  <si>
    <t>EDUC_primarie_corta</t>
  </si>
  <si>
    <t>OFF</t>
  </si>
  <si>
    <t>OFF_settimana_lunga</t>
  </si>
  <si>
    <t>HOTEL</t>
  </si>
  <si>
    <t>REST</t>
  </si>
  <si>
    <t>SPORT</t>
  </si>
  <si>
    <t>vendite dettaglio</t>
  </si>
  <si>
    <t>Vendite_grosse</t>
  </si>
  <si>
    <t>AMUSM</t>
  </si>
  <si>
    <t>REL</t>
  </si>
  <si>
    <t>INDUS</t>
  </si>
  <si>
    <t xml:space="preserve">E.1 (3) - Dormitori, Residence e B&amp;B </t>
  </si>
  <si>
    <t xml:space="preserve">E.1 (3) - Hotel fino a *** </t>
  </si>
  <si>
    <t>E.1 (3) - Hotel **** e oltre</t>
  </si>
  <si>
    <t>E.3 - Attività ospedaliera con pernotto</t>
  </si>
  <si>
    <t>E.3 - Attività ospedaliera day hospital (senza pernotto)</t>
  </si>
  <si>
    <t>E.7 - Scuole e istruzione</t>
  </si>
  <si>
    <t>E.7 - Scuole materne e asili nido</t>
  </si>
  <si>
    <t>E.6 (2) - Attività sportive/palestre</t>
  </si>
  <si>
    <t>E.6 (3) - Spogliatoi di stabilimenti</t>
  </si>
  <si>
    <t>E.2 - Uffici</t>
  </si>
  <si>
    <t>E.5 - Esercizio Commerciale senza obbligo di servizi igienici per il pubblico</t>
  </si>
  <si>
    <t>E.5 - Esercizio Commerciale con obbligo di servizi igienici per il pubblico</t>
  </si>
  <si>
    <t>E.4 (3) - Ristoranti – Caffetterie</t>
  </si>
  <si>
    <t>E.4 (3) - Catering, self service, Bar</t>
  </si>
  <si>
    <t>n.d. - Servizio lavanderia</t>
  </si>
  <si>
    <t>n.d. - Centri benessere</t>
  </si>
  <si>
    <t>n.d. - Altro</t>
  </si>
  <si>
    <t>RESID</t>
  </si>
  <si>
    <t>HOSP_DEG</t>
  </si>
  <si>
    <t>HOSP_DAY</t>
  </si>
  <si>
    <t>EDUC_ASILI</t>
  </si>
  <si>
    <t>Tabella equivalenza categorie</t>
  </si>
  <si>
    <t>&lt;-- Manca in 52000-1 IT</t>
  </si>
  <si>
    <t>&lt;-- Aumentare fabbisogni a m²</t>
  </si>
  <si>
    <t>CAT 52000-1 IT</t>
  </si>
  <si>
    <t>CAT Fabbisogni complessivi UNI-TS 11300-2</t>
  </si>
  <si>
    <t>SAUNA</t>
  </si>
  <si>
    <t>CLEAN</t>
  </si>
  <si>
    <t>&lt;-- Manca in UNI-TS 11300-2</t>
  </si>
  <si>
    <t>Musei e mostre permanenti</t>
  </si>
  <si>
    <t>Fiere</t>
  </si>
  <si>
    <t>TOT</t>
  </si>
  <si>
    <t>BLDNGCAT_BAR</t>
  </si>
  <si>
    <t xml:space="preserve">Prelievo acqua calda sanitaria </t>
  </si>
  <si>
    <t>HS operation</t>
  </si>
  <si>
    <t>DHW operation</t>
  </si>
  <si>
    <t>Funziona se qualcuno è presente</t>
  </si>
  <si>
    <t>Anticipo</t>
  </si>
  <si>
    <r>
      <rPr>
        <b/>
        <sz val="10"/>
        <color rgb="FFFF0000"/>
        <rFont val="Arial"/>
        <family val="2"/>
      </rPr>
      <t>THIS IS A MANDATORY SHEET</t>
    </r>
    <r>
      <rPr>
        <b/>
        <sz val="10"/>
        <rFont val="Arial"/>
        <family val="2"/>
      </rPr>
      <t xml:space="preserve">
All input data for the method shall be listed here.</t>
    </r>
    <r>
      <rPr>
        <sz val="10"/>
        <rFont val="Arial"/>
        <family val="2"/>
      </rPr>
      <t xml:space="preserve">
In the simplest version, values for data input in column D (both green and blue background) may be inserted manually.
Varying data (green background) can be fed from the "</t>
    </r>
    <r>
      <rPr>
        <b/>
        <i/>
        <sz val="10"/>
        <rFont val="Arial"/>
        <family val="2"/>
      </rPr>
      <t>input_series</t>
    </r>
    <r>
      <rPr>
        <sz val="10"/>
        <rFont val="Arial"/>
        <family val="2"/>
      </rPr>
      <t>" sheet.
In this sample data sheet, product data (blue background) is linked to a sample catalogue built in the "</t>
    </r>
    <r>
      <rPr>
        <b/>
        <i/>
        <sz val="10"/>
        <rFont val="Arial"/>
        <family val="2"/>
      </rPr>
      <t>Detailed_input</t>
    </r>
    <r>
      <rPr>
        <sz val="10"/>
        <rFont val="Arial"/>
        <family val="2"/>
      </rPr>
      <t>" sheet</t>
    </r>
  </si>
  <si>
    <t>Name</t>
  </si>
  <si>
    <t>Symbol</t>
  </si>
  <si>
    <t>Software name</t>
  </si>
  <si>
    <t>Unit</t>
  </si>
  <si>
    <t>Value</t>
  </si>
  <si>
    <t>Range</t>
  </si>
  <si>
    <t>Origin</t>
  </si>
  <si>
    <t>Varying</t>
  </si>
  <si>
    <t xml:space="preserve">    Arrays indexes</t>
  </si>
  <si>
    <t>Operating conditions data</t>
  </si>
  <si>
    <t>°C</t>
  </si>
  <si>
    <t>Local</t>
  </si>
  <si>
    <t>NO</t>
  </si>
  <si>
    <t>Depending on location</t>
  </si>
  <si>
    <t xml:space="preserve"> </t>
  </si>
  <si>
    <t>Product data</t>
  </si>
  <si>
    <t xml:space="preserve">Product description data </t>
  </si>
  <si>
    <t xml:space="preserve">Product technical data </t>
  </si>
  <si>
    <t>System design data</t>
  </si>
  <si>
    <t>Process design</t>
  </si>
  <si>
    <r>
      <t>0...</t>
    </r>
    <r>
      <rPr>
        <sz val="10"/>
        <rFont val="Calibri"/>
        <family val="2"/>
      </rPr>
      <t>∞</t>
    </r>
  </si>
  <si>
    <t>m²</t>
  </si>
  <si>
    <r>
      <rPr>
        <b/>
        <sz val="10"/>
        <color rgb="FFFF0000"/>
        <rFont val="Arial"/>
        <family val="2"/>
      </rPr>
      <t>THIS IS A MANDATORY SHEET</t>
    </r>
    <r>
      <rPr>
        <sz val="10"/>
        <rFont val="Arial"/>
        <family val="2"/>
      </rPr>
      <t xml:space="preserve">
One time step calculation shall be described here.
For each calculation step (= 1 row) data for the formula in column D shall be taken from the "</t>
    </r>
    <r>
      <rPr>
        <b/>
        <i/>
        <sz val="10"/>
        <rFont val="Arial"/>
        <family val="2"/>
      </rPr>
      <t>Method_input</t>
    </r>
    <r>
      <rPr>
        <sz val="10"/>
        <rFont val="Arial"/>
        <family val="2"/>
      </rPr>
      <t>" sheet or previous calculation steps.
Include in the column "</t>
    </r>
    <r>
      <rPr>
        <b/>
        <i/>
        <sz val="10"/>
        <rFont val="Arial"/>
        <family val="2"/>
      </rPr>
      <t>Formula ref</t>
    </r>
    <r>
      <rPr>
        <sz val="10"/>
        <rFont val="Arial"/>
        <family val="2"/>
      </rPr>
      <t xml:space="preserve">" its number in the standard text. The example is based on EN 15316-4-1:2017
Copy and paste a copy of the equation into column </t>
    </r>
    <r>
      <rPr>
        <b/>
        <i/>
        <sz val="10"/>
        <rFont val="Arial"/>
        <family val="2"/>
      </rPr>
      <t>"Formula</t>
    </r>
    <r>
      <rPr>
        <sz val="10"/>
        <rFont val="Arial"/>
        <family val="2"/>
      </rPr>
      <t>"
Use the column note for information on the calculation</t>
    </r>
  </si>
  <si>
    <t>Formula ref</t>
  </si>
  <si>
    <t>Formula</t>
  </si>
  <si>
    <t xml:space="preserve">    Arrays indexes and values</t>
  </si>
  <si>
    <t>kWh</t>
  </si>
  <si>
    <r>
      <rPr>
        <b/>
        <sz val="10"/>
        <color rgb="FFFF0000"/>
        <rFont val="Arial"/>
        <family val="2"/>
      </rPr>
      <t>THIS IS A MANDATORY SHEET</t>
    </r>
    <r>
      <rPr>
        <sz val="10"/>
        <rFont val="Arial"/>
        <family val="2"/>
      </rPr>
      <t xml:space="preserve">
Output of one step calculation shall be indicated here.
Each cell in the column value shall be a reference to a single cell in the "</t>
    </r>
    <r>
      <rPr>
        <b/>
        <i/>
        <sz val="10"/>
        <rFont val="Arial"/>
        <family val="2"/>
      </rPr>
      <t>Method_calculation</t>
    </r>
    <r>
      <rPr>
        <sz val="10"/>
        <rFont val="Arial"/>
        <family val="2"/>
      </rPr>
      <t>" sheet.
The macro will take the calculation step results and fill the values table in the "</t>
    </r>
    <r>
      <rPr>
        <b/>
        <i/>
        <sz val="10"/>
        <rFont val="Arial"/>
        <family val="2"/>
      </rPr>
      <t>Output_series"</t>
    </r>
    <r>
      <rPr>
        <sz val="10"/>
        <rFont val="Arial"/>
        <family val="2"/>
      </rPr>
      <t xml:space="preserve"> sheet.</t>
    </r>
  </si>
  <si>
    <t>Intended destination</t>
  </si>
  <si>
    <t>Energy flow data</t>
  </si>
  <si>
    <t xml:space="preserve">0:00 &lt;=t&lt; 1:00 </t>
  </si>
  <si>
    <t xml:space="preserve">1:00 &lt;=t&lt; 2:00 </t>
  </si>
  <si>
    <t xml:space="preserve">2:00 &lt;=t&lt; 3:00 </t>
  </si>
  <si>
    <t xml:space="preserve">3:00 &lt;=t&lt; 4:00 </t>
  </si>
  <si>
    <t xml:space="preserve">4:00 &lt;=t&lt; 5:00 </t>
  </si>
  <si>
    <t xml:space="preserve">5:00 &lt;=t&lt; 6:00 </t>
  </si>
  <si>
    <t xml:space="preserve">6:00 &lt;=t&lt; 7:00 </t>
  </si>
  <si>
    <t xml:space="preserve">7:00 &lt;=t&lt; 8:00 </t>
  </si>
  <si>
    <t xml:space="preserve">8:00 &lt;=t&lt; 9:00 </t>
  </si>
  <si>
    <t xml:space="preserve">  9:00 &lt;=t&lt; 10:00 </t>
  </si>
  <si>
    <t xml:space="preserve">10:00 &lt;=t&lt; 11:00 </t>
  </si>
  <si>
    <t xml:space="preserve">   11:00 &lt;=t&lt; 12:00 </t>
  </si>
  <si>
    <t xml:space="preserve">12:00 &lt;=t&lt; 13:00 </t>
  </si>
  <si>
    <t xml:space="preserve">13:00 &lt;=t&lt; 14:00 </t>
  </si>
  <si>
    <t xml:space="preserve">   14:00 &lt;=t&lt; 15:00 </t>
  </si>
  <si>
    <t xml:space="preserve">15:00 &lt;=t&lt; 16:00 </t>
  </si>
  <si>
    <t xml:space="preserve">16:00 &lt;=t&lt; 17:00 </t>
  </si>
  <si>
    <t xml:space="preserve">   17:00 &lt;=t&lt; 18:00 </t>
  </si>
  <si>
    <t xml:space="preserve">18:00 &lt;=t&lt; 19:00 </t>
  </si>
  <si>
    <t xml:space="preserve">19:00 &lt;=t&lt; 20:00 </t>
  </si>
  <si>
    <t xml:space="preserve">20:00 &lt;=t&lt; 21:00 </t>
  </si>
  <si>
    <t xml:space="preserve">21:00 &lt;=t&lt; 22:00 </t>
  </si>
  <si>
    <t xml:space="preserve">22:00 &lt;=t&lt; 23:00 </t>
  </si>
  <si>
    <t xml:space="preserve">23:00 &lt;=t&lt;  0:00 </t>
  </si>
  <si>
    <t xml:space="preserve">single family dwelling </t>
  </si>
  <si>
    <t xml:space="preserve">Student residence </t>
  </si>
  <si>
    <t xml:space="preserve">Hospital </t>
  </si>
  <si>
    <t xml:space="preserve">Volume fraction [%] </t>
  </si>
  <si>
    <t xml:space="preserve">Reference area </t>
  </si>
  <si>
    <t xml:space="preserve">Type of usage </t>
  </si>
  <si>
    <t xml:space="preserve">Usage dependent </t>
  </si>
  <si>
    <t xml:space="preserve">Area-specific </t>
  </si>
  <si>
    <t>Office buildings</t>
  </si>
  <si>
    <t>office floor area</t>
  </si>
  <si>
    <t>Hospital ward or  patient’s room</t>
  </si>
  <si>
    <t>wards and rooms</t>
  </si>
  <si>
    <t>School without showers</t>
  </si>
  <si>
    <t>classrooms</t>
  </si>
  <si>
    <t>School with showers</t>
  </si>
  <si>
    <t>Retail shop/department store</t>
  </si>
  <si>
    <t>sales areas</t>
  </si>
  <si>
    <t>Workshop, industrial facility (for washing and showering)</t>
  </si>
  <si>
    <t>Modest hotel</t>
  </si>
  <si>
    <t>hotel bedrooms</t>
  </si>
  <si>
    <t>Medium-class hotel</t>
  </si>
  <si>
    <t>Luxury-class hotel</t>
  </si>
  <si>
    <t>Restaurant, inn/pub</t>
  </si>
  <si>
    <t>public rooms</t>
  </si>
  <si>
    <t>Home (for the aged, orphanage etc.)</t>
  </si>
  <si>
    <t>rooms</t>
  </si>
  <si>
    <t>Barracks</t>
  </si>
  <si>
    <t>Sports facility with showers</t>
  </si>
  <si>
    <t>-</t>
  </si>
  <si>
    <t>Bakery</t>
  </si>
  <si>
    <t>Hairdresser/barber</t>
  </si>
  <si>
    <t>Butcher with production</t>
  </si>
  <si>
    <t>Laundry</t>
  </si>
  <si>
    <t>Brewery</t>
  </si>
  <si>
    <t>Dairy</t>
  </si>
  <si>
    <t xml:space="preserve">Table B.3 — Net energy demand for water heating per day </t>
  </si>
  <si>
    <t xml:space="preserve">Table B.4 — Values for calculation of domestic hot water requirements per day  </t>
  </si>
  <si>
    <t xml:space="preserve">Type of activity </t>
  </si>
  <si>
    <t xml:space="preserve">Accommodation  </t>
  </si>
  <si>
    <t xml:space="preserve">Health establishment without accommodation  </t>
  </si>
  <si>
    <t xml:space="preserve">Education </t>
  </si>
  <si>
    <t xml:space="preserve">Theatres and lecture theatres </t>
  </si>
  <si>
    <t xml:space="preserve">Shops </t>
  </si>
  <si>
    <t xml:space="preserve">Catering, 2 meals per day.  Traditional cuisine  </t>
  </si>
  <si>
    <t xml:space="preserve">Catering, 2 meals per day.  Self service  </t>
  </si>
  <si>
    <t xml:space="preserve">Catering, 1 meal per day.  Traditional cuisine </t>
  </si>
  <si>
    <t xml:space="preserve">Catering, 1 meal per day.  Self service  </t>
  </si>
  <si>
    <t xml:space="preserve">Hotel, 1-star, without laundry  </t>
  </si>
  <si>
    <t xml:space="preserve">Hotel, 1-star, with laundry  </t>
  </si>
  <si>
    <t xml:space="preserve">Hotel, 2-star, without laundry  </t>
  </si>
  <si>
    <t xml:space="preserve">Hotel, 2-star, with laundry  </t>
  </si>
  <si>
    <t xml:space="preserve">Hotel, 3-star, without laundry  </t>
  </si>
  <si>
    <t xml:space="preserve">Hotel, 3-star, with laundry  </t>
  </si>
  <si>
    <t xml:space="preserve">Hotel, 4-star and GC, without laundry  </t>
  </si>
  <si>
    <t xml:space="preserve">Hotel, 4-star and GC, with laundry  </t>
  </si>
  <si>
    <t xml:space="preserve">Sports establishment  </t>
  </si>
  <si>
    <t xml:space="preserve">Storage </t>
  </si>
  <si>
    <t xml:space="preserve">Industry </t>
  </si>
  <si>
    <t xml:space="preserve">Transport </t>
  </si>
  <si>
    <t xml:space="preserve">Other </t>
  </si>
  <si>
    <t xml:space="preserve">Table B.5 — Values for calculation of domestic hot water requirements per day  </t>
  </si>
  <si>
    <t xml:space="preserve">Type of building </t>
  </si>
  <si>
    <t xml:space="preserve">residential buildings (simple housing) </t>
  </si>
  <si>
    <t>25 - 60</t>
  </si>
  <si>
    <t xml:space="preserve">residential buildings (luxury housing) </t>
  </si>
  <si>
    <t>60 - 100</t>
  </si>
  <si>
    <t xml:space="preserve">single family dwellings  </t>
  </si>
  <si>
    <t>40 - 70</t>
  </si>
  <si>
    <t xml:space="preserve">apartment dwellings  </t>
  </si>
  <si>
    <t>25 - 30</t>
  </si>
  <si>
    <t>Table B.6 — DHW delivery temperature, cold water supply temperature</t>
  </si>
  <si>
    <t>DHW delivery temperature = minimum temperature of the mixed water drawn at the tap (needs temperature)</t>
  </si>
  <si>
    <t>cold water temperature at the entry of the building</t>
  </si>
  <si>
    <t>Cold water temperature</t>
  </si>
  <si>
    <t>Area of building</t>
  </si>
  <si>
    <t>Max number of per</t>
  </si>
  <si>
    <t>Number of persons</t>
  </si>
  <si>
    <t>Liters / persone day</t>
  </si>
  <si>
    <t xml:space="preserve">XXS </t>
  </si>
  <si>
    <t xml:space="preserve">XS </t>
  </si>
  <si>
    <t xml:space="preserve">S </t>
  </si>
  <si>
    <t xml:space="preserve">M </t>
  </si>
  <si>
    <t xml:space="preserve">L </t>
  </si>
  <si>
    <t xml:space="preserve">XL </t>
  </si>
  <si>
    <t xml:space="preserve">XXL </t>
  </si>
  <si>
    <r>
      <t>Volume fraction [%]</t>
    </r>
    <r>
      <rPr>
        <b/>
        <sz val="9"/>
        <color rgb="FF000000"/>
        <rFont val="Calibri"/>
        <family val="2"/>
      </rPr>
      <t xml:space="preserve"> </t>
    </r>
  </si>
  <si>
    <r>
      <t xml:space="preserve">Health establishment with accommodation </t>
    </r>
    <r>
      <rPr>
        <sz val="9"/>
        <color rgb="FF000000"/>
        <rFont val="Calibri"/>
        <family val="2"/>
      </rPr>
      <t xml:space="preserve">− </t>
    </r>
    <r>
      <rPr>
        <sz val="9.5"/>
        <color rgb="FF000000"/>
        <rFont val="Calibri"/>
        <family val="2"/>
      </rPr>
      <t xml:space="preserve">without laundry  </t>
    </r>
  </si>
  <si>
    <r>
      <t xml:space="preserve">Health establishment with accommodation </t>
    </r>
    <r>
      <rPr>
        <sz val="9"/>
        <color rgb="FF000000"/>
        <rFont val="Calibri"/>
        <family val="2"/>
      </rPr>
      <t xml:space="preserve">− </t>
    </r>
    <r>
      <rPr>
        <sz val="9.5"/>
        <color rgb="FF000000"/>
        <rFont val="Calibri"/>
        <family val="2"/>
      </rPr>
      <t xml:space="preserve">with laundry </t>
    </r>
  </si>
  <si>
    <r>
      <t>[litres DHW per person per day]</t>
    </r>
    <r>
      <rPr>
        <b/>
        <sz val="10.5"/>
        <color rgb="FF000000"/>
        <rFont val="Calibri"/>
        <family val="2"/>
      </rPr>
      <t xml:space="preserve"> </t>
    </r>
  </si>
  <si>
    <r>
      <t>ϑ</t>
    </r>
    <r>
      <rPr>
        <sz val="8.5"/>
        <color rgb="FF000000"/>
        <rFont val="Calibri"/>
        <family val="2"/>
      </rPr>
      <t>w,draw</t>
    </r>
  </si>
  <si>
    <r>
      <t>ϑ</t>
    </r>
    <r>
      <rPr>
        <sz val="8.5"/>
        <color rgb="FF000000"/>
        <rFont val="Calibri"/>
        <family val="2"/>
      </rPr>
      <t>w,c</t>
    </r>
  </si>
  <si>
    <t>appartment dwelling</t>
  </si>
  <si>
    <t xml:space="preserve">residential home for the elderly </t>
  </si>
  <si>
    <t>wh/m²d</t>
  </si>
  <si>
    <t>Usage</t>
  </si>
  <si>
    <t>kWh/unit d</t>
  </si>
  <si>
    <t>unit</t>
  </si>
  <si>
    <t>person</t>
  </si>
  <si>
    <t>bed</t>
  </si>
  <si>
    <t>employee</t>
  </si>
  <si>
    <t>meal</t>
  </si>
  <si>
    <t>Commercial catering kitchen, canteen</t>
  </si>
  <si>
    <t>100 kg laundry</t>
  </si>
  <si>
    <t xml:space="preserve"> 100 l beer</t>
  </si>
  <si>
    <t>100 l milk</t>
  </si>
  <si>
    <t>&lt;-- These are production, not relevant for EPBD</t>
  </si>
  <si>
    <t>&lt;-- not taking into account customers…</t>
  </si>
  <si>
    <t>&lt;-- SUM is not 100…</t>
  </si>
  <si>
    <t>Table B.1 — Hourly values of the relative hot-water demand based on volumeprofiles from EN 50440</t>
  </si>
  <si>
    <t>Beds</t>
  </si>
  <si>
    <t>Students</t>
  </si>
  <si>
    <t>Employees</t>
  </si>
  <si>
    <t>Seats</t>
  </si>
  <si>
    <t>&lt;-- The reference temperature shall ALWAYS be specified</t>
  </si>
  <si>
    <t>GENERAL DATA</t>
  </si>
  <si>
    <t>Get monthly values of needs</t>
  </si>
  <si>
    <t>Supplementary tables for Saturdays</t>
  </si>
  <si>
    <t>Supplementary tables for Sundays and holidays</t>
  </si>
  <si>
    <t>IT
EDUC Primary</t>
  </si>
  <si>
    <t>Your profile 1</t>
  </si>
  <si>
    <t>Your profile 2</t>
  </si>
  <si>
    <t>Your profile 3</t>
  </si>
  <si>
    <t>Your profile 4</t>
  </si>
  <si>
    <t>Your profile 5</t>
  </si>
  <si>
    <t>Your profile 6</t>
  </si>
  <si>
    <t>Your profile 7</t>
  </si>
  <si>
    <t>Your profile 8</t>
  </si>
  <si>
    <t>Your profile 9</t>
  </si>
  <si>
    <t>Your profile 10</t>
  </si>
  <si>
    <t>Your profile 11</t>
  </si>
  <si>
    <t>Your profile 12</t>
  </si>
  <si>
    <t>Your profile 13</t>
  </si>
  <si>
    <t>Your profile 14</t>
  </si>
  <si>
    <t>Your profile 15</t>
  </si>
  <si>
    <t>Your profile 16</t>
  </si>
  <si>
    <t>Your profile 17</t>
  </si>
  <si>
    <t>Your profile 18</t>
  </si>
  <si>
    <t>Your profile 19</t>
  </si>
  <si>
    <t>Your profile 20</t>
  </si>
  <si>
    <t>Your category 1</t>
  </si>
  <si>
    <t>Your category 2</t>
  </si>
  <si>
    <t>Your category 3</t>
  </si>
  <si>
    <t>Your category 4</t>
  </si>
  <si>
    <t>Your category 5</t>
  </si>
  <si>
    <t>area of …</t>
  </si>
  <si>
    <t>Last category</t>
  </si>
  <si>
    <t>&lt;-- Usually it is the yearly average external temperature</t>
  </si>
  <si>
    <t>&lt;-- Usually 40…42 °C</t>
  </si>
  <si>
    <t>Delivery water temperature</t>
  </si>
  <si>
    <t>Control design</t>
  </si>
  <si>
    <t>Selected
 for input</t>
  </si>
  <si>
    <t>Index</t>
  </si>
  <si>
    <t>TOTAL</t>
  </si>
  <si>
    <t>Relative volume fraction</t>
  </si>
  <si>
    <t>IT 
office long week</t>
  </si>
  <si>
    <t>Your selection:</t>
  </si>
  <si>
    <t>&lt;-- See Method input sheet</t>
  </si>
  <si>
    <r>
      <t xml:space="preserve">Specific energy need for domestic hot water supply </t>
    </r>
    <r>
      <rPr>
        <b/>
        <i/>
        <sz val="12"/>
        <color rgb="FF000000"/>
        <rFont val="Calibri"/>
        <family val="2"/>
      </rPr>
      <t>q</t>
    </r>
    <r>
      <rPr>
        <b/>
        <vertAlign val="subscript"/>
        <sz val="12"/>
        <color rgb="FF000000"/>
        <rFont val="Calibri"/>
        <family val="2"/>
      </rPr>
      <t>w,b,d</t>
    </r>
    <r>
      <rPr>
        <b/>
        <sz val="12"/>
        <color rgb="FF000000"/>
        <rFont val="Calibri"/>
        <family val="2"/>
      </rPr>
      <t xml:space="preserve"> </t>
    </r>
  </si>
  <si>
    <t>&lt;-- Start of data from table B.3</t>
  </si>
  <si>
    <t>&lt;-- Special case to be handled</t>
  </si>
  <si>
    <t xml:space="preserve">ORIGINAL Table B.5 — Values for calculation of domestic hot water requirements per day  </t>
  </si>
  <si>
    <t>&lt;-- Data shall be a value,  cannot be a range…</t>
  </si>
  <si>
    <t>Your category 6</t>
  </si>
  <si>
    <t>Your category 7</t>
  </si>
  <si>
    <t>Your category 8</t>
  </si>
  <si>
    <t>residential buildings (simple housing), MIN</t>
  </si>
  <si>
    <t>residential buildings (simple housing), MAX</t>
  </si>
  <si>
    <t xml:space="preserve">residential buildings (luxury housing) MIN </t>
  </si>
  <si>
    <t>residential buildings (luxury housing) MAX</t>
  </si>
  <si>
    <t>apartment dwellings  MAX</t>
  </si>
  <si>
    <t>apartment dwellings  MIN</t>
  </si>
  <si>
    <t>single family dwellings  MAX</t>
  </si>
  <si>
    <t>single family dwellings  MIN</t>
  </si>
  <si>
    <t>Value
[°C]</t>
  </si>
  <si>
    <t>0…30</t>
  </si>
  <si>
    <t>30…50</t>
  </si>
  <si>
    <t>Mixed water temperature at the tap</t>
  </si>
  <si>
    <t>ϑw,draw</t>
  </si>
  <si>
    <t>ϑw,c</t>
  </si>
  <si>
    <t xml:space="preserve">Guests per meal </t>
  </si>
  <si>
    <t xml:space="preserve">[l/ unit d] </t>
  </si>
  <si>
    <t>Specific need</t>
  </si>
  <si>
    <t>Type of unit</t>
  </si>
  <si>
    <t>Reference delivery temp.</t>
  </si>
  <si>
    <t>&lt;-- Reference delivery temperature has been added to have data consistent</t>
  </si>
  <si>
    <t>Reference cold temp.</t>
  </si>
  <si>
    <t>&lt;-- Gestione bisestile</t>
  </si>
  <si>
    <t>Pentecoste</t>
  </si>
  <si>
    <t>Ascensione</t>
  </si>
  <si>
    <t>Domenica e feste</t>
  </si>
  <si>
    <t>Your holiday 1</t>
  </si>
  <si>
    <t>Your holiday 2</t>
  </si>
  <si>
    <t>Your holiday 3</t>
  </si>
  <si>
    <t>Your holiday 4</t>
  </si>
  <si>
    <t>Your holiday 5</t>
  </si>
  <si>
    <t>Lunedì lavorativo</t>
  </si>
  <si>
    <t>Martedì lavorativo</t>
  </si>
  <si>
    <t>Mercoledì lavorativo</t>
  </si>
  <si>
    <t>Giovedì lavorativo</t>
  </si>
  <si>
    <t>Venerdì lavorativo</t>
  </si>
  <si>
    <t>Type of units</t>
  </si>
  <si>
    <t>Specific energy need</t>
  </si>
  <si>
    <t>Reference hot water temperature</t>
  </si>
  <si>
    <r>
      <t>q</t>
    </r>
    <r>
      <rPr>
        <vertAlign val="subscript"/>
        <sz val="10.5"/>
        <color rgb="FF000000"/>
        <rFont val="Calibri"/>
        <family val="2"/>
      </rPr>
      <t xml:space="preserve">W,b,d </t>
    </r>
  </si>
  <si>
    <t>Reference cold water temperature</t>
  </si>
  <si>
    <r>
      <t>ϑ</t>
    </r>
    <r>
      <rPr>
        <sz val="8.5"/>
        <color rgb="FF000000"/>
        <rFont val="Calibri"/>
        <family val="2"/>
      </rPr>
      <t>w;c;ref</t>
    </r>
  </si>
  <si>
    <t>Area</t>
  </si>
  <si>
    <t>A</t>
  </si>
  <si>
    <t>kWh/m² d</t>
  </si>
  <si>
    <t>&lt;-- Units shall always be kWh</t>
  </si>
  <si>
    <t>&lt;-- Units corrected from Wh to kWh/m²d</t>
  </si>
  <si>
    <t>Needs definition  based on water volume</t>
  </si>
  <si>
    <t>installed showers</t>
  </si>
  <si>
    <t>Floor area</t>
  </si>
  <si>
    <t>Floor area of dwelling</t>
  </si>
  <si>
    <t>l/p day</t>
  </si>
  <si>
    <t>Number of days per month</t>
  </si>
  <si>
    <t>Array</t>
  </si>
  <si>
    <t>Index of month</t>
  </si>
  <si>
    <t>i</t>
  </si>
  <si>
    <r>
      <t>n</t>
    </r>
    <r>
      <rPr>
        <vertAlign val="subscript"/>
        <sz val="10"/>
        <rFont val="Arial"/>
        <family val="2"/>
      </rPr>
      <t>m,i</t>
    </r>
  </si>
  <si>
    <t xml:space="preserve">Year </t>
  </si>
  <si>
    <t>Workday</t>
  </si>
  <si>
    <t>Holiday</t>
  </si>
  <si>
    <t xml:space="preserve">9:00 &lt;=t&lt; 10:00 </t>
  </si>
  <si>
    <t xml:space="preserve">11:00 &lt;=t&lt; 12:00 </t>
  </si>
  <si>
    <t xml:space="preserve">14:00 &lt;=t&lt; 15:00 </t>
  </si>
  <si>
    <t xml:space="preserve">17:00 &lt;=t&lt; 18:00 </t>
  </si>
  <si>
    <t>This type of input is not relevant for this standard</t>
  </si>
  <si>
    <t>%</t>
  </si>
  <si>
    <t>ID</t>
  </si>
  <si>
    <t>Define daily needs based on energy per unit</t>
  </si>
  <si>
    <t>Define daily needs based on energy per square meter</t>
  </si>
  <si>
    <t>Define daily needs based on litres per unit</t>
  </si>
  <si>
    <t>Data transfer</t>
  </si>
  <si>
    <t>Number of units (persons)</t>
  </si>
  <si>
    <t>nu</t>
  </si>
  <si>
    <r>
      <t>q</t>
    </r>
    <r>
      <rPr>
        <i/>
        <vertAlign val="subscript"/>
        <sz val="10"/>
        <rFont val="Arial"/>
        <family val="2"/>
      </rPr>
      <t xml:space="preserve">W,b,d </t>
    </r>
  </si>
  <si>
    <t>Type of building</t>
  </si>
  <si>
    <t>Volume at delivery temperature at reference conditions</t>
  </si>
  <si>
    <t>Water density</t>
  </si>
  <si>
    <t>Water specific heat</t>
  </si>
  <si>
    <r>
      <t>c</t>
    </r>
    <r>
      <rPr>
        <i/>
        <vertAlign val="subscript"/>
        <sz val="10"/>
        <rFont val="Arial"/>
        <family val="2"/>
      </rPr>
      <t>p</t>
    </r>
  </si>
  <si>
    <t>kg/m³</t>
  </si>
  <si>
    <t>kWh/kg K</t>
  </si>
  <si>
    <r>
      <t>ρ</t>
    </r>
    <r>
      <rPr>
        <i/>
        <vertAlign val="subscript"/>
        <sz val="10"/>
        <rFont val="Arial"/>
        <family val="2"/>
      </rPr>
      <t>W</t>
    </r>
  </si>
  <si>
    <t>m³</t>
  </si>
  <si>
    <r>
      <t>Q</t>
    </r>
    <r>
      <rPr>
        <i/>
        <vertAlign val="subscript"/>
        <sz val="10"/>
        <rFont val="Arial"/>
        <family val="2"/>
      </rPr>
      <t>W;nd;d;ref</t>
    </r>
  </si>
  <si>
    <r>
      <t>V</t>
    </r>
    <r>
      <rPr>
        <i/>
        <vertAlign val="subscript"/>
        <sz val="10"/>
        <rFont val="Arial"/>
        <family val="2"/>
      </rPr>
      <t>W;nd;d;</t>
    </r>
    <r>
      <rPr>
        <vertAlign val="subscript"/>
        <sz val="10"/>
        <rFont val="Arial"/>
        <family val="2"/>
      </rPr>
      <t>θdraw</t>
    </r>
  </si>
  <si>
    <t>Daily energy need at reference conditions</t>
  </si>
  <si>
    <t>Daily volume need at delivery temperature</t>
  </si>
  <si>
    <t>Need per adult</t>
  </si>
  <si>
    <t>Category</t>
  </si>
  <si>
    <r>
      <t>n</t>
    </r>
    <r>
      <rPr>
        <vertAlign val="subscript"/>
        <sz val="11"/>
        <color rgb="FF006100"/>
        <rFont val="Calibri"/>
        <family val="2"/>
        <scheme val="minor"/>
      </rPr>
      <t>u</t>
    </r>
  </si>
  <si>
    <r>
      <rPr>
        <sz val="11"/>
        <color rgb="FF000000"/>
        <rFont val="Calibri"/>
        <family val="2"/>
      </rPr>
      <t>ϑ</t>
    </r>
    <r>
      <rPr>
        <vertAlign val="subscript"/>
        <sz val="11"/>
        <color rgb="FF000000"/>
        <rFont val="Calibri"/>
        <family val="2"/>
      </rPr>
      <t>w;h;ref</t>
    </r>
  </si>
  <si>
    <t>Monthly method data</t>
  </si>
  <si>
    <t>Hourly method data</t>
  </si>
  <si>
    <t>Method selection</t>
  </si>
  <si>
    <t>kWh based on floor area</t>
  </si>
  <si>
    <t>kWh based on number of units</t>
  </si>
  <si>
    <t>litres based on type of building</t>
  </si>
  <si>
    <t>Is it dwelling ?</t>
  </si>
  <si>
    <t>Daily volume if not dwelling</t>
  </si>
  <si>
    <t>l/u day</t>
  </si>
  <si>
    <t>Calc</t>
  </si>
  <si>
    <t>f</t>
  </si>
  <si>
    <t>If type is dwelling</t>
  </si>
  <si>
    <t>Dwelling , single family</t>
  </si>
  <si>
    <t>Dwelling , apartments</t>
  </si>
  <si>
    <t>Is it apartments ?</t>
  </si>
  <si>
    <t>Maximum number of equivalent adults</t>
  </si>
  <si>
    <r>
      <t>n</t>
    </r>
    <r>
      <rPr>
        <i/>
        <vertAlign val="subscript"/>
        <sz val="10"/>
        <rFont val="Arial"/>
        <family val="2"/>
      </rPr>
      <t>p;eq;max</t>
    </r>
  </si>
  <si>
    <t>Maximum number of equivalent adults if it is a single family house</t>
  </si>
  <si>
    <t>Maximum number of equivalent adults if it is an apartment</t>
  </si>
  <si>
    <r>
      <t>n</t>
    </r>
    <r>
      <rPr>
        <i/>
        <vertAlign val="subscript"/>
        <sz val="10"/>
        <rFont val="Arial"/>
        <family val="2"/>
      </rPr>
      <t>p;eq;max;sfh</t>
    </r>
  </si>
  <si>
    <r>
      <t>n</t>
    </r>
    <r>
      <rPr>
        <i/>
        <vertAlign val="subscript"/>
        <sz val="10"/>
        <rFont val="Arial"/>
        <family val="2"/>
      </rPr>
      <t>p;eq;max;apr</t>
    </r>
  </si>
  <si>
    <t>Number of equivalent adults</t>
  </si>
  <si>
    <r>
      <t>n</t>
    </r>
    <r>
      <rPr>
        <i/>
        <vertAlign val="subscript"/>
        <sz val="10"/>
        <rFont val="Arial"/>
        <family val="2"/>
      </rPr>
      <t>p;eq</t>
    </r>
  </si>
  <si>
    <t>Daily volume</t>
  </si>
  <si>
    <r>
      <t>V</t>
    </r>
    <r>
      <rPr>
        <vertAlign val="subscript"/>
        <sz val="11"/>
        <color theme="1"/>
        <rFont val="Calibri"/>
        <family val="2"/>
        <scheme val="minor"/>
      </rPr>
      <t>p</t>
    </r>
  </si>
  <si>
    <r>
      <t>V</t>
    </r>
    <r>
      <rPr>
        <vertAlign val="subscript"/>
        <sz val="11"/>
        <color theme="1"/>
        <rFont val="Calibri"/>
        <family val="2"/>
        <scheme val="minor"/>
      </rPr>
      <t>W;f;day</t>
    </r>
  </si>
  <si>
    <t xml:space="preserve">Equation B.5 in the standard has min instead of max.
Values should be parameters </t>
  </si>
  <si>
    <t>Use correlation B.5</t>
  </si>
  <si>
    <t>Use table B.5</t>
  </si>
  <si>
    <t>Value selection</t>
  </si>
  <si>
    <t xml:space="preserve">Daily energy need </t>
  </si>
  <si>
    <r>
      <t>Q</t>
    </r>
    <r>
      <rPr>
        <i/>
        <vertAlign val="subscript"/>
        <sz val="10"/>
        <rFont val="Arial"/>
        <family val="2"/>
      </rPr>
      <t>W;nd;d</t>
    </r>
  </si>
  <si>
    <t>Monthly energy need</t>
  </si>
  <si>
    <r>
      <t>Q</t>
    </r>
    <r>
      <rPr>
        <i/>
        <vertAlign val="subscript"/>
        <sz val="10"/>
        <rFont val="Arial"/>
        <family val="2"/>
      </rPr>
      <t>W;nd;m,i</t>
    </r>
  </si>
  <si>
    <r>
      <t>Q</t>
    </r>
    <r>
      <rPr>
        <i/>
        <vertAlign val="subscript"/>
        <sz val="10"/>
        <rFont val="Arial"/>
        <family val="2"/>
      </rPr>
      <t>W;nd</t>
    </r>
  </si>
  <si>
    <t>Get hourly values of needs coherent with monthly</t>
  </si>
  <si>
    <t>Hourly fraction of dhw needs</t>
  </si>
  <si>
    <r>
      <t>x</t>
    </r>
    <r>
      <rPr>
        <vertAlign val="subscript"/>
        <sz val="11"/>
        <color theme="1"/>
        <rFont val="Calibri"/>
        <family val="2"/>
      </rPr>
      <t>W;wrk;h,i</t>
    </r>
  </si>
  <si>
    <r>
      <t>x</t>
    </r>
    <r>
      <rPr>
        <vertAlign val="subscript"/>
        <sz val="11"/>
        <color theme="1"/>
        <rFont val="Calibri"/>
        <family val="2"/>
      </rPr>
      <t>W;sat;h,i</t>
    </r>
  </si>
  <si>
    <r>
      <t>x</t>
    </r>
    <r>
      <rPr>
        <vertAlign val="subscript"/>
        <sz val="11"/>
        <color theme="1"/>
        <rFont val="Calibri"/>
        <family val="2"/>
      </rPr>
      <t>W;hol;h,i</t>
    </r>
  </si>
  <si>
    <t>Calculation year</t>
  </si>
  <si>
    <t>Number of workdays</t>
  </si>
  <si>
    <t>Number of saturdays</t>
  </si>
  <si>
    <t>Number of holidays and Sundays</t>
  </si>
  <si>
    <t>Total number of days</t>
  </si>
  <si>
    <t>Fractions for workday</t>
  </si>
  <si>
    <t>Fractions for Saturday</t>
  </si>
  <si>
    <t>Fractions for holiday and Sunday</t>
  </si>
  <si>
    <t>Total yearly fractions for workdays</t>
  </si>
  <si>
    <t>Total yearly fractions for Saturdays</t>
  </si>
  <si>
    <t>Total yearly fractions for holidays and Sundays</t>
  </si>
  <si>
    <r>
      <t>x</t>
    </r>
    <r>
      <rPr>
        <vertAlign val="subscript"/>
        <sz val="11"/>
        <color theme="1"/>
        <rFont val="Calibri"/>
        <family val="2"/>
      </rPr>
      <t>W;wrk;y</t>
    </r>
  </si>
  <si>
    <r>
      <t>x</t>
    </r>
    <r>
      <rPr>
        <vertAlign val="subscript"/>
        <sz val="11"/>
        <color theme="1"/>
        <rFont val="Calibri"/>
        <family val="2"/>
      </rPr>
      <t>W;sat;y</t>
    </r>
  </si>
  <si>
    <r>
      <t>x</t>
    </r>
    <r>
      <rPr>
        <vertAlign val="subscript"/>
        <sz val="11"/>
        <color theme="1"/>
        <rFont val="Calibri"/>
        <family val="2"/>
      </rPr>
      <t>W;hol;y</t>
    </r>
  </si>
  <si>
    <t>Total yearly fractions</t>
  </si>
  <si>
    <r>
      <t>f</t>
    </r>
    <r>
      <rPr>
        <vertAlign val="subscript"/>
        <sz val="11"/>
        <color theme="1"/>
        <rFont val="Calibri"/>
        <family val="2"/>
      </rPr>
      <t>x;avg</t>
    </r>
  </si>
  <si>
    <r>
      <t>x</t>
    </r>
    <r>
      <rPr>
        <vertAlign val="subscript"/>
        <sz val="11"/>
        <color theme="1"/>
        <rFont val="Calibri"/>
        <family val="2"/>
      </rPr>
      <t>W;wrk;h,i;corr</t>
    </r>
  </si>
  <si>
    <r>
      <t>x</t>
    </r>
    <r>
      <rPr>
        <vertAlign val="subscript"/>
        <sz val="11"/>
        <color theme="1"/>
        <rFont val="Calibri"/>
        <family val="2"/>
      </rPr>
      <t>W;sat;h,i;corr</t>
    </r>
  </si>
  <si>
    <r>
      <t>x</t>
    </r>
    <r>
      <rPr>
        <vertAlign val="subscript"/>
        <sz val="11"/>
        <color theme="1"/>
        <rFont val="Calibri"/>
        <family val="2"/>
      </rPr>
      <t>W;hol;h,i;corr</t>
    </r>
  </si>
  <si>
    <t>Day</t>
  </si>
  <si>
    <t>Is holiday?</t>
  </si>
  <si>
    <t>Type code</t>
  </si>
  <si>
    <t>Number</t>
  </si>
  <si>
    <t>Your holiday 6</t>
  </si>
  <si>
    <t>Your holiday 7</t>
  </si>
  <si>
    <t>Your holiday 8</t>
  </si>
  <si>
    <t>Your holiday 9</t>
  </si>
  <si>
    <t>Your holiday 10</t>
  </si>
  <si>
    <t>Your holiday 11</t>
  </si>
  <si>
    <t>Your holiday 12</t>
  </si>
  <si>
    <t>Last holiday</t>
  </si>
  <si>
    <t>Easter (automatic up to 2078)</t>
  </si>
  <si>
    <t>Easter Monday</t>
  </si>
  <si>
    <t>365 day year</t>
  </si>
  <si>
    <t>Codes 1 to 5</t>
  </si>
  <si>
    <t>Code 6</t>
  </si>
  <si>
    <t>Code 7</t>
  </si>
  <si>
    <t>Hourly needs, corrected fractions of daily needs</t>
  </si>
  <si>
    <t>Hourly needs, as energy</t>
  </si>
  <si>
    <r>
      <t>Hourly needs, as a volume at θ</t>
    </r>
    <r>
      <rPr>
        <b/>
        <vertAlign val="subscript"/>
        <sz val="11"/>
        <rFont val="Calibri"/>
        <family val="2"/>
        <scheme val="minor"/>
      </rPr>
      <t>draw</t>
    </r>
  </si>
  <si>
    <r>
      <t>V</t>
    </r>
    <r>
      <rPr>
        <i/>
        <vertAlign val="subscript"/>
        <sz val="10"/>
        <rFont val="Arial"/>
        <family val="2"/>
      </rPr>
      <t>W;nd;h,i</t>
    </r>
  </si>
  <si>
    <r>
      <t>Q</t>
    </r>
    <r>
      <rPr>
        <i/>
        <vertAlign val="subscript"/>
        <sz val="10"/>
        <rFont val="Arial"/>
        <family val="2"/>
      </rPr>
      <t>W;nd;h,i</t>
    </r>
  </si>
  <si>
    <r>
      <t>V</t>
    </r>
    <r>
      <rPr>
        <vertAlign val="subscript"/>
        <sz val="11"/>
        <color theme="1"/>
        <rFont val="Calibri"/>
        <family val="2"/>
      </rPr>
      <t>W;nd;wrk;h,i</t>
    </r>
  </si>
  <si>
    <r>
      <t>V</t>
    </r>
    <r>
      <rPr>
        <vertAlign val="subscript"/>
        <sz val="11"/>
        <color theme="1"/>
        <rFont val="Calibri"/>
        <family val="2"/>
      </rPr>
      <t>W;nd;sat;h,i</t>
    </r>
  </si>
  <si>
    <r>
      <t>V</t>
    </r>
    <r>
      <rPr>
        <vertAlign val="subscript"/>
        <sz val="11"/>
        <color theme="1"/>
        <rFont val="Calibri"/>
        <family val="2"/>
      </rPr>
      <t>W;nd;hol;h,i</t>
    </r>
  </si>
  <si>
    <r>
      <t>Q</t>
    </r>
    <r>
      <rPr>
        <vertAlign val="subscript"/>
        <sz val="11"/>
        <color theme="1"/>
        <rFont val="Calibri"/>
        <family val="2"/>
      </rPr>
      <t>W;nd;wrk;h,i</t>
    </r>
  </si>
  <si>
    <r>
      <t>Q</t>
    </r>
    <r>
      <rPr>
        <vertAlign val="subscript"/>
        <sz val="11"/>
        <color theme="1"/>
        <rFont val="Calibri"/>
        <family val="2"/>
      </rPr>
      <t>W;nd;sat;h,i</t>
    </r>
  </si>
  <si>
    <r>
      <t>Q</t>
    </r>
    <r>
      <rPr>
        <vertAlign val="subscript"/>
        <sz val="11"/>
        <color theme="1"/>
        <rFont val="Calibri"/>
        <family val="2"/>
      </rPr>
      <t>W;nd;hol;h,i</t>
    </r>
  </si>
  <si>
    <t>Daily total of hourly needs</t>
  </si>
  <si>
    <t>Yearly total of hourly needs</t>
  </si>
  <si>
    <t>Year</t>
  </si>
  <si>
    <t>Hour</t>
  </si>
  <si>
    <t>Number of days of year</t>
  </si>
  <si>
    <t>Date and time</t>
  </si>
  <si>
    <t>Day code</t>
  </si>
  <si>
    <t>Hour of day</t>
  </si>
  <si>
    <r>
      <t>V</t>
    </r>
    <r>
      <rPr>
        <vertAlign val="subscript"/>
        <sz val="11"/>
        <color theme="1"/>
        <rFont val="Calibri"/>
        <family val="2"/>
      </rPr>
      <t>W;nd;h,i</t>
    </r>
  </si>
  <si>
    <r>
      <t>Q</t>
    </r>
    <r>
      <rPr>
        <vertAlign val="subscript"/>
        <sz val="11"/>
        <color theme="1"/>
        <rFont val="Calibri"/>
        <family val="2"/>
      </rPr>
      <t>W;nd;h,i</t>
    </r>
  </si>
  <si>
    <t>Bisestile</t>
  </si>
  <si>
    <r>
      <t>V</t>
    </r>
    <r>
      <rPr>
        <vertAlign val="subscript"/>
        <sz val="11"/>
        <color theme="1"/>
        <rFont val="Calibri"/>
        <family val="2"/>
      </rPr>
      <t>W;nd</t>
    </r>
  </si>
  <si>
    <r>
      <t>Q</t>
    </r>
    <r>
      <rPr>
        <vertAlign val="subscript"/>
        <sz val="11"/>
        <color theme="1"/>
        <rFont val="Calibri"/>
        <family val="2"/>
      </rPr>
      <t>W;nd</t>
    </r>
  </si>
  <si>
    <t>Yearly total of monthly needs</t>
  </si>
  <si>
    <t>Daily energy need</t>
  </si>
  <si>
    <t>Hourly volume need</t>
  </si>
  <si>
    <t>Hourly energy need</t>
  </si>
  <si>
    <t>Yearly total of volume needs</t>
  </si>
  <si>
    <t>Yearly total of energy needs</t>
  </si>
  <si>
    <t>Output data</t>
  </si>
  <si>
    <t>Date</t>
  </si>
  <si>
    <t>Author</t>
  </si>
  <si>
    <t>LS</t>
  </si>
  <si>
    <t>max instead on MIN in formula XX</t>
  </si>
  <si>
    <t>Fixed?</t>
  </si>
  <si>
    <t>Yes in equation</t>
  </si>
  <si>
    <t>Relative fraction of daily needs</t>
  </si>
  <si>
    <r>
      <t>x</t>
    </r>
    <r>
      <rPr>
        <vertAlign val="subscript"/>
        <sz val="10"/>
        <rFont val="Arial"/>
        <family val="2"/>
      </rPr>
      <t>W;nd;d;h,i</t>
    </r>
  </si>
  <si>
    <t>area of workshop</t>
  </si>
  <si>
    <r>
      <t>V</t>
    </r>
    <r>
      <rPr>
        <vertAlign val="subscript"/>
        <sz val="10.5"/>
        <color rgb="FF000000"/>
        <rFont val="Calibri"/>
        <family val="2"/>
      </rPr>
      <t xml:space="preserve">W;f;day </t>
    </r>
  </si>
  <si>
    <r>
      <t>V</t>
    </r>
    <r>
      <rPr>
        <i/>
        <vertAlign val="subscript"/>
        <sz val="10"/>
        <rFont val="Arial"/>
        <family val="2"/>
      </rPr>
      <t>W;nd;ref</t>
    </r>
  </si>
  <si>
    <r>
      <t>V</t>
    </r>
    <r>
      <rPr>
        <vertAlign val="subscript"/>
        <sz val="11"/>
        <color theme="1"/>
        <rFont val="Calibri"/>
        <family val="2"/>
        <scheme val="minor"/>
      </rPr>
      <t>W;P;day</t>
    </r>
  </si>
  <si>
    <r>
      <t>V</t>
    </r>
    <r>
      <rPr>
        <i/>
        <vertAlign val="subscript"/>
        <sz val="10"/>
        <rFont val="Arial"/>
        <family val="2"/>
      </rPr>
      <t>W;nd</t>
    </r>
  </si>
  <si>
    <r>
      <t>V</t>
    </r>
    <r>
      <rPr>
        <i/>
        <vertAlign val="subscript"/>
        <sz val="10"/>
        <rFont val="Arial"/>
        <family val="2"/>
      </rPr>
      <t>W;nd;d</t>
    </r>
  </si>
  <si>
    <r>
      <t>V</t>
    </r>
    <r>
      <rPr>
        <i/>
        <vertAlign val="subscript"/>
        <sz val="10"/>
        <rFont val="Arial"/>
        <family val="2"/>
      </rPr>
      <t>W;nd;d,1</t>
    </r>
  </si>
  <si>
    <r>
      <t>V</t>
    </r>
    <r>
      <rPr>
        <i/>
        <vertAlign val="subscript"/>
        <sz val="10"/>
        <rFont val="Arial"/>
        <family val="2"/>
      </rPr>
      <t>W;nd;d,2</t>
    </r>
  </si>
  <si>
    <r>
      <t>V</t>
    </r>
    <r>
      <rPr>
        <i/>
        <vertAlign val="subscript"/>
        <sz val="10"/>
        <rFont val="Arial"/>
        <family val="2"/>
      </rPr>
      <t>W;nd;d,3</t>
    </r>
  </si>
  <si>
    <t>From method 1</t>
  </si>
  <si>
    <t>From method 2</t>
  </si>
  <si>
    <t>From method 3</t>
  </si>
  <si>
    <t>Holidays</t>
  </si>
  <si>
    <t>Month</t>
  </si>
  <si>
    <t>Workdays</t>
  </si>
  <si>
    <t>Saturdays</t>
  </si>
  <si>
    <t>Sundays and holidays</t>
  </si>
  <si>
    <t>Number of days in the year</t>
  </si>
  <si>
    <t>RESULTS</t>
  </si>
  <si>
    <t>wrk</t>
  </si>
  <si>
    <t>sat</t>
  </si>
  <si>
    <t>hol</t>
  </si>
  <si>
    <r>
      <t>x</t>
    </r>
    <r>
      <rPr>
        <vertAlign val="subscript"/>
        <sz val="10"/>
        <rFont val="Arial"/>
        <family val="2"/>
      </rPr>
      <t>W;nd;d;h,i;wrk</t>
    </r>
  </si>
  <si>
    <r>
      <t>x</t>
    </r>
    <r>
      <rPr>
        <vertAlign val="subscript"/>
        <sz val="11"/>
        <color theme="1"/>
        <rFont val="Calibri"/>
        <family val="2"/>
      </rPr>
      <t>W;wrk;day</t>
    </r>
  </si>
  <si>
    <r>
      <t>x</t>
    </r>
    <r>
      <rPr>
        <vertAlign val="subscript"/>
        <sz val="11"/>
        <color theme="1"/>
        <rFont val="Calibri"/>
        <family val="2"/>
      </rPr>
      <t>W;sat;day</t>
    </r>
  </si>
  <si>
    <r>
      <t>x</t>
    </r>
    <r>
      <rPr>
        <vertAlign val="subscript"/>
        <sz val="11"/>
        <color theme="1"/>
        <rFont val="Calibri"/>
        <family val="2"/>
      </rPr>
      <t>W;hol;day</t>
    </r>
  </si>
  <si>
    <r>
      <t>x</t>
    </r>
    <r>
      <rPr>
        <vertAlign val="subscript"/>
        <sz val="11"/>
        <color theme="1"/>
        <rFont val="Calibri"/>
        <family val="2"/>
      </rPr>
      <t>W;tot;y</t>
    </r>
  </si>
  <si>
    <t>Average correction factor</t>
  </si>
  <si>
    <t>Monthly volume need</t>
  </si>
  <si>
    <r>
      <t>V</t>
    </r>
    <r>
      <rPr>
        <i/>
        <vertAlign val="subscript"/>
        <sz val="10"/>
        <rFont val="Arial"/>
        <family val="2"/>
      </rPr>
      <t>W;nd;m,i</t>
    </r>
  </si>
  <si>
    <t>1…12</t>
  </si>
  <si>
    <t>Monthly volume needs</t>
  </si>
  <si>
    <t>Yearly total of monthly energy needs</t>
  </si>
  <si>
    <t>Yearly total of monthly volume needs</t>
  </si>
  <si>
    <r>
      <rPr>
        <b/>
        <sz val="11"/>
        <color theme="1"/>
        <rFont val="Calibri"/>
        <family val="2"/>
      </rPr>
      <t xml:space="preserve">ORIGINALTable B.1 </t>
    </r>
    <r>
      <rPr>
        <sz val="11"/>
        <color theme="1"/>
        <rFont val="Calibri"/>
        <family val="2"/>
      </rPr>
      <t>— Hourly values of the relative hot-water demand based on volume. Adapted load profiles from EN 50440</t>
    </r>
  </si>
  <si>
    <r>
      <rPr>
        <b/>
        <sz val="11"/>
        <color theme="1"/>
        <rFont val="Calibri"/>
        <family val="2"/>
      </rPr>
      <t>ORIGINAL Table B.2</t>
    </r>
    <r>
      <rPr>
        <sz val="11"/>
        <color theme="1"/>
        <rFont val="Calibri"/>
        <family val="2"/>
      </rPr>
      <t xml:space="preserve"> — Hourly values of the relative hot-water demand based on volume for different building categories</t>
    </r>
  </si>
  <si>
    <t>Other custom profiles</t>
  </si>
  <si>
    <t>Christmas</t>
  </si>
  <si>
    <t>New year</t>
  </si>
  <si>
    <t>Saint Stephan</t>
  </si>
  <si>
    <t>Daily volume need</t>
  </si>
  <si>
    <t>VW_ND</t>
  </si>
  <si>
    <t>QW_ND</t>
  </si>
  <si>
    <t>VW_ND_D_THETADRAW</t>
  </si>
  <si>
    <t>QW_ND_D</t>
  </si>
  <si>
    <t>M_I</t>
  </si>
  <si>
    <t>VW_ND_M_I</t>
  </si>
  <si>
    <t>QW_ND_M_I</t>
  </si>
  <si>
    <t>VW_ND_H_I</t>
  </si>
  <si>
    <t>QW_ND_H_I</t>
  </si>
  <si>
    <t>M8-1</t>
  </si>
  <si>
    <r>
      <t>V</t>
    </r>
    <r>
      <rPr>
        <i/>
        <vertAlign val="subscript"/>
        <sz val="10"/>
        <rFont val="Arial"/>
        <family val="2"/>
      </rPr>
      <t>W;f;day</t>
    </r>
  </si>
  <si>
    <r>
      <t>V</t>
    </r>
    <r>
      <rPr>
        <i/>
        <vertAlign val="subscript"/>
        <sz val="10"/>
        <rFont val="Arial"/>
        <family val="2"/>
      </rPr>
      <t>W;P;day</t>
    </r>
  </si>
  <si>
    <t>Dwelling area m²</t>
  </si>
  <si>
    <t xml:space="preserve"> np</t>
  </si>
  <si>
    <t xml:space="preserve"> l/d</t>
  </si>
  <si>
    <t>Volume needs [l/d]</t>
  </si>
  <si>
    <t>Number of persons [n]</t>
  </si>
  <si>
    <t>Single family houses</t>
  </si>
  <si>
    <t>Title</t>
  </si>
  <si>
    <t>X</t>
  </si>
  <si>
    <t>Ysec</t>
  </si>
  <si>
    <t>Ymain</t>
  </si>
  <si>
    <t>DHW volume need per day with table B.5</t>
  </si>
  <si>
    <t>DHW volume need per day with eq. (B.5)</t>
  </si>
  <si>
    <t>Apartements</t>
  </si>
  <si>
    <t>Sunday Holiday</t>
  </si>
  <si>
    <t>Value of relative needs [%]</t>
  </si>
  <si>
    <t>Domestic hot water profile: office, long week</t>
  </si>
  <si>
    <t>Please provide in this sheet all the required data for the calculation</t>
  </si>
  <si>
    <t>The required input shall be inserted in the yellow areas</t>
  </si>
  <si>
    <t>Depending on the choice a different input may be required</t>
  </si>
  <si>
    <t>Constants and physical data</t>
  </si>
  <si>
    <t>&lt;-- Please input the year for which to calculate weekdays, Sundays, and holidays</t>
  </si>
  <si>
    <t>Input lists</t>
  </si>
  <si>
    <t>Identifier</t>
  </si>
  <si>
    <r>
      <t>ϑ</t>
    </r>
    <r>
      <rPr>
        <vertAlign val="subscript"/>
        <sz val="11"/>
        <color theme="1"/>
        <rFont val="Calibri"/>
        <family val="2"/>
      </rPr>
      <t>W,c</t>
    </r>
  </si>
  <si>
    <r>
      <t>ϑ</t>
    </r>
    <r>
      <rPr>
        <vertAlign val="subscript"/>
        <sz val="11"/>
        <color theme="1"/>
        <rFont val="Calibri"/>
        <family val="2"/>
      </rPr>
      <t>W,draw</t>
    </r>
  </si>
  <si>
    <t>KWH_U</t>
  </si>
  <si>
    <t>KWH_A</t>
  </si>
  <si>
    <t>VOL_C</t>
  </si>
  <si>
    <t>Calculation method selection</t>
  </si>
  <si>
    <t>Selection</t>
  </si>
  <si>
    <t>Volume based on type of building</t>
  </si>
  <si>
    <t>Category of building</t>
  </si>
  <si>
    <r>
      <t>n</t>
    </r>
    <r>
      <rPr>
        <vertAlign val="subscript"/>
        <sz val="10"/>
        <rFont val="Arial"/>
        <family val="2"/>
      </rPr>
      <t>u</t>
    </r>
  </si>
  <si>
    <r>
      <t>θ</t>
    </r>
    <r>
      <rPr>
        <vertAlign val="subscript"/>
        <sz val="10"/>
        <color rgb="FF000000"/>
        <rFont val="Calibri"/>
        <family val="2"/>
      </rPr>
      <t>W;h;ref</t>
    </r>
  </si>
  <si>
    <r>
      <t>θ</t>
    </r>
    <r>
      <rPr>
        <vertAlign val="subscript"/>
        <sz val="10"/>
        <color rgb="FF000000"/>
        <rFont val="Calibri"/>
        <family val="2"/>
      </rPr>
      <t>W;c;ref</t>
    </r>
  </si>
  <si>
    <t>Needs definition  based on kWh and number of units</t>
  </si>
  <si>
    <t>Needs definition  based on kWh and floor area</t>
  </si>
  <si>
    <t>l/unit d</t>
  </si>
  <si>
    <t>Selection of calculation method for dwellings</t>
  </si>
  <si>
    <t>COR</t>
  </si>
  <si>
    <t>TAB</t>
  </si>
  <si>
    <t>Calculation method of water volume</t>
  </si>
  <si>
    <t>Volume need per equivalent adult</t>
  </si>
  <si>
    <t>These are the conditions for the energy performance calculation</t>
  </si>
  <si>
    <t xml:space="preserve">This value can be time dependent </t>
  </si>
  <si>
    <t>Hourly profile selection</t>
  </si>
  <si>
    <t>Graphics text</t>
  </si>
  <si>
    <t>X axis</t>
  </si>
  <si>
    <t>Y axis</t>
  </si>
  <si>
    <t>Series 1  name</t>
  </si>
  <si>
    <t>Series 2  name</t>
  </si>
  <si>
    <t>Series 3  name</t>
  </si>
  <si>
    <t>Series 4 name</t>
  </si>
  <si>
    <t>List of hourly profiles to display on the selection combo box</t>
  </si>
  <si>
    <t>DATA FOR THE DEFINITION OF AVERAGE DAILY NEEDS</t>
  </si>
  <si>
    <t>DATA FOR THE DEFINITION OF THE HOURLY PROFILE</t>
  </si>
  <si>
    <t>Generated calendar for the selected year</t>
  </si>
  <si>
    <r>
      <t>ρ</t>
    </r>
    <r>
      <rPr>
        <vertAlign val="subscript"/>
        <sz val="10"/>
        <rFont val="Arial"/>
        <family val="2"/>
      </rPr>
      <t>W</t>
    </r>
  </si>
  <si>
    <r>
      <t>c</t>
    </r>
    <r>
      <rPr>
        <vertAlign val="subscript"/>
        <sz val="10"/>
        <rFont val="Arial"/>
        <family val="2"/>
      </rPr>
      <t>W</t>
    </r>
  </si>
  <si>
    <t>Click and select the desired calculation method</t>
  </si>
  <si>
    <t>Specific need when not dwelling</t>
  </si>
  <si>
    <t>Not a dwelling</t>
  </si>
  <si>
    <t>It is a dwelling</t>
  </si>
  <si>
    <t>Need per adult if using table B.5</t>
  </si>
  <si>
    <t>Data if not dwelling</t>
  </si>
  <si>
    <t>Data if dwelling</t>
  </si>
  <si>
    <t>Calculation if not dwelling</t>
  </si>
  <si>
    <t>Using correlation B.5</t>
  </si>
  <si>
    <t>Using table B.5</t>
  </si>
  <si>
    <t>&lt;-- main calculation selection</t>
  </si>
  <si>
    <t>&lt;-- type of building when using kWh based on number of units</t>
  </si>
  <si>
    <t>&lt;-- type of building when using kWh based on area</t>
  </si>
  <si>
    <t>&lt;-- type of building when using volume needs</t>
  </si>
  <si>
    <t>&lt;-- Check if a dwelling was selected</t>
  </si>
  <si>
    <t>&lt;-- Type of volume calculation for dwellings</t>
  </si>
  <si>
    <t>&lt;-- Selection of volume per person when usiong table B.5</t>
  </si>
  <si>
    <t>RESULTS FOR MONTHLY CALCULATION</t>
  </si>
  <si>
    <t>Month index</t>
  </si>
  <si>
    <t>Month name</t>
  </si>
  <si>
    <t>January</t>
  </si>
  <si>
    <t>February</t>
  </si>
  <si>
    <t>March</t>
  </si>
  <si>
    <t>April</t>
  </si>
  <si>
    <t>May</t>
  </si>
  <si>
    <t>June</t>
  </si>
  <si>
    <t>July</t>
  </si>
  <si>
    <t>August</t>
  </si>
  <si>
    <t>September</t>
  </si>
  <si>
    <t>October</t>
  </si>
  <si>
    <t>Novenber</t>
  </si>
  <si>
    <t>December</t>
  </si>
  <si>
    <t>Days</t>
  </si>
  <si>
    <t>Monthly details</t>
  </si>
  <si>
    <t>Yearly total</t>
  </si>
  <si>
    <r>
      <t>N</t>
    </r>
    <r>
      <rPr>
        <vertAlign val="subscript"/>
        <sz val="11"/>
        <color theme="1"/>
        <rFont val="Calibri"/>
        <family val="2"/>
      </rPr>
      <t>days</t>
    </r>
  </si>
  <si>
    <t>Yearly totals</t>
  </si>
  <si>
    <t>RESULTS FOR HOURLY  CALCULATION</t>
  </si>
  <si>
    <t>Values for comparison with hourly method</t>
  </si>
  <si>
    <t>Selected calculation method of daily needs</t>
  </si>
  <si>
    <t>Number of workdays in the year</t>
  </si>
  <si>
    <t>Number of Saturdays in the year</t>
  </si>
  <si>
    <t>Number of holidays in the year</t>
  </si>
  <si>
    <t>Total number of days of the year</t>
  </si>
  <si>
    <t>Selected hourly profile</t>
  </si>
  <si>
    <t>See sheet "Interface"</t>
  </si>
  <si>
    <t>Calculated on "Output_interface" sheet</t>
  </si>
  <si>
    <t>Value shown for comparison with hourly result</t>
  </si>
  <si>
    <r>
      <t>c</t>
    </r>
    <r>
      <rPr>
        <vertAlign val="subscript"/>
        <sz val="11"/>
        <rFont val="Calibri"/>
        <family val="2"/>
        <scheme val="minor"/>
      </rPr>
      <t>W</t>
    </r>
  </si>
  <si>
    <r>
      <t>ρ</t>
    </r>
    <r>
      <rPr>
        <vertAlign val="subscript"/>
        <sz val="11"/>
        <rFont val="Calibri"/>
        <family val="2"/>
        <scheme val="minor"/>
      </rPr>
      <t>W</t>
    </r>
  </si>
  <si>
    <r>
      <rPr>
        <sz val="11"/>
        <color rgb="FF000000"/>
        <rFont val="Calibri"/>
        <family val="2"/>
      </rPr>
      <t>θ</t>
    </r>
    <r>
      <rPr>
        <vertAlign val="subscript"/>
        <sz val="11"/>
        <color rgb="FF000000"/>
        <rFont val="Calibri"/>
        <family val="2"/>
      </rPr>
      <t>w;h;ref</t>
    </r>
  </si>
  <si>
    <r>
      <t>θ</t>
    </r>
    <r>
      <rPr>
        <sz val="8.5"/>
        <color rgb="FF000000"/>
        <rFont val="Calibri"/>
        <family val="2"/>
      </rPr>
      <t>w;c;ref</t>
    </r>
  </si>
  <si>
    <t>residential buildings (simple housing), AVG</t>
  </si>
  <si>
    <t>residential buildings (luxury housing) AVG</t>
  </si>
  <si>
    <t>single family dwellings  AVG</t>
  </si>
  <si>
    <t>apartment dwellings  AVG</t>
  </si>
  <si>
    <r>
      <t>See sheet "</t>
    </r>
    <r>
      <rPr>
        <b/>
        <i/>
        <sz val="10"/>
        <rFont val="Arial"/>
        <family val="2"/>
      </rPr>
      <t>Output_interface</t>
    </r>
    <r>
      <rPr>
        <sz val="10"/>
        <rFont val="Arial"/>
        <family val="2"/>
      </rPr>
      <t>"</t>
    </r>
  </si>
  <si>
    <t xml:space="preserve">The values in table B.3 do not include the heat losses arising from intermittently used draw-off lines. </t>
  </si>
  <si>
    <t>This table is not used in the calculation, it is here for reference</t>
  </si>
  <si>
    <t>Tables from EN 12831-3, corrected, assembled and extra profiles added</t>
  </si>
  <si>
    <t>These data are used in the calculation</t>
  </si>
  <si>
    <t>This is not consistent with other tables of the same standard</t>
  </si>
  <si>
    <t xml:space="preserve">The values in Table B.4 are based on a domestic hot water delivery temperature of 60 °C, and a cold water supply temperature of 13.5 °C. </t>
  </si>
  <si>
    <t>The values in Table B.4 do not include the heat losses arising from intermittently used draw-off lines.</t>
  </si>
  <si>
    <t>Max number of persons (B.1)</t>
  </si>
  <si>
    <t>Number of persons (B.2)</t>
  </si>
  <si>
    <t>B.1</t>
  </si>
  <si>
    <t>B.2</t>
  </si>
  <si>
    <t>Single family dwellings</t>
  </si>
  <si>
    <t>Apartment dwellings</t>
  </si>
  <si>
    <t>B.3</t>
  </si>
  <si>
    <t>B.4</t>
  </si>
  <si>
    <t>B.5</t>
  </si>
  <si>
    <t>Void</t>
  </si>
  <si>
    <t>Hour of the day</t>
  </si>
  <si>
    <t>Fraction of daily needs used in the hour</t>
  </si>
  <si>
    <t>Include ?</t>
  </si>
  <si>
    <t>Yes</t>
  </si>
  <si>
    <t>No</t>
  </si>
  <si>
    <t>Include</t>
  </si>
  <si>
    <t>This spreadsheet:</t>
  </si>
  <si>
    <t>This spreadsheet is part of a series, to support the implementation and use of the set of (CEN, ISO) EPB standards</t>
  </si>
  <si>
    <t>(see below)</t>
  </si>
  <si>
    <t>Main related standard(s):</t>
  </si>
  <si>
    <t>Spreadsheet created by:</t>
  </si>
  <si>
    <t>with input from several other experts also involved in the development of this standard</t>
  </si>
  <si>
    <t>Contact:</t>
  </si>
  <si>
    <t>https://epb.center/contact/</t>
  </si>
  <si>
    <t>Date:</t>
  </si>
  <si>
    <t>Detailed info:</t>
  </si>
  <si>
    <t>See sheet "Explanation"</t>
  </si>
  <si>
    <t>The series of spreadsheets to support the implementation and use of the set of EPB standards:</t>
  </si>
  <si>
    <t>EPB spreadsheets:</t>
  </si>
  <si>
    <t>This spreadsheet is part of a series of spreadsheets to support the implementation and use of the set of (CEN, ISO) EPB standards</t>
  </si>
  <si>
    <t>Each of these spreadsheets complies with a specific template and follows specific rules</t>
  </si>
  <si>
    <t>Main purpose:</t>
  </si>
  <si>
    <t>The main purpose of these EPB spreadsheets is to support the implementation and use of the standards.</t>
  </si>
  <si>
    <t>They aim to demonstrate the validity of the calculation procedures and the required input and provided output data defined in the standard.</t>
  </si>
  <si>
    <t>They support the expert user of the standards, in particular those who want to review the content of the standard and those who want to translate the standard into software, to understand the correct interpretation of the formulae and calculation steps in the standard, or e.g. to explore the sensitivity for variations in input values.</t>
  </si>
  <si>
    <t>Some spreadsheets have been further developed to include more advanced features or to become more user friendly (see sheet "Explanation")</t>
  </si>
  <si>
    <t>Limitations:</t>
  </si>
  <si>
    <t>In general, these spreadsheets do not cover the full range of calculation options that are possible according to the standard to which it applies. This concerns e.g. the number of instances of a variable, the number of time intervals and/or special calculation cases.</t>
  </si>
  <si>
    <t>These spreadsheets cover only a single or a cluster of EPB standards and are not meant to perform a full energy performance calculation.</t>
  </si>
  <si>
    <t xml:space="preserve">Note also that these spreadsheets are mainly intended for testing and demonstration and therefore not aiming to be user friendly or to be protected against wrong or improper use. </t>
  </si>
  <si>
    <t>The spreadsheets related to the EPB standards are provided to demonstrate specific elements of the calculation procedures in the relevant standard(s). Consequently, they do not replace the EPB standards, but they shall be used along with the EPB standards.</t>
  </si>
  <si>
    <t>Responsible:</t>
  </si>
  <si>
    <t>In general, the preparation of the spreadsheet is a collective process in which several experts (including main developers of the standard) are involved</t>
  </si>
  <si>
    <t>See "Background" below for information on the first versions of (most of) these spreadsheets</t>
  </si>
  <si>
    <t>Acknowledgement:</t>
  </si>
  <si>
    <t>The EPB spreadsheets produced or upgraded after 2018 have been prepared under a contract with the European Union, represented by the European Commission (Service contract ENER/C3/2017-437/SI2-785.185). Start: 21 September 2018 for 3 years. 
See  "Background" for information on previous (2012-2017) versions of many of these spreadsheets</t>
  </si>
  <si>
    <t>Disclaimer:</t>
  </si>
  <si>
    <t>Although these spreadsheets have been developed with care, neither the authors or contributors warrant that the calculations and procedures in this spreadsheet are free of errors. The EPB Center expressly disclaims any liability or responsibility arising from use of this spreadsheet, or any consequences thereof. Any responsibility arising from the use of this spreadsheet lies with the user.</t>
  </si>
  <si>
    <t>The information and views set out in this document are those of the author(s) and do not necessarily reflect the official opinion of the European Union. Neither the European Union institutions and bodies nor any person acting on their behalf may be held responsible for the use which may be made of the information contained therein.</t>
  </si>
  <si>
    <t>Terms of use:</t>
  </si>
  <si>
    <t>The user is not allowed to redistribute a modified version of this spreadsheet.</t>
  </si>
  <si>
    <r>
      <t xml:space="preserve">The author(s) would appreciate your feed back on the spreadsheet (see </t>
    </r>
    <r>
      <rPr>
        <b/>
        <sz val="11"/>
        <rFont val="Cambria"/>
        <family val="1"/>
      </rPr>
      <t xml:space="preserve">Contact </t>
    </r>
    <r>
      <rPr>
        <sz val="11"/>
        <rFont val="Cambria"/>
        <family val="1"/>
      </rPr>
      <t>above)</t>
    </r>
  </si>
  <si>
    <t>More information:</t>
  </si>
  <si>
    <t>www.epb.center</t>
  </si>
  <si>
    <t>Background:</t>
  </si>
  <si>
    <t>First published versions of these spreadsheets were developed during 2012-2017, in the framework of the preparation and revision of the set of EN or ISO standards on the energy performance of buildings, to support the European "Energy Performance of Buildings Directive" recast 2010, under Mandate M/480 of the European Commission to CEN.</t>
  </si>
  <si>
    <t xml:space="preserve">These first versions were meant for use by  CEN and ISO Technical Committee(s) and the Working Group(s) working on the preparation or revision of the EPB-standard to which this spreadsheet applies. </t>
  </si>
  <si>
    <t>These first public versions of the spreadsheets were mainly intended to support checking  that all formulae in the standard under development were consistent and could be linked with other relevant (EPB) standards.</t>
  </si>
  <si>
    <t>Many of these spreadsheets have been developed parallel to the preparation of the set of EPB standards under the M/480 mandate from the European Commission (2012 - 2017) and do not necessarily reflect the final status of the standard.</t>
  </si>
  <si>
    <t xml:space="preserve">More information: </t>
  </si>
  <si>
    <t>https://epb.center/epb-standards/background/</t>
  </si>
  <si>
    <t>EPB standard:</t>
  </si>
  <si>
    <t>Responsible in ISO and/or CEN:</t>
  </si>
  <si>
    <t>Convention:</t>
  </si>
  <si>
    <t>Font colors and/or cell shading on calculation sheet(s):</t>
  </si>
  <si>
    <t>Run:</t>
  </si>
  <si>
    <t>Status:</t>
  </si>
  <si>
    <t>Main features:</t>
  </si>
  <si>
    <t>Time intervals and period:</t>
  </si>
  <si>
    <t>Main limitations:</t>
  </si>
  <si>
    <t>Protection:</t>
  </si>
  <si>
    <t>The macro and formulae have been protected against editing.</t>
  </si>
  <si>
    <t>Why a macro?</t>
  </si>
  <si>
    <t>Links:</t>
  </si>
  <si>
    <t>includes also links to published articles and more</t>
  </si>
  <si>
    <t>Overview of the meaning of each sheet in this file</t>
  </si>
  <si>
    <t>Sheet</t>
  </si>
  <si>
    <t xml:space="preserve">Tab colour coding is used to facilitate navigation:
</t>
  </si>
  <si>
    <t>INFO</t>
  </si>
  <si>
    <t>Common info for all EPB spreadsheets, including DISCLAIMER</t>
  </si>
  <si>
    <t>Red tab colour (do not touch) for INFO, Explanation and History</t>
  </si>
  <si>
    <t>Explanation</t>
  </si>
  <si>
    <t>Method_input</t>
  </si>
  <si>
    <t>Method_output</t>
  </si>
  <si>
    <t>History of this spreadsheet</t>
  </si>
  <si>
    <t>Developer</t>
  </si>
  <si>
    <t>EN 15378-3 Energy performance of buildings - Method for calculation of the design heat load - Domestic hot water systems heat load and characterisation of needs,</t>
  </si>
  <si>
    <t>Laurent Socal (EPB Center expert)</t>
  </si>
  <si>
    <r>
      <rPr>
        <sz val="11"/>
        <rFont val="Cambria"/>
        <family val="1"/>
      </rPr>
      <t xml:space="preserve">Replaces file: </t>
    </r>
    <r>
      <rPr>
        <sz val="11"/>
        <color rgb="FFFF0000"/>
        <rFont val="Cambria"/>
        <family val="1"/>
      </rPr>
      <t>N.A.</t>
    </r>
    <r>
      <rPr>
        <sz val="11"/>
        <rFont val="Cambria"/>
        <family val="1"/>
      </rPr>
      <t xml:space="preserve">    Date: </t>
    </r>
    <r>
      <rPr>
        <sz val="11"/>
        <color rgb="FFFF0000"/>
        <rFont val="Cambria"/>
        <family val="1"/>
      </rPr>
      <t>N.A.</t>
    </r>
  </si>
  <si>
    <t>Yellow background</t>
  </si>
  <si>
    <t>Input data</t>
  </si>
  <si>
    <t>black upright font</t>
  </si>
  <si>
    <t>Calculated, headings</t>
  </si>
  <si>
    <t>Italic</t>
  </si>
  <si>
    <t>General comment</t>
  </si>
  <si>
    <t>Italic red</t>
  </si>
  <si>
    <t>Comment on spreadsheet</t>
  </si>
  <si>
    <t>Italic blue</t>
  </si>
  <si>
    <t>Comments on supported standard</t>
  </si>
  <si>
    <t>This sheet has no calculation macro because the scope is assembling a data series which will be a fixed input</t>
  </si>
  <si>
    <t>There is no need of simultaneous calculation together with other modules (at least not yet identified)</t>
  </si>
  <si>
    <t>The data for the typical days are assembled to generate the full year time series.</t>
  </si>
  <si>
    <t>None relevant</t>
  </si>
  <si>
    <t>Files needed:</t>
  </si>
  <si>
    <t>This file has no input from other files</t>
  </si>
  <si>
    <t>The main reason is to prevent uncontrolled use and to keep technical support manageable</t>
  </si>
  <si>
    <t>Green tab colour for Main sheets</t>
  </si>
  <si>
    <t>Profile_name</t>
  </si>
  <si>
    <t>Laurent Socal</t>
  </si>
  <si>
    <t>To be done</t>
  </si>
  <si>
    <t>NOTES</t>
  </si>
  <si>
    <t>EN 12831-3:2017</t>
  </si>
  <si>
    <t xml:space="preserve">Energy performance of buildings - Method for the calculation of the design heat load - Part 3: Domestic hot water systems heat load and characterisation of needs, 
Module M8-2, M8-3 </t>
  </si>
  <si>
    <t>CEN/TC 228</t>
  </si>
  <si>
    <t>There are no macros in this file</t>
  </si>
  <si>
    <t>NOTE: there was no previous spreadsheet for EN 12831-3</t>
  </si>
  <si>
    <t>The purpose of this spreadsheet is to generate time series for the domestic hot water needs</t>
  </si>
  <si>
    <t>The operating conditions are given as daily tapping profiles for work days, holidays and possibly Saturdays</t>
  </si>
  <si>
    <t>A calendar is generated below the data input interface</t>
  </si>
  <si>
    <t>COMMENTS AND HINTS</t>
  </si>
  <si>
    <t>&lt;----</t>
  </si>
  <si>
    <t>Non-leap year beginning</t>
  </si>
  <si>
    <t>with a defined week day</t>
  </si>
  <si>
    <t>Monday</t>
  </si>
  <si>
    <t>Tuesday</t>
  </si>
  <si>
    <t>Wednesday</t>
  </si>
  <si>
    <t>Thursday</t>
  </si>
  <si>
    <t>Friday</t>
  </si>
  <si>
    <t>Sunday</t>
  </si>
  <si>
    <t>Use the spreadsheet for EN 16798-1 for more features about the calendar</t>
  </si>
  <si>
    <t xml:space="preserve">Calendar features:   define year, distinction between week-days, Saturdays and holidays, </t>
  </si>
  <si>
    <r>
      <t>The sheet "</t>
    </r>
    <r>
      <rPr>
        <b/>
        <i/>
        <sz val="11"/>
        <color theme="1"/>
        <rFont val="Cambria"/>
        <family val="1"/>
      </rPr>
      <t>Method_input</t>
    </r>
    <r>
      <rPr>
        <sz val="11"/>
        <color theme="1"/>
        <rFont val="Cambria"/>
        <family val="1"/>
      </rPr>
      <t>" is a copy of the whole input data set.</t>
    </r>
  </si>
  <si>
    <r>
      <t xml:space="preserve">The sheet </t>
    </r>
    <r>
      <rPr>
        <b/>
        <i/>
        <sz val="11"/>
        <color theme="1"/>
        <rFont val="Cambria"/>
        <family val="1"/>
      </rPr>
      <t>"Interface"</t>
    </r>
    <r>
      <rPr>
        <sz val="11"/>
        <color theme="1"/>
        <rFont val="Cambria"/>
        <family val="1"/>
      </rPr>
      <t xml:space="preserve"> is used to specify all required input data</t>
    </r>
  </si>
  <si>
    <r>
      <t>The sheet "</t>
    </r>
    <r>
      <rPr>
        <b/>
        <i/>
        <sz val="11"/>
        <color theme="1"/>
        <rFont val="Cambria"/>
        <family val="1"/>
      </rPr>
      <t>Method_calculation</t>
    </r>
    <r>
      <rPr>
        <sz val="11"/>
        <color theme="1"/>
        <rFont val="Cambria"/>
        <family val="1"/>
      </rPr>
      <t>" is the calculation of daily needs</t>
    </r>
  </si>
  <si>
    <r>
      <t>The sheet "</t>
    </r>
    <r>
      <rPr>
        <b/>
        <i/>
        <sz val="11"/>
        <color theme="1"/>
        <rFont val="Cambria"/>
        <family val="1"/>
      </rPr>
      <t>Method_output</t>
    </r>
    <r>
      <rPr>
        <sz val="11"/>
        <color theme="1"/>
        <rFont val="Cambria"/>
        <family val="1"/>
      </rPr>
      <t>" is a copy of the standard output data set.</t>
    </r>
  </si>
  <si>
    <r>
      <t>The sheet "</t>
    </r>
    <r>
      <rPr>
        <b/>
        <i/>
        <sz val="11"/>
        <color theme="1"/>
        <rFont val="Cambria"/>
        <family val="1"/>
      </rPr>
      <t>Output_interface</t>
    </r>
    <r>
      <rPr>
        <sz val="11"/>
        <color theme="1"/>
        <rFont val="Cambria"/>
        <family val="1"/>
      </rPr>
      <t>" provides the monthly and yearly data output</t>
    </r>
  </si>
  <si>
    <r>
      <t>The sheet "</t>
    </r>
    <r>
      <rPr>
        <b/>
        <i/>
        <sz val="11"/>
        <color theme="1"/>
        <rFont val="Cambria"/>
        <family val="1"/>
      </rPr>
      <t>Annex_B</t>
    </r>
    <r>
      <rPr>
        <sz val="11"/>
        <color theme="1"/>
        <rFont val="Cambria"/>
        <family val="1"/>
      </rPr>
      <t>" contains the default data tables</t>
    </r>
  </si>
  <si>
    <r>
      <t>The sheet "</t>
    </r>
    <r>
      <rPr>
        <b/>
        <i/>
        <sz val="11"/>
        <color theme="1"/>
        <rFont val="Cambria"/>
        <family val="1"/>
      </rPr>
      <t>Lists_&amp;_data</t>
    </r>
    <r>
      <rPr>
        <sz val="11"/>
        <color theme="1"/>
        <rFont val="Cambria"/>
        <family val="1"/>
      </rPr>
      <t xml:space="preserve">" contains utility  lists </t>
    </r>
  </si>
  <si>
    <t>The following sheets contain the hourly tapping patterns for selected space categories</t>
  </si>
  <si>
    <t>This calculation covers a full year of hourly and monthly calculations</t>
  </si>
  <si>
    <t xml:space="preserve">Additional calendar functions are available using the spreadsheet for EN 16798-1 with </t>
  </si>
  <si>
    <t>data from "Method_output" of this sheet</t>
  </si>
  <si>
    <t>Explanation on this spreadsheet on EN 12831-3</t>
  </si>
  <si>
    <t>Interface</t>
  </si>
  <si>
    <t>Data input interface</t>
  </si>
  <si>
    <t>Complete data input set</t>
  </si>
  <si>
    <t>Method_calcualation</t>
  </si>
  <si>
    <t>Calculation of daily needs</t>
  </si>
  <si>
    <t>Output data set of the standard</t>
  </si>
  <si>
    <t xml:space="preserve">There is no macro in this spreadsheet </t>
  </si>
  <si>
    <t>Blue tab colour for interfaces</t>
  </si>
  <si>
    <t>Output_interface</t>
  </si>
  <si>
    <t>Data output interface</t>
  </si>
  <si>
    <t>Annex B</t>
  </si>
  <si>
    <t>White tab for utility sheets</t>
  </si>
  <si>
    <t>Default data archive</t>
  </si>
  <si>
    <t>Lists_&amp;_data</t>
  </si>
  <si>
    <t>Utility lists and data</t>
  </si>
  <si>
    <t>Tapping patterns archive</t>
  </si>
  <si>
    <t>Grey tab  for tapping pattern profiles</t>
  </si>
  <si>
    <t>Align hourly and monthly calculation with standard template</t>
  </si>
  <si>
    <t>https://epb.center/support/documents/en-12831-3/</t>
  </si>
  <si>
    <t>https://epb.center/support/documents/centr-12831-4/</t>
  </si>
  <si>
    <t>2021-09-02</t>
  </si>
  <si>
    <t>First issue published</t>
  </si>
  <si>
    <t>automatic Easter, possibile definition and inclusion/exclusion of a list of holidays</t>
  </si>
  <si>
    <t>Published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</si>
</sst>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0.00000"/>
    <numFmt numFmtId="167" formatCode="0.00000"/>
    <numFmt numFmtId="168" formatCode="#,##0.000"/>
    <numFmt numFmtId="169" formatCode="#,##0.0"/>
    <numFmt numFmtId="170" formatCode="&quot;(&quot;0&quot;)&quot;"/>
    <numFmt numFmtId="171" formatCode="0.0000"/>
  </numFmts>
  <fonts count="93" x14ac:knownFonts="1">
    <font>
      <sz val="11"/>
      <color theme="1"/>
      <name val="Calibri"/>
      <family val="2"/>
    </font>
    <font>
      <sz val="11"/>
      <color theme="1"/>
      <name val="Calibri"/>
      <family val="2"/>
      <scheme val="minor"/>
    </font>
    <font>
      <sz val="11"/>
      <color theme="1"/>
      <name val="Calibri"/>
      <family val="2"/>
      <scheme val="minor"/>
    </font>
    <font>
      <b/>
      <sz val="11"/>
      <color theme="1"/>
      <name val="Calibri"/>
      <family val="2"/>
    </font>
    <font>
      <b/>
      <sz val="14"/>
      <color rgb="FFFF0000"/>
      <name val="Calibri"/>
      <family val="2"/>
    </font>
    <font>
      <vertAlign val="subscript"/>
      <sz val="11"/>
      <color theme="1"/>
      <name val="Calibri"/>
      <family val="2"/>
    </font>
    <font>
      <sz val="9"/>
      <name val="Calibri"/>
      <family val="2"/>
    </font>
    <font>
      <b/>
      <sz val="14"/>
      <color theme="1"/>
      <name val="Calibri"/>
      <family val="2"/>
    </font>
    <font>
      <sz val="11"/>
      <color theme="1"/>
      <name val="Calibri"/>
      <family val="2"/>
      <scheme val="minor"/>
    </font>
    <font>
      <b/>
      <sz val="11"/>
      <color theme="1"/>
      <name val="Calibri"/>
      <family val="2"/>
      <scheme val="minor"/>
    </font>
    <font>
      <sz val="11"/>
      <color rgb="FF006100"/>
      <name val="Calibri"/>
      <family val="2"/>
    </font>
    <font>
      <sz val="10"/>
      <name val="Arial"/>
      <family val="2"/>
      <charset val="238"/>
    </font>
    <font>
      <sz val="10"/>
      <name val="Arial"/>
      <family val="2"/>
    </font>
    <font>
      <b/>
      <sz val="10"/>
      <color rgb="FFFF0000"/>
      <name val="Arial"/>
      <family val="2"/>
    </font>
    <font>
      <b/>
      <sz val="10"/>
      <name val="Arial"/>
      <family val="2"/>
    </font>
    <font>
      <b/>
      <i/>
      <sz val="10"/>
      <name val="Arial"/>
      <family val="2"/>
    </font>
    <font>
      <b/>
      <sz val="11"/>
      <name val="Arial"/>
      <family val="2"/>
    </font>
    <font>
      <i/>
      <sz val="10"/>
      <name val="Arial"/>
      <family val="2"/>
    </font>
    <font>
      <i/>
      <vertAlign val="subscript"/>
      <sz val="10"/>
      <name val="Arial"/>
      <family val="2"/>
    </font>
    <font>
      <vertAlign val="subscript"/>
      <sz val="10"/>
      <name val="Arial"/>
      <family val="2"/>
    </font>
    <font>
      <sz val="11"/>
      <color rgb="FF9C0006"/>
      <name val="Calibri"/>
      <family val="2"/>
      <scheme val="minor"/>
    </font>
    <font>
      <sz val="11"/>
      <name val="Calibri"/>
      <family val="2"/>
      <scheme val="minor"/>
    </font>
    <font>
      <sz val="11"/>
      <color rgb="FF006100"/>
      <name val="Calibri"/>
      <family val="2"/>
      <scheme val="minor"/>
    </font>
    <font>
      <sz val="8"/>
      <name val="Arial"/>
      <family val="2"/>
    </font>
    <font>
      <i/>
      <sz val="10"/>
      <name val="Arial"/>
      <family val="2"/>
      <charset val="238"/>
    </font>
    <font>
      <sz val="10"/>
      <name val="Calibri"/>
      <family val="2"/>
    </font>
    <font>
      <b/>
      <sz val="8"/>
      <color indexed="81"/>
      <name val="Tahoma"/>
      <family val="2"/>
    </font>
    <font>
      <sz val="8"/>
      <color indexed="81"/>
      <name val="Tahoma"/>
      <family val="2"/>
    </font>
    <font>
      <sz val="11"/>
      <color theme="1"/>
      <name val="Calibri"/>
      <family val="2"/>
      <charset val="238"/>
      <scheme val="minor"/>
    </font>
    <font>
      <b/>
      <sz val="10"/>
      <name val="Arial"/>
      <family val="2"/>
      <charset val="238"/>
    </font>
    <font>
      <sz val="10"/>
      <color theme="1"/>
      <name val="Arial Narrow"/>
      <family val="2"/>
    </font>
    <font>
      <b/>
      <sz val="9"/>
      <color rgb="FF000000"/>
      <name val="Calibri"/>
      <family val="2"/>
    </font>
    <font>
      <sz val="9"/>
      <color rgb="FF000000"/>
      <name val="Calibri"/>
      <family val="2"/>
    </font>
    <font>
      <b/>
      <sz val="10.5"/>
      <color rgb="FF000000"/>
      <name val="Calibri"/>
      <family val="2"/>
    </font>
    <font>
      <sz val="10.5"/>
      <color rgb="FF000000"/>
      <name val="Calibri"/>
      <family val="2"/>
    </font>
    <font>
      <sz val="9.5"/>
      <color rgb="FF000000"/>
      <name val="Calibri"/>
      <family val="2"/>
    </font>
    <font>
      <vertAlign val="superscript"/>
      <sz val="16"/>
      <color rgb="FF000000"/>
      <name val="Calibri"/>
      <family val="2"/>
    </font>
    <font>
      <sz val="8.5"/>
      <color rgb="FF000000"/>
      <name val="Calibri"/>
      <family val="2"/>
    </font>
    <font>
      <b/>
      <sz val="11"/>
      <color rgb="FFFF0000"/>
      <name val="Calibri"/>
      <family val="2"/>
    </font>
    <font>
      <sz val="9"/>
      <color rgb="FFFF0000"/>
      <name val="Calibri"/>
      <family val="2"/>
    </font>
    <font>
      <sz val="10.5"/>
      <color rgb="FF000000"/>
      <name val="Arial Narrow"/>
      <family val="2"/>
    </font>
    <font>
      <b/>
      <sz val="9"/>
      <color rgb="FF000000"/>
      <name val="Arial Narrow"/>
      <family val="2"/>
    </font>
    <font>
      <sz val="8"/>
      <name val="Calibri"/>
      <family val="2"/>
    </font>
    <font>
      <b/>
      <i/>
      <sz val="11"/>
      <color theme="1"/>
      <name val="Calibri"/>
      <family val="2"/>
    </font>
    <font>
      <b/>
      <sz val="10.5"/>
      <color rgb="FF000000"/>
      <name val="Arial Narrow"/>
      <family val="2"/>
    </font>
    <font>
      <sz val="11"/>
      <color theme="1"/>
      <name val="Arial Narrow"/>
      <family val="2"/>
    </font>
    <font>
      <b/>
      <sz val="12"/>
      <color rgb="FF000000"/>
      <name val="Calibri"/>
      <family val="2"/>
    </font>
    <font>
      <b/>
      <i/>
      <sz val="12"/>
      <color rgb="FF000000"/>
      <name val="Calibri"/>
      <family val="2"/>
    </font>
    <font>
      <b/>
      <vertAlign val="subscript"/>
      <sz val="12"/>
      <color rgb="FF000000"/>
      <name val="Calibri"/>
      <family val="2"/>
    </font>
    <font>
      <b/>
      <sz val="12"/>
      <color theme="1"/>
      <name val="Calibri"/>
      <family val="2"/>
    </font>
    <font>
      <sz val="8"/>
      <color rgb="FF000000"/>
      <name val="Calibri"/>
      <family val="2"/>
    </font>
    <font>
      <sz val="8"/>
      <color theme="1"/>
      <name val="Calibri"/>
      <family val="2"/>
    </font>
    <font>
      <b/>
      <sz val="11"/>
      <name val="Calibri"/>
      <family val="2"/>
      <scheme val="minor"/>
    </font>
    <font>
      <vertAlign val="subscript"/>
      <sz val="10.5"/>
      <color rgb="FF000000"/>
      <name val="Calibri"/>
      <family val="2"/>
    </font>
    <font>
      <vertAlign val="subscript"/>
      <sz val="11"/>
      <color rgb="FF006100"/>
      <name val="Calibri"/>
      <family val="2"/>
      <scheme val="minor"/>
    </font>
    <font>
      <vertAlign val="superscript"/>
      <sz val="11"/>
      <color rgb="FF000000"/>
      <name val="Calibri"/>
      <family val="2"/>
    </font>
    <font>
      <sz val="11"/>
      <color rgb="FF000000"/>
      <name val="Calibri"/>
      <family val="2"/>
    </font>
    <font>
      <vertAlign val="subscript"/>
      <sz val="11"/>
      <color rgb="FF000000"/>
      <name val="Calibri"/>
      <family val="2"/>
    </font>
    <font>
      <vertAlign val="subscript"/>
      <sz val="11"/>
      <color theme="1"/>
      <name val="Calibri"/>
      <family val="2"/>
      <scheme val="minor"/>
    </font>
    <font>
      <b/>
      <i/>
      <sz val="11"/>
      <name val="Arial"/>
      <family val="2"/>
    </font>
    <font>
      <b/>
      <vertAlign val="subscript"/>
      <sz val="11"/>
      <name val="Calibri"/>
      <family val="2"/>
      <scheme val="minor"/>
    </font>
    <font>
      <sz val="9"/>
      <color theme="1"/>
      <name val="Calibri"/>
      <family val="2"/>
    </font>
    <font>
      <i/>
      <sz val="9"/>
      <color theme="1"/>
      <name val="Calibri"/>
      <family val="2"/>
    </font>
    <font>
      <sz val="11"/>
      <name val="Calibri"/>
      <family val="2"/>
    </font>
    <font>
      <i/>
      <sz val="11"/>
      <color theme="1"/>
      <name val="Calibri"/>
      <family val="2"/>
    </font>
    <font>
      <i/>
      <sz val="11"/>
      <color rgb="FFFF0000"/>
      <name val="Calibri"/>
      <family val="2"/>
    </font>
    <font>
      <sz val="11"/>
      <color rgb="FFFF0000"/>
      <name val="Calibri"/>
      <family val="2"/>
    </font>
    <font>
      <sz val="10"/>
      <color rgb="FF000000"/>
      <name val="Calibri"/>
      <family val="2"/>
    </font>
    <font>
      <vertAlign val="subscript"/>
      <sz val="10"/>
      <color rgb="FF000000"/>
      <name val="Calibri"/>
      <family val="2"/>
    </font>
    <font>
      <i/>
      <sz val="10"/>
      <color theme="1"/>
      <name val="Calibri"/>
      <family val="2"/>
    </font>
    <font>
      <i/>
      <sz val="9"/>
      <name val="Arial"/>
      <family val="2"/>
    </font>
    <font>
      <b/>
      <sz val="16"/>
      <color theme="1"/>
      <name val="Calibri"/>
      <family val="2"/>
    </font>
    <font>
      <b/>
      <sz val="22"/>
      <color theme="1"/>
      <name val="Calibri"/>
      <family val="2"/>
    </font>
    <font>
      <b/>
      <i/>
      <sz val="11"/>
      <name val="Calibri"/>
      <family val="2"/>
      <scheme val="minor"/>
    </font>
    <font>
      <vertAlign val="subscript"/>
      <sz val="11"/>
      <name val="Calibri"/>
      <family val="2"/>
      <scheme val="minor"/>
    </font>
    <font>
      <u/>
      <sz val="11"/>
      <color theme="10"/>
      <name val="Calibri"/>
      <family val="2"/>
    </font>
    <font>
      <sz val="11"/>
      <name val="Cambria"/>
      <family val="1"/>
    </font>
    <font>
      <b/>
      <sz val="14"/>
      <name val="Cambria"/>
      <family val="1"/>
    </font>
    <font>
      <b/>
      <i/>
      <sz val="11"/>
      <name val="Cambria"/>
      <family val="1"/>
    </font>
    <font>
      <i/>
      <sz val="11"/>
      <name val="Cambria"/>
      <family val="1"/>
    </font>
    <font>
      <b/>
      <sz val="11"/>
      <name val="Cambria"/>
      <family val="1"/>
    </font>
    <font>
      <b/>
      <sz val="11"/>
      <color rgb="FFFF0000"/>
      <name val="Cambria"/>
      <family val="1"/>
    </font>
    <font>
      <sz val="11"/>
      <color rgb="FFFF0000"/>
      <name val="Cambria"/>
      <family val="1"/>
    </font>
    <font>
      <sz val="11"/>
      <color rgb="FF00B050"/>
      <name val="Cambria"/>
      <family val="1"/>
    </font>
    <font>
      <u/>
      <sz val="11"/>
      <color theme="10"/>
      <name val="Calibri"/>
      <family val="2"/>
      <scheme val="minor"/>
    </font>
    <font>
      <b/>
      <sz val="11"/>
      <color theme="1"/>
      <name val="Cambria"/>
      <family val="1"/>
    </font>
    <font>
      <sz val="11"/>
      <color theme="1"/>
      <name val="Cambria"/>
      <family val="1"/>
    </font>
    <font>
      <sz val="11"/>
      <color theme="1"/>
      <name val="Arial"/>
      <family val="2"/>
    </font>
    <font>
      <i/>
      <sz val="11"/>
      <color theme="1"/>
      <name val="Cambria"/>
      <family val="1"/>
    </font>
    <font>
      <i/>
      <sz val="11"/>
      <color rgb="FFFF0000"/>
      <name val="Cambria"/>
      <family val="1"/>
    </font>
    <font>
      <sz val="11"/>
      <color rgb="FF0000FF"/>
      <name val="Cambria"/>
      <family val="1"/>
    </font>
    <font>
      <i/>
      <sz val="11"/>
      <color rgb="FF0000FF"/>
      <name val="Cambria"/>
      <family val="1"/>
    </font>
    <font>
      <b/>
      <i/>
      <sz val="11"/>
      <color theme="1"/>
      <name val="Cambria"/>
      <family val="1"/>
    </font>
  </fonts>
  <fills count="25">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5" tint="0.59999389629810485"/>
        <bgColor indexed="64"/>
      </patternFill>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9FFCC"/>
        <bgColor indexed="64"/>
      </patternFill>
    </fill>
    <fill>
      <patternFill patternType="solid">
        <fgColor theme="7" tint="0.399975585192419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9F9F"/>
        <bgColor indexed="64"/>
      </patternFill>
    </fill>
    <fill>
      <patternFill patternType="solid">
        <fgColor rgb="FF92D050"/>
        <bgColor indexed="64"/>
      </patternFill>
    </fill>
    <fill>
      <patternFill patternType="solid">
        <fgColor rgb="FF00B0F0"/>
        <bgColor indexed="64"/>
      </patternFill>
    </fill>
  </fills>
  <borders count="1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dotted">
        <color auto="1"/>
      </bottom>
      <diagonal/>
    </border>
    <border>
      <left/>
      <right/>
      <top style="thin">
        <color indexed="64"/>
      </top>
      <bottom style="dotted">
        <color auto="1"/>
      </bottom>
      <diagonal/>
    </border>
    <border>
      <left/>
      <right style="thin">
        <color indexed="64"/>
      </right>
      <top style="thin">
        <color indexed="64"/>
      </top>
      <bottom style="dotted">
        <color auto="1"/>
      </bottom>
      <diagonal/>
    </border>
    <border>
      <left style="thin">
        <color indexed="64"/>
      </left>
      <right style="thin">
        <color indexed="64"/>
      </right>
      <top/>
      <bottom style="thin">
        <color indexed="64"/>
      </bottom>
      <diagonal/>
    </border>
    <border>
      <left style="thin">
        <color indexed="64"/>
      </left>
      <right style="hair">
        <color auto="1"/>
      </right>
      <top style="dotted">
        <color auto="1"/>
      </top>
      <bottom style="dotted">
        <color auto="1"/>
      </bottom>
      <diagonal/>
    </border>
    <border>
      <left style="hair">
        <color auto="1"/>
      </left>
      <right style="hair">
        <color auto="1"/>
      </right>
      <top style="dotted">
        <color auto="1"/>
      </top>
      <bottom style="dotted">
        <color auto="1"/>
      </bottom>
      <diagonal/>
    </border>
    <border>
      <left style="hair">
        <color auto="1"/>
      </left>
      <right style="thin">
        <color indexed="64"/>
      </right>
      <top style="dotted">
        <color auto="1"/>
      </top>
      <bottom style="dotted">
        <color auto="1"/>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hair">
        <color auto="1"/>
      </right>
      <top style="dotted">
        <color auto="1"/>
      </top>
      <bottom style="thin">
        <color indexed="64"/>
      </bottom>
      <diagonal/>
    </border>
    <border>
      <left style="hair">
        <color auto="1"/>
      </left>
      <right style="hair">
        <color auto="1"/>
      </right>
      <top style="dotted">
        <color auto="1"/>
      </top>
      <bottom style="thin">
        <color indexed="64"/>
      </bottom>
      <diagonal/>
    </border>
    <border>
      <left style="hair">
        <color auto="1"/>
      </left>
      <right style="thin">
        <color indexed="64"/>
      </right>
      <top style="dotted">
        <color auto="1"/>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medium">
        <color indexed="64"/>
      </right>
      <top/>
      <bottom/>
      <diagonal/>
    </border>
    <border>
      <left style="thin">
        <color indexed="64"/>
      </left>
      <right/>
      <top style="dotted">
        <color auto="1"/>
      </top>
      <bottom style="dotted">
        <color auto="1"/>
      </bottom>
      <diagonal/>
    </border>
    <border>
      <left/>
      <right/>
      <top style="dotted">
        <color auto="1"/>
      </top>
      <bottom style="dotted">
        <color auto="1"/>
      </bottom>
      <diagonal/>
    </border>
    <border>
      <left/>
      <right style="hair">
        <color auto="1"/>
      </right>
      <top style="dotted">
        <color auto="1"/>
      </top>
      <bottom style="dotted">
        <color auto="1"/>
      </bottom>
      <diagonal/>
    </border>
    <border>
      <left/>
      <right/>
      <top style="dotted">
        <color auto="1"/>
      </top>
      <bottom style="thin">
        <color auto="1"/>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hair">
        <color auto="1"/>
      </right>
      <top style="thin">
        <color indexed="64"/>
      </top>
      <bottom style="dotted">
        <color auto="1"/>
      </bottom>
      <diagonal/>
    </border>
    <border>
      <left style="hair">
        <color auto="1"/>
      </left>
      <right style="hair">
        <color auto="1"/>
      </right>
      <top style="thin">
        <color indexed="64"/>
      </top>
      <bottom style="dotted">
        <color auto="1"/>
      </bottom>
      <diagonal/>
    </border>
    <border>
      <left style="hair">
        <color auto="1"/>
      </left>
      <right style="thin">
        <color indexed="64"/>
      </right>
      <top style="thin">
        <color indexed="64"/>
      </top>
      <bottom style="dotted">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style="thin">
        <color indexed="64"/>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auto="1"/>
      </bottom>
      <diagonal/>
    </border>
    <border>
      <left style="thin">
        <color indexed="64"/>
      </left>
      <right style="thin">
        <color indexed="64"/>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tted">
        <color indexed="64"/>
      </left>
      <right style="dotted">
        <color indexed="64"/>
      </right>
      <top style="thin">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hair">
        <color indexed="64"/>
      </bottom>
      <diagonal/>
    </border>
    <border>
      <left style="thin">
        <color indexed="64"/>
      </left>
      <right style="medium">
        <color indexed="64"/>
      </right>
      <top style="dashed">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medium">
        <color indexed="64"/>
      </left>
      <right style="dotted">
        <color indexed="64"/>
      </right>
      <top style="hair">
        <color indexed="64"/>
      </top>
      <bottom style="thin">
        <color indexed="64"/>
      </bottom>
      <diagonal/>
    </border>
    <border>
      <left style="dotted">
        <color indexed="64"/>
      </left>
      <right style="medium">
        <color indexed="64"/>
      </right>
      <top style="hair">
        <color indexed="64"/>
      </top>
      <bottom style="thin">
        <color indexed="64"/>
      </bottom>
      <diagonal/>
    </border>
    <border>
      <left style="dotted">
        <color indexed="64"/>
      </left>
      <right style="dotted">
        <color indexed="64"/>
      </right>
      <top style="hair">
        <color indexed="64"/>
      </top>
      <bottom style="medium">
        <color indexed="64"/>
      </bottom>
      <diagonal/>
    </border>
    <border>
      <left/>
      <right/>
      <top/>
      <bottom style="dotted">
        <color auto="1"/>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hair">
        <color indexed="64"/>
      </right>
      <top style="thin">
        <color indexed="64"/>
      </top>
      <bottom style="hair">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s>
  <cellStyleXfs count="17">
    <xf numFmtId="0" fontId="0" fillId="0" borderId="0"/>
    <xf numFmtId="0" fontId="8" fillId="0" borderId="0"/>
    <xf numFmtId="0" fontId="10" fillId="9" borderId="0" applyNumberFormat="0" applyBorder="0" applyAlignment="0" applyProtection="0"/>
    <xf numFmtId="0" fontId="11" fillId="0" borderId="0"/>
    <xf numFmtId="0" fontId="20" fillId="10" borderId="0" applyNumberFormat="0" applyBorder="0" applyAlignment="0" applyProtection="0"/>
    <xf numFmtId="0" fontId="22" fillId="9" borderId="0" applyNumberFormat="0" applyBorder="0" applyAlignment="0" applyProtection="0"/>
    <xf numFmtId="0" fontId="11" fillId="0" borderId="0"/>
    <xf numFmtId="0" fontId="28" fillId="0" borderId="0"/>
    <xf numFmtId="0" fontId="30" fillId="0" borderId="0"/>
    <xf numFmtId="0" fontId="23" fillId="0" borderId="0"/>
    <xf numFmtId="0" fontId="12" fillId="0" borderId="0"/>
    <xf numFmtId="0" fontId="12" fillId="0" borderId="0"/>
    <xf numFmtId="0" fontId="75" fillId="0" borderId="0" applyNumberFormat="0" applyFill="0" applyBorder="0" applyAlignment="0" applyProtection="0"/>
    <xf numFmtId="0" fontId="12" fillId="0" borderId="0"/>
    <xf numFmtId="0" fontId="84" fillId="0" borderId="0" applyNumberFormat="0" applyFill="0" applyBorder="0" applyAlignment="0" applyProtection="0"/>
    <xf numFmtId="0" fontId="1" fillId="0" borderId="0"/>
    <xf numFmtId="0" fontId="87" fillId="0" borderId="0"/>
  </cellStyleXfs>
  <cellXfs count="928">
    <xf numFmtId="0" fontId="0" fillId="0" borderId="0" xfId="0"/>
    <xf numFmtId="0" fontId="0" fillId="0" borderId="0" xfId="0" applyAlignment="1">
      <alignment horizontal="center"/>
    </xf>
    <xf numFmtId="164" fontId="0" fillId="0" borderId="0" xfId="0" applyNumberFormat="1" applyAlignment="1">
      <alignment horizontal="center"/>
    </xf>
    <xf numFmtId="0" fontId="3" fillId="0" borderId="0" xfId="0" applyFont="1" applyAlignment="1">
      <alignment horizontal="center"/>
    </xf>
    <xf numFmtId="164" fontId="3" fillId="0" borderId="0" xfId="0" applyNumberFormat="1" applyFont="1" applyAlignment="1">
      <alignment horizontal="center"/>
    </xf>
    <xf numFmtId="0" fontId="0" fillId="3" borderId="0" xfId="0" applyFill="1" applyAlignment="1">
      <alignment horizontal="center"/>
    </xf>
    <xf numFmtId="3" fontId="0" fillId="0" borderId="0" xfId="0" applyNumberFormat="1" applyAlignment="1">
      <alignment horizontal="center"/>
    </xf>
    <xf numFmtId="0" fontId="3" fillId="0" borderId="0" xfId="0" applyFont="1"/>
    <xf numFmtId="0" fontId="3" fillId="3" borderId="0" xfId="0" applyFont="1" applyFill="1"/>
    <xf numFmtId="164" fontId="0" fillId="3" borderId="0" xfId="0" applyNumberFormat="1" applyFill="1" applyAlignment="1">
      <alignment horizontal="center"/>
    </xf>
    <xf numFmtId="165" fontId="4" fillId="0" borderId="0" xfId="0" applyNumberFormat="1" applyFont="1" applyAlignment="1">
      <alignment horizontal="center"/>
    </xf>
    <xf numFmtId="0" fontId="0" fillId="4" borderId="0" xfId="0" applyFill="1" applyAlignment="1">
      <alignment horizontal="center"/>
    </xf>
    <xf numFmtId="0" fontId="0" fillId="4" borderId="0" xfId="0" applyFill="1"/>
    <xf numFmtId="0" fontId="0" fillId="5" borderId="0" xfId="0" applyFill="1" applyAlignment="1">
      <alignment horizontal="center"/>
    </xf>
    <xf numFmtId="0" fontId="0" fillId="5" borderId="0" xfId="0" applyFill="1"/>
    <xf numFmtId="0" fontId="3" fillId="5" borderId="0" xfId="0" applyFont="1" applyFill="1"/>
    <xf numFmtId="164" fontId="3" fillId="3" borderId="0" xfId="0" applyNumberFormat="1" applyFont="1" applyFill="1" applyAlignment="1">
      <alignment horizontal="center"/>
    </xf>
    <xf numFmtId="165" fontId="0" fillId="0" borderId="0" xfId="0" applyNumberFormat="1" applyAlignment="1">
      <alignment horizontal="center"/>
    </xf>
    <xf numFmtId="0" fontId="3" fillId="0" borderId="1" xfId="0" applyFont="1" applyBorder="1"/>
    <xf numFmtId="0" fontId="0" fillId="0" borderId="2" xfId="0" applyBorder="1"/>
    <xf numFmtId="0" fontId="0" fillId="2" borderId="2" xfId="0" applyFill="1" applyBorder="1" applyAlignment="1">
      <alignment horizontal="center"/>
    </xf>
    <xf numFmtId="0" fontId="0" fillId="0" borderId="3" xfId="0" applyBorder="1"/>
    <xf numFmtId="0" fontId="0" fillId="0" borderId="4" xfId="0" applyBorder="1"/>
    <xf numFmtId="0" fontId="0" fillId="5" borderId="5" xfId="0" applyFill="1" applyBorder="1"/>
    <xf numFmtId="0" fontId="0" fillId="5" borderId="5" xfId="0" applyFill="1" applyBorder="1" applyAlignment="1">
      <alignment horizontal="center"/>
    </xf>
    <xf numFmtId="0" fontId="0" fillId="0" borderId="5" xfId="0" applyBorder="1"/>
    <xf numFmtId="0" fontId="0" fillId="4" borderId="5" xfId="0" applyFill="1" applyBorder="1" applyAlignment="1">
      <alignment horizontal="center"/>
    </xf>
    <xf numFmtId="0" fontId="0" fillId="0" borderId="6" xfId="0" applyBorder="1"/>
    <xf numFmtId="0" fontId="0" fillId="0" borderId="7" xfId="0" applyBorder="1"/>
    <xf numFmtId="0" fontId="0" fillId="0" borderId="7" xfId="0" applyBorder="1" applyAlignment="1">
      <alignment horizontal="center"/>
    </xf>
    <xf numFmtId="0" fontId="0" fillId="4" borderId="7" xfId="0" applyFill="1" applyBorder="1" applyAlignment="1">
      <alignment horizontal="center"/>
    </xf>
    <xf numFmtId="0" fontId="0" fillId="0" borderId="8" xfId="0" applyBorder="1"/>
    <xf numFmtId="0" fontId="3" fillId="6" borderId="0" xfId="0" applyFont="1" applyFill="1"/>
    <xf numFmtId="3" fontId="3" fillId="6" borderId="0" xfId="0" applyNumberFormat="1" applyFont="1" applyFill="1" applyAlignment="1">
      <alignment horizontal="center" vertical="center"/>
    </xf>
    <xf numFmtId="0" fontId="0" fillId="0" borderId="0" xfId="0" applyFont="1"/>
    <xf numFmtId="0" fontId="7" fillId="0" borderId="0" xfId="0" applyFont="1"/>
    <xf numFmtId="0" fontId="6" fillId="0" borderId="0" xfId="0" applyFont="1" applyBorder="1" applyAlignment="1">
      <alignment horizontal="center" vertical="center"/>
    </xf>
    <xf numFmtId="0" fontId="9" fillId="7" borderId="9" xfId="1" applyFont="1" applyFill="1" applyBorder="1" applyAlignment="1"/>
    <xf numFmtId="0" fontId="9" fillId="7" borderId="0" xfId="1" applyFont="1" applyFill="1" applyBorder="1" applyAlignment="1"/>
    <xf numFmtId="0" fontId="8" fillId="7" borderId="0" xfId="1" applyFill="1"/>
    <xf numFmtId="0" fontId="9" fillId="7" borderId="10" xfId="1" applyFont="1" applyFill="1" applyBorder="1" applyAlignment="1">
      <alignment horizontal="center"/>
    </xf>
    <xf numFmtId="0" fontId="9" fillId="7" borderId="10" xfId="1" applyFont="1" applyFill="1" applyBorder="1"/>
    <xf numFmtId="164" fontId="8" fillId="7" borderId="10" xfId="1" applyNumberFormat="1" applyFill="1" applyBorder="1"/>
    <xf numFmtId="0" fontId="8" fillId="0" borderId="0" xfId="1" applyFill="1"/>
    <xf numFmtId="0" fontId="9" fillId="0" borderId="9" xfId="1" applyFont="1" applyFill="1" applyBorder="1" applyAlignment="1"/>
    <xf numFmtId="0" fontId="9" fillId="0" borderId="0" xfId="1" applyFont="1" applyFill="1" applyBorder="1" applyAlignment="1"/>
    <xf numFmtId="0" fontId="8" fillId="0" borderId="0" xfId="1"/>
    <xf numFmtId="0" fontId="9" fillId="0" borderId="10" xfId="1" applyFont="1" applyFill="1" applyBorder="1"/>
    <xf numFmtId="164" fontId="8" fillId="0" borderId="10" xfId="1" applyNumberFormat="1" applyFill="1" applyBorder="1"/>
    <xf numFmtId="0" fontId="8" fillId="7" borderId="0" xfId="1" applyFill="1" applyAlignment="1">
      <alignment wrapText="1"/>
    </xf>
    <xf numFmtId="0" fontId="0" fillId="2" borderId="0" xfId="0" applyFill="1"/>
    <xf numFmtId="0" fontId="6" fillId="0" borderId="0" xfId="0" applyFont="1" applyBorder="1" applyAlignment="1">
      <alignment horizontal="left" vertical="center" wrapText="1"/>
    </xf>
    <xf numFmtId="0" fontId="0" fillId="0" borderId="0" xfId="0" applyAlignment="1">
      <alignment vertical="center"/>
    </xf>
    <xf numFmtId="0" fontId="0" fillId="0" borderId="0" xfId="0" applyAlignment="1">
      <alignment vertical="center" wrapText="1"/>
    </xf>
    <xf numFmtId="0" fontId="0" fillId="0" borderId="0" xfId="0" applyBorder="1" applyAlignment="1">
      <alignment vertical="center"/>
    </xf>
    <xf numFmtId="0" fontId="3" fillId="0" borderId="0" xfId="0" applyFont="1" applyBorder="1" applyAlignment="1">
      <alignment horizontal="center" vertical="center"/>
    </xf>
    <xf numFmtId="0" fontId="0" fillId="0" borderId="0" xfId="0" applyBorder="1" applyAlignment="1">
      <alignment horizontal="center" vertical="center"/>
    </xf>
    <xf numFmtId="0" fontId="0" fillId="2" borderId="0" xfId="0" applyFill="1" applyAlignment="1">
      <alignment vertical="center"/>
    </xf>
    <xf numFmtId="0" fontId="0" fillId="0" borderId="0" xfId="0" applyBorder="1" applyAlignment="1">
      <alignment vertical="center" wrapText="1"/>
    </xf>
    <xf numFmtId="0" fontId="0" fillId="8" borderId="0" xfId="0" applyFill="1" applyAlignment="1">
      <alignment vertical="center" wrapText="1"/>
    </xf>
    <xf numFmtId="0" fontId="3" fillId="0" borderId="0" xfId="0" applyFont="1" applyAlignment="1">
      <alignment vertical="center"/>
    </xf>
    <xf numFmtId="0" fontId="3" fillId="0" borderId="0" xfId="0" applyFont="1" applyAlignment="1">
      <alignment vertical="center" wrapText="1"/>
    </xf>
    <xf numFmtId="0" fontId="0" fillId="8" borderId="0" xfId="0" applyFill="1" applyAlignment="1">
      <alignment vertical="center"/>
    </xf>
    <xf numFmtId="0" fontId="8" fillId="7" borderId="10" xfId="1" applyFill="1" applyBorder="1"/>
    <xf numFmtId="0" fontId="8" fillId="0" borderId="10" xfId="1" applyBorder="1"/>
    <xf numFmtId="164" fontId="8" fillId="0" borderId="10" xfId="1" applyNumberFormat="1" applyBorder="1"/>
    <xf numFmtId="0" fontId="0" fillId="7" borderId="0" xfId="0" applyFill="1"/>
    <xf numFmtId="0" fontId="9" fillId="7" borderId="10" xfId="0" applyFont="1" applyFill="1" applyBorder="1" applyAlignment="1">
      <alignment horizontal="center"/>
    </xf>
    <xf numFmtId="0" fontId="9" fillId="7" borderId="10" xfId="0" applyFont="1" applyFill="1" applyBorder="1"/>
    <xf numFmtId="164" fontId="0" fillId="7" borderId="10" xfId="0" applyNumberFormat="1" applyFill="1" applyBorder="1"/>
    <xf numFmtId="0" fontId="8" fillId="7" borderId="11" xfId="1" applyFill="1" applyBorder="1"/>
    <xf numFmtId="0" fontId="8" fillId="7" borderId="12" xfId="1" applyFill="1" applyBorder="1"/>
    <xf numFmtId="0" fontId="8" fillId="7" borderId="13" xfId="1" applyFill="1" applyBorder="1"/>
    <xf numFmtId="0" fontId="0" fillId="0" borderId="0" xfId="0" applyFill="1"/>
    <xf numFmtId="0" fontId="9" fillId="0" borderId="10" xfId="0" applyFont="1" applyFill="1" applyBorder="1"/>
    <xf numFmtId="164" fontId="0" fillId="0" borderId="10" xfId="0" applyNumberFormat="1" applyFill="1" applyBorder="1"/>
    <xf numFmtId="0" fontId="9" fillId="2" borderId="10" xfId="0" applyFont="1" applyFill="1" applyBorder="1"/>
    <xf numFmtId="164" fontId="0" fillId="2" borderId="10" xfId="0" applyNumberFormat="1" applyFill="1" applyBorder="1"/>
    <xf numFmtId="0" fontId="8" fillId="7" borderId="0" xfId="1" applyFill="1" applyAlignment="1">
      <alignment horizontal="center"/>
    </xf>
    <xf numFmtId="0" fontId="8" fillId="7" borderId="0" xfId="1" applyFill="1" applyAlignment="1">
      <alignment vertical="center"/>
    </xf>
    <xf numFmtId="0" fontId="8" fillId="7" borderId="0" xfId="1" applyFill="1" applyAlignment="1">
      <alignment horizontal="center" vertical="center"/>
    </xf>
    <xf numFmtId="0" fontId="11" fillId="0" borderId="0" xfId="3" applyAlignment="1">
      <alignment horizontal="center" vertical="center" wrapText="1"/>
    </xf>
    <xf numFmtId="0" fontId="12" fillId="0" borderId="0" xfId="3" applyFont="1" applyAlignment="1">
      <alignment horizontal="center" vertical="center" wrapText="1"/>
    </xf>
    <xf numFmtId="0" fontId="11" fillId="0" borderId="0" xfId="3" applyAlignment="1">
      <alignment horizontal="left" vertical="center" wrapText="1"/>
    </xf>
    <xf numFmtId="0" fontId="16" fillId="0" borderId="17" xfId="3" applyFont="1" applyBorder="1" applyAlignment="1">
      <alignment horizontal="center" vertical="center" wrapText="1"/>
    </xf>
    <xf numFmtId="0" fontId="16" fillId="0" borderId="18" xfId="3" applyFont="1" applyBorder="1" applyAlignment="1">
      <alignment horizontal="center" vertical="center" wrapText="1"/>
    </xf>
    <xf numFmtId="0" fontId="16" fillId="0" borderId="19" xfId="3" applyFont="1" applyBorder="1" applyAlignment="1">
      <alignment horizontal="center" vertical="center" wrapText="1"/>
    </xf>
    <xf numFmtId="0" fontId="16" fillId="7" borderId="20" xfId="3" applyFont="1" applyFill="1" applyBorder="1" applyAlignment="1">
      <alignment horizontal="left" vertical="center"/>
    </xf>
    <xf numFmtId="0" fontId="11" fillId="7" borderId="21" xfId="3" applyFill="1" applyBorder="1" applyAlignment="1">
      <alignment horizontal="center" vertical="center" wrapText="1"/>
    </xf>
    <xf numFmtId="0" fontId="11" fillId="7" borderId="22" xfId="3" applyFill="1" applyBorder="1" applyAlignment="1">
      <alignment horizontal="center" vertical="center" wrapText="1"/>
    </xf>
    <xf numFmtId="0" fontId="16" fillId="0" borderId="23" xfId="3" applyFont="1" applyBorder="1" applyAlignment="1">
      <alignment horizontal="left" vertical="center" wrapText="1"/>
    </xf>
    <xf numFmtId="0" fontId="11" fillId="0" borderId="23" xfId="3" applyBorder="1" applyAlignment="1">
      <alignment horizontal="center" vertical="center" wrapText="1"/>
    </xf>
    <xf numFmtId="0" fontId="12" fillId="0" borderId="23" xfId="3" applyFont="1" applyBorder="1" applyAlignment="1">
      <alignment horizontal="center" vertical="center" wrapText="1"/>
    </xf>
    <xf numFmtId="0" fontId="11" fillId="7" borderId="24" xfId="3" applyFill="1" applyBorder="1" applyAlignment="1">
      <alignment horizontal="center" vertical="center" wrapText="1"/>
    </xf>
    <xf numFmtId="0" fontId="11" fillId="7" borderId="25" xfId="3" applyFill="1" applyBorder="1" applyAlignment="1">
      <alignment horizontal="center" vertical="center" wrapText="1"/>
    </xf>
    <xf numFmtId="0" fontId="11" fillId="7" borderId="26" xfId="3" applyFill="1" applyBorder="1" applyAlignment="1">
      <alignment horizontal="center" vertical="center" wrapText="1"/>
    </xf>
    <xf numFmtId="0" fontId="12" fillId="0" borderId="10" xfId="3" applyFont="1" applyBorder="1" applyAlignment="1">
      <alignment horizontal="center" vertical="center"/>
    </xf>
    <xf numFmtId="0" fontId="12" fillId="0" borderId="10" xfId="3" applyFont="1" applyBorder="1" applyAlignment="1">
      <alignment horizontal="center" vertical="center" wrapText="1"/>
    </xf>
    <xf numFmtId="0" fontId="12" fillId="0" borderId="10" xfId="3" quotePrefix="1" applyFont="1" applyBorder="1" applyAlignment="1">
      <alignment horizontal="center" vertical="center" wrapText="1"/>
    </xf>
    <xf numFmtId="0" fontId="12" fillId="7" borderId="10" xfId="3" applyFont="1" applyFill="1" applyBorder="1" applyAlignment="1">
      <alignment horizontal="center" vertical="center" wrapText="1"/>
    </xf>
    <xf numFmtId="0" fontId="11" fillId="0" borderId="10" xfId="3" applyBorder="1" applyAlignment="1">
      <alignment horizontal="center" vertical="center" wrapText="1"/>
    </xf>
    <xf numFmtId="0" fontId="16" fillId="0" borderId="10" xfId="3" applyFont="1" applyBorder="1" applyAlignment="1">
      <alignment horizontal="left" vertical="center" wrapText="1"/>
    </xf>
    <xf numFmtId="0" fontId="11" fillId="0" borderId="27" xfId="3" applyBorder="1" applyAlignment="1">
      <alignment horizontal="center" vertical="center" wrapText="1"/>
    </xf>
    <xf numFmtId="0" fontId="15" fillId="0" borderId="10" xfId="3" applyFont="1" applyBorder="1" applyAlignment="1">
      <alignment horizontal="left" vertical="center" wrapText="1" indent="1"/>
    </xf>
    <xf numFmtId="0" fontId="12" fillId="0" borderId="11" xfId="3" applyFont="1" applyBorder="1" applyAlignment="1">
      <alignment horizontal="center" vertical="center" wrapText="1"/>
    </xf>
    <xf numFmtId="0" fontId="11" fillId="0" borderId="11" xfId="3" applyBorder="1" applyAlignment="1">
      <alignment horizontal="center" vertical="center" wrapText="1"/>
    </xf>
    <xf numFmtId="0" fontId="11" fillId="0" borderId="13" xfId="3" applyBorder="1" applyAlignment="1">
      <alignment horizontal="center" vertical="center" wrapText="1"/>
    </xf>
    <xf numFmtId="0" fontId="11" fillId="5" borderId="24" xfId="3" applyFill="1" applyBorder="1" applyAlignment="1">
      <alignment horizontal="center" vertical="center" wrapText="1"/>
    </xf>
    <xf numFmtId="0" fontId="11" fillId="5" borderId="25" xfId="3" applyFill="1" applyBorder="1" applyAlignment="1">
      <alignment horizontal="center" vertical="center" wrapText="1"/>
    </xf>
    <xf numFmtId="0" fontId="11" fillId="5" borderId="26" xfId="3" applyFill="1" applyBorder="1" applyAlignment="1">
      <alignment horizontal="center" vertical="center" wrapText="1"/>
    </xf>
    <xf numFmtId="0" fontId="11" fillId="7" borderId="29" xfId="3" applyFill="1" applyBorder="1" applyAlignment="1">
      <alignment horizontal="center" vertical="center" wrapText="1"/>
    </xf>
    <xf numFmtId="0" fontId="11" fillId="7" borderId="30" xfId="3" applyFill="1" applyBorder="1" applyAlignment="1">
      <alignment horizontal="center" vertical="center" wrapText="1"/>
    </xf>
    <xf numFmtId="0" fontId="11" fillId="7" borderId="31" xfId="3" applyFill="1" applyBorder="1" applyAlignment="1">
      <alignment horizontal="center" vertical="center" wrapText="1"/>
    </xf>
    <xf numFmtId="0" fontId="11" fillId="0" borderId="0" xfId="3" applyAlignment="1">
      <alignment vertical="center" wrapText="1"/>
    </xf>
    <xf numFmtId="0" fontId="14" fillId="0" borderId="10" xfId="3" applyFont="1" applyBorder="1" applyAlignment="1">
      <alignment horizontal="center" vertical="center" wrapText="1"/>
    </xf>
    <xf numFmtId="0" fontId="16" fillId="0" borderId="10" xfId="3" applyFont="1" applyBorder="1" applyAlignment="1">
      <alignment horizontal="center" vertical="center" wrapText="1"/>
    </xf>
    <xf numFmtId="0" fontId="11" fillId="7" borderId="10" xfId="6" applyFill="1" applyBorder="1" applyAlignment="1">
      <alignment horizontal="left" vertical="center" wrapText="1" indent="1"/>
    </xf>
    <xf numFmtId="0" fontId="11" fillId="7" borderId="10" xfId="3" applyFill="1" applyBorder="1"/>
    <xf numFmtId="0" fontId="11" fillId="7" borderId="10" xfId="6" applyFill="1" applyBorder="1" applyAlignment="1">
      <alignment horizontal="left" vertical="center" wrapText="1"/>
    </xf>
    <xf numFmtId="0" fontId="17" fillId="7" borderId="10" xfId="7" applyFont="1" applyFill="1" applyBorder="1" applyAlignment="1">
      <alignment horizontal="center" vertical="center"/>
    </xf>
    <xf numFmtId="0" fontId="11" fillId="7" borderId="10" xfId="3" applyFill="1" applyBorder="1" applyAlignment="1">
      <alignment horizontal="center" vertical="center" wrapText="1"/>
    </xf>
    <xf numFmtId="2" fontId="11" fillId="7" borderId="10" xfId="3" applyNumberFormat="1" applyFill="1" applyBorder="1" applyAlignment="1">
      <alignment horizontal="center" vertical="center" wrapText="1"/>
    </xf>
    <xf numFmtId="0" fontId="28" fillId="7" borderId="10" xfId="7" applyFill="1" applyBorder="1" applyAlignment="1">
      <alignment horizontal="center" vertical="center"/>
    </xf>
    <xf numFmtId="0" fontId="12" fillId="7" borderId="10" xfId="3" applyFont="1" applyFill="1" applyBorder="1" applyAlignment="1">
      <alignment horizontal="center" vertical="center"/>
    </xf>
    <xf numFmtId="0" fontId="28" fillId="7" borderId="10" xfId="7" applyFill="1" applyBorder="1"/>
    <xf numFmtId="0" fontId="11" fillId="0" borderId="17" xfId="3" applyBorder="1" applyAlignment="1">
      <alignment horizontal="center" vertical="center" wrapText="1"/>
    </xf>
    <xf numFmtId="0" fontId="15" fillId="0" borderId="32" xfId="3" applyFont="1" applyBorder="1" applyAlignment="1">
      <alignment horizontal="left" vertical="center" wrapText="1"/>
    </xf>
    <xf numFmtId="0" fontId="11" fillId="0" borderId="34" xfId="3" applyBorder="1" applyAlignment="1">
      <alignment horizontal="left" vertical="center" wrapText="1"/>
    </xf>
    <xf numFmtId="0" fontId="11" fillId="0" borderId="36" xfId="3" applyBorder="1" applyAlignment="1">
      <alignment horizontal="left" vertical="center" wrapText="1"/>
    </xf>
    <xf numFmtId="0" fontId="11" fillId="0" borderId="10" xfId="3" applyBorder="1" applyAlignment="1">
      <alignment horizontal="left" vertical="center" wrapText="1"/>
    </xf>
    <xf numFmtId="0" fontId="12" fillId="0" borderId="36" xfId="3" applyFont="1" applyBorder="1" applyAlignment="1">
      <alignment horizontal="left" vertical="center" wrapText="1"/>
    </xf>
    <xf numFmtId="0" fontId="32" fillId="0" borderId="10" xfId="0" applyFont="1" applyBorder="1" applyAlignment="1">
      <alignment horizontal="center" vertical="center" wrapText="1"/>
    </xf>
    <xf numFmtId="0" fontId="0" fillId="0" borderId="0" xfId="0" applyFont="1" applyAlignment="1">
      <alignment horizontal="center" vertical="center"/>
    </xf>
    <xf numFmtId="2" fontId="0" fillId="0" borderId="10" xfId="0" applyNumberFormat="1" applyFont="1" applyBorder="1" applyAlignment="1">
      <alignment horizontal="center" vertical="center"/>
    </xf>
    <xf numFmtId="0" fontId="33" fillId="0" borderId="10" xfId="0" applyFont="1" applyBorder="1" applyAlignment="1">
      <alignment vertical="center" wrapText="1"/>
    </xf>
    <xf numFmtId="0" fontId="34" fillId="0" borderId="10" xfId="0" applyFont="1" applyBorder="1" applyAlignment="1">
      <alignment horizontal="center" vertical="center" wrapText="1"/>
    </xf>
    <xf numFmtId="0" fontId="0" fillId="2" borderId="0" xfId="0" applyFont="1" applyFill="1" applyAlignment="1">
      <alignment horizontal="center" vertical="center"/>
    </xf>
    <xf numFmtId="0" fontId="38" fillId="2" borderId="0" xfId="0" applyFont="1" applyFill="1" applyAlignment="1">
      <alignment horizontal="left" vertical="center"/>
    </xf>
    <xf numFmtId="0" fontId="38" fillId="2" borderId="0" xfId="0" applyFont="1" applyFill="1" applyAlignment="1">
      <alignment horizontal="center" vertical="center"/>
    </xf>
    <xf numFmtId="0" fontId="35" fillId="0" borderId="10" xfId="0" applyFont="1" applyBorder="1" applyAlignment="1">
      <alignment horizontal="center" vertical="center" wrapText="1"/>
    </xf>
    <xf numFmtId="0" fontId="34" fillId="2" borderId="10" xfId="0" applyFont="1" applyFill="1" applyBorder="1" applyAlignment="1">
      <alignment horizontal="center" vertical="center" wrapText="1"/>
    </xf>
    <xf numFmtId="164" fontId="34" fillId="2" borderId="10" xfId="0" applyNumberFormat="1" applyFont="1" applyFill="1" applyBorder="1" applyAlignment="1">
      <alignment horizontal="center" vertical="center" wrapText="1"/>
    </xf>
    <xf numFmtId="0" fontId="40" fillId="2" borderId="10" xfId="0" applyFont="1" applyFill="1" applyBorder="1" applyAlignment="1">
      <alignment horizontal="center" vertical="center" wrapText="1"/>
    </xf>
    <xf numFmtId="0" fontId="20" fillId="0" borderId="10" xfId="4" applyFill="1" applyBorder="1" applyAlignment="1">
      <alignment horizontal="left" vertical="center" wrapText="1" indent="2"/>
    </xf>
    <xf numFmtId="0" fontId="12" fillId="0" borderId="10" xfId="3" applyFont="1" applyFill="1" applyBorder="1" applyAlignment="1">
      <alignment horizontal="center" vertical="center"/>
    </xf>
    <xf numFmtId="0" fontId="12" fillId="0" borderId="10" xfId="3" applyFont="1" applyFill="1" applyBorder="1" applyAlignment="1">
      <alignment horizontal="center" vertical="center" wrapText="1"/>
    </xf>
    <xf numFmtId="0" fontId="11" fillId="0" borderId="10" xfId="3" applyFill="1" applyBorder="1" applyAlignment="1">
      <alignment horizontal="center" vertical="center" wrapText="1"/>
    </xf>
    <xf numFmtId="0" fontId="12" fillId="0" borderId="10" xfId="3" quotePrefix="1" applyFont="1" applyFill="1" applyBorder="1" applyAlignment="1">
      <alignment horizontal="center" vertical="center" wrapText="1"/>
    </xf>
    <xf numFmtId="0" fontId="20" fillId="0" borderId="10" xfId="4" applyFill="1" applyBorder="1" applyAlignment="1">
      <alignment horizontal="left" indent="2"/>
    </xf>
    <xf numFmtId="0" fontId="17" fillId="0" borderId="10" xfId="3" applyFont="1" applyFill="1" applyBorder="1" applyAlignment="1">
      <alignment horizontal="center" vertical="center"/>
    </xf>
    <xf numFmtId="0" fontId="12" fillId="0" borderId="11" xfId="3" applyFont="1" applyFill="1" applyBorder="1" applyAlignment="1">
      <alignment horizontal="center" vertical="center" wrapText="1"/>
    </xf>
    <xf numFmtId="0" fontId="22" fillId="0" borderId="10" xfId="5" applyFill="1" applyBorder="1" applyAlignment="1">
      <alignment horizontal="center" vertical="center" wrapText="1"/>
    </xf>
    <xf numFmtId="0" fontId="12" fillId="0" borderId="13" xfId="3" applyFont="1" applyFill="1" applyBorder="1" applyAlignment="1">
      <alignment horizontal="center" vertical="center" wrapText="1"/>
    </xf>
    <xf numFmtId="0" fontId="17" fillId="0" borderId="11" xfId="3" applyFont="1" applyFill="1" applyBorder="1" applyAlignment="1">
      <alignment horizontal="center" vertical="center"/>
    </xf>
    <xf numFmtId="0" fontId="15" fillId="0" borderId="10" xfId="3" applyFont="1" applyFill="1" applyBorder="1" applyAlignment="1">
      <alignment horizontal="left" vertical="center" wrapText="1" indent="1"/>
    </xf>
    <xf numFmtId="0" fontId="12" fillId="0" borderId="11" xfId="3" applyFont="1" applyFill="1" applyBorder="1" applyAlignment="1">
      <alignment horizontal="center" vertical="center"/>
    </xf>
    <xf numFmtId="0" fontId="23" fillId="0" borderId="10" xfId="3" applyFont="1" applyFill="1" applyBorder="1" applyAlignment="1">
      <alignment horizontal="center" vertical="center" wrapText="1"/>
    </xf>
    <xf numFmtId="0" fontId="11" fillId="0" borderId="10" xfId="3" applyFill="1" applyBorder="1" applyAlignment="1">
      <alignment horizontal="center" vertical="center"/>
    </xf>
    <xf numFmtId="0" fontId="24" fillId="0" borderId="11" xfId="3" applyFont="1" applyFill="1" applyBorder="1" applyAlignment="1">
      <alignment horizontal="center" vertical="center"/>
    </xf>
    <xf numFmtId="0" fontId="17" fillId="0" borderId="10" xfId="3" applyFont="1" applyFill="1" applyBorder="1" applyAlignment="1">
      <alignment horizontal="center"/>
    </xf>
    <xf numFmtId="0" fontId="17" fillId="0" borderId="11" xfId="3" applyFont="1" applyFill="1" applyBorder="1" applyAlignment="1">
      <alignment horizontal="center"/>
    </xf>
    <xf numFmtId="164" fontId="22" fillId="0" borderId="10" xfId="5" applyNumberFormat="1" applyFill="1" applyBorder="1" applyAlignment="1">
      <alignment horizontal="center" vertical="center" wrapText="1"/>
    </xf>
    <xf numFmtId="0" fontId="12" fillId="0" borderId="11" xfId="3" quotePrefix="1" applyFont="1" applyFill="1" applyBorder="1" applyAlignment="1">
      <alignment horizontal="center" vertical="center" wrapText="1"/>
    </xf>
    <xf numFmtId="2" fontId="22" fillId="0" borderId="10" xfId="5" applyNumberFormat="1" applyFill="1" applyBorder="1" applyAlignment="1">
      <alignment horizontal="center" vertical="center" wrapText="1"/>
    </xf>
    <xf numFmtId="0" fontId="16" fillId="0" borderId="10" xfId="3" applyFont="1" applyFill="1" applyBorder="1" applyAlignment="1">
      <alignment horizontal="left" vertical="center" wrapText="1"/>
    </xf>
    <xf numFmtId="0" fontId="11" fillId="0" borderId="11" xfId="3" applyFill="1" applyBorder="1" applyAlignment="1">
      <alignment horizontal="center" vertical="center" wrapText="1"/>
    </xf>
    <xf numFmtId="0" fontId="11" fillId="0" borderId="13" xfId="3" applyFill="1" applyBorder="1" applyAlignment="1">
      <alignment horizontal="center" vertical="center" wrapText="1"/>
    </xf>
    <xf numFmtId="0" fontId="15" fillId="0" borderId="10" xfId="3" applyFont="1" applyFill="1" applyBorder="1" applyAlignment="1">
      <alignment horizontal="left" vertical="center" indent="1"/>
    </xf>
    <xf numFmtId="0" fontId="22" fillId="0" borderId="10" xfId="5" applyFill="1" applyBorder="1" applyAlignment="1">
      <alignment horizontal="left" vertical="center" wrapText="1" indent="2"/>
    </xf>
    <xf numFmtId="0" fontId="12" fillId="0" borderId="13" xfId="3" quotePrefix="1" applyFont="1" applyFill="1" applyBorder="1" applyAlignment="1">
      <alignment horizontal="center" vertical="center" wrapText="1"/>
    </xf>
    <xf numFmtId="0" fontId="22" fillId="0" borderId="10" xfId="5" applyFill="1" applyBorder="1" applyAlignment="1">
      <alignment horizontal="left" vertical="center" indent="2"/>
    </xf>
    <xf numFmtId="0" fontId="0" fillId="12" borderId="10" xfId="0" applyFont="1" applyFill="1" applyBorder="1" applyAlignment="1">
      <alignment horizontal="center" vertical="center"/>
    </xf>
    <xf numFmtId="0" fontId="0" fillId="13" borderId="10" xfId="0" applyFont="1" applyFill="1" applyBorder="1" applyAlignment="1">
      <alignment horizontal="center" vertical="center" wrapText="1"/>
    </xf>
    <xf numFmtId="2" fontId="0" fillId="7" borderId="43" xfId="0" applyNumberFormat="1" applyFont="1" applyFill="1" applyBorder="1" applyAlignment="1">
      <alignment horizontal="center" vertical="center"/>
    </xf>
    <xf numFmtId="2" fontId="0" fillId="7" borderId="28" xfId="0" applyNumberFormat="1" applyFont="1" applyFill="1" applyBorder="1" applyAlignment="1">
      <alignment horizontal="center" vertical="center"/>
    </xf>
    <xf numFmtId="2" fontId="0" fillId="7" borderId="42" xfId="0" applyNumberFormat="1" applyFont="1" applyFill="1" applyBorder="1" applyAlignment="1">
      <alignment horizontal="center" vertical="center"/>
    </xf>
    <xf numFmtId="0" fontId="0" fillId="13" borderId="44" xfId="0" applyFont="1" applyFill="1" applyBorder="1" applyAlignment="1">
      <alignment horizontal="center" vertical="center"/>
    </xf>
    <xf numFmtId="0" fontId="32" fillId="13" borderId="45" xfId="0" applyFont="1" applyFill="1" applyBorder="1" applyAlignment="1">
      <alignment horizontal="center" vertical="center" wrapText="1"/>
    </xf>
    <xf numFmtId="2" fontId="43" fillId="13" borderId="41" xfId="0" applyNumberFormat="1" applyFont="1" applyFill="1" applyBorder="1" applyAlignment="1">
      <alignment horizontal="center" vertical="center"/>
    </xf>
    <xf numFmtId="0" fontId="0" fillId="13" borderId="15" xfId="0" applyFont="1" applyFill="1" applyBorder="1" applyAlignment="1">
      <alignment horizontal="center" vertical="center"/>
    </xf>
    <xf numFmtId="0" fontId="34" fillId="13" borderId="18" xfId="0" applyFont="1" applyFill="1" applyBorder="1" applyAlignment="1">
      <alignment horizontal="center" vertical="center" wrapText="1"/>
    </xf>
    <xf numFmtId="0" fontId="34" fillId="13" borderId="19" xfId="0" applyFont="1" applyFill="1" applyBorder="1" applyAlignment="1">
      <alignment horizontal="center" vertical="center" wrapText="1"/>
    </xf>
    <xf numFmtId="0" fontId="34" fillId="7" borderId="18" xfId="0" applyFont="1" applyFill="1" applyBorder="1" applyAlignment="1">
      <alignment horizontal="center" vertical="center" wrapText="1"/>
    </xf>
    <xf numFmtId="0" fontId="34" fillId="7" borderId="19" xfId="0" applyFont="1" applyFill="1" applyBorder="1" applyAlignment="1">
      <alignment horizontal="center" vertical="center" wrapText="1"/>
    </xf>
    <xf numFmtId="0" fontId="34" fillId="2" borderId="36" xfId="0" applyFont="1" applyFill="1" applyBorder="1" applyAlignment="1">
      <alignment horizontal="center" vertical="center" wrapText="1"/>
    </xf>
    <xf numFmtId="0" fontId="0" fillId="2" borderId="35" xfId="0" applyFont="1" applyFill="1" applyBorder="1" applyAlignment="1">
      <alignment horizontal="center" vertical="center"/>
    </xf>
    <xf numFmtId="0" fontId="33" fillId="7" borderId="27" xfId="0" applyFont="1" applyFill="1" applyBorder="1" applyAlignment="1">
      <alignment horizontal="center" vertical="center" wrapText="1"/>
    </xf>
    <xf numFmtId="0" fontId="3" fillId="7" borderId="40" xfId="0" applyFont="1" applyFill="1" applyBorder="1" applyAlignment="1">
      <alignment horizontal="center" vertical="center"/>
    </xf>
    <xf numFmtId="0" fontId="33" fillId="7" borderId="49" xfId="0" applyFont="1" applyFill="1" applyBorder="1" applyAlignment="1">
      <alignment horizontal="center" vertical="center" wrapText="1"/>
    </xf>
    <xf numFmtId="0" fontId="44" fillId="7" borderId="49" xfId="0" applyFont="1" applyFill="1" applyBorder="1" applyAlignment="1">
      <alignment horizontal="center" vertical="center" wrapText="1"/>
    </xf>
    <xf numFmtId="0" fontId="45" fillId="7" borderId="49" xfId="0" applyFont="1" applyFill="1" applyBorder="1" applyAlignment="1">
      <alignment horizontal="center" vertical="center"/>
    </xf>
    <xf numFmtId="0" fontId="49" fillId="13" borderId="14" xfId="0" applyFont="1" applyFill="1" applyBorder="1" applyAlignment="1">
      <alignment horizontal="center" vertical="center"/>
    </xf>
    <xf numFmtId="0" fontId="34" fillId="13" borderId="17" xfId="0" applyFont="1" applyFill="1" applyBorder="1" applyAlignment="1">
      <alignment horizontal="center" vertical="center" wrapText="1"/>
    </xf>
    <xf numFmtId="0" fontId="33" fillId="13" borderId="10" xfId="0" applyFont="1" applyFill="1" applyBorder="1" applyAlignment="1">
      <alignment vertical="center" wrapText="1"/>
    </xf>
    <xf numFmtId="0" fontId="34" fillId="13" borderId="10" xfId="0" applyFont="1" applyFill="1" applyBorder="1" applyAlignment="1">
      <alignment horizontal="center" vertical="center" wrapText="1"/>
    </xf>
    <xf numFmtId="0" fontId="50" fillId="0" borderId="10" xfId="0" applyFont="1" applyBorder="1" applyAlignment="1">
      <alignment horizontal="center" vertical="center" wrapText="1"/>
    </xf>
    <xf numFmtId="0" fontId="50" fillId="2" borderId="10" xfId="0" applyFont="1" applyFill="1" applyBorder="1" applyAlignment="1">
      <alignment horizontal="center" vertical="center" wrapText="1"/>
    </xf>
    <xf numFmtId="0" fontId="33" fillId="7" borderId="50" xfId="0" applyFont="1" applyFill="1" applyBorder="1" applyAlignment="1">
      <alignment horizontal="center" vertical="center" wrapText="1"/>
    </xf>
    <xf numFmtId="0" fontId="33" fillId="7" borderId="51" xfId="0" applyFont="1" applyFill="1" applyBorder="1" applyAlignment="1">
      <alignment horizontal="center" vertical="center" wrapText="1"/>
    </xf>
    <xf numFmtId="0" fontId="34" fillId="7" borderId="52" xfId="0" applyFont="1" applyFill="1" applyBorder="1" applyAlignment="1">
      <alignment horizontal="center" vertical="center" wrapText="1"/>
    </xf>
    <xf numFmtId="0" fontId="33" fillId="7" borderId="53" xfId="0" applyFont="1" applyFill="1" applyBorder="1" applyAlignment="1">
      <alignment horizontal="center" vertical="center" wrapText="1"/>
    </xf>
    <xf numFmtId="0" fontId="34" fillId="7" borderId="54" xfId="0" applyFont="1" applyFill="1" applyBorder="1" applyAlignment="1">
      <alignment horizontal="center" vertical="center" wrapText="1"/>
    </xf>
    <xf numFmtId="0" fontId="0" fillId="7" borderId="44" xfId="0" applyFont="1" applyFill="1" applyBorder="1" applyAlignment="1">
      <alignment horizontal="center" vertical="center" wrapText="1"/>
    </xf>
    <xf numFmtId="0" fontId="0" fillId="7" borderId="45" xfId="0" applyFont="1" applyFill="1" applyBorder="1" applyAlignment="1">
      <alignment horizontal="center" vertical="center"/>
    </xf>
    <xf numFmtId="0" fontId="34" fillId="0" borderId="10" xfId="0" applyFont="1" applyBorder="1" applyAlignment="1">
      <alignment horizontal="center" vertical="center" wrapText="1"/>
    </xf>
    <xf numFmtId="0" fontId="21" fillId="0" borderId="10" xfId="4" applyFont="1" applyFill="1" applyBorder="1" applyAlignment="1">
      <alignment horizontal="left" vertical="center" wrapText="1" indent="2"/>
    </xf>
    <xf numFmtId="0" fontId="21" fillId="0" borderId="10" xfId="4" applyFont="1" applyFill="1" applyBorder="1" applyAlignment="1">
      <alignment horizontal="left" vertical="center" wrapText="1" indent="1"/>
    </xf>
    <xf numFmtId="0" fontId="52" fillId="0" borderId="10" xfId="4" applyFont="1" applyFill="1" applyBorder="1" applyAlignment="1">
      <alignment horizontal="left" vertical="center" wrapText="1"/>
    </xf>
    <xf numFmtId="165" fontId="11" fillId="0" borderId="10" xfId="3" applyNumberFormat="1" applyFill="1" applyBorder="1" applyAlignment="1">
      <alignment horizontal="center" vertical="center" wrapText="1"/>
    </xf>
    <xf numFmtId="165" fontId="0" fillId="7" borderId="18" xfId="0" applyNumberFormat="1" applyFont="1" applyFill="1" applyBorder="1" applyAlignment="1">
      <alignment horizontal="center" vertical="center"/>
    </xf>
    <xf numFmtId="165" fontId="34" fillId="2" borderId="10" xfId="0" applyNumberFormat="1" applyFont="1" applyFill="1" applyBorder="1" applyAlignment="1">
      <alignment horizontal="center" vertical="center" wrapText="1"/>
    </xf>
    <xf numFmtId="0" fontId="21" fillId="0" borderId="10" xfId="4" applyFont="1" applyFill="1" applyBorder="1" applyAlignment="1">
      <alignment horizontal="left" vertical="center" wrapText="1" indent="4"/>
    </xf>
    <xf numFmtId="0" fontId="11" fillId="0" borderId="10" xfId="3" applyFill="1" applyBorder="1" applyAlignment="1">
      <alignment horizontal="left" vertical="center" wrapText="1"/>
    </xf>
    <xf numFmtId="0" fontId="11" fillId="0" borderId="23" xfId="3" applyBorder="1" applyAlignment="1">
      <alignment horizontal="left" vertical="center" wrapText="1"/>
    </xf>
    <xf numFmtId="0" fontId="12" fillId="7" borderId="27" xfId="3" applyFont="1" applyFill="1" applyBorder="1" applyAlignment="1">
      <alignment horizontal="center" vertical="center"/>
    </xf>
    <xf numFmtId="0" fontId="11" fillId="7" borderId="27" xfId="3" applyFill="1" applyBorder="1" applyAlignment="1">
      <alignment horizontal="center" vertical="center" wrapText="1"/>
    </xf>
    <xf numFmtId="0" fontId="12" fillId="7" borderId="23" xfId="3" applyFont="1" applyFill="1" applyBorder="1" applyAlignment="1">
      <alignment horizontal="center" vertical="center"/>
    </xf>
    <xf numFmtId="0" fontId="12" fillId="7" borderId="23" xfId="3" applyFont="1" applyFill="1" applyBorder="1" applyAlignment="1">
      <alignment horizontal="center" vertical="center" wrapText="1"/>
    </xf>
    <xf numFmtId="0" fontId="11" fillId="7" borderId="23" xfId="3" applyFill="1" applyBorder="1" applyAlignment="1">
      <alignment horizontal="center" vertical="center" wrapText="1"/>
    </xf>
    <xf numFmtId="0" fontId="12" fillId="7" borderId="23" xfId="3" quotePrefix="1" applyFont="1" applyFill="1" applyBorder="1" applyAlignment="1">
      <alignment horizontal="center" vertical="center" wrapText="1"/>
    </xf>
    <xf numFmtId="0" fontId="11" fillId="7" borderId="23" xfId="3" applyFill="1" applyBorder="1" applyAlignment="1">
      <alignment horizontal="left" vertical="center" wrapText="1"/>
    </xf>
    <xf numFmtId="0" fontId="11" fillId="7" borderId="67" xfId="3" applyFill="1" applyBorder="1" applyAlignment="1">
      <alignment horizontal="center" vertical="center" wrapText="1"/>
    </xf>
    <xf numFmtId="0" fontId="11" fillId="7" borderId="69" xfId="3" applyFill="1" applyBorder="1" applyAlignment="1">
      <alignment horizontal="center" vertical="center" wrapText="1"/>
    </xf>
    <xf numFmtId="0" fontId="11" fillId="7" borderId="68" xfId="3" applyFill="1" applyBorder="1" applyAlignment="1">
      <alignment horizontal="center" vertical="center"/>
    </xf>
    <xf numFmtId="0" fontId="21" fillId="0" borderId="10" xfId="4" applyFont="1" applyFill="1" applyBorder="1" applyAlignment="1">
      <alignment horizontal="left" vertical="center" wrapText="1" indent="5"/>
    </xf>
    <xf numFmtId="2" fontId="11" fillId="7" borderId="24" xfId="3" applyNumberFormat="1" applyFill="1" applyBorder="1" applyAlignment="1">
      <alignment horizontal="center" vertical="center" wrapText="1"/>
    </xf>
    <xf numFmtId="2" fontId="11" fillId="7" borderId="25" xfId="3" applyNumberFormat="1" applyFill="1" applyBorder="1" applyAlignment="1">
      <alignment horizontal="center" vertical="center" wrapText="1"/>
    </xf>
    <xf numFmtId="2" fontId="14" fillId="7" borderId="24" xfId="3" applyNumberFormat="1" applyFont="1" applyFill="1" applyBorder="1" applyAlignment="1">
      <alignment horizontal="center" vertical="center" wrapText="1"/>
    </xf>
    <xf numFmtId="2" fontId="14" fillId="7" borderId="25" xfId="3" applyNumberFormat="1" applyFont="1" applyFill="1" applyBorder="1" applyAlignment="1">
      <alignment horizontal="center" vertical="center" wrapText="1"/>
    </xf>
    <xf numFmtId="2" fontId="11" fillId="7" borderId="10" xfId="3" applyNumberFormat="1" applyFill="1" applyBorder="1" applyAlignment="1">
      <alignment horizontal="left" vertical="center"/>
    </xf>
    <xf numFmtId="164" fontId="11" fillId="0" borderId="10" xfId="3" applyNumberFormat="1" applyFill="1" applyBorder="1" applyAlignment="1">
      <alignment horizontal="center" vertical="center" wrapText="1"/>
    </xf>
    <xf numFmtId="165" fontId="11" fillId="7" borderId="10" xfId="3" applyNumberFormat="1" applyFill="1" applyBorder="1" applyAlignment="1">
      <alignment horizontal="center" vertical="center" wrapText="1"/>
    </xf>
    <xf numFmtId="1" fontId="11" fillId="7" borderId="10" xfId="3" applyNumberFormat="1" applyFill="1" applyBorder="1" applyAlignment="1">
      <alignment horizontal="center" vertical="center" wrapText="1"/>
    </xf>
    <xf numFmtId="167" fontId="11" fillId="7" borderId="10" xfId="3" applyNumberFormat="1" applyFill="1" applyBorder="1" applyAlignment="1">
      <alignment horizontal="center" vertical="center" wrapText="1"/>
    </xf>
    <xf numFmtId="0" fontId="12" fillId="7" borderId="13" xfId="3" applyFont="1" applyFill="1" applyBorder="1" applyAlignment="1">
      <alignment horizontal="center" vertical="center" wrapText="1"/>
    </xf>
    <xf numFmtId="0" fontId="11" fillId="7" borderId="27" xfId="6" applyFill="1" applyBorder="1" applyAlignment="1">
      <alignment horizontal="left" vertical="center" wrapText="1" indent="1"/>
    </xf>
    <xf numFmtId="0" fontId="28" fillId="7" borderId="27" xfId="7" applyFill="1" applyBorder="1" applyAlignment="1">
      <alignment horizontal="center" vertical="center"/>
    </xf>
    <xf numFmtId="2" fontId="11" fillId="7" borderId="27" xfId="3" applyNumberFormat="1" applyFill="1" applyBorder="1" applyAlignment="1">
      <alignment horizontal="center" vertical="center" wrapText="1"/>
    </xf>
    <xf numFmtId="0" fontId="28" fillId="7" borderId="23" xfId="7" applyFill="1" applyBorder="1" applyAlignment="1">
      <alignment horizontal="center" vertical="center"/>
    </xf>
    <xf numFmtId="0" fontId="11" fillId="7" borderId="23" xfId="6" applyFill="1" applyBorder="1" applyAlignment="1">
      <alignment horizontal="left" vertical="center" wrapText="1" indent="3"/>
    </xf>
    <xf numFmtId="0" fontId="11" fillId="7" borderId="10" xfId="3" applyFill="1" applyBorder="1" applyAlignment="1">
      <alignment horizontal="center" vertical="center"/>
    </xf>
    <xf numFmtId="0" fontId="12" fillId="7" borderId="10" xfId="3" quotePrefix="1" applyFont="1" applyFill="1" applyBorder="1" applyAlignment="1">
      <alignment horizontal="center" vertical="center" wrapText="1"/>
    </xf>
    <xf numFmtId="0" fontId="11" fillId="7" borderId="10" xfId="3" applyFill="1" applyBorder="1" applyAlignment="1">
      <alignment horizontal="left" vertical="center" wrapText="1"/>
    </xf>
    <xf numFmtId="0" fontId="21" fillId="7" borderId="10" xfId="5" applyFont="1" applyFill="1" applyBorder="1" applyAlignment="1">
      <alignment horizontal="center" vertical="center" wrapText="1"/>
    </xf>
    <xf numFmtId="0" fontId="55" fillId="0" borderId="10" xfId="0" applyFont="1" applyBorder="1" applyAlignment="1">
      <alignment horizontal="center" vertical="center" wrapText="1"/>
    </xf>
    <xf numFmtId="0" fontId="21" fillId="7" borderId="10" xfId="5" applyFont="1" applyFill="1" applyBorder="1" applyAlignment="1">
      <alignment horizontal="left" vertical="center" wrapText="1" indent="2"/>
    </xf>
    <xf numFmtId="0" fontId="21" fillId="7" borderId="23" xfId="5" applyFont="1" applyFill="1" applyBorder="1" applyAlignment="1">
      <alignment horizontal="center" vertical="center" wrapText="1"/>
    </xf>
    <xf numFmtId="0" fontId="21" fillId="7" borderId="10" xfId="5" applyFont="1" applyFill="1" applyBorder="1" applyAlignment="1">
      <alignment horizontal="center" vertical="center"/>
    </xf>
    <xf numFmtId="0" fontId="21" fillId="7" borderId="10" xfId="5" quotePrefix="1" applyFont="1" applyFill="1" applyBorder="1" applyAlignment="1">
      <alignment horizontal="center" vertical="center" wrapText="1"/>
    </xf>
    <xf numFmtId="2" fontId="11" fillId="7" borderId="27" xfId="3" applyNumberFormat="1" applyFill="1" applyBorder="1" applyAlignment="1">
      <alignment horizontal="left" vertical="center"/>
    </xf>
    <xf numFmtId="0" fontId="15" fillId="7" borderId="10" xfId="6" applyFont="1" applyFill="1" applyBorder="1" applyAlignment="1">
      <alignment horizontal="left" vertical="center" wrapText="1" indent="1"/>
    </xf>
    <xf numFmtId="0" fontId="11" fillId="7" borderId="10" xfId="6" applyFill="1" applyBorder="1" applyAlignment="1">
      <alignment horizontal="left" vertical="center" wrapText="1" indent="2"/>
    </xf>
    <xf numFmtId="164" fontId="11" fillId="7" borderId="23" xfId="3" applyNumberFormat="1" applyFill="1" applyBorder="1" applyAlignment="1">
      <alignment horizontal="center" vertical="center"/>
    </xf>
    <xf numFmtId="0" fontId="11" fillId="7" borderId="10" xfId="6" applyFill="1" applyBorder="1" applyAlignment="1">
      <alignment horizontal="left" vertical="center" wrapText="1" indent="3"/>
    </xf>
    <xf numFmtId="0" fontId="11" fillId="7" borderId="10" xfId="6" applyFill="1" applyBorder="1" applyAlignment="1">
      <alignment horizontal="left" vertical="center" wrapText="1" indent="5"/>
    </xf>
    <xf numFmtId="0" fontId="14" fillId="7" borderId="10" xfId="6" applyFont="1" applyFill="1" applyBorder="1" applyAlignment="1">
      <alignment horizontal="left" vertical="center" wrapText="1" indent="3"/>
    </xf>
    <xf numFmtId="0" fontId="59" fillId="7" borderId="10" xfId="6" applyFont="1" applyFill="1" applyBorder="1" applyAlignment="1">
      <alignment horizontal="left" vertical="center" wrapText="1"/>
    </xf>
    <xf numFmtId="3" fontId="11" fillId="7" borderId="24" xfId="3" applyNumberFormat="1" applyFill="1" applyBorder="1" applyAlignment="1">
      <alignment horizontal="center" vertical="center" wrapText="1"/>
    </xf>
    <xf numFmtId="3" fontId="11" fillId="7" borderId="25" xfId="3" applyNumberFormat="1" applyFill="1" applyBorder="1" applyAlignment="1">
      <alignment horizontal="center" vertical="center" wrapText="1"/>
    </xf>
    <xf numFmtId="3" fontId="12" fillId="0" borderId="10" xfId="3" quotePrefix="1" applyNumberFormat="1" applyFont="1"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17" fillId="7" borderId="23" xfId="7" applyFont="1" applyFill="1" applyBorder="1" applyAlignment="1">
      <alignment horizontal="center" vertical="center"/>
    </xf>
    <xf numFmtId="0" fontId="0" fillId="0" borderId="10"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4" fillId="7" borderId="10" xfId="6" applyFont="1" applyFill="1" applyBorder="1" applyAlignment="1">
      <alignment horizontal="left" vertical="center" wrapText="1"/>
    </xf>
    <xf numFmtId="0" fontId="34" fillId="0" borderId="10" xfId="0" applyFont="1" applyBorder="1" applyAlignment="1">
      <alignment horizontal="center" vertical="center" wrapText="1"/>
    </xf>
    <xf numFmtId="0" fontId="14" fillId="7" borderId="10" xfId="6" applyFont="1" applyFill="1" applyBorder="1" applyAlignment="1">
      <alignment horizontal="left" vertical="center"/>
    </xf>
    <xf numFmtId="0" fontId="52" fillId="7" borderId="10" xfId="6" applyFont="1" applyFill="1" applyBorder="1" applyAlignment="1">
      <alignment horizontal="left" vertical="center" wrapText="1"/>
    </xf>
    <xf numFmtId="165" fontId="11" fillId="7" borderId="24" xfId="3" applyNumberFormat="1" applyFill="1" applyBorder="1" applyAlignment="1">
      <alignment horizontal="center" vertical="center" wrapText="1"/>
    </xf>
    <xf numFmtId="165" fontId="11" fillId="7" borderId="25" xfId="3" applyNumberFormat="1" applyFill="1" applyBorder="1" applyAlignment="1">
      <alignment horizontal="center" vertical="center" wrapText="1"/>
    </xf>
    <xf numFmtId="165" fontId="15" fillId="7" borderId="24" xfId="3" applyNumberFormat="1" applyFont="1" applyFill="1" applyBorder="1" applyAlignment="1">
      <alignment horizontal="center" vertical="center" wrapText="1"/>
    </xf>
    <xf numFmtId="165" fontId="15" fillId="7" borderId="25" xfId="3" applyNumberFormat="1" applyFont="1" applyFill="1" applyBorder="1" applyAlignment="1">
      <alignment horizontal="center" vertical="center" wrapText="1"/>
    </xf>
    <xf numFmtId="22" fontId="0" fillId="0" borderId="0" xfId="0" applyNumberFormat="1" applyAlignment="1">
      <alignment horizontal="center"/>
    </xf>
    <xf numFmtId="2" fontId="12" fillId="0" borderId="10" xfId="3" quotePrefix="1" applyNumberFormat="1" applyFont="1" applyBorder="1" applyAlignment="1">
      <alignment horizontal="center" vertical="center" wrapText="1"/>
    </xf>
    <xf numFmtId="0" fontId="11" fillId="17" borderId="10" xfId="6" applyFill="1" applyBorder="1" applyAlignment="1">
      <alignment horizontal="left" vertical="center" wrapText="1"/>
    </xf>
    <xf numFmtId="0" fontId="17" fillId="17" borderId="10" xfId="7" applyFont="1" applyFill="1" applyBorder="1" applyAlignment="1">
      <alignment horizontal="center" vertical="center"/>
    </xf>
    <xf numFmtId="0" fontId="11" fillId="17" borderId="10" xfId="3" applyFill="1" applyBorder="1" applyAlignment="1">
      <alignment horizontal="center" vertical="center" wrapText="1"/>
    </xf>
    <xf numFmtId="165" fontId="11" fillId="17" borderId="10" xfId="3" applyNumberFormat="1" applyFill="1" applyBorder="1" applyAlignment="1">
      <alignment horizontal="center" vertical="center" wrapText="1"/>
    </xf>
    <xf numFmtId="0" fontId="11" fillId="17" borderId="10" xfId="3" applyFill="1" applyBorder="1"/>
    <xf numFmtId="0" fontId="12" fillId="17" borderId="10" xfId="3" applyFont="1" applyFill="1" applyBorder="1" applyAlignment="1">
      <alignment horizontal="center" vertical="center" wrapText="1"/>
    </xf>
    <xf numFmtId="2" fontId="11" fillId="17" borderId="10" xfId="3" applyNumberFormat="1" applyFill="1" applyBorder="1" applyAlignment="1">
      <alignment horizontal="center" vertical="center" wrapText="1"/>
    </xf>
    <xf numFmtId="3" fontId="12" fillId="17" borderId="10" xfId="3" quotePrefix="1" applyNumberFormat="1" applyFont="1" applyFill="1" applyBorder="1" applyAlignment="1">
      <alignment horizontal="center" vertical="center" wrapText="1"/>
    </xf>
    <xf numFmtId="0" fontId="0" fillId="17" borderId="10" xfId="0" applyFill="1" applyBorder="1" applyAlignment="1">
      <alignment horizontal="center" vertical="center"/>
    </xf>
    <xf numFmtId="0" fontId="0" fillId="7" borderId="0" xfId="0" applyFill="1" applyBorder="1"/>
    <xf numFmtId="0" fontId="0" fillId="7" borderId="0" xfId="0" applyFill="1" applyAlignment="1">
      <alignment horizontal="center"/>
    </xf>
    <xf numFmtId="165" fontId="0" fillId="7" borderId="0" xfId="0" applyNumberFormat="1" applyFill="1" applyAlignment="1">
      <alignment horizontal="center"/>
    </xf>
    <xf numFmtId="0" fontId="3" fillId="7" borderId="21" xfId="0" applyFont="1" applyFill="1" applyBorder="1"/>
    <xf numFmtId="0" fontId="3" fillId="7" borderId="21" xfId="0" applyFont="1" applyFill="1" applyBorder="1" applyAlignment="1">
      <alignment horizontal="center"/>
    </xf>
    <xf numFmtId="0" fontId="0" fillId="7" borderId="21" xfId="0" applyFill="1" applyBorder="1"/>
    <xf numFmtId="0" fontId="0" fillId="7" borderId="68" xfId="0" applyFill="1" applyBorder="1"/>
    <xf numFmtId="0" fontId="0" fillId="7" borderId="68" xfId="0" applyFill="1" applyBorder="1" applyAlignment="1">
      <alignment horizontal="center"/>
    </xf>
    <xf numFmtId="0" fontId="0" fillId="7" borderId="70" xfId="0" applyFill="1" applyBorder="1"/>
    <xf numFmtId="0" fontId="0" fillId="7" borderId="21" xfId="0" applyFill="1" applyBorder="1" applyAlignment="1">
      <alignment horizontal="center" vertical="center"/>
    </xf>
    <xf numFmtId="0" fontId="11" fillId="7" borderId="70" xfId="6" applyFill="1" applyBorder="1" applyAlignment="1">
      <alignment horizontal="left" vertical="center"/>
    </xf>
    <xf numFmtId="165" fontId="0" fillId="7" borderId="70" xfId="0" applyNumberFormat="1" applyFill="1" applyBorder="1" applyAlignment="1">
      <alignment horizontal="center"/>
    </xf>
    <xf numFmtId="3" fontId="0" fillId="7" borderId="70" xfId="0" applyNumberFormat="1" applyFill="1" applyBorder="1" applyAlignment="1">
      <alignment horizontal="center"/>
    </xf>
    <xf numFmtId="22" fontId="0" fillId="7" borderId="0" xfId="0" applyNumberFormat="1" applyFill="1" applyAlignment="1">
      <alignment horizontal="center"/>
    </xf>
    <xf numFmtId="22" fontId="0" fillId="7" borderId="58" xfId="0" applyNumberFormat="1" applyFill="1" applyBorder="1" applyAlignment="1">
      <alignment horizontal="center"/>
    </xf>
    <xf numFmtId="0" fontId="0" fillId="7" borderId="58" xfId="0" applyFill="1" applyBorder="1" applyAlignment="1">
      <alignment horizontal="center"/>
    </xf>
    <xf numFmtId="165" fontId="0" fillId="7" borderId="58" xfId="0" applyNumberFormat="1" applyFill="1" applyBorder="1" applyAlignment="1">
      <alignment horizontal="center"/>
    </xf>
    <xf numFmtId="22" fontId="0" fillId="7" borderId="61" xfId="0" applyNumberFormat="1" applyFill="1" applyBorder="1" applyAlignment="1">
      <alignment horizontal="center"/>
    </xf>
    <xf numFmtId="0" fontId="0" fillId="7" borderId="61" xfId="0" applyFill="1" applyBorder="1" applyAlignment="1">
      <alignment horizontal="center"/>
    </xf>
    <xf numFmtId="165" fontId="0" fillId="7" borderId="61" xfId="0" applyNumberFormat="1" applyFill="1" applyBorder="1" applyAlignment="1">
      <alignment horizontal="center"/>
    </xf>
    <xf numFmtId="22" fontId="0" fillId="7" borderId="64" xfId="0" applyNumberFormat="1" applyFill="1" applyBorder="1" applyAlignment="1">
      <alignment horizontal="center"/>
    </xf>
    <xf numFmtId="0" fontId="0" fillId="7" borderId="64" xfId="0" applyFill="1" applyBorder="1" applyAlignment="1">
      <alignment horizontal="center"/>
    </xf>
    <xf numFmtId="165" fontId="0" fillId="7" borderId="64" xfId="0" applyNumberFormat="1" applyFill="1" applyBorder="1" applyAlignment="1">
      <alignment horizontal="center"/>
    </xf>
    <xf numFmtId="0" fontId="0" fillId="7" borderId="40" xfId="0" applyFill="1" applyBorder="1" applyAlignment="1">
      <alignment horizontal="center"/>
    </xf>
    <xf numFmtId="0" fontId="0" fillId="7" borderId="40" xfId="0" applyFill="1" applyBorder="1" applyAlignment="1">
      <alignment horizontal="center" vertical="center"/>
    </xf>
    <xf numFmtId="0" fontId="0" fillId="7" borderId="71" xfId="0" applyFill="1" applyBorder="1" applyAlignment="1">
      <alignment horizontal="center"/>
    </xf>
    <xf numFmtId="0" fontId="0" fillId="13" borderId="0" xfId="0" applyFill="1" applyBorder="1"/>
    <xf numFmtId="0" fontId="3" fillId="7" borderId="21" xfId="0" applyFont="1" applyFill="1" applyBorder="1" applyAlignment="1">
      <alignment horizontal="left" indent="1"/>
    </xf>
    <xf numFmtId="0" fontId="0" fillId="7" borderId="68" xfId="0" applyFill="1" applyBorder="1" applyAlignment="1">
      <alignment horizontal="left" indent="1"/>
    </xf>
    <xf numFmtId="0" fontId="0" fillId="7" borderId="70" xfId="0" applyFill="1" applyBorder="1" applyAlignment="1">
      <alignment horizontal="left" indent="1"/>
    </xf>
    <xf numFmtId="0" fontId="0" fillId="7" borderId="21" xfId="0" applyFill="1" applyBorder="1" applyAlignment="1">
      <alignment horizontal="left" indent="1"/>
    </xf>
    <xf numFmtId="0" fontId="11" fillId="7" borderId="70" xfId="6" applyFill="1" applyBorder="1" applyAlignment="1">
      <alignment horizontal="left" vertical="center" indent="1"/>
    </xf>
    <xf numFmtId="0" fontId="0" fillId="17" borderId="0" xfId="0" applyFill="1" applyAlignment="1">
      <alignment horizontal="right" indent="1"/>
    </xf>
    <xf numFmtId="0" fontId="0" fillId="17" borderId="0" xfId="0" applyFill="1" applyAlignment="1">
      <alignment horizontal="left" indent="1"/>
    </xf>
    <xf numFmtId="0" fontId="0" fillId="17" borderId="0" xfId="0" applyFill="1"/>
    <xf numFmtId="0" fontId="0" fillId="17" borderId="0" xfId="0" applyFill="1" applyAlignment="1">
      <alignment horizontal="center"/>
    </xf>
    <xf numFmtId="22" fontId="61" fillId="7" borderId="61" xfId="0" applyNumberFormat="1" applyFont="1" applyFill="1" applyBorder="1" applyAlignment="1">
      <alignment horizontal="center"/>
    </xf>
    <xf numFmtId="22" fontId="61" fillId="7" borderId="64" xfId="0" applyNumberFormat="1" applyFont="1" applyFill="1" applyBorder="1" applyAlignment="1">
      <alignment horizontal="center"/>
    </xf>
    <xf numFmtId="14" fontId="0" fillId="0" borderId="0" xfId="0" applyNumberFormat="1" applyAlignment="1">
      <alignment horizontal="left" indent="1"/>
    </xf>
    <xf numFmtId="0" fontId="0" fillId="0" borderId="0" xfId="0" applyAlignment="1">
      <alignment horizontal="left" indent="1"/>
    </xf>
    <xf numFmtId="0" fontId="0" fillId="0" borderId="0" xfId="0" quotePrefix="1" applyAlignment="1">
      <alignment horizontal="left" indent="1"/>
    </xf>
    <xf numFmtId="0" fontId="0" fillId="7" borderId="40" xfId="0" applyFill="1" applyBorder="1"/>
    <xf numFmtId="0" fontId="0" fillId="7" borderId="56" xfId="0" applyFill="1" applyBorder="1"/>
    <xf numFmtId="0" fontId="0" fillId="7" borderId="58" xfId="0" applyFill="1" applyBorder="1"/>
    <xf numFmtId="0" fontId="3" fillId="7" borderId="64" xfId="0" applyFont="1" applyFill="1" applyBorder="1" applyAlignment="1">
      <alignment horizontal="center"/>
    </xf>
    <xf numFmtId="14" fontId="3" fillId="7" borderId="64" xfId="0" applyNumberFormat="1" applyFont="1" applyFill="1" applyBorder="1" applyAlignment="1">
      <alignment horizontal="left" indent="1"/>
    </xf>
    <xf numFmtId="0" fontId="0" fillId="7" borderId="64" xfId="0" applyFill="1" applyBorder="1"/>
    <xf numFmtId="0" fontId="0" fillId="7" borderId="65" xfId="0" applyFill="1" applyBorder="1"/>
    <xf numFmtId="0" fontId="0" fillId="7" borderId="58" xfId="0" applyFill="1" applyBorder="1" applyAlignment="1">
      <alignment horizontal="left" indent="1"/>
    </xf>
    <xf numFmtId="0" fontId="0" fillId="7" borderId="61" xfId="0" applyFill="1" applyBorder="1" applyAlignment="1">
      <alignment horizontal="left" indent="1"/>
    </xf>
    <xf numFmtId="0" fontId="0" fillId="7" borderId="61" xfId="0" applyFill="1" applyBorder="1"/>
    <xf numFmtId="0" fontId="0" fillId="7" borderId="62" xfId="0" applyFill="1" applyBorder="1"/>
    <xf numFmtId="0" fontId="0" fillId="3" borderId="61" xfId="0" applyFill="1" applyBorder="1" applyAlignment="1">
      <alignment horizontal="center"/>
    </xf>
    <xf numFmtId="0" fontId="0" fillId="16" borderId="61" xfId="0" applyFill="1" applyBorder="1" applyAlignment="1">
      <alignment horizontal="center"/>
    </xf>
    <xf numFmtId="0" fontId="0" fillId="7" borderId="55" xfId="0" applyFill="1" applyBorder="1"/>
    <xf numFmtId="0" fontId="0" fillId="7" borderId="72" xfId="0" applyFill="1" applyBorder="1"/>
    <xf numFmtId="0" fontId="0" fillId="7" borderId="60" xfId="0" applyFill="1" applyBorder="1" applyAlignment="1">
      <alignment horizontal="center"/>
    </xf>
    <xf numFmtId="0" fontId="3" fillId="7" borderId="73" xfId="0" applyFont="1" applyFill="1" applyBorder="1"/>
    <xf numFmtId="0" fontId="0" fillId="7" borderId="71" xfId="0" applyFill="1" applyBorder="1"/>
    <xf numFmtId="0" fontId="0" fillId="7" borderId="74" xfId="0" applyFill="1" applyBorder="1"/>
    <xf numFmtId="0" fontId="0" fillId="7" borderId="75" xfId="0" applyFill="1" applyBorder="1" applyAlignment="1">
      <alignment horizontal="center"/>
    </xf>
    <xf numFmtId="0" fontId="0" fillId="15" borderId="76" xfId="0" applyFill="1" applyBorder="1" applyAlignment="1">
      <alignment horizontal="center"/>
    </xf>
    <xf numFmtId="0" fontId="0" fillId="7" borderId="76" xfId="0" applyFill="1" applyBorder="1" applyAlignment="1">
      <alignment horizontal="left" indent="1"/>
    </xf>
    <xf numFmtId="0" fontId="0" fillId="7" borderId="76" xfId="0" applyFill="1" applyBorder="1"/>
    <xf numFmtId="0" fontId="0" fillId="7" borderId="21" xfId="0" applyFill="1" applyBorder="1" applyAlignment="1">
      <alignment horizontal="center"/>
    </xf>
    <xf numFmtId="0" fontId="3" fillId="7" borderId="20" xfId="0" applyFont="1" applyFill="1" applyBorder="1" applyAlignment="1">
      <alignment horizontal="center"/>
    </xf>
    <xf numFmtId="14" fontId="0" fillId="7" borderId="61" xfId="0" applyNumberFormat="1" applyFill="1" applyBorder="1" applyAlignment="1">
      <alignment horizontal="center"/>
    </xf>
    <xf numFmtId="14" fontId="63" fillId="18" borderId="64" xfId="0" applyNumberFormat="1" applyFont="1" applyFill="1" applyBorder="1" applyAlignment="1">
      <alignment horizontal="center"/>
    </xf>
    <xf numFmtId="0" fontId="63" fillId="18" borderId="64" xfId="0" applyFont="1" applyFill="1" applyBorder="1" applyAlignment="1">
      <alignment horizontal="center"/>
    </xf>
    <xf numFmtId="0" fontId="63" fillId="18" borderId="0" xfId="0" applyFont="1" applyFill="1"/>
    <xf numFmtId="0" fontId="11" fillId="7" borderId="77" xfId="3" applyFill="1" applyBorder="1" applyAlignment="1">
      <alignment horizontal="center" vertical="center" wrapText="1"/>
    </xf>
    <xf numFmtId="0" fontId="11" fillId="7" borderId="78" xfId="3" applyFill="1" applyBorder="1" applyAlignment="1">
      <alignment horizontal="center" vertical="center" wrapText="1"/>
    </xf>
    <xf numFmtId="0" fontId="11" fillId="7" borderId="79" xfId="3" applyFill="1" applyBorder="1" applyAlignment="1">
      <alignment horizontal="center" vertical="center" wrapText="1"/>
    </xf>
    <xf numFmtId="3" fontId="11" fillId="7" borderId="26" xfId="3" applyNumberFormat="1" applyFill="1" applyBorder="1" applyAlignment="1">
      <alignment horizontal="center" vertical="center" wrapText="1"/>
    </xf>
    <xf numFmtId="165" fontId="11" fillId="7" borderId="26" xfId="3" applyNumberFormat="1" applyFill="1" applyBorder="1" applyAlignment="1">
      <alignment horizontal="center" vertical="center" wrapText="1"/>
    </xf>
    <xf numFmtId="0" fontId="0" fillId="12" borderId="23" xfId="0" applyFont="1" applyFill="1" applyBorder="1" applyAlignment="1">
      <alignment horizontal="center" vertical="center" wrapText="1"/>
    </xf>
    <xf numFmtId="0" fontId="0" fillId="7" borderId="15" xfId="0" applyFont="1" applyFill="1" applyBorder="1" applyAlignment="1">
      <alignment horizontal="center" vertical="center"/>
    </xf>
    <xf numFmtId="0" fontId="0" fillId="7" borderId="16" xfId="0" applyFont="1" applyFill="1" applyBorder="1" applyAlignment="1">
      <alignment horizontal="center" vertical="center"/>
    </xf>
    <xf numFmtId="0" fontId="0" fillId="7" borderId="14" xfId="0" applyFont="1" applyFill="1" applyBorder="1" applyAlignment="1">
      <alignment horizontal="left" vertical="center" indent="1"/>
    </xf>
    <xf numFmtId="0" fontId="0" fillId="7" borderId="10" xfId="0" applyFill="1" applyBorder="1" applyAlignment="1">
      <alignment horizontal="center" vertical="center"/>
    </xf>
    <xf numFmtId="0" fontId="0" fillId="0" borderId="0" xfId="0" applyAlignment="1">
      <alignment horizontal="center" vertical="center"/>
    </xf>
    <xf numFmtId="0" fontId="2" fillId="0" borderId="10" xfId="1" applyFont="1" applyBorder="1"/>
    <xf numFmtId="0" fontId="0" fillId="7" borderId="0" xfId="0" applyFill="1" applyAlignment="1">
      <alignment horizontal="center" vertical="center"/>
    </xf>
    <xf numFmtId="0" fontId="0" fillId="7" borderId="0" xfId="0" applyFill="1" applyAlignment="1">
      <alignment horizontal="center" vertical="center" textRotation="180"/>
    </xf>
    <xf numFmtId="0" fontId="3" fillId="7" borderId="84" xfId="0" applyFont="1" applyFill="1" applyBorder="1" applyAlignment="1">
      <alignment horizontal="center" vertical="center" textRotation="180"/>
    </xf>
    <xf numFmtId="0" fontId="3" fillId="7" borderId="80" xfId="0" applyFont="1" applyFill="1" applyBorder="1" applyAlignment="1">
      <alignment horizontal="left" vertical="center" textRotation="180"/>
    </xf>
    <xf numFmtId="0" fontId="3" fillId="7" borderId="81" xfId="0" applyFont="1" applyFill="1" applyBorder="1" applyAlignment="1">
      <alignment horizontal="left" vertical="center" textRotation="180"/>
    </xf>
    <xf numFmtId="0" fontId="3" fillId="7" borderId="82" xfId="0" applyFont="1" applyFill="1" applyBorder="1" applyAlignment="1">
      <alignment horizontal="left" vertical="center" textRotation="180"/>
    </xf>
    <xf numFmtId="0" fontId="3" fillId="7" borderId="83" xfId="0" applyFont="1" applyFill="1" applyBorder="1" applyAlignment="1">
      <alignment horizontal="left" vertical="center" textRotation="180"/>
    </xf>
    <xf numFmtId="0" fontId="3" fillId="7" borderId="86" xfId="0" applyFont="1" applyFill="1" applyBorder="1" applyAlignment="1">
      <alignment horizontal="left" vertical="center" textRotation="180"/>
    </xf>
    <xf numFmtId="0" fontId="3" fillId="7" borderId="87" xfId="0" applyFont="1" applyFill="1" applyBorder="1" applyAlignment="1">
      <alignment horizontal="left" vertical="center" textRotation="180"/>
    </xf>
    <xf numFmtId="0" fontId="3" fillId="7" borderId="88" xfId="0" applyFont="1" applyFill="1" applyBorder="1" applyAlignment="1">
      <alignment horizontal="center" vertical="center" textRotation="180"/>
    </xf>
    <xf numFmtId="0" fontId="3" fillId="7" borderId="89" xfId="0" applyFont="1" applyFill="1" applyBorder="1" applyAlignment="1">
      <alignment horizontal="center" vertical="center" textRotation="180"/>
    </xf>
    <xf numFmtId="0" fontId="3" fillId="7" borderId="90" xfId="0" applyFont="1" applyFill="1" applyBorder="1" applyAlignment="1">
      <alignment horizontal="center" vertical="center" textRotation="180"/>
    </xf>
    <xf numFmtId="0" fontId="3" fillId="7" borderId="10" xfId="0" applyFont="1" applyFill="1" applyBorder="1" applyAlignment="1">
      <alignment horizontal="center" vertical="center" textRotation="180"/>
    </xf>
    <xf numFmtId="0" fontId="3" fillId="7" borderId="91" xfId="0" applyFont="1" applyFill="1" applyBorder="1" applyAlignment="1">
      <alignment horizontal="center" vertical="center" textRotation="180"/>
    </xf>
    <xf numFmtId="0" fontId="3" fillId="7" borderId="92" xfId="0" applyFont="1" applyFill="1" applyBorder="1" applyAlignment="1">
      <alignment horizontal="left" vertical="center" textRotation="180"/>
    </xf>
    <xf numFmtId="0" fontId="3" fillId="7" borderId="93" xfId="0" applyFont="1" applyFill="1" applyBorder="1" applyAlignment="1">
      <alignment horizontal="left" vertical="center" textRotation="180"/>
    </xf>
    <xf numFmtId="0" fontId="3" fillId="7" borderId="94" xfId="0" applyFont="1" applyFill="1" applyBorder="1" applyAlignment="1">
      <alignment horizontal="left" vertical="center" textRotation="180"/>
    </xf>
    <xf numFmtId="0" fontId="3" fillId="7" borderId="10" xfId="0" applyFont="1" applyFill="1" applyBorder="1" applyAlignment="1">
      <alignment horizontal="center" vertical="center" textRotation="180" wrapText="1"/>
    </xf>
    <xf numFmtId="0" fontId="3" fillId="7" borderId="88" xfId="0" applyFont="1" applyFill="1" applyBorder="1" applyAlignment="1">
      <alignment horizontal="center" vertical="center" textRotation="180" wrapText="1"/>
    </xf>
    <xf numFmtId="0" fontId="3" fillId="7" borderId="84" xfId="0" applyFont="1" applyFill="1" applyBorder="1" applyAlignment="1">
      <alignment horizontal="center" vertical="center" textRotation="180" wrapText="1"/>
    </xf>
    <xf numFmtId="0" fontId="3" fillId="7" borderId="85" xfId="0" applyFont="1" applyFill="1" applyBorder="1" applyAlignment="1">
      <alignment horizontal="center" vertical="center" textRotation="180" wrapText="1"/>
    </xf>
    <xf numFmtId="0" fontId="0" fillId="7" borderId="10"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0" xfId="0" applyFill="1" applyAlignment="1">
      <alignment horizontal="center" vertical="center"/>
    </xf>
    <xf numFmtId="0" fontId="0" fillId="2" borderId="5" xfId="0"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14" fillId="7" borderId="14" xfId="0" applyFont="1" applyFill="1" applyBorder="1" applyAlignment="1">
      <alignment horizontal="left" vertical="center" indent="1"/>
    </xf>
    <xf numFmtId="0" fontId="12" fillId="7" borderId="15" xfId="0" applyFont="1" applyFill="1" applyBorder="1" applyAlignment="1">
      <alignment vertical="center"/>
    </xf>
    <xf numFmtId="0" fontId="0" fillId="7" borderId="15" xfId="0" applyFill="1" applyBorder="1" applyAlignment="1">
      <alignment vertical="center"/>
    </xf>
    <xf numFmtId="0" fontId="0" fillId="7" borderId="16" xfId="0" applyFill="1" applyBorder="1" applyAlignment="1">
      <alignment vertical="center"/>
    </xf>
    <xf numFmtId="0" fontId="0" fillId="7" borderId="61" xfId="0" applyFill="1" applyBorder="1" applyAlignment="1">
      <alignment vertical="center"/>
    </xf>
    <xf numFmtId="164" fontId="0" fillId="2" borderId="99" xfId="0" applyNumberFormat="1" applyFill="1" applyBorder="1" applyAlignment="1">
      <alignment horizontal="center" vertical="center"/>
    </xf>
    <xf numFmtId="0" fontId="0" fillId="7" borderId="101" xfId="0" applyFill="1" applyBorder="1" applyAlignment="1">
      <alignment vertical="center"/>
    </xf>
    <xf numFmtId="0" fontId="12" fillId="7" borderId="101" xfId="0" applyFont="1" applyFill="1" applyBorder="1" applyAlignment="1">
      <alignment horizontal="center" vertical="center" wrapText="1"/>
    </xf>
    <xf numFmtId="0" fontId="0" fillId="2" borderId="61" xfId="0" applyFill="1" applyBorder="1" applyAlignment="1">
      <alignment horizontal="left" indent="1"/>
    </xf>
    <xf numFmtId="0" fontId="0" fillId="2" borderId="61" xfId="0" applyFill="1" applyBorder="1"/>
    <xf numFmtId="0" fontId="0" fillId="14" borderId="103" xfId="0" applyFill="1" applyBorder="1" applyAlignment="1">
      <alignment horizontal="left"/>
    </xf>
    <xf numFmtId="0" fontId="0" fillId="14" borderId="103" xfId="0" applyFill="1" applyBorder="1" applyAlignment="1">
      <alignment horizontal="center"/>
    </xf>
    <xf numFmtId="0" fontId="0" fillId="14" borderId="104" xfId="0" applyFill="1" applyBorder="1" applyAlignment="1">
      <alignment horizontal="center"/>
    </xf>
    <xf numFmtId="0" fontId="0" fillId="2" borderId="104" xfId="0" applyFill="1" applyBorder="1" applyAlignment="1">
      <alignment horizontal="center"/>
    </xf>
    <xf numFmtId="0" fontId="12" fillId="0" borderId="0" xfId="10" applyAlignment="1">
      <alignment vertical="center"/>
    </xf>
    <xf numFmtId="0" fontId="14" fillId="0" borderId="0" xfId="10" applyFont="1" applyAlignment="1">
      <alignment vertical="center"/>
    </xf>
    <xf numFmtId="0" fontId="14" fillId="0" borderId="14" xfId="10" applyFont="1" applyBorder="1" applyAlignment="1">
      <alignment horizontal="left" vertical="center" indent="1"/>
    </xf>
    <xf numFmtId="0" fontId="12" fillId="0" borderId="16" xfId="10" applyBorder="1" applyAlignment="1">
      <alignment vertical="center"/>
    </xf>
    <xf numFmtId="0" fontId="14" fillId="0" borderId="106" xfId="11" applyFont="1" applyBorder="1" applyAlignment="1">
      <alignment horizontal="left" vertical="center" indent="1"/>
    </xf>
    <xf numFmtId="0" fontId="14" fillId="0" borderId="107" xfId="11" applyFont="1" applyBorder="1" applyAlignment="1">
      <alignment horizontal="center" vertical="center"/>
    </xf>
    <xf numFmtId="0" fontId="12" fillId="0" borderId="108" xfId="11" applyBorder="1" applyAlignment="1">
      <alignment horizontal="left" vertical="center" indent="1"/>
    </xf>
    <xf numFmtId="0" fontId="12" fillId="12" borderId="109" xfId="11" applyFill="1" applyBorder="1" applyAlignment="1">
      <alignment horizontal="center" vertical="center"/>
    </xf>
    <xf numFmtId="0" fontId="12" fillId="0" borderId="110" xfId="11" applyBorder="1" applyAlignment="1">
      <alignment horizontal="left" vertical="center" indent="1"/>
    </xf>
    <xf numFmtId="0" fontId="12" fillId="12" borderId="111" xfId="11" applyFill="1" applyBorder="1" applyAlignment="1">
      <alignment horizontal="center" vertical="center"/>
    </xf>
    <xf numFmtId="0" fontId="12" fillId="0" borderId="112" xfId="11" applyBorder="1" applyAlignment="1">
      <alignment horizontal="left" vertical="center" indent="1"/>
    </xf>
    <xf numFmtId="0" fontId="12" fillId="12" borderId="113" xfId="11" applyFill="1" applyBorder="1" applyAlignment="1">
      <alignment horizontal="center" vertical="center"/>
    </xf>
    <xf numFmtId="0" fontId="14" fillId="0" borderId="50" xfId="11" applyFont="1" applyBorder="1" applyAlignment="1">
      <alignment horizontal="left" vertical="center" indent="1"/>
    </xf>
    <xf numFmtId="0" fontId="14" fillId="0" borderId="52" xfId="11" applyFont="1" applyBorder="1" applyAlignment="1">
      <alignment horizontal="center" vertical="center"/>
    </xf>
    <xf numFmtId="0" fontId="0" fillId="2" borderId="3" xfId="0" applyFill="1" applyBorder="1" applyAlignment="1">
      <alignment vertical="center"/>
    </xf>
    <xf numFmtId="0" fontId="0" fillId="2" borderId="0" xfId="0" applyFill="1" applyBorder="1" applyAlignment="1">
      <alignment vertical="center"/>
    </xf>
    <xf numFmtId="0" fontId="0" fillId="2" borderId="5" xfId="0" applyFill="1" applyBorder="1" applyAlignment="1">
      <alignment vertical="center"/>
    </xf>
    <xf numFmtId="0" fontId="12" fillId="7" borderId="98" xfId="0" applyFont="1" applyFill="1" applyBorder="1" applyAlignment="1">
      <alignment horizontal="left" vertical="center" indent="1"/>
    </xf>
    <xf numFmtId="0" fontId="12" fillId="7" borderId="100" xfId="0" applyFont="1" applyFill="1" applyBorder="1" applyAlignment="1">
      <alignment horizontal="left" vertical="center" indent="1"/>
    </xf>
    <xf numFmtId="0" fontId="34" fillId="7" borderId="10" xfId="0" applyFont="1" applyFill="1" applyBorder="1" applyAlignment="1">
      <alignment horizontal="center" vertical="center" wrapText="1"/>
    </xf>
    <xf numFmtId="0" fontId="0" fillId="7" borderId="0" xfId="0" applyFill="1" applyAlignment="1">
      <alignment vertical="center"/>
    </xf>
    <xf numFmtId="0" fontId="12" fillId="7" borderId="100" xfId="0" applyFont="1" applyFill="1" applyBorder="1" applyAlignment="1">
      <alignment horizontal="left" vertical="center"/>
    </xf>
    <xf numFmtId="0" fontId="12" fillId="19" borderId="10" xfId="0" applyFont="1" applyFill="1" applyBorder="1" applyAlignment="1">
      <alignment horizontal="center" vertical="center"/>
    </xf>
    <xf numFmtId="0" fontId="0" fillId="7" borderId="27" xfId="0" applyFill="1" applyBorder="1" applyAlignment="1">
      <alignment horizontal="center" vertical="center"/>
    </xf>
    <xf numFmtId="0" fontId="0" fillId="7" borderId="114" xfId="0" applyFill="1" applyBorder="1" applyAlignment="1">
      <alignment horizontal="center" vertical="center"/>
    </xf>
    <xf numFmtId="0" fontId="0" fillId="7" borderId="99" xfId="0" applyFill="1" applyBorder="1" applyAlignment="1">
      <alignment horizontal="center" vertical="center"/>
    </xf>
    <xf numFmtId="164" fontId="0" fillId="7" borderId="102" xfId="0" applyNumberFormat="1" applyFill="1" applyBorder="1" applyAlignment="1">
      <alignment horizontal="center" vertical="center"/>
    </xf>
    <xf numFmtId="0" fontId="0" fillId="7" borderId="5" xfId="0" applyFill="1" applyBorder="1" applyAlignment="1">
      <alignment vertical="center"/>
    </xf>
    <xf numFmtId="0" fontId="12" fillId="7" borderId="4" xfId="0" applyFont="1" applyFill="1" applyBorder="1" applyAlignment="1">
      <alignment horizontal="left" vertical="center" indent="1"/>
    </xf>
    <xf numFmtId="0" fontId="12" fillId="7" borderId="0" xfId="0" applyFont="1" applyFill="1" applyBorder="1" applyAlignment="1">
      <alignment horizontal="left" vertical="center" indent="1"/>
    </xf>
    <xf numFmtId="0" fontId="0" fillId="2" borderId="97" xfId="0" applyFill="1" applyBorder="1" applyAlignment="1">
      <alignment vertical="center"/>
    </xf>
    <xf numFmtId="0" fontId="12" fillId="7" borderId="61" xfId="0" applyFont="1" applyFill="1" applyBorder="1" applyAlignment="1">
      <alignment horizontal="left" vertical="center" indent="1"/>
    </xf>
    <xf numFmtId="0" fontId="12" fillId="7" borderId="115" xfId="0" applyFont="1" applyFill="1" applyBorder="1" applyAlignment="1">
      <alignment horizontal="left" vertical="center" indent="1"/>
    </xf>
    <xf numFmtId="0" fontId="12" fillId="7" borderId="116" xfId="0" applyFont="1" applyFill="1" applyBorder="1" applyAlignment="1">
      <alignment horizontal="left" vertical="center" indent="1"/>
    </xf>
    <xf numFmtId="0" fontId="0" fillId="2" borderId="117" xfId="0" applyFill="1" applyBorder="1" applyAlignment="1">
      <alignment horizontal="center" vertical="center"/>
    </xf>
    <xf numFmtId="0" fontId="22" fillId="7" borderId="10" xfId="5" applyFill="1" applyBorder="1" applyAlignment="1">
      <alignment horizontal="center" vertical="center" wrapText="1"/>
    </xf>
    <xf numFmtId="0" fontId="22" fillId="7" borderId="10" xfId="5" applyFill="1" applyBorder="1" applyAlignment="1">
      <alignment horizontal="center" vertical="center"/>
    </xf>
    <xf numFmtId="0" fontId="0" fillId="7" borderId="117" xfId="0" applyFill="1" applyBorder="1" applyAlignment="1">
      <alignment horizontal="center" vertical="center"/>
    </xf>
    <xf numFmtId="0" fontId="34" fillId="7" borderId="116" xfId="0" applyFont="1" applyFill="1" applyBorder="1" applyAlignment="1">
      <alignment horizontal="center" vertical="center" wrapText="1"/>
    </xf>
    <xf numFmtId="0" fontId="12" fillId="7" borderId="116" xfId="0" applyFont="1" applyFill="1" applyBorder="1" applyAlignment="1">
      <alignment horizontal="center" vertical="center"/>
    </xf>
    <xf numFmtId="0" fontId="12" fillId="7" borderId="116" xfId="0" quotePrefix="1" applyFont="1" applyFill="1" applyBorder="1" applyAlignment="1">
      <alignment horizontal="center" vertical="center"/>
    </xf>
    <xf numFmtId="0" fontId="67" fillId="7" borderId="116" xfId="0" applyFont="1" applyFill="1" applyBorder="1" applyAlignment="1">
      <alignment horizontal="center" vertical="center" wrapText="1"/>
    </xf>
    <xf numFmtId="0" fontId="67" fillId="7" borderId="101" xfId="0" applyFont="1" applyFill="1" applyBorder="1" applyAlignment="1">
      <alignment horizontal="center" vertical="center" wrapText="1"/>
    </xf>
    <xf numFmtId="0" fontId="12" fillId="7" borderId="61" xfId="0" applyFont="1" applyFill="1" applyBorder="1" applyAlignment="1">
      <alignment horizontal="center" vertical="center"/>
    </xf>
    <xf numFmtId="0" fontId="12" fillId="7" borderId="101" xfId="0" applyFont="1" applyFill="1" applyBorder="1" applyAlignment="1">
      <alignment horizontal="center" vertical="center"/>
    </xf>
    <xf numFmtId="0" fontId="52" fillId="0" borderId="10" xfId="4" applyFont="1" applyFill="1" applyBorder="1" applyAlignment="1">
      <alignment horizontal="left" vertical="center"/>
    </xf>
    <xf numFmtId="165" fontId="0" fillId="7" borderId="117" xfId="0" applyNumberFormat="1" applyFill="1" applyBorder="1" applyAlignment="1">
      <alignment horizontal="center" vertical="center"/>
    </xf>
    <xf numFmtId="0" fontId="67" fillId="7" borderId="10" xfId="0" applyFont="1" applyFill="1" applyBorder="1" applyAlignment="1">
      <alignment horizontal="center" vertical="center" wrapText="1"/>
    </xf>
    <xf numFmtId="0" fontId="12" fillId="7" borderId="0" xfId="0" applyFont="1" applyFill="1" applyBorder="1" applyAlignment="1">
      <alignment horizontal="center" vertical="center"/>
    </xf>
    <xf numFmtId="0" fontId="12" fillId="7" borderId="0" xfId="0" quotePrefix="1" applyFont="1" applyFill="1" applyBorder="1" applyAlignment="1">
      <alignment horizontal="center" vertical="center"/>
    </xf>
    <xf numFmtId="0" fontId="0" fillId="7" borderId="5" xfId="0" applyFill="1" applyBorder="1" applyAlignment="1">
      <alignment horizontal="center" vertical="center"/>
    </xf>
    <xf numFmtId="0" fontId="12" fillId="7" borderId="58" xfId="0" applyFont="1" applyFill="1" applyBorder="1" applyAlignment="1">
      <alignment horizontal="left" vertical="center" indent="1"/>
    </xf>
    <xf numFmtId="0" fontId="12" fillId="7" borderId="58" xfId="0" applyFont="1" applyFill="1" applyBorder="1" applyAlignment="1">
      <alignment horizontal="center" vertical="center"/>
    </xf>
    <xf numFmtId="0" fontId="12" fillId="7" borderId="64" xfId="0" applyFont="1" applyFill="1" applyBorder="1" applyAlignment="1">
      <alignment horizontal="left" vertical="center" indent="1"/>
    </xf>
    <xf numFmtId="0" fontId="12" fillId="7" borderId="64" xfId="0" applyFont="1" applyFill="1" applyBorder="1" applyAlignment="1">
      <alignment horizontal="center" vertical="center"/>
    </xf>
    <xf numFmtId="0" fontId="12" fillId="7" borderId="120" xfId="0" applyFont="1" applyFill="1" applyBorder="1" applyAlignment="1">
      <alignment horizontal="left" vertical="center" indent="1"/>
    </xf>
    <xf numFmtId="0" fontId="0" fillId="7" borderId="121" xfId="0" applyFill="1" applyBorder="1" applyAlignment="1">
      <alignment horizontal="center" vertical="center"/>
    </xf>
    <xf numFmtId="0" fontId="12" fillId="7" borderId="122" xfId="0" applyFont="1" applyFill="1" applyBorder="1" applyAlignment="1">
      <alignment horizontal="left" vertical="center" indent="1"/>
    </xf>
    <xf numFmtId="0" fontId="67" fillId="7" borderId="0" xfId="0" applyFont="1" applyFill="1" applyBorder="1" applyAlignment="1">
      <alignment horizontal="center" vertical="center" wrapText="1"/>
    </xf>
    <xf numFmtId="164" fontId="0" fillId="7" borderId="5" xfId="0" applyNumberFormat="1" applyFill="1" applyBorder="1" applyAlignment="1">
      <alignment horizontal="center" vertical="center"/>
    </xf>
    <xf numFmtId="0" fontId="67" fillId="7" borderId="64" xfId="0" applyFont="1" applyFill="1" applyBorder="1" applyAlignment="1">
      <alignment horizontal="center" vertical="center" wrapText="1"/>
    </xf>
    <xf numFmtId="0" fontId="0" fillId="7" borderId="123" xfId="0" applyFill="1" applyBorder="1" applyAlignment="1">
      <alignment horizontal="center" vertical="center"/>
    </xf>
    <xf numFmtId="0" fontId="67" fillId="7" borderId="58" xfId="0" applyFont="1" applyFill="1" applyBorder="1" applyAlignment="1">
      <alignment horizontal="center" vertical="center" wrapText="1"/>
    </xf>
    <xf numFmtId="0" fontId="12" fillId="7" borderId="58" xfId="0" quotePrefix="1" applyFont="1" applyFill="1" applyBorder="1" applyAlignment="1">
      <alignment horizontal="center" vertical="center"/>
    </xf>
    <xf numFmtId="0" fontId="0" fillId="2" borderId="121" xfId="0" applyFill="1" applyBorder="1" applyAlignment="1">
      <alignment horizontal="center" vertical="center"/>
    </xf>
    <xf numFmtId="0" fontId="67" fillId="7" borderId="61" xfId="0" applyFont="1" applyFill="1" applyBorder="1" applyAlignment="1">
      <alignment horizontal="center" vertical="center" wrapText="1"/>
    </xf>
    <xf numFmtId="0" fontId="12" fillId="7" borderId="61" xfId="0" quotePrefix="1" applyFont="1" applyFill="1" applyBorder="1" applyAlignment="1">
      <alignment horizontal="center" vertical="center"/>
    </xf>
    <xf numFmtId="0" fontId="12" fillId="7" borderId="115" xfId="0" applyFont="1" applyFill="1" applyBorder="1" applyAlignment="1">
      <alignment horizontal="left" vertical="center" indent="2"/>
    </xf>
    <xf numFmtId="0" fontId="12" fillId="7" borderId="116" xfId="0" applyFont="1" applyFill="1" applyBorder="1" applyAlignment="1">
      <alignment horizontal="left" vertical="center" indent="2"/>
    </xf>
    <xf numFmtId="0" fontId="69" fillId="7" borderId="0" xfId="0" applyFont="1" applyFill="1" applyAlignment="1">
      <alignment vertical="center"/>
    </xf>
    <xf numFmtId="0" fontId="49" fillId="7" borderId="1" xfId="0" applyFont="1" applyFill="1" applyBorder="1" applyAlignment="1">
      <alignment vertical="center"/>
    </xf>
    <xf numFmtId="0" fontId="0" fillId="7" borderId="2" xfId="0" applyFill="1" applyBorder="1" applyAlignment="1">
      <alignment vertical="center"/>
    </xf>
    <xf numFmtId="0" fontId="0" fillId="7" borderId="3" xfId="0" applyFill="1" applyBorder="1" applyAlignment="1">
      <alignment vertical="center"/>
    </xf>
    <xf numFmtId="0" fontId="0" fillId="2" borderId="4" xfId="0" applyFill="1" applyBorder="1" applyAlignment="1">
      <alignment vertical="center"/>
    </xf>
    <xf numFmtId="0" fontId="0" fillId="7" borderId="4" xfId="0" applyFill="1" applyBorder="1" applyAlignment="1">
      <alignment vertical="center"/>
    </xf>
    <xf numFmtId="0" fontId="0" fillId="7" borderId="0" xfId="0" applyFill="1" applyBorder="1" applyAlignment="1">
      <alignment vertical="center"/>
    </xf>
    <xf numFmtId="0" fontId="0" fillId="7" borderId="0" xfId="0" applyFill="1" applyBorder="1" applyAlignment="1">
      <alignment horizontal="center" vertical="center"/>
    </xf>
    <xf numFmtId="0" fontId="0" fillId="7" borderId="127" xfId="0" applyFill="1" applyBorder="1" applyAlignment="1">
      <alignment horizontal="center" vertical="center"/>
    </xf>
    <xf numFmtId="0" fontId="0" fillId="7" borderId="128" xfId="0" applyFill="1" applyBorder="1" applyAlignment="1">
      <alignment horizontal="center" vertical="center"/>
    </xf>
    <xf numFmtId="0" fontId="0" fillId="7" borderId="129" xfId="0" applyFill="1" applyBorder="1" applyAlignment="1">
      <alignment horizontal="center" vertical="center"/>
    </xf>
    <xf numFmtId="0" fontId="0" fillId="7" borderId="127" xfId="0" applyFill="1" applyBorder="1" applyAlignment="1">
      <alignment vertical="center"/>
    </xf>
    <xf numFmtId="0" fontId="11" fillId="7" borderId="128" xfId="3" applyFill="1" applyBorder="1" applyAlignment="1">
      <alignment horizontal="center" vertical="center" wrapText="1"/>
    </xf>
    <xf numFmtId="0" fontId="11" fillId="7" borderId="129" xfId="3" applyFill="1" applyBorder="1" applyAlignment="1">
      <alignment horizontal="center" vertical="center" wrapText="1"/>
    </xf>
    <xf numFmtId="0" fontId="0" fillId="7" borderId="133" xfId="0" applyFill="1" applyBorder="1" applyAlignment="1">
      <alignment horizontal="center" vertical="center"/>
    </xf>
    <xf numFmtId="2" fontId="0" fillId="7" borderId="104" xfId="0" applyNumberFormat="1" applyFill="1" applyBorder="1" applyAlignment="1">
      <alignment horizontal="center" vertical="center"/>
    </xf>
    <xf numFmtId="2" fontId="0" fillId="7" borderId="134" xfId="0" applyNumberFormat="1" applyFill="1" applyBorder="1" applyAlignment="1">
      <alignment horizontal="center" vertical="center"/>
    </xf>
    <xf numFmtId="0" fontId="0" fillId="7" borderId="135" xfId="0" applyFill="1" applyBorder="1" applyAlignment="1">
      <alignment horizontal="center" vertical="center"/>
    </xf>
    <xf numFmtId="2" fontId="0" fillId="7" borderId="105" xfId="0" applyNumberFormat="1" applyFill="1" applyBorder="1" applyAlignment="1">
      <alignment horizontal="center" vertical="center"/>
    </xf>
    <xf numFmtId="2" fontId="0" fillId="7" borderId="136" xfId="0" applyNumberFormat="1" applyFill="1" applyBorder="1" applyAlignment="1">
      <alignment horizontal="center" vertical="center"/>
    </xf>
    <xf numFmtId="0" fontId="3" fillId="7" borderId="130" xfId="0" applyFont="1" applyFill="1" applyBorder="1" applyAlignment="1">
      <alignment horizontal="center" vertical="center"/>
    </xf>
    <xf numFmtId="2" fontId="3" fillId="7" borderId="131" xfId="0" applyNumberFormat="1" applyFont="1" applyFill="1" applyBorder="1" applyAlignment="1">
      <alignment horizontal="center" vertical="center"/>
    </xf>
    <xf numFmtId="2" fontId="3" fillId="7" borderId="132" xfId="0" applyNumberFormat="1" applyFont="1" applyFill="1" applyBorder="1" applyAlignment="1">
      <alignment horizontal="center" vertical="center"/>
    </xf>
    <xf numFmtId="0" fontId="70" fillId="13" borderId="57" xfId="0" applyFont="1" applyFill="1" applyBorder="1" applyAlignment="1">
      <alignment horizontal="left"/>
    </xf>
    <xf numFmtId="0" fontId="0" fillId="13" borderId="58" xfId="0" applyFill="1" applyBorder="1"/>
    <xf numFmtId="0" fontId="14" fillId="13" borderId="58" xfId="0" applyFont="1" applyFill="1" applyBorder="1"/>
    <xf numFmtId="0" fontId="0" fillId="13" borderId="59" xfId="0" applyFill="1" applyBorder="1"/>
    <xf numFmtId="0" fontId="70" fillId="13" borderId="60" xfId="0" applyFont="1" applyFill="1" applyBorder="1" applyAlignment="1">
      <alignment horizontal="left"/>
    </xf>
    <xf numFmtId="0" fontId="70" fillId="13" borderId="61" xfId="0" applyFont="1" applyFill="1" applyBorder="1" applyAlignment="1">
      <alignment horizontal="left"/>
    </xf>
    <xf numFmtId="0" fontId="12" fillId="7" borderId="61" xfId="0" applyFont="1" applyFill="1" applyBorder="1"/>
    <xf numFmtId="0" fontId="70" fillId="13" borderId="63" xfId="0" applyFont="1" applyFill="1" applyBorder="1" applyAlignment="1">
      <alignment horizontal="left"/>
    </xf>
    <xf numFmtId="0" fontId="70" fillId="13" borderId="64" xfId="0" applyFont="1" applyFill="1" applyBorder="1" applyAlignment="1">
      <alignment horizontal="left"/>
    </xf>
    <xf numFmtId="0" fontId="0" fillId="7" borderId="116" xfId="0" applyFill="1" applyBorder="1" applyAlignment="1">
      <alignment vertical="center"/>
    </xf>
    <xf numFmtId="0" fontId="12" fillId="7" borderId="116" xfId="0" applyFont="1" applyFill="1" applyBorder="1" applyAlignment="1">
      <alignment horizontal="center" vertical="center" wrapText="1"/>
    </xf>
    <xf numFmtId="0" fontId="22" fillId="0" borderId="10" xfId="5" applyFill="1" applyBorder="1" applyAlignment="1">
      <alignment horizontal="center" vertical="center"/>
    </xf>
    <xf numFmtId="0" fontId="72" fillId="7" borderId="0" xfId="0" applyFont="1" applyFill="1" applyAlignment="1">
      <alignment horizontal="left" vertical="center" indent="1"/>
    </xf>
    <xf numFmtId="0" fontId="3" fillId="7" borderId="1" xfId="0" applyFont="1" applyFill="1" applyBorder="1" applyAlignment="1">
      <alignment horizontal="center"/>
    </xf>
    <xf numFmtId="0" fontId="3" fillId="2" borderId="2" xfId="0" applyFont="1" applyFill="1" applyBorder="1" applyAlignment="1">
      <alignment horizontal="center"/>
    </xf>
    <xf numFmtId="0" fontId="0" fillId="7" borderId="2" xfId="0" applyFill="1" applyBorder="1" applyAlignment="1">
      <alignment horizontal="center"/>
    </xf>
    <xf numFmtId="0" fontId="62" fillId="7" borderId="2" xfId="0" applyFont="1" applyFill="1" applyBorder="1"/>
    <xf numFmtId="0" fontId="0" fillId="7" borderId="2" xfId="0" applyFill="1" applyBorder="1"/>
    <xf numFmtId="0" fontId="0" fillId="7" borderId="3" xfId="0" applyFill="1" applyBorder="1"/>
    <xf numFmtId="0" fontId="0" fillId="7" borderId="120" xfId="0" applyFill="1" applyBorder="1" applyAlignment="1">
      <alignment horizontal="center"/>
    </xf>
    <xf numFmtId="0" fontId="0" fillId="7" borderId="121" xfId="0" applyFill="1" applyBorder="1"/>
    <xf numFmtId="0" fontId="3" fillId="7" borderId="122" xfId="0" applyFont="1" applyFill="1" applyBorder="1" applyAlignment="1">
      <alignment horizontal="center"/>
    </xf>
    <xf numFmtId="14" fontId="0" fillId="7" borderId="120" xfId="0" applyNumberFormat="1" applyFill="1" applyBorder="1" applyAlignment="1">
      <alignment horizontal="center"/>
    </xf>
    <xf numFmtId="14" fontId="0" fillId="7" borderId="98" xfId="0" applyNumberFormat="1" applyFill="1" applyBorder="1" applyAlignment="1">
      <alignment horizontal="center"/>
    </xf>
    <xf numFmtId="14" fontId="0" fillId="7" borderId="100" xfId="0" applyNumberFormat="1" applyFill="1" applyBorder="1" applyAlignment="1">
      <alignment horizontal="center"/>
    </xf>
    <xf numFmtId="0" fontId="0" fillId="2" borderId="137" xfId="0" applyFill="1" applyBorder="1" applyAlignment="1">
      <alignment horizontal="center"/>
    </xf>
    <xf numFmtId="0" fontId="0" fillId="2" borderId="101" xfId="0" applyFill="1" applyBorder="1" applyAlignment="1">
      <alignment horizontal="left" indent="1"/>
    </xf>
    <xf numFmtId="0" fontId="0" fillId="2" borderId="101" xfId="0" applyFill="1" applyBorder="1"/>
    <xf numFmtId="0" fontId="71" fillId="7" borderId="0" xfId="0" applyFont="1" applyFill="1"/>
    <xf numFmtId="0" fontId="0" fillId="15" borderId="61" xfId="0" applyFill="1" applyBorder="1" applyAlignment="1">
      <alignment horizontal="center"/>
    </xf>
    <xf numFmtId="0" fontId="3" fillId="7" borderId="57" xfId="0" applyFont="1" applyFill="1" applyBorder="1" applyAlignment="1">
      <alignment horizontal="center"/>
    </xf>
    <xf numFmtId="0" fontId="3" fillId="7" borderId="58" xfId="0" applyFont="1" applyFill="1" applyBorder="1" applyAlignment="1">
      <alignment horizontal="center"/>
    </xf>
    <xf numFmtId="0" fontId="3" fillId="7" borderId="58" xfId="0" applyFont="1" applyFill="1" applyBorder="1" applyAlignment="1">
      <alignment horizontal="left" indent="6"/>
    </xf>
    <xf numFmtId="0" fontId="3" fillId="7" borderId="59" xfId="0" applyFont="1" applyFill="1" applyBorder="1"/>
    <xf numFmtId="0" fontId="0" fillId="7" borderId="118" xfId="0" applyFill="1" applyBorder="1" applyAlignment="1">
      <alignment horizontal="center"/>
    </xf>
    <xf numFmtId="0" fontId="0" fillId="16" borderId="116" xfId="0" applyFill="1" applyBorder="1" applyAlignment="1">
      <alignment horizontal="center"/>
    </xf>
    <xf numFmtId="0" fontId="0" fillId="7" borderId="116" xfId="0" applyFill="1" applyBorder="1" applyAlignment="1">
      <alignment horizontal="left" indent="1"/>
    </xf>
    <xf numFmtId="0" fontId="0" fillId="7" borderId="119" xfId="0" applyFill="1" applyBorder="1"/>
    <xf numFmtId="0" fontId="0" fillId="7" borderId="11" xfId="0" applyFill="1" applyBorder="1"/>
    <xf numFmtId="0" fontId="0" fillId="7" borderId="12" xfId="0" applyFill="1" applyBorder="1" applyAlignment="1">
      <alignment horizontal="center"/>
    </xf>
    <xf numFmtId="0" fontId="0" fillId="7" borderId="12" xfId="0" applyFill="1" applyBorder="1" applyAlignment="1">
      <alignment horizontal="left" indent="1"/>
    </xf>
    <xf numFmtId="0" fontId="0" fillId="7" borderId="13" xfId="0" applyFill="1" applyBorder="1"/>
    <xf numFmtId="0" fontId="0" fillId="7" borderId="76" xfId="0" applyFill="1" applyBorder="1" applyAlignment="1">
      <alignment horizontal="center"/>
    </xf>
    <xf numFmtId="0" fontId="3" fillId="7" borderId="21" xfId="0" applyFont="1" applyFill="1" applyBorder="1" applyAlignment="1">
      <alignment horizontal="left" indent="3"/>
    </xf>
    <xf numFmtId="0" fontId="0" fillId="7" borderId="40" xfId="0" applyFill="1" applyBorder="1" applyAlignment="1">
      <alignment vertical="center"/>
    </xf>
    <xf numFmtId="0" fontId="12" fillId="7" borderId="40" xfId="0" applyFont="1" applyFill="1" applyBorder="1" applyAlignment="1">
      <alignment horizontal="center" vertical="center" wrapText="1"/>
    </xf>
    <xf numFmtId="164" fontId="0" fillId="7" borderId="125" xfId="0" applyNumberFormat="1" applyFill="1" applyBorder="1" applyAlignment="1">
      <alignment horizontal="center" vertical="center"/>
    </xf>
    <xf numFmtId="0" fontId="14" fillId="7" borderId="124" xfId="0" applyFont="1" applyFill="1" applyBorder="1" applyAlignment="1">
      <alignment horizontal="left" vertical="center" indent="1"/>
    </xf>
    <xf numFmtId="0" fontId="14" fillId="7" borderId="1" xfId="0" applyFont="1" applyFill="1" applyBorder="1" applyAlignment="1">
      <alignment horizontal="left" vertical="center" indent="1"/>
    </xf>
    <xf numFmtId="0" fontId="12" fillId="7" borderId="2" xfId="0" applyFont="1" applyFill="1" applyBorder="1" applyAlignment="1">
      <alignment vertical="center"/>
    </xf>
    <xf numFmtId="0" fontId="0" fillId="7" borderId="64" xfId="0" applyFill="1" applyBorder="1" applyAlignment="1">
      <alignment vertical="center"/>
    </xf>
    <xf numFmtId="164" fontId="0" fillId="2" borderId="123" xfId="0" applyNumberFormat="1" applyFill="1" applyBorder="1" applyAlignment="1">
      <alignment horizontal="center" vertical="center"/>
    </xf>
    <xf numFmtId="0" fontId="0" fillId="7" borderId="61" xfId="0" applyFill="1" applyBorder="1" applyAlignment="1">
      <alignment horizontal="center" vertical="center"/>
    </xf>
    <xf numFmtId="0" fontId="0" fillId="7" borderId="64" xfId="0" applyFill="1" applyBorder="1" applyAlignment="1">
      <alignment horizontal="center" vertical="center"/>
    </xf>
    <xf numFmtId="0" fontId="0" fillId="7" borderId="116" xfId="0" applyFill="1" applyBorder="1" applyAlignment="1">
      <alignment horizontal="center" vertical="center"/>
    </xf>
    <xf numFmtId="167" fontId="0" fillId="2" borderId="117" xfId="0" applyNumberFormat="1" applyFill="1" applyBorder="1" applyAlignment="1">
      <alignment horizontal="center" vertical="center"/>
    </xf>
    <xf numFmtId="3" fontId="0" fillId="2" borderId="117" xfId="0" applyNumberFormat="1" applyFill="1" applyBorder="1" applyAlignment="1">
      <alignment horizontal="center" vertical="center"/>
    </xf>
    <xf numFmtId="0" fontId="21" fillId="7" borderId="10" xfId="4" applyFont="1" applyFill="1" applyBorder="1" applyAlignment="1">
      <alignment horizontal="left" vertical="center" wrapText="1" indent="2"/>
    </xf>
    <xf numFmtId="0" fontId="11" fillId="0" borderId="10" xfId="3" applyBorder="1" applyAlignment="1">
      <alignment horizontal="left" vertical="center"/>
    </xf>
    <xf numFmtId="0" fontId="21" fillId="7" borderId="10" xfId="5" applyFont="1" applyFill="1" applyBorder="1" applyAlignment="1">
      <alignment horizontal="left" vertical="center" wrapText="1" indent="4"/>
    </xf>
    <xf numFmtId="0" fontId="21" fillId="7" borderId="10" xfId="4" applyFont="1" applyFill="1" applyBorder="1" applyAlignment="1">
      <alignment horizontal="left" vertical="center" wrapText="1" indent="4"/>
    </xf>
    <xf numFmtId="0" fontId="52" fillId="7" borderId="10" xfId="4" applyFont="1" applyFill="1" applyBorder="1" applyAlignment="1">
      <alignment horizontal="left" vertical="center" wrapText="1"/>
    </xf>
    <xf numFmtId="0" fontId="21" fillId="7" borderId="10" xfId="5" applyFont="1" applyFill="1" applyBorder="1" applyAlignment="1">
      <alignment horizontal="left" vertical="center"/>
    </xf>
    <xf numFmtId="0" fontId="21" fillId="0" borderId="10" xfId="4" applyFont="1" applyFill="1" applyBorder="1" applyAlignment="1">
      <alignment horizontal="left" vertical="center" wrapText="1" indent="3"/>
    </xf>
    <xf numFmtId="0" fontId="21" fillId="7" borderId="10" xfId="5" applyFont="1" applyFill="1" applyBorder="1" applyAlignment="1">
      <alignment horizontal="left" vertical="center" wrapText="1" indent="3"/>
    </xf>
    <xf numFmtId="0" fontId="14" fillId="7" borderId="27" xfId="6" applyFont="1" applyFill="1" applyBorder="1" applyAlignment="1">
      <alignment horizontal="left" vertical="center" wrapText="1" indent="1"/>
    </xf>
    <xf numFmtId="0" fontId="11" fillId="7" borderId="27" xfId="6" applyFill="1" applyBorder="1" applyAlignment="1">
      <alignment horizontal="left" vertical="center" wrapText="1" indent="2"/>
    </xf>
    <xf numFmtId="0" fontId="11" fillId="0" borderId="10" xfId="3" applyBorder="1" applyAlignment="1">
      <alignment horizontal="left" vertical="center" wrapText="1" indent="2"/>
    </xf>
    <xf numFmtId="0" fontId="11" fillId="0" borderId="23" xfId="3" applyBorder="1" applyAlignment="1">
      <alignment horizontal="left" vertical="center" wrapText="1" indent="2"/>
    </xf>
    <xf numFmtId="0" fontId="14" fillId="7" borderId="10" xfId="6" applyFont="1" applyFill="1" applyBorder="1" applyAlignment="1">
      <alignment horizontal="left" vertical="center" wrapText="1" indent="1"/>
    </xf>
    <xf numFmtId="2" fontId="11" fillId="7" borderId="10" xfId="3" applyNumberFormat="1" applyFill="1" applyBorder="1" applyAlignment="1">
      <alignment vertical="center"/>
    </xf>
    <xf numFmtId="0" fontId="7" fillId="7" borderId="0" xfId="0" applyFont="1" applyFill="1" applyAlignment="1">
      <alignment horizontal="left" indent="1"/>
    </xf>
    <xf numFmtId="22" fontId="0" fillId="7" borderId="61" xfId="0" applyNumberFormat="1" applyFont="1" applyFill="1" applyBorder="1" applyAlignment="1">
      <alignment horizontal="center"/>
    </xf>
    <xf numFmtId="0" fontId="0" fillId="7" borderId="61" xfId="0" applyFont="1" applyFill="1" applyBorder="1" applyAlignment="1">
      <alignment horizontal="center"/>
    </xf>
    <xf numFmtId="2" fontId="0" fillId="7" borderId="58" xfId="0" applyNumberFormat="1" applyFill="1" applyBorder="1" applyAlignment="1">
      <alignment horizontal="center"/>
    </xf>
    <xf numFmtId="2" fontId="0" fillId="7" borderId="61" xfId="0" applyNumberFormat="1" applyFont="1" applyFill="1" applyBorder="1" applyAlignment="1">
      <alignment horizontal="center"/>
    </xf>
    <xf numFmtId="164" fontId="0" fillId="7" borderId="58" xfId="0" applyNumberFormat="1" applyFill="1" applyBorder="1" applyAlignment="1">
      <alignment horizontal="center"/>
    </xf>
    <xf numFmtId="164" fontId="0" fillId="7" borderId="61" xfId="0" applyNumberFormat="1" applyFont="1" applyFill="1" applyBorder="1" applyAlignment="1">
      <alignment horizontal="center"/>
    </xf>
    <xf numFmtId="22" fontId="0" fillId="7" borderId="116" xfId="0" applyNumberFormat="1" applyFont="1" applyFill="1" applyBorder="1" applyAlignment="1">
      <alignment horizontal="center"/>
    </xf>
    <xf numFmtId="0" fontId="0" fillId="7" borderId="116" xfId="0" applyFont="1" applyFill="1" applyBorder="1" applyAlignment="1">
      <alignment horizontal="center"/>
    </xf>
    <xf numFmtId="2" fontId="0" fillId="7" borderId="116" xfId="0" applyNumberFormat="1" applyFont="1" applyFill="1" applyBorder="1" applyAlignment="1">
      <alignment horizontal="center"/>
    </xf>
    <xf numFmtId="164" fontId="0" fillId="7" borderId="116" xfId="0" applyNumberFormat="1" applyFont="1" applyFill="1" applyBorder="1" applyAlignment="1">
      <alignment horizontal="center"/>
    </xf>
    <xf numFmtId="0" fontId="0" fillId="7" borderId="138" xfId="0" applyFill="1" applyBorder="1" applyAlignment="1">
      <alignment horizontal="left" indent="1"/>
    </xf>
    <xf numFmtId="0" fontId="0" fillId="7" borderId="138" xfId="0" applyFill="1" applyBorder="1"/>
    <xf numFmtId="22" fontId="43" fillId="20" borderId="58" xfId="0" applyNumberFormat="1" applyFont="1" applyFill="1" applyBorder="1" applyAlignment="1">
      <alignment horizontal="left" indent="1"/>
    </xf>
    <xf numFmtId="0" fontId="0" fillId="20" borderId="58" xfId="0" applyFont="1" applyFill="1" applyBorder="1" applyAlignment="1">
      <alignment horizontal="center"/>
    </xf>
    <xf numFmtId="165" fontId="0" fillId="20" borderId="58" xfId="0" applyNumberFormat="1" applyFont="1" applyFill="1" applyBorder="1" applyAlignment="1">
      <alignment horizontal="center"/>
    </xf>
    <xf numFmtId="0" fontId="0" fillId="7" borderId="116" xfId="0" applyFill="1" applyBorder="1"/>
    <xf numFmtId="0" fontId="0" fillId="7" borderId="138" xfId="0" applyFill="1" applyBorder="1" applyAlignment="1">
      <alignment horizontal="center"/>
    </xf>
    <xf numFmtId="0" fontId="0" fillId="7" borderId="116" xfId="0" applyFill="1" applyBorder="1" applyAlignment="1">
      <alignment horizontal="center"/>
    </xf>
    <xf numFmtId="0" fontId="11" fillId="7" borderId="70" xfId="6" applyFill="1" applyBorder="1" applyAlignment="1">
      <alignment horizontal="center" vertical="center"/>
    </xf>
    <xf numFmtId="0" fontId="0" fillId="7" borderId="0" xfId="0" applyFill="1" applyBorder="1" applyAlignment="1">
      <alignment horizontal="center"/>
    </xf>
    <xf numFmtId="0" fontId="0" fillId="20" borderId="58" xfId="0" applyFill="1" applyBorder="1"/>
    <xf numFmtId="0" fontId="43" fillId="20" borderId="58" xfId="0" applyFont="1" applyFill="1" applyBorder="1" applyAlignment="1">
      <alignment horizontal="left" indent="1"/>
    </xf>
    <xf numFmtId="169" fontId="0" fillId="7" borderId="70" xfId="0" applyNumberFormat="1" applyFill="1" applyBorder="1" applyAlignment="1">
      <alignment horizontal="center"/>
    </xf>
    <xf numFmtId="0" fontId="64" fillId="7" borderId="12" xfId="0" applyFont="1" applyFill="1" applyBorder="1" applyAlignment="1">
      <alignment horizontal="left" indent="1"/>
    </xf>
    <xf numFmtId="0" fontId="64" fillId="7" borderId="12" xfId="0" applyFont="1" applyFill="1" applyBorder="1"/>
    <xf numFmtId="165" fontId="64" fillId="7" borderId="12" xfId="0" applyNumberFormat="1" applyFont="1" applyFill="1" applyBorder="1" applyAlignment="1">
      <alignment horizontal="center"/>
    </xf>
    <xf numFmtId="169" fontId="64" fillId="7" borderId="12" xfId="0" applyNumberFormat="1" applyFont="1" applyFill="1" applyBorder="1" applyAlignment="1">
      <alignment horizontal="center"/>
    </xf>
    <xf numFmtId="0" fontId="63" fillId="7" borderId="10" xfId="2" applyFont="1" applyFill="1" applyBorder="1" applyAlignment="1">
      <alignment horizontal="left" vertical="center" wrapText="1" indent="2"/>
    </xf>
    <xf numFmtId="0" fontId="73" fillId="7" borderId="10" xfId="5" applyFont="1" applyFill="1" applyBorder="1" applyAlignment="1">
      <alignment horizontal="left" vertical="center" wrapText="1" indent="3"/>
    </xf>
    <xf numFmtId="0" fontId="21" fillId="0" borderId="10" xfId="5" applyFont="1" applyFill="1" applyBorder="1" applyAlignment="1">
      <alignment horizontal="left" vertical="center" wrapText="1" indent="4"/>
    </xf>
    <xf numFmtId="0" fontId="52" fillId="7" borderId="10" xfId="5" applyFont="1" applyFill="1" applyBorder="1" applyAlignment="1">
      <alignment horizontal="left" vertical="center" wrapText="1" indent="3"/>
    </xf>
    <xf numFmtId="0" fontId="21" fillId="7" borderId="23" xfId="5" applyFont="1" applyFill="1" applyBorder="1" applyAlignment="1">
      <alignment horizontal="left" vertical="center" wrapText="1" indent="5"/>
    </xf>
    <xf numFmtId="0" fontId="21" fillId="7" borderId="10" xfId="5" applyFont="1" applyFill="1" applyBorder="1" applyAlignment="1">
      <alignment horizontal="left" vertical="center" wrapText="1" indent="5"/>
    </xf>
    <xf numFmtId="0" fontId="21" fillId="7" borderId="10" xfId="4" applyFont="1" applyFill="1" applyBorder="1" applyAlignment="1">
      <alignment horizontal="left" vertical="center" wrapText="1" indent="5"/>
    </xf>
    <xf numFmtId="0" fontId="21" fillId="7" borderId="10" xfId="4" applyFont="1" applyFill="1" applyBorder="1" applyAlignment="1">
      <alignment horizontal="left" vertical="center" wrapText="1" indent="7"/>
    </xf>
    <xf numFmtId="0" fontId="11" fillId="7" borderId="68" xfId="3" applyFill="1" applyBorder="1" applyAlignment="1">
      <alignment horizontal="center" vertical="center" wrapText="1"/>
    </xf>
    <xf numFmtId="0" fontId="22" fillId="7" borderId="10" xfId="5" quotePrefix="1" applyFill="1" applyBorder="1" applyAlignment="1">
      <alignment horizontal="center" vertical="center" wrapText="1"/>
    </xf>
    <xf numFmtId="0" fontId="0" fillId="7" borderId="10" xfId="0" applyFill="1" applyBorder="1" applyAlignment="1">
      <alignment horizontal="center"/>
    </xf>
    <xf numFmtId="0" fontId="21" fillId="7" borderId="11" xfId="5" applyFont="1" applyFill="1" applyBorder="1" applyAlignment="1">
      <alignment horizontal="center" vertical="center"/>
    </xf>
    <xf numFmtId="0" fontId="21" fillId="7" borderId="11" xfId="5" quotePrefix="1" applyFont="1" applyFill="1" applyBorder="1" applyAlignment="1">
      <alignment horizontal="center" vertical="center" wrapText="1"/>
    </xf>
    <xf numFmtId="3" fontId="21" fillId="7" borderId="10" xfId="5" applyNumberFormat="1" applyFont="1" applyFill="1" applyBorder="1" applyAlignment="1">
      <alignment horizontal="center" vertical="center" wrapText="1"/>
    </xf>
    <xf numFmtId="166" fontId="21" fillId="7" borderId="10" xfId="5" applyNumberFormat="1" applyFont="1" applyFill="1" applyBorder="1" applyAlignment="1">
      <alignment horizontal="center" vertical="center" wrapText="1"/>
    </xf>
    <xf numFmtId="0" fontId="21" fillId="0" borderId="10" xfId="5" applyFont="1" applyFill="1" applyBorder="1" applyAlignment="1">
      <alignment horizontal="left" vertical="center" wrapText="1" indent="2"/>
    </xf>
    <xf numFmtId="2" fontId="21" fillId="0" borderId="10" xfId="5" applyNumberFormat="1" applyFont="1" applyFill="1" applyBorder="1" applyAlignment="1">
      <alignment horizontal="center" vertical="center" wrapText="1"/>
    </xf>
    <xf numFmtId="0" fontId="11" fillId="17" borderId="10" xfId="6" applyFill="1" applyBorder="1" applyAlignment="1">
      <alignment horizontal="left" vertical="center" wrapText="1" indent="1"/>
    </xf>
    <xf numFmtId="0" fontId="12" fillId="17" borderId="10" xfId="3" quotePrefix="1" applyFont="1" applyFill="1" applyBorder="1" applyAlignment="1">
      <alignment horizontal="center" vertical="center" wrapText="1"/>
    </xf>
    <xf numFmtId="168" fontId="12" fillId="17" borderId="10" xfId="3" quotePrefix="1" applyNumberFormat="1" applyFont="1" applyFill="1" applyBorder="1" applyAlignment="1">
      <alignment horizontal="center" vertical="center" wrapText="1"/>
    </xf>
    <xf numFmtId="170" fontId="12" fillId="7" borderId="10" xfId="3" applyNumberFormat="1" applyFont="1" applyFill="1" applyBorder="1" applyAlignment="1">
      <alignment horizontal="center" vertical="center" wrapText="1"/>
    </xf>
    <xf numFmtId="170" fontId="11" fillId="7" borderId="10" xfId="3" quotePrefix="1" applyNumberFormat="1" applyFill="1" applyBorder="1" applyAlignment="1">
      <alignment horizontal="center" vertical="center" wrapText="1"/>
    </xf>
    <xf numFmtId="170" fontId="11" fillId="17" borderId="10" xfId="3" applyNumberFormat="1" applyFill="1" applyBorder="1" applyAlignment="1">
      <alignment horizontal="center" vertical="center" wrapText="1"/>
    </xf>
    <xf numFmtId="170" fontId="12" fillId="7" borderId="24" xfId="3" applyNumberFormat="1" applyFont="1" applyFill="1" applyBorder="1" applyAlignment="1">
      <alignment horizontal="center" vertical="center" wrapText="1"/>
    </xf>
    <xf numFmtId="170" fontId="12" fillId="7" borderId="25" xfId="3" applyNumberFormat="1" applyFont="1" applyFill="1" applyBorder="1" applyAlignment="1">
      <alignment horizontal="center" vertical="center" wrapText="1"/>
    </xf>
    <xf numFmtId="0" fontId="11" fillId="7" borderId="0" xfId="3" applyFill="1" applyAlignment="1">
      <alignment horizontal="center" vertical="center" wrapText="1"/>
    </xf>
    <xf numFmtId="0" fontId="11" fillId="7" borderId="18" xfId="3" applyFill="1" applyBorder="1" applyAlignment="1">
      <alignment horizontal="center" vertical="center" wrapText="1"/>
    </xf>
    <xf numFmtId="0" fontId="16" fillId="7" borderId="18" xfId="3" applyFont="1" applyFill="1" applyBorder="1" applyAlignment="1">
      <alignment horizontal="center" vertical="center" wrapText="1"/>
    </xf>
    <xf numFmtId="0" fontId="11" fillId="7" borderId="19" xfId="3" applyFill="1" applyBorder="1" applyAlignment="1">
      <alignment horizontal="center" vertical="center" wrapText="1"/>
    </xf>
    <xf numFmtId="0" fontId="11" fillId="7" borderId="33" xfId="3" applyFill="1" applyBorder="1" applyAlignment="1">
      <alignment horizontal="center" vertical="center" wrapText="1"/>
    </xf>
    <xf numFmtId="0" fontId="11" fillId="7" borderId="2" xfId="3" applyFill="1" applyBorder="1" applyAlignment="1">
      <alignment horizontal="center" vertical="center" wrapText="1"/>
    </xf>
    <xf numFmtId="0" fontId="11" fillId="7" borderId="3" xfId="3" applyFill="1" applyBorder="1" applyAlignment="1">
      <alignment horizontal="center" vertical="center" wrapText="1"/>
    </xf>
    <xf numFmtId="0" fontId="11" fillId="7" borderId="10" xfId="6" applyFill="1" applyBorder="1" applyAlignment="1">
      <alignment horizontal="center" vertical="center" wrapText="1"/>
    </xf>
    <xf numFmtId="0" fontId="12" fillId="7" borderId="35" xfId="3" applyFont="1" applyFill="1" applyBorder="1" applyAlignment="1">
      <alignment horizontal="center" vertical="center" wrapText="1"/>
    </xf>
    <xf numFmtId="3" fontId="12" fillId="7" borderId="10" xfId="3" applyNumberFormat="1" applyFont="1" applyFill="1" applyBorder="1" applyAlignment="1">
      <alignment horizontal="center" vertical="center" wrapText="1"/>
    </xf>
    <xf numFmtId="3" fontId="11" fillId="7" borderId="10" xfId="3" applyNumberFormat="1" applyFill="1" applyBorder="1" applyAlignment="1">
      <alignment horizontal="center" vertical="center" wrapText="1"/>
    </xf>
    <xf numFmtId="0" fontId="11" fillId="7" borderId="0" xfId="3" applyFill="1" applyBorder="1" applyAlignment="1">
      <alignment horizontal="center" vertical="center" wrapText="1"/>
    </xf>
    <xf numFmtId="0" fontId="12" fillId="0" borderId="37" xfId="3" applyFont="1" applyBorder="1" applyAlignment="1">
      <alignment horizontal="left" vertical="center" wrapText="1"/>
    </xf>
    <xf numFmtId="0" fontId="17" fillId="7" borderId="38" xfId="7" applyFont="1" applyFill="1" applyBorder="1" applyAlignment="1">
      <alignment horizontal="center" vertical="center"/>
    </xf>
    <xf numFmtId="0" fontId="12" fillId="7" borderId="38" xfId="3" applyFont="1" applyFill="1" applyBorder="1" applyAlignment="1">
      <alignment horizontal="center" vertical="center"/>
    </xf>
    <xf numFmtId="0" fontId="12" fillId="7" borderId="38" xfId="3" applyFont="1" applyFill="1" applyBorder="1" applyAlignment="1">
      <alignment horizontal="center" vertical="center" wrapText="1"/>
    </xf>
    <xf numFmtId="2" fontId="11" fillId="7" borderId="38" xfId="3" applyNumberFormat="1" applyFill="1" applyBorder="1" applyAlignment="1">
      <alignment horizontal="center" vertical="center" wrapText="1"/>
    </xf>
    <xf numFmtId="3" fontId="12" fillId="7" borderId="38" xfId="3" applyNumberFormat="1" applyFont="1" applyFill="1" applyBorder="1" applyAlignment="1">
      <alignment horizontal="center" vertical="center" wrapText="1"/>
    </xf>
    <xf numFmtId="0" fontId="11" fillId="7" borderId="38" xfId="3" applyFill="1" applyBorder="1" applyAlignment="1">
      <alignment horizontal="center" vertical="center" wrapText="1"/>
    </xf>
    <xf numFmtId="0" fontId="12" fillId="7" borderId="39" xfId="3" applyFont="1" applyFill="1" applyBorder="1" applyAlignment="1">
      <alignment horizontal="center" vertical="center" wrapText="1"/>
    </xf>
    <xf numFmtId="0" fontId="14" fillId="17" borderId="1" xfId="0" applyFont="1" applyFill="1" applyBorder="1" applyAlignment="1">
      <alignment horizontal="left" vertical="center" indent="1"/>
    </xf>
    <xf numFmtId="0" fontId="0" fillId="17" borderId="2" xfId="0" applyFill="1" applyBorder="1" applyAlignment="1">
      <alignment vertical="center"/>
    </xf>
    <xf numFmtId="0" fontId="0" fillId="17" borderId="3" xfId="0" applyFill="1" applyBorder="1" applyAlignment="1">
      <alignment vertical="center"/>
    </xf>
    <xf numFmtId="0" fontId="14" fillId="17" borderId="4" xfId="0" applyFont="1" applyFill="1" applyBorder="1" applyAlignment="1">
      <alignment horizontal="left" vertical="center" indent="1"/>
    </xf>
    <xf numFmtId="0" fontId="0" fillId="17" borderId="0" xfId="0" applyFill="1" applyBorder="1" applyAlignment="1">
      <alignment vertical="center"/>
    </xf>
    <xf numFmtId="0" fontId="0" fillId="17" borderId="5" xfId="0" applyFill="1" applyBorder="1" applyAlignment="1">
      <alignment vertical="center"/>
    </xf>
    <xf numFmtId="0" fontId="14" fillId="17" borderId="6" xfId="0" applyFont="1" applyFill="1" applyBorder="1" applyAlignment="1">
      <alignment horizontal="left" vertical="center" indent="1"/>
    </xf>
    <xf numFmtId="0" fontId="0" fillId="17" borderId="7" xfId="0" applyFill="1" applyBorder="1" applyAlignment="1">
      <alignment vertical="center"/>
    </xf>
    <xf numFmtId="0" fontId="0" fillId="17" borderId="8" xfId="0" applyFill="1" applyBorder="1" applyAlignment="1">
      <alignment vertical="center"/>
    </xf>
    <xf numFmtId="0" fontId="0" fillId="7" borderId="0" xfId="0" applyFont="1" applyFill="1" applyAlignment="1">
      <alignment horizontal="center" vertical="center"/>
    </xf>
    <xf numFmtId="0" fontId="32" fillId="7" borderId="0" xfId="0" applyFont="1" applyFill="1" applyBorder="1" applyAlignment="1">
      <alignment horizontal="left" vertical="center"/>
    </xf>
    <xf numFmtId="0" fontId="46" fillId="7" borderId="0" xfId="0" applyFont="1" applyFill="1" applyBorder="1" applyAlignment="1">
      <alignment horizontal="left" vertical="center"/>
    </xf>
    <xf numFmtId="0" fontId="46" fillId="7" borderId="11" xfId="0" applyFont="1" applyFill="1" applyBorder="1" applyAlignment="1">
      <alignment vertical="center"/>
    </xf>
    <xf numFmtId="0" fontId="33" fillId="7" borderId="12" xfId="0" applyFont="1" applyFill="1" applyBorder="1" applyAlignment="1">
      <alignment vertical="center"/>
    </xf>
    <xf numFmtId="0" fontId="0" fillId="7" borderId="12" xfId="0" applyFont="1" applyFill="1" applyBorder="1" applyAlignment="1">
      <alignment horizontal="center" vertical="center"/>
    </xf>
    <xf numFmtId="0" fontId="0" fillId="7" borderId="13" xfId="0" applyFont="1" applyFill="1" applyBorder="1" applyAlignment="1">
      <alignment horizontal="center" vertical="center"/>
    </xf>
    <xf numFmtId="0" fontId="34" fillId="7" borderId="41" xfId="0" applyFont="1" applyFill="1" applyBorder="1" applyAlignment="1">
      <alignment horizontal="center" vertical="center" wrapText="1"/>
    </xf>
    <xf numFmtId="0" fontId="34" fillId="7" borderId="46" xfId="0" applyFont="1" applyFill="1" applyBorder="1" applyAlignment="1">
      <alignment horizontal="center" vertical="center" wrapText="1"/>
    </xf>
    <xf numFmtId="0" fontId="34" fillId="7" borderId="47" xfId="0" applyFont="1" applyFill="1" applyBorder="1" applyAlignment="1">
      <alignment horizontal="center" vertical="center" wrapText="1"/>
    </xf>
    <xf numFmtId="165" fontId="34" fillId="7" borderId="47" xfId="0" applyNumberFormat="1" applyFont="1" applyFill="1" applyBorder="1" applyAlignment="1">
      <alignment horizontal="center" vertical="center" wrapText="1"/>
    </xf>
    <xf numFmtId="0" fontId="40" fillId="7" borderId="47" xfId="0" applyFont="1" applyFill="1" applyBorder="1" applyAlignment="1">
      <alignment horizontal="center" vertical="center" wrapText="1"/>
    </xf>
    <xf numFmtId="0" fontId="0" fillId="7" borderId="48" xfId="0" applyFont="1" applyFill="1" applyBorder="1" applyAlignment="1">
      <alignment horizontal="center" vertical="center"/>
    </xf>
    <xf numFmtId="0" fontId="0" fillId="7" borderId="23" xfId="0" applyFont="1" applyFill="1" applyBorder="1" applyAlignment="1">
      <alignment horizontal="center" vertical="center"/>
    </xf>
    <xf numFmtId="0" fontId="34" fillId="7" borderId="36" xfId="0" applyFont="1" applyFill="1" applyBorder="1" applyAlignment="1">
      <alignment horizontal="center" vertical="center" wrapText="1"/>
    </xf>
    <xf numFmtId="165" fontId="34" fillId="7" borderId="10" xfId="0" applyNumberFormat="1" applyFont="1" applyFill="1" applyBorder="1" applyAlignment="1">
      <alignment horizontal="center" vertical="center" wrapText="1"/>
    </xf>
    <xf numFmtId="0" fontId="40" fillId="7" borderId="10" xfId="0" applyFont="1" applyFill="1" applyBorder="1" applyAlignment="1">
      <alignment horizontal="center" vertical="center" wrapText="1"/>
    </xf>
    <xf numFmtId="0" fontId="0" fillId="7" borderId="35" xfId="0" applyFont="1" applyFill="1" applyBorder="1" applyAlignment="1">
      <alignment horizontal="center" vertical="center"/>
    </xf>
    <xf numFmtId="0" fontId="0" fillId="7" borderId="10" xfId="0" applyFont="1" applyFill="1" applyBorder="1" applyAlignment="1">
      <alignment horizontal="center" vertical="center"/>
    </xf>
    <xf numFmtId="0" fontId="0" fillId="7" borderId="0" xfId="0" applyFont="1" applyFill="1" applyAlignment="1">
      <alignment horizontal="left" vertical="center"/>
    </xf>
    <xf numFmtId="0" fontId="31" fillId="7" borderId="10" xfId="0" applyFont="1" applyFill="1" applyBorder="1" applyAlignment="1">
      <alignment horizontal="center" vertical="center" wrapText="1"/>
    </xf>
    <xf numFmtId="0" fontId="32" fillId="7" borderId="10" xfId="0" applyFont="1" applyFill="1" applyBorder="1" applyAlignment="1">
      <alignment horizontal="center" vertical="center" wrapText="1"/>
    </xf>
    <xf numFmtId="164" fontId="32" fillId="7" borderId="10" xfId="0" applyNumberFormat="1" applyFont="1" applyFill="1" applyBorder="1" applyAlignment="1">
      <alignment horizontal="center" vertical="center" wrapText="1"/>
    </xf>
    <xf numFmtId="164" fontId="0" fillId="7" borderId="10" xfId="0" applyNumberFormat="1" applyFont="1" applyFill="1" applyBorder="1" applyAlignment="1">
      <alignment horizontal="center" vertical="center" wrapText="1"/>
    </xf>
    <xf numFmtId="0" fontId="64" fillId="7" borderId="10" xfId="0" applyFont="1" applyFill="1" applyBorder="1" applyAlignment="1">
      <alignment horizontal="center" vertical="center"/>
    </xf>
    <xf numFmtId="2" fontId="64" fillId="7" borderId="10" xfId="0" applyNumberFormat="1" applyFont="1" applyFill="1" applyBorder="1" applyAlignment="1">
      <alignment horizontal="center" vertical="center"/>
    </xf>
    <xf numFmtId="2" fontId="65" fillId="7" borderId="10" xfId="0" applyNumberFormat="1" applyFont="1" applyFill="1" applyBorder="1" applyAlignment="1">
      <alignment horizontal="center" vertical="center"/>
    </xf>
    <xf numFmtId="2" fontId="32" fillId="7" borderId="10" xfId="0" applyNumberFormat="1" applyFont="1" applyFill="1" applyBorder="1" applyAlignment="1">
      <alignment horizontal="center" vertical="center" wrapText="1"/>
    </xf>
    <xf numFmtId="2" fontId="66" fillId="7" borderId="10" xfId="0" applyNumberFormat="1" applyFont="1" applyFill="1" applyBorder="1" applyAlignment="1">
      <alignment horizontal="center" vertical="center"/>
    </xf>
    <xf numFmtId="2" fontId="0" fillId="7" borderId="10" xfId="0" applyNumberFormat="1" applyFont="1" applyFill="1" applyBorder="1" applyAlignment="1">
      <alignment horizontal="center" vertical="center"/>
    </xf>
    <xf numFmtId="2" fontId="0" fillId="7" borderId="0" xfId="0" applyNumberFormat="1" applyFont="1" applyFill="1" applyBorder="1" applyAlignment="1">
      <alignment horizontal="center" vertical="center"/>
    </xf>
    <xf numFmtId="0" fontId="3" fillId="7" borderId="0" xfId="0" applyFont="1" applyFill="1" applyAlignment="1">
      <alignment horizontal="left" vertical="center"/>
    </xf>
    <xf numFmtId="0" fontId="0" fillId="7" borderId="41" xfId="0" applyFont="1" applyFill="1" applyBorder="1" applyAlignment="1">
      <alignment horizontal="center" vertical="center" wrapText="1"/>
    </xf>
    <xf numFmtId="0" fontId="0" fillId="7" borderId="14" xfId="0" applyFont="1" applyFill="1" applyBorder="1" applyAlignment="1">
      <alignment horizontal="left" vertical="center"/>
    </xf>
    <xf numFmtId="0" fontId="41" fillId="7" borderId="23" xfId="0" applyFont="1" applyFill="1" applyBorder="1" applyAlignment="1">
      <alignment horizontal="center" vertical="center" wrapText="1"/>
    </xf>
    <xf numFmtId="2" fontId="39" fillId="7" borderId="10" xfId="0" applyNumberFormat="1" applyFont="1" applyFill="1" applyBorder="1" applyAlignment="1">
      <alignment horizontal="center" vertical="center" wrapText="1"/>
    </xf>
    <xf numFmtId="164" fontId="39" fillId="7" borderId="10" xfId="0" applyNumberFormat="1" applyFont="1" applyFill="1" applyBorder="1" applyAlignment="1">
      <alignment horizontal="center" vertical="center" wrapText="1"/>
    </xf>
    <xf numFmtId="0" fontId="0" fillId="7" borderId="0" xfId="0" applyFont="1" applyFill="1" applyAlignment="1">
      <alignment horizontal="center" vertical="center" wrapText="1"/>
    </xf>
    <xf numFmtId="0" fontId="34" fillId="7" borderId="0" xfId="0" applyFont="1" applyFill="1" applyBorder="1" applyAlignment="1">
      <alignment horizontal="left" vertical="center"/>
    </xf>
    <xf numFmtId="0" fontId="33" fillId="7" borderId="0" xfId="0" applyFont="1" applyFill="1" applyAlignment="1">
      <alignment horizontal="left" vertical="center"/>
    </xf>
    <xf numFmtId="0" fontId="34" fillId="7" borderId="37" xfId="0" applyFont="1" applyFill="1" applyBorder="1" applyAlignment="1">
      <alignment horizontal="center" vertical="center" wrapText="1"/>
    </xf>
    <xf numFmtId="0" fontId="34" fillId="7" borderId="38" xfId="0" applyFont="1" applyFill="1" applyBorder="1" applyAlignment="1">
      <alignment horizontal="center" vertical="center" wrapText="1"/>
    </xf>
    <xf numFmtId="165" fontId="34" fillId="7" borderId="38" xfId="0" applyNumberFormat="1" applyFont="1" applyFill="1" applyBorder="1" applyAlignment="1">
      <alignment horizontal="center" vertical="center" wrapText="1"/>
    </xf>
    <xf numFmtId="0" fontId="40" fillId="7" borderId="38" xfId="0" applyFont="1" applyFill="1" applyBorder="1" applyAlignment="1">
      <alignment horizontal="center" vertical="center" wrapText="1"/>
    </xf>
    <xf numFmtId="0" fontId="0" fillId="7" borderId="39" xfId="0" applyFont="1" applyFill="1" applyBorder="1" applyAlignment="1">
      <alignment horizontal="center" vertical="center"/>
    </xf>
    <xf numFmtId="0" fontId="50" fillId="7" borderId="23" xfId="0" applyFont="1" applyFill="1" applyBorder="1" applyAlignment="1">
      <alignment horizontal="center" vertical="center" wrapText="1"/>
    </xf>
    <xf numFmtId="0" fontId="34" fillId="7" borderId="23" xfId="0" applyFont="1" applyFill="1" applyBorder="1" applyAlignment="1">
      <alignment horizontal="center" vertical="center" wrapText="1"/>
    </xf>
    <xf numFmtId="0" fontId="50" fillId="7" borderId="10" xfId="0" applyFont="1" applyFill="1" applyBorder="1" applyAlignment="1">
      <alignment horizontal="center" vertical="center" wrapText="1"/>
    </xf>
    <xf numFmtId="0" fontId="35" fillId="7" borderId="10" xfId="0" applyFont="1" applyFill="1" applyBorder="1" applyAlignment="1">
      <alignment horizontal="center" vertical="center" wrapText="1"/>
    </xf>
    <xf numFmtId="0" fontId="51" fillId="7" borderId="10" xfId="0" applyFont="1" applyFill="1" applyBorder="1" applyAlignment="1">
      <alignment horizontal="center" vertical="center" wrapText="1"/>
    </xf>
    <xf numFmtId="0" fontId="0" fillId="7" borderId="10" xfId="0" applyFont="1" applyFill="1" applyBorder="1" applyAlignment="1">
      <alignment horizontal="center" vertical="center" wrapText="1"/>
    </xf>
    <xf numFmtId="0" fontId="35" fillId="7" borderId="23" xfId="0" applyFont="1" applyFill="1" applyBorder="1" applyAlignment="1">
      <alignment horizontal="center" vertical="center" wrapText="1"/>
    </xf>
    <xf numFmtId="0" fontId="64" fillId="7" borderId="0" xfId="0" applyFont="1" applyFill="1" applyAlignment="1">
      <alignment horizontal="left" vertical="center"/>
    </xf>
    <xf numFmtId="0" fontId="64" fillId="0" borderId="0" xfId="0" applyFont="1" applyAlignment="1">
      <alignment horizontal="left" vertical="center"/>
    </xf>
    <xf numFmtId="0" fontId="43" fillId="7" borderId="0" xfId="0" applyFont="1" applyFill="1" applyAlignment="1">
      <alignment horizontal="left" vertical="center"/>
    </xf>
    <xf numFmtId="0" fontId="0" fillId="7" borderId="57" xfId="0" applyFont="1" applyFill="1" applyBorder="1" applyAlignment="1">
      <alignment horizontal="center" vertical="center"/>
    </xf>
    <xf numFmtId="0" fontId="0" fillId="7" borderId="58" xfId="0" applyFont="1" applyFill="1" applyBorder="1" applyAlignment="1">
      <alignment horizontal="center" vertical="center"/>
    </xf>
    <xf numFmtId="0" fontId="0" fillId="7" borderId="58" xfId="0" applyFont="1" applyFill="1" applyBorder="1" applyAlignment="1">
      <alignment horizontal="right" vertical="center"/>
    </xf>
    <xf numFmtId="0" fontId="0" fillId="7" borderId="60" xfId="0" applyFont="1" applyFill="1" applyBorder="1" applyAlignment="1">
      <alignment horizontal="center" vertical="center"/>
    </xf>
    <xf numFmtId="0" fontId="0" fillId="7" borderId="61" xfId="0" applyFont="1" applyFill="1" applyBorder="1" applyAlignment="1">
      <alignment horizontal="center" vertical="center"/>
    </xf>
    <xf numFmtId="0" fontId="0" fillId="7" borderId="61" xfId="0" applyFont="1" applyFill="1" applyBorder="1" applyAlignment="1">
      <alignment horizontal="right" vertical="center"/>
    </xf>
    <xf numFmtId="0" fontId="0" fillId="7" borderId="63" xfId="0" applyFont="1" applyFill="1" applyBorder="1" applyAlignment="1">
      <alignment horizontal="center" vertical="center"/>
    </xf>
    <xf numFmtId="0" fontId="0" fillId="7" borderId="64" xfId="0" applyFont="1" applyFill="1" applyBorder="1" applyAlignment="1">
      <alignment horizontal="center" vertical="center"/>
    </xf>
    <xf numFmtId="0" fontId="0" fillId="7" borderId="64" xfId="0" applyFont="1" applyFill="1" applyBorder="1" applyAlignment="1">
      <alignment horizontal="right" vertical="center"/>
    </xf>
    <xf numFmtId="0" fontId="0" fillId="7" borderId="143" xfId="0" applyFont="1" applyFill="1" applyBorder="1" applyAlignment="1">
      <alignment horizontal="center" vertical="center"/>
    </xf>
    <xf numFmtId="0" fontId="0" fillId="7" borderId="141" xfId="0" applyFont="1" applyFill="1" applyBorder="1" applyAlignment="1">
      <alignment horizontal="center" vertical="center"/>
    </xf>
    <xf numFmtId="0" fontId="0" fillId="7" borderId="142" xfId="0" applyFont="1" applyFill="1" applyBorder="1" applyAlignment="1">
      <alignment horizontal="center" vertical="center"/>
    </xf>
    <xf numFmtId="2" fontId="0" fillId="7" borderId="86" xfId="0" applyNumberFormat="1" applyFont="1" applyFill="1" applyBorder="1" applyAlignment="1">
      <alignment horizontal="center" vertical="center"/>
    </xf>
    <xf numFmtId="2" fontId="0" fillId="7" borderId="80" xfId="0" applyNumberFormat="1" applyFont="1" applyFill="1" applyBorder="1" applyAlignment="1">
      <alignment horizontal="center" vertical="center"/>
    </xf>
    <xf numFmtId="2" fontId="0" fillId="7" borderId="81" xfId="0" applyNumberFormat="1" applyFont="1" applyFill="1" applyBorder="1" applyAlignment="1">
      <alignment horizontal="center" vertical="center"/>
    </xf>
    <xf numFmtId="164" fontId="0" fillId="7" borderId="86" xfId="0" applyNumberFormat="1" applyFont="1" applyFill="1" applyBorder="1" applyAlignment="1">
      <alignment horizontal="center" vertical="center"/>
    </xf>
    <xf numFmtId="164" fontId="0" fillId="7" borderId="80" xfId="0" applyNumberFormat="1" applyFont="1" applyFill="1" applyBorder="1" applyAlignment="1">
      <alignment horizontal="center" vertical="center"/>
    </xf>
    <xf numFmtId="164" fontId="0" fillId="7" borderId="81" xfId="0" applyNumberFormat="1" applyFont="1" applyFill="1" applyBorder="1" applyAlignment="1">
      <alignment horizontal="center" vertical="center"/>
    </xf>
    <xf numFmtId="0" fontId="0" fillId="7" borderId="86" xfId="0" applyFont="1" applyFill="1" applyBorder="1" applyAlignment="1">
      <alignment horizontal="center" vertical="center"/>
    </xf>
    <xf numFmtId="0" fontId="0" fillId="7" borderId="80" xfId="0" applyFont="1" applyFill="1" applyBorder="1" applyAlignment="1">
      <alignment horizontal="center" vertical="center"/>
    </xf>
    <xf numFmtId="0" fontId="0" fillId="7" borderId="81" xfId="0" applyFont="1" applyFill="1" applyBorder="1" applyAlignment="1">
      <alignment horizontal="center" vertical="center"/>
    </xf>
    <xf numFmtId="0" fontId="0" fillId="7" borderId="87" xfId="0" applyFont="1" applyFill="1" applyBorder="1" applyAlignment="1">
      <alignment horizontal="center" vertical="center"/>
    </xf>
    <xf numFmtId="0" fontId="0" fillId="7" borderId="82" xfId="0" applyFont="1" applyFill="1" applyBorder="1" applyAlignment="1">
      <alignment horizontal="center" vertical="center"/>
    </xf>
    <xf numFmtId="0" fontId="0" fillId="7" borderId="83" xfId="0" applyFont="1" applyFill="1" applyBorder="1" applyAlignment="1">
      <alignment horizontal="center" vertical="center"/>
    </xf>
    <xf numFmtId="0" fontId="0" fillId="7" borderId="55" xfId="0" applyFont="1" applyFill="1" applyBorder="1" applyAlignment="1">
      <alignment horizontal="center" vertical="center"/>
    </xf>
    <xf numFmtId="0" fontId="0" fillId="7" borderId="40" xfId="0" applyFont="1" applyFill="1" applyBorder="1" applyAlignment="1">
      <alignment horizontal="left" vertical="center"/>
    </xf>
    <xf numFmtId="0" fontId="0" fillId="7" borderId="56" xfId="0" applyFont="1" applyFill="1" applyBorder="1" applyAlignment="1">
      <alignment horizontal="center" vertical="center"/>
    </xf>
    <xf numFmtId="0" fontId="0" fillId="7" borderId="9" xfId="0" applyFont="1" applyFill="1" applyBorder="1" applyAlignment="1">
      <alignment horizontal="center" vertical="center"/>
    </xf>
    <xf numFmtId="0" fontId="0" fillId="7" borderId="0" xfId="0" applyFont="1" applyFill="1" applyBorder="1" applyAlignment="1">
      <alignment horizontal="left" vertical="center"/>
    </xf>
    <xf numFmtId="0" fontId="0" fillId="7" borderId="72" xfId="0" applyFont="1" applyFill="1" applyBorder="1" applyAlignment="1">
      <alignment horizontal="center" vertical="center"/>
    </xf>
    <xf numFmtId="0" fontId="0" fillId="7" borderId="73" xfId="0" applyFont="1" applyFill="1" applyBorder="1" applyAlignment="1">
      <alignment horizontal="center" vertical="center"/>
    </xf>
    <xf numFmtId="0" fontId="0" fillId="7" borderId="71" xfId="0" applyFont="1" applyFill="1" applyBorder="1" applyAlignment="1">
      <alignment horizontal="left" vertical="center"/>
    </xf>
    <xf numFmtId="0" fontId="0" fillId="7" borderId="74" xfId="0" applyFont="1" applyFill="1" applyBorder="1" applyAlignment="1">
      <alignment horizontal="center" vertical="center"/>
    </xf>
    <xf numFmtId="0" fontId="34" fillId="7" borderId="0" xfId="0" applyFont="1" applyFill="1" applyAlignment="1">
      <alignment horizontal="left" vertical="center"/>
    </xf>
    <xf numFmtId="0" fontId="0" fillId="7" borderId="40" xfId="0" applyFont="1" applyFill="1" applyBorder="1" applyAlignment="1">
      <alignment horizontal="center" vertical="center"/>
    </xf>
    <xf numFmtId="0" fontId="0" fillId="7" borderId="40" xfId="0" applyFont="1" applyFill="1" applyBorder="1" applyAlignment="1">
      <alignment horizontal="right" vertical="center"/>
    </xf>
    <xf numFmtId="0" fontId="0" fillId="7" borderId="0" xfId="0" applyFont="1" applyFill="1" applyBorder="1" applyAlignment="1">
      <alignment horizontal="center" vertical="center"/>
    </xf>
    <xf numFmtId="0" fontId="0" fillId="7" borderId="0" xfId="0" applyFont="1" applyFill="1" applyBorder="1" applyAlignment="1">
      <alignment horizontal="right" vertical="center"/>
    </xf>
    <xf numFmtId="0" fontId="0" fillId="7" borderId="71" xfId="0" applyFont="1" applyFill="1" applyBorder="1" applyAlignment="1">
      <alignment horizontal="center" vertical="center"/>
    </xf>
    <xf numFmtId="0" fontId="0" fillId="7" borderId="71" xfId="0" applyFont="1" applyFill="1" applyBorder="1" applyAlignment="1">
      <alignment horizontal="right" vertical="center"/>
    </xf>
    <xf numFmtId="0" fontId="35" fillId="7" borderId="46" xfId="0" applyFont="1" applyFill="1" applyBorder="1" applyAlignment="1">
      <alignment horizontal="center" vertical="center" wrapText="1"/>
    </xf>
    <xf numFmtId="0" fontId="34" fillId="7" borderId="48" xfId="0" applyFont="1" applyFill="1" applyBorder="1" applyAlignment="1">
      <alignment horizontal="center" vertical="center" wrapText="1"/>
    </xf>
    <xf numFmtId="0" fontId="35" fillId="7" borderId="139" xfId="0" applyFont="1" applyFill="1" applyBorder="1" applyAlignment="1">
      <alignment horizontal="center" vertical="center" wrapText="1"/>
    </xf>
    <xf numFmtId="0" fontId="34" fillId="7" borderId="140" xfId="0" applyFont="1" applyFill="1" applyBorder="1" applyAlignment="1">
      <alignment horizontal="center" vertical="center" wrapText="1"/>
    </xf>
    <xf numFmtId="0" fontId="35" fillId="7" borderId="36" xfId="0" applyFont="1" applyFill="1" applyBorder="1" applyAlignment="1">
      <alignment horizontal="center" vertical="center" wrapText="1"/>
    </xf>
    <xf numFmtId="0" fontId="34" fillId="7" borderId="35" xfId="0" applyFont="1" applyFill="1" applyBorder="1" applyAlignment="1">
      <alignment horizontal="center" vertical="center" wrapText="1"/>
    </xf>
    <xf numFmtId="0" fontId="35" fillId="7" borderId="37" xfId="0" applyFont="1" applyFill="1" applyBorder="1" applyAlignment="1">
      <alignment horizontal="center" vertical="center" wrapText="1"/>
    </xf>
    <xf numFmtId="0" fontId="35" fillId="7" borderId="0" xfId="0" applyFont="1" applyFill="1" applyBorder="1" applyAlignment="1">
      <alignment horizontal="center" vertical="center" wrapText="1"/>
    </xf>
    <xf numFmtId="0" fontId="33" fillId="7" borderId="10" xfId="0" applyFont="1" applyFill="1" applyBorder="1" applyAlignment="1">
      <alignment horizontal="center" vertical="center" wrapText="1"/>
    </xf>
    <xf numFmtId="0" fontId="36" fillId="7" borderId="10" xfId="0" applyFont="1" applyFill="1" applyBorder="1" applyAlignment="1">
      <alignment horizontal="center" vertical="center" wrapText="1"/>
    </xf>
    <xf numFmtId="0" fontId="0" fillId="7" borderId="44" xfId="0" applyFont="1" applyFill="1" applyBorder="1" applyAlignment="1">
      <alignment horizontal="center" vertical="center"/>
    </xf>
    <xf numFmtId="0" fontId="0" fillId="7" borderId="66" xfId="0" applyFont="1" applyFill="1" applyBorder="1" applyAlignment="1">
      <alignment horizontal="center" vertical="center"/>
    </xf>
    <xf numFmtId="0" fontId="0" fillId="2" borderId="0" xfId="0" applyFill="1" applyAlignment="1">
      <alignment horizontal="left" vertical="center" indent="1"/>
    </xf>
    <xf numFmtId="165" fontId="12" fillId="17" borderId="10" xfId="3" quotePrefix="1" applyNumberFormat="1" applyFont="1" applyFill="1" applyBorder="1" applyAlignment="1">
      <alignment horizontal="center" vertical="center" wrapText="1"/>
    </xf>
    <xf numFmtId="0" fontId="0" fillId="7" borderId="121" xfId="0" applyFill="1" applyBorder="1" applyAlignment="1">
      <alignment horizontal="center"/>
    </xf>
    <xf numFmtId="0" fontId="3" fillId="7" borderId="123" xfId="0" applyFont="1" applyFill="1" applyBorder="1" applyAlignment="1">
      <alignment horizontal="center"/>
    </xf>
    <xf numFmtId="0" fontId="0" fillId="7" borderId="27" xfId="0" applyFont="1" applyFill="1" applyBorder="1" applyAlignment="1">
      <alignment horizontal="center" vertical="center"/>
    </xf>
    <xf numFmtId="0" fontId="0" fillId="7" borderId="99" xfId="0" applyFill="1" applyBorder="1" applyAlignment="1">
      <alignment horizontal="center"/>
    </xf>
    <xf numFmtId="0" fontId="0" fillId="2" borderId="99" xfId="0" applyFill="1" applyBorder="1" applyAlignment="1">
      <alignment horizontal="center"/>
    </xf>
    <xf numFmtId="0" fontId="0" fillId="2" borderId="102" xfId="0" applyFill="1" applyBorder="1" applyAlignment="1">
      <alignment horizontal="center"/>
    </xf>
    <xf numFmtId="171" fontId="11" fillId="7" borderId="10" xfId="3" applyNumberFormat="1" applyFill="1" applyBorder="1" applyAlignment="1">
      <alignment horizontal="center" vertical="center" wrapText="1"/>
    </xf>
    <xf numFmtId="0" fontId="76" fillId="0" borderId="0" xfId="13" applyFont="1" applyAlignment="1">
      <alignment vertical="top" wrapText="1"/>
    </xf>
    <xf numFmtId="0" fontId="76" fillId="0" borderId="0" xfId="13" applyFont="1" applyAlignment="1">
      <alignment horizontal="left" vertical="top"/>
    </xf>
    <xf numFmtId="0" fontId="76" fillId="0" borderId="0" xfId="13" applyFont="1"/>
    <xf numFmtId="0" fontId="77" fillId="21" borderId="1" xfId="13" applyFont="1" applyFill="1" applyBorder="1" applyAlignment="1">
      <alignment vertical="top"/>
    </xf>
    <xf numFmtId="0" fontId="77" fillId="21" borderId="3" xfId="13" applyFont="1" applyFill="1" applyBorder="1" applyAlignment="1">
      <alignment vertical="top"/>
    </xf>
    <xf numFmtId="0" fontId="78" fillId="0" borderId="36" xfId="13" applyFont="1" applyBorder="1" applyAlignment="1">
      <alignment horizontal="left" vertical="top"/>
    </xf>
    <xf numFmtId="0" fontId="78" fillId="0" borderId="144" xfId="13" applyFont="1" applyBorder="1"/>
    <xf numFmtId="0" fontId="79" fillId="0" borderId="4" xfId="13" applyFont="1" applyBorder="1" applyAlignment="1">
      <alignment vertical="top" wrapText="1"/>
    </xf>
    <xf numFmtId="0" fontId="80" fillId="0" borderId="5" xfId="13" applyFont="1" applyBorder="1" applyAlignment="1">
      <alignment horizontal="left" vertical="top"/>
    </xf>
    <xf numFmtId="0" fontId="80" fillId="0" borderId="36" xfId="13" applyFont="1" applyBorder="1" applyAlignment="1">
      <alignment vertical="top" wrapText="1"/>
    </xf>
    <xf numFmtId="0" fontId="81" fillId="11" borderId="35" xfId="13" applyFont="1" applyFill="1" applyBorder="1" applyAlignment="1">
      <alignment horizontal="left" vertical="top" wrapText="1"/>
    </xf>
    <xf numFmtId="0" fontId="80" fillId="0" borderId="4" xfId="13" applyFont="1" applyBorder="1" applyAlignment="1">
      <alignment vertical="top" wrapText="1"/>
    </xf>
    <xf numFmtId="0" fontId="80" fillId="0" borderId="5" xfId="13" applyFont="1" applyBorder="1" applyAlignment="1">
      <alignment horizontal="left" vertical="top" wrapText="1"/>
    </xf>
    <xf numFmtId="0" fontId="80" fillId="0" borderId="145" xfId="13" applyFont="1" applyBorder="1" applyAlignment="1">
      <alignment vertical="top" wrapText="1"/>
    </xf>
    <xf numFmtId="0" fontId="82" fillId="11" borderId="146" xfId="13" applyFont="1" applyFill="1" applyBorder="1" applyAlignment="1">
      <alignment horizontal="left" vertical="top"/>
    </xf>
    <xf numFmtId="0" fontId="80" fillId="0" borderId="139" xfId="13" applyFont="1" applyBorder="1" applyAlignment="1">
      <alignment vertical="top" wrapText="1"/>
    </xf>
    <xf numFmtId="0" fontId="82" fillId="11" borderId="140" xfId="13" applyFont="1" applyFill="1" applyBorder="1" applyAlignment="1">
      <alignment horizontal="left" vertical="top"/>
    </xf>
    <xf numFmtId="0" fontId="76" fillId="0" borderId="5" xfId="13" applyFont="1" applyBorder="1" applyAlignment="1">
      <alignment horizontal="left" vertical="top"/>
    </xf>
    <xf numFmtId="0" fontId="80" fillId="11" borderId="35" xfId="13" applyFont="1" applyFill="1" applyBorder="1" applyAlignment="1">
      <alignment horizontal="left" vertical="top" wrapText="1"/>
    </xf>
    <xf numFmtId="0" fontId="76" fillId="0" borderId="4" xfId="13" applyFont="1" applyBorder="1" applyAlignment="1">
      <alignment vertical="top" wrapText="1"/>
    </xf>
    <xf numFmtId="14" fontId="82" fillId="11" borderId="144" xfId="13" quotePrefix="1" applyNumberFormat="1" applyFont="1" applyFill="1" applyBorder="1" applyAlignment="1">
      <alignment horizontal="left" vertical="top"/>
    </xf>
    <xf numFmtId="14" fontId="83" fillId="11" borderId="144" xfId="13" quotePrefix="1" applyNumberFormat="1" applyFont="1" applyFill="1" applyBorder="1" applyAlignment="1">
      <alignment horizontal="left" vertical="top"/>
    </xf>
    <xf numFmtId="14" fontId="76" fillId="0" borderId="5" xfId="13" quotePrefix="1" applyNumberFormat="1" applyFont="1" applyBorder="1" applyAlignment="1">
      <alignment horizontal="left" vertical="top"/>
    </xf>
    <xf numFmtId="0" fontId="80" fillId="0" borderId="37" xfId="13" applyFont="1" applyBorder="1" applyAlignment="1">
      <alignment vertical="top" wrapText="1"/>
    </xf>
    <xf numFmtId="14" fontId="76" fillId="0" borderId="39" xfId="13" quotePrefix="1" applyNumberFormat="1" applyFont="1" applyBorder="1" applyAlignment="1">
      <alignment horizontal="left" vertical="top"/>
    </xf>
    <xf numFmtId="0" fontId="77" fillId="21" borderId="14" xfId="13" applyFont="1" applyFill="1" applyBorder="1" applyAlignment="1">
      <alignment horizontal="left" vertical="top"/>
    </xf>
    <xf numFmtId="0" fontId="77" fillId="21" borderId="16" xfId="13" applyFont="1" applyFill="1" applyBorder="1" applyAlignment="1">
      <alignment horizontal="left" vertical="top"/>
    </xf>
    <xf numFmtId="0" fontId="80" fillId="0" borderId="0" xfId="13" applyFont="1" applyAlignment="1">
      <alignment vertical="top"/>
    </xf>
    <xf numFmtId="0" fontId="80" fillId="0" borderId="50" xfId="13" applyFont="1" applyBorder="1" applyAlignment="1">
      <alignment vertical="top" wrapText="1"/>
    </xf>
    <xf numFmtId="0" fontId="76" fillId="0" borderId="48" xfId="13" applyFont="1" applyBorder="1" applyAlignment="1">
      <alignment horizontal="left" vertical="top" wrapText="1"/>
    </xf>
    <xf numFmtId="0" fontId="76" fillId="0" borderId="53" xfId="13" applyFont="1" applyBorder="1" applyAlignment="1">
      <alignment vertical="top" wrapText="1"/>
    </xf>
    <xf numFmtId="0" fontId="76" fillId="0" borderId="39" xfId="13" applyFont="1" applyBorder="1" applyAlignment="1">
      <alignment horizontal="left" vertical="top"/>
    </xf>
    <xf numFmtId="0" fontId="76" fillId="0" borderId="147" xfId="13" applyFont="1" applyBorder="1" applyAlignment="1">
      <alignment vertical="top" wrapText="1"/>
    </xf>
    <xf numFmtId="0" fontId="76" fillId="0" borderId="35" xfId="13" applyFont="1" applyBorder="1" applyAlignment="1">
      <alignment horizontal="left" vertical="top" wrapText="1"/>
    </xf>
    <xf numFmtId="0" fontId="76" fillId="0" borderId="39" xfId="13" applyFont="1" applyBorder="1" applyAlignment="1">
      <alignment horizontal="left" vertical="top" wrapText="1"/>
    </xf>
    <xf numFmtId="0" fontId="76" fillId="0" borderId="48" xfId="13" applyFont="1" applyBorder="1" applyAlignment="1">
      <alignment wrapText="1"/>
    </xf>
    <xf numFmtId="0" fontId="80" fillId="0" borderId="147" xfId="13" applyFont="1" applyBorder="1" applyAlignment="1">
      <alignment vertical="top" wrapText="1"/>
    </xf>
    <xf numFmtId="0" fontId="76" fillId="0" borderId="0" xfId="13" applyFont="1" applyAlignment="1">
      <alignment horizontal="left" vertical="top" wrapText="1"/>
    </xf>
    <xf numFmtId="0" fontId="80" fillId="0" borderId="17" xfId="13" applyFont="1" applyBorder="1" applyAlignment="1">
      <alignment vertical="top" wrapText="1"/>
    </xf>
    <xf numFmtId="0" fontId="76" fillId="0" borderId="19" xfId="13" applyFont="1" applyBorder="1" applyAlignment="1">
      <alignment horizontal="left" vertical="top" wrapText="1"/>
    </xf>
    <xf numFmtId="0" fontId="80" fillId="0" borderId="0" xfId="13" applyFont="1" applyAlignment="1">
      <alignment vertical="top" wrapText="1"/>
    </xf>
    <xf numFmtId="0" fontId="84" fillId="0" borderId="19" xfId="14" applyFill="1" applyBorder="1" applyAlignment="1">
      <alignment horizontal="left" vertical="top" wrapText="1"/>
    </xf>
    <xf numFmtId="0" fontId="80" fillId="0" borderId="0" xfId="13" applyFont="1" applyAlignment="1">
      <alignment horizontal="left" vertical="top"/>
    </xf>
    <xf numFmtId="0" fontId="76" fillId="0" borderId="146" xfId="13" applyFont="1" applyBorder="1" applyAlignment="1">
      <alignment wrapText="1"/>
    </xf>
    <xf numFmtId="0" fontId="76" fillId="0" borderId="53" xfId="13" applyFont="1" applyBorder="1"/>
    <xf numFmtId="0" fontId="84" fillId="0" borderId="54" xfId="14" applyBorder="1"/>
    <xf numFmtId="0" fontId="76" fillId="0" borderId="0" xfId="13" applyFont="1" applyAlignment="1">
      <alignment vertical="center" wrapText="1"/>
    </xf>
    <xf numFmtId="0" fontId="86" fillId="0" borderId="0" xfId="15" applyFont="1" applyAlignment="1">
      <alignment vertical="center" wrapText="1"/>
    </xf>
    <xf numFmtId="0" fontId="86" fillId="7" borderId="0" xfId="15" applyFont="1" applyFill="1" applyAlignment="1">
      <alignment vertical="center"/>
    </xf>
    <xf numFmtId="0" fontId="86" fillId="0" borderId="0" xfId="15" applyFont="1" applyAlignment="1">
      <alignment vertical="center"/>
    </xf>
    <xf numFmtId="0" fontId="85" fillId="7" borderId="0" xfId="15" applyFont="1" applyFill="1" applyAlignment="1">
      <alignment vertical="center"/>
    </xf>
    <xf numFmtId="0" fontId="86" fillId="7" borderId="0" xfId="15" applyFont="1" applyFill="1" applyAlignment="1">
      <alignment vertical="center" wrapText="1"/>
    </xf>
    <xf numFmtId="0" fontId="85" fillId="7" borderId="0" xfId="15" quotePrefix="1" applyFont="1" applyFill="1" applyAlignment="1">
      <alignment vertical="center"/>
    </xf>
    <xf numFmtId="0" fontId="88" fillId="7" borderId="0" xfId="16" applyFont="1" applyFill="1" applyAlignment="1">
      <alignment vertical="center"/>
    </xf>
    <xf numFmtId="0" fontId="90" fillId="2" borderId="1" xfId="15" applyFont="1" applyFill="1" applyBorder="1" applyAlignment="1">
      <alignment vertical="center"/>
    </xf>
    <xf numFmtId="0" fontId="90" fillId="7" borderId="3" xfId="15" applyFont="1" applyFill="1" applyBorder="1" applyAlignment="1">
      <alignment vertical="center"/>
    </xf>
    <xf numFmtId="0" fontId="85" fillId="0" borderId="0" xfId="15" applyFont="1" applyAlignment="1">
      <alignment vertical="center"/>
    </xf>
    <xf numFmtId="0" fontId="76" fillId="7" borderId="4" xfId="15" applyFont="1" applyFill="1" applyBorder="1" applyAlignment="1">
      <alignment vertical="center"/>
    </xf>
    <xf numFmtId="0" fontId="76" fillId="7" borderId="5" xfId="15" applyFont="1" applyFill="1" applyBorder="1" applyAlignment="1">
      <alignment vertical="center"/>
    </xf>
    <xf numFmtId="0" fontId="79" fillId="7" borderId="4" xfId="15" applyFont="1" applyFill="1" applyBorder="1" applyAlignment="1">
      <alignment vertical="center"/>
    </xf>
    <xf numFmtId="0" fontId="79" fillId="7" borderId="5" xfId="15" applyFont="1" applyFill="1" applyBorder="1" applyAlignment="1">
      <alignment vertical="center"/>
    </xf>
    <xf numFmtId="0" fontId="89" fillId="7" borderId="4" xfId="15" applyFont="1" applyFill="1" applyBorder="1" applyAlignment="1">
      <alignment vertical="center"/>
    </xf>
    <xf numFmtId="0" fontId="89" fillId="7" borderId="5" xfId="15" applyFont="1" applyFill="1" applyBorder="1" applyAlignment="1">
      <alignment vertical="center"/>
    </xf>
    <xf numFmtId="0" fontId="91" fillId="7" borderId="6" xfId="15" applyFont="1" applyFill="1" applyBorder="1" applyAlignment="1">
      <alignment vertical="center"/>
    </xf>
    <xf numFmtId="0" fontId="91" fillId="7" borderId="8" xfId="15" applyFont="1" applyFill="1" applyBorder="1" applyAlignment="1">
      <alignment vertical="center"/>
    </xf>
    <xf numFmtId="0" fontId="85" fillId="7" borderId="0" xfId="16" applyFont="1" applyFill="1" applyAlignment="1">
      <alignment vertical="center"/>
    </xf>
    <xf numFmtId="0" fontId="86" fillId="7" borderId="0" xfId="15" quotePrefix="1" applyFont="1" applyFill="1" applyAlignment="1">
      <alignment vertical="center"/>
    </xf>
    <xf numFmtId="0" fontId="85" fillId="7" borderId="0" xfId="16" applyFont="1" applyFill="1" applyAlignment="1">
      <alignment vertical="center" wrapText="1"/>
    </xf>
    <xf numFmtId="0" fontId="86" fillId="7" borderId="0" xfId="16" applyFont="1" applyFill="1" applyAlignment="1">
      <alignment vertical="center"/>
    </xf>
    <xf numFmtId="0" fontId="85" fillId="21" borderId="1" xfId="15" quotePrefix="1" applyFont="1" applyFill="1" applyBorder="1" applyAlignment="1">
      <alignment vertical="center"/>
    </xf>
    <xf numFmtId="0" fontId="85" fillId="21" borderId="2" xfId="15" applyFont="1" applyFill="1" applyBorder="1" applyAlignment="1">
      <alignment vertical="center"/>
    </xf>
    <xf numFmtId="0" fontId="85" fillId="21" borderId="3" xfId="15" applyFont="1" applyFill="1" applyBorder="1" applyAlignment="1">
      <alignment vertical="center"/>
    </xf>
    <xf numFmtId="0" fontId="80" fillId="0" borderId="36" xfId="13" applyFont="1" applyBorder="1" applyAlignment="1">
      <alignment horizontal="center" vertical="center" wrapText="1"/>
    </xf>
    <xf numFmtId="0" fontId="80" fillId="0" borderId="10" xfId="13" applyFont="1" applyBorder="1" applyAlignment="1">
      <alignment horizontal="center" vertical="center" wrapText="1"/>
    </xf>
    <xf numFmtId="0" fontId="80" fillId="0" borderId="35" xfId="13" applyFont="1" applyBorder="1" applyAlignment="1">
      <alignment horizontal="center" vertical="center" wrapText="1"/>
    </xf>
    <xf numFmtId="0" fontId="89" fillId="7" borderId="0" xfId="15" quotePrefix="1" applyFont="1" applyFill="1" applyAlignment="1">
      <alignment vertical="center" wrapText="1"/>
    </xf>
    <xf numFmtId="0" fontId="76" fillId="22" borderId="36" xfId="13" applyFont="1" applyFill="1" applyBorder="1" applyAlignment="1">
      <alignment horizontal="right" vertical="center" wrapText="1"/>
    </xf>
    <xf numFmtId="0" fontId="76" fillId="22" borderId="10" xfId="13" applyFont="1" applyFill="1" applyBorder="1" applyAlignment="1">
      <alignment horizontal="left" vertical="center" wrapText="1"/>
    </xf>
    <xf numFmtId="0" fontId="76" fillId="22" borderId="35" xfId="13" applyFont="1" applyFill="1" applyBorder="1" applyAlignment="1">
      <alignment vertical="center" wrapText="1"/>
    </xf>
    <xf numFmtId="0" fontId="89" fillId="7" borderId="0" xfId="13" applyFont="1" applyFill="1" applyAlignment="1">
      <alignment vertical="center" wrapText="1"/>
    </xf>
    <xf numFmtId="0" fontId="76" fillId="23" borderId="36" xfId="13" applyFont="1" applyFill="1" applyBorder="1" applyAlignment="1">
      <alignment horizontal="right" vertical="center" wrapText="1"/>
    </xf>
    <xf numFmtId="0" fontId="76" fillId="23" borderId="10" xfId="13" applyFont="1" applyFill="1" applyBorder="1" applyAlignment="1">
      <alignment horizontal="left" vertical="center" wrapText="1"/>
    </xf>
    <xf numFmtId="0" fontId="76" fillId="23" borderId="35" xfId="13" applyFont="1" applyFill="1" applyBorder="1" applyAlignment="1">
      <alignment vertical="center" wrapText="1"/>
    </xf>
    <xf numFmtId="0" fontId="76" fillId="7" borderId="0" xfId="13" applyFont="1" applyFill="1" applyAlignment="1">
      <alignment vertical="center" wrapText="1"/>
    </xf>
    <xf numFmtId="0" fontId="76" fillId="7" borderId="10" xfId="13" applyFont="1" applyFill="1" applyBorder="1" applyAlignment="1">
      <alignment horizontal="left" vertical="center" wrapText="1"/>
    </xf>
    <xf numFmtId="0" fontId="76" fillId="7" borderId="35" xfId="13" applyFont="1" applyFill="1" applyBorder="1" applyAlignment="1">
      <alignment vertical="center" wrapText="1"/>
    </xf>
    <xf numFmtId="0" fontId="76" fillId="13" borderId="37" xfId="13" applyFont="1" applyFill="1" applyBorder="1" applyAlignment="1">
      <alignment horizontal="right" vertical="center" wrapText="1"/>
    </xf>
    <xf numFmtId="0" fontId="85" fillId="7" borderId="10" xfId="15" applyFont="1" applyFill="1" applyBorder="1" applyAlignment="1">
      <alignment vertical="center"/>
    </xf>
    <xf numFmtId="0" fontId="85" fillId="7" borderId="10" xfId="15" applyFont="1" applyFill="1" applyBorder="1" applyAlignment="1">
      <alignment vertical="center" wrapText="1"/>
    </xf>
    <xf numFmtId="0" fontId="86" fillId="7" borderId="10" xfId="15" applyFont="1" applyFill="1" applyBorder="1" applyAlignment="1">
      <alignment vertical="center"/>
    </xf>
    <xf numFmtId="0" fontId="86" fillId="7" borderId="10" xfId="15" applyFont="1" applyFill="1" applyBorder="1" applyAlignment="1">
      <alignment vertical="center" wrapText="1"/>
    </xf>
    <xf numFmtId="0" fontId="86" fillId="7" borderId="27" xfId="15" applyFont="1" applyFill="1" applyBorder="1" applyAlignment="1">
      <alignment vertical="center"/>
    </xf>
    <xf numFmtId="0" fontId="86" fillId="7" borderId="10" xfId="15" quotePrefix="1" applyFont="1" applyFill="1" applyBorder="1" applyAlignment="1">
      <alignment vertical="center"/>
    </xf>
    <xf numFmtId="0" fontId="86" fillId="7" borderId="10" xfId="15" quotePrefix="1" applyFont="1" applyFill="1" applyBorder="1" applyAlignment="1">
      <alignment vertical="center" wrapText="1"/>
    </xf>
    <xf numFmtId="0" fontId="86" fillId="7" borderId="40" xfId="15" applyFont="1" applyFill="1" applyBorder="1" applyAlignment="1">
      <alignment vertical="center"/>
    </xf>
    <xf numFmtId="0" fontId="86" fillId="7" borderId="40" xfId="15" quotePrefix="1" applyFont="1" applyFill="1" applyBorder="1" applyAlignment="1">
      <alignment vertical="center" wrapText="1"/>
    </xf>
    <xf numFmtId="0" fontId="86" fillId="7" borderId="0" xfId="15" quotePrefix="1" applyFont="1" applyFill="1" applyAlignment="1">
      <alignment vertical="center" wrapText="1"/>
    </xf>
    <xf numFmtId="0" fontId="86" fillId="7" borderId="71" xfId="15" applyFont="1" applyFill="1" applyBorder="1" applyAlignment="1">
      <alignment vertical="center"/>
    </xf>
    <xf numFmtId="0" fontId="86" fillId="7" borderId="71" xfId="15" quotePrefix="1" applyFont="1" applyFill="1" applyBorder="1" applyAlignment="1">
      <alignment vertical="center" wrapText="1"/>
    </xf>
    <xf numFmtId="0" fontId="38" fillId="7" borderId="0" xfId="0" applyFont="1" applyFill="1" applyAlignment="1" applyProtection="1">
      <alignment vertical="center"/>
      <protection hidden="1"/>
    </xf>
    <xf numFmtId="0" fontId="0" fillId="7" borderId="0" xfId="0" applyFill="1" applyAlignment="1" applyProtection="1">
      <alignment vertical="center"/>
      <protection hidden="1"/>
    </xf>
    <xf numFmtId="0" fontId="66" fillId="7" borderId="0" xfId="0" applyFont="1" applyFill="1" applyAlignment="1" applyProtection="1">
      <alignment horizontal="left" vertical="center" indent="1"/>
      <protection hidden="1"/>
    </xf>
    <xf numFmtId="0" fontId="66" fillId="7" borderId="0" xfId="0" applyFont="1" applyFill="1" applyAlignment="1" applyProtection="1">
      <alignment vertical="center"/>
      <protection hidden="1"/>
    </xf>
    <xf numFmtId="0" fontId="65" fillId="7" borderId="0" xfId="0" applyFont="1" applyFill="1" applyAlignment="1" applyProtection="1">
      <alignment horizontal="left" vertical="center" indent="1"/>
      <protection hidden="1"/>
    </xf>
    <xf numFmtId="0" fontId="65" fillId="7" borderId="0" xfId="0" applyFont="1" applyFill="1" applyAlignment="1" applyProtection="1">
      <alignment vertical="center"/>
      <protection hidden="1"/>
    </xf>
    <xf numFmtId="0" fontId="65" fillId="7" borderId="0" xfId="0" applyFont="1" applyFill="1" applyAlignment="1" applyProtection="1">
      <alignment horizontal="center" vertical="center"/>
      <protection hidden="1"/>
    </xf>
    <xf numFmtId="0" fontId="86" fillId="7" borderId="0" xfId="15" applyFont="1" applyFill="1" applyAlignment="1">
      <alignment horizontal="left" vertical="center" indent="1"/>
    </xf>
    <xf numFmtId="0" fontId="75" fillId="2" borderId="0" xfId="12" applyFill="1" applyAlignment="1">
      <alignment vertical="center"/>
    </xf>
    <xf numFmtId="0" fontId="86" fillId="2" borderId="0" xfId="15" applyFont="1" applyFill="1" applyAlignment="1">
      <alignment vertical="center" wrapText="1"/>
    </xf>
    <xf numFmtId="0" fontId="76" fillId="24" borderId="36" xfId="13" applyFont="1" applyFill="1" applyBorder="1" applyAlignment="1">
      <alignment horizontal="right" vertical="center" wrapText="1"/>
    </xf>
    <xf numFmtId="0" fontId="76" fillId="24" borderId="10" xfId="13" applyFont="1" applyFill="1" applyBorder="1" applyAlignment="1">
      <alignment horizontal="left" vertical="center" wrapText="1"/>
    </xf>
    <xf numFmtId="0" fontId="76" fillId="24" borderId="35" xfId="13" applyFont="1" applyFill="1" applyBorder="1" applyAlignment="1">
      <alignment vertical="center" wrapText="1"/>
    </xf>
    <xf numFmtId="0" fontId="76" fillId="7" borderId="36" xfId="13" applyFont="1" applyFill="1" applyBorder="1" applyAlignment="1">
      <alignment horizontal="right" vertical="center" wrapText="1"/>
    </xf>
    <xf numFmtId="0" fontId="76" fillId="13" borderId="38" xfId="13" applyFont="1" applyFill="1" applyBorder="1" applyAlignment="1">
      <alignment horizontal="left" vertical="center" wrapText="1"/>
    </xf>
    <xf numFmtId="0" fontId="76" fillId="13" borderId="39" xfId="13" applyFont="1" applyFill="1" applyBorder="1" applyAlignment="1">
      <alignment vertical="center" wrapText="1"/>
    </xf>
    <xf numFmtId="14" fontId="85" fillId="7" borderId="10" xfId="15" quotePrefix="1" applyNumberFormat="1" applyFont="1" applyFill="1" applyBorder="1" applyAlignment="1">
      <alignment vertical="center"/>
    </xf>
    <xf numFmtId="0" fontId="82" fillId="0" borderId="0" xfId="13" applyFont="1" applyAlignment="1">
      <alignment horizontal="center" vertical="center" wrapText="1"/>
    </xf>
    <xf numFmtId="0" fontId="12" fillId="2" borderId="95" xfId="0" applyFont="1" applyFill="1" applyBorder="1" applyAlignment="1">
      <alignment horizontal="left" vertical="center" indent="1"/>
    </xf>
    <xf numFmtId="0" fontId="12" fillId="2" borderId="96" xfId="0" applyFont="1" applyFill="1" applyBorder="1" applyAlignment="1">
      <alignment horizontal="left" vertical="center" indent="1"/>
    </xf>
    <xf numFmtId="0" fontId="12" fillId="2" borderId="1" xfId="0" applyFont="1" applyFill="1" applyBorder="1" applyAlignment="1">
      <alignment horizontal="left" vertical="center" indent="1"/>
    </xf>
    <xf numFmtId="0" fontId="12" fillId="2" borderId="2" xfId="0" applyFont="1" applyFill="1" applyBorder="1" applyAlignment="1">
      <alignment horizontal="left" vertical="center" indent="1"/>
    </xf>
    <xf numFmtId="0" fontId="12" fillId="2" borderId="126" xfId="0" applyFont="1" applyFill="1" applyBorder="1" applyAlignment="1">
      <alignment horizontal="left" vertical="center" indent="2"/>
    </xf>
    <xf numFmtId="0" fontId="12" fillId="2" borderId="76" xfId="0" applyFont="1" applyFill="1" applyBorder="1" applyAlignment="1">
      <alignment horizontal="left" vertical="center" indent="2"/>
    </xf>
    <xf numFmtId="0" fontId="12" fillId="2" borderId="98" xfId="0" applyFont="1" applyFill="1" applyBorder="1" applyAlignment="1">
      <alignment horizontal="left" vertical="center" indent="2"/>
    </xf>
    <xf numFmtId="0" fontId="12" fillId="2" borderId="61" xfId="0" applyFont="1" applyFill="1" applyBorder="1" applyAlignment="1">
      <alignment horizontal="left" vertical="center" indent="2"/>
    </xf>
    <xf numFmtId="0" fontId="12" fillId="11" borderId="14" xfId="3" applyFont="1" applyFill="1" applyBorder="1" applyAlignment="1">
      <alignment horizontal="center" vertical="center" wrapText="1"/>
    </xf>
    <xf numFmtId="0" fontId="11" fillId="11" borderId="15" xfId="3" applyFill="1" applyBorder="1" applyAlignment="1">
      <alignment horizontal="center" vertical="center" wrapText="1"/>
    </xf>
    <xf numFmtId="0" fontId="11" fillId="11" borderId="16" xfId="3" applyFill="1" applyBorder="1" applyAlignment="1">
      <alignment horizontal="center" vertical="center" wrapText="1"/>
    </xf>
    <xf numFmtId="0" fontId="29" fillId="7" borderId="11" xfId="6" applyFont="1" applyFill="1" applyBorder="1" applyAlignment="1">
      <alignment horizontal="left" vertical="center" wrapText="1"/>
    </xf>
    <xf numFmtId="0" fontId="29" fillId="7" borderId="12" xfId="6" applyFont="1" applyFill="1" applyBorder="1" applyAlignment="1">
      <alignment horizontal="left" vertical="center" wrapText="1"/>
    </xf>
    <xf numFmtId="0" fontId="29" fillId="7" borderId="13" xfId="6" applyFont="1" applyFill="1" applyBorder="1" applyAlignment="1">
      <alignment horizontal="left" vertical="center" wrapText="1"/>
    </xf>
    <xf numFmtId="0" fontId="12" fillId="11" borderId="15" xfId="3" applyFont="1" applyFill="1" applyBorder="1" applyAlignment="1">
      <alignment horizontal="center" vertical="center" wrapText="1"/>
    </xf>
    <xf numFmtId="0" fontId="12" fillId="11" borderId="16" xfId="3" applyFont="1" applyFill="1" applyBorder="1" applyAlignment="1">
      <alignment horizontal="center" vertical="center" wrapText="1"/>
    </xf>
    <xf numFmtId="0" fontId="12" fillId="11" borderId="0" xfId="3" applyFont="1" applyFill="1" applyAlignment="1">
      <alignment horizontal="center" vertical="center" wrapText="1"/>
    </xf>
    <xf numFmtId="0" fontId="11" fillId="11" borderId="0" xfId="3" applyFill="1" applyAlignment="1">
      <alignment horizontal="center" vertical="center" wrapText="1"/>
    </xf>
    <xf numFmtId="0" fontId="9" fillId="7" borderId="10" xfId="1" applyFont="1" applyFill="1" applyBorder="1" applyAlignment="1">
      <alignment horizontal="center"/>
    </xf>
    <xf numFmtId="0" fontId="8" fillId="7" borderId="10" xfId="1" applyFill="1" applyBorder="1" applyAlignment="1">
      <alignment horizontal="center" vertical="center"/>
    </xf>
    <xf numFmtId="0" fontId="8" fillId="7" borderId="10" xfId="1" applyFill="1" applyBorder="1" applyAlignment="1">
      <alignment horizontal="center" vertical="center" wrapText="1"/>
    </xf>
    <xf numFmtId="0" fontId="9" fillId="7" borderId="10" xfId="0" applyFont="1" applyFill="1" applyBorder="1" applyAlignment="1">
      <alignment horizontal="center"/>
    </xf>
    <xf numFmtId="0" fontId="0" fillId="7" borderId="10" xfId="0" applyFill="1" applyBorder="1" applyAlignment="1">
      <alignment horizontal="center" vertical="center"/>
    </xf>
    <xf numFmtId="0" fontId="0" fillId="7" borderId="10" xfId="0" applyFill="1" applyBorder="1" applyAlignment="1">
      <alignment horizontal="center" vertical="center" wrapText="1"/>
    </xf>
    <xf numFmtId="0" fontId="9" fillId="0" borderId="11" xfId="1" applyFont="1" applyFill="1" applyBorder="1" applyAlignment="1">
      <alignment horizontal="center"/>
    </xf>
    <xf numFmtId="0" fontId="9" fillId="0" borderId="12" xfId="1" applyFont="1" applyFill="1" applyBorder="1" applyAlignment="1">
      <alignment horizontal="center"/>
    </xf>
    <xf numFmtId="0" fontId="9" fillId="0" borderId="13" xfId="1" applyFont="1" applyFill="1" applyBorder="1" applyAlignment="1">
      <alignment horizontal="center"/>
    </xf>
    <xf numFmtId="0" fontId="8" fillId="0" borderId="10" xfId="1" applyFill="1" applyBorder="1" applyAlignment="1">
      <alignment horizontal="center" vertical="center"/>
    </xf>
    <xf numFmtId="0" fontId="8" fillId="0" borderId="10" xfId="1" applyFill="1" applyBorder="1" applyAlignment="1">
      <alignment horizontal="center" vertical="center" wrapText="1"/>
    </xf>
    <xf numFmtId="0" fontId="9" fillId="0" borderId="10" xfId="0" applyFont="1" applyFill="1" applyBorder="1" applyAlignment="1">
      <alignment horizontal="center"/>
    </xf>
    <xf numFmtId="0" fontId="0" fillId="0" borderId="10" xfId="0" applyFill="1" applyBorder="1" applyAlignment="1">
      <alignment horizontal="center" vertical="center"/>
    </xf>
    <xf numFmtId="0" fontId="0" fillId="0" borderId="10" xfId="0" applyFill="1" applyBorder="1" applyAlignment="1">
      <alignment horizontal="center" vertical="center" wrapText="1"/>
    </xf>
    <xf numFmtId="0" fontId="64" fillId="7" borderId="55" xfId="0" applyFont="1" applyFill="1" applyBorder="1" applyAlignment="1">
      <alignment horizontal="center" vertical="center" textRotation="180"/>
    </xf>
    <xf numFmtId="0" fontId="64" fillId="7" borderId="9" xfId="0" applyFont="1" applyFill="1" applyBorder="1" applyAlignment="1">
      <alignment horizontal="center" vertical="center" textRotation="180"/>
    </xf>
    <xf numFmtId="0" fontId="64" fillId="7" borderId="73" xfId="0" applyFont="1" applyFill="1" applyBorder="1" applyAlignment="1">
      <alignment horizontal="center" vertical="center" textRotation="180"/>
    </xf>
    <xf numFmtId="0" fontId="49" fillId="7" borderId="56" xfId="0" applyFont="1" applyFill="1" applyBorder="1" applyAlignment="1">
      <alignment horizontal="center" vertical="center" textRotation="180"/>
    </xf>
    <xf numFmtId="0" fontId="49" fillId="7" borderId="72" xfId="0" applyFont="1" applyFill="1" applyBorder="1" applyAlignment="1">
      <alignment horizontal="center" vertical="center" textRotation="180"/>
    </xf>
    <xf numFmtId="0" fontId="49" fillId="7" borderId="74" xfId="0" applyFont="1" applyFill="1" applyBorder="1" applyAlignment="1">
      <alignment horizontal="center" vertical="center" textRotation="180"/>
    </xf>
    <xf numFmtId="0" fontId="9" fillId="2" borderId="10" xfId="0" applyFont="1" applyFill="1" applyBorder="1" applyAlignment="1">
      <alignment horizontal="center"/>
    </xf>
    <xf numFmtId="0" fontId="0" fillId="2" borderId="10" xfId="0" applyFill="1" applyBorder="1" applyAlignment="1">
      <alignment horizontal="center" vertical="center"/>
    </xf>
    <xf numFmtId="0" fontId="0" fillId="2" borderId="10" xfId="0" applyFill="1" applyBorder="1" applyAlignment="1">
      <alignment horizontal="center" vertical="center" wrapText="1"/>
    </xf>
  </cellXfs>
  <cellStyles count="17">
    <cellStyle name="Collegamento ipertestuale 2" xfId="14"/>
    <cellStyle name="Good" xfId="2" builtinId="26"/>
    <cellStyle name="Good 2" xfId="5"/>
    <cellStyle name="Hyperlink" xfId="12" builtinId="8"/>
    <cellStyle name="Normal" xfId="0" builtinId="0"/>
    <cellStyle name="Normal 2" xfId="3"/>
    <cellStyle name="Normal 3 2" xfId="13"/>
    <cellStyle name="Normal 4" xfId="6"/>
    <cellStyle name="Normal 4 2" xfId="15"/>
    <cellStyle name="Normal 5" xfId="16"/>
    <cellStyle name="Normale 2" xfId="1"/>
    <cellStyle name="Normale 2 2" xfId="7"/>
    <cellStyle name="Normale 2 3" xfId="11"/>
    <cellStyle name="Normale 3" xfId="8"/>
    <cellStyle name="Normale 3 2" xfId="9"/>
    <cellStyle name="Normale 4" xfId="10"/>
    <cellStyle name="Valore non valido 2" xfId="4"/>
  </cellStyles>
  <dxfs count="6">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CCFFFF"/>
      <color rgb="FF0000FF"/>
      <color rgb="FF99FFCC"/>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Interface!$D$499</c:f>
          <c:strCache>
            <c:ptCount val="1"/>
            <c:pt idx="0">
              <c:v>Load profile for IT 
office long week</c:v>
            </c:pt>
          </c:strCache>
        </c:strRef>
      </c:tx>
      <c:overlay val="0"/>
      <c:spPr>
        <a:solidFill>
          <a:schemeClr val="bg1">
            <a:lumMod val="95000"/>
          </a:schemeClr>
        </a:solid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0752130185305341E-2"/>
          <c:y val="0.10221160213682684"/>
          <c:w val="0.88986646810788272"/>
          <c:h val="0.69786765206393675"/>
        </c:manualLayout>
      </c:layout>
      <c:barChart>
        <c:barDir val="col"/>
        <c:grouping val="clustered"/>
        <c:varyColors val="0"/>
        <c:ser>
          <c:idx val="1"/>
          <c:order val="0"/>
          <c:tx>
            <c:strRef>
              <c:f>Interface!$D$502</c:f>
              <c:strCache>
                <c:ptCount val="1"/>
                <c:pt idx="0">
                  <c:v>Workday</c:v>
                </c:pt>
              </c:strCache>
            </c:strRef>
          </c:tx>
          <c:spPr>
            <a:solidFill>
              <a:srgbClr val="00B050"/>
            </a:solidFill>
            <a:ln>
              <a:noFill/>
            </a:ln>
            <a:effectLst/>
          </c:spPr>
          <c:invertIfNegative val="0"/>
          <c:val>
            <c:numRef>
              <c:f>Interface!$C$57:$C$80</c:f>
              <c:numCache>
                <c:formatCode>0.00</c:formatCode>
                <c:ptCount val="24"/>
                <c:pt idx="0">
                  <c:v>0</c:v>
                </c:pt>
                <c:pt idx="1">
                  <c:v>0</c:v>
                </c:pt>
                <c:pt idx="2">
                  <c:v>0</c:v>
                </c:pt>
                <c:pt idx="3">
                  <c:v>0</c:v>
                </c:pt>
                <c:pt idx="4">
                  <c:v>0</c:v>
                </c:pt>
                <c:pt idx="5">
                  <c:v>0</c:v>
                </c:pt>
                <c:pt idx="6">
                  <c:v>0</c:v>
                </c:pt>
                <c:pt idx="7">
                  <c:v>0</c:v>
                </c:pt>
                <c:pt idx="8">
                  <c:v>5</c:v>
                </c:pt>
                <c:pt idx="9">
                  <c:v>10</c:v>
                </c:pt>
                <c:pt idx="10">
                  <c:v>10</c:v>
                </c:pt>
                <c:pt idx="11">
                  <c:v>10</c:v>
                </c:pt>
                <c:pt idx="12">
                  <c:v>20</c:v>
                </c:pt>
                <c:pt idx="13">
                  <c:v>10</c:v>
                </c:pt>
                <c:pt idx="14">
                  <c:v>10</c:v>
                </c:pt>
                <c:pt idx="15">
                  <c:v>10</c:v>
                </c:pt>
                <c:pt idx="16">
                  <c:v>10</c:v>
                </c:pt>
                <c:pt idx="17">
                  <c:v>5</c:v>
                </c:pt>
                <c:pt idx="18">
                  <c:v>0</c:v>
                </c:pt>
                <c:pt idx="19">
                  <c:v>0</c:v>
                </c:pt>
                <c:pt idx="20">
                  <c:v>0</c:v>
                </c:pt>
                <c:pt idx="21">
                  <c:v>0</c:v>
                </c:pt>
                <c:pt idx="22">
                  <c:v>0</c:v>
                </c:pt>
                <c:pt idx="23">
                  <c:v>0</c:v>
                </c:pt>
              </c:numCache>
            </c:numRef>
          </c:val>
          <c:extLst xmlns:c16r2="http://schemas.microsoft.com/office/drawing/2015/06/chart">
            <c:ext xmlns:c16="http://schemas.microsoft.com/office/drawing/2014/chart" uri="{C3380CC4-5D6E-409C-BE32-E72D297353CC}">
              <c16:uniqueId val="{00000001-C4B7-4C4A-A2EB-5303AFB74135}"/>
            </c:ext>
          </c:extLst>
        </c:ser>
        <c:ser>
          <c:idx val="2"/>
          <c:order val="1"/>
          <c:tx>
            <c:strRef>
              <c:f>Interface!$D$503</c:f>
              <c:strCache>
                <c:ptCount val="1"/>
                <c:pt idx="0">
                  <c:v>Saturday</c:v>
                </c:pt>
              </c:strCache>
            </c:strRef>
          </c:tx>
          <c:spPr>
            <a:solidFill>
              <a:srgbClr val="0000FF"/>
            </a:solidFill>
            <a:ln>
              <a:noFill/>
            </a:ln>
            <a:effectLst/>
          </c:spPr>
          <c:invertIfNegative val="0"/>
          <c:val>
            <c:numRef>
              <c:f>Interface!$D$57:$D$80</c:f>
              <c:numCache>
                <c:formatCode>0.00</c:formatCode>
                <c:ptCount val="24"/>
                <c:pt idx="0">
                  <c:v>0</c:v>
                </c:pt>
                <c:pt idx="1">
                  <c:v>0</c:v>
                </c:pt>
                <c:pt idx="2">
                  <c:v>0</c:v>
                </c:pt>
                <c:pt idx="3">
                  <c:v>0</c:v>
                </c:pt>
                <c:pt idx="4">
                  <c:v>0</c:v>
                </c:pt>
                <c:pt idx="5">
                  <c:v>0</c:v>
                </c:pt>
                <c:pt idx="6">
                  <c:v>0</c:v>
                </c:pt>
                <c:pt idx="7">
                  <c:v>0</c:v>
                </c:pt>
                <c:pt idx="8">
                  <c:v>5</c:v>
                </c:pt>
                <c:pt idx="9">
                  <c:v>10</c:v>
                </c:pt>
                <c:pt idx="10">
                  <c:v>10</c:v>
                </c:pt>
                <c:pt idx="11">
                  <c:v>10</c:v>
                </c:pt>
                <c:pt idx="12">
                  <c:v>5</c:v>
                </c:pt>
                <c:pt idx="13">
                  <c:v>0</c:v>
                </c:pt>
                <c:pt idx="14">
                  <c:v>0</c:v>
                </c:pt>
                <c:pt idx="15">
                  <c:v>0</c:v>
                </c:pt>
                <c:pt idx="16">
                  <c:v>0</c:v>
                </c:pt>
                <c:pt idx="17">
                  <c:v>0</c:v>
                </c:pt>
                <c:pt idx="18">
                  <c:v>0</c:v>
                </c:pt>
                <c:pt idx="19">
                  <c:v>0</c:v>
                </c:pt>
                <c:pt idx="20">
                  <c:v>0</c:v>
                </c:pt>
                <c:pt idx="21">
                  <c:v>0</c:v>
                </c:pt>
                <c:pt idx="22">
                  <c:v>0</c:v>
                </c:pt>
                <c:pt idx="23">
                  <c:v>0</c:v>
                </c:pt>
              </c:numCache>
            </c:numRef>
          </c:val>
          <c:extLst xmlns:c16r2="http://schemas.microsoft.com/office/drawing/2015/06/chart">
            <c:ext xmlns:c16="http://schemas.microsoft.com/office/drawing/2014/chart" uri="{C3380CC4-5D6E-409C-BE32-E72D297353CC}">
              <c16:uniqueId val="{00000002-C4B7-4C4A-A2EB-5303AFB74135}"/>
            </c:ext>
          </c:extLst>
        </c:ser>
        <c:ser>
          <c:idx val="3"/>
          <c:order val="2"/>
          <c:tx>
            <c:strRef>
              <c:f>Interface!$D$504</c:f>
              <c:strCache>
                <c:ptCount val="1"/>
                <c:pt idx="0">
                  <c:v>Holiday</c:v>
                </c:pt>
              </c:strCache>
            </c:strRef>
          </c:tx>
          <c:spPr>
            <a:solidFill>
              <a:srgbClr val="FF0000"/>
            </a:solidFill>
            <a:ln>
              <a:noFill/>
            </a:ln>
            <a:effectLst/>
          </c:spPr>
          <c:invertIfNegative val="0"/>
          <c:val>
            <c:numRef>
              <c:f>Interface!$E$57:$E$80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xmlns:c16r2="http://schemas.microsoft.com/office/drawing/2015/06/chart">
            <c:ext xmlns:c16="http://schemas.microsoft.com/office/drawing/2014/chart" uri="{C3380CC4-5D6E-409C-BE32-E72D297353CC}">
              <c16:uniqueId val="{00000003-C4B7-4C4A-A2EB-5303AFB74135}"/>
            </c:ext>
          </c:extLst>
        </c:ser>
        <c:dLbls>
          <c:showLegendKey val="0"/>
          <c:showVal val="0"/>
          <c:showCatName val="0"/>
          <c:showSerName val="0"/>
          <c:showPercent val="0"/>
          <c:showBubbleSize val="0"/>
        </c:dLbls>
        <c:gapWidth val="158"/>
        <c:overlap val="-25"/>
        <c:axId val="117384704"/>
        <c:axId val="117386624"/>
      </c:barChart>
      <c:catAx>
        <c:axId val="117384704"/>
        <c:scaling>
          <c:orientation val="minMax"/>
        </c:scaling>
        <c:delete val="0"/>
        <c:axPos val="b"/>
        <c:title>
          <c:tx>
            <c:strRef>
              <c:f>Interface!$D$500</c:f>
              <c:strCache>
                <c:ptCount val="1"/>
                <c:pt idx="0">
                  <c:v>Hour of the day</c:v>
                </c:pt>
              </c:strCache>
            </c:strRef>
          </c:tx>
          <c:layout>
            <c:manualLayout>
              <c:xMode val="edge"/>
              <c:yMode val="edge"/>
              <c:x val="0.80385133563107691"/>
              <c:y val="0.88014320414206959"/>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117386624"/>
        <c:crosses val="autoZero"/>
        <c:auto val="1"/>
        <c:lblAlgn val="ctr"/>
        <c:lblOffset val="100"/>
        <c:noMultiLvlLbl val="0"/>
      </c:catAx>
      <c:valAx>
        <c:axId val="117386624"/>
        <c:scaling>
          <c:orientation val="minMax"/>
          <c:min val="0"/>
        </c:scaling>
        <c:delete val="0"/>
        <c:axPos val="l"/>
        <c:majorGridlines>
          <c:spPr>
            <a:ln w="9525" cap="flat" cmpd="sng" algn="ctr">
              <a:solidFill>
                <a:schemeClr val="bg1">
                  <a:lumMod val="50000"/>
                </a:schemeClr>
              </a:solidFill>
              <a:prstDash val="dash"/>
              <a:round/>
            </a:ln>
            <a:effectLst/>
          </c:spPr>
        </c:majorGridlines>
        <c:title>
          <c:tx>
            <c:strRef>
              <c:f>Interface!$D$501</c:f>
              <c:strCache>
                <c:ptCount val="1"/>
                <c:pt idx="0">
                  <c:v>Fraction of daily needs used in the hour</c:v>
                </c:pt>
              </c:strCache>
            </c:strRef>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117384704"/>
        <c:crosses val="autoZero"/>
        <c:crossBetween val="between"/>
      </c:valAx>
      <c:spPr>
        <a:noFill/>
        <a:ln w="6350">
          <a:solidFill>
            <a:schemeClr val="tx1"/>
          </a:solidFill>
        </a:ln>
        <a:effectLst/>
      </c:spPr>
    </c:plotArea>
    <c:legend>
      <c:legendPos val="b"/>
      <c:layout>
        <c:manualLayout>
          <c:xMode val="edge"/>
          <c:yMode val="edge"/>
          <c:x val="8.5155663732541645E-2"/>
          <c:y val="0.88964991253443648"/>
          <c:w val="0.50502674758297816"/>
          <c:h val="6.9552230377767588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12700" cap="flat" cmpd="sng" algn="ctr">
      <a:solidFill>
        <a:schemeClr val="tx1"/>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7112230971128606E-2"/>
          <c:y val="0.11342507645259939"/>
          <c:w val="0.9201411023622047"/>
          <c:h val="0.74567771918418457"/>
        </c:manualLayout>
      </c:layout>
      <c:scatterChart>
        <c:scatterStyle val="lineMarker"/>
        <c:varyColors val="0"/>
        <c:ser>
          <c:idx val="1"/>
          <c:order val="0"/>
          <c:tx>
            <c:strRef>
              <c:f>Output_interface!$E$34:$E$35</c:f>
              <c:strCache>
                <c:ptCount val="1"/>
                <c:pt idx="0">
                  <c:v>QW;nd;h,i kWh</c:v>
                </c:pt>
              </c:strCache>
            </c:strRef>
          </c:tx>
          <c:spPr>
            <a:ln w="12700" cap="rnd">
              <a:solidFill>
                <a:schemeClr val="accent1"/>
              </a:solidFill>
              <a:round/>
            </a:ln>
            <a:effectLst/>
          </c:spPr>
          <c:marker>
            <c:symbol val="none"/>
          </c:marker>
          <c:xVal>
            <c:numRef>
              <c:f>Output_interface!$C$36:$C$8795</c:f>
              <c:numCache>
                <c:formatCode>General</c:formatCode>
                <c:ptCount val="87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pt idx="4120">
                  <c:v>4121</c:v>
                </c:pt>
                <c:pt idx="4121">
                  <c:v>4122</c:v>
                </c:pt>
                <c:pt idx="4122">
                  <c:v>4123</c:v>
                </c:pt>
                <c:pt idx="4123">
                  <c:v>4124</c:v>
                </c:pt>
                <c:pt idx="4124">
                  <c:v>4125</c:v>
                </c:pt>
                <c:pt idx="4125">
                  <c:v>4126</c:v>
                </c:pt>
                <c:pt idx="4126">
                  <c:v>4127</c:v>
                </c:pt>
                <c:pt idx="4127">
                  <c:v>4128</c:v>
                </c:pt>
                <c:pt idx="4128">
                  <c:v>4129</c:v>
                </c:pt>
                <c:pt idx="4129">
                  <c:v>4130</c:v>
                </c:pt>
                <c:pt idx="4130">
                  <c:v>4131</c:v>
                </c:pt>
                <c:pt idx="4131">
                  <c:v>4132</c:v>
                </c:pt>
                <c:pt idx="4132">
                  <c:v>4133</c:v>
                </c:pt>
                <c:pt idx="4133">
                  <c:v>4134</c:v>
                </c:pt>
                <c:pt idx="4134">
                  <c:v>4135</c:v>
                </c:pt>
                <c:pt idx="4135">
                  <c:v>4136</c:v>
                </c:pt>
                <c:pt idx="4136">
                  <c:v>4137</c:v>
                </c:pt>
                <c:pt idx="4137">
                  <c:v>4138</c:v>
                </c:pt>
                <c:pt idx="4138">
                  <c:v>4139</c:v>
                </c:pt>
                <c:pt idx="4139">
                  <c:v>4140</c:v>
                </c:pt>
                <c:pt idx="4140">
                  <c:v>4141</c:v>
                </c:pt>
                <c:pt idx="4141">
                  <c:v>4142</c:v>
                </c:pt>
                <c:pt idx="4142">
                  <c:v>4143</c:v>
                </c:pt>
                <c:pt idx="4143">
                  <c:v>4144</c:v>
                </c:pt>
                <c:pt idx="4144">
                  <c:v>4145</c:v>
                </c:pt>
                <c:pt idx="4145">
                  <c:v>4146</c:v>
                </c:pt>
                <c:pt idx="4146">
                  <c:v>4147</c:v>
                </c:pt>
                <c:pt idx="4147">
                  <c:v>4148</c:v>
                </c:pt>
                <c:pt idx="4148">
                  <c:v>4149</c:v>
                </c:pt>
                <c:pt idx="4149">
                  <c:v>4150</c:v>
                </c:pt>
                <c:pt idx="4150">
                  <c:v>4151</c:v>
                </c:pt>
                <c:pt idx="4151">
                  <c:v>4152</c:v>
                </c:pt>
                <c:pt idx="4152">
                  <c:v>4153</c:v>
                </c:pt>
                <c:pt idx="4153">
                  <c:v>4154</c:v>
                </c:pt>
                <c:pt idx="4154">
                  <c:v>4155</c:v>
                </c:pt>
                <c:pt idx="4155">
                  <c:v>4156</c:v>
                </c:pt>
                <c:pt idx="4156">
                  <c:v>4157</c:v>
                </c:pt>
                <c:pt idx="4157">
                  <c:v>4158</c:v>
                </c:pt>
                <c:pt idx="4158">
                  <c:v>4159</c:v>
                </c:pt>
                <c:pt idx="4159">
                  <c:v>4160</c:v>
                </c:pt>
                <c:pt idx="4160">
                  <c:v>4161</c:v>
                </c:pt>
                <c:pt idx="4161">
                  <c:v>4162</c:v>
                </c:pt>
                <c:pt idx="4162">
                  <c:v>4163</c:v>
                </c:pt>
                <c:pt idx="4163">
                  <c:v>4164</c:v>
                </c:pt>
                <c:pt idx="4164">
                  <c:v>4165</c:v>
                </c:pt>
                <c:pt idx="4165">
                  <c:v>4166</c:v>
                </c:pt>
                <c:pt idx="4166">
                  <c:v>4167</c:v>
                </c:pt>
                <c:pt idx="4167">
                  <c:v>4168</c:v>
                </c:pt>
                <c:pt idx="4168">
                  <c:v>4169</c:v>
                </c:pt>
                <c:pt idx="4169">
                  <c:v>4170</c:v>
                </c:pt>
                <c:pt idx="4170">
                  <c:v>4171</c:v>
                </c:pt>
                <c:pt idx="4171">
                  <c:v>4172</c:v>
                </c:pt>
                <c:pt idx="4172">
                  <c:v>4173</c:v>
                </c:pt>
                <c:pt idx="4173">
                  <c:v>4174</c:v>
                </c:pt>
                <c:pt idx="4174">
                  <c:v>4175</c:v>
                </c:pt>
                <c:pt idx="4175">
                  <c:v>4176</c:v>
                </c:pt>
                <c:pt idx="4176">
                  <c:v>4177</c:v>
                </c:pt>
                <c:pt idx="4177">
                  <c:v>4178</c:v>
                </c:pt>
                <c:pt idx="4178">
                  <c:v>4179</c:v>
                </c:pt>
                <c:pt idx="4179">
                  <c:v>4180</c:v>
                </c:pt>
                <c:pt idx="4180">
                  <c:v>4181</c:v>
                </c:pt>
                <c:pt idx="4181">
                  <c:v>4182</c:v>
                </c:pt>
                <c:pt idx="4182">
                  <c:v>4183</c:v>
                </c:pt>
                <c:pt idx="4183">
                  <c:v>4184</c:v>
                </c:pt>
                <c:pt idx="4184">
                  <c:v>4185</c:v>
                </c:pt>
                <c:pt idx="4185">
                  <c:v>4186</c:v>
                </c:pt>
                <c:pt idx="4186">
                  <c:v>4187</c:v>
                </c:pt>
                <c:pt idx="4187">
                  <c:v>4188</c:v>
                </c:pt>
                <c:pt idx="4188">
                  <c:v>4189</c:v>
                </c:pt>
                <c:pt idx="4189">
                  <c:v>4190</c:v>
                </c:pt>
                <c:pt idx="4190">
                  <c:v>4191</c:v>
                </c:pt>
                <c:pt idx="4191">
                  <c:v>4192</c:v>
                </c:pt>
                <c:pt idx="4192">
                  <c:v>4193</c:v>
                </c:pt>
                <c:pt idx="4193">
                  <c:v>4194</c:v>
                </c:pt>
                <c:pt idx="4194">
                  <c:v>4195</c:v>
                </c:pt>
                <c:pt idx="4195">
                  <c:v>4196</c:v>
                </c:pt>
                <c:pt idx="4196">
                  <c:v>4197</c:v>
                </c:pt>
                <c:pt idx="4197">
                  <c:v>4198</c:v>
                </c:pt>
                <c:pt idx="4198">
                  <c:v>4199</c:v>
                </c:pt>
                <c:pt idx="4199">
                  <c:v>4200</c:v>
                </c:pt>
                <c:pt idx="4200">
                  <c:v>4201</c:v>
                </c:pt>
                <c:pt idx="4201">
                  <c:v>4202</c:v>
                </c:pt>
                <c:pt idx="4202">
                  <c:v>4203</c:v>
                </c:pt>
                <c:pt idx="4203">
                  <c:v>4204</c:v>
                </c:pt>
                <c:pt idx="4204">
                  <c:v>4205</c:v>
                </c:pt>
                <c:pt idx="4205">
                  <c:v>4206</c:v>
                </c:pt>
                <c:pt idx="4206">
                  <c:v>4207</c:v>
                </c:pt>
                <c:pt idx="4207">
                  <c:v>4208</c:v>
                </c:pt>
                <c:pt idx="4208">
                  <c:v>4209</c:v>
                </c:pt>
                <c:pt idx="4209">
                  <c:v>4210</c:v>
                </c:pt>
                <c:pt idx="4210">
                  <c:v>4211</c:v>
                </c:pt>
                <c:pt idx="4211">
                  <c:v>4212</c:v>
                </c:pt>
                <c:pt idx="4212">
                  <c:v>4213</c:v>
                </c:pt>
                <c:pt idx="4213">
                  <c:v>4214</c:v>
                </c:pt>
                <c:pt idx="4214">
                  <c:v>4215</c:v>
                </c:pt>
                <c:pt idx="4215">
                  <c:v>4216</c:v>
                </c:pt>
                <c:pt idx="4216">
                  <c:v>4217</c:v>
                </c:pt>
                <c:pt idx="4217">
                  <c:v>4218</c:v>
                </c:pt>
                <c:pt idx="4218">
                  <c:v>4219</c:v>
                </c:pt>
                <c:pt idx="4219">
                  <c:v>4220</c:v>
                </c:pt>
                <c:pt idx="4220">
                  <c:v>4221</c:v>
                </c:pt>
                <c:pt idx="4221">
                  <c:v>4222</c:v>
                </c:pt>
                <c:pt idx="4222">
                  <c:v>4223</c:v>
                </c:pt>
                <c:pt idx="4223">
                  <c:v>4224</c:v>
                </c:pt>
                <c:pt idx="4224">
                  <c:v>4225</c:v>
                </c:pt>
                <c:pt idx="4225">
                  <c:v>4226</c:v>
                </c:pt>
                <c:pt idx="4226">
                  <c:v>4227</c:v>
                </c:pt>
                <c:pt idx="4227">
                  <c:v>4228</c:v>
                </c:pt>
                <c:pt idx="4228">
                  <c:v>4229</c:v>
                </c:pt>
                <c:pt idx="4229">
                  <c:v>4230</c:v>
                </c:pt>
                <c:pt idx="4230">
                  <c:v>4231</c:v>
                </c:pt>
                <c:pt idx="4231">
                  <c:v>4232</c:v>
                </c:pt>
                <c:pt idx="4232">
                  <c:v>4233</c:v>
                </c:pt>
                <c:pt idx="4233">
                  <c:v>4234</c:v>
                </c:pt>
                <c:pt idx="4234">
                  <c:v>4235</c:v>
                </c:pt>
                <c:pt idx="4235">
                  <c:v>4236</c:v>
                </c:pt>
                <c:pt idx="4236">
                  <c:v>4237</c:v>
                </c:pt>
                <c:pt idx="4237">
                  <c:v>4238</c:v>
                </c:pt>
                <c:pt idx="4238">
                  <c:v>4239</c:v>
                </c:pt>
                <c:pt idx="4239">
                  <c:v>4240</c:v>
                </c:pt>
                <c:pt idx="4240">
                  <c:v>4241</c:v>
                </c:pt>
                <c:pt idx="4241">
                  <c:v>4242</c:v>
                </c:pt>
                <c:pt idx="4242">
                  <c:v>4243</c:v>
                </c:pt>
                <c:pt idx="4243">
                  <c:v>4244</c:v>
                </c:pt>
                <c:pt idx="4244">
                  <c:v>4245</c:v>
                </c:pt>
                <c:pt idx="4245">
                  <c:v>4246</c:v>
                </c:pt>
                <c:pt idx="4246">
                  <c:v>4247</c:v>
                </c:pt>
                <c:pt idx="4247">
                  <c:v>4248</c:v>
                </c:pt>
                <c:pt idx="4248">
                  <c:v>4249</c:v>
                </c:pt>
                <c:pt idx="4249">
                  <c:v>4250</c:v>
                </c:pt>
                <c:pt idx="4250">
                  <c:v>4251</c:v>
                </c:pt>
                <c:pt idx="4251">
                  <c:v>4252</c:v>
                </c:pt>
                <c:pt idx="4252">
                  <c:v>4253</c:v>
                </c:pt>
                <c:pt idx="4253">
                  <c:v>4254</c:v>
                </c:pt>
                <c:pt idx="4254">
                  <c:v>4255</c:v>
                </c:pt>
                <c:pt idx="4255">
                  <c:v>4256</c:v>
                </c:pt>
                <c:pt idx="4256">
                  <c:v>4257</c:v>
                </c:pt>
                <c:pt idx="4257">
                  <c:v>4258</c:v>
                </c:pt>
                <c:pt idx="4258">
                  <c:v>4259</c:v>
                </c:pt>
                <c:pt idx="4259">
                  <c:v>4260</c:v>
                </c:pt>
                <c:pt idx="4260">
                  <c:v>4261</c:v>
                </c:pt>
                <c:pt idx="4261">
                  <c:v>4262</c:v>
                </c:pt>
                <c:pt idx="4262">
                  <c:v>4263</c:v>
                </c:pt>
                <c:pt idx="4263">
                  <c:v>4264</c:v>
                </c:pt>
                <c:pt idx="4264">
                  <c:v>4265</c:v>
                </c:pt>
                <c:pt idx="4265">
                  <c:v>4266</c:v>
                </c:pt>
                <c:pt idx="4266">
                  <c:v>4267</c:v>
                </c:pt>
                <c:pt idx="4267">
                  <c:v>4268</c:v>
                </c:pt>
                <c:pt idx="4268">
                  <c:v>4269</c:v>
                </c:pt>
                <c:pt idx="4269">
                  <c:v>4270</c:v>
                </c:pt>
                <c:pt idx="4270">
                  <c:v>4271</c:v>
                </c:pt>
                <c:pt idx="4271">
                  <c:v>4272</c:v>
                </c:pt>
                <c:pt idx="4272">
                  <c:v>4273</c:v>
                </c:pt>
                <c:pt idx="4273">
                  <c:v>4274</c:v>
                </c:pt>
                <c:pt idx="4274">
                  <c:v>4275</c:v>
                </c:pt>
                <c:pt idx="4275">
                  <c:v>4276</c:v>
                </c:pt>
                <c:pt idx="4276">
                  <c:v>4277</c:v>
                </c:pt>
                <c:pt idx="4277">
                  <c:v>4278</c:v>
                </c:pt>
                <c:pt idx="4278">
                  <c:v>4279</c:v>
                </c:pt>
                <c:pt idx="4279">
                  <c:v>4280</c:v>
                </c:pt>
                <c:pt idx="4280">
                  <c:v>4281</c:v>
                </c:pt>
                <c:pt idx="4281">
                  <c:v>4282</c:v>
                </c:pt>
                <c:pt idx="4282">
                  <c:v>4283</c:v>
                </c:pt>
                <c:pt idx="4283">
                  <c:v>4284</c:v>
                </c:pt>
                <c:pt idx="4284">
                  <c:v>4285</c:v>
                </c:pt>
                <c:pt idx="4285">
                  <c:v>4286</c:v>
                </c:pt>
                <c:pt idx="4286">
                  <c:v>4287</c:v>
                </c:pt>
                <c:pt idx="4287">
                  <c:v>4288</c:v>
                </c:pt>
                <c:pt idx="4288">
                  <c:v>4289</c:v>
                </c:pt>
                <c:pt idx="4289">
                  <c:v>4290</c:v>
                </c:pt>
                <c:pt idx="4290">
                  <c:v>4291</c:v>
                </c:pt>
                <c:pt idx="4291">
                  <c:v>4292</c:v>
                </c:pt>
                <c:pt idx="4292">
                  <c:v>4293</c:v>
                </c:pt>
                <c:pt idx="4293">
                  <c:v>4294</c:v>
                </c:pt>
                <c:pt idx="4294">
                  <c:v>4295</c:v>
                </c:pt>
                <c:pt idx="4295">
                  <c:v>4296</c:v>
                </c:pt>
                <c:pt idx="4296">
                  <c:v>4297</c:v>
                </c:pt>
                <c:pt idx="4297">
                  <c:v>4298</c:v>
                </c:pt>
                <c:pt idx="4298">
                  <c:v>4299</c:v>
                </c:pt>
                <c:pt idx="4299">
                  <c:v>4300</c:v>
                </c:pt>
                <c:pt idx="4300">
                  <c:v>4301</c:v>
                </c:pt>
                <c:pt idx="4301">
                  <c:v>4302</c:v>
                </c:pt>
                <c:pt idx="4302">
                  <c:v>4303</c:v>
                </c:pt>
                <c:pt idx="4303">
                  <c:v>4304</c:v>
                </c:pt>
                <c:pt idx="4304">
                  <c:v>4305</c:v>
                </c:pt>
                <c:pt idx="4305">
                  <c:v>4306</c:v>
                </c:pt>
                <c:pt idx="4306">
                  <c:v>4307</c:v>
                </c:pt>
                <c:pt idx="4307">
                  <c:v>4308</c:v>
                </c:pt>
                <c:pt idx="4308">
                  <c:v>4309</c:v>
                </c:pt>
                <c:pt idx="4309">
                  <c:v>4310</c:v>
                </c:pt>
                <c:pt idx="4310">
                  <c:v>4311</c:v>
                </c:pt>
                <c:pt idx="4311">
                  <c:v>4312</c:v>
                </c:pt>
                <c:pt idx="4312">
                  <c:v>4313</c:v>
                </c:pt>
                <c:pt idx="4313">
                  <c:v>4314</c:v>
                </c:pt>
                <c:pt idx="4314">
                  <c:v>4315</c:v>
                </c:pt>
                <c:pt idx="4315">
                  <c:v>4316</c:v>
                </c:pt>
                <c:pt idx="4316">
                  <c:v>4317</c:v>
                </c:pt>
                <c:pt idx="4317">
                  <c:v>4318</c:v>
                </c:pt>
                <c:pt idx="4318">
                  <c:v>4319</c:v>
                </c:pt>
                <c:pt idx="4319">
                  <c:v>4320</c:v>
                </c:pt>
                <c:pt idx="4320">
                  <c:v>4321</c:v>
                </c:pt>
                <c:pt idx="4321">
                  <c:v>4322</c:v>
                </c:pt>
                <c:pt idx="4322">
                  <c:v>4323</c:v>
                </c:pt>
                <c:pt idx="4323">
                  <c:v>4324</c:v>
                </c:pt>
                <c:pt idx="4324">
                  <c:v>4325</c:v>
                </c:pt>
                <c:pt idx="4325">
                  <c:v>4326</c:v>
                </c:pt>
                <c:pt idx="4326">
                  <c:v>4327</c:v>
                </c:pt>
                <c:pt idx="4327">
                  <c:v>4328</c:v>
                </c:pt>
                <c:pt idx="4328">
                  <c:v>4329</c:v>
                </c:pt>
                <c:pt idx="4329">
                  <c:v>4330</c:v>
                </c:pt>
                <c:pt idx="4330">
                  <c:v>4331</c:v>
                </c:pt>
                <c:pt idx="4331">
                  <c:v>4332</c:v>
                </c:pt>
                <c:pt idx="4332">
                  <c:v>4333</c:v>
                </c:pt>
                <c:pt idx="4333">
                  <c:v>4334</c:v>
                </c:pt>
                <c:pt idx="4334">
                  <c:v>4335</c:v>
                </c:pt>
                <c:pt idx="4335">
                  <c:v>4336</c:v>
                </c:pt>
                <c:pt idx="4336">
                  <c:v>4337</c:v>
                </c:pt>
                <c:pt idx="4337">
                  <c:v>4338</c:v>
                </c:pt>
                <c:pt idx="4338">
                  <c:v>4339</c:v>
                </c:pt>
                <c:pt idx="4339">
                  <c:v>4340</c:v>
                </c:pt>
                <c:pt idx="4340">
                  <c:v>4341</c:v>
                </c:pt>
                <c:pt idx="4341">
                  <c:v>4342</c:v>
                </c:pt>
                <c:pt idx="4342">
                  <c:v>4343</c:v>
                </c:pt>
                <c:pt idx="4343">
                  <c:v>4344</c:v>
                </c:pt>
                <c:pt idx="4344">
                  <c:v>4345</c:v>
                </c:pt>
                <c:pt idx="4345">
                  <c:v>4346</c:v>
                </c:pt>
                <c:pt idx="4346">
                  <c:v>4347</c:v>
                </c:pt>
                <c:pt idx="4347">
                  <c:v>4348</c:v>
                </c:pt>
                <c:pt idx="4348">
                  <c:v>4349</c:v>
                </c:pt>
                <c:pt idx="4349">
                  <c:v>4350</c:v>
                </c:pt>
                <c:pt idx="4350">
                  <c:v>4351</c:v>
                </c:pt>
                <c:pt idx="4351">
                  <c:v>4352</c:v>
                </c:pt>
                <c:pt idx="4352">
                  <c:v>4353</c:v>
                </c:pt>
                <c:pt idx="4353">
                  <c:v>4354</c:v>
                </c:pt>
                <c:pt idx="4354">
                  <c:v>4355</c:v>
                </c:pt>
                <c:pt idx="4355">
                  <c:v>4356</c:v>
                </c:pt>
                <c:pt idx="4356">
                  <c:v>4357</c:v>
                </c:pt>
                <c:pt idx="4357">
                  <c:v>4358</c:v>
                </c:pt>
                <c:pt idx="4358">
                  <c:v>4359</c:v>
                </c:pt>
                <c:pt idx="4359">
                  <c:v>4360</c:v>
                </c:pt>
                <c:pt idx="4360">
                  <c:v>4361</c:v>
                </c:pt>
                <c:pt idx="4361">
                  <c:v>4362</c:v>
                </c:pt>
                <c:pt idx="4362">
                  <c:v>4363</c:v>
                </c:pt>
                <c:pt idx="4363">
                  <c:v>4364</c:v>
                </c:pt>
                <c:pt idx="4364">
                  <c:v>4365</c:v>
                </c:pt>
                <c:pt idx="4365">
                  <c:v>4366</c:v>
                </c:pt>
                <c:pt idx="4366">
                  <c:v>4367</c:v>
                </c:pt>
                <c:pt idx="4367">
                  <c:v>4368</c:v>
                </c:pt>
                <c:pt idx="4368">
                  <c:v>4369</c:v>
                </c:pt>
                <c:pt idx="4369">
                  <c:v>4370</c:v>
                </c:pt>
                <c:pt idx="4370">
                  <c:v>4371</c:v>
                </c:pt>
                <c:pt idx="4371">
                  <c:v>4372</c:v>
                </c:pt>
                <c:pt idx="4372">
                  <c:v>4373</c:v>
                </c:pt>
                <c:pt idx="4373">
                  <c:v>4374</c:v>
                </c:pt>
                <c:pt idx="4374">
                  <c:v>4375</c:v>
                </c:pt>
                <c:pt idx="4375">
                  <c:v>4376</c:v>
                </c:pt>
                <c:pt idx="4376">
                  <c:v>4377</c:v>
                </c:pt>
                <c:pt idx="4377">
                  <c:v>4378</c:v>
                </c:pt>
                <c:pt idx="4378">
                  <c:v>4379</c:v>
                </c:pt>
                <c:pt idx="4379">
                  <c:v>4380</c:v>
                </c:pt>
                <c:pt idx="4380">
                  <c:v>4381</c:v>
                </c:pt>
                <c:pt idx="4381">
                  <c:v>4382</c:v>
                </c:pt>
                <c:pt idx="4382">
                  <c:v>4383</c:v>
                </c:pt>
                <c:pt idx="4383">
                  <c:v>4384</c:v>
                </c:pt>
                <c:pt idx="4384">
                  <c:v>4385</c:v>
                </c:pt>
                <c:pt idx="4385">
                  <c:v>4386</c:v>
                </c:pt>
                <c:pt idx="4386">
                  <c:v>4387</c:v>
                </c:pt>
                <c:pt idx="4387">
                  <c:v>4388</c:v>
                </c:pt>
                <c:pt idx="4388">
                  <c:v>4389</c:v>
                </c:pt>
                <c:pt idx="4389">
                  <c:v>4390</c:v>
                </c:pt>
                <c:pt idx="4390">
                  <c:v>4391</c:v>
                </c:pt>
                <c:pt idx="4391">
                  <c:v>4392</c:v>
                </c:pt>
                <c:pt idx="4392">
                  <c:v>4393</c:v>
                </c:pt>
                <c:pt idx="4393">
                  <c:v>4394</c:v>
                </c:pt>
                <c:pt idx="4394">
                  <c:v>4395</c:v>
                </c:pt>
                <c:pt idx="4395">
                  <c:v>4396</c:v>
                </c:pt>
                <c:pt idx="4396">
                  <c:v>4397</c:v>
                </c:pt>
                <c:pt idx="4397">
                  <c:v>4398</c:v>
                </c:pt>
                <c:pt idx="4398">
                  <c:v>4399</c:v>
                </c:pt>
                <c:pt idx="4399">
                  <c:v>4400</c:v>
                </c:pt>
                <c:pt idx="4400">
                  <c:v>4401</c:v>
                </c:pt>
                <c:pt idx="4401">
                  <c:v>4402</c:v>
                </c:pt>
                <c:pt idx="4402">
                  <c:v>4403</c:v>
                </c:pt>
                <c:pt idx="4403">
                  <c:v>4404</c:v>
                </c:pt>
                <c:pt idx="4404">
                  <c:v>4405</c:v>
                </c:pt>
                <c:pt idx="4405">
                  <c:v>4406</c:v>
                </c:pt>
                <c:pt idx="4406">
                  <c:v>4407</c:v>
                </c:pt>
                <c:pt idx="4407">
                  <c:v>4408</c:v>
                </c:pt>
                <c:pt idx="4408">
                  <c:v>4409</c:v>
                </c:pt>
                <c:pt idx="4409">
                  <c:v>4410</c:v>
                </c:pt>
                <c:pt idx="4410">
                  <c:v>4411</c:v>
                </c:pt>
                <c:pt idx="4411">
                  <c:v>4412</c:v>
                </c:pt>
                <c:pt idx="4412">
                  <c:v>4413</c:v>
                </c:pt>
                <c:pt idx="4413">
                  <c:v>4414</c:v>
                </c:pt>
                <c:pt idx="4414">
                  <c:v>4415</c:v>
                </c:pt>
                <c:pt idx="4415">
                  <c:v>4416</c:v>
                </c:pt>
                <c:pt idx="4416">
                  <c:v>4417</c:v>
                </c:pt>
                <c:pt idx="4417">
                  <c:v>4418</c:v>
                </c:pt>
                <c:pt idx="4418">
                  <c:v>4419</c:v>
                </c:pt>
                <c:pt idx="4419">
                  <c:v>4420</c:v>
                </c:pt>
                <c:pt idx="4420">
                  <c:v>4421</c:v>
                </c:pt>
                <c:pt idx="4421">
                  <c:v>4422</c:v>
                </c:pt>
                <c:pt idx="4422">
                  <c:v>4423</c:v>
                </c:pt>
                <c:pt idx="4423">
                  <c:v>4424</c:v>
                </c:pt>
                <c:pt idx="4424">
                  <c:v>4425</c:v>
                </c:pt>
                <c:pt idx="4425">
                  <c:v>4426</c:v>
                </c:pt>
                <c:pt idx="4426">
                  <c:v>4427</c:v>
                </c:pt>
                <c:pt idx="4427">
                  <c:v>4428</c:v>
                </c:pt>
                <c:pt idx="4428">
                  <c:v>4429</c:v>
                </c:pt>
                <c:pt idx="4429">
                  <c:v>4430</c:v>
                </c:pt>
                <c:pt idx="4430">
                  <c:v>4431</c:v>
                </c:pt>
                <c:pt idx="4431">
                  <c:v>4432</c:v>
                </c:pt>
                <c:pt idx="4432">
                  <c:v>4433</c:v>
                </c:pt>
                <c:pt idx="4433">
                  <c:v>4434</c:v>
                </c:pt>
                <c:pt idx="4434">
                  <c:v>4435</c:v>
                </c:pt>
                <c:pt idx="4435">
                  <c:v>4436</c:v>
                </c:pt>
                <c:pt idx="4436">
                  <c:v>4437</c:v>
                </c:pt>
                <c:pt idx="4437">
                  <c:v>4438</c:v>
                </c:pt>
                <c:pt idx="4438">
                  <c:v>4439</c:v>
                </c:pt>
                <c:pt idx="4439">
                  <c:v>4440</c:v>
                </c:pt>
                <c:pt idx="4440">
                  <c:v>4441</c:v>
                </c:pt>
                <c:pt idx="4441">
                  <c:v>4442</c:v>
                </c:pt>
                <c:pt idx="4442">
                  <c:v>4443</c:v>
                </c:pt>
                <c:pt idx="4443">
                  <c:v>4444</c:v>
                </c:pt>
                <c:pt idx="4444">
                  <c:v>4445</c:v>
                </c:pt>
                <c:pt idx="4445">
                  <c:v>4446</c:v>
                </c:pt>
                <c:pt idx="4446">
                  <c:v>4447</c:v>
                </c:pt>
                <c:pt idx="4447">
                  <c:v>4448</c:v>
                </c:pt>
                <c:pt idx="4448">
                  <c:v>4449</c:v>
                </c:pt>
                <c:pt idx="4449">
                  <c:v>4450</c:v>
                </c:pt>
                <c:pt idx="4450">
                  <c:v>4451</c:v>
                </c:pt>
                <c:pt idx="4451">
                  <c:v>4452</c:v>
                </c:pt>
                <c:pt idx="4452">
                  <c:v>4453</c:v>
                </c:pt>
                <c:pt idx="4453">
                  <c:v>4454</c:v>
                </c:pt>
                <c:pt idx="4454">
                  <c:v>4455</c:v>
                </c:pt>
                <c:pt idx="4455">
                  <c:v>4456</c:v>
                </c:pt>
                <c:pt idx="4456">
                  <c:v>4457</c:v>
                </c:pt>
                <c:pt idx="4457">
                  <c:v>4458</c:v>
                </c:pt>
                <c:pt idx="4458">
                  <c:v>4459</c:v>
                </c:pt>
                <c:pt idx="4459">
                  <c:v>4460</c:v>
                </c:pt>
                <c:pt idx="4460">
                  <c:v>4461</c:v>
                </c:pt>
                <c:pt idx="4461">
                  <c:v>4462</c:v>
                </c:pt>
                <c:pt idx="4462">
                  <c:v>4463</c:v>
                </c:pt>
                <c:pt idx="4463">
                  <c:v>4464</c:v>
                </c:pt>
                <c:pt idx="4464">
                  <c:v>4465</c:v>
                </c:pt>
                <c:pt idx="4465">
                  <c:v>4466</c:v>
                </c:pt>
                <c:pt idx="4466">
                  <c:v>4467</c:v>
                </c:pt>
                <c:pt idx="4467">
                  <c:v>4468</c:v>
                </c:pt>
                <c:pt idx="4468">
                  <c:v>4469</c:v>
                </c:pt>
                <c:pt idx="4469">
                  <c:v>4470</c:v>
                </c:pt>
                <c:pt idx="4470">
                  <c:v>4471</c:v>
                </c:pt>
                <c:pt idx="4471">
                  <c:v>4472</c:v>
                </c:pt>
                <c:pt idx="4472">
                  <c:v>4473</c:v>
                </c:pt>
                <c:pt idx="4473">
                  <c:v>4474</c:v>
                </c:pt>
                <c:pt idx="4474">
                  <c:v>4475</c:v>
                </c:pt>
                <c:pt idx="4475">
                  <c:v>4476</c:v>
                </c:pt>
                <c:pt idx="4476">
                  <c:v>4477</c:v>
                </c:pt>
                <c:pt idx="4477">
                  <c:v>4478</c:v>
                </c:pt>
                <c:pt idx="4478">
                  <c:v>4479</c:v>
                </c:pt>
                <c:pt idx="4479">
                  <c:v>4480</c:v>
                </c:pt>
                <c:pt idx="4480">
                  <c:v>4481</c:v>
                </c:pt>
                <c:pt idx="4481">
                  <c:v>4482</c:v>
                </c:pt>
                <c:pt idx="4482">
                  <c:v>4483</c:v>
                </c:pt>
                <c:pt idx="4483">
                  <c:v>4484</c:v>
                </c:pt>
                <c:pt idx="4484">
                  <c:v>4485</c:v>
                </c:pt>
                <c:pt idx="4485">
                  <c:v>4486</c:v>
                </c:pt>
                <c:pt idx="4486">
                  <c:v>4487</c:v>
                </c:pt>
                <c:pt idx="4487">
                  <c:v>4488</c:v>
                </c:pt>
                <c:pt idx="4488">
                  <c:v>4489</c:v>
                </c:pt>
                <c:pt idx="4489">
                  <c:v>4490</c:v>
                </c:pt>
                <c:pt idx="4490">
                  <c:v>4491</c:v>
                </c:pt>
                <c:pt idx="4491">
                  <c:v>4492</c:v>
                </c:pt>
                <c:pt idx="4492">
                  <c:v>4493</c:v>
                </c:pt>
                <c:pt idx="4493">
                  <c:v>4494</c:v>
                </c:pt>
                <c:pt idx="4494">
                  <c:v>4495</c:v>
                </c:pt>
                <c:pt idx="4495">
                  <c:v>4496</c:v>
                </c:pt>
                <c:pt idx="4496">
                  <c:v>4497</c:v>
                </c:pt>
                <c:pt idx="4497">
                  <c:v>4498</c:v>
                </c:pt>
                <c:pt idx="4498">
                  <c:v>4499</c:v>
                </c:pt>
                <c:pt idx="4499">
                  <c:v>4500</c:v>
                </c:pt>
                <c:pt idx="4500">
                  <c:v>4501</c:v>
                </c:pt>
                <c:pt idx="4501">
                  <c:v>4502</c:v>
                </c:pt>
                <c:pt idx="4502">
                  <c:v>4503</c:v>
                </c:pt>
                <c:pt idx="4503">
                  <c:v>4504</c:v>
                </c:pt>
                <c:pt idx="4504">
                  <c:v>4505</c:v>
                </c:pt>
                <c:pt idx="4505">
                  <c:v>4506</c:v>
                </c:pt>
                <c:pt idx="4506">
                  <c:v>4507</c:v>
                </c:pt>
                <c:pt idx="4507">
                  <c:v>4508</c:v>
                </c:pt>
                <c:pt idx="4508">
                  <c:v>4509</c:v>
                </c:pt>
                <c:pt idx="4509">
                  <c:v>4510</c:v>
                </c:pt>
                <c:pt idx="4510">
                  <c:v>4511</c:v>
                </c:pt>
                <c:pt idx="4511">
                  <c:v>4512</c:v>
                </c:pt>
                <c:pt idx="4512">
                  <c:v>4513</c:v>
                </c:pt>
                <c:pt idx="4513">
                  <c:v>4514</c:v>
                </c:pt>
                <c:pt idx="4514">
                  <c:v>4515</c:v>
                </c:pt>
                <c:pt idx="4515">
                  <c:v>4516</c:v>
                </c:pt>
                <c:pt idx="4516">
                  <c:v>4517</c:v>
                </c:pt>
                <c:pt idx="4517">
                  <c:v>4518</c:v>
                </c:pt>
                <c:pt idx="4518">
                  <c:v>4519</c:v>
                </c:pt>
                <c:pt idx="4519">
                  <c:v>4520</c:v>
                </c:pt>
                <c:pt idx="4520">
                  <c:v>4521</c:v>
                </c:pt>
                <c:pt idx="4521">
                  <c:v>4522</c:v>
                </c:pt>
                <c:pt idx="4522">
                  <c:v>4523</c:v>
                </c:pt>
                <c:pt idx="4523">
                  <c:v>4524</c:v>
                </c:pt>
                <c:pt idx="4524">
                  <c:v>4525</c:v>
                </c:pt>
                <c:pt idx="4525">
                  <c:v>4526</c:v>
                </c:pt>
                <c:pt idx="4526">
                  <c:v>4527</c:v>
                </c:pt>
                <c:pt idx="4527">
                  <c:v>4528</c:v>
                </c:pt>
                <c:pt idx="4528">
                  <c:v>4529</c:v>
                </c:pt>
                <c:pt idx="4529">
                  <c:v>4530</c:v>
                </c:pt>
                <c:pt idx="4530">
                  <c:v>4531</c:v>
                </c:pt>
                <c:pt idx="4531">
                  <c:v>4532</c:v>
                </c:pt>
                <c:pt idx="4532">
                  <c:v>4533</c:v>
                </c:pt>
                <c:pt idx="4533">
                  <c:v>4534</c:v>
                </c:pt>
                <c:pt idx="4534">
                  <c:v>4535</c:v>
                </c:pt>
                <c:pt idx="4535">
                  <c:v>4536</c:v>
                </c:pt>
                <c:pt idx="4536">
                  <c:v>4537</c:v>
                </c:pt>
                <c:pt idx="4537">
                  <c:v>4538</c:v>
                </c:pt>
                <c:pt idx="4538">
                  <c:v>4539</c:v>
                </c:pt>
                <c:pt idx="4539">
                  <c:v>4540</c:v>
                </c:pt>
                <c:pt idx="4540">
                  <c:v>4541</c:v>
                </c:pt>
                <c:pt idx="4541">
                  <c:v>4542</c:v>
                </c:pt>
                <c:pt idx="4542">
                  <c:v>4543</c:v>
                </c:pt>
                <c:pt idx="4543">
                  <c:v>4544</c:v>
                </c:pt>
                <c:pt idx="4544">
                  <c:v>4545</c:v>
                </c:pt>
                <c:pt idx="4545">
                  <c:v>4546</c:v>
                </c:pt>
                <c:pt idx="4546">
                  <c:v>4547</c:v>
                </c:pt>
                <c:pt idx="4547">
                  <c:v>4548</c:v>
                </c:pt>
                <c:pt idx="4548">
                  <c:v>4549</c:v>
                </c:pt>
                <c:pt idx="4549">
                  <c:v>4550</c:v>
                </c:pt>
                <c:pt idx="4550">
                  <c:v>4551</c:v>
                </c:pt>
                <c:pt idx="4551">
                  <c:v>4552</c:v>
                </c:pt>
                <c:pt idx="4552">
                  <c:v>4553</c:v>
                </c:pt>
                <c:pt idx="4553">
                  <c:v>4554</c:v>
                </c:pt>
                <c:pt idx="4554">
                  <c:v>4555</c:v>
                </c:pt>
                <c:pt idx="4555">
                  <c:v>4556</c:v>
                </c:pt>
                <c:pt idx="4556">
                  <c:v>4557</c:v>
                </c:pt>
                <c:pt idx="4557">
                  <c:v>4558</c:v>
                </c:pt>
                <c:pt idx="4558">
                  <c:v>4559</c:v>
                </c:pt>
                <c:pt idx="4559">
                  <c:v>4560</c:v>
                </c:pt>
                <c:pt idx="4560">
                  <c:v>4561</c:v>
                </c:pt>
                <c:pt idx="4561">
                  <c:v>4562</c:v>
                </c:pt>
                <c:pt idx="4562">
                  <c:v>4563</c:v>
                </c:pt>
                <c:pt idx="4563">
                  <c:v>4564</c:v>
                </c:pt>
                <c:pt idx="4564">
                  <c:v>4565</c:v>
                </c:pt>
                <c:pt idx="4565">
                  <c:v>4566</c:v>
                </c:pt>
                <c:pt idx="4566">
                  <c:v>4567</c:v>
                </c:pt>
                <c:pt idx="4567">
                  <c:v>4568</c:v>
                </c:pt>
                <c:pt idx="4568">
                  <c:v>4569</c:v>
                </c:pt>
                <c:pt idx="4569">
                  <c:v>4570</c:v>
                </c:pt>
                <c:pt idx="4570">
                  <c:v>4571</c:v>
                </c:pt>
                <c:pt idx="4571">
                  <c:v>4572</c:v>
                </c:pt>
                <c:pt idx="4572">
                  <c:v>4573</c:v>
                </c:pt>
                <c:pt idx="4573">
                  <c:v>4574</c:v>
                </c:pt>
                <c:pt idx="4574">
                  <c:v>4575</c:v>
                </c:pt>
                <c:pt idx="4575">
                  <c:v>4576</c:v>
                </c:pt>
                <c:pt idx="4576">
                  <c:v>4577</c:v>
                </c:pt>
                <c:pt idx="4577">
                  <c:v>4578</c:v>
                </c:pt>
                <c:pt idx="4578">
                  <c:v>4579</c:v>
                </c:pt>
                <c:pt idx="4579">
                  <c:v>4580</c:v>
                </c:pt>
                <c:pt idx="4580">
                  <c:v>4581</c:v>
                </c:pt>
                <c:pt idx="4581">
                  <c:v>4582</c:v>
                </c:pt>
                <c:pt idx="4582">
                  <c:v>4583</c:v>
                </c:pt>
                <c:pt idx="4583">
                  <c:v>4584</c:v>
                </c:pt>
                <c:pt idx="4584">
                  <c:v>4585</c:v>
                </c:pt>
                <c:pt idx="4585">
                  <c:v>4586</c:v>
                </c:pt>
                <c:pt idx="4586">
                  <c:v>4587</c:v>
                </c:pt>
                <c:pt idx="4587">
                  <c:v>4588</c:v>
                </c:pt>
                <c:pt idx="4588">
                  <c:v>4589</c:v>
                </c:pt>
                <c:pt idx="4589">
                  <c:v>4590</c:v>
                </c:pt>
                <c:pt idx="4590">
                  <c:v>4591</c:v>
                </c:pt>
                <c:pt idx="4591">
                  <c:v>4592</c:v>
                </c:pt>
                <c:pt idx="4592">
                  <c:v>4593</c:v>
                </c:pt>
                <c:pt idx="4593">
                  <c:v>4594</c:v>
                </c:pt>
                <c:pt idx="4594">
                  <c:v>4595</c:v>
                </c:pt>
                <c:pt idx="4595">
                  <c:v>4596</c:v>
                </c:pt>
                <c:pt idx="4596">
                  <c:v>4597</c:v>
                </c:pt>
                <c:pt idx="4597">
                  <c:v>4598</c:v>
                </c:pt>
                <c:pt idx="4598">
                  <c:v>4599</c:v>
                </c:pt>
                <c:pt idx="4599">
                  <c:v>4600</c:v>
                </c:pt>
                <c:pt idx="4600">
                  <c:v>4601</c:v>
                </c:pt>
                <c:pt idx="4601">
                  <c:v>4602</c:v>
                </c:pt>
                <c:pt idx="4602">
                  <c:v>4603</c:v>
                </c:pt>
                <c:pt idx="4603">
                  <c:v>4604</c:v>
                </c:pt>
                <c:pt idx="4604">
                  <c:v>4605</c:v>
                </c:pt>
                <c:pt idx="4605">
                  <c:v>4606</c:v>
                </c:pt>
                <c:pt idx="4606">
                  <c:v>4607</c:v>
                </c:pt>
                <c:pt idx="4607">
                  <c:v>4608</c:v>
                </c:pt>
                <c:pt idx="4608">
                  <c:v>4609</c:v>
                </c:pt>
                <c:pt idx="4609">
                  <c:v>4610</c:v>
                </c:pt>
                <c:pt idx="4610">
                  <c:v>4611</c:v>
                </c:pt>
                <c:pt idx="4611">
                  <c:v>4612</c:v>
                </c:pt>
                <c:pt idx="4612">
                  <c:v>4613</c:v>
                </c:pt>
                <c:pt idx="4613">
                  <c:v>4614</c:v>
                </c:pt>
                <c:pt idx="4614">
                  <c:v>4615</c:v>
                </c:pt>
                <c:pt idx="4615">
                  <c:v>4616</c:v>
                </c:pt>
                <c:pt idx="4616">
                  <c:v>4617</c:v>
                </c:pt>
                <c:pt idx="4617">
                  <c:v>4618</c:v>
                </c:pt>
                <c:pt idx="4618">
                  <c:v>4619</c:v>
                </c:pt>
                <c:pt idx="4619">
                  <c:v>4620</c:v>
                </c:pt>
                <c:pt idx="4620">
                  <c:v>4621</c:v>
                </c:pt>
                <c:pt idx="4621">
                  <c:v>4622</c:v>
                </c:pt>
                <c:pt idx="4622">
                  <c:v>4623</c:v>
                </c:pt>
                <c:pt idx="4623">
                  <c:v>4624</c:v>
                </c:pt>
                <c:pt idx="4624">
                  <c:v>4625</c:v>
                </c:pt>
                <c:pt idx="4625">
                  <c:v>4626</c:v>
                </c:pt>
                <c:pt idx="4626">
                  <c:v>4627</c:v>
                </c:pt>
                <c:pt idx="4627">
                  <c:v>4628</c:v>
                </c:pt>
                <c:pt idx="4628">
                  <c:v>4629</c:v>
                </c:pt>
                <c:pt idx="4629">
                  <c:v>4630</c:v>
                </c:pt>
                <c:pt idx="4630">
                  <c:v>4631</c:v>
                </c:pt>
                <c:pt idx="4631">
                  <c:v>4632</c:v>
                </c:pt>
                <c:pt idx="4632">
                  <c:v>4633</c:v>
                </c:pt>
                <c:pt idx="4633">
                  <c:v>4634</c:v>
                </c:pt>
                <c:pt idx="4634">
                  <c:v>4635</c:v>
                </c:pt>
                <c:pt idx="4635">
                  <c:v>4636</c:v>
                </c:pt>
                <c:pt idx="4636">
                  <c:v>4637</c:v>
                </c:pt>
                <c:pt idx="4637">
                  <c:v>4638</c:v>
                </c:pt>
                <c:pt idx="4638">
                  <c:v>4639</c:v>
                </c:pt>
                <c:pt idx="4639">
                  <c:v>4640</c:v>
                </c:pt>
                <c:pt idx="4640">
                  <c:v>4641</c:v>
                </c:pt>
                <c:pt idx="4641">
                  <c:v>4642</c:v>
                </c:pt>
                <c:pt idx="4642">
                  <c:v>4643</c:v>
                </c:pt>
                <c:pt idx="4643">
                  <c:v>4644</c:v>
                </c:pt>
                <c:pt idx="4644">
                  <c:v>4645</c:v>
                </c:pt>
                <c:pt idx="4645">
                  <c:v>4646</c:v>
                </c:pt>
                <c:pt idx="4646">
                  <c:v>4647</c:v>
                </c:pt>
                <c:pt idx="4647">
                  <c:v>4648</c:v>
                </c:pt>
                <c:pt idx="4648">
                  <c:v>4649</c:v>
                </c:pt>
                <c:pt idx="4649">
                  <c:v>4650</c:v>
                </c:pt>
                <c:pt idx="4650">
                  <c:v>4651</c:v>
                </c:pt>
                <c:pt idx="4651">
                  <c:v>4652</c:v>
                </c:pt>
                <c:pt idx="4652">
                  <c:v>4653</c:v>
                </c:pt>
                <c:pt idx="4653">
                  <c:v>4654</c:v>
                </c:pt>
                <c:pt idx="4654">
                  <c:v>4655</c:v>
                </c:pt>
                <c:pt idx="4655">
                  <c:v>4656</c:v>
                </c:pt>
                <c:pt idx="4656">
                  <c:v>4657</c:v>
                </c:pt>
                <c:pt idx="4657">
                  <c:v>4658</c:v>
                </c:pt>
                <c:pt idx="4658">
                  <c:v>4659</c:v>
                </c:pt>
                <c:pt idx="4659">
                  <c:v>4660</c:v>
                </c:pt>
                <c:pt idx="4660">
                  <c:v>4661</c:v>
                </c:pt>
                <c:pt idx="4661">
                  <c:v>4662</c:v>
                </c:pt>
                <c:pt idx="4662">
                  <c:v>4663</c:v>
                </c:pt>
                <c:pt idx="4663">
                  <c:v>4664</c:v>
                </c:pt>
                <c:pt idx="4664">
                  <c:v>4665</c:v>
                </c:pt>
                <c:pt idx="4665">
                  <c:v>4666</c:v>
                </c:pt>
                <c:pt idx="4666">
                  <c:v>4667</c:v>
                </c:pt>
                <c:pt idx="4667">
                  <c:v>4668</c:v>
                </c:pt>
                <c:pt idx="4668">
                  <c:v>4669</c:v>
                </c:pt>
                <c:pt idx="4669">
                  <c:v>4670</c:v>
                </c:pt>
                <c:pt idx="4670">
                  <c:v>4671</c:v>
                </c:pt>
                <c:pt idx="4671">
                  <c:v>4672</c:v>
                </c:pt>
                <c:pt idx="4672">
                  <c:v>4673</c:v>
                </c:pt>
                <c:pt idx="4673">
                  <c:v>4674</c:v>
                </c:pt>
                <c:pt idx="4674">
                  <c:v>4675</c:v>
                </c:pt>
                <c:pt idx="4675">
                  <c:v>4676</c:v>
                </c:pt>
                <c:pt idx="4676">
                  <c:v>4677</c:v>
                </c:pt>
                <c:pt idx="4677">
                  <c:v>4678</c:v>
                </c:pt>
                <c:pt idx="4678">
                  <c:v>4679</c:v>
                </c:pt>
                <c:pt idx="4679">
                  <c:v>4680</c:v>
                </c:pt>
                <c:pt idx="4680">
                  <c:v>4681</c:v>
                </c:pt>
                <c:pt idx="4681">
                  <c:v>4682</c:v>
                </c:pt>
                <c:pt idx="4682">
                  <c:v>4683</c:v>
                </c:pt>
                <c:pt idx="4683">
                  <c:v>4684</c:v>
                </c:pt>
                <c:pt idx="4684">
                  <c:v>4685</c:v>
                </c:pt>
                <c:pt idx="4685">
                  <c:v>4686</c:v>
                </c:pt>
                <c:pt idx="4686">
                  <c:v>4687</c:v>
                </c:pt>
                <c:pt idx="4687">
                  <c:v>4688</c:v>
                </c:pt>
                <c:pt idx="4688">
                  <c:v>4689</c:v>
                </c:pt>
                <c:pt idx="4689">
                  <c:v>4690</c:v>
                </c:pt>
                <c:pt idx="4690">
                  <c:v>4691</c:v>
                </c:pt>
                <c:pt idx="4691">
                  <c:v>4692</c:v>
                </c:pt>
                <c:pt idx="4692">
                  <c:v>4693</c:v>
                </c:pt>
                <c:pt idx="4693">
                  <c:v>4694</c:v>
                </c:pt>
                <c:pt idx="4694">
                  <c:v>4695</c:v>
                </c:pt>
                <c:pt idx="4695">
                  <c:v>4696</c:v>
                </c:pt>
                <c:pt idx="4696">
                  <c:v>4697</c:v>
                </c:pt>
                <c:pt idx="4697">
                  <c:v>4698</c:v>
                </c:pt>
                <c:pt idx="4698">
                  <c:v>4699</c:v>
                </c:pt>
                <c:pt idx="4699">
                  <c:v>4700</c:v>
                </c:pt>
                <c:pt idx="4700">
                  <c:v>4701</c:v>
                </c:pt>
                <c:pt idx="4701">
                  <c:v>4702</c:v>
                </c:pt>
                <c:pt idx="4702">
                  <c:v>4703</c:v>
                </c:pt>
                <c:pt idx="4703">
                  <c:v>4704</c:v>
                </c:pt>
                <c:pt idx="4704">
                  <c:v>4705</c:v>
                </c:pt>
                <c:pt idx="4705">
                  <c:v>4706</c:v>
                </c:pt>
                <c:pt idx="4706">
                  <c:v>4707</c:v>
                </c:pt>
                <c:pt idx="4707">
                  <c:v>4708</c:v>
                </c:pt>
                <c:pt idx="4708">
                  <c:v>4709</c:v>
                </c:pt>
                <c:pt idx="4709">
                  <c:v>4710</c:v>
                </c:pt>
                <c:pt idx="4710">
                  <c:v>4711</c:v>
                </c:pt>
                <c:pt idx="4711">
                  <c:v>4712</c:v>
                </c:pt>
                <c:pt idx="4712">
                  <c:v>4713</c:v>
                </c:pt>
                <c:pt idx="4713">
                  <c:v>4714</c:v>
                </c:pt>
                <c:pt idx="4714">
                  <c:v>4715</c:v>
                </c:pt>
                <c:pt idx="4715">
                  <c:v>4716</c:v>
                </c:pt>
                <c:pt idx="4716">
                  <c:v>4717</c:v>
                </c:pt>
                <c:pt idx="4717">
                  <c:v>4718</c:v>
                </c:pt>
                <c:pt idx="4718">
                  <c:v>4719</c:v>
                </c:pt>
                <c:pt idx="4719">
                  <c:v>4720</c:v>
                </c:pt>
                <c:pt idx="4720">
                  <c:v>4721</c:v>
                </c:pt>
                <c:pt idx="4721">
                  <c:v>4722</c:v>
                </c:pt>
                <c:pt idx="4722">
                  <c:v>4723</c:v>
                </c:pt>
                <c:pt idx="4723">
                  <c:v>4724</c:v>
                </c:pt>
                <c:pt idx="4724">
                  <c:v>4725</c:v>
                </c:pt>
                <c:pt idx="4725">
                  <c:v>4726</c:v>
                </c:pt>
                <c:pt idx="4726">
                  <c:v>4727</c:v>
                </c:pt>
                <c:pt idx="4727">
                  <c:v>4728</c:v>
                </c:pt>
                <c:pt idx="4728">
                  <c:v>4729</c:v>
                </c:pt>
                <c:pt idx="4729">
                  <c:v>4730</c:v>
                </c:pt>
                <c:pt idx="4730">
                  <c:v>4731</c:v>
                </c:pt>
                <c:pt idx="4731">
                  <c:v>4732</c:v>
                </c:pt>
                <c:pt idx="4732">
                  <c:v>4733</c:v>
                </c:pt>
                <c:pt idx="4733">
                  <c:v>4734</c:v>
                </c:pt>
                <c:pt idx="4734">
                  <c:v>4735</c:v>
                </c:pt>
                <c:pt idx="4735">
                  <c:v>4736</c:v>
                </c:pt>
                <c:pt idx="4736">
                  <c:v>4737</c:v>
                </c:pt>
                <c:pt idx="4737">
                  <c:v>4738</c:v>
                </c:pt>
                <c:pt idx="4738">
                  <c:v>4739</c:v>
                </c:pt>
                <c:pt idx="4739">
                  <c:v>4740</c:v>
                </c:pt>
                <c:pt idx="4740">
                  <c:v>4741</c:v>
                </c:pt>
                <c:pt idx="4741">
                  <c:v>4742</c:v>
                </c:pt>
                <c:pt idx="4742">
                  <c:v>4743</c:v>
                </c:pt>
                <c:pt idx="4743">
                  <c:v>4744</c:v>
                </c:pt>
                <c:pt idx="4744">
                  <c:v>4745</c:v>
                </c:pt>
                <c:pt idx="4745">
                  <c:v>4746</c:v>
                </c:pt>
                <c:pt idx="4746">
                  <c:v>4747</c:v>
                </c:pt>
                <c:pt idx="4747">
                  <c:v>4748</c:v>
                </c:pt>
                <c:pt idx="4748">
                  <c:v>4749</c:v>
                </c:pt>
                <c:pt idx="4749">
                  <c:v>4750</c:v>
                </c:pt>
                <c:pt idx="4750">
                  <c:v>4751</c:v>
                </c:pt>
                <c:pt idx="4751">
                  <c:v>4752</c:v>
                </c:pt>
                <c:pt idx="4752">
                  <c:v>4753</c:v>
                </c:pt>
                <c:pt idx="4753">
                  <c:v>4754</c:v>
                </c:pt>
                <c:pt idx="4754">
                  <c:v>4755</c:v>
                </c:pt>
                <c:pt idx="4755">
                  <c:v>4756</c:v>
                </c:pt>
                <c:pt idx="4756">
                  <c:v>4757</c:v>
                </c:pt>
                <c:pt idx="4757">
                  <c:v>4758</c:v>
                </c:pt>
                <c:pt idx="4758">
                  <c:v>4759</c:v>
                </c:pt>
                <c:pt idx="4759">
                  <c:v>4760</c:v>
                </c:pt>
                <c:pt idx="4760">
                  <c:v>4761</c:v>
                </c:pt>
                <c:pt idx="4761">
                  <c:v>4762</c:v>
                </c:pt>
                <c:pt idx="4762">
                  <c:v>4763</c:v>
                </c:pt>
                <c:pt idx="4763">
                  <c:v>4764</c:v>
                </c:pt>
                <c:pt idx="4764">
                  <c:v>4765</c:v>
                </c:pt>
                <c:pt idx="4765">
                  <c:v>4766</c:v>
                </c:pt>
                <c:pt idx="4766">
                  <c:v>4767</c:v>
                </c:pt>
                <c:pt idx="4767">
                  <c:v>4768</c:v>
                </c:pt>
                <c:pt idx="4768">
                  <c:v>4769</c:v>
                </c:pt>
                <c:pt idx="4769">
                  <c:v>4770</c:v>
                </c:pt>
                <c:pt idx="4770">
                  <c:v>4771</c:v>
                </c:pt>
                <c:pt idx="4771">
                  <c:v>4772</c:v>
                </c:pt>
                <c:pt idx="4772">
                  <c:v>4773</c:v>
                </c:pt>
                <c:pt idx="4773">
                  <c:v>4774</c:v>
                </c:pt>
                <c:pt idx="4774">
                  <c:v>4775</c:v>
                </c:pt>
                <c:pt idx="4775">
                  <c:v>4776</c:v>
                </c:pt>
                <c:pt idx="4776">
                  <c:v>4777</c:v>
                </c:pt>
                <c:pt idx="4777">
                  <c:v>4778</c:v>
                </c:pt>
                <c:pt idx="4778">
                  <c:v>4779</c:v>
                </c:pt>
                <c:pt idx="4779">
                  <c:v>4780</c:v>
                </c:pt>
                <c:pt idx="4780">
                  <c:v>4781</c:v>
                </c:pt>
                <c:pt idx="4781">
                  <c:v>4782</c:v>
                </c:pt>
                <c:pt idx="4782">
                  <c:v>4783</c:v>
                </c:pt>
                <c:pt idx="4783">
                  <c:v>4784</c:v>
                </c:pt>
                <c:pt idx="4784">
                  <c:v>4785</c:v>
                </c:pt>
                <c:pt idx="4785">
                  <c:v>4786</c:v>
                </c:pt>
                <c:pt idx="4786">
                  <c:v>4787</c:v>
                </c:pt>
                <c:pt idx="4787">
                  <c:v>4788</c:v>
                </c:pt>
                <c:pt idx="4788">
                  <c:v>4789</c:v>
                </c:pt>
                <c:pt idx="4789">
                  <c:v>4790</c:v>
                </c:pt>
                <c:pt idx="4790">
                  <c:v>4791</c:v>
                </c:pt>
                <c:pt idx="4791">
                  <c:v>4792</c:v>
                </c:pt>
                <c:pt idx="4792">
                  <c:v>4793</c:v>
                </c:pt>
                <c:pt idx="4793">
                  <c:v>4794</c:v>
                </c:pt>
                <c:pt idx="4794">
                  <c:v>4795</c:v>
                </c:pt>
                <c:pt idx="4795">
                  <c:v>4796</c:v>
                </c:pt>
                <c:pt idx="4796">
                  <c:v>4797</c:v>
                </c:pt>
                <c:pt idx="4797">
                  <c:v>4798</c:v>
                </c:pt>
                <c:pt idx="4798">
                  <c:v>4799</c:v>
                </c:pt>
                <c:pt idx="4799">
                  <c:v>4800</c:v>
                </c:pt>
                <c:pt idx="4800">
                  <c:v>4801</c:v>
                </c:pt>
                <c:pt idx="4801">
                  <c:v>4802</c:v>
                </c:pt>
                <c:pt idx="4802">
                  <c:v>4803</c:v>
                </c:pt>
                <c:pt idx="4803">
                  <c:v>4804</c:v>
                </c:pt>
                <c:pt idx="4804">
                  <c:v>4805</c:v>
                </c:pt>
                <c:pt idx="4805">
                  <c:v>4806</c:v>
                </c:pt>
                <c:pt idx="4806">
                  <c:v>4807</c:v>
                </c:pt>
                <c:pt idx="4807">
                  <c:v>4808</c:v>
                </c:pt>
                <c:pt idx="4808">
                  <c:v>4809</c:v>
                </c:pt>
                <c:pt idx="4809">
                  <c:v>4810</c:v>
                </c:pt>
                <c:pt idx="4810">
                  <c:v>4811</c:v>
                </c:pt>
                <c:pt idx="4811">
                  <c:v>4812</c:v>
                </c:pt>
                <c:pt idx="4812">
                  <c:v>4813</c:v>
                </c:pt>
                <c:pt idx="4813">
                  <c:v>4814</c:v>
                </c:pt>
                <c:pt idx="4814">
                  <c:v>4815</c:v>
                </c:pt>
                <c:pt idx="4815">
                  <c:v>4816</c:v>
                </c:pt>
                <c:pt idx="4816">
                  <c:v>4817</c:v>
                </c:pt>
                <c:pt idx="4817">
                  <c:v>4818</c:v>
                </c:pt>
                <c:pt idx="4818">
                  <c:v>4819</c:v>
                </c:pt>
                <c:pt idx="4819">
                  <c:v>4820</c:v>
                </c:pt>
                <c:pt idx="4820">
                  <c:v>4821</c:v>
                </c:pt>
                <c:pt idx="4821">
                  <c:v>4822</c:v>
                </c:pt>
                <c:pt idx="4822">
                  <c:v>4823</c:v>
                </c:pt>
                <c:pt idx="4823">
                  <c:v>4824</c:v>
                </c:pt>
                <c:pt idx="4824">
                  <c:v>4825</c:v>
                </c:pt>
                <c:pt idx="4825">
                  <c:v>4826</c:v>
                </c:pt>
                <c:pt idx="4826">
                  <c:v>4827</c:v>
                </c:pt>
                <c:pt idx="4827">
                  <c:v>4828</c:v>
                </c:pt>
                <c:pt idx="4828">
                  <c:v>4829</c:v>
                </c:pt>
                <c:pt idx="4829">
                  <c:v>4830</c:v>
                </c:pt>
                <c:pt idx="4830">
                  <c:v>4831</c:v>
                </c:pt>
                <c:pt idx="4831">
                  <c:v>4832</c:v>
                </c:pt>
                <c:pt idx="4832">
                  <c:v>4833</c:v>
                </c:pt>
                <c:pt idx="4833">
                  <c:v>4834</c:v>
                </c:pt>
                <c:pt idx="4834">
                  <c:v>4835</c:v>
                </c:pt>
                <c:pt idx="4835">
                  <c:v>4836</c:v>
                </c:pt>
                <c:pt idx="4836">
                  <c:v>4837</c:v>
                </c:pt>
                <c:pt idx="4837">
                  <c:v>4838</c:v>
                </c:pt>
                <c:pt idx="4838">
                  <c:v>4839</c:v>
                </c:pt>
                <c:pt idx="4839">
                  <c:v>4840</c:v>
                </c:pt>
                <c:pt idx="4840">
                  <c:v>4841</c:v>
                </c:pt>
                <c:pt idx="4841">
                  <c:v>4842</c:v>
                </c:pt>
                <c:pt idx="4842">
                  <c:v>4843</c:v>
                </c:pt>
                <c:pt idx="4843">
                  <c:v>4844</c:v>
                </c:pt>
                <c:pt idx="4844">
                  <c:v>4845</c:v>
                </c:pt>
                <c:pt idx="4845">
                  <c:v>4846</c:v>
                </c:pt>
                <c:pt idx="4846">
                  <c:v>4847</c:v>
                </c:pt>
                <c:pt idx="4847">
                  <c:v>4848</c:v>
                </c:pt>
                <c:pt idx="4848">
                  <c:v>4849</c:v>
                </c:pt>
                <c:pt idx="4849">
                  <c:v>4850</c:v>
                </c:pt>
                <c:pt idx="4850">
                  <c:v>4851</c:v>
                </c:pt>
                <c:pt idx="4851">
                  <c:v>4852</c:v>
                </c:pt>
                <c:pt idx="4852">
                  <c:v>4853</c:v>
                </c:pt>
                <c:pt idx="4853">
                  <c:v>4854</c:v>
                </c:pt>
                <c:pt idx="4854">
                  <c:v>4855</c:v>
                </c:pt>
                <c:pt idx="4855">
                  <c:v>4856</c:v>
                </c:pt>
                <c:pt idx="4856">
                  <c:v>4857</c:v>
                </c:pt>
                <c:pt idx="4857">
                  <c:v>4858</c:v>
                </c:pt>
                <c:pt idx="4858">
                  <c:v>4859</c:v>
                </c:pt>
                <c:pt idx="4859">
                  <c:v>4860</c:v>
                </c:pt>
                <c:pt idx="4860">
                  <c:v>4861</c:v>
                </c:pt>
                <c:pt idx="4861">
                  <c:v>4862</c:v>
                </c:pt>
                <c:pt idx="4862">
                  <c:v>4863</c:v>
                </c:pt>
                <c:pt idx="4863">
                  <c:v>4864</c:v>
                </c:pt>
                <c:pt idx="4864">
                  <c:v>4865</c:v>
                </c:pt>
                <c:pt idx="4865">
                  <c:v>4866</c:v>
                </c:pt>
                <c:pt idx="4866">
                  <c:v>4867</c:v>
                </c:pt>
                <c:pt idx="4867">
                  <c:v>4868</c:v>
                </c:pt>
                <c:pt idx="4868">
                  <c:v>4869</c:v>
                </c:pt>
                <c:pt idx="4869">
                  <c:v>4870</c:v>
                </c:pt>
                <c:pt idx="4870">
                  <c:v>4871</c:v>
                </c:pt>
                <c:pt idx="4871">
                  <c:v>4872</c:v>
                </c:pt>
                <c:pt idx="4872">
                  <c:v>4873</c:v>
                </c:pt>
                <c:pt idx="4873">
                  <c:v>4874</c:v>
                </c:pt>
                <c:pt idx="4874">
                  <c:v>4875</c:v>
                </c:pt>
                <c:pt idx="4875">
                  <c:v>4876</c:v>
                </c:pt>
                <c:pt idx="4876">
                  <c:v>4877</c:v>
                </c:pt>
                <c:pt idx="4877">
                  <c:v>4878</c:v>
                </c:pt>
                <c:pt idx="4878">
                  <c:v>4879</c:v>
                </c:pt>
                <c:pt idx="4879">
                  <c:v>4880</c:v>
                </c:pt>
                <c:pt idx="4880">
                  <c:v>4881</c:v>
                </c:pt>
                <c:pt idx="4881">
                  <c:v>4882</c:v>
                </c:pt>
                <c:pt idx="4882">
                  <c:v>4883</c:v>
                </c:pt>
                <c:pt idx="4883">
                  <c:v>4884</c:v>
                </c:pt>
                <c:pt idx="4884">
                  <c:v>4885</c:v>
                </c:pt>
                <c:pt idx="4885">
                  <c:v>4886</c:v>
                </c:pt>
                <c:pt idx="4886">
                  <c:v>4887</c:v>
                </c:pt>
                <c:pt idx="4887">
                  <c:v>4888</c:v>
                </c:pt>
                <c:pt idx="4888">
                  <c:v>4889</c:v>
                </c:pt>
                <c:pt idx="4889">
                  <c:v>4890</c:v>
                </c:pt>
                <c:pt idx="4890">
                  <c:v>4891</c:v>
                </c:pt>
                <c:pt idx="4891">
                  <c:v>4892</c:v>
                </c:pt>
                <c:pt idx="4892">
                  <c:v>4893</c:v>
                </c:pt>
                <c:pt idx="4893">
                  <c:v>4894</c:v>
                </c:pt>
                <c:pt idx="4894">
                  <c:v>4895</c:v>
                </c:pt>
                <c:pt idx="4895">
                  <c:v>4896</c:v>
                </c:pt>
                <c:pt idx="4896">
                  <c:v>4897</c:v>
                </c:pt>
                <c:pt idx="4897">
                  <c:v>4898</c:v>
                </c:pt>
                <c:pt idx="4898">
                  <c:v>4899</c:v>
                </c:pt>
                <c:pt idx="4899">
                  <c:v>4900</c:v>
                </c:pt>
                <c:pt idx="4900">
                  <c:v>4901</c:v>
                </c:pt>
                <c:pt idx="4901">
                  <c:v>4902</c:v>
                </c:pt>
                <c:pt idx="4902">
                  <c:v>4903</c:v>
                </c:pt>
                <c:pt idx="4903">
                  <c:v>4904</c:v>
                </c:pt>
                <c:pt idx="4904">
                  <c:v>4905</c:v>
                </c:pt>
                <c:pt idx="4905">
                  <c:v>4906</c:v>
                </c:pt>
                <c:pt idx="4906">
                  <c:v>4907</c:v>
                </c:pt>
                <c:pt idx="4907">
                  <c:v>4908</c:v>
                </c:pt>
                <c:pt idx="4908">
                  <c:v>4909</c:v>
                </c:pt>
                <c:pt idx="4909">
                  <c:v>4910</c:v>
                </c:pt>
                <c:pt idx="4910">
                  <c:v>4911</c:v>
                </c:pt>
                <c:pt idx="4911">
                  <c:v>4912</c:v>
                </c:pt>
                <c:pt idx="4912">
                  <c:v>4913</c:v>
                </c:pt>
                <c:pt idx="4913">
                  <c:v>4914</c:v>
                </c:pt>
                <c:pt idx="4914">
                  <c:v>4915</c:v>
                </c:pt>
                <c:pt idx="4915">
                  <c:v>4916</c:v>
                </c:pt>
                <c:pt idx="4916">
                  <c:v>4917</c:v>
                </c:pt>
                <c:pt idx="4917">
                  <c:v>4918</c:v>
                </c:pt>
                <c:pt idx="4918">
                  <c:v>4919</c:v>
                </c:pt>
                <c:pt idx="4919">
                  <c:v>4920</c:v>
                </c:pt>
                <c:pt idx="4920">
                  <c:v>4921</c:v>
                </c:pt>
                <c:pt idx="4921">
                  <c:v>4922</c:v>
                </c:pt>
                <c:pt idx="4922">
                  <c:v>4923</c:v>
                </c:pt>
                <c:pt idx="4923">
                  <c:v>4924</c:v>
                </c:pt>
                <c:pt idx="4924">
                  <c:v>4925</c:v>
                </c:pt>
                <c:pt idx="4925">
                  <c:v>4926</c:v>
                </c:pt>
                <c:pt idx="4926">
                  <c:v>4927</c:v>
                </c:pt>
                <c:pt idx="4927">
                  <c:v>4928</c:v>
                </c:pt>
                <c:pt idx="4928">
                  <c:v>4929</c:v>
                </c:pt>
                <c:pt idx="4929">
                  <c:v>4930</c:v>
                </c:pt>
                <c:pt idx="4930">
                  <c:v>4931</c:v>
                </c:pt>
                <c:pt idx="4931">
                  <c:v>4932</c:v>
                </c:pt>
                <c:pt idx="4932">
                  <c:v>4933</c:v>
                </c:pt>
                <c:pt idx="4933">
                  <c:v>4934</c:v>
                </c:pt>
                <c:pt idx="4934">
                  <c:v>4935</c:v>
                </c:pt>
                <c:pt idx="4935">
                  <c:v>4936</c:v>
                </c:pt>
                <c:pt idx="4936">
                  <c:v>4937</c:v>
                </c:pt>
                <c:pt idx="4937">
                  <c:v>4938</c:v>
                </c:pt>
                <c:pt idx="4938">
                  <c:v>4939</c:v>
                </c:pt>
                <c:pt idx="4939">
                  <c:v>4940</c:v>
                </c:pt>
                <c:pt idx="4940">
                  <c:v>4941</c:v>
                </c:pt>
                <c:pt idx="4941">
                  <c:v>4942</c:v>
                </c:pt>
                <c:pt idx="4942">
                  <c:v>4943</c:v>
                </c:pt>
                <c:pt idx="4943">
                  <c:v>4944</c:v>
                </c:pt>
                <c:pt idx="4944">
                  <c:v>4945</c:v>
                </c:pt>
                <c:pt idx="4945">
                  <c:v>4946</c:v>
                </c:pt>
                <c:pt idx="4946">
                  <c:v>4947</c:v>
                </c:pt>
                <c:pt idx="4947">
                  <c:v>4948</c:v>
                </c:pt>
                <c:pt idx="4948">
                  <c:v>4949</c:v>
                </c:pt>
                <c:pt idx="4949">
                  <c:v>4950</c:v>
                </c:pt>
                <c:pt idx="4950">
                  <c:v>4951</c:v>
                </c:pt>
                <c:pt idx="4951">
                  <c:v>4952</c:v>
                </c:pt>
                <c:pt idx="4952">
                  <c:v>4953</c:v>
                </c:pt>
                <c:pt idx="4953">
                  <c:v>4954</c:v>
                </c:pt>
                <c:pt idx="4954">
                  <c:v>4955</c:v>
                </c:pt>
                <c:pt idx="4955">
                  <c:v>4956</c:v>
                </c:pt>
                <c:pt idx="4956">
                  <c:v>4957</c:v>
                </c:pt>
                <c:pt idx="4957">
                  <c:v>4958</c:v>
                </c:pt>
                <c:pt idx="4958">
                  <c:v>4959</c:v>
                </c:pt>
                <c:pt idx="4959">
                  <c:v>4960</c:v>
                </c:pt>
                <c:pt idx="4960">
                  <c:v>4961</c:v>
                </c:pt>
                <c:pt idx="4961">
                  <c:v>4962</c:v>
                </c:pt>
                <c:pt idx="4962">
                  <c:v>4963</c:v>
                </c:pt>
                <c:pt idx="4963">
                  <c:v>4964</c:v>
                </c:pt>
                <c:pt idx="4964">
                  <c:v>4965</c:v>
                </c:pt>
                <c:pt idx="4965">
                  <c:v>4966</c:v>
                </c:pt>
                <c:pt idx="4966">
                  <c:v>4967</c:v>
                </c:pt>
                <c:pt idx="4967">
                  <c:v>4968</c:v>
                </c:pt>
                <c:pt idx="4968">
                  <c:v>4969</c:v>
                </c:pt>
                <c:pt idx="4969">
                  <c:v>4970</c:v>
                </c:pt>
                <c:pt idx="4970">
                  <c:v>4971</c:v>
                </c:pt>
                <c:pt idx="4971">
                  <c:v>4972</c:v>
                </c:pt>
                <c:pt idx="4972">
                  <c:v>4973</c:v>
                </c:pt>
                <c:pt idx="4973">
                  <c:v>4974</c:v>
                </c:pt>
                <c:pt idx="4974">
                  <c:v>4975</c:v>
                </c:pt>
                <c:pt idx="4975">
                  <c:v>4976</c:v>
                </c:pt>
                <c:pt idx="4976">
                  <c:v>4977</c:v>
                </c:pt>
                <c:pt idx="4977">
                  <c:v>4978</c:v>
                </c:pt>
                <c:pt idx="4978">
                  <c:v>4979</c:v>
                </c:pt>
                <c:pt idx="4979">
                  <c:v>4980</c:v>
                </c:pt>
                <c:pt idx="4980">
                  <c:v>4981</c:v>
                </c:pt>
                <c:pt idx="4981">
                  <c:v>4982</c:v>
                </c:pt>
                <c:pt idx="4982">
                  <c:v>4983</c:v>
                </c:pt>
                <c:pt idx="4983">
                  <c:v>4984</c:v>
                </c:pt>
                <c:pt idx="4984">
                  <c:v>4985</c:v>
                </c:pt>
                <c:pt idx="4985">
                  <c:v>4986</c:v>
                </c:pt>
                <c:pt idx="4986">
                  <c:v>4987</c:v>
                </c:pt>
                <c:pt idx="4987">
                  <c:v>4988</c:v>
                </c:pt>
                <c:pt idx="4988">
                  <c:v>4989</c:v>
                </c:pt>
                <c:pt idx="4989">
                  <c:v>4990</c:v>
                </c:pt>
                <c:pt idx="4990">
                  <c:v>4991</c:v>
                </c:pt>
                <c:pt idx="4991">
                  <c:v>4992</c:v>
                </c:pt>
                <c:pt idx="4992">
                  <c:v>4993</c:v>
                </c:pt>
                <c:pt idx="4993">
                  <c:v>4994</c:v>
                </c:pt>
                <c:pt idx="4994">
                  <c:v>4995</c:v>
                </c:pt>
                <c:pt idx="4995">
                  <c:v>4996</c:v>
                </c:pt>
                <c:pt idx="4996">
                  <c:v>4997</c:v>
                </c:pt>
                <c:pt idx="4997">
                  <c:v>4998</c:v>
                </c:pt>
                <c:pt idx="4998">
                  <c:v>4999</c:v>
                </c:pt>
                <c:pt idx="4999">
                  <c:v>5000</c:v>
                </c:pt>
                <c:pt idx="5000">
                  <c:v>5001</c:v>
                </c:pt>
                <c:pt idx="5001">
                  <c:v>5002</c:v>
                </c:pt>
                <c:pt idx="5002">
                  <c:v>5003</c:v>
                </c:pt>
                <c:pt idx="5003">
                  <c:v>5004</c:v>
                </c:pt>
                <c:pt idx="5004">
                  <c:v>5005</c:v>
                </c:pt>
                <c:pt idx="5005">
                  <c:v>5006</c:v>
                </c:pt>
                <c:pt idx="5006">
                  <c:v>5007</c:v>
                </c:pt>
                <c:pt idx="5007">
                  <c:v>5008</c:v>
                </c:pt>
                <c:pt idx="5008">
                  <c:v>5009</c:v>
                </c:pt>
                <c:pt idx="5009">
                  <c:v>5010</c:v>
                </c:pt>
                <c:pt idx="5010">
                  <c:v>5011</c:v>
                </c:pt>
                <c:pt idx="5011">
                  <c:v>5012</c:v>
                </c:pt>
                <c:pt idx="5012">
                  <c:v>5013</c:v>
                </c:pt>
                <c:pt idx="5013">
                  <c:v>5014</c:v>
                </c:pt>
                <c:pt idx="5014">
                  <c:v>5015</c:v>
                </c:pt>
                <c:pt idx="5015">
                  <c:v>5016</c:v>
                </c:pt>
                <c:pt idx="5016">
                  <c:v>5017</c:v>
                </c:pt>
                <c:pt idx="5017">
                  <c:v>5018</c:v>
                </c:pt>
                <c:pt idx="5018">
                  <c:v>5019</c:v>
                </c:pt>
                <c:pt idx="5019">
                  <c:v>5020</c:v>
                </c:pt>
                <c:pt idx="5020">
                  <c:v>5021</c:v>
                </c:pt>
                <c:pt idx="5021">
                  <c:v>5022</c:v>
                </c:pt>
                <c:pt idx="5022">
                  <c:v>5023</c:v>
                </c:pt>
                <c:pt idx="5023">
                  <c:v>5024</c:v>
                </c:pt>
                <c:pt idx="5024">
                  <c:v>5025</c:v>
                </c:pt>
                <c:pt idx="5025">
                  <c:v>5026</c:v>
                </c:pt>
                <c:pt idx="5026">
                  <c:v>5027</c:v>
                </c:pt>
                <c:pt idx="5027">
                  <c:v>5028</c:v>
                </c:pt>
                <c:pt idx="5028">
                  <c:v>5029</c:v>
                </c:pt>
                <c:pt idx="5029">
                  <c:v>5030</c:v>
                </c:pt>
                <c:pt idx="5030">
                  <c:v>5031</c:v>
                </c:pt>
                <c:pt idx="5031">
                  <c:v>5032</c:v>
                </c:pt>
                <c:pt idx="5032">
                  <c:v>5033</c:v>
                </c:pt>
                <c:pt idx="5033">
                  <c:v>5034</c:v>
                </c:pt>
                <c:pt idx="5034">
                  <c:v>5035</c:v>
                </c:pt>
                <c:pt idx="5035">
                  <c:v>5036</c:v>
                </c:pt>
                <c:pt idx="5036">
                  <c:v>5037</c:v>
                </c:pt>
                <c:pt idx="5037">
                  <c:v>5038</c:v>
                </c:pt>
                <c:pt idx="5038">
                  <c:v>5039</c:v>
                </c:pt>
                <c:pt idx="5039">
                  <c:v>5040</c:v>
                </c:pt>
                <c:pt idx="5040">
                  <c:v>5041</c:v>
                </c:pt>
                <c:pt idx="5041">
                  <c:v>5042</c:v>
                </c:pt>
                <c:pt idx="5042">
                  <c:v>5043</c:v>
                </c:pt>
                <c:pt idx="5043">
                  <c:v>5044</c:v>
                </c:pt>
                <c:pt idx="5044">
                  <c:v>5045</c:v>
                </c:pt>
                <c:pt idx="5045">
                  <c:v>5046</c:v>
                </c:pt>
                <c:pt idx="5046">
                  <c:v>5047</c:v>
                </c:pt>
                <c:pt idx="5047">
                  <c:v>5048</c:v>
                </c:pt>
                <c:pt idx="5048">
                  <c:v>5049</c:v>
                </c:pt>
                <c:pt idx="5049">
                  <c:v>5050</c:v>
                </c:pt>
                <c:pt idx="5050">
                  <c:v>5051</c:v>
                </c:pt>
                <c:pt idx="5051">
                  <c:v>5052</c:v>
                </c:pt>
                <c:pt idx="5052">
                  <c:v>5053</c:v>
                </c:pt>
                <c:pt idx="5053">
                  <c:v>5054</c:v>
                </c:pt>
                <c:pt idx="5054">
                  <c:v>5055</c:v>
                </c:pt>
                <c:pt idx="5055">
                  <c:v>5056</c:v>
                </c:pt>
                <c:pt idx="5056">
                  <c:v>5057</c:v>
                </c:pt>
                <c:pt idx="5057">
                  <c:v>5058</c:v>
                </c:pt>
                <c:pt idx="5058">
                  <c:v>5059</c:v>
                </c:pt>
                <c:pt idx="5059">
                  <c:v>5060</c:v>
                </c:pt>
                <c:pt idx="5060">
                  <c:v>5061</c:v>
                </c:pt>
                <c:pt idx="5061">
                  <c:v>5062</c:v>
                </c:pt>
                <c:pt idx="5062">
                  <c:v>5063</c:v>
                </c:pt>
                <c:pt idx="5063">
                  <c:v>5064</c:v>
                </c:pt>
                <c:pt idx="5064">
                  <c:v>5065</c:v>
                </c:pt>
                <c:pt idx="5065">
                  <c:v>5066</c:v>
                </c:pt>
                <c:pt idx="5066">
                  <c:v>5067</c:v>
                </c:pt>
                <c:pt idx="5067">
                  <c:v>5068</c:v>
                </c:pt>
                <c:pt idx="5068">
                  <c:v>5069</c:v>
                </c:pt>
                <c:pt idx="5069">
                  <c:v>5070</c:v>
                </c:pt>
                <c:pt idx="5070">
                  <c:v>5071</c:v>
                </c:pt>
                <c:pt idx="5071">
                  <c:v>5072</c:v>
                </c:pt>
                <c:pt idx="5072">
                  <c:v>5073</c:v>
                </c:pt>
                <c:pt idx="5073">
                  <c:v>5074</c:v>
                </c:pt>
                <c:pt idx="5074">
                  <c:v>5075</c:v>
                </c:pt>
                <c:pt idx="5075">
                  <c:v>5076</c:v>
                </c:pt>
                <c:pt idx="5076">
                  <c:v>5077</c:v>
                </c:pt>
                <c:pt idx="5077">
                  <c:v>5078</c:v>
                </c:pt>
                <c:pt idx="5078">
                  <c:v>5079</c:v>
                </c:pt>
                <c:pt idx="5079">
                  <c:v>5080</c:v>
                </c:pt>
                <c:pt idx="5080">
                  <c:v>5081</c:v>
                </c:pt>
                <c:pt idx="5081">
                  <c:v>5082</c:v>
                </c:pt>
                <c:pt idx="5082">
                  <c:v>5083</c:v>
                </c:pt>
                <c:pt idx="5083">
                  <c:v>5084</c:v>
                </c:pt>
                <c:pt idx="5084">
                  <c:v>5085</c:v>
                </c:pt>
                <c:pt idx="5085">
                  <c:v>5086</c:v>
                </c:pt>
                <c:pt idx="5086">
                  <c:v>5087</c:v>
                </c:pt>
                <c:pt idx="5087">
                  <c:v>5088</c:v>
                </c:pt>
                <c:pt idx="5088">
                  <c:v>5089</c:v>
                </c:pt>
                <c:pt idx="5089">
                  <c:v>5090</c:v>
                </c:pt>
                <c:pt idx="5090">
                  <c:v>5091</c:v>
                </c:pt>
                <c:pt idx="5091">
                  <c:v>5092</c:v>
                </c:pt>
                <c:pt idx="5092">
                  <c:v>5093</c:v>
                </c:pt>
                <c:pt idx="5093">
                  <c:v>5094</c:v>
                </c:pt>
                <c:pt idx="5094">
                  <c:v>5095</c:v>
                </c:pt>
                <c:pt idx="5095">
                  <c:v>5096</c:v>
                </c:pt>
                <c:pt idx="5096">
                  <c:v>5097</c:v>
                </c:pt>
                <c:pt idx="5097">
                  <c:v>5098</c:v>
                </c:pt>
                <c:pt idx="5098">
                  <c:v>5099</c:v>
                </c:pt>
                <c:pt idx="5099">
                  <c:v>5100</c:v>
                </c:pt>
                <c:pt idx="5100">
                  <c:v>5101</c:v>
                </c:pt>
                <c:pt idx="5101">
                  <c:v>5102</c:v>
                </c:pt>
                <c:pt idx="5102">
                  <c:v>5103</c:v>
                </c:pt>
                <c:pt idx="5103">
                  <c:v>5104</c:v>
                </c:pt>
                <c:pt idx="5104">
                  <c:v>5105</c:v>
                </c:pt>
                <c:pt idx="5105">
                  <c:v>5106</c:v>
                </c:pt>
                <c:pt idx="5106">
                  <c:v>5107</c:v>
                </c:pt>
                <c:pt idx="5107">
                  <c:v>5108</c:v>
                </c:pt>
                <c:pt idx="5108">
                  <c:v>5109</c:v>
                </c:pt>
                <c:pt idx="5109">
                  <c:v>5110</c:v>
                </c:pt>
                <c:pt idx="5110">
                  <c:v>5111</c:v>
                </c:pt>
                <c:pt idx="5111">
                  <c:v>5112</c:v>
                </c:pt>
                <c:pt idx="5112">
                  <c:v>5113</c:v>
                </c:pt>
                <c:pt idx="5113">
                  <c:v>5114</c:v>
                </c:pt>
                <c:pt idx="5114">
                  <c:v>5115</c:v>
                </c:pt>
                <c:pt idx="5115">
                  <c:v>5116</c:v>
                </c:pt>
                <c:pt idx="5116">
                  <c:v>5117</c:v>
                </c:pt>
                <c:pt idx="5117">
                  <c:v>5118</c:v>
                </c:pt>
                <c:pt idx="5118">
                  <c:v>5119</c:v>
                </c:pt>
                <c:pt idx="5119">
                  <c:v>5120</c:v>
                </c:pt>
                <c:pt idx="5120">
                  <c:v>5121</c:v>
                </c:pt>
                <c:pt idx="5121">
                  <c:v>5122</c:v>
                </c:pt>
                <c:pt idx="5122">
                  <c:v>5123</c:v>
                </c:pt>
                <c:pt idx="5123">
                  <c:v>5124</c:v>
                </c:pt>
                <c:pt idx="5124">
                  <c:v>5125</c:v>
                </c:pt>
                <c:pt idx="5125">
                  <c:v>5126</c:v>
                </c:pt>
                <c:pt idx="5126">
                  <c:v>5127</c:v>
                </c:pt>
                <c:pt idx="5127">
                  <c:v>5128</c:v>
                </c:pt>
                <c:pt idx="5128">
                  <c:v>5129</c:v>
                </c:pt>
                <c:pt idx="5129">
                  <c:v>5130</c:v>
                </c:pt>
                <c:pt idx="5130">
                  <c:v>5131</c:v>
                </c:pt>
                <c:pt idx="5131">
                  <c:v>5132</c:v>
                </c:pt>
                <c:pt idx="5132">
                  <c:v>5133</c:v>
                </c:pt>
                <c:pt idx="5133">
                  <c:v>5134</c:v>
                </c:pt>
                <c:pt idx="5134">
                  <c:v>5135</c:v>
                </c:pt>
                <c:pt idx="5135">
                  <c:v>5136</c:v>
                </c:pt>
                <c:pt idx="5136">
                  <c:v>5137</c:v>
                </c:pt>
                <c:pt idx="5137">
                  <c:v>5138</c:v>
                </c:pt>
                <c:pt idx="5138">
                  <c:v>5139</c:v>
                </c:pt>
                <c:pt idx="5139">
                  <c:v>5140</c:v>
                </c:pt>
                <c:pt idx="5140">
                  <c:v>5141</c:v>
                </c:pt>
                <c:pt idx="5141">
                  <c:v>5142</c:v>
                </c:pt>
                <c:pt idx="5142">
                  <c:v>5143</c:v>
                </c:pt>
                <c:pt idx="5143">
                  <c:v>5144</c:v>
                </c:pt>
                <c:pt idx="5144">
                  <c:v>5145</c:v>
                </c:pt>
                <c:pt idx="5145">
                  <c:v>5146</c:v>
                </c:pt>
                <c:pt idx="5146">
                  <c:v>5147</c:v>
                </c:pt>
                <c:pt idx="5147">
                  <c:v>5148</c:v>
                </c:pt>
                <c:pt idx="5148">
                  <c:v>5149</c:v>
                </c:pt>
                <c:pt idx="5149">
                  <c:v>5150</c:v>
                </c:pt>
                <c:pt idx="5150">
                  <c:v>5151</c:v>
                </c:pt>
                <c:pt idx="5151">
                  <c:v>5152</c:v>
                </c:pt>
                <c:pt idx="5152">
                  <c:v>5153</c:v>
                </c:pt>
                <c:pt idx="5153">
                  <c:v>5154</c:v>
                </c:pt>
                <c:pt idx="5154">
                  <c:v>5155</c:v>
                </c:pt>
                <c:pt idx="5155">
                  <c:v>5156</c:v>
                </c:pt>
                <c:pt idx="5156">
                  <c:v>5157</c:v>
                </c:pt>
                <c:pt idx="5157">
                  <c:v>5158</c:v>
                </c:pt>
                <c:pt idx="5158">
                  <c:v>5159</c:v>
                </c:pt>
                <c:pt idx="5159">
                  <c:v>5160</c:v>
                </c:pt>
                <c:pt idx="5160">
                  <c:v>5161</c:v>
                </c:pt>
                <c:pt idx="5161">
                  <c:v>5162</c:v>
                </c:pt>
                <c:pt idx="5162">
                  <c:v>5163</c:v>
                </c:pt>
                <c:pt idx="5163">
                  <c:v>5164</c:v>
                </c:pt>
                <c:pt idx="5164">
                  <c:v>5165</c:v>
                </c:pt>
                <c:pt idx="5165">
                  <c:v>5166</c:v>
                </c:pt>
                <c:pt idx="5166">
                  <c:v>5167</c:v>
                </c:pt>
                <c:pt idx="5167">
                  <c:v>5168</c:v>
                </c:pt>
                <c:pt idx="5168">
                  <c:v>5169</c:v>
                </c:pt>
                <c:pt idx="5169">
                  <c:v>5170</c:v>
                </c:pt>
                <c:pt idx="5170">
                  <c:v>5171</c:v>
                </c:pt>
                <c:pt idx="5171">
                  <c:v>5172</c:v>
                </c:pt>
                <c:pt idx="5172">
                  <c:v>5173</c:v>
                </c:pt>
                <c:pt idx="5173">
                  <c:v>5174</c:v>
                </c:pt>
                <c:pt idx="5174">
                  <c:v>5175</c:v>
                </c:pt>
                <c:pt idx="5175">
                  <c:v>5176</c:v>
                </c:pt>
                <c:pt idx="5176">
                  <c:v>5177</c:v>
                </c:pt>
                <c:pt idx="5177">
                  <c:v>5178</c:v>
                </c:pt>
                <c:pt idx="5178">
                  <c:v>5179</c:v>
                </c:pt>
                <c:pt idx="5179">
                  <c:v>5180</c:v>
                </c:pt>
                <c:pt idx="5180">
                  <c:v>5181</c:v>
                </c:pt>
                <c:pt idx="5181">
                  <c:v>5182</c:v>
                </c:pt>
                <c:pt idx="5182">
                  <c:v>5183</c:v>
                </c:pt>
                <c:pt idx="5183">
                  <c:v>5184</c:v>
                </c:pt>
                <c:pt idx="5184">
                  <c:v>5185</c:v>
                </c:pt>
                <c:pt idx="5185">
                  <c:v>5186</c:v>
                </c:pt>
                <c:pt idx="5186">
                  <c:v>5187</c:v>
                </c:pt>
                <c:pt idx="5187">
                  <c:v>5188</c:v>
                </c:pt>
                <c:pt idx="5188">
                  <c:v>5189</c:v>
                </c:pt>
                <c:pt idx="5189">
                  <c:v>5190</c:v>
                </c:pt>
                <c:pt idx="5190">
                  <c:v>5191</c:v>
                </c:pt>
                <c:pt idx="5191">
                  <c:v>5192</c:v>
                </c:pt>
                <c:pt idx="5192">
                  <c:v>5193</c:v>
                </c:pt>
                <c:pt idx="5193">
                  <c:v>5194</c:v>
                </c:pt>
                <c:pt idx="5194">
                  <c:v>5195</c:v>
                </c:pt>
                <c:pt idx="5195">
                  <c:v>5196</c:v>
                </c:pt>
                <c:pt idx="5196">
                  <c:v>5197</c:v>
                </c:pt>
                <c:pt idx="5197">
                  <c:v>5198</c:v>
                </c:pt>
                <c:pt idx="5198">
                  <c:v>5199</c:v>
                </c:pt>
                <c:pt idx="5199">
                  <c:v>5200</c:v>
                </c:pt>
                <c:pt idx="5200">
                  <c:v>5201</c:v>
                </c:pt>
                <c:pt idx="5201">
                  <c:v>5202</c:v>
                </c:pt>
                <c:pt idx="5202">
                  <c:v>5203</c:v>
                </c:pt>
                <c:pt idx="5203">
                  <c:v>5204</c:v>
                </c:pt>
                <c:pt idx="5204">
                  <c:v>5205</c:v>
                </c:pt>
                <c:pt idx="5205">
                  <c:v>5206</c:v>
                </c:pt>
                <c:pt idx="5206">
                  <c:v>5207</c:v>
                </c:pt>
                <c:pt idx="5207">
                  <c:v>5208</c:v>
                </c:pt>
                <c:pt idx="5208">
                  <c:v>5209</c:v>
                </c:pt>
                <c:pt idx="5209">
                  <c:v>5210</c:v>
                </c:pt>
                <c:pt idx="5210">
                  <c:v>5211</c:v>
                </c:pt>
                <c:pt idx="5211">
                  <c:v>5212</c:v>
                </c:pt>
                <c:pt idx="5212">
                  <c:v>5213</c:v>
                </c:pt>
                <c:pt idx="5213">
                  <c:v>5214</c:v>
                </c:pt>
                <c:pt idx="5214">
                  <c:v>5215</c:v>
                </c:pt>
                <c:pt idx="5215">
                  <c:v>5216</c:v>
                </c:pt>
                <c:pt idx="5216">
                  <c:v>5217</c:v>
                </c:pt>
                <c:pt idx="5217">
                  <c:v>5218</c:v>
                </c:pt>
                <c:pt idx="5218">
                  <c:v>5219</c:v>
                </c:pt>
                <c:pt idx="5219">
                  <c:v>5220</c:v>
                </c:pt>
                <c:pt idx="5220">
                  <c:v>5221</c:v>
                </c:pt>
                <c:pt idx="5221">
                  <c:v>5222</c:v>
                </c:pt>
                <c:pt idx="5222">
                  <c:v>5223</c:v>
                </c:pt>
                <c:pt idx="5223">
                  <c:v>5224</c:v>
                </c:pt>
                <c:pt idx="5224">
                  <c:v>5225</c:v>
                </c:pt>
                <c:pt idx="5225">
                  <c:v>5226</c:v>
                </c:pt>
                <c:pt idx="5226">
                  <c:v>5227</c:v>
                </c:pt>
                <c:pt idx="5227">
                  <c:v>5228</c:v>
                </c:pt>
                <c:pt idx="5228">
                  <c:v>5229</c:v>
                </c:pt>
                <c:pt idx="5229">
                  <c:v>5230</c:v>
                </c:pt>
                <c:pt idx="5230">
                  <c:v>5231</c:v>
                </c:pt>
                <c:pt idx="5231">
                  <c:v>5232</c:v>
                </c:pt>
                <c:pt idx="5232">
                  <c:v>5233</c:v>
                </c:pt>
                <c:pt idx="5233">
                  <c:v>5234</c:v>
                </c:pt>
                <c:pt idx="5234">
                  <c:v>5235</c:v>
                </c:pt>
                <c:pt idx="5235">
                  <c:v>5236</c:v>
                </c:pt>
                <c:pt idx="5236">
                  <c:v>5237</c:v>
                </c:pt>
                <c:pt idx="5237">
                  <c:v>5238</c:v>
                </c:pt>
                <c:pt idx="5238">
                  <c:v>5239</c:v>
                </c:pt>
                <c:pt idx="5239">
                  <c:v>5240</c:v>
                </c:pt>
                <c:pt idx="5240">
                  <c:v>5241</c:v>
                </c:pt>
                <c:pt idx="5241">
                  <c:v>5242</c:v>
                </c:pt>
                <c:pt idx="5242">
                  <c:v>5243</c:v>
                </c:pt>
                <c:pt idx="5243">
                  <c:v>5244</c:v>
                </c:pt>
                <c:pt idx="5244">
                  <c:v>5245</c:v>
                </c:pt>
                <c:pt idx="5245">
                  <c:v>5246</c:v>
                </c:pt>
                <c:pt idx="5246">
                  <c:v>5247</c:v>
                </c:pt>
                <c:pt idx="5247">
                  <c:v>5248</c:v>
                </c:pt>
                <c:pt idx="5248">
                  <c:v>5249</c:v>
                </c:pt>
                <c:pt idx="5249">
                  <c:v>5250</c:v>
                </c:pt>
                <c:pt idx="5250">
                  <c:v>5251</c:v>
                </c:pt>
                <c:pt idx="5251">
                  <c:v>5252</c:v>
                </c:pt>
                <c:pt idx="5252">
                  <c:v>5253</c:v>
                </c:pt>
                <c:pt idx="5253">
                  <c:v>5254</c:v>
                </c:pt>
                <c:pt idx="5254">
                  <c:v>5255</c:v>
                </c:pt>
                <c:pt idx="5255">
                  <c:v>5256</c:v>
                </c:pt>
                <c:pt idx="5256">
                  <c:v>5257</c:v>
                </c:pt>
                <c:pt idx="5257">
                  <c:v>5258</c:v>
                </c:pt>
                <c:pt idx="5258">
                  <c:v>5259</c:v>
                </c:pt>
                <c:pt idx="5259">
                  <c:v>5260</c:v>
                </c:pt>
                <c:pt idx="5260">
                  <c:v>5261</c:v>
                </c:pt>
                <c:pt idx="5261">
                  <c:v>5262</c:v>
                </c:pt>
                <c:pt idx="5262">
                  <c:v>5263</c:v>
                </c:pt>
                <c:pt idx="5263">
                  <c:v>5264</c:v>
                </c:pt>
                <c:pt idx="5264">
                  <c:v>5265</c:v>
                </c:pt>
                <c:pt idx="5265">
                  <c:v>5266</c:v>
                </c:pt>
                <c:pt idx="5266">
                  <c:v>5267</c:v>
                </c:pt>
                <c:pt idx="5267">
                  <c:v>5268</c:v>
                </c:pt>
                <c:pt idx="5268">
                  <c:v>5269</c:v>
                </c:pt>
                <c:pt idx="5269">
                  <c:v>5270</c:v>
                </c:pt>
                <c:pt idx="5270">
                  <c:v>5271</c:v>
                </c:pt>
                <c:pt idx="5271">
                  <c:v>5272</c:v>
                </c:pt>
                <c:pt idx="5272">
                  <c:v>5273</c:v>
                </c:pt>
                <c:pt idx="5273">
                  <c:v>5274</c:v>
                </c:pt>
                <c:pt idx="5274">
                  <c:v>5275</c:v>
                </c:pt>
                <c:pt idx="5275">
                  <c:v>5276</c:v>
                </c:pt>
                <c:pt idx="5276">
                  <c:v>5277</c:v>
                </c:pt>
                <c:pt idx="5277">
                  <c:v>5278</c:v>
                </c:pt>
                <c:pt idx="5278">
                  <c:v>5279</c:v>
                </c:pt>
                <c:pt idx="5279">
                  <c:v>5280</c:v>
                </c:pt>
                <c:pt idx="5280">
                  <c:v>5281</c:v>
                </c:pt>
                <c:pt idx="5281">
                  <c:v>5282</c:v>
                </c:pt>
                <c:pt idx="5282">
                  <c:v>5283</c:v>
                </c:pt>
                <c:pt idx="5283">
                  <c:v>5284</c:v>
                </c:pt>
                <c:pt idx="5284">
                  <c:v>5285</c:v>
                </c:pt>
                <c:pt idx="5285">
                  <c:v>5286</c:v>
                </c:pt>
                <c:pt idx="5286">
                  <c:v>5287</c:v>
                </c:pt>
                <c:pt idx="5287">
                  <c:v>5288</c:v>
                </c:pt>
                <c:pt idx="5288">
                  <c:v>5289</c:v>
                </c:pt>
                <c:pt idx="5289">
                  <c:v>5290</c:v>
                </c:pt>
                <c:pt idx="5290">
                  <c:v>5291</c:v>
                </c:pt>
                <c:pt idx="5291">
                  <c:v>5292</c:v>
                </c:pt>
                <c:pt idx="5292">
                  <c:v>5293</c:v>
                </c:pt>
                <c:pt idx="5293">
                  <c:v>5294</c:v>
                </c:pt>
                <c:pt idx="5294">
                  <c:v>5295</c:v>
                </c:pt>
                <c:pt idx="5295">
                  <c:v>5296</c:v>
                </c:pt>
                <c:pt idx="5296">
                  <c:v>5297</c:v>
                </c:pt>
                <c:pt idx="5297">
                  <c:v>5298</c:v>
                </c:pt>
                <c:pt idx="5298">
                  <c:v>5299</c:v>
                </c:pt>
                <c:pt idx="5299">
                  <c:v>5300</c:v>
                </c:pt>
                <c:pt idx="5300">
                  <c:v>5301</c:v>
                </c:pt>
                <c:pt idx="5301">
                  <c:v>5302</c:v>
                </c:pt>
                <c:pt idx="5302">
                  <c:v>5303</c:v>
                </c:pt>
                <c:pt idx="5303">
                  <c:v>5304</c:v>
                </c:pt>
                <c:pt idx="5304">
                  <c:v>5305</c:v>
                </c:pt>
                <c:pt idx="5305">
                  <c:v>5306</c:v>
                </c:pt>
                <c:pt idx="5306">
                  <c:v>5307</c:v>
                </c:pt>
                <c:pt idx="5307">
                  <c:v>5308</c:v>
                </c:pt>
                <c:pt idx="5308">
                  <c:v>5309</c:v>
                </c:pt>
                <c:pt idx="5309">
                  <c:v>5310</c:v>
                </c:pt>
                <c:pt idx="5310">
                  <c:v>5311</c:v>
                </c:pt>
                <c:pt idx="5311">
                  <c:v>5312</c:v>
                </c:pt>
                <c:pt idx="5312">
                  <c:v>5313</c:v>
                </c:pt>
                <c:pt idx="5313">
                  <c:v>5314</c:v>
                </c:pt>
                <c:pt idx="5314">
                  <c:v>5315</c:v>
                </c:pt>
                <c:pt idx="5315">
                  <c:v>5316</c:v>
                </c:pt>
                <c:pt idx="5316">
                  <c:v>5317</c:v>
                </c:pt>
                <c:pt idx="5317">
                  <c:v>5318</c:v>
                </c:pt>
                <c:pt idx="5318">
                  <c:v>5319</c:v>
                </c:pt>
                <c:pt idx="5319">
                  <c:v>5320</c:v>
                </c:pt>
                <c:pt idx="5320">
                  <c:v>5321</c:v>
                </c:pt>
                <c:pt idx="5321">
                  <c:v>5322</c:v>
                </c:pt>
                <c:pt idx="5322">
                  <c:v>5323</c:v>
                </c:pt>
                <c:pt idx="5323">
                  <c:v>5324</c:v>
                </c:pt>
                <c:pt idx="5324">
                  <c:v>5325</c:v>
                </c:pt>
                <c:pt idx="5325">
                  <c:v>5326</c:v>
                </c:pt>
                <c:pt idx="5326">
                  <c:v>5327</c:v>
                </c:pt>
                <c:pt idx="5327">
                  <c:v>5328</c:v>
                </c:pt>
                <c:pt idx="5328">
                  <c:v>5329</c:v>
                </c:pt>
                <c:pt idx="5329">
                  <c:v>5330</c:v>
                </c:pt>
                <c:pt idx="5330">
                  <c:v>5331</c:v>
                </c:pt>
                <c:pt idx="5331">
                  <c:v>5332</c:v>
                </c:pt>
                <c:pt idx="5332">
                  <c:v>5333</c:v>
                </c:pt>
                <c:pt idx="5333">
                  <c:v>5334</c:v>
                </c:pt>
                <c:pt idx="5334">
                  <c:v>5335</c:v>
                </c:pt>
                <c:pt idx="5335">
                  <c:v>5336</c:v>
                </c:pt>
                <c:pt idx="5336">
                  <c:v>5337</c:v>
                </c:pt>
                <c:pt idx="5337">
                  <c:v>5338</c:v>
                </c:pt>
                <c:pt idx="5338">
                  <c:v>5339</c:v>
                </c:pt>
                <c:pt idx="5339">
                  <c:v>5340</c:v>
                </c:pt>
                <c:pt idx="5340">
                  <c:v>5341</c:v>
                </c:pt>
                <c:pt idx="5341">
                  <c:v>5342</c:v>
                </c:pt>
                <c:pt idx="5342">
                  <c:v>5343</c:v>
                </c:pt>
                <c:pt idx="5343">
                  <c:v>5344</c:v>
                </c:pt>
                <c:pt idx="5344">
                  <c:v>5345</c:v>
                </c:pt>
                <c:pt idx="5345">
                  <c:v>5346</c:v>
                </c:pt>
                <c:pt idx="5346">
                  <c:v>5347</c:v>
                </c:pt>
                <c:pt idx="5347">
                  <c:v>5348</c:v>
                </c:pt>
                <c:pt idx="5348">
                  <c:v>5349</c:v>
                </c:pt>
                <c:pt idx="5349">
                  <c:v>5350</c:v>
                </c:pt>
                <c:pt idx="5350">
                  <c:v>5351</c:v>
                </c:pt>
                <c:pt idx="5351">
                  <c:v>5352</c:v>
                </c:pt>
                <c:pt idx="5352">
                  <c:v>5353</c:v>
                </c:pt>
                <c:pt idx="5353">
                  <c:v>5354</c:v>
                </c:pt>
                <c:pt idx="5354">
                  <c:v>5355</c:v>
                </c:pt>
                <c:pt idx="5355">
                  <c:v>5356</c:v>
                </c:pt>
                <c:pt idx="5356">
                  <c:v>5357</c:v>
                </c:pt>
                <c:pt idx="5357">
                  <c:v>5358</c:v>
                </c:pt>
                <c:pt idx="5358">
                  <c:v>5359</c:v>
                </c:pt>
                <c:pt idx="5359">
                  <c:v>5360</c:v>
                </c:pt>
                <c:pt idx="5360">
                  <c:v>5361</c:v>
                </c:pt>
                <c:pt idx="5361">
                  <c:v>5362</c:v>
                </c:pt>
                <c:pt idx="5362">
                  <c:v>5363</c:v>
                </c:pt>
                <c:pt idx="5363">
                  <c:v>5364</c:v>
                </c:pt>
                <c:pt idx="5364">
                  <c:v>5365</c:v>
                </c:pt>
                <c:pt idx="5365">
                  <c:v>5366</c:v>
                </c:pt>
                <c:pt idx="5366">
                  <c:v>5367</c:v>
                </c:pt>
                <c:pt idx="5367">
                  <c:v>5368</c:v>
                </c:pt>
                <c:pt idx="5368">
                  <c:v>5369</c:v>
                </c:pt>
                <c:pt idx="5369">
                  <c:v>5370</c:v>
                </c:pt>
                <c:pt idx="5370">
                  <c:v>5371</c:v>
                </c:pt>
                <c:pt idx="5371">
                  <c:v>5372</c:v>
                </c:pt>
                <c:pt idx="5372">
                  <c:v>5373</c:v>
                </c:pt>
                <c:pt idx="5373">
                  <c:v>5374</c:v>
                </c:pt>
                <c:pt idx="5374">
                  <c:v>5375</c:v>
                </c:pt>
                <c:pt idx="5375">
                  <c:v>5376</c:v>
                </c:pt>
                <c:pt idx="5376">
                  <c:v>5377</c:v>
                </c:pt>
                <c:pt idx="5377">
                  <c:v>5378</c:v>
                </c:pt>
                <c:pt idx="5378">
                  <c:v>5379</c:v>
                </c:pt>
                <c:pt idx="5379">
                  <c:v>5380</c:v>
                </c:pt>
                <c:pt idx="5380">
                  <c:v>5381</c:v>
                </c:pt>
                <c:pt idx="5381">
                  <c:v>5382</c:v>
                </c:pt>
                <c:pt idx="5382">
                  <c:v>5383</c:v>
                </c:pt>
                <c:pt idx="5383">
                  <c:v>5384</c:v>
                </c:pt>
                <c:pt idx="5384">
                  <c:v>5385</c:v>
                </c:pt>
                <c:pt idx="5385">
                  <c:v>5386</c:v>
                </c:pt>
                <c:pt idx="5386">
                  <c:v>5387</c:v>
                </c:pt>
                <c:pt idx="5387">
                  <c:v>5388</c:v>
                </c:pt>
                <c:pt idx="5388">
                  <c:v>5389</c:v>
                </c:pt>
                <c:pt idx="5389">
                  <c:v>5390</c:v>
                </c:pt>
                <c:pt idx="5390">
                  <c:v>5391</c:v>
                </c:pt>
                <c:pt idx="5391">
                  <c:v>5392</c:v>
                </c:pt>
                <c:pt idx="5392">
                  <c:v>5393</c:v>
                </c:pt>
                <c:pt idx="5393">
                  <c:v>5394</c:v>
                </c:pt>
                <c:pt idx="5394">
                  <c:v>5395</c:v>
                </c:pt>
                <c:pt idx="5395">
                  <c:v>5396</c:v>
                </c:pt>
                <c:pt idx="5396">
                  <c:v>5397</c:v>
                </c:pt>
                <c:pt idx="5397">
                  <c:v>5398</c:v>
                </c:pt>
                <c:pt idx="5398">
                  <c:v>5399</c:v>
                </c:pt>
                <c:pt idx="5399">
                  <c:v>5400</c:v>
                </c:pt>
                <c:pt idx="5400">
                  <c:v>5401</c:v>
                </c:pt>
                <c:pt idx="5401">
                  <c:v>5402</c:v>
                </c:pt>
                <c:pt idx="5402">
                  <c:v>5403</c:v>
                </c:pt>
                <c:pt idx="5403">
                  <c:v>5404</c:v>
                </c:pt>
                <c:pt idx="5404">
                  <c:v>5405</c:v>
                </c:pt>
                <c:pt idx="5405">
                  <c:v>5406</c:v>
                </c:pt>
                <c:pt idx="5406">
                  <c:v>5407</c:v>
                </c:pt>
                <c:pt idx="5407">
                  <c:v>5408</c:v>
                </c:pt>
                <c:pt idx="5408">
                  <c:v>5409</c:v>
                </c:pt>
                <c:pt idx="5409">
                  <c:v>5410</c:v>
                </c:pt>
                <c:pt idx="5410">
                  <c:v>5411</c:v>
                </c:pt>
                <c:pt idx="5411">
                  <c:v>5412</c:v>
                </c:pt>
                <c:pt idx="5412">
                  <c:v>5413</c:v>
                </c:pt>
                <c:pt idx="5413">
                  <c:v>5414</c:v>
                </c:pt>
                <c:pt idx="5414">
                  <c:v>5415</c:v>
                </c:pt>
                <c:pt idx="5415">
                  <c:v>5416</c:v>
                </c:pt>
                <c:pt idx="5416">
                  <c:v>5417</c:v>
                </c:pt>
                <c:pt idx="5417">
                  <c:v>5418</c:v>
                </c:pt>
                <c:pt idx="5418">
                  <c:v>5419</c:v>
                </c:pt>
                <c:pt idx="5419">
                  <c:v>5420</c:v>
                </c:pt>
                <c:pt idx="5420">
                  <c:v>5421</c:v>
                </c:pt>
                <c:pt idx="5421">
                  <c:v>5422</c:v>
                </c:pt>
                <c:pt idx="5422">
                  <c:v>5423</c:v>
                </c:pt>
                <c:pt idx="5423">
                  <c:v>5424</c:v>
                </c:pt>
                <c:pt idx="5424">
                  <c:v>5425</c:v>
                </c:pt>
                <c:pt idx="5425">
                  <c:v>5426</c:v>
                </c:pt>
                <c:pt idx="5426">
                  <c:v>5427</c:v>
                </c:pt>
                <c:pt idx="5427">
                  <c:v>5428</c:v>
                </c:pt>
                <c:pt idx="5428">
                  <c:v>5429</c:v>
                </c:pt>
                <c:pt idx="5429">
                  <c:v>5430</c:v>
                </c:pt>
                <c:pt idx="5430">
                  <c:v>5431</c:v>
                </c:pt>
                <c:pt idx="5431">
                  <c:v>5432</c:v>
                </c:pt>
                <c:pt idx="5432">
                  <c:v>5433</c:v>
                </c:pt>
                <c:pt idx="5433">
                  <c:v>5434</c:v>
                </c:pt>
                <c:pt idx="5434">
                  <c:v>5435</c:v>
                </c:pt>
                <c:pt idx="5435">
                  <c:v>5436</c:v>
                </c:pt>
                <c:pt idx="5436">
                  <c:v>5437</c:v>
                </c:pt>
                <c:pt idx="5437">
                  <c:v>5438</c:v>
                </c:pt>
                <c:pt idx="5438">
                  <c:v>5439</c:v>
                </c:pt>
                <c:pt idx="5439">
                  <c:v>5440</c:v>
                </c:pt>
                <c:pt idx="5440">
                  <c:v>5441</c:v>
                </c:pt>
                <c:pt idx="5441">
                  <c:v>5442</c:v>
                </c:pt>
                <c:pt idx="5442">
                  <c:v>5443</c:v>
                </c:pt>
                <c:pt idx="5443">
                  <c:v>5444</c:v>
                </c:pt>
                <c:pt idx="5444">
                  <c:v>5445</c:v>
                </c:pt>
                <c:pt idx="5445">
                  <c:v>5446</c:v>
                </c:pt>
                <c:pt idx="5446">
                  <c:v>5447</c:v>
                </c:pt>
                <c:pt idx="5447">
                  <c:v>5448</c:v>
                </c:pt>
                <c:pt idx="5448">
                  <c:v>5449</c:v>
                </c:pt>
                <c:pt idx="5449">
                  <c:v>5450</c:v>
                </c:pt>
                <c:pt idx="5450">
                  <c:v>5451</c:v>
                </c:pt>
                <c:pt idx="5451">
                  <c:v>5452</c:v>
                </c:pt>
                <c:pt idx="5452">
                  <c:v>5453</c:v>
                </c:pt>
                <c:pt idx="5453">
                  <c:v>5454</c:v>
                </c:pt>
                <c:pt idx="5454">
                  <c:v>5455</c:v>
                </c:pt>
                <c:pt idx="5455">
                  <c:v>5456</c:v>
                </c:pt>
                <c:pt idx="5456">
                  <c:v>5457</c:v>
                </c:pt>
                <c:pt idx="5457">
                  <c:v>5458</c:v>
                </c:pt>
                <c:pt idx="5458">
                  <c:v>5459</c:v>
                </c:pt>
                <c:pt idx="5459">
                  <c:v>5460</c:v>
                </c:pt>
                <c:pt idx="5460">
                  <c:v>5461</c:v>
                </c:pt>
                <c:pt idx="5461">
                  <c:v>5462</c:v>
                </c:pt>
                <c:pt idx="5462">
                  <c:v>5463</c:v>
                </c:pt>
                <c:pt idx="5463">
                  <c:v>5464</c:v>
                </c:pt>
                <c:pt idx="5464">
                  <c:v>5465</c:v>
                </c:pt>
                <c:pt idx="5465">
                  <c:v>5466</c:v>
                </c:pt>
                <c:pt idx="5466">
                  <c:v>5467</c:v>
                </c:pt>
                <c:pt idx="5467">
                  <c:v>5468</c:v>
                </c:pt>
                <c:pt idx="5468">
                  <c:v>5469</c:v>
                </c:pt>
                <c:pt idx="5469">
                  <c:v>5470</c:v>
                </c:pt>
                <c:pt idx="5470">
                  <c:v>5471</c:v>
                </c:pt>
                <c:pt idx="5471">
                  <c:v>5472</c:v>
                </c:pt>
                <c:pt idx="5472">
                  <c:v>5473</c:v>
                </c:pt>
                <c:pt idx="5473">
                  <c:v>5474</c:v>
                </c:pt>
                <c:pt idx="5474">
                  <c:v>5475</c:v>
                </c:pt>
                <c:pt idx="5475">
                  <c:v>5476</c:v>
                </c:pt>
                <c:pt idx="5476">
                  <c:v>5477</c:v>
                </c:pt>
                <c:pt idx="5477">
                  <c:v>5478</c:v>
                </c:pt>
                <c:pt idx="5478">
                  <c:v>5479</c:v>
                </c:pt>
                <c:pt idx="5479">
                  <c:v>5480</c:v>
                </c:pt>
                <c:pt idx="5480">
                  <c:v>5481</c:v>
                </c:pt>
                <c:pt idx="5481">
                  <c:v>5482</c:v>
                </c:pt>
                <c:pt idx="5482">
                  <c:v>5483</c:v>
                </c:pt>
                <c:pt idx="5483">
                  <c:v>5484</c:v>
                </c:pt>
                <c:pt idx="5484">
                  <c:v>5485</c:v>
                </c:pt>
                <c:pt idx="5485">
                  <c:v>5486</c:v>
                </c:pt>
                <c:pt idx="5486">
                  <c:v>5487</c:v>
                </c:pt>
                <c:pt idx="5487">
                  <c:v>5488</c:v>
                </c:pt>
                <c:pt idx="5488">
                  <c:v>5489</c:v>
                </c:pt>
                <c:pt idx="5489">
                  <c:v>5490</c:v>
                </c:pt>
                <c:pt idx="5490">
                  <c:v>5491</c:v>
                </c:pt>
                <c:pt idx="5491">
                  <c:v>5492</c:v>
                </c:pt>
                <c:pt idx="5492">
                  <c:v>5493</c:v>
                </c:pt>
                <c:pt idx="5493">
                  <c:v>5494</c:v>
                </c:pt>
                <c:pt idx="5494">
                  <c:v>5495</c:v>
                </c:pt>
                <c:pt idx="5495">
                  <c:v>5496</c:v>
                </c:pt>
                <c:pt idx="5496">
                  <c:v>5497</c:v>
                </c:pt>
                <c:pt idx="5497">
                  <c:v>5498</c:v>
                </c:pt>
                <c:pt idx="5498">
                  <c:v>5499</c:v>
                </c:pt>
                <c:pt idx="5499">
                  <c:v>5500</c:v>
                </c:pt>
                <c:pt idx="5500">
                  <c:v>5501</c:v>
                </c:pt>
                <c:pt idx="5501">
                  <c:v>5502</c:v>
                </c:pt>
                <c:pt idx="5502">
                  <c:v>5503</c:v>
                </c:pt>
                <c:pt idx="5503">
                  <c:v>5504</c:v>
                </c:pt>
                <c:pt idx="5504">
                  <c:v>5505</c:v>
                </c:pt>
                <c:pt idx="5505">
                  <c:v>5506</c:v>
                </c:pt>
                <c:pt idx="5506">
                  <c:v>5507</c:v>
                </c:pt>
                <c:pt idx="5507">
                  <c:v>5508</c:v>
                </c:pt>
                <c:pt idx="5508">
                  <c:v>5509</c:v>
                </c:pt>
                <c:pt idx="5509">
                  <c:v>5510</c:v>
                </c:pt>
                <c:pt idx="5510">
                  <c:v>5511</c:v>
                </c:pt>
                <c:pt idx="5511">
                  <c:v>5512</c:v>
                </c:pt>
                <c:pt idx="5512">
                  <c:v>5513</c:v>
                </c:pt>
                <c:pt idx="5513">
                  <c:v>5514</c:v>
                </c:pt>
                <c:pt idx="5514">
                  <c:v>5515</c:v>
                </c:pt>
                <c:pt idx="5515">
                  <c:v>5516</c:v>
                </c:pt>
                <c:pt idx="5516">
                  <c:v>5517</c:v>
                </c:pt>
                <c:pt idx="5517">
                  <c:v>5518</c:v>
                </c:pt>
                <c:pt idx="5518">
                  <c:v>5519</c:v>
                </c:pt>
                <c:pt idx="5519">
                  <c:v>5520</c:v>
                </c:pt>
                <c:pt idx="5520">
                  <c:v>5521</c:v>
                </c:pt>
                <c:pt idx="5521">
                  <c:v>5522</c:v>
                </c:pt>
                <c:pt idx="5522">
                  <c:v>5523</c:v>
                </c:pt>
                <c:pt idx="5523">
                  <c:v>5524</c:v>
                </c:pt>
                <c:pt idx="5524">
                  <c:v>5525</c:v>
                </c:pt>
                <c:pt idx="5525">
                  <c:v>5526</c:v>
                </c:pt>
                <c:pt idx="5526">
                  <c:v>5527</c:v>
                </c:pt>
                <c:pt idx="5527">
                  <c:v>5528</c:v>
                </c:pt>
                <c:pt idx="5528">
                  <c:v>5529</c:v>
                </c:pt>
                <c:pt idx="5529">
                  <c:v>5530</c:v>
                </c:pt>
                <c:pt idx="5530">
                  <c:v>5531</c:v>
                </c:pt>
                <c:pt idx="5531">
                  <c:v>5532</c:v>
                </c:pt>
                <c:pt idx="5532">
                  <c:v>5533</c:v>
                </c:pt>
                <c:pt idx="5533">
                  <c:v>5534</c:v>
                </c:pt>
                <c:pt idx="5534">
                  <c:v>5535</c:v>
                </c:pt>
                <c:pt idx="5535">
                  <c:v>5536</c:v>
                </c:pt>
                <c:pt idx="5536">
                  <c:v>5537</c:v>
                </c:pt>
                <c:pt idx="5537">
                  <c:v>5538</c:v>
                </c:pt>
                <c:pt idx="5538">
                  <c:v>5539</c:v>
                </c:pt>
                <c:pt idx="5539">
                  <c:v>5540</c:v>
                </c:pt>
                <c:pt idx="5540">
                  <c:v>5541</c:v>
                </c:pt>
                <c:pt idx="5541">
                  <c:v>5542</c:v>
                </c:pt>
                <c:pt idx="5542">
                  <c:v>5543</c:v>
                </c:pt>
                <c:pt idx="5543">
                  <c:v>5544</c:v>
                </c:pt>
                <c:pt idx="5544">
                  <c:v>5545</c:v>
                </c:pt>
                <c:pt idx="5545">
                  <c:v>5546</c:v>
                </c:pt>
                <c:pt idx="5546">
                  <c:v>5547</c:v>
                </c:pt>
                <c:pt idx="5547">
                  <c:v>5548</c:v>
                </c:pt>
                <c:pt idx="5548">
                  <c:v>5549</c:v>
                </c:pt>
                <c:pt idx="5549">
                  <c:v>5550</c:v>
                </c:pt>
                <c:pt idx="5550">
                  <c:v>5551</c:v>
                </c:pt>
                <c:pt idx="5551">
                  <c:v>5552</c:v>
                </c:pt>
                <c:pt idx="5552">
                  <c:v>5553</c:v>
                </c:pt>
                <c:pt idx="5553">
                  <c:v>5554</c:v>
                </c:pt>
                <c:pt idx="5554">
                  <c:v>5555</c:v>
                </c:pt>
                <c:pt idx="5555">
                  <c:v>5556</c:v>
                </c:pt>
                <c:pt idx="5556">
                  <c:v>5557</c:v>
                </c:pt>
                <c:pt idx="5557">
                  <c:v>5558</c:v>
                </c:pt>
                <c:pt idx="5558">
                  <c:v>5559</c:v>
                </c:pt>
                <c:pt idx="5559">
                  <c:v>5560</c:v>
                </c:pt>
                <c:pt idx="5560">
                  <c:v>5561</c:v>
                </c:pt>
                <c:pt idx="5561">
                  <c:v>5562</c:v>
                </c:pt>
                <c:pt idx="5562">
                  <c:v>5563</c:v>
                </c:pt>
                <c:pt idx="5563">
                  <c:v>5564</c:v>
                </c:pt>
                <c:pt idx="5564">
                  <c:v>5565</c:v>
                </c:pt>
                <c:pt idx="5565">
                  <c:v>5566</c:v>
                </c:pt>
                <c:pt idx="5566">
                  <c:v>5567</c:v>
                </c:pt>
                <c:pt idx="5567">
                  <c:v>5568</c:v>
                </c:pt>
                <c:pt idx="5568">
                  <c:v>5569</c:v>
                </c:pt>
                <c:pt idx="5569">
                  <c:v>5570</c:v>
                </c:pt>
                <c:pt idx="5570">
                  <c:v>5571</c:v>
                </c:pt>
                <c:pt idx="5571">
                  <c:v>5572</c:v>
                </c:pt>
                <c:pt idx="5572">
                  <c:v>5573</c:v>
                </c:pt>
                <c:pt idx="5573">
                  <c:v>5574</c:v>
                </c:pt>
                <c:pt idx="5574">
                  <c:v>5575</c:v>
                </c:pt>
                <c:pt idx="5575">
                  <c:v>5576</c:v>
                </c:pt>
                <c:pt idx="5576">
                  <c:v>5577</c:v>
                </c:pt>
                <c:pt idx="5577">
                  <c:v>5578</c:v>
                </c:pt>
                <c:pt idx="5578">
                  <c:v>5579</c:v>
                </c:pt>
                <c:pt idx="5579">
                  <c:v>5580</c:v>
                </c:pt>
                <c:pt idx="5580">
                  <c:v>5581</c:v>
                </c:pt>
                <c:pt idx="5581">
                  <c:v>5582</c:v>
                </c:pt>
                <c:pt idx="5582">
                  <c:v>5583</c:v>
                </c:pt>
                <c:pt idx="5583">
                  <c:v>5584</c:v>
                </c:pt>
                <c:pt idx="5584">
                  <c:v>5585</c:v>
                </c:pt>
                <c:pt idx="5585">
                  <c:v>5586</c:v>
                </c:pt>
                <c:pt idx="5586">
                  <c:v>5587</c:v>
                </c:pt>
                <c:pt idx="5587">
                  <c:v>5588</c:v>
                </c:pt>
                <c:pt idx="5588">
                  <c:v>5589</c:v>
                </c:pt>
                <c:pt idx="5589">
                  <c:v>5590</c:v>
                </c:pt>
                <c:pt idx="5590">
                  <c:v>5591</c:v>
                </c:pt>
                <c:pt idx="5591">
                  <c:v>5592</c:v>
                </c:pt>
                <c:pt idx="5592">
                  <c:v>5593</c:v>
                </c:pt>
                <c:pt idx="5593">
                  <c:v>5594</c:v>
                </c:pt>
                <c:pt idx="5594">
                  <c:v>5595</c:v>
                </c:pt>
                <c:pt idx="5595">
                  <c:v>5596</c:v>
                </c:pt>
                <c:pt idx="5596">
                  <c:v>5597</c:v>
                </c:pt>
                <c:pt idx="5597">
                  <c:v>5598</c:v>
                </c:pt>
                <c:pt idx="5598">
                  <c:v>5599</c:v>
                </c:pt>
                <c:pt idx="5599">
                  <c:v>5600</c:v>
                </c:pt>
                <c:pt idx="5600">
                  <c:v>5601</c:v>
                </c:pt>
                <c:pt idx="5601">
                  <c:v>5602</c:v>
                </c:pt>
                <c:pt idx="5602">
                  <c:v>5603</c:v>
                </c:pt>
                <c:pt idx="5603">
                  <c:v>5604</c:v>
                </c:pt>
                <c:pt idx="5604">
                  <c:v>5605</c:v>
                </c:pt>
                <c:pt idx="5605">
                  <c:v>5606</c:v>
                </c:pt>
                <c:pt idx="5606">
                  <c:v>5607</c:v>
                </c:pt>
                <c:pt idx="5607">
                  <c:v>5608</c:v>
                </c:pt>
                <c:pt idx="5608">
                  <c:v>5609</c:v>
                </c:pt>
                <c:pt idx="5609">
                  <c:v>5610</c:v>
                </c:pt>
                <c:pt idx="5610">
                  <c:v>5611</c:v>
                </c:pt>
                <c:pt idx="5611">
                  <c:v>5612</c:v>
                </c:pt>
                <c:pt idx="5612">
                  <c:v>5613</c:v>
                </c:pt>
                <c:pt idx="5613">
                  <c:v>5614</c:v>
                </c:pt>
                <c:pt idx="5614">
                  <c:v>5615</c:v>
                </c:pt>
                <c:pt idx="5615">
                  <c:v>5616</c:v>
                </c:pt>
                <c:pt idx="5616">
                  <c:v>5617</c:v>
                </c:pt>
                <c:pt idx="5617">
                  <c:v>5618</c:v>
                </c:pt>
                <c:pt idx="5618">
                  <c:v>5619</c:v>
                </c:pt>
                <c:pt idx="5619">
                  <c:v>5620</c:v>
                </c:pt>
                <c:pt idx="5620">
                  <c:v>5621</c:v>
                </c:pt>
                <c:pt idx="5621">
                  <c:v>5622</c:v>
                </c:pt>
                <c:pt idx="5622">
                  <c:v>5623</c:v>
                </c:pt>
                <c:pt idx="5623">
                  <c:v>5624</c:v>
                </c:pt>
                <c:pt idx="5624">
                  <c:v>5625</c:v>
                </c:pt>
                <c:pt idx="5625">
                  <c:v>5626</c:v>
                </c:pt>
                <c:pt idx="5626">
                  <c:v>5627</c:v>
                </c:pt>
                <c:pt idx="5627">
                  <c:v>5628</c:v>
                </c:pt>
                <c:pt idx="5628">
                  <c:v>5629</c:v>
                </c:pt>
                <c:pt idx="5629">
                  <c:v>5630</c:v>
                </c:pt>
                <c:pt idx="5630">
                  <c:v>5631</c:v>
                </c:pt>
                <c:pt idx="5631">
                  <c:v>5632</c:v>
                </c:pt>
                <c:pt idx="5632">
                  <c:v>5633</c:v>
                </c:pt>
                <c:pt idx="5633">
                  <c:v>5634</c:v>
                </c:pt>
                <c:pt idx="5634">
                  <c:v>5635</c:v>
                </c:pt>
                <c:pt idx="5635">
                  <c:v>5636</c:v>
                </c:pt>
                <c:pt idx="5636">
                  <c:v>5637</c:v>
                </c:pt>
                <c:pt idx="5637">
                  <c:v>5638</c:v>
                </c:pt>
                <c:pt idx="5638">
                  <c:v>5639</c:v>
                </c:pt>
                <c:pt idx="5639">
                  <c:v>5640</c:v>
                </c:pt>
                <c:pt idx="5640">
                  <c:v>5641</c:v>
                </c:pt>
                <c:pt idx="5641">
                  <c:v>5642</c:v>
                </c:pt>
                <c:pt idx="5642">
                  <c:v>5643</c:v>
                </c:pt>
                <c:pt idx="5643">
                  <c:v>5644</c:v>
                </c:pt>
                <c:pt idx="5644">
                  <c:v>5645</c:v>
                </c:pt>
                <c:pt idx="5645">
                  <c:v>5646</c:v>
                </c:pt>
                <c:pt idx="5646">
                  <c:v>5647</c:v>
                </c:pt>
                <c:pt idx="5647">
                  <c:v>5648</c:v>
                </c:pt>
                <c:pt idx="5648">
                  <c:v>5649</c:v>
                </c:pt>
                <c:pt idx="5649">
                  <c:v>5650</c:v>
                </c:pt>
                <c:pt idx="5650">
                  <c:v>5651</c:v>
                </c:pt>
                <c:pt idx="5651">
                  <c:v>5652</c:v>
                </c:pt>
                <c:pt idx="5652">
                  <c:v>5653</c:v>
                </c:pt>
                <c:pt idx="5653">
                  <c:v>5654</c:v>
                </c:pt>
                <c:pt idx="5654">
                  <c:v>5655</c:v>
                </c:pt>
                <c:pt idx="5655">
                  <c:v>5656</c:v>
                </c:pt>
                <c:pt idx="5656">
                  <c:v>5657</c:v>
                </c:pt>
                <c:pt idx="5657">
                  <c:v>5658</c:v>
                </c:pt>
                <c:pt idx="5658">
                  <c:v>5659</c:v>
                </c:pt>
                <c:pt idx="5659">
                  <c:v>5660</c:v>
                </c:pt>
                <c:pt idx="5660">
                  <c:v>5661</c:v>
                </c:pt>
                <c:pt idx="5661">
                  <c:v>5662</c:v>
                </c:pt>
                <c:pt idx="5662">
                  <c:v>5663</c:v>
                </c:pt>
                <c:pt idx="5663">
                  <c:v>5664</c:v>
                </c:pt>
                <c:pt idx="5664">
                  <c:v>5665</c:v>
                </c:pt>
                <c:pt idx="5665">
                  <c:v>5666</c:v>
                </c:pt>
                <c:pt idx="5666">
                  <c:v>5667</c:v>
                </c:pt>
                <c:pt idx="5667">
                  <c:v>5668</c:v>
                </c:pt>
                <c:pt idx="5668">
                  <c:v>5669</c:v>
                </c:pt>
                <c:pt idx="5669">
                  <c:v>5670</c:v>
                </c:pt>
                <c:pt idx="5670">
                  <c:v>5671</c:v>
                </c:pt>
                <c:pt idx="5671">
                  <c:v>5672</c:v>
                </c:pt>
                <c:pt idx="5672">
                  <c:v>5673</c:v>
                </c:pt>
                <c:pt idx="5673">
                  <c:v>5674</c:v>
                </c:pt>
                <c:pt idx="5674">
                  <c:v>5675</c:v>
                </c:pt>
                <c:pt idx="5675">
                  <c:v>5676</c:v>
                </c:pt>
                <c:pt idx="5676">
                  <c:v>5677</c:v>
                </c:pt>
                <c:pt idx="5677">
                  <c:v>5678</c:v>
                </c:pt>
                <c:pt idx="5678">
                  <c:v>5679</c:v>
                </c:pt>
                <c:pt idx="5679">
                  <c:v>5680</c:v>
                </c:pt>
                <c:pt idx="5680">
                  <c:v>5681</c:v>
                </c:pt>
                <c:pt idx="5681">
                  <c:v>5682</c:v>
                </c:pt>
                <c:pt idx="5682">
                  <c:v>5683</c:v>
                </c:pt>
                <c:pt idx="5683">
                  <c:v>5684</c:v>
                </c:pt>
                <c:pt idx="5684">
                  <c:v>5685</c:v>
                </c:pt>
                <c:pt idx="5685">
                  <c:v>5686</c:v>
                </c:pt>
                <c:pt idx="5686">
                  <c:v>5687</c:v>
                </c:pt>
                <c:pt idx="5687">
                  <c:v>5688</c:v>
                </c:pt>
                <c:pt idx="5688">
                  <c:v>5689</c:v>
                </c:pt>
                <c:pt idx="5689">
                  <c:v>5690</c:v>
                </c:pt>
                <c:pt idx="5690">
                  <c:v>5691</c:v>
                </c:pt>
                <c:pt idx="5691">
                  <c:v>5692</c:v>
                </c:pt>
                <c:pt idx="5692">
                  <c:v>5693</c:v>
                </c:pt>
                <c:pt idx="5693">
                  <c:v>5694</c:v>
                </c:pt>
                <c:pt idx="5694">
                  <c:v>5695</c:v>
                </c:pt>
                <c:pt idx="5695">
                  <c:v>5696</c:v>
                </c:pt>
                <c:pt idx="5696">
                  <c:v>5697</c:v>
                </c:pt>
                <c:pt idx="5697">
                  <c:v>5698</c:v>
                </c:pt>
                <c:pt idx="5698">
                  <c:v>5699</c:v>
                </c:pt>
                <c:pt idx="5699">
                  <c:v>5700</c:v>
                </c:pt>
                <c:pt idx="5700">
                  <c:v>5701</c:v>
                </c:pt>
                <c:pt idx="5701">
                  <c:v>5702</c:v>
                </c:pt>
                <c:pt idx="5702">
                  <c:v>5703</c:v>
                </c:pt>
                <c:pt idx="5703">
                  <c:v>5704</c:v>
                </c:pt>
                <c:pt idx="5704">
                  <c:v>5705</c:v>
                </c:pt>
                <c:pt idx="5705">
                  <c:v>5706</c:v>
                </c:pt>
                <c:pt idx="5706">
                  <c:v>5707</c:v>
                </c:pt>
                <c:pt idx="5707">
                  <c:v>5708</c:v>
                </c:pt>
                <c:pt idx="5708">
                  <c:v>5709</c:v>
                </c:pt>
                <c:pt idx="5709">
                  <c:v>5710</c:v>
                </c:pt>
                <c:pt idx="5710">
                  <c:v>5711</c:v>
                </c:pt>
                <c:pt idx="5711">
                  <c:v>5712</c:v>
                </c:pt>
                <c:pt idx="5712">
                  <c:v>5713</c:v>
                </c:pt>
                <c:pt idx="5713">
                  <c:v>5714</c:v>
                </c:pt>
                <c:pt idx="5714">
                  <c:v>5715</c:v>
                </c:pt>
                <c:pt idx="5715">
                  <c:v>5716</c:v>
                </c:pt>
                <c:pt idx="5716">
                  <c:v>5717</c:v>
                </c:pt>
                <c:pt idx="5717">
                  <c:v>5718</c:v>
                </c:pt>
                <c:pt idx="5718">
                  <c:v>5719</c:v>
                </c:pt>
                <c:pt idx="5719">
                  <c:v>5720</c:v>
                </c:pt>
                <c:pt idx="5720">
                  <c:v>5721</c:v>
                </c:pt>
                <c:pt idx="5721">
                  <c:v>5722</c:v>
                </c:pt>
                <c:pt idx="5722">
                  <c:v>5723</c:v>
                </c:pt>
                <c:pt idx="5723">
                  <c:v>5724</c:v>
                </c:pt>
                <c:pt idx="5724">
                  <c:v>5725</c:v>
                </c:pt>
                <c:pt idx="5725">
                  <c:v>5726</c:v>
                </c:pt>
                <c:pt idx="5726">
                  <c:v>5727</c:v>
                </c:pt>
                <c:pt idx="5727">
                  <c:v>5728</c:v>
                </c:pt>
                <c:pt idx="5728">
                  <c:v>5729</c:v>
                </c:pt>
                <c:pt idx="5729">
                  <c:v>5730</c:v>
                </c:pt>
                <c:pt idx="5730">
                  <c:v>5731</c:v>
                </c:pt>
                <c:pt idx="5731">
                  <c:v>5732</c:v>
                </c:pt>
                <c:pt idx="5732">
                  <c:v>5733</c:v>
                </c:pt>
                <c:pt idx="5733">
                  <c:v>5734</c:v>
                </c:pt>
                <c:pt idx="5734">
                  <c:v>5735</c:v>
                </c:pt>
                <c:pt idx="5735">
                  <c:v>5736</c:v>
                </c:pt>
                <c:pt idx="5736">
                  <c:v>5737</c:v>
                </c:pt>
                <c:pt idx="5737">
                  <c:v>5738</c:v>
                </c:pt>
                <c:pt idx="5738">
                  <c:v>5739</c:v>
                </c:pt>
                <c:pt idx="5739">
                  <c:v>5740</c:v>
                </c:pt>
                <c:pt idx="5740">
                  <c:v>5741</c:v>
                </c:pt>
                <c:pt idx="5741">
                  <c:v>5742</c:v>
                </c:pt>
                <c:pt idx="5742">
                  <c:v>5743</c:v>
                </c:pt>
                <c:pt idx="5743">
                  <c:v>5744</c:v>
                </c:pt>
                <c:pt idx="5744">
                  <c:v>5745</c:v>
                </c:pt>
                <c:pt idx="5745">
                  <c:v>5746</c:v>
                </c:pt>
                <c:pt idx="5746">
                  <c:v>5747</c:v>
                </c:pt>
                <c:pt idx="5747">
                  <c:v>5748</c:v>
                </c:pt>
                <c:pt idx="5748">
                  <c:v>5749</c:v>
                </c:pt>
                <c:pt idx="5749">
                  <c:v>5750</c:v>
                </c:pt>
                <c:pt idx="5750">
                  <c:v>5751</c:v>
                </c:pt>
                <c:pt idx="5751">
                  <c:v>5752</c:v>
                </c:pt>
                <c:pt idx="5752">
                  <c:v>5753</c:v>
                </c:pt>
                <c:pt idx="5753">
                  <c:v>5754</c:v>
                </c:pt>
                <c:pt idx="5754">
                  <c:v>5755</c:v>
                </c:pt>
                <c:pt idx="5755">
                  <c:v>5756</c:v>
                </c:pt>
                <c:pt idx="5756">
                  <c:v>5757</c:v>
                </c:pt>
                <c:pt idx="5757">
                  <c:v>5758</c:v>
                </c:pt>
                <c:pt idx="5758">
                  <c:v>5759</c:v>
                </c:pt>
                <c:pt idx="5759">
                  <c:v>5760</c:v>
                </c:pt>
                <c:pt idx="5760">
                  <c:v>5761</c:v>
                </c:pt>
                <c:pt idx="5761">
                  <c:v>5762</c:v>
                </c:pt>
                <c:pt idx="5762">
                  <c:v>5763</c:v>
                </c:pt>
                <c:pt idx="5763">
                  <c:v>5764</c:v>
                </c:pt>
                <c:pt idx="5764">
                  <c:v>5765</c:v>
                </c:pt>
                <c:pt idx="5765">
                  <c:v>5766</c:v>
                </c:pt>
                <c:pt idx="5766">
                  <c:v>5767</c:v>
                </c:pt>
                <c:pt idx="5767">
                  <c:v>5768</c:v>
                </c:pt>
                <c:pt idx="5768">
                  <c:v>5769</c:v>
                </c:pt>
                <c:pt idx="5769">
                  <c:v>5770</c:v>
                </c:pt>
                <c:pt idx="5770">
                  <c:v>5771</c:v>
                </c:pt>
                <c:pt idx="5771">
                  <c:v>5772</c:v>
                </c:pt>
                <c:pt idx="5772">
                  <c:v>5773</c:v>
                </c:pt>
                <c:pt idx="5773">
                  <c:v>5774</c:v>
                </c:pt>
                <c:pt idx="5774">
                  <c:v>5775</c:v>
                </c:pt>
                <c:pt idx="5775">
                  <c:v>5776</c:v>
                </c:pt>
                <c:pt idx="5776">
                  <c:v>5777</c:v>
                </c:pt>
                <c:pt idx="5777">
                  <c:v>5778</c:v>
                </c:pt>
                <c:pt idx="5778">
                  <c:v>5779</c:v>
                </c:pt>
                <c:pt idx="5779">
                  <c:v>5780</c:v>
                </c:pt>
                <c:pt idx="5780">
                  <c:v>5781</c:v>
                </c:pt>
                <c:pt idx="5781">
                  <c:v>5782</c:v>
                </c:pt>
                <c:pt idx="5782">
                  <c:v>5783</c:v>
                </c:pt>
                <c:pt idx="5783">
                  <c:v>5784</c:v>
                </c:pt>
                <c:pt idx="5784">
                  <c:v>5785</c:v>
                </c:pt>
                <c:pt idx="5785">
                  <c:v>5786</c:v>
                </c:pt>
                <c:pt idx="5786">
                  <c:v>5787</c:v>
                </c:pt>
                <c:pt idx="5787">
                  <c:v>5788</c:v>
                </c:pt>
                <c:pt idx="5788">
                  <c:v>5789</c:v>
                </c:pt>
                <c:pt idx="5789">
                  <c:v>5790</c:v>
                </c:pt>
                <c:pt idx="5790">
                  <c:v>5791</c:v>
                </c:pt>
                <c:pt idx="5791">
                  <c:v>5792</c:v>
                </c:pt>
                <c:pt idx="5792">
                  <c:v>5793</c:v>
                </c:pt>
                <c:pt idx="5793">
                  <c:v>5794</c:v>
                </c:pt>
                <c:pt idx="5794">
                  <c:v>5795</c:v>
                </c:pt>
                <c:pt idx="5795">
                  <c:v>5796</c:v>
                </c:pt>
                <c:pt idx="5796">
                  <c:v>5797</c:v>
                </c:pt>
                <c:pt idx="5797">
                  <c:v>5798</c:v>
                </c:pt>
                <c:pt idx="5798">
                  <c:v>5799</c:v>
                </c:pt>
                <c:pt idx="5799">
                  <c:v>5800</c:v>
                </c:pt>
                <c:pt idx="5800">
                  <c:v>5801</c:v>
                </c:pt>
                <c:pt idx="5801">
                  <c:v>5802</c:v>
                </c:pt>
                <c:pt idx="5802">
                  <c:v>5803</c:v>
                </c:pt>
                <c:pt idx="5803">
                  <c:v>5804</c:v>
                </c:pt>
                <c:pt idx="5804">
                  <c:v>5805</c:v>
                </c:pt>
                <c:pt idx="5805">
                  <c:v>5806</c:v>
                </c:pt>
                <c:pt idx="5806">
                  <c:v>5807</c:v>
                </c:pt>
                <c:pt idx="5807">
                  <c:v>5808</c:v>
                </c:pt>
                <c:pt idx="5808">
                  <c:v>5809</c:v>
                </c:pt>
                <c:pt idx="5809">
                  <c:v>5810</c:v>
                </c:pt>
                <c:pt idx="5810">
                  <c:v>5811</c:v>
                </c:pt>
                <c:pt idx="5811">
                  <c:v>5812</c:v>
                </c:pt>
                <c:pt idx="5812">
                  <c:v>5813</c:v>
                </c:pt>
                <c:pt idx="5813">
                  <c:v>5814</c:v>
                </c:pt>
                <c:pt idx="5814">
                  <c:v>5815</c:v>
                </c:pt>
                <c:pt idx="5815">
                  <c:v>5816</c:v>
                </c:pt>
                <c:pt idx="5816">
                  <c:v>5817</c:v>
                </c:pt>
                <c:pt idx="5817">
                  <c:v>5818</c:v>
                </c:pt>
                <c:pt idx="5818">
                  <c:v>5819</c:v>
                </c:pt>
                <c:pt idx="5819">
                  <c:v>5820</c:v>
                </c:pt>
                <c:pt idx="5820">
                  <c:v>5821</c:v>
                </c:pt>
                <c:pt idx="5821">
                  <c:v>5822</c:v>
                </c:pt>
                <c:pt idx="5822">
                  <c:v>5823</c:v>
                </c:pt>
                <c:pt idx="5823">
                  <c:v>5824</c:v>
                </c:pt>
                <c:pt idx="5824">
                  <c:v>5825</c:v>
                </c:pt>
                <c:pt idx="5825">
                  <c:v>5826</c:v>
                </c:pt>
                <c:pt idx="5826">
                  <c:v>5827</c:v>
                </c:pt>
                <c:pt idx="5827">
                  <c:v>5828</c:v>
                </c:pt>
                <c:pt idx="5828">
                  <c:v>5829</c:v>
                </c:pt>
                <c:pt idx="5829">
                  <c:v>5830</c:v>
                </c:pt>
                <c:pt idx="5830">
                  <c:v>5831</c:v>
                </c:pt>
                <c:pt idx="5831">
                  <c:v>5832</c:v>
                </c:pt>
                <c:pt idx="5832">
                  <c:v>5833</c:v>
                </c:pt>
                <c:pt idx="5833">
                  <c:v>5834</c:v>
                </c:pt>
                <c:pt idx="5834">
                  <c:v>5835</c:v>
                </c:pt>
                <c:pt idx="5835">
                  <c:v>5836</c:v>
                </c:pt>
                <c:pt idx="5836">
                  <c:v>5837</c:v>
                </c:pt>
                <c:pt idx="5837">
                  <c:v>5838</c:v>
                </c:pt>
                <c:pt idx="5838">
                  <c:v>5839</c:v>
                </c:pt>
                <c:pt idx="5839">
                  <c:v>5840</c:v>
                </c:pt>
                <c:pt idx="5840">
                  <c:v>5841</c:v>
                </c:pt>
                <c:pt idx="5841">
                  <c:v>5842</c:v>
                </c:pt>
                <c:pt idx="5842">
                  <c:v>5843</c:v>
                </c:pt>
                <c:pt idx="5843">
                  <c:v>5844</c:v>
                </c:pt>
                <c:pt idx="5844">
                  <c:v>5845</c:v>
                </c:pt>
                <c:pt idx="5845">
                  <c:v>5846</c:v>
                </c:pt>
                <c:pt idx="5846">
                  <c:v>5847</c:v>
                </c:pt>
                <c:pt idx="5847">
                  <c:v>5848</c:v>
                </c:pt>
                <c:pt idx="5848">
                  <c:v>5849</c:v>
                </c:pt>
                <c:pt idx="5849">
                  <c:v>5850</c:v>
                </c:pt>
                <c:pt idx="5850">
                  <c:v>5851</c:v>
                </c:pt>
                <c:pt idx="5851">
                  <c:v>5852</c:v>
                </c:pt>
                <c:pt idx="5852">
                  <c:v>5853</c:v>
                </c:pt>
                <c:pt idx="5853">
                  <c:v>5854</c:v>
                </c:pt>
                <c:pt idx="5854">
                  <c:v>5855</c:v>
                </c:pt>
                <c:pt idx="5855">
                  <c:v>5856</c:v>
                </c:pt>
                <c:pt idx="5856">
                  <c:v>5857</c:v>
                </c:pt>
                <c:pt idx="5857">
                  <c:v>5858</c:v>
                </c:pt>
                <c:pt idx="5858">
                  <c:v>5859</c:v>
                </c:pt>
                <c:pt idx="5859">
                  <c:v>5860</c:v>
                </c:pt>
                <c:pt idx="5860">
                  <c:v>5861</c:v>
                </c:pt>
                <c:pt idx="5861">
                  <c:v>5862</c:v>
                </c:pt>
                <c:pt idx="5862">
                  <c:v>5863</c:v>
                </c:pt>
                <c:pt idx="5863">
                  <c:v>5864</c:v>
                </c:pt>
                <c:pt idx="5864">
                  <c:v>5865</c:v>
                </c:pt>
                <c:pt idx="5865">
                  <c:v>5866</c:v>
                </c:pt>
                <c:pt idx="5866">
                  <c:v>5867</c:v>
                </c:pt>
                <c:pt idx="5867">
                  <c:v>5868</c:v>
                </c:pt>
                <c:pt idx="5868">
                  <c:v>5869</c:v>
                </c:pt>
                <c:pt idx="5869">
                  <c:v>5870</c:v>
                </c:pt>
                <c:pt idx="5870">
                  <c:v>5871</c:v>
                </c:pt>
                <c:pt idx="5871">
                  <c:v>5872</c:v>
                </c:pt>
                <c:pt idx="5872">
                  <c:v>5873</c:v>
                </c:pt>
                <c:pt idx="5873">
                  <c:v>5874</c:v>
                </c:pt>
                <c:pt idx="5874">
                  <c:v>5875</c:v>
                </c:pt>
                <c:pt idx="5875">
                  <c:v>5876</c:v>
                </c:pt>
                <c:pt idx="5876">
                  <c:v>5877</c:v>
                </c:pt>
                <c:pt idx="5877">
                  <c:v>5878</c:v>
                </c:pt>
                <c:pt idx="5878">
                  <c:v>5879</c:v>
                </c:pt>
                <c:pt idx="5879">
                  <c:v>5880</c:v>
                </c:pt>
                <c:pt idx="5880">
                  <c:v>5881</c:v>
                </c:pt>
                <c:pt idx="5881">
                  <c:v>5882</c:v>
                </c:pt>
                <c:pt idx="5882">
                  <c:v>5883</c:v>
                </c:pt>
                <c:pt idx="5883">
                  <c:v>5884</c:v>
                </c:pt>
                <c:pt idx="5884">
                  <c:v>5885</c:v>
                </c:pt>
                <c:pt idx="5885">
                  <c:v>5886</c:v>
                </c:pt>
                <c:pt idx="5886">
                  <c:v>5887</c:v>
                </c:pt>
                <c:pt idx="5887">
                  <c:v>5888</c:v>
                </c:pt>
                <c:pt idx="5888">
                  <c:v>5889</c:v>
                </c:pt>
                <c:pt idx="5889">
                  <c:v>5890</c:v>
                </c:pt>
                <c:pt idx="5890">
                  <c:v>5891</c:v>
                </c:pt>
                <c:pt idx="5891">
                  <c:v>5892</c:v>
                </c:pt>
                <c:pt idx="5892">
                  <c:v>5893</c:v>
                </c:pt>
                <c:pt idx="5893">
                  <c:v>5894</c:v>
                </c:pt>
                <c:pt idx="5894">
                  <c:v>5895</c:v>
                </c:pt>
                <c:pt idx="5895">
                  <c:v>5896</c:v>
                </c:pt>
                <c:pt idx="5896">
                  <c:v>5897</c:v>
                </c:pt>
                <c:pt idx="5897">
                  <c:v>5898</c:v>
                </c:pt>
                <c:pt idx="5898">
                  <c:v>5899</c:v>
                </c:pt>
                <c:pt idx="5899">
                  <c:v>5900</c:v>
                </c:pt>
                <c:pt idx="5900">
                  <c:v>5901</c:v>
                </c:pt>
                <c:pt idx="5901">
                  <c:v>5902</c:v>
                </c:pt>
                <c:pt idx="5902">
                  <c:v>5903</c:v>
                </c:pt>
                <c:pt idx="5903">
                  <c:v>5904</c:v>
                </c:pt>
                <c:pt idx="5904">
                  <c:v>5905</c:v>
                </c:pt>
                <c:pt idx="5905">
                  <c:v>5906</c:v>
                </c:pt>
                <c:pt idx="5906">
                  <c:v>5907</c:v>
                </c:pt>
                <c:pt idx="5907">
                  <c:v>5908</c:v>
                </c:pt>
                <c:pt idx="5908">
                  <c:v>5909</c:v>
                </c:pt>
                <c:pt idx="5909">
                  <c:v>5910</c:v>
                </c:pt>
                <c:pt idx="5910">
                  <c:v>5911</c:v>
                </c:pt>
                <c:pt idx="5911">
                  <c:v>5912</c:v>
                </c:pt>
                <c:pt idx="5912">
                  <c:v>5913</c:v>
                </c:pt>
                <c:pt idx="5913">
                  <c:v>5914</c:v>
                </c:pt>
                <c:pt idx="5914">
                  <c:v>5915</c:v>
                </c:pt>
                <c:pt idx="5915">
                  <c:v>5916</c:v>
                </c:pt>
                <c:pt idx="5916">
                  <c:v>5917</c:v>
                </c:pt>
                <c:pt idx="5917">
                  <c:v>5918</c:v>
                </c:pt>
                <c:pt idx="5918">
                  <c:v>5919</c:v>
                </c:pt>
                <c:pt idx="5919">
                  <c:v>5920</c:v>
                </c:pt>
                <c:pt idx="5920">
                  <c:v>5921</c:v>
                </c:pt>
                <c:pt idx="5921">
                  <c:v>5922</c:v>
                </c:pt>
                <c:pt idx="5922">
                  <c:v>5923</c:v>
                </c:pt>
                <c:pt idx="5923">
                  <c:v>5924</c:v>
                </c:pt>
                <c:pt idx="5924">
                  <c:v>5925</c:v>
                </c:pt>
                <c:pt idx="5925">
                  <c:v>5926</c:v>
                </c:pt>
                <c:pt idx="5926">
                  <c:v>5927</c:v>
                </c:pt>
                <c:pt idx="5927">
                  <c:v>5928</c:v>
                </c:pt>
                <c:pt idx="5928">
                  <c:v>5929</c:v>
                </c:pt>
                <c:pt idx="5929">
                  <c:v>5930</c:v>
                </c:pt>
                <c:pt idx="5930">
                  <c:v>5931</c:v>
                </c:pt>
                <c:pt idx="5931">
                  <c:v>5932</c:v>
                </c:pt>
                <c:pt idx="5932">
                  <c:v>5933</c:v>
                </c:pt>
                <c:pt idx="5933">
                  <c:v>5934</c:v>
                </c:pt>
                <c:pt idx="5934">
                  <c:v>5935</c:v>
                </c:pt>
                <c:pt idx="5935">
                  <c:v>5936</c:v>
                </c:pt>
                <c:pt idx="5936">
                  <c:v>5937</c:v>
                </c:pt>
                <c:pt idx="5937">
                  <c:v>5938</c:v>
                </c:pt>
                <c:pt idx="5938">
                  <c:v>5939</c:v>
                </c:pt>
                <c:pt idx="5939">
                  <c:v>5940</c:v>
                </c:pt>
                <c:pt idx="5940">
                  <c:v>5941</c:v>
                </c:pt>
                <c:pt idx="5941">
                  <c:v>5942</c:v>
                </c:pt>
                <c:pt idx="5942">
                  <c:v>5943</c:v>
                </c:pt>
                <c:pt idx="5943">
                  <c:v>5944</c:v>
                </c:pt>
                <c:pt idx="5944">
                  <c:v>5945</c:v>
                </c:pt>
                <c:pt idx="5945">
                  <c:v>5946</c:v>
                </c:pt>
                <c:pt idx="5946">
                  <c:v>5947</c:v>
                </c:pt>
                <c:pt idx="5947">
                  <c:v>5948</c:v>
                </c:pt>
                <c:pt idx="5948">
                  <c:v>5949</c:v>
                </c:pt>
                <c:pt idx="5949">
                  <c:v>5950</c:v>
                </c:pt>
                <c:pt idx="5950">
                  <c:v>5951</c:v>
                </c:pt>
                <c:pt idx="5951">
                  <c:v>5952</c:v>
                </c:pt>
                <c:pt idx="5952">
                  <c:v>5953</c:v>
                </c:pt>
                <c:pt idx="5953">
                  <c:v>5954</c:v>
                </c:pt>
                <c:pt idx="5954">
                  <c:v>5955</c:v>
                </c:pt>
                <c:pt idx="5955">
                  <c:v>5956</c:v>
                </c:pt>
                <c:pt idx="5956">
                  <c:v>5957</c:v>
                </c:pt>
                <c:pt idx="5957">
                  <c:v>5958</c:v>
                </c:pt>
                <c:pt idx="5958">
                  <c:v>5959</c:v>
                </c:pt>
                <c:pt idx="5959">
                  <c:v>5960</c:v>
                </c:pt>
                <c:pt idx="5960">
                  <c:v>5961</c:v>
                </c:pt>
                <c:pt idx="5961">
                  <c:v>5962</c:v>
                </c:pt>
                <c:pt idx="5962">
                  <c:v>5963</c:v>
                </c:pt>
                <c:pt idx="5963">
                  <c:v>5964</c:v>
                </c:pt>
                <c:pt idx="5964">
                  <c:v>5965</c:v>
                </c:pt>
                <c:pt idx="5965">
                  <c:v>5966</c:v>
                </c:pt>
                <c:pt idx="5966">
                  <c:v>5967</c:v>
                </c:pt>
                <c:pt idx="5967">
                  <c:v>5968</c:v>
                </c:pt>
                <c:pt idx="5968">
                  <c:v>5969</c:v>
                </c:pt>
                <c:pt idx="5969">
                  <c:v>5970</c:v>
                </c:pt>
                <c:pt idx="5970">
                  <c:v>5971</c:v>
                </c:pt>
                <c:pt idx="5971">
                  <c:v>5972</c:v>
                </c:pt>
                <c:pt idx="5972">
                  <c:v>5973</c:v>
                </c:pt>
                <c:pt idx="5973">
                  <c:v>5974</c:v>
                </c:pt>
                <c:pt idx="5974">
                  <c:v>5975</c:v>
                </c:pt>
                <c:pt idx="5975">
                  <c:v>5976</c:v>
                </c:pt>
                <c:pt idx="5976">
                  <c:v>5977</c:v>
                </c:pt>
                <c:pt idx="5977">
                  <c:v>5978</c:v>
                </c:pt>
                <c:pt idx="5978">
                  <c:v>5979</c:v>
                </c:pt>
                <c:pt idx="5979">
                  <c:v>5980</c:v>
                </c:pt>
                <c:pt idx="5980">
                  <c:v>5981</c:v>
                </c:pt>
                <c:pt idx="5981">
                  <c:v>5982</c:v>
                </c:pt>
                <c:pt idx="5982">
                  <c:v>5983</c:v>
                </c:pt>
                <c:pt idx="5983">
                  <c:v>5984</c:v>
                </c:pt>
                <c:pt idx="5984">
                  <c:v>5985</c:v>
                </c:pt>
                <c:pt idx="5985">
                  <c:v>5986</c:v>
                </c:pt>
                <c:pt idx="5986">
                  <c:v>5987</c:v>
                </c:pt>
                <c:pt idx="5987">
                  <c:v>5988</c:v>
                </c:pt>
                <c:pt idx="5988">
                  <c:v>5989</c:v>
                </c:pt>
                <c:pt idx="5989">
                  <c:v>5990</c:v>
                </c:pt>
                <c:pt idx="5990">
                  <c:v>5991</c:v>
                </c:pt>
                <c:pt idx="5991">
                  <c:v>5992</c:v>
                </c:pt>
                <c:pt idx="5992">
                  <c:v>5993</c:v>
                </c:pt>
                <c:pt idx="5993">
                  <c:v>5994</c:v>
                </c:pt>
                <c:pt idx="5994">
                  <c:v>5995</c:v>
                </c:pt>
                <c:pt idx="5995">
                  <c:v>5996</c:v>
                </c:pt>
                <c:pt idx="5996">
                  <c:v>5997</c:v>
                </c:pt>
                <c:pt idx="5997">
                  <c:v>5998</c:v>
                </c:pt>
                <c:pt idx="5998">
                  <c:v>5999</c:v>
                </c:pt>
                <c:pt idx="5999">
                  <c:v>6000</c:v>
                </c:pt>
                <c:pt idx="6000">
                  <c:v>6001</c:v>
                </c:pt>
                <c:pt idx="6001">
                  <c:v>6002</c:v>
                </c:pt>
                <c:pt idx="6002">
                  <c:v>6003</c:v>
                </c:pt>
                <c:pt idx="6003">
                  <c:v>6004</c:v>
                </c:pt>
                <c:pt idx="6004">
                  <c:v>6005</c:v>
                </c:pt>
                <c:pt idx="6005">
                  <c:v>6006</c:v>
                </c:pt>
                <c:pt idx="6006">
                  <c:v>6007</c:v>
                </c:pt>
                <c:pt idx="6007">
                  <c:v>6008</c:v>
                </c:pt>
                <c:pt idx="6008">
                  <c:v>6009</c:v>
                </c:pt>
                <c:pt idx="6009">
                  <c:v>6010</c:v>
                </c:pt>
                <c:pt idx="6010">
                  <c:v>6011</c:v>
                </c:pt>
                <c:pt idx="6011">
                  <c:v>6012</c:v>
                </c:pt>
                <c:pt idx="6012">
                  <c:v>6013</c:v>
                </c:pt>
                <c:pt idx="6013">
                  <c:v>6014</c:v>
                </c:pt>
                <c:pt idx="6014">
                  <c:v>6015</c:v>
                </c:pt>
                <c:pt idx="6015">
                  <c:v>6016</c:v>
                </c:pt>
                <c:pt idx="6016">
                  <c:v>6017</c:v>
                </c:pt>
                <c:pt idx="6017">
                  <c:v>6018</c:v>
                </c:pt>
                <c:pt idx="6018">
                  <c:v>6019</c:v>
                </c:pt>
                <c:pt idx="6019">
                  <c:v>6020</c:v>
                </c:pt>
                <c:pt idx="6020">
                  <c:v>6021</c:v>
                </c:pt>
                <c:pt idx="6021">
                  <c:v>6022</c:v>
                </c:pt>
                <c:pt idx="6022">
                  <c:v>6023</c:v>
                </c:pt>
                <c:pt idx="6023">
                  <c:v>6024</c:v>
                </c:pt>
                <c:pt idx="6024">
                  <c:v>6025</c:v>
                </c:pt>
                <c:pt idx="6025">
                  <c:v>6026</c:v>
                </c:pt>
                <c:pt idx="6026">
                  <c:v>6027</c:v>
                </c:pt>
                <c:pt idx="6027">
                  <c:v>6028</c:v>
                </c:pt>
                <c:pt idx="6028">
                  <c:v>6029</c:v>
                </c:pt>
                <c:pt idx="6029">
                  <c:v>6030</c:v>
                </c:pt>
                <c:pt idx="6030">
                  <c:v>6031</c:v>
                </c:pt>
                <c:pt idx="6031">
                  <c:v>6032</c:v>
                </c:pt>
                <c:pt idx="6032">
                  <c:v>6033</c:v>
                </c:pt>
                <c:pt idx="6033">
                  <c:v>6034</c:v>
                </c:pt>
                <c:pt idx="6034">
                  <c:v>6035</c:v>
                </c:pt>
                <c:pt idx="6035">
                  <c:v>6036</c:v>
                </c:pt>
                <c:pt idx="6036">
                  <c:v>6037</c:v>
                </c:pt>
                <c:pt idx="6037">
                  <c:v>6038</c:v>
                </c:pt>
                <c:pt idx="6038">
                  <c:v>6039</c:v>
                </c:pt>
                <c:pt idx="6039">
                  <c:v>6040</c:v>
                </c:pt>
                <c:pt idx="6040">
                  <c:v>6041</c:v>
                </c:pt>
                <c:pt idx="6041">
                  <c:v>6042</c:v>
                </c:pt>
                <c:pt idx="6042">
                  <c:v>6043</c:v>
                </c:pt>
                <c:pt idx="6043">
                  <c:v>6044</c:v>
                </c:pt>
                <c:pt idx="6044">
                  <c:v>6045</c:v>
                </c:pt>
                <c:pt idx="6045">
                  <c:v>6046</c:v>
                </c:pt>
                <c:pt idx="6046">
                  <c:v>6047</c:v>
                </c:pt>
                <c:pt idx="6047">
                  <c:v>6048</c:v>
                </c:pt>
                <c:pt idx="6048">
                  <c:v>6049</c:v>
                </c:pt>
                <c:pt idx="6049">
                  <c:v>6050</c:v>
                </c:pt>
                <c:pt idx="6050">
                  <c:v>6051</c:v>
                </c:pt>
                <c:pt idx="6051">
                  <c:v>6052</c:v>
                </c:pt>
                <c:pt idx="6052">
                  <c:v>6053</c:v>
                </c:pt>
                <c:pt idx="6053">
                  <c:v>6054</c:v>
                </c:pt>
                <c:pt idx="6054">
                  <c:v>6055</c:v>
                </c:pt>
                <c:pt idx="6055">
                  <c:v>6056</c:v>
                </c:pt>
                <c:pt idx="6056">
                  <c:v>6057</c:v>
                </c:pt>
                <c:pt idx="6057">
                  <c:v>6058</c:v>
                </c:pt>
                <c:pt idx="6058">
                  <c:v>6059</c:v>
                </c:pt>
                <c:pt idx="6059">
                  <c:v>6060</c:v>
                </c:pt>
                <c:pt idx="6060">
                  <c:v>6061</c:v>
                </c:pt>
                <c:pt idx="6061">
                  <c:v>6062</c:v>
                </c:pt>
                <c:pt idx="6062">
                  <c:v>6063</c:v>
                </c:pt>
                <c:pt idx="6063">
                  <c:v>6064</c:v>
                </c:pt>
                <c:pt idx="6064">
                  <c:v>6065</c:v>
                </c:pt>
                <c:pt idx="6065">
                  <c:v>6066</c:v>
                </c:pt>
                <c:pt idx="6066">
                  <c:v>6067</c:v>
                </c:pt>
                <c:pt idx="6067">
                  <c:v>6068</c:v>
                </c:pt>
                <c:pt idx="6068">
                  <c:v>6069</c:v>
                </c:pt>
                <c:pt idx="6069">
                  <c:v>6070</c:v>
                </c:pt>
                <c:pt idx="6070">
                  <c:v>6071</c:v>
                </c:pt>
                <c:pt idx="6071">
                  <c:v>6072</c:v>
                </c:pt>
                <c:pt idx="6072">
                  <c:v>6073</c:v>
                </c:pt>
                <c:pt idx="6073">
                  <c:v>6074</c:v>
                </c:pt>
                <c:pt idx="6074">
                  <c:v>6075</c:v>
                </c:pt>
                <c:pt idx="6075">
                  <c:v>6076</c:v>
                </c:pt>
                <c:pt idx="6076">
                  <c:v>6077</c:v>
                </c:pt>
                <c:pt idx="6077">
                  <c:v>6078</c:v>
                </c:pt>
                <c:pt idx="6078">
                  <c:v>6079</c:v>
                </c:pt>
                <c:pt idx="6079">
                  <c:v>6080</c:v>
                </c:pt>
                <c:pt idx="6080">
                  <c:v>6081</c:v>
                </c:pt>
                <c:pt idx="6081">
                  <c:v>6082</c:v>
                </c:pt>
                <c:pt idx="6082">
                  <c:v>6083</c:v>
                </c:pt>
                <c:pt idx="6083">
                  <c:v>6084</c:v>
                </c:pt>
                <c:pt idx="6084">
                  <c:v>6085</c:v>
                </c:pt>
                <c:pt idx="6085">
                  <c:v>6086</c:v>
                </c:pt>
                <c:pt idx="6086">
                  <c:v>6087</c:v>
                </c:pt>
                <c:pt idx="6087">
                  <c:v>6088</c:v>
                </c:pt>
                <c:pt idx="6088">
                  <c:v>6089</c:v>
                </c:pt>
                <c:pt idx="6089">
                  <c:v>6090</c:v>
                </c:pt>
                <c:pt idx="6090">
                  <c:v>6091</c:v>
                </c:pt>
                <c:pt idx="6091">
                  <c:v>6092</c:v>
                </c:pt>
                <c:pt idx="6092">
                  <c:v>6093</c:v>
                </c:pt>
                <c:pt idx="6093">
                  <c:v>6094</c:v>
                </c:pt>
                <c:pt idx="6094">
                  <c:v>6095</c:v>
                </c:pt>
                <c:pt idx="6095">
                  <c:v>6096</c:v>
                </c:pt>
                <c:pt idx="6096">
                  <c:v>6097</c:v>
                </c:pt>
                <c:pt idx="6097">
                  <c:v>6098</c:v>
                </c:pt>
                <c:pt idx="6098">
                  <c:v>6099</c:v>
                </c:pt>
                <c:pt idx="6099">
                  <c:v>6100</c:v>
                </c:pt>
                <c:pt idx="6100">
                  <c:v>6101</c:v>
                </c:pt>
                <c:pt idx="6101">
                  <c:v>6102</c:v>
                </c:pt>
                <c:pt idx="6102">
                  <c:v>6103</c:v>
                </c:pt>
                <c:pt idx="6103">
                  <c:v>6104</c:v>
                </c:pt>
                <c:pt idx="6104">
                  <c:v>6105</c:v>
                </c:pt>
                <c:pt idx="6105">
                  <c:v>6106</c:v>
                </c:pt>
                <c:pt idx="6106">
                  <c:v>6107</c:v>
                </c:pt>
                <c:pt idx="6107">
                  <c:v>6108</c:v>
                </c:pt>
                <c:pt idx="6108">
                  <c:v>6109</c:v>
                </c:pt>
                <c:pt idx="6109">
                  <c:v>6110</c:v>
                </c:pt>
                <c:pt idx="6110">
                  <c:v>6111</c:v>
                </c:pt>
                <c:pt idx="6111">
                  <c:v>6112</c:v>
                </c:pt>
                <c:pt idx="6112">
                  <c:v>6113</c:v>
                </c:pt>
                <c:pt idx="6113">
                  <c:v>6114</c:v>
                </c:pt>
                <c:pt idx="6114">
                  <c:v>6115</c:v>
                </c:pt>
                <c:pt idx="6115">
                  <c:v>6116</c:v>
                </c:pt>
                <c:pt idx="6116">
                  <c:v>6117</c:v>
                </c:pt>
                <c:pt idx="6117">
                  <c:v>6118</c:v>
                </c:pt>
                <c:pt idx="6118">
                  <c:v>6119</c:v>
                </c:pt>
                <c:pt idx="6119">
                  <c:v>6120</c:v>
                </c:pt>
                <c:pt idx="6120">
                  <c:v>6121</c:v>
                </c:pt>
                <c:pt idx="6121">
                  <c:v>6122</c:v>
                </c:pt>
                <c:pt idx="6122">
                  <c:v>6123</c:v>
                </c:pt>
                <c:pt idx="6123">
                  <c:v>6124</c:v>
                </c:pt>
                <c:pt idx="6124">
                  <c:v>6125</c:v>
                </c:pt>
                <c:pt idx="6125">
                  <c:v>6126</c:v>
                </c:pt>
                <c:pt idx="6126">
                  <c:v>6127</c:v>
                </c:pt>
                <c:pt idx="6127">
                  <c:v>6128</c:v>
                </c:pt>
                <c:pt idx="6128">
                  <c:v>6129</c:v>
                </c:pt>
                <c:pt idx="6129">
                  <c:v>6130</c:v>
                </c:pt>
                <c:pt idx="6130">
                  <c:v>6131</c:v>
                </c:pt>
                <c:pt idx="6131">
                  <c:v>6132</c:v>
                </c:pt>
                <c:pt idx="6132">
                  <c:v>6133</c:v>
                </c:pt>
                <c:pt idx="6133">
                  <c:v>6134</c:v>
                </c:pt>
                <c:pt idx="6134">
                  <c:v>6135</c:v>
                </c:pt>
                <c:pt idx="6135">
                  <c:v>6136</c:v>
                </c:pt>
                <c:pt idx="6136">
                  <c:v>6137</c:v>
                </c:pt>
                <c:pt idx="6137">
                  <c:v>6138</c:v>
                </c:pt>
                <c:pt idx="6138">
                  <c:v>6139</c:v>
                </c:pt>
                <c:pt idx="6139">
                  <c:v>6140</c:v>
                </c:pt>
                <c:pt idx="6140">
                  <c:v>6141</c:v>
                </c:pt>
                <c:pt idx="6141">
                  <c:v>6142</c:v>
                </c:pt>
                <c:pt idx="6142">
                  <c:v>6143</c:v>
                </c:pt>
                <c:pt idx="6143">
                  <c:v>6144</c:v>
                </c:pt>
                <c:pt idx="6144">
                  <c:v>6145</c:v>
                </c:pt>
                <c:pt idx="6145">
                  <c:v>6146</c:v>
                </c:pt>
                <c:pt idx="6146">
                  <c:v>6147</c:v>
                </c:pt>
                <c:pt idx="6147">
                  <c:v>6148</c:v>
                </c:pt>
                <c:pt idx="6148">
                  <c:v>6149</c:v>
                </c:pt>
                <c:pt idx="6149">
                  <c:v>6150</c:v>
                </c:pt>
                <c:pt idx="6150">
                  <c:v>6151</c:v>
                </c:pt>
                <c:pt idx="6151">
                  <c:v>6152</c:v>
                </c:pt>
                <c:pt idx="6152">
                  <c:v>6153</c:v>
                </c:pt>
                <c:pt idx="6153">
                  <c:v>6154</c:v>
                </c:pt>
                <c:pt idx="6154">
                  <c:v>6155</c:v>
                </c:pt>
                <c:pt idx="6155">
                  <c:v>6156</c:v>
                </c:pt>
                <c:pt idx="6156">
                  <c:v>6157</c:v>
                </c:pt>
                <c:pt idx="6157">
                  <c:v>6158</c:v>
                </c:pt>
                <c:pt idx="6158">
                  <c:v>6159</c:v>
                </c:pt>
                <c:pt idx="6159">
                  <c:v>6160</c:v>
                </c:pt>
                <c:pt idx="6160">
                  <c:v>6161</c:v>
                </c:pt>
                <c:pt idx="6161">
                  <c:v>6162</c:v>
                </c:pt>
                <c:pt idx="6162">
                  <c:v>6163</c:v>
                </c:pt>
                <c:pt idx="6163">
                  <c:v>6164</c:v>
                </c:pt>
                <c:pt idx="6164">
                  <c:v>6165</c:v>
                </c:pt>
                <c:pt idx="6165">
                  <c:v>6166</c:v>
                </c:pt>
                <c:pt idx="6166">
                  <c:v>6167</c:v>
                </c:pt>
                <c:pt idx="6167">
                  <c:v>6168</c:v>
                </c:pt>
                <c:pt idx="6168">
                  <c:v>6169</c:v>
                </c:pt>
                <c:pt idx="6169">
                  <c:v>6170</c:v>
                </c:pt>
                <c:pt idx="6170">
                  <c:v>6171</c:v>
                </c:pt>
                <c:pt idx="6171">
                  <c:v>6172</c:v>
                </c:pt>
                <c:pt idx="6172">
                  <c:v>6173</c:v>
                </c:pt>
                <c:pt idx="6173">
                  <c:v>6174</c:v>
                </c:pt>
                <c:pt idx="6174">
                  <c:v>6175</c:v>
                </c:pt>
                <c:pt idx="6175">
                  <c:v>6176</c:v>
                </c:pt>
                <c:pt idx="6176">
                  <c:v>6177</c:v>
                </c:pt>
                <c:pt idx="6177">
                  <c:v>6178</c:v>
                </c:pt>
                <c:pt idx="6178">
                  <c:v>6179</c:v>
                </c:pt>
                <c:pt idx="6179">
                  <c:v>6180</c:v>
                </c:pt>
                <c:pt idx="6180">
                  <c:v>6181</c:v>
                </c:pt>
                <c:pt idx="6181">
                  <c:v>6182</c:v>
                </c:pt>
                <c:pt idx="6182">
                  <c:v>6183</c:v>
                </c:pt>
                <c:pt idx="6183">
                  <c:v>6184</c:v>
                </c:pt>
                <c:pt idx="6184">
                  <c:v>6185</c:v>
                </c:pt>
                <c:pt idx="6185">
                  <c:v>6186</c:v>
                </c:pt>
                <c:pt idx="6186">
                  <c:v>6187</c:v>
                </c:pt>
                <c:pt idx="6187">
                  <c:v>6188</c:v>
                </c:pt>
                <c:pt idx="6188">
                  <c:v>6189</c:v>
                </c:pt>
                <c:pt idx="6189">
                  <c:v>6190</c:v>
                </c:pt>
                <c:pt idx="6190">
                  <c:v>6191</c:v>
                </c:pt>
                <c:pt idx="6191">
                  <c:v>6192</c:v>
                </c:pt>
                <c:pt idx="6192">
                  <c:v>6193</c:v>
                </c:pt>
                <c:pt idx="6193">
                  <c:v>6194</c:v>
                </c:pt>
                <c:pt idx="6194">
                  <c:v>6195</c:v>
                </c:pt>
                <c:pt idx="6195">
                  <c:v>6196</c:v>
                </c:pt>
                <c:pt idx="6196">
                  <c:v>6197</c:v>
                </c:pt>
                <c:pt idx="6197">
                  <c:v>6198</c:v>
                </c:pt>
                <c:pt idx="6198">
                  <c:v>6199</c:v>
                </c:pt>
                <c:pt idx="6199">
                  <c:v>6200</c:v>
                </c:pt>
                <c:pt idx="6200">
                  <c:v>6201</c:v>
                </c:pt>
                <c:pt idx="6201">
                  <c:v>6202</c:v>
                </c:pt>
                <c:pt idx="6202">
                  <c:v>6203</c:v>
                </c:pt>
                <c:pt idx="6203">
                  <c:v>6204</c:v>
                </c:pt>
                <c:pt idx="6204">
                  <c:v>6205</c:v>
                </c:pt>
                <c:pt idx="6205">
                  <c:v>6206</c:v>
                </c:pt>
                <c:pt idx="6206">
                  <c:v>6207</c:v>
                </c:pt>
                <c:pt idx="6207">
                  <c:v>6208</c:v>
                </c:pt>
                <c:pt idx="6208">
                  <c:v>6209</c:v>
                </c:pt>
                <c:pt idx="6209">
                  <c:v>6210</c:v>
                </c:pt>
                <c:pt idx="6210">
                  <c:v>6211</c:v>
                </c:pt>
                <c:pt idx="6211">
                  <c:v>6212</c:v>
                </c:pt>
                <c:pt idx="6212">
                  <c:v>6213</c:v>
                </c:pt>
                <c:pt idx="6213">
                  <c:v>6214</c:v>
                </c:pt>
                <c:pt idx="6214">
                  <c:v>6215</c:v>
                </c:pt>
                <c:pt idx="6215">
                  <c:v>6216</c:v>
                </c:pt>
                <c:pt idx="6216">
                  <c:v>6217</c:v>
                </c:pt>
                <c:pt idx="6217">
                  <c:v>6218</c:v>
                </c:pt>
                <c:pt idx="6218">
                  <c:v>6219</c:v>
                </c:pt>
                <c:pt idx="6219">
                  <c:v>6220</c:v>
                </c:pt>
                <c:pt idx="6220">
                  <c:v>6221</c:v>
                </c:pt>
                <c:pt idx="6221">
                  <c:v>6222</c:v>
                </c:pt>
                <c:pt idx="6222">
                  <c:v>6223</c:v>
                </c:pt>
                <c:pt idx="6223">
                  <c:v>6224</c:v>
                </c:pt>
                <c:pt idx="6224">
                  <c:v>6225</c:v>
                </c:pt>
                <c:pt idx="6225">
                  <c:v>6226</c:v>
                </c:pt>
                <c:pt idx="6226">
                  <c:v>6227</c:v>
                </c:pt>
                <c:pt idx="6227">
                  <c:v>6228</c:v>
                </c:pt>
                <c:pt idx="6228">
                  <c:v>6229</c:v>
                </c:pt>
                <c:pt idx="6229">
                  <c:v>6230</c:v>
                </c:pt>
                <c:pt idx="6230">
                  <c:v>6231</c:v>
                </c:pt>
                <c:pt idx="6231">
                  <c:v>6232</c:v>
                </c:pt>
                <c:pt idx="6232">
                  <c:v>6233</c:v>
                </c:pt>
                <c:pt idx="6233">
                  <c:v>6234</c:v>
                </c:pt>
                <c:pt idx="6234">
                  <c:v>6235</c:v>
                </c:pt>
                <c:pt idx="6235">
                  <c:v>6236</c:v>
                </c:pt>
                <c:pt idx="6236">
                  <c:v>6237</c:v>
                </c:pt>
                <c:pt idx="6237">
                  <c:v>6238</c:v>
                </c:pt>
                <c:pt idx="6238">
                  <c:v>6239</c:v>
                </c:pt>
                <c:pt idx="6239">
                  <c:v>6240</c:v>
                </c:pt>
                <c:pt idx="6240">
                  <c:v>6241</c:v>
                </c:pt>
                <c:pt idx="6241">
                  <c:v>6242</c:v>
                </c:pt>
                <c:pt idx="6242">
                  <c:v>6243</c:v>
                </c:pt>
                <c:pt idx="6243">
                  <c:v>6244</c:v>
                </c:pt>
                <c:pt idx="6244">
                  <c:v>6245</c:v>
                </c:pt>
                <c:pt idx="6245">
                  <c:v>6246</c:v>
                </c:pt>
                <c:pt idx="6246">
                  <c:v>6247</c:v>
                </c:pt>
                <c:pt idx="6247">
                  <c:v>6248</c:v>
                </c:pt>
                <c:pt idx="6248">
                  <c:v>6249</c:v>
                </c:pt>
                <c:pt idx="6249">
                  <c:v>6250</c:v>
                </c:pt>
                <c:pt idx="6250">
                  <c:v>6251</c:v>
                </c:pt>
                <c:pt idx="6251">
                  <c:v>6252</c:v>
                </c:pt>
                <c:pt idx="6252">
                  <c:v>6253</c:v>
                </c:pt>
                <c:pt idx="6253">
                  <c:v>6254</c:v>
                </c:pt>
                <c:pt idx="6254">
                  <c:v>6255</c:v>
                </c:pt>
                <c:pt idx="6255">
                  <c:v>6256</c:v>
                </c:pt>
                <c:pt idx="6256">
                  <c:v>6257</c:v>
                </c:pt>
                <c:pt idx="6257">
                  <c:v>6258</c:v>
                </c:pt>
                <c:pt idx="6258">
                  <c:v>6259</c:v>
                </c:pt>
                <c:pt idx="6259">
                  <c:v>6260</c:v>
                </c:pt>
                <c:pt idx="6260">
                  <c:v>6261</c:v>
                </c:pt>
                <c:pt idx="6261">
                  <c:v>6262</c:v>
                </c:pt>
                <c:pt idx="6262">
                  <c:v>6263</c:v>
                </c:pt>
                <c:pt idx="6263">
                  <c:v>6264</c:v>
                </c:pt>
                <c:pt idx="6264">
                  <c:v>6265</c:v>
                </c:pt>
                <c:pt idx="6265">
                  <c:v>6266</c:v>
                </c:pt>
                <c:pt idx="6266">
                  <c:v>6267</c:v>
                </c:pt>
                <c:pt idx="6267">
                  <c:v>6268</c:v>
                </c:pt>
                <c:pt idx="6268">
                  <c:v>6269</c:v>
                </c:pt>
                <c:pt idx="6269">
                  <c:v>6270</c:v>
                </c:pt>
                <c:pt idx="6270">
                  <c:v>6271</c:v>
                </c:pt>
                <c:pt idx="6271">
                  <c:v>6272</c:v>
                </c:pt>
                <c:pt idx="6272">
                  <c:v>6273</c:v>
                </c:pt>
                <c:pt idx="6273">
                  <c:v>6274</c:v>
                </c:pt>
                <c:pt idx="6274">
                  <c:v>6275</c:v>
                </c:pt>
                <c:pt idx="6275">
                  <c:v>6276</c:v>
                </c:pt>
                <c:pt idx="6276">
                  <c:v>6277</c:v>
                </c:pt>
                <c:pt idx="6277">
                  <c:v>6278</c:v>
                </c:pt>
                <c:pt idx="6278">
                  <c:v>6279</c:v>
                </c:pt>
                <c:pt idx="6279">
                  <c:v>6280</c:v>
                </c:pt>
                <c:pt idx="6280">
                  <c:v>6281</c:v>
                </c:pt>
                <c:pt idx="6281">
                  <c:v>6282</c:v>
                </c:pt>
                <c:pt idx="6282">
                  <c:v>6283</c:v>
                </c:pt>
                <c:pt idx="6283">
                  <c:v>6284</c:v>
                </c:pt>
                <c:pt idx="6284">
                  <c:v>6285</c:v>
                </c:pt>
                <c:pt idx="6285">
                  <c:v>6286</c:v>
                </c:pt>
                <c:pt idx="6286">
                  <c:v>6287</c:v>
                </c:pt>
                <c:pt idx="6287">
                  <c:v>6288</c:v>
                </c:pt>
                <c:pt idx="6288">
                  <c:v>6289</c:v>
                </c:pt>
                <c:pt idx="6289">
                  <c:v>6290</c:v>
                </c:pt>
                <c:pt idx="6290">
                  <c:v>6291</c:v>
                </c:pt>
                <c:pt idx="6291">
                  <c:v>6292</c:v>
                </c:pt>
                <c:pt idx="6292">
                  <c:v>6293</c:v>
                </c:pt>
                <c:pt idx="6293">
                  <c:v>6294</c:v>
                </c:pt>
                <c:pt idx="6294">
                  <c:v>6295</c:v>
                </c:pt>
                <c:pt idx="6295">
                  <c:v>6296</c:v>
                </c:pt>
                <c:pt idx="6296">
                  <c:v>6297</c:v>
                </c:pt>
                <c:pt idx="6297">
                  <c:v>6298</c:v>
                </c:pt>
                <c:pt idx="6298">
                  <c:v>6299</c:v>
                </c:pt>
                <c:pt idx="6299">
                  <c:v>6300</c:v>
                </c:pt>
                <c:pt idx="6300">
                  <c:v>6301</c:v>
                </c:pt>
                <c:pt idx="6301">
                  <c:v>6302</c:v>
                </c:pt>
                <c:pt idx="6302">
                  <c:v>6303</c:v>
                </c:pt>
                <c:pt idx="6303">
                  <c:v>6304</c:v>
                </c:pt>
                <c:pt idx="6304">
                  <c:v>6305</c:v>
                </c:pt>
                <c:pt idx="6305">
                  <c:v>6306</c:v>
                </c:pt>
                <c:pt idx="6306">
                  <c:v>6307</c:v>
                </c:pt>
                <c:pt idx="6307">
                  <c:v>6308</c:v>
                </c:pt>
                <c:pt idx="6308">
                  <c:v>6309</c:v>
                </c:pt>
                <c:pt idx="6309">
                  <c:v>6310</c:v>
                </c:pt>
                <c:pt idx="6310">
                  <c:v>6311</c:v>
                </c:pt>
                <c:pt idx="6311">
                  <c:v>6312</c:v>
                </c:pt>
                <c:pt idx="6312">
                  <c:v>6313</c:v>
                </c:pt>
                <c:pt idx="6313">
                  <c:v>6314</c:v>
                </c:pt>
                <c:pt idx="6314">
                  <c:v>6315</c:v>
                </c:pt>
                <c:pt idx="6315">
                  <c:v>6316</c:v>
                </c:pt>
                <c:pt idx="6316">
                  <c:v>6317</c:v>
                </c:pt>
                <c:pt idx="6317">
                  <c:v>6318</c:v>
                </c:pt>
                <c:pt idx="6318">
                  <c:v>6319</c:v>
                </c:pt>
                <c:pt idx="6319">
                  <c:v>6320</c:v>
                </c:pt>
                <c:pt idx="6320">
                  <c:v>6321</c:v>
                </c:pt>
                <c:pt idx="6321">
                  <c:v>6322</c:v>
                </c:pt>
                <c:pt idx="6322">
                  <c:v>6323</c:v>
                </c:pt>
                <c:pt idx="6323">
                  <c:v>6324</c:v>
                </c:pt>
                <c:pt idx="6324">
                  <c:v>6325</c:v>
                </c:pt>
                <c:pt idx="6325">
                  <c:v>6326</c:v>
                </c:pt>
                <c:pt idx="6326">
                  <c:v>6327</c:v>
                </c:pt>
                <c:pt idx="6327">
                  <c:v>6328</c:v>
                </c:pt>
                <c:pt idx="6328">
                  <c:v>6329</c:v>
                </c:pt>
                <c:pt idx="6329">
                  <c:v>6330</c:v>
                </c:pt>
                <c:pt idx="6330">
                  <c:v>6331</c:v>
                </c:pt>
                <c:pt idx="6331">
                  <c:v>6332</c:v>
                </c:pt>
                <c:pt idx="6332">
                  <c:v>6333</c:v>
                </c:pt>
                <c:pt idx="6333">
                  <c:v>6334</c:v>
                </c:pt>
                <c:pt idx="6334">
                  <c:v>6335</c:v>
                </c:pt>
                <c:pt idx="6335">
                  <c:v>6336</c:v>
                </c:pt>
                <c:pt idx="6336">
                  <c:v>6337</c:v>
                </c:pt>
                <c:pt idx="6337">
                  <c:v>6338</c:v>
                </c:pt>
                <c:pt idx="6338">
                  <c:v>6339</c:v>
                </c:pt>
                <c:pt idx="6339">
                  <c:v>6340</c:v>
                </c:pt>
                <c:pt idx="6340">
                  <c:v>6341</c:v>
                </c:pt>
                <c:pt idx="6341">
                  <c:v>6342</c:v>
                </c:pt>
                <c:pt idx="6342">
                  <c:v>6343</c:v>
                </c:pt>
                <c:pt idx="6343">
                  <c:v>6344</c:v>
                </c:pt>
                <c:pt idx="6344">
                  <c:v>6345</c:v>
                </c:pt>
                <c:pt idx="6345">
                  <c:v>6346</c:v>
                </c:pt>
                <c:pt idx="6346">
                  <c:v>6347</c:v>
                </c:pt>
                <c:pt idx="6347">
                  <c:v>6348</c:v>
                </c:pt>
                <c:pt idx="6348">
                  <c:v>6349</c:v>
                </c:pt>
                <c:pt idx="6349">
                  <c:v>6350</c:v>
                </c:pt>
                <c:pt idx="6350">
                  <c:v>6351</c:v>
                </c:pt>
                <c:pt idx="6351">
                  <c:v>6352</c:v>
                </c:pt>
                <c:pt idx="6352">
                  <c:v>6353</c:v>
                </c:pt>
                <c:pt idx="6353">
                  <c:v>6354</c:v>
                </c:pt>
                <c:pt idx="6354">
                  <c:v>6355</c:v>
                </c:pt>
                <c:pt idx="6355">
                  <c:v>6356</c:v>
                </c:pt>
                <c:pt idx="6356">
                  <c:v>6357</c:v>
                </c:pt>
                <c:pt idx="6357">
                  <c:v>6358</c:v>
                </c:pt>
                <c:pt idx="6358">
                  <c:v>6359</c:v>
                </c:pt>
                <c:pt idx="6359">
                  <c:v>6360</c:v>
                </c:pt>
                <c:pt idx="6360">
                  <c:v>6361</c:v>
                </c:pt>
                <c:pt idx="6361">
                  <c:v>6362</c:v>
                </c:pt>
                <c:pt idx="6362">
                  <c:v>6363</c:v>
                </c:pt>
                <c:pt idx="6363">
                  <c:v>6364</c:v>
                </c:pt>
                <c:pt idx="6364">
                  <c:v>6365</c:v>
                </c:pt>
                <c:pt idx="6365">
                  <c:v>6366</c:v>
                </c:pt>
                <c:pt idx="6366">
                  <c:v>6367</c:v>
                </c:pt>
                <c:pt idx="6367">
                  <c:v>6368</c:v>
                </c:pt>
                <c:pt idx="6368">
                  <c:v>6369</c:v>
                </c:pt>
                <c:pt idx="6369">
                  <c:v>6370</c:v>
                </c:pt>
                <c:pt idx="6370">
                  <c:v>6371</c:v>
                </c:pt>
                <c:pt idx="6371">
                  <c:v>6372</c:v>
                </c:pt>
                <c:pt idx="6372">
                  <c:v>6373</c:v>
                </c:pt>
                <c:pt idx="6373">
                  <c:v>6374</c:v>
                </c:pt>
                <c:pt idx="6374">
                  <c:v>6375</c:v>
                </c:pt>
                <c:pt idx="6375">
                  <c:v>6376</c:v>
                </c:pt>
                <c:pt idx="6376">
                  <c:v>6377</c:v>
                </c:pt>
                <c:pt idx="6377">
                  <c:v>6378</c:v>
                </c:pt>
                <c:pt idx="6378">
                  <c:v>6379</c:v>
                </c:pt>
                <c:pt idx="6379">
                  <c:v>6380</c:v>
                </c:pt>
                <c:pt idx="6380">
                  <c:v>6381</c:v>
                </c:pt>
                <c:pt idx="6381">
                  <c:v>6382</c:v>
                </c:pt>
                <c:pt idx="6382">
                  <c:v>6383</c:v>
                </c:pt>
                <c:pt idx="6383">
                  <c:v>6384</c:v>
                </c:pt>
                <c:pt idx="6384">
                  <c:v>6385</c:v>
                </c:pt>
                <c:pt idx="6385">
                  <c:v>6386</c:v>
                </c:pt>
                <c:pt idx="6386">
                  <c:v>6387</c:v>
                </c:pt>
                <c:pt idx="6387">
                  <c:v>6388</c:v>
                </c:pt>
                <c:pt idx="6388">
                  <c:v>6389</c:v>
                </c:pt>
                <c:pt idx="6389">
                  <c:v>6390</c:v>
                </c:pt>
                <c:pt idx="6390">
                  <c:v>6391</c:v>
                </c:pt>
                <c:pt idx="6391">
                  <c:v>6392</c:v>
                </c:pt>
                <c:pt idx="6392">
                  <c:v>6393</c:v>
                </c:pt>
                <c:pt idx="6393">
                  <c:v>6394</c:v>
                </c:pt>
                <c:pt idx="6394">
                  <c:v>6395</c:v>
                </c:pt>
                <c:pt idx="6395">
                  <c:v>6396</c:v>
                </c:pt>
                <c:pt idx="6396">
                  <c:v>6397</c:v>
                </c:pt>
                <c:pt idx="6397">
                  <c:v>6398</c:v>
                </c:pt>
                <c:pt idx="6398">
                  <c:v>6399</c:v>
                </c:pt>
                <c:pt idx="6399">
                  <c:v>6400</c:v>
                </c:pt>
                <c:pt idx="6400">
                  <c:v>6401</c:v>
                </c:pt>
                <c:pt idx="6401">
                  <c:v>6402</c:v>
                </c:pt>
                <c:pt idx="6402">
                  <c:v>6403</c:v>
                </c:pt>
                <c:pt idx="6403">
                  <c:v>6404</c:v>
                </c:pt>
                <c:pt idx="6404">
                  <c:v>6405</c:v>
                </c:pt>
                <c:pt idx="6405">
                  <c:v>6406</c:v>
                </c:pt>
                <c:pt idx="6406">
                  <c:v>6407</c:v>
                </c:pt>
                <c:pt idx="6407">
                  <c:v>6408</c:v>
                </c:pt>
                <c:pt idx="6408">
                  <c:v>6409</c:v>
                </c:pt>
                <c:pt idx="6409">
                  <c:v>6410</c:v>
                </c:pt>
                <c:pt idx="6410">
                  <c:v>6411</c:v>
                </c:pt>
                <c:pt idx="6411">
                  <c:v>6412</c:v>
                </c:pt>
                <c:pt idx="6412">
                  <c:v>6413</c:v>
                </c:pt>
                <c:pt idx="6413">
                  <c:v>6414</c:v>
                </c:pt>
                <c:pt idx="6414">
                  <c:v>6415</c:v>
                </c:pt>
                <c:pt idx="6415">
                  <c:v>6416</c:v>
                </c:pt>
                <c:pt idx="6416">
                  <c:v>6417</c:v>
                </c:pt>
                <c:pt idx="6417">
                  <c:v>6418</c:v>
                </c:pt>
                <c:pt idx="6418">
                  <c:v>6419</c:v>
                </c:pt>
                <c:pt idx="6419">
                  <c:v>6420</c:v>
                </c:pt>
                <c:pt idx="6420">
                  <c:v>6421</c:v>
                </c:pt>
                <c:pt idx="6421">
                  <c:v>6422</c:v>
                </c:pt>
                <c:pt idx="6422">
                  <c:v>6423</c:v>
                </c:pt>
                <c:pt idx="6423">
                  <c:v>6424</c:v>
                </c:pt>
                <c:pt idx="6424">
                  <c:v>6425</c:v>
                </c:pt>
                <c:pt idx="6425">
                  <c:v>6426</c:v>
                </c:pt>
                <c:pt idx="6426">
                  <c:v>6427</c:v>
                </c:pt>
                <c:pt idx="6427">
                  <c:v>6428</c:v>
                </c:pt>
                <c:pt idx="6428">
                  <c:v>6429</c:v>
                </c:pt>
                <c:pt idx="6429">
                  <c:v>6430</c:v>
                </c:pt>
                <c:pt idx="6430">
                  <c:v>6431</c:v>
                </c:pt>
                <c:pt idx="6431">
                  <c:v>6432</c:v>
                </c:pt>
                <c:pt idx="6432">
                  <c:v>6433</c:v>
                </c:pt>
                <c:pt idx="6433">
                  <c:v>6434</c:v>
                </c:pt>
                <c:pt idx="6434">
                  <c:v>6435</c:v>
                </c:pt>
                <c:pt idx="6435">
                  <c:v>6436</c:v>
                </c:pt>
                <c:pt idx="6436">
                  <c:v>6437</c:v>
                </c:pt>
                <c:pt idx="6437">
                  <c:v>6438</c:v>
                </c:pt>
                <c:pt idx="6438">
                  <c:v>6439</c:v>
                </c:pt>
                <c:pt idx="6439">
                  <c:v>6440</c:v>
                </c:pt>
                <c:pt idx="6440">
                  <c:v>6441</c:v>
                </c:pt>
                <c:pt idx="6441">
                  <c:v>6442</c:v>
                </c:pt>
                <c:pt idx="6442">
                  <c:v>6443</c:v>
                </c:pt>
                <c:pt idx="6443">
                  <c:v>6444</c:v>
                </c:pt>
                <c:pt idx="6444">
                  <c:v>6445</c:v>
                </c:pt>
                <c:pt idx="6445">
                  <c:v>6446</c:v>
                </c:pt>
                <c:pt idx="6446">
                  <c:v>6447</c:v>
                </c:pt>
                <c:pt idx="6447">
                  <c:v>6448</c:v>
                </c:pt>
                <c:pt idx="6448">
                  <c:v>6449</c:v>
                </c:pt>
                <c:pt idx="6449">
                  <c:v>6450</c:v>
                </c:pt>
                <c:pt idx="6450">
                  <c:v>6451</c:v>
                </c:pt>
                <c:pt idx="6451">
                  <c:v>6452</c:v>
                </c:pt>
                <c:pt idx="6452">
                  <c:v>6453</c:v>
                </c:pt>
                <c:pt idx="6453">
                  <c:v>6454</c:v>
                </c:pt>
                <c:pt idx="6454">
                  <c:v>6455</c:v>
                </c:pt>
                <c:pt idx="6455">
                  <c:v>6456</c:v>
                </c:pt>
                <c:pt idx="6456">
                  <c:v>6457</c:v>
                </c:pt>
                <c:pt idx="6457">
                  <c:v>6458</c:v>
                </c:pt>
                <c:pt idx="6458">
                  <c:v>6459</c:v>
                </c:pt>
                <c:pt idx="6459">
                  <c:v>6460</c:v>
                </c:pt>
                <c:pt idx="6460">
                  <c:v>6461</c:v>
                </c:pt>
                <c:pt idx="6461">
                  <c:v>6462</c:v>
                </c:pt>
                <c:pt idx="6462">
                  <c:v>6463</c:v>
                </c:pt>
                <c:pt idx="6463">
                  <c:v>6464</c:v>
                </c:pt>
                <c:pt idx="6464">
                  <c:v>6465</c:v>
                </c:pt>
                <c:pt idx="6465">
                  <c:v>6466</c:v>
                </c:pt>
                <c:pt idx="6466">
                  <c:v>6467</c:v>
                </c:pt>
                <c:pt idx="6467">
                  <c:v>6468</c:v>
                </c:pt>
                <c:pt idx="6468">
                  <c:v>6469</c:v>
                </c:pt>
                <c:pt idx="6469">
                  <c:v>6470</c:v>
                </c:pt>
                <c:pt idx="6470">
                  <c:v>6471</c:v>
                </c:pt>
                <c:pt idx="6471">
                  <c:v>6472</c:v>
                </c:pt>
                <c:pt idx="6472">
                  <c:v>6473</c:v>
                </c:pt>
                <c:pt idx="6473">
                  <c:v>6474</c:v>
                </c:pt>
                <c:pt idx="6474">
                  <c:v>6475</c:v>
                </c:pt>
                <c:pt idx="6475">
                  <c:v>6476</c:v>
                </c:pt>
                <c:pt idx="6476">
                  <c:v>6477</c:v>
                </c:pt>
                <c:pt idx="6477">
                  <c:v>6478</c:v>
                </c:pt>
                <c:pt idx="6478">
                  <c:v>6479</c:v>
                </c:pt>
                <c:pt idx="6479">
                  <c:v>6480</c:v>
                </c:pt>
                <c:pt idx="6480">
                  <c:v>6481</c:v>
                </c:pt>
                <c:pt idx="6481">
                  <c:v>6482</c:v>
                </c:pt>
                <c:pt idx="6482">
                  <c:v>6483</c:v>
                </c:pt>
                <c:pt idx="6483">
                  <c:v>6484</c:v>
                </c:pt>
                <c:pt idx="6484">
                  <c:v>6485</c:v>
                </c:pt>
                <c:pt idx="6485">
                  <c:v>6486</c:v>
                </c:pt>
                <c:pt idx="6486">
                  <c:v>6487</c:v>
                </c:pt>
                <c:pt idx="6487">
                  <c:v>6488</c:v>
                </c:pt>
                <c:pt idx="6488">
                  <c:v>6489</c:v>
                </c:pt>
                <c:pt idx="6489">
                  <c:v>6490</c:v>
                </c:pt>
                <c:pt idx="6490">
                  <c:v>6491</c:v>
                </c:pt>
                <c:pt idx="6491">
                  <c:v>6492</c:v>
                </c:pt>
                <c:pt idx="6492">
                  <c:v>6493</c:v>
                </c:pt>
                <c:pt idx="6493">
                  <c:v>6494</c:v>
                </c:pt>
                <c:pt idx="6494">
                  <c:v>6495</c:v>
                </c:pt>
                <c:pt idx="6495">
                  <c:v>6496</c:v>
                </c:pt>
                <c:pt idx="6496">
                  <c:v>6497</c:v>
                </c:pt>
                <c:pt idx="6497">
                  <c:v>6498</c:v>
                </c:pt>
                <c:pt idx="6498">
                  <c:v>6499</c:v>
                </c:pt>
                <c:pt idx="6499">
                  <c:v>6500</c:v>
                </c:pt>
                <c:pt idx="6500">
                  <c:v>6501</c:v>
                </c:pt>
                <c:pt idx="6501">
                  <c:v>6502</c:v>
                </c:pt>
                <c:pt idx="6502">
                  <c:v>6503</c:v>
                </c:pt>
                <c:pt idx="6503">
                  <c:v>6504</c:v>
                </c:pt>
                <c:pt idx="6504">
                  <c:v>6505</c:v>
                </c:pt>
                <c:pt idx="6505">
                  <c:v>6506</c:v>
                </c:pt>
                <c:pt idx="6506">
                  <c:v>6507</c:v>
                </c:pt>
                <c:pt idx="6507">
                  <c:v>6508</c:v>
                </c:pt>
                <c:pt idx="6508">
                  <c:v>6509</c:v>
                </c:pt>
                <c:pt idx="6509">
                  <c:v>6510</c:v>
                </c:pt>
                <c:pt idx="6510">
                  <c:v>6511</c:v>
                </c:pt>
                <c:pt idx="6511">
                  <c:v>6512</c:v>
                </c:pt>
                <c:pt idx="6512">
                  <c:v>6513</c:v>
                </c:pt>
                <c:pt idx="6513">
                  <c:v>6514</c:v>
                </c:pt>
                <c:pt idx="6514">
                  <c:v>6515</c:v>
                </c:pt>
                <c:pt idx="6515">
                  <c:v>6516</c:v>
                </c:pt>
                <c:pt idx="6516">
                  <c:v>6517</c:v>
                </c:pt>
                <c:pt idx="6517">
                  <c:v>6518</c:v>
                </c:pt>
                <c:pt idx="6518">
                  <c:v>6519</c:v>
                </c:pt>
                <c:pt idx="6519">
                  <c:v>6520</c:v>
                </c:pt>
                <c:pt idx="6520">
                  <c:v>6521</c:v>
                </c:pt>
                <c:pt idx="6521">
                  <c:v>6522</c:v>
                </c:pt>
                <c:pt idx="6522">
                  <c:v>6523</c:v>
                </c:pt>
                <c:pt idx="6523">
                  <c:v>6524</c:v>
                </c:pt>
                <c:pt idx="6524">
                  <c:v>6525</c:v>
                </c:pt>
                <c:pt idx="6525">
                  <c:v>6526</c:v>
                </c:pt>
                <c:pt idx="6526">
                  <c:v>6527</c:v>
                </c:pt>
                <c:pt idx="6527">
                  <c:v>6528</c:v>
                </c:pt>
                <c:pt idx="6528">
                  <c:v>6529</c:v>
                </c:pt>
                <c:pt idx="6529">
                  <c:v>6530</c:v>
                </c:pt>
                <c:pt idx="6530">
                  <c:v>6531</c:v>
                </c:pt>
                <c:pt idx="6531">
                  <c:v>6532</c:v>
                </c:pt>
                <c:pt idx="6532">
                  <c:v>6533</c:v>
                </c:pt>
                <c:pt idx="6533">
                  <c:v>6534</c:v>
                </c:pt>
                <c:pt idx="6534">
                  <c:v>6535</c:v>
                </c:pt>
                <c:pt idx="6535">
                  <c:v>6536</c:v>
                </c:pt>
                <c:pt idx="6536">
                  <c:v>6537</c:v>
                </c:pt>
                <c:pt idx="6537">
                  <c:v>6538</c:v>
                </c:pt>
                <c:pt idx="6538">
                  <c:v>6539</c:v>
                </c:pt>
                <c:pt idx="6539">
                  <c:v>6540</c:v>
                </c:pt>
                <c:pt idx="6540">
                  <c:v>6541</c:v>
                </c:pt>
                <c:pt idx="6541">
                  <c:v>6542</c:v>
                </c:pt>
                <c:pt idx="6542">
                  <c:v>6543</c:v>
                </c:pt>
                <c:pt idx="6543">
                  <c:v>6544</c:v>
                </c:pt>
                <c:pt idx="6544">
                  <c:v>6545</c:v>
                </c:pt>
                <c:pt idx="6545">
                  <c:v>6546</c:v>
                </c:pt>
                <c:pt idx="6546">
                  <c:v>6547</c:v>
                </c:pt>
                <c:pt idx="6547">
                  <c:v>6548</c:v>
                </c:pt>
                <c:pt idx="6548">
                  <c:v>6549</c:v>
                </c:pt>
                <c:pt idx="6549">
                  <c:v>6550</c:v>
                </c:pt>
                <c:pt idx="6550">
                  <c:v>6551</c:v>
                </c:pt>
                <c:pt idx="6551">
                  <c:v>6552</c:v>
                </c:pt>
                <c:pt idx="6552">
                  <c:v>6553</c:v>
                </c:pt>
                <c:pt idx="6553">
                  <c:v>6554</c:v>
                </c:pt>
                <c:pt idx="6554">
                  <c:v>6555</c:v>
                </c:pt>
                <c:pt idx="6555">
                  <c:v>6556</c:v>
                </c:pt>
                <c:pt idx="6556">
                  <c:v>6557</c:v>
                </c:pt>
                <c:pt idx="6557">
                  <c:v>6558</c:v>
                </c:pt>
                <c:pt idx="6558">
                  <c:v>6559</c:v>
                </c:pt>
                <c:pt idx="6559">
                  <c:v>6560</c:v>
                </c:pt>
                <c:pt idx="6560">
                  <c:v>6561</c:v>
                </c:pt>
                <c:pt idx="6561">
                  <c:v>6562</c:v>
                </c:pt>
                <c:pt idx="6562">
                  <c:v>6563</c:v>
                </c:pt>
                <c:pt idx="6563">
                  <c:v>6564</c:v>
                </c:pt>
                <c:pt idx="6564">
                  <c:v>6565</c:v>
                </c:pt>
                <c:pt idx="6565">
                  <c:v>6566</c:v>
                </c:pt>
                <c:pt idx="6566">
                  <c:v>6567</c:v>
                </c:pt>
                <c:pt idx="6567">
                  <c:v>6568</c:v>
                </c:pt>
                <c:pt idx="6568">
                  <c:v>6569</c:v>
                </c:pt>
                <c:pt idx="6569">
                  <c:v>6570</c:v>
                </c:pt>
                <c:pt idx="6570">
                  <c:v>6571</c:v>
                </c:pt>
                <c:pt idx="6571">
                  <c:v>6572</c:v>
                </c:pt>
                <c:pt idx="6572">
                  <c:v>6573</c:v>
                </c:pt>
                <c:pt idx="6573">
                  <c:v>6574</c:v>
                </c:pt>
                <c:pt idx="6574">
                  <c:v>6575</c:v>
                </c:pt>
                <c:pt idx="6575">
                  <c:v>6576</c:v>
                </c:pt>
                <c:pt idx="6576">
                  <c:v>6577</c:v>
                </c:pt>
                <c:pt idx="6577">
                  <c:v>6578</c:v>
                </c:pt>
                <c:pt idx="6578">
                  <c:v>6579</c:v>
                </c:pt>
                <c:pt idx="6579">
                  <c:v>6580</c:v>
                </c:pt>
                <c:pt idx="6580">
                  <c:v>6581</c:v>
                </c:pt>
                <c:pt idx="6581">
                  <c:v>6582</c:v>
                </c:pt>
                <c:pt idx="6582">
                  <c:v>6583</c:v>
                </c:pt>
                <c:pt idx="6583">
                  <c:v>6584</c:v>
                </c:pt>
                <c:pt idx="6584">
                  <c:v>6585</c:v>
                </c:pt>
                <c:pt idx="6585">
                  <c:v>6586</c:v>
                </c:pt>
                <c:pt idx="6586">
                  <c:v>6587</c:v>
                </c:pt>
                <c:pt idx="6587">
                  <c:v>6588</c:v>
                </c:pt>
                <c:pt idx="6588">
                  <c:v>6589</c:v>
                </c:pt>
                <c:pt idx="6589">
                  <c:v>6590</c:v>
                </c:pt>
                <c:pt idx="6590">
                  <c:v>6591</c:v>
                </c:pt>
                <c:pt idx="6591">
                  <c:v>6592</c:v>
                </c:pt>
                <c:pt idx="6592">
                  <c:v>6593</c:v>
                </c:pt>
                <c:pt idx="6593">
                  <c:v>6594</c:v>
                </c:pt>
                <c:pt idx="6594">
                  <c:v>6595</c:v>
                </c:pt>
                <c:pt idx="6595">
                  <c:v>6596</c:v>
                </c:pt>
                <c:pt idx="6596">
                  <c:v>6597</c:v>
                </c:pt>
                <c:pt idx="6597">
                  <c:v>6598</c:v>
                </c:pt>
                <c:pt idx="6598">
                  <c:v>6599</c:v>
                </c:pt>
                <c:pt idx="6599">
                  <c:v>6600</c:v>
                </c:pt>
                <c:pt idx="6600">
                  <c:v>6601</c:v>
                </c:pt>
                <c:pt idx="6601">
                  <c:v>6602</c:v>
                </c:pt>
                <c:pt idx="6602">
                  <c:v>6603</c:v>
                </c:pt>
                <c:pt idx="6603">
                  <c:v>6604</c:v>
                </c:pt>
                <c:pt idx="6604">
                  <c:v>6605</c:v>
                </c:pt>
                <c:pt idx="6605">
                  <c:v>6606</c:v>
                </c:pt>
                <c:pt idx="6606">
                  <c:v>6607</c:v>
                </c:pt>
                <c:pt idx="6607">
                  <c:v>6608</c:v>
                </c:pt>
                <c:pt idx="6608">
                  <c:v>6609</c:v>
                </c:pt>
                <c:pt idx="6609">
                  <c:v>6610</c:v>
                </c:pt>
                <c:pt idx="6610">
                  <c:v>6611</c:v>
                </c:pt>
                <c:pt idx="6611">
                  <c:v>6612</c:v>
                </c:pt>
                <c:pt idx="6612">
                  <c:v>6613</c:v>
                </c:pt>
                <c:pt idx="6613">
                  <c:v>6614</c:v>
                </c:pt>
                <c:pt idx="6614">
                  <c:v>6615</c:v>
                </c:pt>
                <c:pt idx="6615">
                  <c:v>6616</c:v>
                </c:pt>
                <c:pt idx="6616">
                  <c:v>6617</c:v>
                </c:pt>
                <c:pt idx="6617">
                  <c:v>6618</c:v>
                </c:pt>
                <c:pt idx="6618">
                  <c:v>6619</c:v>
                </c:pt>
                <c:pt idx="6619">
                  <c:v>6620</c:v>
                </c:pt>
                <c:pt idx="6620">
                  <c:v>6621</c:v>
                </c:pt>
                <c:pt idx="6621">
                  <c:v>6622</c:v>
                </c:pt>
                <c:pt idx="6622">
                  <c:v>6623</c:v>
                </c:pt>
                <c:pt idx="6623">
                  <c:v>6624</c:v>
                </c:pt>
                <c:pt idx="6624">
                  <c:v>6625</c:v>
                </c:pt>
                <c:pt idx="6625">
                  <c:v>6626</c:v>
                </c:pt>
                <c:pt idx="6626">
                  <c:v>6627</c:v>
                </c:pt>
                <c:pt idx="6627">
                  <c:v>6628</c:v>
                </c:pt>
                <c:pt idx="6628">
                  <c:v>6629</c:v>
                </c:pt>
                <c:pt idx="6629">
                  <c:v>6630</c:v>
                </c:pt>
                <c:pt idx="6630">
                  <c:v>6631</c:v>
                </c:pt>
                <c:pt idx="6631">
                  <c:v>6632</c:v>
                </c:pt>
                <c:pt idx="6632">
                  <c:v>6633</c:v>
                </c:pt>
                <c:pt idx="6633">
                  <c:v>6634</c:v>
                </c:pt>
                <c:pt idx="6634">
                  <c:v>6635</c:v>
                </c:pt>
                <c:pt idx="6635">
                  <c:v>6636</c:v>
                </c:pt>
                <c:pt idx="6636">
                  <c:v>6637</c:v>
                </c:pt>
                <c:pt idx="6637">
                  <c:v>6638</c:v>
                </c:pt>
                <c:pt idx="6638">
                  <c:v>6639</c:v>
                </c:pt>
                <c:pt idx="6639">
                  <c:v>6640</c:v>
                </c:pt>
                <c:pt idx="6640">
                  <c:v>6641</c:v>
                </c:pt>
                <c:pt idx="6641">
                  <c:v>6642</c:v>
                </c:pt>
                <c:pt idx="6642">
                  <c:v>6643</c:v>
                </c:pt>
                <c:pt idx="6643">
                  <c:v>6644</c:v>
                </c:pt>
                <c:pt idx="6644">
                  <c:v>6645</c:v>
                </c:pt>
                <c:pt idx="6645">
                  <c:v>6646</c:v>
                </c:pt>
                <c:pt idx="6646">
                  <c:v>6647</c:v>
                </c:pt>
                <c:pt idx="6647">
                  <c:v>6648</c:v>
                </c:pt>
                <c:pt idx="6648">
                  <c:v>6649</c:v>
                </c:pt>
                <c:pt idx="6649">
                  <c:v>6650</c:v>
                </c:pt>
                <c:pt idx="6650">
                  <c:v>6651</c:v>
                </c:pt>
                <c:pt idx="6651">
                  <c:v>6652</c:v>
                </c:pt>
                <c:pt idx="6652">
                  <c:v>6653</c:v>
                </c:pt>
                <c:pt idx="6653">
                  <c:v>6654</c:v>
                </c:pt>
                <c:pt idx="6654">
                  <c:v>6655</c:v>
                </c:pt>
                <c:pt idx="6655">
                  <c:v>6656</c:v>
                </c:pt>
                <c:pt idx="6656">
                  <c:v>6657</c:v>
                </c:pt>
                <c:pt idx="6657">
                  <c:v>6658</c:v>
                </c:pt>
                <c:pt idx="6658">
                  <c:v>6659</c:v>
                </c:pt>
                <c:pt idx="6659">
                  <c:v>6660</c:v>
                </c:pt>
                <c:pt idx="6660">
                  <c:v>6661</c:v>
                </c:pt>
                <c:pt idx="6661">
                  <c:v>6662</c:v>
                </c:pt>
                <c:pt idx="6662">
                  <c:v>6663</c:v>
                </c:pt>
                <c:pt idx="6663">
                  <c:v>6664</c:v>
                </c:pt>
                <c:pt idx="6664">
                  <c:v>6665</c:v>
                </c:pt>
                <c:pt idx="6665">
                  <c:v>6666</c:v>
                </c:pt>
                <c:pt idx="6666">
                  <c:v>6667</c:v>
                </c:pt>
                <c:pt idx="6667">
                  <c:v>6668</c:v>
                </c:pt>
                <c:pt idx="6668">
                  <c:v>6669</c:v>
                </c:pt>
                <c:pt idx="6669">
                  <c:v>6670</c:v>
                </c:pt>
                <c:pt idx="6670">
                  <c:v>6671</c:v>
                </c:pt>
                <c:pt idx="6671">
                  <c:v>6672</c:v>
                </c:pt>
                <c:pt idx="6672">
                  <c:v>6673</c:v>
                </c:pt>
                <c:pt idx="6673">
                  <c:v>6674</c:v>
                </c:pt>
                <c:pt idx="6674">
                  <c:v>6675</c:v>
                </c:pt>
                <c:pt idx="6675">
                  <c:v>6676</c:v>
                </c:pt>
                <c:pt idx="6676">
                  <c:v>6677</c:v>
                </c:pt>
                <c:pt idx="6677">
                  <c:v>6678</c:v>
                </c:pt>
                <c:pt idx="6678">
                  <c:v>6679</c:v>
                </c:pt>
                <c:pt idx="6679">
                  <c:v>6680</c:v>
                </c:pt>
                <c:pt idx="6680">
                  <c:v>6681</c:v>
                </c:pt>
                <c:pt idx="6681">
                  <c:v>6682</c:v>
                </c:pt>
                <c:pt idx="6682">
                  <c:v>6683</c:v>
                </c:pt>
                <c:pt idx="6683">
                  <c:v>6684</c:v>
                </c:pt>
                <c:pt idx="6684">
                  <c:v>6685</c:v>
                </c:pt>
                <c:pt idx="6685">
                  <c:v>6686</c:v>
                </c:pt>
                <c:pt idx="6686">
                  <c:v>6687</c:v>
                </c:pt>
                <c:pt idx="6687">
                  <c:v>6688</c:v>
                </c:pt>
                <c:pt idx="6688">
                  <c:v>6689</c:v>
                </c:pt>
                <c:pt idx="6689">
                  <c:v>6690</c:v>
                </c:pt>
                <c:pt idx="6690">
                  <c:v>6691</c:v>
                </c:pt>
                <c:pt idx="6691">
                  <c:v>6692</c:v>
                </c:pt>
                <c:pt idx="6692">
                  <c:v>6693</c:v>
                </c:pt>
                <c:pt idx="6693">
                  <c:v>6694</c:v>
                </c:pt>
                <c:pt idx="6694">
                  <c:v>6695</c:v>
                </c:pt>
                <c:pt idx="6695">
                  <c:v>6696</c:v>
                </c:pt>
                <c:pt idx="6696">
                  <c:v>6697</c:v>
                </c:pt>
                <c:pt idx="6697">
                  <c:v>6698</c:v>
                </c:pt>
                <c:pt idx="6698">
                  <c:v>6699</c:v>
                </c:pt>
                <c:pt idx="6699">
                  <c:v>6700</c:v>
                </c:pt>
                <c:pt idx="6700">
                  <c:v>6701</c:v>
                </c:pt>
                <c:pt idx="6701">
                  <c:v>6702</c:v>
                </c:pt>
                <c:pt idx="6702">
                  <c:v>6703</c:v>
                </c:pt>
                <c:pt idx="6703">
                  <c:v>6704</c:v>
                </c:pt>
                <c:pt idx="6704">
                  <c:v>6705</c:v>
                </c:pt>
                <c:pt idx="6705">
                  <c:v>6706</c:v>
                </c:pt>
                <c:pt idx="6706">
                  <c:v>6707</c:v>
                </c:pt>
                <c:pt idx="6707">
                  <c:v>6708</c:v>
                </c:pt>
                <c:pt idx="6708">
                  <c:v>6709</c:v>
                </c:pt>
                <c:pt idx="6709">
                  <c:v>6710</c:v>
                </c:pt>
                <c:pt idx="6710">
                  <c:v>6711</c:v>
                </c:pt>
                <c:pt idx="6711">
                  <c:v>6712</c:v>
                </c:pt>
                <c:pt idx="6712">
                  <c:v>6713</c:v>
                </c:pt>
                <c:pt idx="6713">
                  <c:v>6714</c:v>
                </c:pt>
                <c:pt idx="6714">
                  <c:v>6715</c:v>
                </c:pt>
                <c:pt idx="6715">
                  <c:v>6716</c:v>
                </c:pt>
                <c:pt idx="6716">
                  <c:v>6717</c:v>
                </c:pt>
                <c:pt idx="6717">
                  <c:v>6718</c:v>
                </c:pt>
                <c:pt idx="6718">
                  <c:v>6719</c:v>
                </c:pt>
                <c:pt idx="6719">
                  <c:v>6720</c:v>
                </c:pt>
                <c:pt idx="6720">
                  <c:v>6721</c:v>
                </c:pt>
                <c:pt idx="6721">
                  <c:v>6722</c:v>
                </c:pt>
                <c:pt idx="6722">
                  <c:v>6723</c:v>
                </c:pt>
                <c:pt idx="6723">
                  <c:v>6724</c:v>
                </c:pt>
                <c:pt idx="6724">
                  <c:v>6725</c:v>
                </c:pt>
                <c:pt idx="6725">
                  <c:v>6726</c:v>
                </c:pt>
                <c:pt idx="6726">
                  <c:v>6727</c:v>
                </c:pt>
                <c:pt idx="6727">
                  <c:v>6728</c:v>
                </c:pt>
                <c:pt idx="6728">
                  <c:v>6729</c:v>
                </c:pt>
                <c:pt idx="6729">
                  <c:v>6730</c:v>
                </c:pt>
                <c:pt idx="6730">
                  <c:v>6731</c:v>
                </c:pt>
                <c:pt idx="6731">
                  <c:v>6732</c:v>
                </c:pt>
                <c:pt idx="6732">
                  <c:v>6733</c:v>
                </c:pt>
                <c:pt idx="6733">
                  <c:v>6734</c:v>
                </c:pt>
                <c:pt idx="6734">
                  <c:v>6735</c:v>
                </c:pt>
                <c:pt idx="6735">
                  <c:v>6736</c:v>
                </c:pt>
                <c:pt idx="6736">
                  <c:v>6737</c:v>
                </c:pt>
                <c:pt idx="6737">
                  <c:v>6738</c:v>
                </c:pt>
                <c:pt idx="6738">
                  <c:v>6739</c:v>
                </c:pt>
                <c:pt idx="6739">
                  <c:v>6740</c:v>
                </c:pt>
                <c:pt idx="6740">
                  <c:v>6741</c:v>
                </c:pt>
                <c:pt idx="6741">
                  <c:v>6742</c:v>
                </c:pt>
                <c:pt idx="6742">
                  <c:v>6743</c:v>
                </c:pt>
                <c:pt idx="6743">
                  <c:v>6744</c:v>
                </c:pt>
                <c:pt idx="6744">
                  <c:v>6745</c:v>
                </c:pt>
                <c:pt idx="6745">
                  <c:v>6746</c:v>
                </c:pt>
                <c:pt idx="6746">
                  <c:v>6747</c:v>
                </c:pt>
                <c:pt idx="6747">
                  <c:v>6748</c:v>
                </c:pt>
                <c:pt idx="6748">
                  <c:v>6749</c:v>
                </c:pt>
                <c:pt idx="6749">
                  <c:v>6750</c:v>
                </c:pt>
                <c:pt idx="6750">
                  <c:v>6751</c:v>
                </c:pt>
                <c:pt idx="6751">
                  <c:v>6752</c:v>
                </c:pt>
                <c:pt idx="6752">
                  <c:v>6753</c:v>
                </c:pt>
                <c:pt idx="6753">
                  <c:v>6754</c:v>
                </c:pt>
                <c:pt idx="6754">
                  <c:v>6755</c:v>
                </c:pt>
                <c:pt idx="6755">
                  <c:v>6756</c:v>
                </c:pt>
                <c:pt idx="6756">
                  <c:v>6757</c:v>
                </c:pt>
                <c:pt idx="6757">
                  <c:v>6758</c:v>
                </c:pt>
                <c:pt idx="6758">
                  <c:v>6759</c:v>
                </c:pt>
                <c:pt idx="6759">
                  <c:v>6760</c:v>
                </c:pt>
                <c:pt idx="6760">
                  <c:v>6761</c:v>
                </c:pt>
                <c:pt idx="6761">
                  <c:v>6762</c:v>
                </c:pt>
                <c:pt idx="6762">
                  <c:v>6763</c:v>
                </c:pt>
                <c:pt idx="6763">
                  <c:v>6764</c:v>
                </c:pt>
                <c:pt idx="6764">
                  <c:v>6765</c:v>
                </c:pt>
                <c:pt idx="6765">
                  <c:v>6766</c:v>
                </c:pt>
                <c:pt idx="6766">
                  <c:v>6767</c:v>
                </c:pt>
                <c:pt idx="6767">
                  <c:v>6768</c:v>
                </c:pt>
                <c:pt idx="6768">
                  <c:v>6769</c:v>
                </c:pt>
                <c:pt idx="6769">
                  <c:v>6770</c:v>
                </c:pt>
                <c:pt idx="6770">
                  <c:v>6771</c:v>
                </c:pt>
                <c:pt idx="6771">
                  <c:v>6772</c:v>
                </c:pt>
                <c:pt idx="6772">
                  <c:v>6773</c:v>
                </c:pt>
                <c:pt idx="6773">
                  <c:v>6774</c:v>
                </c:pt>
                <c:pt idx="6774">
                  <c:v>6775</c:v>
                </c:pt>
                <c:pt idx="6775">
                  <c:v>6776</c:v>
                </c:pt>
                <c:pt idx="6776">
                  <c:v>6777</c:v>
                </c:pt>
                <c:pt idx="6777">
                  <c:v>6778</c:v>
                </c:pt>
                <c:pt idx="6778">
                  <c:v>6779</c:v>
                </c:pt>
                <c:pt idx="6779">
                  <c:v>6780</c:v>
                </c:pt>
                <c:pt idx="6780">
                  <c:v>6781</c:v>
                </c:pt>
                <c:pt idx="6781">
                  <c:v>6782</c:v>
                </c:pt>
                <c:pt idx="6782">
                  <c:v>6783</c:v>
                </c:pt>
                <c:pt idx="6783">
                  <c:v>6784</c:v>
                </c:pt>
                <c:pt idx="6784">
                  <c:v>6785</c:v>
                </c:pt>
                <c:pt idx="6785">
                  <c:v>6786</c:v>
                </c:pt>
                <c:pt idx="6786">
                  <c:v>6787</c:v>
                </c:pt>
                <c:pt idx="6787">
                  <c:v>6788</c:v>
                </c:pt>
                <c:pt idx="6788">
                  <c:v>6789</c:v>
                </c:pt>
                <c:pt idx="6789">
                  <c:v>6790</c:v>
                </c:pt>
                <c:pt idx="6790">
                  <c:v>6791</c:v>
                </c:pt>
                <c:pt idx="6791">
                  <c:v>6792</c:v>
                </c:pt>
                <c:pt idx="6792">
                  <c:v>6793</c:v>
                </c:pt>
                <c:pt idx="6793">
                  <c:v>6794</c:v>
                </c:pt>
                <c:pt idx="6794">
                  <c:v>6795</c:v>
                </c:pt>
                <c:pt idx="6795">
                  <c:v>6796</c:v>
                </c:pt>
                <c:pt idx="6796">
                  <c:v>6797</c:v>
                </c:pt>
                <c:pt idx="6797">
                  <c:v>6798</c:v>
                </c:pt>
                <c:pt idx="6798">
                  <c:v>6799</c:v>
                </c:pt>
                <c:pt idx="6799">
                  <c:v>6800</c:v>
                </c:pt>
                <c:pt idx="6800">
                  <c:v>6801</c:v>
                </c:pt>
                <c:pt idx="6801">
                  <c:v>6802</c:v>
                </c:pt>
                <c:pt idx="6802">
                  <c:v>6803</c:v>
                </c:pt>
                <c:pt idx="6803">
                  <c:v>6804</c:v>
                </c:pt>
                <c:pt idx="6804">
                  <c:v>6805</c:v>
                </c:pt>
                <c:pt idx="6805">
                  <c:v>6806</c:v>
                </c:pt>
                <c:pt idx="6806">
                  <c:v>6807</c:v>
                </c:pt>
                <c:pt idx="6807">
                  <c:v>6808</c:v>
                </c:pt>
                <c:pt idx="6808">
                  <c:v>6809</c:v>
                </c:pt>
                <c:pt idx="6809">
                  <c:v>6810</c:v>
                </c:pt>
                <c:pt idx="6810">
                  <c:v>6811</c:v>
                </c:pt>
                <c:pt idx="6811">
                  <c:v>6812</c:v>
                </c:pt>
                <c:pt idx="6812">
                  <c:v>6813</c:v>
                </c:pt>
                <c:pt idx="6813">
                  <c:v>6814</c:v>
                </c:pt>
                <c:pt idx="6814">
                  <c:v>6815</c:v>
                </c:pt>
                <c:pt idx="6815">
                  <c:v>6816</c:v>
                </c:pt>
                <c:pt idx="6816">
                  <c:v>6817</c:v>
                </c:pt>
                <c:pt idx="6817">
                  <c:v>6818</c:v>
                </c:pt>
                <c:pt idx="6818">
                  <c:v>6819</c:v>
                </c:pt>
                <c:pt idx="6819">
                  <c:v>6820</c:v>
                </c:pt>
                <c:pt idx="6820">
                  <c:v>6821</c:v>
                </c:pt>
                <c:pt idx="6821">
                  <c:v>6822</c:v>
                </c:pt>
                <c:pt idx="6822">
                  <c:v>6823</c:v>
                </c:pt>
                <c:pt idx="6823">
                  <c:v>6824</c:v>
                </c:pt>
                <c:pt idx="6824">
                  <c:v>6825</c:v>
                </c:pt>
                <c:pt idx="6825">
                  <c:v>6826</c:v>
                </c:pt>
                <c:pt idx="6826">
                  <c:v>6827</c:v>
                </c:pt>
                <c:pt idx="6827">
                  <c:v>6828</c:v>
                </c:pt>
                <c:pt idx="6828">
                  <c:v>6829</c:v>
                </c:pt>
                <c:pt idx="6829">
                  <c:v>6830</c:v>
                </c:pt>
                <c:pt idx="6830">
                  <c:v>6831</c:v>
                </c:pt>
                <c:pt idx="6831">
                  <c:v>6832</c:v>
                </c:pt>
                <c:pt idx="6832">
                  <c:v>6833</c:v>
                </c:pt>
                <c:pt idx="6833">
                  <c:v>6834</c:v>
                </c:pt>
                <c:pt idx="6834">
                  <c:v>6835</c:v>
                </c:pt>
                <c:pt idx="6835">
                  <c:v>6836</c:v>
                </c:pt>
                <c:pt idx="6836">
                  <c:v>6837</c:v>
                </c:pt>
                <c:pt idx="6837">
                  <c:v>6838</c:v>
                </c:pt>
                <c:pt idx="6838">
                  <c:v>6839</c:v>
                </c:pt>
                <c:pt idx="6839">
                  <c:v>6840</c:v>
                </c:pt>
                <c:pt idx="6840">
                  <c:v>6841</c:v>
                </c:pt>
                <c:pt idx="6841">
                  <c:v>6842</c:v>
                </c:pt>
                <c:pt idx="6842">
                  <c:v>6843</c:v>
                </c:pt>
                <c:pt idx="6843">
                  <c:v>6844</c:v>
                </c:pt>
                <c:pt idx="6844">
                  <c:v>6845</c:v>
                </c:pt>
                <c:pt idx="6845">
                  <c:v>6846</c:v>
                </c:pt>
                <c:pt idx="6846">
                  <c:v>6847</c:v>
                </c:pt>
                <c:pt idx="6847">
                  <c:v>6848</c:v>
                </c:pt>
                <c:pt idx="6848">
                  <c:v>6849</c:v>
                </c:pt>
                <c:pt idx="6849">
                  <c:v>6850</c:v>
                </c:pt>
                <c:pt idx="6850">
                  <c:v>6851</c:v>
                </c:pt>
                <c:pt idx="6851">
                  <c:v>6852</c:v>
                </c:pt>
                <c:pt idx="6852">
                  <c:v>6853</c:v>
                </c:pt>
                <c:pt idx="6853">
                  <c:v>6854</c:v>
                </c:pt>
                <c:pt idx="6854">
                  <c:v>6855</c:v>
                </c:pt>
                <c:pt idx="6855">
                  <c:v>6856</c:v>
                </c:pt>
                <c:pt idx="6856">
                  <c:v>6857</c:v>
                </c:pt>
                <c:pt idx="6857">
                  <c:v>6858</c:v>
                </c:pt>
                <c:pt idx="6858">
                  <c:v>6859</c:v>
                </c:pt>
                <c:pt idx="6859">
                  <c:v>6860</c:v>
                </c:pt>
                <c:pt idx="6860">
                  <c:v>6861</c:v>
                </c:pt>
                <c:pt idx="6861">
                  <c:v>6862</c:v>
                </c:pt>
                <c:pt idx="6862">
                  <c:v>6863</c:v>
                </c:pt>
                <c:pt idx="6863">
                  <c:v>6864</c:v>
                </c:pt>
                <c:pt idx="6864">
                  <c:v>6865</c:v>
                </c:pt>
                <c:pt idx="6865">
                  <c:v>6866</c:v>
                </c:pt>
                <c:pt idx="6866">
                  <c:v>6867</c:v>
                </c:pt>
                <c:pt idx="6867">
                  <c:v>6868</c:v>
                </c:pt>
                <c:pt idx="6868">
                  <c:v>6869</c:v>
                </c:pt>
                <c:pt idx="6869">
                  <c:v>6870</c:v>
                </c:pt>
                <c:pt idx="6870">
                  <c:v>6871</c:v>
                </c:pt>
                <c:pt idx="6871">
                  <c:v>6872</c:v>
                </c:pt>
                <c:pt idx="6872">
                  <c:v>6873</c:v>
                </c:pt>
                <c:pt idx="6873">
                  <c:v>6874</c:v>
                </c:pt>
                <c:pt idx="6874">
                  <c:v>6875</c:v>
                </c:pt>
                <c:pt idx="6875">
                  <c:v>6876</c:v>
                </c:pt>
                <c:pt idx="6876">
                  <c:v>6877</c:v>
                </c:pt>
                <c:pt idx="6877">
                  <c:v>6878</c:v>
                </c:pt>
                <c:pt idx="6878">
                  <c:v>6879</c:v>
                </c:pt>
                <c:pt idx="6879">
                  <c:v>6880</c:v>
                </c:pt>
                <c:pt idx="6880">
                  <c:v>6881</c:v>
                </c:pt>
                <c:pt idx="6881">
                  <c:v>6882</c:v>
                </c:pt>
                <c:pt idx="6882">
                  <c:v>6883</c:v>
                </c:pt>
                <c:pt idx="6883">
                  <c:v>6884</c:v>
                </c:pt>
                <c:pt idx="6884">
                  <c:v>6885</c:v>
                </c:pt>
                <c:pt idx="6885">
                  <c:v>6886</c:v>
                </c:pt>
                <c:pt idx="6886">
                  <c:v>6887</c:v>
                </c:pt>
                <c:pt idx="6887">
                  <c:v>6888</c:v>
                </c:pt>
                <c:pt idx="6888">
                  <c:v>6889</c:v>
                </c:pt>
                <c:pt idx="6889">
                  <c:v>6890</c:v>
                </c:pt>
                <c:pt idx="6890">
                  <c:v>6891</c:v>
                </c:pt>
                <c:pt idx="6891">
                  <c:v>6892</c:v>
                </c:pt>
                <c:pt idx="6892">
                  <c:v>6893</c:v>
                </c:pt>
                <c:pt idx="6893">
                  <c:v>6894</c:v>
                </c:pt>
                <c:pt idx="6894">
                  <c:v>6895</c:v>
                </c:pt>
                <c:pt idx="6895">
                  <c:v>6896</c:v>
                </c:pt>
                <c:pt idx="6896">
                  <c:v>6897</c:v>
                </c:pt>
                <c:pt idx="6897">
                  <c:v>6898</c:v>
                </c:pt>
                <c:pt idx="6898">
                  <c:v>6899</c:v>
                </c:pt>
                <c:pt idx="6899">
                  <c:v>6900</c:v>
                </c:pt>
                <c:pt idx="6900">
                  <c:v>6901</c:v>
                </c:pt>
                <c:pt idx="6901">
                  <c:v>6902</c:v>
                </c:pt>
                <c:pt idx="6902">
                  <c:v>6903</c:v>
                </c:pt>
                <c:pt idx="6903">
                  <c:v>6904</c:v>
                </c:pt>
                <c:pt idx="6904">
                  <c:v>6905</c:v>
                </c:pt>
                <c:pt idx="6905">
                  <c:v>6906</c:v>
                </c:pt>
                <c:pt idx="6906">
                  <c:v>6907</c:v>
                </c:pt>
                <c:pt idx="6907">
                  <c:v>6908</c:v>
                </c:pt>
                <c:pt idx="6908">
                  <c:v>6909</c:v>
                </c:pt>
                <c:pt idx="6909">
                  <c:v>6910</c:v>
                </c:pt>
                <c:pt idx="6910">
                  <c:v>6911</c:v>
                </c:pt>
                <c:pt idx="6911">
                  <c:v>6912</c:v>
                </c:pt>
                <c:pt idx="6912">
                  <c:v>6913</c:v>
                </c:pt>
                <c:pt idx="6913">
                  <c:v>6914</c:v>
                </c:pt>
                <c:pt idx="6914">
                  <c:v>6915</c:v>
                </c:pt>
                <c:pt idx="6915">
                  <c:v>6916</c:v>
                </c:pt>
                <c:pt idx="6916">
                  <c:v>6917</c:v>
                </c:pt>
                <c:pt idx="6917">
                  <c:v>6918</c:v>
                </c:pt>
                <c:pt idx="6918">
                  <c:v>6919</c:v>
                </c:pt>
                <c:pt idx="6919">
                  <c:v>6920</c:v>
                </c:pt>
                <c:pt idx="6920">
                  <c:v>6921</c:v>
                </c:pt>
                <c:pt idx="6921">
                  <c:v>6922</c:v>
                </c:pt>
                <c:pt idx="6922">
                  <c:v>6923</c:v>
                </c:pt>
                <c:pt idx="6923">
                  <c:v>6924</c:v>
                </c:pt>
                <c:pt idx="6924">
                  <c:v>6925</c:v>
                </c:pt>
                <c:pt idx="6925">
                  <c:v>6926</c:v>
                </c:pt>
                <c:pt idx="6926">
                  <c:v>6927</c:v>
                </c:pt>
                <c:pt idx="6927">
                  <c:v>6928</c:v>
                </c:pt>
                <c:pt idx="6928">
                  <c:v>6929</c:v>
                </c:pt>
                <c:pt idx="6929">
                  <c:v>6930</c:v>
                </c:pt>
                <c:pt idx="6930">
                  <c:v>6931</c:v>
                </c:pt>
                <c:pt idx="6931">
                  <c:v>6932</c:v>
                </c:pt>
                <c:pt idx="6932">
                  <c:v>6933</c:v>
                </c:pt>
                <c:pt idx="6933">
                  <c:v>6934</c:v>
                </c:pt>
                <c:pt idx="6934">
                  <c:v>6935</c:v>
                </c:pt>
                <c:pt idx="6935">
                  <c:v>6936</c:v>
                </c:pt>
                <c:pt idx="6936">
                  <c:v>6937</c:v>
                </c:pt>
                <c:pt idx="6937">
                  <c:v>6938</c:v>
                </c:pt>
                <c:pt idx="6938">
                  <c:v>6939</c:v>
                </c:pt>
                <c:pt idx="6939">
                  <c:v>6940</c:v>
                </c:pt>
                <c:pt idx="6940">
                  <c:v>6941</c:v>
                </c:pt>
                <c:pt idx="6941">
                  <c:v>6942</c:v>
                </c:pt>
                <c:pt idx="6942">
                  <c:v>6943</c:v>
                </c:pt>
                <c:pt idx="6943">
                  <c:v>6944</c:v>
                </c:pt>
                <c:pt idx="6944">
                  <c:v>6945</c:v>
                </c:pt>
                <c:pt idx="6945">
                  <c:v>6946</c:v>
                </c:pt>
                <c:pt idx="6946">
                  <c:v>6947</c:v>
                </c:pt>
                <c:pt idx="6947">
                  <c:v>6948</c:v>
                </c:pt>
                <c:pt idx="6948">
                  <c:v>6949</c:v>
                </c:pt>
                <c:pt idx="6949">
                  <c:v>6950</c:v>
                </c:pt>
                <c:pt idx="6950">
                  <c:v>6951</c:v>
                </c:pt>
                <c:pt idx="6951">
                  <c:v>6952</c:v>
                </c:pt>
                <c:pt idx="6952">
                  <c:v>6953</c:v>
                </c:pt>
                <c:pt idx="6953">
                  <c:v>6954</c:v>
                </c:pt>
                <c:pt idx="6954">
                  <c:v>6955</c:v>
                </c:pt>
                <c:pt idx="6955">
                  <c:v>6956</c:v>
                </c:pt>
                <c:pt idx="6956">
                  <c:v>6957</c:v>
                </c:pt>
                <c:pt idx="6957">
                  <c:v>6958</c:v>
                </c:pt>
                <c:pt idx="6958">
                  <c:v>6959</c:v>
                </c:pt>
                <c:pt idx="6959">
                  <c:v>6960</c:v>
                </c:pt>
                <c:pt idx="6960">
                  <c:v>6961</c:v>
                </c:pt>
                <c:pt idx="6961">
                  <c:v>6962</c:v>
                </c:pt>
                <c:pt idx="6962">
                  <c:v>6963</c:v>
                </c:pt>
                <c:pt idx="6963">
                  <c:v>6964</c:v>
                </c:pt>
                <c:pt idx="6964">
                  <c:v>6965</c:v>
                </c:pt>
                <c:pt idx="6965">
                  <c:v>6966</c:v>
                </c:pt>
                <c:pt idx="6966">
                  <c:v>6967</c:v>
                </c:pt>
                <c:pt idx="6967">
                  <c:v>6968</c:v>
                </c:pt>
                <c:pt idx="6968">
                  <c:v>6969</c:v>
                </c:pt>
                <c:pt idx="6969">
                  <c:v>6970</c:v>
                </c:pt>
                <c:pt idx="6970">
                  <c:v>6971</c:v>
                </c:pt>
                <c:pt idx="6971">
                  <c:v>6972</c:v>
                </c:pt>
                <c:pt idx="6972">
                  <c:v>6973</c:v>
                </c:pt>
                <c:pt idx="6973">
                  <c:v>6974</c:v>
                </c:pt>
                <c:pt idx="6974">
                  <c:v>6975</c:v>
                </c:pt>
                <c:pt idx="6975">
                  <c:v>6976</c:v>
                </c:pt>
                <c:pt idx="6976">
                  <c:v>6977</c:v>
                </c:pt>
                <c:pt idx="6977">
                  <c:v>6978</c:v>
                </c:pt>
                <c:pt idx="6978">
                  <c:v>6979</c:v>
                </c:pt>
                <c:pt idx="6979">
                  <c:v>6980</c:v>
                </c:pt>
                <c:pt idx="6980">
                  <c:v>6981</c:v>
                </c:pt>
                <c:pt idx="6981">
                  <c:v>6982</c:v>
                </c:pt>
                <c:pt idx="6982">
                  <c:v>6983</c:v>
                </c:pt>
                <c:pt idx="6983">
                  <c:v>6984</c:v>
                </c:pt>
                <c:pt idx="6984">
                  <c:v>6985</c:v>
                </c:pt>
                <c:pt idx="6985">
                  <c:v>6986</c:v>
                </c:pt>
                <c:pt idx="6986">
                  <c:v>6987</c:v>
                </c:pt>
                <c:pt idx="6987">
                  <c:v>6988</c:v>
                </c:pt>
                <c:pt idx="6988">
                  <c:v>6989</c:v>
                </c:pt>
                <c:pt idx="6989">
                  <c:v>6990</c:v>
                </c:pt>
                <c:pt idx="6990">
                  <c:v>6991</c:v>
                </c:pt>
                <c:pt idx="6991">
                  <c:v>6992</c:v>
                </c:pt>
                <c:pt idx="6992">
                  <c:v>6993</c:v>
                </c:pt>
                <c:pt idx="6993">
                  <c:v>6994</c:v>
                </c:pt>
                <c:pt idx="6994">
                  <c:v>6995</c:v>
                </c:pt>
                <c:pt idx="6995">
                  <c:v>6996</c:v>
                </c:pt>
                <c:pt idx="6996">
                  <c:v>6997</c:v>
                </c:pt>
                <c:pt idx="6997">
                  <c:v>6998</c:v>
                </c:pt>
                <c:pt idx="6998">
                  <c:v>6999</c:v>
                </c:pt>
                <c:pt idx="6999">
                  <c:v>7000</c:v>
                </c:pt>
                <c:pt idx="7000">
                  <c:v>7001</c:v>
                </c:pt>
                <c:pt idx="7001">
                  <c:v>7002</c:v>
                </c:pt>
                <c:pt idx="7002">
                  <c:v>7003</c:v>
                </c:pt>
                <c:pt idx="7003">
                  <c:v>7004</c:v>
                </c:pt>
                <c:pt idx="7004">
                  <c:v>7005</c:v>
                </c:pt>
                <c:pt idx="7005">
                  <c:v>7006</c:v>
                </c:pt>
                <c:pt idx="7006">
                  <c:v>7007</c:v>
                </c:pt>
                <c:pt idx="7007">
                  <c:v>7008</c:v>
                </c:pt>
                <c:pt idx="7008">
                  <c:v>7009</c:v>
                </c:pt>
                <c:pt idx="7009">
                  <c:v>7010</c:v>
                </c:pt>
                <c:pt idx="7010">
                  <c:v>7011</c:v>
                </c:pt>
                <c:pt idx="7011">
                  <c:v>7012</c:v>
                </c:pt>
                <c:pt idx="7012">
                  <c:v>7013</c:v>
                </c:pt>
                <c:pt idx="7013">
                  <c:v>7014</c:v>
                </c:pt>
                <c:pt idx="7014">
                  <c:v>7015</c:v>
                </c:pt>
                <c:pt idx="7015">
                  <c:v>7016</c:v>
                </c:pt>
                <c:pt idx="7016">
                  <c:v>7017</c:v>
                </c:pt>
                <c:pt idx="7017">
                  <c:v>7018</c:v>
                </c:pt>
                <c:pt idx="7018">
                  <c:v>7019</c:v>
                </c:pt>
                <c:pt idx="7019">
                  <c:v>7020</c:v>
                </c:pt>
                <c:pt idx="7020">
                  <c:v>7021</c:v>
                </c:pt>
                <c:pt idx="7021">
                  <c:v>7022</c:v>
                </c:pt>
                <c:pt idx="7022">
                  <c:v>7023</c:v>
                </c:pt>
                <c:pt idx="7023">
                  <c:v>7024</c:v>
                </c:pt>
                <c:pt idx="7024">
                  <c:v>7025</c:v>
                </c:pt>
                <c:pt idx="7025">
                  <c:v>7026</c:v>
                </c:pt>
                <c:pt idx="7026">
                  <c:v>7027</c:v>
                </c:pt>
                <c:pt idx="7027">
                  <c:v>7028</c:v>
                </c:pt>
                <c:pt idx="7028">
                  <c:v>7029</c:v>
                </c:pt>
                <c:pt idx="7029">
                  <c:v>7030</c:v>
                </c:pt>
                <c:pt idx="7030">
                  <c:v>7031</c:v>
                </c:pt>
                <c:pt idx="7031">
                  <c:v>7032</c:v>
                </c:pt>
                <c:pt idx="7032">
                  <c:v>7033</c:v>
                </c:pt>
                <c:pt idx="7033">
                  <c:v>7034</c:v>
                </c:pt>
                <c:pt idx="7034">
                  <c:v>7035</c:v>
                </c:pt>
                <c:pt idx="7035">
                  <c:v>7036</c:v>
                </c:pt>
                <c:pt idx="7036">
                  <c:v>7037</c:v>
                </c:pt>
                <c:pt idx="7037">
                  <c:v>7038</c:v>
                </c:pt>
                <c:pt idx="7038">
                  <c:v>7039</c:v>
                </c:pt>
                <c:pt idx="7039">
                  <c:v>7040</c:v>
                </c:pt>
                <c:pt idx="7040">
                  <c:v>7041</c:v>
                </c:pt>
                <c:pt idx="7041">
                  <c:v>7042</c:v>
                </c:pt>
                <c:pt idx="7042">
                  <c:v>7043</c:v>
                </c:pt>
                <c:pt idx="7043">
                  <c:v>7044</c:v>
                </c:pt>
                <c:pt idx="7044">
                  <c:v>7045</c:v>
                </c:pt>
                <c:pt idx="7045">
                  <c:v>7046</c:v>
                </c:pt>
                <c:pt idx="7046">
                  <c:v>7047</c:v>
                </c:pt>
                <c:pt idx="7047">
                  <c:v>7048</c:v>
                </c:pt>
                <c:pt idx="7048">
                  <c:v>7049</c:v>
                </c:pt>
                <c:pt idx="7049">
                  <c:v>7050</c:v>
                </c:pt>
                <c:pt idx="7050">
                  <c:v>7051</c:v>
                </c:pt>
                <c:pt idx="7051">
                  <c:v>7052</c:v>
                </c:pt>
                <c:pt idx="7052">
                  <c:v>7053</c:v>
                </c:pt>
                <c:pt idx="7053">
                  <c:v>7054</c:v>
                </c:pt>
                <c:pt idx="7054">
                  <c:v>7055</c:v>
                </c:pt>
                <c:pt idx="7055">
                  <c:v>7056</c:v>
                </c:pt>
                <c:pt idx="7056">
                  <c:v>7057</c:v>
                </c:pt>
                <c:pt idx="7057">
                  <c:v>7058</c:v>
                </c:pt>
                <c:pt idx="7058">
                  <c:v>7059</c:v>
                </c:pt>
                <c:pt idx="7059">
                  <c:v>7060</c:v>
                </c:pt>
                <c:pt idx="7060">
                  <c:v>7061</c:v>
                </c:pt>
                <c:pt idx="7061">
                  <c:v>7062</c:v>
                </c:pt>
                <c:pt idx="7062">
                  <c:v>7063</c:v>
                </c:pt>
                <c:pt idx="7063">
                  <c:v>7064</c:v>
                </c:pt>
                <c:pt idx="7064">
                  <c:v>7065</c:v>
                </c:pt>
                <c:pt idx="7065">
                  <c:v>7066</c:v>
                </c:pt>
                <c:pt idx="7066">
                  <c:v>7067</c:v>
                </c:pt>
                <c:pt idx="7067">
                  <c:v>7068</c:v>
                </c:pt>
                <c:pt idx="7068">
                  <c:v>7069</c:v>
                </c:pt>
                <c:pt idx="7069">
                  <c:v>7070</c:v>
                </c:pt>
                <c:pt idx="7070">
                  <c:v>7071</c:v>
                </c:pt>
                <c:pt idx="7071">
                  <c:v>7072</c:v>
                </c:pt>
                <c:pt idx="7072">
                  <c:v>7073</c:v>
                </c:pt>
                <c:pt idx="7073">
                  <c:v>7074</c:v>
                </c:pt>
                <c:pt idx="7074">
                  <c:v>7075</c:v>
                </c:pt>
                <c:pt idx="7075">
                  <c:v>7076</c:v>
                </c:pt>
                <c:pt idx="7076">
                  <c:v>7077</c:v>
                </c:pt>
                <c:pt idx="7077">
                  <c:v>7078</c:v>
                </c:pt>
                <c:pt idx="7078">
                  <c:v>7079</c:v>
                </c:pt>
                <c:pt idx="7079">
                  <c:v>7080</c:v>
                </c:pt>
                <c:pt idx="7080">
                  <c:v>7081</c:v>
                </c:pt>
                <c:pt idx="7081">
                  <c:v>7082</c:v>
                </c:pt>
                <c:pt idx="7082">
                  <c:v>7083</c:v>
                </c:pt>
                <c:pt idx="7083">
                  <c:v>7084</c:v>
                </c:pt>
                <c:pt idx="7084">
                  <c:v>7085</c:v>
                </c:pt>
                <c:pt idx="7085">
                  <c:v>7086</c:v>
                </c:pt>
                <c:pt idx="7086">
                  <c:v>7087</c:v>
                </c:pt>
                <c:pt idx="7087">
                  <c:v>7088</c:v>
                </c:pt>
                <c:pt idx="7088">
                  <c:v>7089</c:v>
                </c:pt>
                <c:pt idx="7089">
                  <c:v>7090</c:v>
                </c:pt>
                <c:pt idx="7090">
                  <c:v>7091</c:v>
                </c:pt>
                <c:pt idx="7091">
                  <c:v>7092</c:v>
                </c:pt>
                <c:pt idx="7092">
                  <c:v>7093</c:v>
                </c:pt>
                <c:pt idx="7093">
                  <c:v>7094</c:v>
                </c:pt>
                <c:pt idx="7094">
                  <c:v>7095</c:v>
                </c:pt>
                <c:pt idx="7095">
                  <c:v>7096</c:v>
                </c:pt>
                <c:pt idx="7096">
                  <c:v>7097</c:v>
                </c:pt>
                <c:pt idx="7097">
                  <c:v>7098</c:v>
                </c:pt>
                <c:pt idx="7098">
                  <c:v>7099</c:v>
                </c:pt>
                <c:pt idx="7099">
                  <c:v>7100</c:v>
                </c:pt>
                <c:pt idx="7100">
                  <c:v>7101</c:v>
                </c:pt>
                <c:pt idx="7101">
                  <c:v>7102</c:v>
                </c:pt>
                <c:pt idx="7102">
                  <c:v>7103</c:v>
                </c:pt>
                <c:pt idx="7103">
                  <c:v>7104</c:v>
                </c:pt>
                <c:pt idx="7104">
                  <c:v>7105</c:v>
                </c:pt>
                <c:pt idx="7105">
                  <c:v>7106</c:v>
                </c:pt>
                <c:pt idx="7106">
                  <c:v>7107</c:v>
                </c:pt>
                <c:pt idx="7107">
                  <c:v>7108</c:v>
                </c:pt>
                <c:pt idx="7108">
                  <c:v>7109</c:v>
                </c:pt>
                <c:pt idx="7109">
                  <c:v>7110</c:v>
                </c:pt>
                <c:pt idx="7110">
                  <c:v>7111</c:v>
                </c:pt>
                <c:pt idx="7111">
                  <c:v>7112</c:v>
                </c:pt>
                <c:pt idx="7112">
                  <c:v>7113</c:v>
                </c:pt>
                <c:pt idx="7113">
                  <c:v>7114</c:v>
                </c:pt>
                <c:pt idx="7114">
                  <c:v>7115</c:v>
                </c:pt>
                <c:pt idx="7115">
                  <c:v>7116</c:v>
                </c:pt>
                <c:pt idx="7116">
                  <c:v>7117</c:v>
                </c:pt>
                <c:pt idx="7117">
                  <c:v>7118</c:v>
                </c:pt>
                <c:pt idx="7118">
                  <c:v>7119</c:v>
                </c:pt>
                <c:pt idx="7119">
                  <c:v>7120</c:v>
                </c:pt>
                <c:pt idx="7120">
                  <c:v>7121</c:v>
                </c:pt>
                <c:pt idx="7121">
                  <c:v>7122</c:v>
                </c:pt>
                <c:pt idx="7122">
                  <c:v>7123</c:v>
                </c:pt>
                <c:pt idx="7123">
                  <c:v>7124</c:v>
                </c:pt>
                <c:pt idx="7124">
                  <c:v>7125</c:v>
                </c:pt>
                <c:pt idx="7125">
                  <c:v>7126</c:v>
                </c:pt>
                <c:pt idx="7126">
                  <c:v>7127</c:v>
                </c:pt>
                <c:pt idx="7127">
                  <c:v>7128</c:v>
                </c:pt>
                <c:pt idx="7128">
                  <c:v>7129</c:v>
                </c:pt>
                <c:pt idx="7129">
                  <c:v>7130</c:v>
                </c:pt>
                <c:pt idx="7130">
                  <c:v>7131</c:v>
                </c:pt>
                <c:pt idx="7131">
                  <c:v>7132</c:v>
                </c:pt>
                <c:pt idx="7132">
                  <c:v>7133</c:v>
                </c:pt>
                <c:pt idx="7133">
                  <c:v>7134</c:v>
                </c:pt>
                <c:pt idx="7134">
                  <c:v>7135</c:v>
                </c:pt>
                <c:pt idx="7135">
                  <c:v>7136</c:v>
                </c:pt>
                <c:pt idx="7136">
                  <c:v>7137</c:v>
                </c:pt>
                <c:pt idx="7137">
                  <c:v>7138</c:v>
                </c:pt>
                <c:pt idx="7138">
                  <c:v>7139</c:v>
                </c:pt>
                <c:pt idx="7139">
                  <c:v>7140</c:v>
                </c:pt>
                <c:pt idx="7140">
                  <c:v>7141</c:v>
                </c:pt>
                <c:pt idx="7141">
                  <c:v>7142</c:v>
                </c:pt>
                <c:pt idx="7142">
                  <c:v>7143</c:v>
                </c:pt>
                <c:pt idx="7143">
                  <c:v>7144</c:v>
                </c:pt>
                <c:pt idx="7144">
                  <c:v>7145</c:v>
                </c:pt>
                <c:pt idx="7145">
                  <c:v>7146</c:v>
                </c:pt>
                <c:pt idx="7146">
                  <c:v>7147</c:v>
                </c:pt>
                <c:pt idx="7147">
                  <c:v>7148</c:v>
                </c:pt>
                <c:pt idx="7148">
                  <c:v>7149</c:v>
                </c:pt>
                <c:pt idx="7149">
                  <c:v>7150</c:v>
                </c:pt>
                <c:pt idx="7150">
                  <c:v>7151</c:v>
                </c:pt>
                <c:pt idx="7151">
                  <c:v>7152</c:v>
                </c:pt>
                <c:pt idx="7152">
                  <c:v>7153</c:v>
                </c:pt>
                <c:pt idx="7153">
                  <c:v>7154</c:v>
                </c:pt>
                <c:pt idx="7154">
                  <c:v>7155</c:v>
                </c:pt>
                <c:pt idx="7155">
                  <c:v>7156</c:v>
                </c:pt>
                <c:pt idx="7156">
                  <c:v>7157</c:v>
                </c:pt>
                <c:pt idx="7157">
                  <c:v>7158</c:v>
                </c:pt>
                <c:pt idx="7158">
                  <c:v>7159</c:v>
                </c:pt>
                <c:pt idx="7159">
                  <c:v>7160</c:v>
                </c:pt>
                <c:pt idx="7160">
                  <c:v>7161</c:v>
                </c:pt>
                <c:pt idx="7161">
                  <c:v>7162</c:v>
                </c:pt>
                <c:pt idx="7162">
                  <c:v>7163</c:v>
                </c:pt>
                <c:pt idx="7163">
                  <c:v>7164</c:v>
                </c:pt>
                <c:pt idx="7164">
                  <c:v>7165</c:v>
                </c:pt>
                <c:pt idx="7165">
                  <c:v>7166</c:v>
                </c:pt>
                <c:pt idx="7166">
                  <c:v>7167</c:v>
                </c:pt>
                <c:pt idx="7167">
                  <c:v>7168</c:v>
                </c:pt>
                <c:pt idx="7168">
                  <c:v>7169</c:v>
                </c:pt>
                <c:pt idx="7169">
                  <c:v>7170</c:v>
                </c:pt>
                <c:pt idx="7170">
                  <c:v>7171</c:v>
                </c:pt>
                <c:pt idx="7171">
                  <c:v>7172</c:v>
                </c:pt>
                <c:pt idx="7172">
                  <c:v>7173</c:v>
                </c:pt>
                <c:pt idx="7173">
                  <c:v>7174</c:v>
                </c:pt>
                <c:pt idx="7174">
                  <c:v>7175</c:v>
                </c:pt>
                <c:pt idx="7175">
                  <c:v>7176</c:v>
                </c:pt>
                <c:pt idx="7176">
                  <c:v>7177</c:v>
                </c:pt>
                <c:pt idx="7177">
                  <c:v>7178</c:v>
                </c:pt>
                <c:pt idx="7178">
                  <c:v>7179</c:v>
                </c:pt>
                <c:pt idx="7179">
                  <c:v>7180</c:v>
                </c:pt>
                <c:pt idx="7180">
                  <c:v>7181</c:v>
                </c:pt>
                <c:pt idx="7181">
                  <c:v>7182</c:v>
                </c:pt>
                <c:pt idx="7182">
                  <c:v>7183</c:v>
                </c:pt>
                <c:pt idx="7183">
                  <c:v>7184</c:v>
                </c:pt>
                <c:pt idx="7184">
                  <c:v>7185</c:v>
                </c:pt>
                <c:pt idx="7185">
                  <c:v>7186</c:v>
                </c:pt>
                <c:pt idx="7186">
                  <c:v>7187</c:v>
                </c:pt>
                <c:pt idx="7187">
                  <c:v>7188</c:v>
                </c:pt>
                <c:pt idx="7188">
                  <c:v>7189</c:v>
                </c:pt>
                <c:pt idx="7189">
                  <c:v>7190</c:v>
                </c:pt>
                <c:pt idx="7190">
                  <c:v>7191</c:v>
                </c:pt>
                <c:pt idx="7191">
                  <c:v>7192</c:v>
                </c:pt>
                <c:pt idx="7192">
                  <c:v>7193</c:v>
                </c:pt>
                <c:pt idx="7193">
                  <c:v>7194</c:v>
                </c:pt>
                <c:pt idx="7194">
                  <c:v>7195</c:v>
                </c:pt>
                <c:pt idx="7195">
                  <c:v>7196</c:v>
                </c:pt>
                <c:pt idx="7196">
                  <c:v>7197</c:v>
                </c:pt>
                <c:pt idx="7197">
                  <c:v>7198</c:v>
                </c:pt>
                <c:pt idx="7198">
                  <c:v>7199</c:v>
                </c:pt>
                <c:pt idx="7199">
                  <c:v>7200</c:v>
                </c:pt>
                <c:pt idx="7200">
                  <c:v>7201</c:v>
                </c:pt>
                <c:pt idx="7201">
                  <c:v>7202</c:v>
                </c:pt>
                <c:pt idx="7202">
                  <c:v>7203</c:v>
                </c:pt>
                <c:pt idx="7203">
                  <c:v>7204</c:v>
                </c:pt>
                <c:pt idx="7204">
                  <c:v>7205</c:v>
                </c:pt>
                <c:pt idx="7205">
                  <c:v>7206</c:v>
                </c:pt>
                <c:pt idx="7206">
                  <c:v>7207</c:v>
                </c:pt>
                <c:pt idx="7207">
                  <c:v>7208</c:v>
                </c:pt>
                <c:pt idx="7208">
                  <c:v>7209</c:v>
                </c:pt>
                <c:pt idx="7209">
                  <c:v>7210</c:v>
                </c:pt>
                <c:pt idx="7210">
                  <c:v>7211</c:v>
                </c:pt>
                <c:pt idx="7211">
                  <c:v>7212</c:v>
                </c:pt>
                <c:pt idx="7212">
                  <c:v>7213</c:v>
                </c:pt>
                <c:pt idx="7213">
                  <c:v>7214</c:v>
                </c:pt>
                <c:pt idx="7214">
                  <c:v>7215</c:v>
                </c:pt>
                <c:pt idx="7215">
                  <c:v>7216</c:v>
                </c:pt>
                <c:pt idx="7216">
                  <c:v>7217</c:v>
                </c:pt>
                <c:pt idx="7217">
                  <c:v>7218</c:v>
                </c:pt>
                <c:pt idx="7218">
                  <c:v>7219</c:v>
                </c:pt>
                <c:pt idx="7219">
                  <c:v>7220</c:v>
                </c:pt>
                <c:pt idx="7220">
                  <c:v>7221</c:v>
                </c:pt>
                <c:pt idx="7221">
                  <c:v>7222</c:v>
                </c:pt>
                <c:pt idx="7222">
                  <c:v>7223</c:v>
                </c:pt>
                <c:pt idx="7223">
                  <c:v>7224</c:v>
                </c:pt>
                <c:pt idx="7224">
                  <c:v>7225</c:v>
                </c:pt>
                <c:pt idx="7225">
                  <c:v>7226</c:v>
                </c:pt>
                <c:pt idx="7226">
                  <c:v>7227</c:v>
                </c:pt>
                <c:pt idx="7227">
                  <c:v>7228</c:v>
                </c:pt>
                <c:pt idx="7228">
                  <c:v>7229</c:v>
                </c:pt>
                <c:pt idx="7229">
                  <c:v>7230</c:v>
                </c:pt>
                <c:pt idx="7230">
                  <c:v>7231</c:v>
                </c:pt>
                <c:pt idx="7231">
                  <c:v>7232</c:v>
                </c:pt>
                <c:pt idx="7232">
                  <c:v>7233</c:v>
                </c:pt>
                <c:pt idx="7233">
                  <c:v>7234</c:v>
                </c:pt>
                <c:pt idx="7234">
                  <c:v>7235</c:v>
                </c:pt>
                <c:pt idx="7235">
                  <c:v>7236</c:v>
                </c:pt>
                <c:pt idx="7236">
                  <c:v>7237</c:v>
                </c:pt>
                <c:pt idx="7237">
                  <c:v>7238</c:v>
                </c:pt>
                <c:pt idx="7238">
                  <c:v>7239</c:v>
                </c:pt>
                <c:pt idx="7239">
                  <c:v>7240</c:v>
                </c:pt>
                <c:pt idx="7240">
                  <c:v>7241</c:v>
                </c:pt>
                <c:pt idx="7241">
                  <c:v>7242</c:v>
                </c:pt>
                <c:pt idx="7242">
                  <c:v>7243</c:v>
                </c:pt>
                <c:pt idx="7243">
                  <c:v>7244</c:v>
                </c:pt>
                <c:pt idx="7244">
                  <c:v>7245</c:v>
                </c:pt>
                <c:pt idx="7245">
                  <c:v>7246</c:v>
                </c:pt>
                <c:pt idx="7246">
                  <c:v>7247</c:v>
                </c:pt>
                <c:pt idx="7247">
                  <c:v>7248</c:v>
                </c:pt>
                <c:pt idx="7248">
                  <c:v>7249</c:v>
                </c:pt>
                <c:pt idx="7249">
                  <c:v>7250</c:v>
                </c:pt>
                <c:pt idx="7250">
                  <c:v>7251</c:v>
                </c:pt>
                <c:pt idx="7251">
                  <c:v>7252</c:v>
                </c:pt>
                <c:pt idx="7252">
                  <c:v>7253</c:v>
                </c:pt>
                <c:pt idx="7253">
                  <c:v>7254</c:v>
                </c:pt>
                <c:pt idx="7254">
                  <c:v>7255</c:v>
                </c:pt>
                <c:pt idx="7255">
                  <c:v>7256</c:v>
                </c:pt>
                <c:pt idx="7256">
                  <c:v>7257</c:v>
                </c:pt>
                <c:pt idx="7257">
                  <c:v>7258</c:v>
                </c:pt>
                <c:pt idx="7258">
                  <c:v>7259</c:v>
                </c:pt>
                <c:pt idx="7259">
                  <c:v>7260</c:v>
                </c:pt>
                <c:pt idx="7260">
                  <c:v>7261</c:v>
                </c:pt>
                <c:pt idx="7261">
                  <c:v>7262</c:v>
                </c:pt>
                <c:pt idx="7262">
                  <c:v>7263</c:v>
                </c:pt>
                <c:pt idx="7263">
                  <c:v>7264</c:v>
                </c:pt>
                <c:pt idx="7264">
                  <c:v>7265</c:v>
                </c:pt>
                <c:pt idx="7265">
                  <c:v>7266</c:v>
                </c:pt>
                <c:pt idx="7266">
                  <c:v>7267</c:v>
                </c:pt>
                <c:pt idx="7267">
                  <c:v>7268</c:v>
                </c:pt>
                <c:pt idx="7268">
                  <c:v>7269</c:v>
                </c:pt>
                <c:pt idx="7269">
                  <c:v>7270</c:v>
                </c:pt>
                <c:pt idx="7270">
                  <c:v>7271</c:v>
                </c:pt>
                <c:pt idx="7271">
                  <c:v>7272</c:v>
                </c:pt>
                <c:pt idx="7272">
                  <c:v>7273</c:v>
                </c:pt>
                <c:pt idx="7273">
                  <c:v>7274</c:v>
                </c:pt>
                <c:pt idx="7274">
                  <c:v>7275</c:v>
                </c:pt>
                <c:pt idx="7275">
                  <c:v>7276</c:v>
                </c:pt>
                <c:pt idx="7276">
                  <c:v>7277</c:v>
                </c:pt>
                <c:pt idx="7277">
                  <c:v>7278</c:v>
                </c:pt>
                <c:pt idx="7278">
                  <c:v>7279</c:v>
                </c:pt>
                <c:pt idx="7279">
                  <c:v>7280</c:v>
                </c:pt>
                <c:pt idx="7280">
                  <c:v>7281</c:v>
                </c:pt>
                <c:pt idx="7281">
                  <c:v>7282</c:v>
                </c:pt>
                <c:pt idx="7282">
                  <c:v>7283</c:v>
                </c:pt>
                <c:pt idx="7283">
                  <c:v>7284</c:v>
                </c:pt>
                <c:pt idx="7284">
                  <c:v>7285</c:v>
                </c:pt>
                <c:pt idx="7285">
                  <c:v>7286</c:v>
                </c:pt>
                <c:pt idx="7286">
                  <c:v>7287</c:v>
                </c:pt>
                <c:pt idx="7287">
                  <c:v>7288</c:v>
                </c:pt>
                <c:pt idx="7288">
                  <c:v>7289</c:v>
                </c:pt>
                <c:pt idx="7289">
                  <c:v>7290</c:v>
                </c:pt>
                <c:pt idx="7290">
                  <c:v>7291</c:v>
                </c:pt>
                <c:pt idx="7291">
                  <c:v>7292</c:v>
                </c:pt>
                <c:pt idx="7292">
                  <c:v>7293</c:v>
                </c:pt>
                <c:pt idx="7293">
                  <c:v>7294</c:v>
                </c:pt>
                <c:pt idx="7294">
                  <c:v>7295</c:v>
                </c:pt>
                <c:pt idx="7295">
                  <c:v>7296</c:v>
                </c:pt>
                <c:pt idx="7296">
                  <c:v>7297</c:v>
                </c:pt>
                <c:pt idx="7297">
                  <c:v>7298</c:v>
                </c:pt>
                <c:pt idx="7298">
                  <c:v>7299</c:v>
                </c:pt>
                <c:pt idx="7299">
                  <c:v>7300</c:v>
                </c:pt>
                <c:pt idx="7300">
                  <c:v>7301</c:v>
                </c:pt>
                <c:pt idx="7301">
                  <c:v>7302</c:v>
                </c:pt>
                <c:pt idx="7302">
                  <c:v>7303</c:v>
                </c:pt>
                <c:pt idx="7303">
                  <c:v>7304</c:v>
                </c:pt>
                <c:pt idx="7304">
                  <c:v>7305</c:v>
                </c:pt>
                <c:pt idx="7305">
                  <c:v>7306</c:v>
                </c:pt>
                <c:pt idx="7306">
                  <c:v>7307</c:v>
                </c:pt>
                <c:pt idx="7307">
                  <c:v>7308</c:v>
                </c:pt>
                <c:pt idx="7308">
                  <c:v>7309</c:v>
                </c:pt>
                <c:pt idx="7309">
                  <c:v>7310</c:v>
                </c:pt>
                <c:pt idx="7310">
                  <c:v>7311</c:v>
                </c:pt>
                <c:pt idx="7311">
                  <c:v>7312</c:v>
                </c:pt>
                <c:pt idx="7312">
                  <c:v>7313</c:v>
                </c:pt>
                <c:pt idx="7313">
                  <c:v>7314</c:v>
                </c:pt>
                <c:pt idx="7314">
                  <c:v>7315</c:v>
                </c:pt>
                <c:pt idx="7315">
                  <c:v>7316</c:v>
                </c:pt>
                <c:pt idx="7316">
                  <c:v>7317</c:v>
                </c:pt>
                <c:pt idx="7317">
                  <c:v>7318</c:v>
                </c:pt>
                <c:pt idx="7318">
                  <c:v>7319</c:v>
                </c:pt>
                <c:pt idx="7319">
                  <c:v>7320</c:v>
                </c:pt>
                <c:pt idx="7320">
                  <c:v>7321</c:v>
                </c:pt>
                <c:pt idx="7321">
                  <c:v>7322</c:v>
                </c:pt>
                <c:pt idx="7322">
                  <c:v>7323</c:v>
                </c:pt>
                <c:pt idx="7323">
                  <c:v>7324</c:v>
                </c:pt>
                <c:pt idx="7324">
                  <c:v>7325</c:v>
                </c:pt>
                <c:pt idx="7325">
                  <c:v>7326</c:v>
                </c:pt>
                <c:pt idx="7326">
                  <c:v>7327</c:v>
                </c:pt>
                <c:pt idx="7327">
                  <c:v>7328</c:v>
                </c:pt>
                <c:pt idx="7328">
                  <c:v>7329</c:v>
                </c:pt>
                <c:pt idx="7329">
                  <c:v>7330</c:v>
                </c:pt>
                <c:pt idx="7330">
                  <c:v>7331</c:v>
                </c:pt>
                <c:pt idx="7331">
                  <c:v>7332</c:v>
                </c:pt>
                <c:pt idx="7332">
                  <c:v>7333</c:v>
                </c:pt>
                <c:pt idx="7333">
                  <c:v>7334</c:v>
                </c:pt>
                <c:pt idx="7334">
                  <c:v>7335</c:v>
                </c:pt>
                <c:pt idx="7335">
                  <c:v>7336</c:v>
                </c:pt>
                <c:pt idx="7336">
                  <c:v>7337</c:v>
                </c:pt>
                <c:pt idx="7337">
                  <c:v>7338</c:v>
                </c:pt>
                <c:pt idx="7338">
                  <c:v>7339</c:v>
                </c:pt>
                <c:pt idx="7339">
                  <c:v>7340</c:v>
                </c:pt>
                <c:pt idx="7340">
                  <c:v>7341</c:v>
                </c:pt>
                <c:pt idx="7341">
                  <c:v>7342</c:v>
                </c:pt>
                <c:pt idx="7342">
                  <c:v>7343</c:v>
                </c:pt>
                <c:pt idx="7343">
                  <c:v>7344</c:v>
                </c:pt>
                <c:pt idx="7344">
                  <c:v>7345</c:v>
                </c:pt>
                <c:pt idx="7345">
                  <c:v>7346</c:v>
                </c:pt>
                <c:pt idx="7346">
                  <c:v>7347</c:v>
                </c:pt>
                <c:pt idx="7347">
                  <c:v>7348</c:v>
                </c:pt>
                <c:pt idx="7348">
                  <c:v>7349</c:v>
                </c:pt>
                <c:pt idx="7349">
                  <c:v>7350</c:v>
                </c:pt>
                <c:pt idx="7350">
                  <c:v>7351</c:v>
                </c:pt>
                <c:pt idx="7351">
                  <c:v>7352</c:v>
                </c:pt>
                <c:pt idx="7352">
                  <c:v>7353</c:v>
                </c:pt>
                <c:pt idx="7353">
                  <c:v>7354</c:v>
                </c:pt>
                <c:pt idx="7354">
                  <c:v>7355</c:v>
                </c:pt>
                <c:pt idx="7355">
                  <c:v>7356</c:v>
                </c:pt>
                <c:pt idx="7356">
                  <c:v>7357</c:v>
                </c:pt>
                <c:pt idx="7357">
                  <c:v>7358</c:v>
                </c:pt>
                <c:pt idx="7358">
                  <c:v>7359</c:v>
                </c:pt>
                <c:pt idx="7359">
                  <c:v>7360</c:v>
                </c:pt>
                <c:pt idx="7360">
                  <c:v>7361</c:v>
                </c:pt>
                <c:pt idx="7361">
                  <c:v>7362</c:v>
                </c:pt>
                <c:pt idx="7362">
                  <c:v>7363</c:v>
                </c:pt>
                <c:pt idx="7363">
                  <c:v>7364</c:v>
                </c:pt>
                <c:pt idx="7364">
                  <c:v>7365</c:v>
                </c:pt>
                <c:pt idx="7365">
                  <c:v>7366</c:v>
                </c:pt>
                <c:pt idx="7366">
                  <c:v>7367</c:v>
                </c:pt>
                <c:pt idx="7367">
                  <c:v>7368</c:v>
                </c:pt>
                <c:pt idx="7368">
                  <c:v>7369</c:v>
                </c:pt>
                <c:pt idx="7369">
                  <c:v>7370</c:v>
                </c:pt>
                <c:pt idx="7370">
                  <c:v>7371</c:v>
                </c:pt>
                <c:pt idx="7371">
                  <c:v>7372</c:v>
                </c:pt>
                <c:pt idx="7372">
                  <c:v>7373</c:v>
                </c:pt>
                <c:pt idx="7373">
                  <c:v>7374</c:v>
                </c:pt>
                <c:pt idx="7374">
                  <c:v>7375</c:v>
                </c:pt>
                <c:pt idx="7375">
                  <c:v>7376</c:v>
                </c:pt>
                <c:pt idx="7376">
                  <c:v>7377</c:v>
                </c:pt>
                <c:pt idx="7377">
                  <c:v>7378</c:v>
                </c:pt>
                <c:pt idx="7378">
                  <c:v>7379</c:v>
                </c:pt>
                <c:pt idx="7379">
                  <c:v>7380</c:v>
                </c:pt>
                <c:pt idx="7380">
                  <c:v>7381</c:v>
                </c:pt>
                <c:pt idx="7381">
                  <c:v>7382</c:v>
                </c:pt>
                <c:pt idx="7382">
                  <c:v>7383</c:v>
                </c:pt>
                <c:pt idx="7383">
                  <c:v>7384</c:v>
                </c:pt>
                <c:pt idx="7384">
                  <c:v>7385</c:v>
                </c:pt>
                <c:pt idx="7385">
                  <c:v>7386</c:v>
                </c:pt>
                <c:pt idx="7386">
                  <c:v>7387</c:v>
                </c:pt>
                <c:pt idx="7387">
                  <c:v>7388</c:v>
                </c:pt>
                <c:pt idx="7388">
                  <c:v>7389</c:v>
                </c:pt>
                <c:pt idx="7389">
                  <c:v>7390</c:v>
                </c:pt>
                <c:pt idx="7390">
                  <c:v>7391</c:v>
                </c:pt>
                <c:pt idx="7391">
                  <c:v>7392</c:v>
                </c:pt>
                <c:pt idx="7392">
                  <c:v>7393</c:v>
                </c:pt>
                <c:pt idx="7393">
                  <c:v>7394</c:v>
                </c:pt>
                <c:pt idx="7394">
                  <c:v>7395</c:v>
                </c:pt>
                <c:pt idx="7395">
                  <c:v>7396</c:v>
                </c:pt>
                <c:pt idx="7396">
                  <c:v>7397</c:v>
                </c:pt>
                <c:pt idx="7397">
                  <c:v>7398</c:v>
                </c:pt>
                <c:pt idx="7398">
                  <c:v>7399</c:v>
                </c:pt>
                <c:pt idx="7399">
                  <c:v>7400</c:v>
                </c:pt>
                <c:pt idx="7400">
                  <c:v>7401</c:v>
                </c:pt>
                <c:pt idx="7401">
                  <c:v>7402</c:v>
                </c:pt>
                <c:pt idx="7402">
                  <c:v>7403</c:v>
                </c:pt>
                <c:pt idx="7403">
                  <c:v>7404</c:v>
                </c:pt>
                <c:pt idx="7404">
                  <c:v>7405</c:v>
                </c:pt>
                <c:pt idx="7405">
                  <c:v>7406</c:v>
                </c:pt>
                <c:pt idx="7406">
                  <c:v>7407</c:v>
                </c:pt>
                <c:pt idx="7407">
                  <c:v>7408</c:v>
                </c:pt>
                <c:pt idx="7408">
                  <c:v>7409</c:v>
                </c:pt>
                <c:pt idx="7409">
                  <c:v>7410</c:v>
                </c:pt>
                <c:pt idx="7410">
                  <c:v>7411</c:v>
                </c:pt>
                <c:pt idx="7411">
                  <c:v>7412</c:v>
                </c:pt>
                <c:pt idx="7412">
                  <c:v>7413</c:v>
                </c:pt>
                <c:pt idx="7413">
                  <c:v>7414</c:v>
                </c:pt>
                <c:pt idx="7414">
                  <c:v>7415</c:v>
                </c:pt>
                <c:pt idx="7415">
                  <c:v>7416</c:v>
                </c:pt>
                <c:pt idx="7416">
                  <c:v>7417</c:v>
                </c:pt>
                <c:pt idx="7417">
                  <c:v>7418</c:v>
                </c:pt>
                <c:pt idx="7418">
                  <c:v>7419</c:v>
                </c:pt>
                <c:pt idx="7419">
                  <c:v>7420</c:v>
                </c:pt>
                <c:pt idx="7420">
                  <c:v>7421</c:v>
                </c:pt>
                <c:pt idx="7421">
                  <c:v>7422</c:v>
                </c:pt>
                <c:pt idx="7422">
                  <c:v>7423</c:v>
                </c:pt>
                <c:pt idx="7423">
                  <c:v>7424</c:v>
                </c:pt>
                <c:pt idx="7424">
                  <c:v>7425</c:v>
                </c:pt>
                <c:pt idx="7425">
                  <c:v>7426</c:v>
                </c:pt>
                <c:pt idx="7426">
                  <c:v>7427</c:v>
                </c:pt>
                <c:pt idx="7427">
                  <c:v>7428</c:v>
                </c:pt>
                <c:pt idx="7428">
                  <c:v>7429</c:v>
                </c:pt>
                <c:pt idx="7429">
                  <c:v>7430</c:v>
                </c:pt>
                <c:pt idx="7430">
                  <c:v>7431</c:v>
                </c:pt>
                <c:pt idx="7431">
                  <c:v>7432</c:v>
                </c:pt>
                <c:pt idx="7432">
                  <c:v>7433</c:v>
                </c:pt>
                <c:pt idx="7433">
                  <c:v>7434</c:v>
                </c:pt>
                <c:pt idx="7434">
                  <c:v>7435</c:v>
                </c:pt>
                <c:pt idx="7435">
                  <c:v>7436</c:v>
                </c:pt>
                <c:pt idx="7436">
                  <c:v>7437</c:v>
                </c:pt>
                <c:pt idx="7437">
                  <c:v>7438</c:v>
                </c:pt>
                <c:pt idx="7438">
                  <c:v>7439</c:v>
                </c:pt>
                <c:pt idx="7439">
                  <c:v>7440</c:v>
                </c:pt>
                <c:pt idx="7440">
                  <c:v>7441</c:v>
                </c:pt>
                <c:pt idx="7441">
                  <c:v>7442</c:v>
                </c:pt>
                <c:pt idx="7442">
                  <c:v>7443</c:v>
                </c:pt>
                <c:pt idx="7443">
                  <c:v>7444</c:v>
                </c:pt>
                <c:pt idx="7444">
                  <c:v>7445</c:v>
                </c:pt>
                <c:pt idx="7445">
                  <c:v>7446</c:v>
                </c:pt>
                <c:pt idx="7446">
                  <c:v>7447</c:v>
                </c:pt>
                <c:pt idx="7447">
                  <c:v>7448</c:v>
                </c:pt>
                <c:pt idx="7448">
                  <c:v>7449</c:v>
                </c:pt>
                <c:pt idx="7449">
                  <c:v>7450</c:v>
                </c:pt>
                <c:pt idx="7450">
                  <c:v>7451</c:v>
                </c:pt>
                <c:pt idx="7451">
                  <c:v>7452</c:v>
                </c:pt>
                <c:pt idx="7452">
                  <c:v>7453</c:v>
                </c:pt>
                <c:pt idx="7453">
                  <c:v>7454</c:v>
                </c:pt>
                <c:pt idx="7454">
                  <c:v>7455</c:v>
                </c:pt>
                <c:pt idx="7455">
                  <c:v>7456</c:v>
                </c:pt>
                <c:pt idx="7456">
                  <c:v>7457</c:v>
                </c:pt>
                <c:pt idx="7457">
                  <c:v>7458</c:v>
                </c:pt>
                <c:pt idx="7458">
                  <c:v>7459</c:v>
                </c:pt>
                <c:pt idx="7459">
                  <c:v>7460</c:v>
                </c:pt>
                <c:pt idx="7460">
                  <c:v>7461</c:v>
                </c:pt>
                <c:pt idx="7461">
                  <c:v>7462</c:v>
                </c:pt>
                <c:pt idx="7462">
                  <c:v>7463</c:v>
                </c:pt>
                <c:pt idx="7463">
                  <c:v>7464</c:v>
                </c:pt>
                <c:pt idx="7464">
                  <c:v>7465</c:v>
                </c:pt>
                <c:pt idx="7465">
                  <c:v>7466</c:v>
                </c:pt>
                <c:pt idx="7466">
                  <c:v>7467</c:v>
                </c:pt>
                <c:pt idx="7467">
                  <c:v>7468</c:v>
                </c:pt>
                <c:pt idx="7468">
                  <c:v>7469</c:v>
                </c:pt>
                <c:pt idx="7469">
                  <c:v>7470</c:v>
                </c:pt>
                <c:pt idx="7470">
                  <c:v>7471</c:v>
                </c:pt>
                <c:pt idx="7471">
                  <c:v>7472</c:v>
                </c:pt>
                <c:pt idx="7472">
                  <c:v>7473</c:v>
                </c:pt>
                <c:pt idx="7473">
                  <c:v>7474</c:v>
                </c:pt>
                <c:pt idx="7474">
                  <c:v>7475</c:v>
                </c:pt>
                <c:pt idx="7475">
                  <c:v>7476</c:v>
                </c:pt>
                <c:pt idx="7476">
                  <c:v>7477</c:v>
                </c:pt>
                <c:pt idx="7477">
                  <c:v>7478</c:v>
                </c:pt>
                <c:pt idx="7478">
                  <c:v>7479</c:v>
                </c:pt>
                <c:pt idx="7479">
                  <c:v>7480</c:v>
                </c:pt>
                <c:pt idx="7480">
                  <c:v>7481</c:v>
                </c:pt>
                <c:pt idx="7481">
                  <c:v>7482</c:v>
                </c:pt>
                <c:pt idx="7482">
                  <c:v>7483</c:v>
                </c:pt>
                <c:pt idx="7483">
                  <c:v>7484</c:v>
                </c:pt>
                <c:pt idx="7484">
                  <c:v>7485</c:v>
                </c:pt>
                <c:pt idx="7485">
                  <c:v>7486</c:v>
                </c:pt>
                <c:pt idx="7486">
                  <c:v>7487</c:v>
                </c:pt>
                <c:pt idx="7487">
                  <c:v>7488</c:v>
                </c:pt>
                <c:pt idx="7488">
                  <c:v>7489</c:v>
                </c:pt>
                <c:pt idx="7489">
                  <c:v>7490</c:v>
                </c:pt>
                <c:pt idx="7490">
                  <c:v>7491</c:v>
                </c:pt>
                <c:pt idx="7491">
                  <c:v>7492</c:v>
                </c:pt>
                <c:pt idx="7492">
                  <c:v>7493</c:v>
                </c:pt>
                <c:pt idx="7493">
                  <c:v>7494</c:v>
                </c:pt>
                <c:pt idx="7494">
                  <c:v>7495</c:v>
                </c:pt>
                <c:pt idx="7495">
                  <c:v>7496</c:v>
                </c:pt>
                <c:pt idx="7496">
                  <c:v>7497</c:v>
                </c:pt>
                <c:pt idx="7497">
                  <c:v>7498</c:v>
                </c:pt>
                <c:pt idx="7498">
                  <c:v>7499</c:v>
                </c:pt>
                <c:pt idx="7499">
                  <c:v>7500</c:v>
                </c:pt>
                <c:pt idx="7500">
                  <c:v>7501</c:v>
                </c:pt>
                <c:pt idx="7501">
                  <c:v>7502</c:v>
                </c:pt>
                <c:pt idx="7502">
                  <c:v>7503</c:v>
                </c:pt>
                <c:pt idx="7503">
                  <c:v>7504</c:v>
                </c:pt>
                <c:pt idx="7504">
                  <c:v>7505</c:v>
                </c:pt>
                <c:pt idx="7505">
                  <c:v>7506</c:v>
                </c:pt>
                <c:pt idx="7506">
                  <c:v>7507</c:v>
                </c:pt>
                <c:pt idx="7507">
                  <c:v>7508</c:v>
                </c:pt>
                <c:pt idx="7508">
                  <c:v>7509</c:v>
                </c:pt>
                <c:pt idx="7509">
                  <c:v>7510</c:v>
                </c:pt>
                <c:pt idx="7510">
                  <c:v>7511</c:v>
                </c:pt>
                <c:pt idx="7511">
                  <c:v>7512</c:v>
                </c:pt>
                <c:pt idx="7512">
                  <c:v>7513</c:v>
                </c:pt>
                <c:pt idx="7513">
                  <c:v>7514</c:v>
                </c:pt>
                <c:pt idx="7514">
                  <c:v>7515</c:v>
                </c:pt>
                <c:pt idx="7515">
                  <c:v>7516</c:v>
                </c:pt>
                <c:pt idx="7516">
                  <c:v>7517</c:v>
                </c:pt>
                <c:pt idx="7517">
                  <c:v>7518</c:v>
                </c:pt>
                <c:pt idx="7518">
                  <c:v>7519</c:v>
                </c:pt>
                <c:pt idx="7519">
                  <c:v>7520</c:v>
                </c:pt>
                <c:pt idx="7520">
                  <c:v>7521</c:v>
                </c:pt>
                <c:pt idx="7521">
                  <c:v>7522</c:v>
                </c:pt>
                <c:pt idx="7522">
                  <c:v>7523</c:v>
                </c:pt>
                <c:pt idx="7523">
                  <c:v>7524</c:v>
                </c:pt>
                <c:pt idx="7524">
                  <c:v>7525</c:v>
                </c:pt>
                <c:pt idx="7525">
                  <c:v>7526</c:v>
                </c:pt>
                <c:pt idx="7526">
                  <c:v>7527</c:v>
                </c:pt>
                <c:pt idx="7527">
                  <c:v>7528</c:v>
                </c:pt>
                <c:pt idx="7528">
                  <c:v>7529</c:v>
                </c:pt>
                <c:pt idx="7529">
                  <c:v>7530</c:v>
                </c:pt>
                <c:pt idx="7530">
                  <c:v>7531</c:v>
                </c:pt>
                <c:pt idx="7531">
                  <c:v>7532</c:v>
                </c:pt>
                <c:pt idx="7532">
                  <c:v>7533</c:v>
                </c:pt>
                <c:pt idx="7533">
                  <c:v>7534</c:v>
                </c:pt>
                <c:pt idx="7534">
                  <c:v>7535</c:v>
                </c:pt>
                <c:pt idx="7535">
                  <c:v>7536</c:v>
                </c:pt>
                <c:pt idx="7536">
                  <c:v>7537</c:v>
                </c:pt>
                <c:pt idx="7537">
                  <c:v>7538</c:v>
                </c:pt>
                <c:pt idx="7538">
                  <c:v>7539</c:v>
                </c:pt>
                <c:pt idx="7539">
                  <c:v>7540</c:v>
                </c:pt>
                <c:pt idx="7540">
                  <c:v>7541</c:v>
                </c:pt>
                <c:pt idx="7541">
                  <c:v>7542</c:v>
                </c:pt>
                <c:pt idx="7542">
                  <c:v>7543</c:v>
                </c:pt>
                <c:pt idx="7543">
                  <c:v>7544</c:v>
                </c:pt>
                <c:pt idx="7544">
                  <c:v>7545</c:v>
                </c:pt>
                <c:pt idx="7545">
                  <c:v>7546</c:v>
                </c:pt>
                <c:pt idx="7546">
                  <c:v>7547</c:v>
                </c:pt>
                <c:pt idx="7547">
                  <c:v>7548</c:v>
                </c:pt>
                <c:pt idx="7548">
                  <c:v>7549</c:v>
                </c:pt>
                <c:pt idx="7549">
                  <c:v>7550</c:v>
                </c:pt>
                <c:pt idx="7550">
                  <c:v>7551</c:v>
                </c:pt>
                <c:pt idx="7551">
                  <c:v>7552</c:v>
                </c:pt>
                <c:pt idx="7552">
                  <c:v>7553</c:v>
                </c:pt>
                <c:pt idx="7553">
                  <c:v>7554</c:v>
                </c:pt>
                <c:pt idx="7554">
                  <c:v>7555</c:v>
                </c:pt>
                <c:pt idx="7555">
                  <c:v>7556</c:v>
                </c:pt>
                <c:pt idx="7556">
                  <c:v>7557</c:v>
                </c:pt>
                <c:pt idx="7557">
                  <c:v>7558</c:v>
                </c:pt>
                <c:pt idx="7558">
                  <c:v>7559</c:v>
                </c:pt>
                <c:pt idx="7559">
                  <c:v>7560</c:v>
                </c:pt>
                <c:pt idx="7560">
                  <c:v>7561</c:v>
                </c:pt>
                <c:pt idx="7561">
                  <c:v>7562</c:v>
                </c:pt>
                <c:pt idx="7562">
                  <c:v>7563</c:v>
                </c:pt>
                <c:pt idx="7563">
                  <c:v>7564</c:v>
                </c:pt>
                <c:pt idx="7564">
                  <c:v>7565</c:v>
                </c:pt>
                <c:pt idx="7565">
                  <c:v>7566</c:v>
                </c:pt>
                <c:pt idx="7566">
                  <c:v>7567</c:v>
                </c:pt>
                <c:pt idx="7567">
                  <c:v>7568</c:v>
                </c:pt>
                <c:pt idx="7568">
                  <c:v>7569</c:v>
                </c:pt>
                <c:pt idx="7569">
                  <c:v>7570</c:v>
                </c:pt>
                <c:pt idx="7570">
                  <c:v>7571</c:v>
                </c:pt>
                <c:pt idx="7571">
                  <c:v>7572</c:v>
                </c:pt>
                <c:pt idx="7572">
                  <c:v>7573</c:v>
                </c:pt>
                <c:pt idx="7573">
                  <c:v>7574</c:v>
                </c:pt>
                <c:pt idx="7574">
                  <c:v>7575</c:v>
                </c:pt>
                <c:pt idx="7575">
                  <c:v>7576</c:v>
                </c:pt>
                <c:pt idx="7576">
                  <c:v>7577</c:v>
                </c:pt>
                <c:pt idx="7577">
                  <c:v>7578</c:v>
                </c:pt>
                <c:pt idx="7578">
                  <c:v>7579</c:v>
                </c:pt>
                <c:pt idx="7579">
                  <c:v>7580</c:v>
                </c:pt>
                <c:pt idx="7580">
                  <c:v>7581</c:v>
                </c:pt>
                <c:pt idx="7581">
                  <c:v>7582</c:v>
                </c:pt>
                <c:pt idx="7582">
                  <c:v>7583</c:v>
                </c:pt>
                <c:pt idx="7583">
                  <c:v>7584</c:v>
                </c:pt>
                <c:pt idx="7584">
                  <c:v>7585</c:v>
                </c:pt>
                <c:pt idx="7585">
                  <c:v>7586</c:v>
                </c:pt>
                <c:pt idx="7586">
                  <c:v>7587</c:v>
                </c:pt>
                <c:pt idx="7587">
                  <c:v>7588</c:v>
                </c:pt>
                <c:pt idx="7588">
                  <c:v>7589</c:v>
                </c:pt>
                <c:pt idx="7589">
                  <c:v>7590</c:v>
                </c:pt>
                <c:pt idx="7590">
                  <c:v>7591</c:v>
                </c:pt>
                <c:pt idx="7591">
                  <c:v>7592</c:v>
                </c:pt>
                <c:pt idx="7592">
                  <c:v>7593</c:v>
                </c:pt>
                <c:pt idx="7593">
                  <c:v>7594</c:v>
                </c:pt>
                <c:pt idx="7594">
                  <c:v>7595</c:v>
                </c:pt>
                <c:pt idx="7595">
                  <c:v>7596</c:v>
                </c:pt>
                <c:pt idx="7596">
                  <c:v>7597</c:v>
                </c:pt>
                <c:pt idx="7597">
                  <c:v>7598</c:v>
                </c:pt>
                <c:pt idx="7598">
                  <c:v>7599</c:v>
                </c:pt>
                <c:pt idx="7599">
                  <c:v>7600</c:v>
                </c:pt>
                <c:pt idx="7600">
                  <c:v>7601</c:v>
                </c:pt>
                <c:pt idx="7601">
                  <c:v>7602</c:v>
                </c:pt>
                <c:pt idx="7602">
                  <c:v>7603</c:v>
                </c:pt>
                <c:pt idx="7603">
                  <c:v>7604</c:v>
                </c:pt>
                <c:pt idx="7604">
                  <c:v>7605</c:v>
                </c:pt>
                <c:pt idx="7605">
                  <c:v>7606</c:v>
                </c:pt>
                <c:pt idx="7606">
                  <c:v>7607</c:v>
                </c:pt>
                <c:pt idx="7607">
                  <c:v>7608</c:v>
                </c:pt>
                <c:pt idx="7608">
                  <c:v>7609</c:v>
                </c:pt>
                <c:pt idx="7609">
                  <c:v>7610</c:v>
                </c:pt>
                <c:pt idx="7610">
                  <c:v>7611</c:v>
                </c:pt>
                <c:pt idx="7611">
                  <c:v>7612</c:v>
                </c:pt>
                <c:pt idx="7612">
                  <c:v>7613</c:v>
                </c:pt>
                <c:pt idx="7613">
                  <c:v>7614</c:v>
                </c:pt>
                <c:pt idx="7614">
                  <c:v>7615</c:v>
                </c:pt>
                <c:pt idx="7615">
                  <c:v>7616</c:v>
                </c:pt>
                <c:pt idx="7616">
                  <c:v>7617</c:v>
                </c:pt>
                <c:pt idx="7617">
                  <c:v>7618</c:v>
                </c:pt>
                <c:pt idx="7618">
                  <c:v>7619</c:v>
                </c:pt>
                <c:pt idx="7619">
                  <c:v>7620</c:v>
                </c:pt>
                <c:pt idx="7620">
                  <c:v>7621</c:v>
                </c:pt>
                <c:pt idx="7621">
                  <c:v>7622</c:v>
                </c:pt>
                <c:pt idx="7622">
                  <c:v>7623</c:v>
                </c:pt>
                <c:pt idx="7623">
                  <c:v>7624</c:v>
                </c:pt>
                <c:pt idx="7624">
                  <c:v>7625</c:v>
                </c:pt>
                <c:pt idx="7625">
                  <c:v>7626</c:v>
                </c:pt>
                <c:pt idx="7626">
                  <c:v>7627</c:v>
                </c:pt>
                <c:pt idx="7627">
                  <c:v>7628</c:v>
                </c:pt>
                <c:pt idx="7628">
                  <c:v>7629</c:v>
                </c:pt>
                <c:pt idx="7629">
                  <c:v>7630</c:v>
                </c:pt>
                <c:pt idx="7630">
                  <c:v>7631</c:v>
                </c:pt>
                <c:pt idx="7631">
                  <c:v>7632</c:v>
                </c:pt>
                <c:pt idx="7632">
                  <c:v>7633</c:v>
                </c:pt>
                <c:pt idx="7633">
                  <c:v>7634</c:v>
                </c:pt>
                <c:pt idx="7634">
                  <c:v>7635</c:v>
                </c:pt>
                <c:pt idx="7635">
                  <c:v>7636</c:v>
                </c:pt>
                <c:pt idx="7636">
                  <c:v>7637</c:v>
                </c:pt>
                <c:pt idx="7637">
                  <c:v>7638</c:v>
                </c:pt>
                <c:pt idx="7638">
                  <c:v>7639</c:v>
                </c:pt>
                <c:pt idx="7639">
                  <c:v>7640</c:v>
                </c:pt>
                <c:pt idx="7640">
                  <c:v>7641</c:v>
                </c:pt>
                <c:pt idx="7641">
                  <c:v>7642</c:v>
                </c:pt>
                <c:pt idx="7642">
                  <c:v>7643</c:v>
                </c:pt>
                <c:pt idx="7643">
                  <c:v>7644</c:v>
                </c:pt>
                <c:pt idx="7644">
                  <c:v>7645</c:v>
                </c:pt>
                <c:pt idx="7645">
                  <c:v>7646</c:v>
                </c:pt>
                <c:pt idx="7646">
                  <c:v>7647</c:v>
                </c:pt>
                <c:pt idx="7647">
                  <c:v>7648</c:v>
                </c:pt>
                <c:pt idx="7648">
                  <c:v>7649</c:v>
                </c:pt>
                <c:pt idx="7649">
                  <c:v>7650</c:v>
                </c:pt>
                <c:pt idx="7650">
                  <c:v>7651</c:v>
                </c:pt>
                <c:pt idx="7651">
                  <c:v>7652</c:v>
                </c:pt>
                <c:pt idx="7652">
                  <c:v>7653</c:v>
                </c:pt>
                <c:pt idx="7653">
                  <c:v>7654</c:v>
                </c:pt>
                <c:pt idx="7654">
                  <c:v>7655</c:v>
                </c:pt>
                <c:pt idx="7655">
                  <c:v>7656</c:v>
                </c:pt>
                <c:pt idx="7656">
                  <c:v>7657</c:v>
                </c:pt>
                <c:pt idx="7657">
                  <c:v>7658</c:v>
                </c:pt>
                <c:pt idx="7658">
                  <c:v>7659</c:v>
                </c:pt>
                <c:pt idx="7659">
                  <c:v>7660</c:v>
                </c:pt>
                <c:pt idx="7660">
                  <c:v>7661</c:v>
                </c:pt>
                <c:pt idx="7661">
                  <c:v>7662</c:v>
                </c:pt>
                <c:pt idx="7662">
                  <c:v>7663</c:v>
                </c:pt>
                <c:pt idx="7663">
                  <c:v>7664</c:v>
                </c:pt>
                <c:pt idx="7664">
                  <c:v>7665</c:v>
                </c:pt>
                <c:pt idx="7665">
                  <c:v>7666</c:v>
                </c:pt>
                <c:pt idx="7666">
                  <c:v>7667</c:v>
                </c:pt>
                <c:pt idx="7667">
                  <c:v>7668</c:v>
                </c:pt>
                <c:pt idx="7668">
                  <c:v>7669</c:v>
                </c:pt>
                <c:pt idx="7669">
                  <c:v>7670</c:v>
                </c:pt>
                <c:pt idx="7670">
                  <c:v>7671</c:v>
                </c:pt>
                <c:pt idx="7671">
                  <c:v>7672</c:v>
                </c:pt>
                <c:pt idx="7672">
                  <c:v>7673</c:v>
                </c:pt>
                <c:pt idx="7673">
                  <c:v>7674</c:v>
                </c:pt>
                <c:pt idx="7674">
                  <c:v>7675</c:v>
                </c:pt>
                <c:pt idx="7675">
                  <c:v>7676</c:v>
                </c:pt>
                <c:pt idx="7676">
                  <c:v>7677</c:v>
                </c:pt>
                <c:pt idx="7677">
                  <c:v>7678</c:v>
                </c:pt>
                <c:pt idx="7678">
                  <c:v>7679</c:v>
                </c:pt>
                <c:pt idx="7679">
                  <c:v>7680</c:v>
                </c:pt>
                <c:pt idx="7680">
                  <c:v>7681</c:v>
                </c:pt>
                <c:pt idx="7681">
                  <c:v>7682</c:v>
                </c:pt>
                <c:pt idx="7682">
                  <c:v>7683</c:v>
                </c:pt>
                <c:pt idx="7683">
                  <c:v>7684</c:v>
                </c:pt>
                <c:pt idx="7684">
                  <c:v>7685</c:v>
                </c:pt>
                <c:pt idx="7685">
                  <c:v>7686</c:v>
                </c:pt>
                <c:pt idx="7686">
                  <c:v>7687</c:v>
                </c:pt>
                <c:pt idx="7687">
                  <c:v>7688</c:v>
                </c:pt>
                <c:pt idx="7688">
                  <c:v>7689</c:v>
                </c:pt>
                <c:pt idx="7689">
                  <c:v>7690</c:v>
                </c:pt>
                <c:pt idx="7690">
                  <c:v>7691</c:v>
                </c:pt>
                <c:pt idx="7691">
                  <c:v>7692</c:v>
                </c:pt>
                <c:pt idx="7692">
                  <c:v>7693</c:v>
                </c:pt>
                <c:pt idx="7693">
                  <c:v>7694</c:v>
                </c:pt>
                <c:pt idx="7694">
                  <c:v>7695</c:v>
                </c:pt>
                <c:pt idx="7695">
                  <c:v>7696</c:v>
                </c:pt>
                <c:pt idx="7696">
                  <c:v>7697</c:v>
                </c:pt>
                <c:pt idx="7697">
                  <c:v>7698</c:v>
                </c:pt>
                <c:pt idx="7698">
                  <c:v>7699</c:v>
                </c:pt>
                <c:pt idx="7699">
                  <c:v>7700</c:v>
                </c:pt>
                <c:pt idx="7700">
                  <c:v>7701</c:v>
                </c:pt>
                <c:pt idx="7701">
                  <c:v>7702</c:v>
                </c:pt>
                <c:pt idx="7702">
                  <c:v>7703</c:v>
                </c:pt>
                <c:pt idx="7703">
                  <c:v>7704</c:v>
                </c:pt>
                <c:pt idx="7704">
                  <c:v>7705</c:v>
                </c:pt>
                <c:pt idx="7705">
                  <c:v>7706</c:v>
                </c:pt>
                <c:pt idx="7706">
                  <c:v>7707</c:v>
                </c:pt>
                <c:pt idx="7707">
                  <c:v>7708</c:v>
                </c:pt>
                <c:pt idx="7708">
                  <c:v>7709</c:v>
                </c:pt>
                <c:pt idx="7709">
                  <c:v>7710</c:v>
                </c:pt>
                <c:pt idx="7710">
                  <c:v>7711</c:v>
                </c:pt>
                <c:pt idx="7711">
                  <c:v>7712</c:v>
                </c:pt>
                <c:pt idx="7712">
                  <c:v>7713</c:v>
                </c:pt>
                <c:pt idx="7713">
                  <c:v>7714</c:v>
                </c:pt>
                <c:pt idx="7714">
                  <c:v>7715</c:v>
                </c:pt>
                <c:pt idx="7715">
                  <c:v>7716</c:v>
                </c:pt>
                <c:pt idx="7716">
                  <c:v>7717</c:v>
                </c:pt>
                <c:pt idx="7717">
                  <c:v>7718</c:v>
                </c:pt>
                <c:pt idx="7718">
                  <c:v>7719</c:v>
                </c:pt>
                <c:pt idx="7719">
                  <c:v>7720</c:v>
                </c:pt>
                <c:pt idx="7720">
                  <c:v>7721</c:v>
                </c:pt>
                <c:pt idx="7721">
                  <c:v>7722</c:v>
                </c:pt>
                <c:pt idx="7722">
                  <c:v>7723</c:v>
                </c:pt>
                <c:pt idx="7723">
                  <c:v>7724</c:v>
                </c:pt>
                <c:pt idx="7724">
                  <c:v>7725</c:v>
                </c:pt>
                <c:pt idx="7725">
                  <c:v>7726</c:v>
                </c:pt>
                <c:pt idx="7726">
                  <c:v>7727</c:v>
                </c:pt>
                <c:pt idx="7727">
                  <c:v>7728</c:v>
                </c:pt>
                <c:pt idx="7728">
                  <c:v>7729</c:v>
                </c:pt>
                <c:pt idx="7729">
                  <c:v>7730</c:v>
                </c:pt>
                <c:pt idx="7730">
                  <c:v>7731</c:v>
                </c:pt>
                <c:pt idx="7731">
                  <c:v>7732</c:v>
                </c:pt>
                <c:pt idx="7732">
                  <c:v>7733</c:v>
                </c:pt>
                <c:pt idx="7733">
                  <c:v>7734</c:v>
                </c:pt>
                <c:pt idx="7734">
                  <c:v>7735</c:v>
                </c:pt>
                <c:pt idx="7735">
                  <c:v>7736</c:v>
                </c:pt>
                <c:pt idx="7736">
                  <c:v>7737</c:v>
                </c:pt>
                <c:pt idx="7737">
                  <c:v>7738</c:v>
                </c:pt>
                <c:pt idx="7738">
                  <c:v>7739</c:v>
                </c:pt>
                <c:pt idx="7739">
                  <c:v>7740</c:v>
                </c:pt>
                <c:pt idx="7740">
                  <c:v>7741</c:v>
                </c:pt>
                <c:pt idx="7741">
                  <c:v>7742</c:v>
                </c:pt>
                <c:pt idx="7742">
                  <c:v>7743</c:v>
                </c:pt>
                <c:pt idx="7743">
                  <c:v>7744</c:v>
                </c:pt>
                <c:pt idx="7744">
                  <c:v>7745</c:v>
                </c:pt>
                <c:pt idx="7745">
                  <c:v>7746</c:v>
                </c:pt>
                <c:pt idx="7746">
                  <c:v>7747</c:v>
                </c:pt>
                <c:pt idx="7747">
                  <c:v>7748</c:v>
                </c:pt>
                <c:pt idx="7748">
                  <c:v>7749</c:v>
                </c:pt>
                <c:pt idx="7749">
                  <c:v>7750</c:v>
                </c:pt>
                <c:pt idx="7750">
                  <c:v>7751</c:v>
                </c:pt>
                <c:pt idx="7751">
                  <c:v>7752</c:v>
                </c:pt>
                <c:pt idx="7752">
                  <c:v>7753</c:v>
                </c:pt>
                <c:pt idx="7753">
                  <c:v>7754</c:v>
                </c:pt>
                <c:pt idx="7754">
                  <c:v>7755</c:v>
                </c:pt>
                <c:pt idx="7755">
                  <c:v>7756</c:v>
                </c:pt>
                <c:pt idx="7756">
                  <c:v>7757</c:v>
                </c:pt>
                <c:pt idx="7757">
                  <c:v>7758</c:v>
                </c:pt>
                <c:pt idx="7758">
                  <c:v>7759</c:v>
                </c:pt>
                <c:pt idx="7759">
                  <c:v>7760</c:v>
                </c:pt>
                <c:pt idx="7760">
                  <c:v>7761</c:v>
                </c:pt>
                <c:pt idx="7761">
                  <c:v>7762</c:v>
                </c:pt>
                <c:pt idx="7762">
                  <c:v>7763</c:v>
                </c:pt>
                <c:pt idx="7763">
                  <c:v>7764</c:v>
                </c:pt>
                <c:pt idx="7764">
                  <c:v>7765</c:v>
                </c:pt>
                <c:pt idx="7765">
                  <c:v>7766</c:v>
                </c:pt>
                <c:pt idx="7766">
                  <c:v>7767</c:v>
                </c:pt>
                <c:pt idx="7767">
                  <c:v>7768</c:v>
                </c:pt>
                <c:pt idx="7768">
                  <c:v>7769</c:v>
                </c:pt>
                <c:pt idx="7769">
                  <c:v>7770</c:v>
                </c:pt>
                <c:pt idx="7770">
                  <c:v>7771</c:v>
                </c:pt>
                <c:pt idx="7771">
                  <c:v>7772</c:v>
                </c:pt>
                <c:pt idx="7772">
                  <c:v>7773</c:v>
                </c:pt>
                <c:pt idx="7773">
                  <c:v>7774</c:v>
                </c:pt>
                <c:pt idx="7774">
                  <c:v>7775</c:v>
                </c:pt>
                <c:pt idx="7775">
                  <c:v>7776</c:v>
                </c:pt>
                <c:pt idx="7776">
                  <c:v>7777</c:v>
                </c:pt>
                <c:pt idx="7777">
                  <c:v>7778</c:v>
                </c:pt>
                <c:pt idx="7778">
                  <c:v>7779</c:v>
                </c:pt>
                <c:pt idx="7779">
                  <c:v>7780</c:v>
                </c:pt>
                <c:pt idx="7780">
                  <c:v>7781</c:v>
                </c:pt>
                <c:pt idx="7781">
                  <c:v>7782</c:v>
                </c:pt>
                <c:pt idx="7782">
                  <c:v>7783</c:v>
                </c:pt>
                <c:pt idx="7783">
                  <c:v>7784</c:v>
                </c:pt>
                <c:pt idx="7784">
                  <c:v>7785</c:v>
                </c:pt>
                <c:pt idx="7785">
                  <c:v>7786</c:v>
                </c:pt>
                <c:pt idx="7786">
                  <c:v>7787</c:v>
                </c:pt>
                <c:pt idx="7787">
                  <c:v>7788</c:v>
                </c:pt>
                <c:pt idx="7788">
                  <c:v>7789</c:v>
                </c:pt>
                <c:pt idx="7789">
                  <c:v>7790</c:v>
                </c:pt>
                <c:pt idx="7790">
                  <c:v>7791</c:v>
                </c:pt>
                <c:pt idx="7791">
                  <c:v>7792</c:v>
                </c:pt>
                <c:pt idx="7792">
                  <c:v>7793</c:v>
                </c:pt>
                <c:pt idx="7793">
                  <c:v>7794</c:v>
                </c:pt>
                <c:pt idx="7794">
                  <c:v>7795</c:v>
                </c:pt>
                <c:pt idx="7795">
                  <c:v>7796</c:v>
                </c:pt>
                <c:pt idx="7796">
                  <c:v>7797</c:v>
                </c:pt>
                <c:pt idx="7797">
                  <c:v>7798</c:v>
                </c:pt>
                <c:pt idx="7798">
                  <c:v>7799</c:v>
                </c:pt>
                <c:pt idx="7799">
                  <c:v>7800</c:v>
                </c:pt>
                <c:pt idx="7800">
                  <c:v>7801</c:v>
                </c:pt>
                <c:pt idx="7801">
                  <c:v>7802</c:v>
                </c:pt>
                <c:pt idx="7802">
                  <c:v>7803</c:v>
                </c:pt>
                <c:pt idx="7803">
                  <c:v>7804</c:v>
                </c:pt>
                <c:pt idx="7804">
                  <c:v>7805</c:v>
                </c:pt>
                <c:pt idx="7805">
                  <c:v>7806</c:v>
                </c:pt>
                <c:pt idx="7806">
                  <c:v>7807</c:v>
                </c:pt>
                <c:pt idx="7807">
                  <c:v>7808</c:v>
                </c:pt>
                <c:pt idx="7808">
                  <c:v>7809</c:v>
                </c:pt>
                <c:pt idx="7809">
                  <c:v>7810</c:v>
                </c:pt>
                <c:pt idx="7810">
                  <c:v>7811</c:v>
                </c:pt>
                <c:pt idx="7811">
                  <c:v>7812</c:v>
                </c:pt>
                <c:pt idx="7812">
                  <c:v>7813</c:v>
                </c:pt>
                <c:pt idx="7813">
                  <c:v>7814</c:v>
                </c:pt>
                <c:pt idx="7814">
                  <c:v>7815</c:v>
                </c:pt>
                <c:pt idx="7815">
                  <c:v>7816</c:v>
                </c:pt>
                <c:pt idx="7816">
                  <c:v>7817</c:v>
                </c:pt>
                <c:pt idx="7817">
                  <c:v>7818</c:v>
                </c:pt>
                <c:pt idx="7818">
                  <c:v>7819</c:v>
                </c:pt>
                <c:pt idx="7819">
                  <c:v>7820</c:v>
                </c:pt>
                <c:pt idx="7820">
                  <c:v>7821</c:v>
                </c:pt>
                <c:pt idx="7821">
                  <c:v>7822</c:v>
                </c:pt>
                <c:pt idx="7822">
                  <c:v>7823</c:v>
                </c:pt>
                <c:pt idx="7823">
                  <c:v>7824</c:v>
                </c:pt>
                <c:pt idx="7824">
                  <c:v>7825</c:v>
                </c:pt>
                <c:pt idx="7825">
                  <c:v>7826</c:v>
                </c:pt>
                <c:pt idx="7826">
                  <c:v>7827</c:v>
                </c:pt>
                <c:pt idx="7827">
                  <c:v>7828</c:v>
                </c:pt>
                <c:pt idx="7828">
                  <c:v>7829</c:v>
                </c:pt>
                <c:pt idx="7829">
                  <c:v>7830</c:v>
                </c:pt>
                <c:pt idx="7830">
                  <c:v>7831</c:v>
                </c:pt>
                <c:pt idx="7831">
                  <c:v>7832</c:v>
                </c:pt>
                <c:pt idx="7832">
                  <c:v>7833</c:v>
                </c:pt>
                <c:pt idx="7833">
                  <c:v>7834</c:v>
                </c:pt>
                <c:pt idx="7834">
                  <c:v>7835</c:v>
                </c:pt>
                <c:pt idx="7835">
                  <c:v>7836</c:v>
                </c:pt>
                <c:pt idx="7836">
                  <c:v>7837</c:v>
                </c:pt>
                <c:pt idx="7837">
                  <c:v>7838</c:v>
                </c:pt>
                <c:pt idx="7838">
                  <c:v>7839</c:v>
                </c:pt>
                <c:pt idx="7839">
                  <c:v>7840</c:v>
                </c:pt>
                <c:pt idx="7840">
                  <c:v>7841</c:v>
                </c:pt>
                <c:pt idx="7841">
                  <c:v>7842</c:v>
                </c:pt>
                <c:pt idx="7842">
                  <c:v>7843</c:v>
                </c:pt>
                <c:pt idx="7843">
                  <c:v>7844</c:v>
                </c:pt>
                <c:pt idx="7844">
                  <c:v>7845</c:v>
                </c:pt>
                <c:pt idx="7845">
                  <c:v>7846</c:v>
                </c:pt>
                <c:pt idx="7846">
                  <c:v>7847</c:v>
                </c:pt>
                <c:pt idx="7847">
                  <c:v>7848</c:v>
                </c:pt>
                <c:pt idx="7848">
                  <c:v>7849</c:v>
                </c:pt>
                <c:pt idx="7849">
                  <c:v>7850</c:v>
                </c:pt>
                <c:pt idx="7850">
                  <c:v>7851</c:v>
                </c:pt>
                <c:pt idx="7851">
                  <c:v>7852</c:v>
                </c:pt>
                <c:pt idx="7852">
                  <c:v>7853</c:v>
                </c:pt>
                <c:pt idx="7853">
                  <c:v>7854</c:v>
                </c:pt>
                <c:pt idx="7854">
                  <c:v>7855</c:v>
                </c:pt>
                <c:pt idx="7855">
                  <c:v>7856</c:v>
                </c:pt>
                <c:pt idx="7856">
                  <c:v>7857</c:v>
                </c:pt>
                <c:pt idx="7857">
                  <c:v>7858</c:v>
                </c:pt>
                <c:pt idx="7858">
                  <c:v>7859</c:v>
                </c:pt>
                <c:pt idx="7859">
                  <c:v>7860</c:v>
                </c:pt>
                <c:pt idx="7860">
                  <c:v>7861</c:v>
                </c:pt>
                <c:pt idx="7861">
                  <c:v>7862</c:v>
                </c:pt>
                <c:pt idx="7862">
                  <c:v>7863</c:v>
                </c:pt>
                <c:pt idx="7863">
                  <c:v>7864</c:v>
                </c:pt>
                <c:pt idx="7864">
                  <c:v>7865</c:v>
                </c:pt>
                <c:pt idx="7865">
                  <c:v>7866</c:v>
                </c:pt>
                <c:pt idx="7866">
                  <c:v>7867</c:v>
                </c:pt>
                <c:pt idx="7867">
                  <c:v>7868</c:v>
                </c:pt>
                <c:pt idx="7868">
                  <c:v>7869</c:v>
                </c:pt>
                <c:pt idx="7869">
                  <c:v>7870</c:v>
                </c:pt>
                <c:pt idx="7870">
                  <c:v>7871</c:v>
                </c:pt>
                <c:pt idx="7871">
                  <c:v>7872</c:v>
                </c:pt>
                <c:pt idx="7872">
                  <c:v>7873</c:v>
                </c:pt>
                <c:pt idx="7873">
                  <c:v>7874</c:v>
                </c:pt>
                <c:pt idx="7874">
                  <c:v>7875</c:v>
                </c:pt>
                <c:pt idx="7875">
                  <c:v>7876</c:v>
                </c:pt>
                <c:pt idx="7876">
                  <c:v>7877</c:v>
                </c:pt>
                <c:pt idx="7877">
                  <c:v>7878</c:v>
                </c:pt>
                <c:pt idx="7878">
                  <c:v>7879</c:v>
                </c:pt>
                <c:pt idx="7879">
                  <c:v>7880</c:v>
                </c:pt>
                <c:pt idx="7880">
                  <c:v>7881</c:v>
                </c:pt>
                <c:pt idx="7881">
                  <c:v>7882</c:v>
                </c:pt>
                <c:pt idx="7882">
                  <c:v>7883</c:v>
                </c:pt>
                <c:pt idx="7883">
                  <c:v>7884</c:v>
                </c:pt>
                <c:pt idx="7884">
                  <c:v>7885</c:v>
                </c:pt>
                <c:pt idx="7885">
                  <c:v>7886</c:v>
                </c:pt>
                <c:pt idx="7886">
                  <c:v>7887</c:v>
                </c:pt>
                <c:pt idx="7887">
                  <c:v>7888</c:v>
                </c:pt>
                <c:pt idx="7888">
                  <c:v>7889</c:v>
                </c:pt>
                <c:pt idx="7889">
                  <c:v>7890</c:v>
                </c:pt>
                <c:pt idx="7890">
                  <c:v>7891</c:v>
                </c:pt>
                <c:pt idx="7891">
                  <c:v>7892</c:v>
                </c:pt>
                <c:pt idx="7892">
                  <c:v>7893</c:v>
                </c:pt>
                <c:pt idx="7893">
                  <c:v>7894</c:v>
                </c:pt>
                <c:pt idx="7894">
                  <c:v>7895</c:v>
                </c:pt>
                <c:pt idx="7895">
                  <c:v>7896</c:v>
                </c:pt>
                <c:pt idx="7896">
                  <c:v>7897</c:v>
                </c:pt>
                <c:pt idx="7897">
                  <c:v>7898</c:v>
                </c:pt>
                <c:pt idx="7898">
                  <c:v>7899</c:v>
                </c:pt>
                <c:pt idx="7899">
                  <c:v>7900</c:v>
                </c:pt>
                <c:pt idx="7900">
                  <c:v>7901</c:v>
                </c:pt>
                <c:pt idx="7901">
                  <c:v>7902</c:v>
                </c:pt>
                <c:pt idx="7902">
                  <c:v>7903</c:v>
                </c:pt>
                <c:pt idx="7903">
                  <c:v>7904</c:v>
                </c:pt>
                <c:pt idx="7904">
                  <c:v>7905</c:v>
                </c:pt>
                <c:pt idx="7905">
                  <c:v>7906</c:v>
                </c:pt>
                <c:pt idx="7906">
                  <c:v>7907</c:v>
                </c:pt>
                <c:pt idx="7907">
                  <c:v>7908</c:v>
                </c:pt>
                <c:pt idx="7908">
                  <c:v>7909</c:v>
                </c:pt>
                <c:pt idx="7909">
                  <c:v>7910</c:v>
                </c:pt>
                <c:pt idx="7910">
                  <c:v>7911</c:v>
                </c:pt>
                <c:pt idx="7911">
                  <c:v>7912</c:v>
                </c:pt>
                <c:pt idx="7912">
                  <c:v>7913</c:v>
                </c:pt>
                <c:pt idx="7913">
                  <c:v>7914</c:v>
                </c:pt>
                <c:pt idx="7914">
                  <c:v>7915</c:v>
                </c:pt>
                <c:pt idx="7915">
                  <c:v>7916</c:v>
                </c:pt>
                <c:pt idx="7916">
                  <c:v>7917</c:v>
                </c:pt>
                <c:pt idx="7917">
                  <c:v>7918</c:v>
                </c:pt>
                <c:pt idx="7918">
                  <c:v>7919</c:v>
                </c:pt>
                <c:pt idx="7919">
                  <c:v>7920</c:v>
                </c:pt>
                <c:pt idx="7920">
                  <c:v>7921</c:v>
                </c:pt>
                <c:pt idx="7921">
                  <c:v>7922</c:v>
                </c:pt>
                <c:pt idx="7922">
                  <c:v>7923</c:v>
                </c:pt>
                <c:pt idx="7923">
                  <c:v>7924</c:v>
                </c:pt>
                <c:pt idx="7924">
                  <c:v>7925</c:v>
                </c:pt>
                <c:pt idx="7925">
                  <c:v>7926</c:v>
                </c:pt>
                <c:pt idx="7926">
                  <c:v>7927</c:v>
                </c:pt>
                <c:pt idx="7927">
                  <c:v>7928</c:v>
                </c:pt>
                <c:pt idx="7928">
                  <c:v>7929</c:v>
                </c:pt>
                <c:pt idx="7929">
                  <c:v>7930</c:v>
                </c:pt>
                <c:pt idx="7930">
                  <c:v>7931</c:v>
                </c:pt>
                <c:pt idx="7931">
                  <c:v>7932</c:v>
                </c:pt>
                <c:pt idx="7932">
                  <c:v>7933</c:v>
                </c:pt>
                <c:pt idx="7933">
                  <c:v>7934</c:v>
                </c:pt>
                <c:pt idx="7934">
                  <c:v>7935</c:v>
                </c:pt>
                <c:pt idx="7935">
                  <c:v>7936</c:v>
                </c:pt>
                <c:pt idx="7936">
                  <c:v>7937</c:v>
                </c:pt>
                <c:pt idx="7937">
                  <c:v>7938</c:v>
                </c:pt>
                <c:pt idx="7938">
                  <c:v>7939</c:v>
                </c:pt>
                <c:pt idx="7939">
                  <c:v>7940</c:v>
                </c:pt>
                <c:pt idx="7940">
                  <c:v>7941</c:v>
                </c:pt>
                <c:pt idx="7941">
                  <c:v>7942</c:v>
                </c:pt>
                <c:pt idx="7942">
                  <c:v>7943</c:v>
                </c:pt>
                <c:pt idx="7943">
                  <c:v>7944</c:v>
                </c:pt>
                <c:pt idx="7944">
                  <c:v>7945</c:v>
                </c:pt>
                <c:pt idx="7945">
                  <c:v>7946</c:v>
                </c:pt>
                <c:pt idx="7946">
                  <c:v>7947</c:v>
                </c:pt>
                <c:pt idx="7947">
                  <c:v>7948</c:v>
                </c:pt>
                <c:pt idx="7948">
                  <c:v>7949</c:v>
                </c:pt>
                <c:pt idx="7949">
                  <c:v>7950</c:v>
                </c:pt>
                <c:pt idx="7950">
                  <c:v>7951</c:v>
                </c:pt>
                <c:pt idx="7951">
                  <c:v>7952</c:v>
                </c:pt>
                <c:pt idx="7952">
                  <c:v>7953</c:v>
                </c:pt>
                <c:pt idx="7953">
                  <c:v>7954</c:v>
                </c:pt>
                <c:pt idx="7954">
                  <c:v>7955</c:v>
                </c:pt>
                <c:pt idx="7955">
                  <c:v>7956</c:v>
                </c:pt>
                <c:pt idx="7956">
                  <c:v>7957</c:v>
                </c:pt>
                <c:pt idx="7957">
                  <c:v>7958</c:v>
                </c:pt>
                <c:pt idx="7958">
                  <c:v>7959</c:v>
                </c:pt>
                <c:pt idx="7959">
                  <c:v>7960</c:v>
                </c:pt>
                <c:pt idx="7960">
                  <c:v>7961</c:v>
                </c:pt>
                <c:pt idx="7961">
                  <c:v>7962</c:v>
                </c:pt>
                <c:pt idx="7962">
                  <c:v>7963</c:v>
                </c:pt>
                <c:pt idx="7963">
                  <c:v>7964</c:v>
                </c:pt>
                <c:pt idx="7964">
                  <c:v>7965</c:v>
                </c:pt>
                <c:pt idx="7965">
                  <c:v>7966</c:v>
                </c:pt>
                <c:pt idx="7966">
                  <c:v>7967</c:v>
                </c:pt>
                <c:pt idx="7967">
                  <c:v>7968</c:v>
                </c:pt>
                <c:pt idx="7968">
                  <c:v>7969</c:v>
                </c:pt>
                <c:pt idx="7969">
                  <c:v>7970</c:v>
                </c:pt>
                <c:pt idx="7970">
                  <c:v>7971</c:v>
                </c:pt>
                <c:pt idx="7971">
                  <c:v>7972</c:v>
                </c:pt>
                <c:pt idx="7972">
                  <c:v>7973</c:v>
                </c:pt>
                <c:pt idx="7973">
                  <c:v>7974</c:v>
                </c:pt>
                <c:pt idx="7974">
                  <c:v>7975</c:v>
                </c:pt>
                <c:pt idx="7975">
                  <c:v>7976</c:v>
                </c:pt>
                <c:pt idx="7976">
                  <c:v>7977</c:v>
                </c:pt>
                <c:pt idx="7977">
                  <c:v>7978</c:v>
                </c:pt>
                <c:pt idx="7978">
                  <c:v>7979</c:v>
                </c:pt>
                <c:pt idx="7979">
                  <c:v>7980</c:v>
                </c:pt>
                <c:pt idx="7980">
                  <c:v>7981</c:v>
                </c:pt>
                <c:pt idx="7981">
                  <c:v>7982</c:v>
                </c:pt>
                <c:pt idx="7982">
                  <c:v>7983</c:v>
                </c:pt>
                <c:pt idx="7983">
                  <c:v>7984</c:v>
                </c:pt>
                <c:pt idx="7984">
                  <c:v>7985</c:v>
                </c:pt>
                <c:pt idx="7985">
                  <c:v>7986</c:v>
                </c:pt>
                <c:pt idx="7986">
                  <c:v>7987</c:v>
                </c:pt>
                <c:pt idx="7987">
                  <c:v>7988</c:v>
                </c:pt>
                <c:pt idx="7988">
                  <c:v>7989</c:v>
                </c:pt>
                <c:pt idx="7989">
                  <c:v>7990</c:v>
                </c:pt>
                <c:pt idx="7990">
                  <c:v>7991</c:v>
                </c:pt>
                <c:pt idx="7991">
                  <c:v>7992</c:v>
                </c:pt>
                <c:pt idx="7992">
                  <c:v>7993</c:v>
                </c:pt>
                <c:pt idx="7993">
                  <c:v>7994</c:v>
                </c:pt>
                <c:pt idx="7994">
                  <c:v>7995</c:v>
                </c:pt>
                <c:pt idx="7995">
                  <c:v>7996</c:v>
                </c:pt>
                <c:pt idx="7996">
                  <c:v>7997</c:v>
                </c:pt>
                <c:pt idx="7997">
                  <c:v>7998</c:v>
                </c:pt>
                <c:pt idx="7998">
                  <c:v>7999</c:v>
                </c:pt>
                <c:pt idx="7999">
                  <c:v>8000</c:v>
                </c:pt>
                <c:pt idx="8000">
                  <c:v>8001</c:v>
                </c:pt>
                <c:pt idx="8001">
                  <c:v>8002</c:v>
                </c:pt>
                <c:pt idx="8002">
                  <c:v>8003</c:v>
                </c:pt>
                <c:pt idx="8003">
                  <c:v>8004</c:v>
                </c:pt>
                <c:pt idx="8004">
                  <c:v>8005</c:v>
                </c:pt>
                <c:pt idx="8005">
                  <c:v>8006</c:v>
                </c:pt>
                <c:pt idx="8006">
                  <c:v>8007</c:v>
                </c:pt>
                <c:pt idx="8007">
                  <c:v>8008</c:v>
                </c:pt>
                <c:pt idx="8008">
                  <c:v>8009</c:v>
                </c:pt>
                <c:pt idx="8009">
                  <c:v>8010</c:v>
                </c:pt>
                <c:pt idx="8010">
                  <c:v>8011</c:v>
                </c:pt>
                <c:pt idx="8011">
                  <c:v>8012</c:v>
                </c:pt>
                <c:pt idx="8012">
                  <c:v>8013</c:v>
                </c:pt>
                <c:pt idx="8013">
                  <c:v>8014</c:v>
                </c:pt>
                <c:pt idx="8014">
                  <c:v>8015</c:v>
                </c:pt>
                <c:pt idx="8015">
                  <c:v>8016</c:v>
                </c:pt>
                <c:pt idx="8016">
                  <c:v>8017</c:v>
                </c:pt>
                <c:pt idx="8017">
                  <c:v>8018</c:v>
                </c:pt>
                <c:pt idx="8018">
                  <c:v>8019</c:v>
                </c:pt>
                <c:pt idx="8019">
                  <c:v>8020</c:v>
                </c:pt>
                <c:pt idx="8020">
                  <c:v>8021</c:v>
                </c:pt>
                <c:pt idx="8021">
                  <c:v>8022</c:v>
                </c:pt>
                <c:pt idx="8022">
                  <c:v>8023</c:v>
                </c:pt>
                <c:pt idx="8023">
                  <c:v>8024</c:v>
                </c:pt>
                <c:pt idx="8024">
                  <c:v>8025</c:v>
                </c:pt>
                <c:pt idx="8025">
                  <c:v>8026</c:v>
                </c:pt>
                <c:pt idx="8026">
                  <c:v>8027</c:v>
                </c:pt>
                <c:pt idx="8027">
                  <c:v>8028</c:v>
                </c:pt>
                <c:pt idx="8028">
                  <c:v>8029</c:v>
                </c:pt>
                <c:pt idx="8029">
                  <c:v>8030</c:v>
                </c:pt>
                <c:pt idx="8030">
                  <c:v>8031</c:v>
                </c:pt>
                <c:pt idx="8031">
                  <c:v>8032</c:v>
                </c:pt>
                <c:pt idx="8032">
                  <c:v>8033</c:v>
                </c:pt>
                <c:pt idx="8033">
                  <c:v>8034</c:v>
                </c:pt>
                <c:pt idx="8034">
                  <c:v>8035</c:v>
                </c:pt>
                <c:pt idx="8035">
                  <c:v>8036</c:v>
                </c:pt>
                <c:pt idx="8036">
                  <c:v>8037</c:v>
                </c:pt>
                <c:pt idx="8037">
                  <c:v>8038</c:v>
                </c:pt>
                <c:pt idx="8038">
                  <c:v>8039</c:v>
                </c:pt>
                <c:pt idx="8039">
                  <c:v>8040</c:v>
                </c:pt>
                <c:pt idx="8040">
                  <c:v>8041</c:v>
                </c:pt>
                <c:pt idx="8041">
                  <c:v>8042</c:v>
                </c:pt>
                <c:pt idx="8042">
                  <c:v>8043</c:v>
                </c:pt>
                <c:pt idx="8043">
                  <c:v>8044</c:v>
                </c:pt>
                <c:pt idx="8044">
                  <c:v>8045</c:v>
                </c:pt>
                <c:pt idx="8045">
                  <c:v>8046</c:v>
                </c:pt>
                <c:pt idx="8046">
                  <c:v>8047</c:v>
                </c:pt>
                <c:pt idx="8047">
                  <c:v>8048</c:v>
                </c:pt>
                <c:pt idx="8048">
                  <c:v>8049</c:v>
                </c:pt>
                <c:pt idx="8049">
                  <c:v>8050</c:v>
                </c:pt>
                <c:pt idx="8050">
                  <c:v>8051</c:v>
                </c:pt>
                <c:pt idx="8051">
                  <c:v>8052</c:v>
                </c:pt>
                <c:pt idx="8052">
                  <c:v>8053</c:v>
                </c:pt>
                <c:pt idx="8053">
                  <c:v>8054</c:v>
                </c:pt>
                <c:pt idx="8054">
                  <c:v>8055</c:v>
                </c:pt>
                <c:pt idx="8055">
                  <c:v>8056</c:v>
                </c:pt>
                <c:pt idx="8056">
                  <c:v>8057</c:v>
                </c:pt>
                <c:pt idx="8057">
                  <c:v>8058</c:v>
                </c:pt>
                <c:pt idx="8058">
                  <c:v>8059</c:v>
                </c:pt>
                <c:pt idx="8059">
                  <c:v>8060</c:v>
                </c:pt>
                <c:pt idx="8060">
                  <c:v>8061</c:v>
                </c:pt>
                <c:pt idx="8061">
                  <c:v>8062</c:v>
                </c:pt>
                <c:pt idx="8062">
                  <c:v>8063</c:v>
                </c:pt>
                <c:pt idx="8063">
                  <c:v>8064</c:v>
                </c:pt>
                <c:pt idx="8064">
                  <c:v>8065</c:v>
                </c:pt>
                <c:pt idx="8065">
                  <c:v>8066</c:v>
                </c:pt>
                <c:pt idx="8066">
                  <c:v>8067</c:v>
                </c:pt>
                <c:pt idx="8067">
                  <c:v>8068</c:v>
                </c:pt>
                <c:pt idx="8068">
                  <c:v>8069</c:v>
                </c:pt>
                <c:pt idx="8069">
                  <c:v>8070</c:v>
                </c:pt>
                <c:pt idx="8070">
                  <c:v>8071</c:v>
                </c:pt>
                <c:pt idx="8071">
                  <c:v>8072</c:v>
                </c:pt>
                <c:pt idx="8072">
                  <c:v>8073</c:v>
                </c:pt>
                <c:pt idx="8073">
                  <c:v>8074</c:v>
                </c:pt>
                <c:pt idx="8074">
                  <c:v>8075</c:v>
                </c:pt>
                <c:pt idx="8075">
                  <c:v>8076</c:v>
                </c:pt>
                <c:pt idx="8076">
                  <c:v>8077</c:v>
                </c:pt>
                <c:pt idx="8077">
                  <c:v>8078</c:v>
                </c:pt>
                <c:pt idx="8078">
                  <c:v>8079</c:v>
                </c:pt>
                <c:pt idx="8079">
                  <c:v>8080</c:v>
                </c:pt>
                <c:pt idx="8080">
                  <c:v>8081</c:v>
                </c:pt>
                <c:pt idx="8081">
                  <c:v>8082</c:v>
                </c:pt>
                <c:pt idx="8082">
                  <c:v>8083</c:v>
                </c:pt>
                <c:pt idx="8083">
                  <c:v>8084</c:v>
                </c:pt>
                <c:pt idx="8084">
                  <c:v>8085</c:v>
                </c:pt>
                <c:pt idx="8085">
                  <c:v>8086</c:v>
                </c:pt>
                <c:pt idx="8086">
                  <c:v>8087</c:v>
                </c:pt>
                <c:pt idx="8087">
                  <c:v>8088</c:v>
                </c:pt>
                <c:pt idx="8088">
                  <c:v>8089</c:v>
                </c:pt>
                <c:pt idx="8089">
                  <c:v>8090</c:v>
                </c:pt>
                <c:pt idx="8090">
                  <c:v>8091</c:v>
                </c:pt>
                <c:pt idx="8091">
                  <c:v>8092</c:v>
                </c:pt>
                <c:pt idx="8092">
                  <c:v>8093</c:v>
                </c:pt>
                <c:pt idx="8093">
                  <c:v>8094</c:v>
                </c:pt>
                <c:pt idx="8094">
                  <c:v>8095</c:v>
                </c:pt>
                <c:pt idx="8095">
                  <c:v>8096</c:v>
                </c:pt>
                <c:pt idx="8096">
                  <c:v>8097</c:v>
                </c:pt>
                <c:pt idx="8097">
                  <c:v>8098</c:v>
                </c:pt>
                <c:pt idx="8098">
                  <c:v>8099</c:v>
                </c:pt>
                <c:pt idx="8099">
                  <c:v>8100</c:v>
                </c:pt>
                <c:pt idx="8100">
                  <c:v>8101</c:v>
                </c:pt>
                <c:pt idx="8101">
                  <c:v>8102</c:v>
                </c:pt>
                <c:pt idx="8102">
                  <c:v>8103</c:v>
                </c:pt>
                <c:pt idx="8103">
                  <c:v>8104</c:v>
                </c:pt>
                <c:pt idx="8104">
                  <c:v>8105</c:v>
                </c:pt>
                <c:pt idx="8105">
                  <c:v>8106</c:v>
                </c:pt>
                <c:pt idx="8106">
                  <c:v>8107</c:v>
                </c:pt>
                <c:pt idx="8107">
                  <c:v>8108</c:v>
                </c:pt>
                <c:pt idx="8108">
                  <c:v>8109</c:v>
                </c:pt>
                <c:pt idx="8109">
                  <c:v>8110</c:v>
                </c:pt>
                <c:pt idx="8110">
                  <c:v>8111</c:v>
                </c:pt>
                <c:pt idx="8111">
                  <c:v>8112</c:v>
                </c:pt>
                <c:pt idx="8112">
                  <c:v>8113</c:v>
                </c:pt>
                <c:pt idx="8113">
                  <c:v>8114</c:v>
                </c:pt>
                <c:pt idx="8114">
                  <c:v>8115</c:v>
                </c:pt>
                <c:pt idx="8115">
                  <c:v>8116</c:v>
                </c:pt>
                <c:pt idx="8116">
                  <c:v>8117</c:v>
                </c:pt>
                <c:pt idx="8117">
                  <c:v>8118</c:v>
                </c:pt>
                <c:pt idx="8118">
                  <c:v>8119</c:v>
                </c:pt>
                <c:pt idx="8119">
                  <c:v>8120</c:v>
                </c:pt>
                <c:pt idx="8120">
                  <c:v>8121</c:v>
                </c:pt>
                <c:pt idx="8121">
                  <c:v>8122</c:v>
                </c:pt>
                <c:pt idx="8122">
                  <c:v>8123</c:v>
                </c:pt>
                <c:pt idx="8123">
                  <c:v>8124</c:v>
                </c:pt>
                <c:pt idx="8124">
                  <c:v>8125</c:v>
                </c:pt>
                <c:pt idx="8125">
                  <c:v>8126</c:v>
                </c:pt>
                <c:pt idx="8126">
                  <c:v>8127</c:v>
                </c:pt>
                <c:pt idx="8127">
                  <c:v>8128</c:v>
                </c:pt>
                <c:pt idx="8128">
                  <c:v>8129</c:v>
                </c:pt>
                <c:pt idx="8129">
                  <c:v>8130</c:v>
                </c:pt>
                <c:pt idx="8130">
                  <c:v>8131</c:v>
                </c:pt>
                <c:pt idx="8131">
                  <c:v>8132</c:v>
                </c:pt>
                <c:pt idx="8132">
                  <c:v>8133</c:v>
                </c:pt>
                <c:pt idx="8133">
                  <c:v>8134</c:v>
                </c:pt>
                <c:pt idx="8134">
                  <c:v>8135</c:v>
                </c:pt>
                <c:pt idx="8135">
                  <c:v>8136</c:v>
                </c:pt>
                <c:pt idx="8136">
                  <c:v>8137</c:v>
                </c:pt>
                <c:pt idx="8137">
                  <c:v>8138</c:v>
                </c:pt>
                <c:pt idx="8138">
                  <c:v>8139</c:v>
                </c:pt>
                <c:pt idx="8139">
                  <c:v>8140</c:v>
                </c:pt>
                <c:pt idx="8140">
                  <c:v>8141</c:v>
                </c:pt>
                <c:pt idx="8141">
                  <c:v>8142</c:v>
                </c:pt>
                <c:pt idx="8142">
                  <c:v>8143</c:v>
                </c:pt>
                <c:pt idx="8143">
                  <c:v>8144</c:v>
                </c:pt>
                <c:pt idx="8144">
                  <c:v>8145</c:v>
                </c:pt>
                <c:pt idx="8145">
                  <c:v>8146</c:v>
                </c:pt>
                <c:pt idx="8146">
                  <c:v>8147</c:v>
                </c:pt>
                <c:pt idx="8147">
                  <c:v>8148</c:v>
                </c:pt>
                <c:pt idx="8148">
                  <c:v>8149</c:v>
                </c:pt>
                <c:pt idx="8149">
                  <c:v>8150</c:v>
                </c:pt>
                <c:pt idx="8150">
                  <c:v>8151</c:v>
                </c:pt>
                <c:pt idx="8151">
                  <c:v>8152</c:v>
                </c:pt>
                <c:pt idx="8152">
                  <c:v>8153</c:v>
                </c:pt>
                <c:pt idx="8153">
                  <c:v>8154</c:v>
                </c:pt>
                <c:pt idx="8154">
                  <c:v>8155</c:v>
                </c:pt>
                <c:pt idx="8155">
                  <c:v>8156</c:v>
                </c:pt>
                <c:pt idx="8156">
                  <c:v>8157</c:v>
                </c:pt>
                <c:pt idx="8157">
                  <c:v>8158</c:v>
                </c:pt>
                <c:pt idx="8158">
                  <c:v>8159</c:v>
                </c:pt>
                <c:pt idx="8159">
                  <c:v>8160</c:v>
                </c:pt>
                <c:pt idx="8160">
                  <c:v>8161</c:v>
                </c:pt>
                <c:pt idx="8161">
                  <c:v>8162</c:v>
                </c:pt>
                <c:pt idx="8162">
                  <c:v>8163</c:v>
                </c:pt>
                <c:pt idx="8163">
                  <c:v>8164</c:v>
                </c:pt>
                <c:pt idx="8164">
                  <c:v>8165</c:v>
                </c:pt>
                <c:pt idx="8165">
                  <c:v>8166</c:v>
                </c:pt>
                <c:pt idx="8166">
                  <c:v>8167</c:v>
                </c:pt>
                <c:pt idx="8167">
                  <c:v>8168</c:v>
                </c:pt>
                <c:pt idx="8168">
                  <c:v>8169</c:v>
                </c:pt>
                <c:pt idx="8169">
                  <c:v>8170</c:v>
                </c:pt>
                <c:pt idx="8170">
                  <c:v>8171</c:v>
                </c:pt>
                <c:pt idx="8171">
                  <c:v>8172</c:v>
                </c:pt>
                <c:pt idx="8172">
                  <c:v>8173</c:v>
                </c:pt>
                <c:pt idx="8173">
                  <c:v>8174</c:v>
                </c:pt>
                <c:pt idx="8174">
                  <c:v>8175</c:v>
                </c:pt>
                <c:pt idx="8175">
                  <c:v>8176</c:v>
                </c:pt>
                <c:pt idx="8176">
                  <c:v>8177</c:v>
                </c:pt>
                <c:pt idx="8177">
                  <c:v>8178</c:v>
                </c:pt>
                <c:pt idx="8178">
                  <c:v>8179</c:v>
                </c:pt>
                <c:pt idx="8179">
                  <c:v>8180</c:v>
                </c:pt>
                <c:pt idx="8180">
                  <c:v>8181</c:v>
                </c:pt>
                <c:pt idx="8181">
                  <c:v>8182</c:v>
                </c:pt>
                <c:pt idx="8182">
                  <c:v>8183</c:v>
                </c:pt>
                <c:pt idx="8183">
                  <c:v>8184</c:v>
                </c:pt>
                <c:pt idx="8184">
                  <c:v>8185</c:v>
                </c:pt>
                <c:pt idx="8185">
                  <c:v>8186</c:v>
                </c:pt>
                <c:pt idx="8186">
                  <c:v>8187</c:v>
                </c:pt>
                <c:pt idx="8187">
                  <c:v>8188</c:v>
                </c:pt>
                <c:pt idx="8188">
                  <c:v>8189</c:v>
                </c:pt>
                <c:pt idx="8189">
                  <c:v>8190</c:v>
                </c:pt>
                <c:pt idx="8190">
                  <c:v>8191</c:v>
                </c:pt>
                <c:pt idx="8191">
                  <c:v>8192</c:v>
                </c:pt>
                <c:pt idx="8192">
                  <c:v>8193</c:v>
                </c:pt>
                <c:pt idx="8193">
                  <c:v>8194</c:v>
                </c:pt>
                <c:pt idx="8194">
                  <c:v>8195</c:v>
                </c:pt>
                <c:pt idx="8195">
                  <c:v>8196</c:v>
                </c:pt>
                <c:pt idx="8196">
                  <c:v>8197</c:v>
                </c:pt>
                <c:pt idx="8197">
                  <c:v>8198</c:v>
                </c:pt>
                <c:pt idx="8198">
                  <c:v>8199</c:v>
                </c:pt>
                <c:pt idx="8199">
                  <c:v>8200</c:v>
                </c:pt>
                <c:pt idx="8200">
                  <c:v>8201</c:v>
                </c:pt>
                <c:pt idx="8201">
                  <c:v>8202</c:v>
                </c:pt>
                <c:pt idx="8202">
                  <c:v>8203</c:v>
                </c:pt>
                <c:pt idx="8203">
                  <c:v>8204</c:v>
                </c:pt>
                <c:pt idx="8204">
                  <c:v>8205</c:v>
                </c:pt>
                <c:pt idx="8205">
                  <c:v>8206</c:v>
                </c:pt>
                <c:pt idx="8206">
                  <c:v>8207</c:v>
                </c:pt>
                <c:pt idx="8207">
                  <c:v>8208</c:v>
                </c:pt>
                <c:pt idx="8208">
                  <c:v>8209</c:v>
                </c:pt>
                <c:pt idx="8209">
                  <c:v>8210</c:v>
                </c:pt>
                <c:pt idx="8210">
                  <c:v>8211</c:v>
                </c:pt>
                <c:pt idx="8211">
                  <c:v>8212</c:v>
                </c:pt>
                <c:pt idx="8212">
                  <c:v>8213</c:v>
                </c:pt>
                <c:pt idx="8213">
                  <c:v>8214</c:v>
                </c:pt>
                <c:pt idx="8214">
                  <c:v>8215</c:v>
                </c:pt>
                <c:pt idx="8215">
                  <c:v>8216</c:v>
                </c:pt>
                <c:pt idx="8216">
                  <c:v>8217</c:v>
                </c:pt>
                <c:pt idx="8217">
                  <c:v>8218</c:v>
                </c:pt>
                <c:pt idx="8218">
                  <c:v>8219</c:v>
                </c:pt>
                <c:pt idx="8219">
                  <c:v>8220</c:v>
                </c:pt>
                <c:pt idx="8220">
                  <c:v>8221</c:v>
                </c:pt>
                <c:pt idx="8221">
                  <c:v>8222</c:v>
                </c:pt>
                <c:pt idx="8222">
                  <c:v>8223</c:v>
                </c:pt>
                <c:pt idx="8223">
                  <c:v>8224</c:v>
                </c:pt>
                <c:pt idx="8224">
                  <c:v>8225</c:v>
                </c:pt>
                <c:pt idx="8225">
                  <c:v>8226</c:v>
                </c:pt>
                <c:pt idx="8226">
                  <c:v>8227</c:v>
                </c:pt>
                <c:pt idx="8227">
                  <c:v>8228</c:v>
                </c:pt>
                <c:pt idx="8228">
                  <c:v>8229</c:v>
                </c:pt>
                <c:pt idx="8229">
                  <c:v>8230</c:v>
                </c:pt>
                <c:pt idx="8230">
                  <c:v>8231</c:v>
                </c:pt>
                <c:pt idx="8231">
                  <c:v>8232</c:v>
                </c:pt>
                <c:pt idx="8232">
                  <c:v>8233</c:v>
                </c:pt>
                <c:pt idx="8233">
                  <c:v>8234</c:v>
                </c:pt>
                <c:pt idx="8234">
                  <c:v>8235</c:v>
                </c:pt>
                <c:pt idx="8235">
                  <c:v>8236</c:v>
                </c:pt>
                <c:pt idx="8236">
                  <c:v>8237</c:v>
                </c:pt>
                <c:pt idx="8237">
                  <c:v>8238</c:v>
                </c:pt>
                <c:pt idx="8238">
                  <c:v>8239</c:v>
                </c:pt>
                <c:pt idx="8239">
                  <c:v>8240</c:v>
                </c:pt>
                <c:pt idx="8240">
                  <c:v>8241</c:v>
                </c:pt>
                <c:pt idx="8241">
                  <c:v>8242</c:v>
                </c:pt>
                <c:pt idx="8242">
                  <c:v>8243</c:v>
                </c:pt>
                <c:pt idx="8243">
                  <c:v>8244</c:v>
                </c:pt>
                <c:pt idx="8244">
                  <c:v>8245</c:v>
                </c:pt>
                <c:pt idx="8245">
                  <c:v>8246</c:v>
                </c:pt>
                <c:pt idx="8246">
                  <c:v>8247</c:v>
                </c:pt>
                <c:pt idx="8247">
                  <c:v>8248</c:v>
                </c:pt>
                <c:pt idx="8248">
                  <c:v>8249</c:v>
                </c:pt>
                <c:pt idx="8249">
                  <c:v>8250</c:v>
                </c:pt>
                <c:pt idx="8250">
                  <c:v>8251</c:v>
                </c:pt>
                <c:pt idx="8251">
                  <c:v>8252</c:v>
                </c:pt>
                <c:pt idx="8252">
                  <c:v>8253</c:v>
                </c:pt>
                <c:pt idx="8253">
                  <c:v>8254</c:v>
                </c:pt>
                <c:pt idx="8254">
                  <c:v>8255</c:v>
                </c:pt>
                <c:pt idx="8255">
                  <c:v>8256</c:v>
                </c:pt>
                <c:pt idx="8256">
                  <c:v>8257</c:v>
                </c:pt>
                <c:pt idx="8257">
                  <c:v>8258</c:v>
                </c:pt>
                <c:pt idx="8258">
                  <c:v>8259</c:v>
                </c:pt>
                <c:pt idx="8259">
                  <c:v>8260</c:v>
                </c:pt>
                <c:pt idx="8260">
                  <c:v>8261</c:v>
                </c:pt>
                <c:pt idx="8261">
                  <c:v>8262</c:v>
                </c:pt>
                <c:pt idx="8262">
                  <c:v>8263</c:v>
                </c:pt>
                <c:pt idx="8263">
                  <c:v>8264</c:v>
                </c:pt>
                <c:pt idx="8264">
                  <c:v>8265</c:v>
                </c:pt>
                <c:pt idx="8265">
                  <c:v>8266</c:v>
                </c:pt>
                <c:pt idx="8266">
                  <c:v>8267</c:v>
                </c:pt>
                <c:pt idx="8267">
                  <c:v>8268</c:v>
                </c:pt>
                <c:pt idx="8268">
                  <c:v>8269</c:v>
                </c:pt>
                <c:pt idx="8269">
                  <c:v>8270</c:v>
                </c:pt>
                <c:pt idx="8270">
                  <c:v>8271</c:v>
                </c:pt>
                <c:pt idx="8271">
                  <c:v>8272</c:v>
                </c:pt>
                <c:pt idx="8272">
                  <c:v>8273</c:v>
                </c:pt>
                <c:pt idx="8273">
                  <c:v>8274</c:v>
                </c:pt>
                <c:pt idx="8274">
                  <c:v>8275</c:v>
                </c:pt>
                <c:pt idx="8275">
                  <c:v>8276</c:v>
                </c:pt>
                <c:pt idx="8276">
                  <c:v>8277</c:v>
                </c:pt>
                <c:pt idx="8277">
                  <c:v>8278</c:v>
                </c:pt>
                <c:pt idx="8278">
                  <c:v>8279</c:v>
                </c:pt>
                <c:pt idx="8279">
                  <c:v>8280</c:v>
                </c:pt>
                <c:pt idx="8280">
                  <c:v>8281</c:v>
                </c:pt>
                <c:pt idx="8281">
                  <c:v>8282</c:v>
                </c:pt>
                <c:pt idx="8282">
                  <c:v>8283</c:v>
                </c:pt>
                <c:pt idx="8283">
                  <c:v>8284</c:v>
                </c:pt>
                <c:pt idx="8284">
                  <c:v>8285</c:v>
                </c:pt>
                <c:pt idx="8285">
                  <c:v>8286</c:v>
                </c:pt>
                <c:pt idx="8286">
                  <c:v>8287</c:v>
                </c:pt>
                <c:pt idx="8287">
                  <c:v>8288</c:v>
                </c:pt>
                <c:pt idx="8288">
                  <c:v>8289</c:v>
                </c:pt>
                <c:pt idx="8289">
                  <c:v>8290</c:v>
                </c:pt>
                <c:pt idx="8290">
                  <c:v>8291</c:v>
                </c:pt>
                <c:pt idx="8291">
                  <c:v>8292</c:v>
                </c:pt>
                <c:pt idx="8292">
                  <c:v>8293</c:v>
                </c:pt>
                <c:pt idx="8293">
                  <c:v>8294</c:v>
                </c:pt>
                <c:pt idx="8294">
                  <c:v>8295</c:v>
                </c:pt>
                <c:pt idx="8295">
                  <c:v>8296</c:v>
                </c:pt>
                <c:pt idx="8296">
                  <c:v>8297</c:v>
                </c:pt>
                <c:pt idx="8297">
                  <c:v>8298</c:v>
                </c:pt>
                <c:pt idx="8298">
                  <c:v>8299</c:v>
                </c:pt>
                <c:pt idx="8299">
                  <c:v>8300</c:v>
                </c:pt>
                <c:pt idx="8300">
                  <c:v>8301</c:v>
                </c:pt>
                <c:pt idx="8301">
                  <c:v>8302</c:v>
                </c:pt>
                <c:pt idx="8302">
                  <c:v>8303</c:v>
                </c:pt>
                <c:pt idx="8303">
                  <c:v>8304</c:v>
                </c:pt>
                <c:pt idx="8304">
                  <c:v>8305</c:v>
                </c:pt>
                <c:pt idx="8305">
                  <c:v>8306</c:v>
                </c:pt>
                <c:pt idx="8306">
                  <c:v>8307</c:v>
                </c:pt>
                <c:pt idx="8307">
                  <c:v>8308</c:v>
                </c:pt>
                <c:pt idx="8308">
                  <c:v>8309</c:v>
                </c:pt>
                <c:pt idx="8309">
                  <c:v>8310</c:v>
                </c:pt>
                <c:pt idx="8310">
                  <c:v>8311</c:v>
                </c:pt>
                <c:pt idx="8311">
                  <c:v>8312</c:v>
                </c:pt>
                <c:pt idx="8312">
                  <c:v>8313</c:v>
                </c:pt>
                <c:pt idx="8313">
                  <c:v>8314</c:v>
                </c:pt>
                <c:pt idx="8314">
                  <c:v>8315</c:v>
                </c:pt>
                <c:pt idx="8315">
                  <c:v>8316</c:v>
                </c:pt>
                <c:pt idx="8316">
                  <c:v>8317</c:v>
                </c:pt>
                <c:pt idx="8317">
                  <c:v>8318</c:v>
                </c:pt>
                <c:pt idx="8318">
                  <c:v>8319</c:v>
                </c:pt>
                <c:pt idx="8319">
                  <c:v>8320</c:v>
                </c:pt>
                <c:pt idx="8320">
                  <c:v>8321</c:v>
                </c:pt>
                <c:pt idx="8321">
                  <c:v>8322</c:v>
                </c:pt>
                <c:pt idx="8322">
                  <c:v>8323</c:v>
                </c:pt>
                <c:pt idx="8323">
                  <c:v>8324</c:v>
                </c:pt>
                <c:pt idx="8324">
                  <c:v>8325</c:v>
                </c:pt>
                <c:pt idx="8325">
                  <c:v>8326</c:v>
                </c:pt>
                <c:pt idx="8326">
                  <c:v>8327</c:v>
                </c:pt>
                <c:pt idx="8327">
                  <c:v>8328</c:v>
                </c:pt>
                <c:pt idx="8328">
                  <c:v>8329</c:v>
                </c:pt>
                <c:pt idx="8329">
                  <c:v>8330</c:v>
                </c:pt>
                <c:pt idx="8330">
                  <c:v>8331</c:v>
                </c:pt>
                <c:pt idx="8331">
                  <c:v>8332</c:v>
                </c:pt>
                <c:pt idx="8332">
                  <c:v>8333</c:v>
                </c:pt>
                <c:pt idx="8333">
                  <c:v>8334</c:v>
                </c:pt>
                <c:pt idx="8334">
                  <c:v>8335</c:v>
                </c:pt>
                <c:pt idx="8335">
                  <c:v>8336</c:v>
                </c:pt>
                <c:pt idx="8336">
                  <c:v>8337</c:v>
                </c:pt>
                <c:pt idx="8337">
                  <c:v>8338</c:v>
                </c:pt>
                <c:pt idx="8338">
                  <c:v>8339</c:v>
                </c:pt>
                <c:pt idx="8339">
                  <c:v>8340</c:v>
                </c:pt>
                <c:pt idx="8340">
                  <c:v>8341</c:v>
                </c:pt>
                <c:pt idx="8341">
                  <c:v>8342</c:v>
                </c:pt>
                <c:pt idx="8342">
                  <c:v>8343</c:v>
                </c:pt>
                <c:pt idx="8343">
                  <c:v>8344</c:v>
                </c:pt>
                <c:pt idx="8344">
                  <c:v>8345</c:v>
                </c:pt>
                <c:pt idx="8345">
                  <c:v>8346</c:v>
                </c:pt>
                <c:pt idx="8346">
                  <c:v>8347</c:v>
                </c:pt>
                <c:pt idx="8347">
                  <c:v>8348</c:v>
                </c:pt>
                <c:pt idx="8348">
                  <c:v>8349</c:v>
                </c:pt>
                <c:pt idx="8349">
                  <c:v>8350</c:v>
                </c:pt>
                <c:pt idx="8350">
                  <c:v>8351</c:v>
                </c:pt>
                <c:pt idx="8351">
                  <c:v>8352</c:v>
                </c:pt>
                <c:pt idx="8352">
                  <c:v>8353</c:v>
                </c:pt>
                <c:pt idx="8353">
                  <c:v>8354</c:v>
                </c:pt>
                <c:pt idx="8354">
                  <c:v>8355</c:v>
                </c:pt>
                <c:pt idx="8355">
                  <c:v>8356</c:v>
                </c:pt>
                <c:pt idx="8356">
                  <c:v>8357</c:v>
                </c:pt>
                <c:pt idx="8357">
                  <c:v>8358</c:v>
                </c:pt>
                <c:pt idx="8358">
                  <c:v>8359</c:v>
                </c:pt>
                <c:pt idx="8359">
                  <c:v>8360</c:v>
                </c:pt>
                <c:pt idx="8360">
                  <c:v>8361</c:v>
                </c:pt>
                <c:pt idx="8361">
                  <c:v>8362</c:v>
                </c:pt>
                <c:pt idx="8362">
                  <c:v>8363</c:v>
                </c:pt>
                <c:pt idx="8363">
                  <c:v>8364</c:v>
                </c:pt>
                <c:pt idx="8364">
                  <c:v>8365</c:v>
                </c:pt>
                <c:pt idx="8365">
                  <c:v>8366</c:v>
                </c:pt>
                <c:pt idx="8366">
                  <c:v>8367</c:v>
                </c:pt>
                <c:pt idx="8367">
                  <c:v>8368</c:v>
                </c:pt>
                <c:pt idx="8368">
                  <c:v>8369</c:v>
                </c:pt>
                <c:pt idx="8369">
                  <c:v>8370</c:v>
                </c:pt>
                <c:pt idx="8370">
                  <c:v>8371</c:v>
                </c:pt>
                <c:pt idx="8371">
                  <c:v>8372</c:v>
                </c:pt>
                <c:pt idx="8372">
                  <c:v>8373</c:v>
                </c:pt>
                <c:pt idx="8373">
                  <c:v>8374</c:v>
                </c:pt>
                <c:pt idx="8374">
                  <c:v>8375</c:v>
                </c:pt>
                <c:pt idx="8375">
                  <c:v>8376</c:v>
                </c:pt>
                <c:pt idx="8376">
                  <c:v>8377</c:v>
                </c:pt>
                <c:pt idx="8377">
                  <c:v>8378</c:v>
                </c:pt>
                <c:pt idx="8378">
                  <c:v>8379</c:v>
                </c:pt>
                <c:pt idx="8379">
                  <c:v>8380</c:v>
                </c:pt>
                <c:pt idx="8380">
                  <c:v>8381</c:v>
                </c:pt>
                <c:pt idx="8381">
                  <c:v>8382</c:v>
                </c:pt>
                <c:pt idx="8382">
                  <c:v>8383</c:v>
                </c:pt>
                <c:pt idx="8383">
                  <c:v>8384</c:v>
                </c:pt>
                <c:pt idx="8384">
                  <c:v>8385</c:v>
                </c:pt>
                <c:pt idx="8385">
                  <c:v>8386</c:v>
                </c:pt>
                <c:pt idx="8386">
                  <c:v>8387</c:v>
                </c:pt>
                <c:pt idx="8387">
                  <c:v>8388</c:v>
                </c:pt>
                <c:pt idx="8388">
                  <c:v>8389</c:v>
                </c:pt>
                <c:pt idx="8389">
                  <c:v>8390</c:v>
                </c:pt>
                <c:pt idx="8390">
                  <c:v>8391</c:v>
                </c:pt>
                <c:pt idx="8391">
                  <c:v>8392</c:v>
                </c:pt>
                <c:pt idx="8392">
                  <c:v>8393</c:v>
                </c:pt>
                <c:pt idx="8393">
                  <c:v>8394</c:v>
                </c:pt>
                <c:pt idx="8394">
                  <c:v>8395</c:v>
                </c:pt>
                <c:pt idx="8395">
                  <c:v>8396</c:v>
                </c:pt>
                <c:pt idx="8396">
                  <c:v>8397</c:v>
                </c:pt>
                <c:pt idx="8397">
                  <c:v>8398</c:v>
                </c:pt>
                <c:pt idx="8398">
                  <c:v>8399</c:v>
                </c:pt>
                <c:pt idx="8399">
                  <c:v>8400</c:v>
                </c:pt>
                <c:pt idx="8400">
                  <c:v>8401</c:v>
                </c:pt>
                <c:pt idx="8401">
                  <c:v>8402</c:v>
                </c:pt>
                <c:pt idx="8402">
                  <c:v>8403</c:v>
                </c:pt>
                <c:pt idx="8403">
                  <c:v>8404</c:v>
                </c:pt>
                <c:pt idx="8404">
                  <c:v>8405</c:v>
                </c:pt>
                <c:pt idx="8405">
                  <c:v>8406</c:v>
                </c:pt>
                <c:pt idx="8406">
                  <c:v>8407</c:v>
                </c:pt>
                <c:pt idx="8407">
                  <c:v>8408</c:v>
                </c:pt>
                <c:pt idx="8408">
                  <c:v>8409</c:v>
                </c:pt>
                <c:pt idx="8409">
                  <c:v>8410</c:v>
                </c:pt>
                <c:pt idx="8410">
                  <c:v>8411</c:v>
                </c:pt>
                <c:pt idx="8411">
                  <c:v>8412</c:v>
                </c:pt>
                <c:pt idx="8412">
                  <c:v>8413</c:v>
                </c:pt>
                <c:pt idx="8413">
                  <c:v>8414</c:v>
                </c:pt>
                <c:pt idx="8414">
                  <c:v>8415</c:v>
                </c:pt>
                <c:pt idx="8415">
                  <c:v>8416</c:v>
                </c:pt>
                <c:pt idx="8416">
                  <c:v>8417</c:v>
                </c:pt>
                <c:pt idx="8417">
                  <c:v>8418</c:v>
                </c:pt>
                <c:pt idx="8418">
                  <c:v>8419</c:v>
                </c:pt>
                <c:pt idx="8419">
                  <c:v>8420</c:v>
                </c:pt>
                <c:pt idx="8420">
                  <c:v>8421</c:v>
                </c:pt>
                <c:pt idx="8421">
                  <c:v>8422</c:v>
                </c:pt>
                <c:pt idx="8422">
                  <c:v>8423</c:v>
                </c:pt>
                <c:pt idx="8423">
                  <c:v>8424</c:v>
                </c:pt>
                <c:pt idx="8424">
                  <c:v>8425</c:v>
                </c:pt>
                <c:pt idx="8425">
                  <c:v>8426</c:v>
                </c:pt>
                <c:pt idx="8426">
                  <c:v>8427</c:v>
                </c:pt>
                <c:pt idx="8427">
                  <c:v>8428</c:v>
                </c:pt>
                <c:pt idx="8428">
                  <c:v>8429</c:v>
                </c:pt>
                <c:pt idx="8429">
                  <c:v>8430</c:v>
                </c:pt>
                <c:pt idx="8430">
                  <c:v>8431</c:v>
                </c:pt>
                <c:pt idx="8431">
                  <c:v>8432</c:v>
                </c:pt>
                <c:pt idx="8432">
                  <c:v>8433</c:v>
                </c:pt>
                <c:pt idx="8433">
                  <c:v>8434</c:v>
                </c:pt>
                <c:pt idx="8434">
                  <c:v>8435</c:v>
                </c:pt>
                <c:pt idx="8435">
                  <c:v>8436</c:v>
                </c:pt>
                <c:pt idx="8436">
                  <c:v>8437</c:v>
                </c:pt>
                <c:pt idx="8437">
                  <c:v>8438</c:v>
                </c:pt>
                <c:pt idx="8438">
                  <c:v>8439</c:v>
                </c:pt>
                <c:pt idx="8439">
                  <c:v>8440</c:v>
                </c:pt>
                <c:pt idx="8440">
                  <c:v>8441</c:v>
                </c:pt>
                <c:pt idx="8441">
                  <c:v>8442</c:v>
                </c:pt>
                <c:pt idx="8442">
                  <c:v>8443</c:v>
                </c:pt>
                <c:pt idx="8443">
                  <c:v>8444</c:v>
                </c:pt>
                <c:pt idx="8444">
                  <c:v>8445</c:v>
                </c:pt>
                <c:pt idx="8445">
                  <c:v>8446</c:v>
                </c:pt>
                <c:pt idx="8446">
                  <c:v>8447</c:v>
                </c:pt>
                <c:pt idx="8447">
                  <c:v>8448</c:v>
                </c:pt>
                <c:pt idx="8448">
                  <c:v>8449</c:v>
                </c:pt>
                <c:pt idx="8449">
                  <c:v>8450</c:v>
                </c:pt>
                <c:pt idx="8450">
                  <c:v>8451</c:v>
                </c:pt>
                <c:pt idx="8451">
                  <c:v>8452</c:v>
                </c:pt>
                <c:pt idx="8452">
                  <c:v>8453</c:v>
                </c:pt>
                <c:pt idx="8453">
                  <c:v>8454</c:v>
                </c:pt>
                <c:pt idx="8454">
                  <c:v>8455</c:v>
                </c:pt>
                <c:pt idx="8455">
                  <c:v>8456</c:v>
                </c:pt>
                <c:pt idx="8456">
                  <c:v>8457</c:v>
                </c:pt>
                <c:pt idx="8457">
                  <c:v>8458</c:v>
                </c:pt>
                <c:pt idx="8458">
                  <c:v>8459</c:v>
                </c:pt>
                <c:pt idx="8459">
                  <c:v>8460</c:v>
                </c:pt>
                <c:pt idx="8460">
                  <c:v>8461</c:v>
                </c:pt>
                <c:pt idx="8461">
                  <c:v>8462</c:v>
                </c:pt>
                <c:pt idx="8462">
                  <c:v>8463</c:v>
                </c:pt>
                <c:pt idx="8463">
                  <c:v>8464</c:v>
                </c:pt>
                <c:pt idx="8464">
                  <c:v>8465</c:v>
                </c:pt>
                <c:pt idx="8465">
                  <c:v>8466</c:v>
                </c:pt>
                <c:pt idx="8466">
                  <c:v>8467</c:v>
                </c:pt>
                <c:pt idx="8467">
                  <c:v>8468</c:v>
                </c:pt>
                <c:pt idx="8468">
                  <c:v>8469</c:v>
                </c:pt>
                <c:pt idx="8469">
                  <c:v>8470</c:v>
                </c:pt>
                <c:pt idx="8470">
                  <c:v>8471</c:v>
                </c:pt>
                <c:pt idx="8471">
                  <c:v>8472</c:v>
                </c:pt>
                <c:pt idx="8472">
                  <c:v>8473</c:v>
                </c:pt>
                <c:pt idx="8473">
                  <c:v>8474</c:v>
                </c:pt>
                <c:pt idx="8474">
                  <c:v>8475</c:v>
                </c:pt>
                <c:pt idx="8475">
                  <c:v>8476</c:v>
                </c:pt>
                <c:pt idx="8476">
                  <c:v>8477</c:v>
                </c:pt>
                <c:pt idx="8477">
                  <c:v>8478</c:v>
                </c:pt>
                <c:pt idx="8478">
                  <c:v>8479</c:v>
                </c:pt>
                <c:pt idx="8479">
                  <c:v>8480</c:v>
                </c:pt>
                <c:pt idx="8480">
                  <c:v>8481</c:v>
                </c:pt>
                <c:pt idx="8481">
                  <c:v>8482</c:v>
                </c:pt>
                <c:pt idx="8482">
                  <c:v>8483</c:v>
                </c:pt>
                <c:pt idx="8483">
                  <c:v>8484</c:v>
                </c:pt>
                <c:pt idx="8484">
                  <c:v>8485</c:v>
                </c:pt>
                <c:pt idx="8485">
                  <c:v>8486</c:v>
                </c:pt>
                <c:pt idx="8486">
                  <c:v>8487</c:v>
                </c:pt>
                <c:pt idx="8487">
                  <c:v>8488</c:v>
                </c:pt>
                <c:pt idx="8488">
                  <c:v>8489</c:v>
                </c:pt>
                <c:pt idx="8489">
                  <c:v>8490</c:v>
                </c:pt>
                <c:pt idx="8490">
                  <c:v>8491</c:v>
                </c:pt>
                <c:pt idx="8491">
                  <c:v>8492</c:v>
                </c:pt>
                <c:pt idx="8492">
                  <c:v>8493</c:v>
                </c:pt>
                <c:pt idx="8493">
                  <c:v>8494</c:v>
                </c:pt>
                <c:pt idx="8494">
                  <c:v>8495</c:v>
                </c:pt>
                <c:pt idx="8495">
                  <c:v>8496</c:v>
                </c:pt>
                <c:pt idx="8496">
                  <c:v>8497</c:v>
                </c:pt>
                <c:pt idx="8497">
                  <c:v>8498</c:v>
                </c:pt>
                <c:pt idx="8498">
                  <c:v>8499</c:v>
                </c:pt>
                <c:pt idx="8499">
                  <c:v>8500</c:v>
                </c:pt>
                <c:pt idx="8500">
                  <c:v>8501</c:v>
                </c:pt>
                <c:pt idx="8501">
                  <c:v>8502</c:v>
                </c:pt>
                <c:pt idx="8502">
                  <c:v>8503</c:v>
                </c:pt>
                <c:pt idx="8503">
                  <c:v>8504</c:v>
                </c:pt>
                <c:pt idx="8504">
                  <c:v>8505</c:v>
                </c:pt>
                <c:pt idx="8505">
                  <c:v>8506</c:v>
                </c:pt>
                <c:pt idx="8506">
                  <c:v>8507</c:v>
                </c:pt>
                <c:pt idx="8507">
                  <c:v>8508</c:v>
                </c:pt>
                <c:pt idx="8508">
                  <c:v>8509</c:v>
                </c:pt>
                <c:pt idx="8509">
                  <c:v>8510</c:v>
                </c:pt>
                <c:pt idx="8510">
                  <c:v>8511</c:v>
                </c:pt>
                <c:pt idx="8511">
                  <c:v>8512</c:v>
                </c:pt>
                <c:pt idx="8512">
                  <c:v>8513</c:v>
                </c:pt>
                <c:pt idx="8513">
                  <c:v>8514</c:v>
                </c:pt>
                <c:pt idx="8514">
                  <c:v>8515</c:v>
                </c:pt>
                <c:pt idx="8515">
                  <c:v>8516</c:v>
                </c:pt>
                <c:pt idx="8516">
                  <c:v>8517</c:v>
                </c:pt>
                <c:pt idx="8517">
                  <c:v>8518</c:v>
                </c:pt>
                <c:pt idx="8518">
                  <c:v>8519</c:v>
                </c:pt>
                <c:pt idx="8519">
                  <c:v>8520</c:v>
                </c:pt>
                <c:pt idx="8520">
                  <c:v>8521</c:v>
                </c:pt>
                <c:pt idx="8521">
                  <c:v>8522</c:v>
                </c:pt>
                <c:pt idx="8522">
                  <c:v>8523</c:v>
                </c:pt>
                <c:pt idx="8523">
                  <c:v>8524</c:v>
                </c:pt>
                <c:pt idx="8524">
                  <c:v>8525</c:v>
                </c:pt>
                <c:pt idx="8525">
                  <c:v>8526</c:v>
                </c:pt>
                <c:pt idx="8526">
                  <c:v>8527</c:v>
                </c:pt>
                <c:pt idx="8527">
                  <c:v>8528</c:v>
                </c:pt>
                <c:pt idx="8528">
                  <c:v>8529</c:v>
                </c:pt>
                <c:pt idx="8529">
                  <c:v>8530</c:v>
                </c:pt>
                <c:pt idx="8530">
                  <c:v>8531</c:v>
                </c:pt>
                <c:pt idx="8531">
                  <c:v>8532</c:v>
                </c:pt>
                <c:pt idx="8532">
                  <c:v>8533</c:v>
                </c:pt>
                <c:pt idx="8533">
                  <c:v>8534</c:v>
                </c:pt>
                <c:pt idx="8534">
                  <c:v>8535</c:v>
                </c:pt>
                <c:pt idx="8535">
                  <c:v>8536</c:v>
                </c:pt>
                <c:pt idx="8536">
                  <c:v>8537</c:v>
                </c:pt>
                <c:pt idx="8537">
                  <c:v>8538</c:v>
                </c:pt>
                <c:pt idx="8538">
                  <c:v>8539</c:v>
                </c:pt>
                <c:pt idx="8539">
                  <c:v>8540</c:v>
                </c:pt>
                <c:pt idx="8540">
                  <c:v>8541</c:v>
                </c:pt>
                <c:pt idx="8541">
                  <c:v>8542</c:v>
                </c:pt>
                <c:pt idx="8542">
                  <c:v>8543</c:v>
                </c:pt>
                <c:pt idx="8543">
                  <c:v>8544</c:v>
                </c:pt>
                <c:pt idx="8544">
                  <c:v>8545</c:v>
                </c:pt>
                <c:pt idx="8545">
                  <c:v>8546</c:v>
                </c:pt>
                <c:pt idx="8546">
                  <c:v>8547</c:v>
                </c:pt>
                <c:pt idx="8547">
                  <c:v>8548</c:v>
                </c:pt>
                <c:pt idx="8548">
                  <c:v>8549</c:v>
                </c:pt>
                <c:pt idx="8549">
                  <c:v>8550</c:v>
                </c:pt>
                <c:pt idx="8550">
                  <c:v>8551</c:v>
                </c:pt>
                <c:pt idx="8551">
                  <c:v>8552</c:v>
                </c:pt>
                <c:pt idx="8552">
                  <c:v>8553</c:v>
                </c:pt>
                <c:pt idx="8553">
                  <c:v>8554</c:v>
                </c:pt>
                <c:pt idx="8554">
                  <c:v>8555</c:v>
                </c:pt>
                <c:pt idx="8555">
                  <c:v>8556</c:v>
                </c:pt>
                <c:pt idx="8556">
                  <c:v>8557</c:v>
                </c:pt>
                <c:pt idx="8557">
                  <c:v>8558</c:v>
                </c:pt>
                <c:pt idx="8558">
                  <c:v>8559</c:v>
                </c:pt>
                <c:pt idx="8559">
                  <c:v>8560</c:v>
                </c:pt>
                <c:pt idx="8560">
                  <c:v>8561</c:v>
                </c:pt>
                <c:pt idx="8561">
                  <c:v>8562</c:v>
                </c:pt>
                <c:pt idx="8562">
                  <c:v>8563</c:v>
                </c:pt>
                <c:pt idx="8563">
                  <c:v>8564</c:v>
                </c:pt>
                <c:pt idx="8564">
                  <c:v>8565</c:v>
                </c:pt>
                <c:pt idx="8565">
                  <c:v>8566</c:v>
                </c:pt>
                <c:pt idx="8566">
                  <c:v>8567</c:v>
                </c:pt>
                <c:pt idx="8567">
                  <c:v>8568</c:v>
                </c:pt>
                <c:pt idx="8568">
                  <c:v>8569</c:v>
                </c:pt>
                <c:pt idx="8569">
                  <c:v>8570</c:v>
                </c:pt>
                <c:pt idx="8570">
                  <c:v>8571</c:v>
                </c:pt>
                <c:pt idx="8571">
                  <c:v>8572</c:v>
                </c:pt>
                <c:pt idx="8572">
                  <c:v>8573</c:v>
                </c:pt>
                <c:pt idx="8573">
                  <c:v>8574</c:v>
                </c:pt>
                <c:pt idx="8574">
                  <c:v>8575</c:v>
                </c:pt>
                <c:pt idx="8575">
                  <c:v>8576</c:v>
                </c:pt>
                <c:pt idx="8576">
                  <c:v>8577</c:v>
                </c:pt>
                <c:pt idx="8577">
                  <c:v>8578</c:v>
                </c:pt>
                <c:pt idx="8578">
                  <c:v>8579</c:v>
                </c:pt>
                <c:pt idx="8579">
                  <c:v>8580</c:v>
                </c:pt>
                <c:pt idx="8580">
                  <c:v>8581</c:v>
                </c:pt>
                <c:pt idx="8581">
                  <c:v>8582</c:v>
                </c:pt>
                <c:pt idx="8582">
                  <c:v>8583</c:v>
                </c:pt>
                <c:pt idx="8583">
                  <c:v>8584</c:v>
                </c:pt>
                <c:pt idx="8584">
                  <c:v>8585</c:v>
                </c:pt>
                <c:pt idx="8585">
                  <c:v>8586</c:v>
                </c:pt>
                <c:pt idx="8586">
                  <c:v>8587</c:v>
                </c:pt>
                <c:pt idx="8587">
                  <c:v>8588</c:v>
                </c:pt>
                <c:pt idx="8588">
                  <c:v>8589</c:v>
                </c:pt>
                <c:pt idx="8589">
                  <c:v>8590</c:v>
                </c:pt>
                <c:pt idx="8590">
                  <c:v>8591</c:v>
                </c:pt>
                <c:pt idx="8591">
                  <c:v>8592</c:v>
                </c:pt>
                <c:pt idx="8592">
                  <c:v>8593</c:v>
                </c:pt>
                <c:pt idx="8593">
                  <c:v>8594</c:v>
                </c:pt>
                <c:pt idx="8594">
                  <c:v>8595</c:v>
                </c:pt>
                <c:pt idx="8595">
                  <c:v>8596</c:v>
                </c:pt>
                <c:pt idx="8596">
                  <c:v>8597</c:v>
                </c:pt>
                <c:pt idx="8597">
                  <c:v>8598</c:v>
                </c:pt>
                <c:pt idx="8598">
                  <c:v>8599</c:v>
                </c:pt>
                <c:pt idx="8599">
                  <c:v>8600</c:v>
                </c:pt>
                <c:pt idx="8600">
                  <c:v>8601</c:v>
                </c:pt>
                <c:pt idx="8601">
                  <c:v>8602</c:v>
                </c:pt>
                <c:pt idx="8602">
                  <c:v>8603</c:v>
                </c:pt>
                <c:pt idx="8603">
                  <c:v>8604</c:v>
                </c:pt>
                <c:pt idx="8604">
                  <c:v>8605</c:v>
                </c:pt>
                <c:pt idx="8605">
                  <c:v>8606</c:v>
                </c:pt>
                <c:pt idx="8606">
                  <c:v>8607</c:v>
                </c:pt>
                <c:pt idx="8607">
                  <c:v>8608</c:v>
                </c:pt>
                <c:pt idx="8608">
                  <c:v>8609</c:v>
                </c:pt>
                <c:pt idx="8609">
                  <c:v>8610</c:v>
                </c:pt>
                <c:pt idx="8610">
                  <c:v>8611</c:v>
                </c:pt>
                <c:pt idx="8611">
                  <c:v>8612</c:v>
                </c:pt>
                <c:pt idx="8612">
                  <c:v>8613</c:v>
                </c:pt>
                <c:pt idx="8613">
                  <c:v>8614</c:v>
                </c:pt>
                <c:pt idx="8614">
                  <c:v>8615</c:v>
                </c:pt>
                <c:pt idx="8615">
                  <c:v>8616</c:v>
                </c:pt>
                <c:pt idx="8616">
                  <c:v>8617</c:v>
                </c:pt>
                <c:pt idx="8617">
                  <c:v>8618</c:v>
                </c:pt>
                <c:pt idx="8618">
                  <c:v>8619</c:v>
                </c:pt>
                <c:pt idx="8619">
                  <c:v>8620</c:v>
                </c:pt>
                <c:pt idx="8620">
                  <c:v>8621</c:v>
                </c:pt>
                <c:pt idx="8621">
                  <c:v>8622</c:v>
                </c:pt>
                <c:pt idx="8622">
                  <c:v>8623</c:v>
                </c:pt>
                <c:pt idx="8623">
                  <c:v>8624</c:v>
                </c:pt>
                <c:pt idx="8624">
                  <c:v>8625</c:v>
                </c:pt>
                <c:pt idx="8625">
                  <c:v>8626</c:v>
                </c:pt>
                <c:pt idx="8626">
                  <c:v>8627</c:v>
                </c:pt>
                <c:pt idx="8627">
                  <c:v>8628</c:v>
                </c:pt>
                <c:pt idx="8628">
                  <c:v>8629</c:v>
                </c:pt>
                <c:pt idx="8629">
                  <c:v>8630</c:v>
                </c:pt>
                <c:pt idx="8630">
                  <c:v>8631</c:v>
                </c:pt>
                <c:pt idx="8631">
                  <c:v>8632</c:v>
                </c:pt>
                <c:pt idx="8632">
                  <c:v>8633</c:v>
                </c:pt>
                <c:pt idx="8633">
                  <c:v>8634</c:v>
                </c:pt>
                <c:pt idx="8634">
                  <c:v>8635</c:v>
                </c:pt>
                <c:pt idx="8635">
                  <c:v>8636</c:v>
                </c:pt>
                <c:pt idx="8636">
                  <c:v>8637</c:v>
                </c:pt>
                <c:pt idx="8637">
                  <c:v>8638</c:v>
                </c:pt>
                <c:pt idx="8638">
                  <c:v>8639</c:v>
                </c:pt>
                <c:pt idx="8639">
                  <c:v>8640</c:v>
                </c:pt>
                <c:pt idx="8640">
                  <c:v>8641</c:v>
                </c:pt>
                <c:pt idx="8641">
                  <c:v>8642</c:v>
                </c:pt>
                <c:pt idx="8642">
                  <c:v>8643</c:v>
                </c:pt>
                <c:pt idx="8643">
                  <c:v>8644</c:v>
                </c:pt>
                <c:pt idx="8644">
                  <c:v>8645</c:v>
                </c:pt>
                <c:pt idx="8645">
                  <c:v>8646</c:v>
                </c:pt>
                <c:pt idx="8646">
                  <c:v>8647</c:v>
                </c:pt>
                <c:pt idx="8647">
                  <c:v>8648</c:v>
                </c:pt>
                <c:pt idx="8648">
                  <c:v>8649</c:v>
                </c:pt>
                <c:pt idx="8649">
                  <c:v>8650</c:v>
                </c:pt>
                <c:pt idx="8650">
                  <c:v>8651</c:v>
                </c:pt>
                <c:pt idx="8651">
                  <c:v>8652</c:v>
                </c:pt>
                <c:pt idx="8652">
                  <c:v>8653</c:v>
                </c:pt>
                <c:pt idx="8653">
                  <c:v>8654</c:v>
                </c:pt>
                <c:pt idx="8654">
                  <c:v>8655</c:v>
                </c:pt>
                <c:pt idx="8655">
                  <c:v>8656</c:v>
                </c:pt>
                <c:pt idx="8656">
                  <c:v>8657</c:v>
                </c:pt>
                <c:pt idx="8657">
                  <c:v>8658</c:v>
                </c:pt>
                <c:pt idx="8658">
                  <c:v>8659</c:v>
                </c:pt>
                <c:pt idx="8659">
                  <c:v>8660</c:v>
                </c:pt>
                <c:pt idx="8660">
                  <c:v>8661</c:v>
                </c:pt>
                <c:pt idx="8661">
                  <c:v>8662</c:v>
                </c:pt>
                <c:pt idx="8662">
                  <c:v>8663</c:v>
                </c:pt>
                <c:pt idx="8663">
                  <c:v>8664</c:v>
                </c:pt>
                <c:pt idx="8664">
                  <c:v>8665</c:v>
                </c:pt>
                <c:pt idx="8665">
                  <c:v>8666</c:v>
                </c:pt>
                <c:pt idx="8666">
                  <c:v>8667</c:v>
                </c:pt>
                <c:pt idx="8667">
                  <c:v>8668</c:v>
                </c:pt>
                <c:pt idx="8668">
                  <c:v>8669</c:v>
                </c:pt>
                <c:pt idx="8669">
                  <c:v>8670</c:v>
                </c:pt>
                <c:pt idx="8670">
                  <c:v>8671</c:v>
                </c:pt>
                <c:pt idx="8671">
                  <c:v>8672</c:v>
                </c:pt>
                <c:pt idx="8672">
                  <c:v>8673</c:v>
                </c:pt>
                <c:pt idx="8673">
                  <c:v>8674</c:v>
                </c:pt>
                <c:pt idx="8674">
                  <c:v>8675</c:v>
                </c:pt>
                <c:pt idx="8675">
                  <c:v>8676</c:v>
                </c:pt>
                <c:pt idx="8676">
                  <c:v>8677</c:v>
                </c:pt>
                <c:pt idx="8677">
                  <c:v>8678</c:v>
                </c:pt>
                <c:pt idx="8678">
                  <c:v>8679</c:v>
                </c:pt>
                <c:pt idx="8679">
                  <c:v>8680</c:v>
                </c:pt>
                <c:pt idx="8680">
                  <c:v>8681</c:v>
                </c:pt>
                <c:pt idx="8681">
                  <c:v>8682</c:v>
                </c:pt>
                <c:pt idx="8682">
                  <c:v>8683</c:v>
                </c:pt>
                <c:pt idx="8683">
                  <c:v>8684</c:v>
                </c:pt>
                <c:pt idx="8684">
                  <c:v>8685</c:v>
                </c:pt>
                <c:pt idx="8685">
                  <c:v>8686</c:v>
                </c:pt>
                <c:pt idx="8686">
                  <c:v>8687</c:v>
                </c:pt>
                <c:pt idx="8687">
                  <c:v>8688</c:v>
                </c:pt>
                <c:pt idx="8688">
                  <c:v>8689</c:v>
                </c:pt>
                <c:pt idx="8689">
                  <c:v>8690</c:v>
                </c:pt>
                <c:pt idx="8690">
                  <c:v>8691</c:v>
                </c:pt>
                <c:pt idx="8691">
                  <c:v>8692</c:v>
                </c:pt>
                <c:pt idx="8692">
                  <c:v>8693</c:v>
                </c:pt>
                <c:pt idx="8693">
                  <c:v>8694</c:v>
                </c:pt>
                <c:pt idx="8694">
                  <c:v>8695</c:v>
                </c:pt>
                <c:pt idx="8695">
                  <c:v>8696</c:v>
                </c:pt>
                <c:pt idx="8696">
                  <c:v>8697</c:v>
                </c:pt>
                <c:pt idx="8697">
                  <c:v>8698</c:v>
                </c:pt>
                <c:pt idx="8698">
                  <c:v>8699</c:v>
                </c:pt>
                <c:pt idx="8699">
                  <c:v>8700</c:v>
                </c:pt>
                <c:pt idx="8700">
                  <c:v>8701</c:v>
                </c:pt>
                <c:pt idx="8701">
                  <c:v>8702</c:v>
                </c:pt>
                <c:pt idx="8702">
                  <c:v>8703</c:v>
                </c:pt>
                <c:pt idx="8703">
                  <c:v>8704</c:v>
                </c:pt>
                <c:pt idx="8704">
                  <c:v>8705</c:v>
                </c:pt>
                <c:pt idx="8705">
                  <c:v>8706</c:v>
                </c:pt>
                <c:pt idx="8706">
                  <c:v>8707</c:v>
                </c:pt>
                <c:pt idx="8707">
                  <c:v>8708</c:v>
                </c:pt>
                <c:pt idx="8708">
                  <c:v>8709</c:v>
                </c:pt>
                <c:pt idx="8709">
                  <c:v>8710</c:v>
                </c:pt>
                <c:pt idx="8710">
                  <c:v>8711</c:v>
                </c:pt>
                <c:pt idx="8711">
                  <c:v>8712</c:v>
                </c:pt>
                <c:pt idx="8712">
                  <c:v>8713</c:v>
                </c:pt>
                <c:pt idx="8713">
                  <c:v>8714</c:v>
                </c:pt>
                <c:pt idx="8714">
                  <c:v>8715</c:v>
                </c:pt>
                <c:pt idx="8715">
                  <c:v>8716</c:v>
                </c:pt>
                <c:pt idx="8716">
                  <c:v>8717</c:v>
                </c:pt>
                <c:pt idx="8717">
                  <c:v>8718</c:v>
                </c:pt>
                <c:pt idx="8718">
                  <c:v>8719</c:v>
                </c:pt>
                <c:pt idx="8719">
                  <c:v>8720</c:v>
                </c:pt>
                <c:pt idx="8720">
                  <c:v>8721</c:v>
                </c:pt>
                <c:pt idx="8721">
                  <c:v>8722</c:v>
                </c:pt>
                <c:pt idx="8722">
                  <c:v>8723</c:v>
                </c:pt>
                <c:pt idx="8723">
                  <c:v>8724</c:v>
                </c:pt>
                <c:pt idx="8724">
                  <c:v>8725</c:v>
                </c:pt>
                <c:pt idx="8725">
                  <c:v>8726</c:v>
                </c:pt>
                <c:pt idx="8726">
                  <c:v>8727</c:v>
                </c:pt>
                <c:pt idx="8727">
                  <c:v>8728</c:v>
                </c:pt>
                <c:pt idx="8728">
                  <c:v>8729</c:v>
                </c:pt>
                <c:pt idx="8729">
                  <c:v>8730</c:v>
                </c:pt>
                <c:pt idx="8730">
                  <c:v>8731</c:v>
                </c:pt>
                <c:pt idx="8731">
                  <c:v>8732</c:v>
                </c:pt>
                <c:pt idx="8732">
                  <c:v>8733</c:v>
                </c:pt>
                <c:pt idx="8733">
                  <c:v>8734</c:v>
                </c:pt>
                <c:pt idx="8734">
                  <c:v>8735</c:v>
                </c:pt>
                <c:pt idx="8735">
                  <c:v>8736</c:v>
                </c:pt>
                <c:pt idx="8736">
                  <c:v>8737</c:v>
                </c:pt>
                <c:pt idx="8737">
                  <c:v>8738</c:v>
                </c:pt>
                <c:pt idx="8738">
                  <c:v>8739</c:v>
                </c:pt>
                <c:pt idx="8739">
                  <c:v>8740</c:v>
                </c:pt>
                <c:pt idx="8740">
                  <c:v>8741</c:v>
                </c:pt>
                <c:pt idx="8741">
                  <c:v>8742</c:v>
                </c:pt>
                <c:pt idx="8742">
                  <c:v>8743</c:v>
                </c:pt>
                <c:pt idx="8743">
                  <c:v>8744</c:v>
                </c:pt>
                <c:pt idx="8744">
                  <c:v>8745</c:v>
                </c:pt>
                <c:pt idx="8745">
                  <c:v>8746</c:v>
                </c:pt>
                <c:pt idx="8746">
                  <c:v>8747</c:v>
                </c:pt>
                <c:pt idx="8747">
                  <c:v>8748</c:v>
                </c:pt>
                <c:pt idx="8748">
                  <c:v>8749</c:v>
                </c:pt>
                <c:pt idx="8749">
                  <c:v>8750</c:v>
                </c:pt>
                <c:pt idx="8750">
                  <c:v>8751</c:v>
                </c:pt>
                <c:pt idx="8751">
                  <c:v>8752</c:v>
                </c:pt>
                <c:pt idx="8752">
                  <c:v>8753</c:v>
                </c:pt>
                <c:pt idx="8753">
                  <c:v>8754</c:v>
                </c:pt>
                <c:pt idx="8754">
                  <c:v>8755</c:v>
                </c:pt>
                <c:pt idx="8755">
                  <c:v>8756</c:v>
                </c:pt>
                <c:pt idx="8756">
                  <c:v>8757</c:v>
                </c:pt>
                <c:pt idx="8757">
                  <c:v>8758</c:v>
                </c:pt>
                <c:pt idx="8758">
                  <c:v>8759</c:v>
                </c:pt>
                <c:pt idx="8759">
                  <c:v>8760</c:v>
                </c:pt>
              </c:numCache>
            </c:numRef>
          </c:xVal>
          <c:yVal>
            <c:numRef>
              <c:f>Output_interface!$E$36:$E$8795</c:f>
              <c:numCache>
                <c:formatCode>0.000</c:formatCode>
                <c:ptCount val="87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pt idx="8641">
                  <c:v>0</c:v>
                </c:pt>
                <c:pt idx="8642">
                  <c:v>0</c:v>
                </c:pt>
                <c:pt idx="8643">
                  <c:v>0</c:v>
                </c:pt>
                <c:pt idx="8644">
                  <c:v>0</c:v>
                </c:pt>
                <c:pt idx="8645">
                  <c:v>0</c:v>
                </c:pt>
                <c:pt idx="8646">
                  <c:v>0</c:v>
                </c:pt>
                <c:pt idx="8647">
                  <c:v>0</c:v>
                </c:pt>
                <c:pt idx="8648">
                  <c:v>0</c:v>
                </c:pt>
                <c:pt idx="8649">
                  <c:v>0</c:v>
                </c:pt>
                <c:pt idx="8650">
                  <c:v>0</c:v>
                </c:pt>
                <c:pt idx="8651">
                  <c:v>0</c:v>
                </c:pt>
                <c:pt idx="8652">
                  <c:v>0</c:v>
                </c:pt>
                <c:pt idx="8653">
                  <c:v>0</c:v>
                </c:pt>
                <c:pt idx="8654">
                  <c:v>0</c:v>
                </c:pt>
                <c:pt idx="8655">
                  <c:v>0</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0</c:v>
                </c:pt>
                <c:pt idx="8674">
                  <c:v>0</c:v>
                </c:pt>
                <c:pt idx="8675">
                  <c:v>0</c:v>
                </c:pt>
                <c:pt idx="8676">
                  <c:v>0</c:v>
                </c:pt>
                <c:pt idx="8677">
                  <c:v>0</c:v>
                </c:pt>
                <c:pt idx="8678">
                  <c:v>0</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0</c:v>
                </c:pt>
                <c:pt idx="8698">
                  <c:v>0</c:v>
                </c:pt>
                <c:pt idx="8699">
                  <c:v>0</c:v>
                </c:pt>
                <c:pt idx="8700">
                  <c:v>0</c:v>
                </c:pt>
                <c:pt idx="8701">
                  <c:v>0</c:v>
                </c:pt>
                <c:pt idx="8702">
                  <c:v>0</c:v>
                </c:pt>
                <c:pt idx="8703">
                  <c:v>0</c:v>
                </c:pt>
                <c:pt idx="8704">
                  <c:v>0</c:v>
                </c:pt>
                <c:pt idx="8705">
                  <c:v>0</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0</c:v>
                </c:pt>
                <c:pt idx="8722">
                  <c:v>0</c:v>
                </c:pt>
                <c:pt idx="8723">
                  <c:v>0</c:v>
                </c:pt>
                <c:pt idx="8724">
                  <c:v>0</c:v>
                </c:pt>
                <c:pt idx="8725">
                  <c:v>0</c:v>
                </c:pt>
                <c:pt idx="8726">
                  <c:v>0</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c:v>
                </c:pt>
                <c:pt idx="8746">
                  <c:v>0</c:v>
                </c:pt>
                <c:pt idx="8747">
                  <c:v>0</c:v>
                </c:pt>
                <c:pt idx="8748">
                  <c:v>0</c:v>
                </c:pt>
                <c:pt idx="8749">
                  <c:v>0</c:v>
                </c:pt>
                <c:pt idx="8750">
                  <c:v>0</c:v>
                </c:pt>
                <c:pt idx="8751">
                  <c:v>0</c:v>
                </c:pt>
                <c:pt idx="8752">
                  <c:v>0</c:v>
                </c:pt>
                <c:pt idx="8753">
                  <c:v>0</c:v>
                </c:pt>
                <c:pt idx="8754">
                  <c:v>0</c:v>
                </c:pt>
                <c:pt idx="8755">
                  <c:v>0</c:v>
                </c:pt>
                <c:pt idx="8756">
                  <c:v>0</c:v>
                </c:pt>
                <c:pt idx="8757">
                  <c:v>0</c:v>
                </c:pt>
                <c:pt idx="8758">
                  <c:v>0</c:v>
                </c:pt>
                <c:pt idx="8759">
                  <c:v>0</c:v>
                </c:pt>
              </c:numCache>
            </c:numRef>
          </c:yVal>
          <c:smooth val="0"/>
          <c:extLst xmlns:c16r2="http://schemas.microsoft.com/office/drawing/2015/06/chart">
            <c:ext xmlns:c16="http://schemas.microsoft.com/office/drawing/2014/chart" uri="{C3380CC4-5D6E-409C-BE32-E72D297353CC}">
              <c16:uniqueId val="{00000001-77A7-4584-B8B7-5CB79184FEB5}"/>
            </c:ext>
          </c:extLst>
        </c:ser>
        <c:dLbls>
          <c:showLegendKey val="0"/>
          <c:showVal val="0"/>
          <c:showCatName val="0"/>
          <c:showSerName val="0"/>
          <c:showPercent val="0"/>
          <c:showBubbleSize val="0"/>
        </c:dLbls>
        <c:axId val="125918208"/>
        <c:axId val="125936384"/>
      </c:scatterChart>
      <c:valAx>
        <c:axId val="125918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36384"/>
        <c:crosses val="autoZero"/>
        <c:crossBetween val="midCat"/>
      </c:valAx>
      <c:valAx>
        <c:axId val="12593638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82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Annex_B!$U$237</c:f>
          <c:strCache>
            <c:ptCount val="1"/>
            <c:pt idx="0">
              <c:v>Single family houses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488120343738951"/>
          <c:y val="0.11060367464859766"/>
          <c:w val="0.76290421131202391"/>
          <c:h val="0.63846402648948541"/>
        </c:manualLayout>
      </c:layout>
      <c:scatterChart>
        <c:scatterStyle val="lineMarker"/>
        <c:varyColors val="0"/>
        <c:ser>
          <c:idx val="2"/>
          <c:order val="1"/>
          <c:tx>
            <c:strRef>
              <c:f>Annex_B!$D$254:$E$254</c:f>
              <c:strCache>
                <c:ptCount val="1"/>
                <c:pt idx="0">
                  <c:v>DHW volume need per day with eq. (B.5)  l/d</c:v>
                </c:pt>
              </c:strCache>
            </c:strRef>
          </c:tx>
          <c:spPr>
            <a:ln w="25400" cap="rnd">
              <a:solidFill>
                <a:srgbClr val="FF0000"/>
              </a:solidFill>
              <a:round/>
            </a:ln>
            <a:effectLst/>
          </c:spPr>
          <c:marker>
            <c:symbol val="none"/>
          </c:marker>
          <c:xVal>
            <c:numRef>
              <c:f>Annex_B!$F$251:$AB$251</c:f>
              <c:numCache>
                <c:formatCode>General</c:formatCode>
                <c:ptCount val="23"/>
                <c:pt idx="0">
                  <c:v>20</c:v>
                </c:pt>
                <c:pt idx="1">
                  <c:v>30</c:v>
                </c:pt>
                <c:pt idx="2">
                  <c:v>40</c:v>
                </c:pt>
                <c:pt idx="3">
                  <c:v>50</c:v>
                </c:pt>
                <c:pt idx="4">
                  <c:v>60</c:v>
                </c:pt>
                <c:pt idx="5">
                  <c:v>70</c:v>
                </c:pt>
                <c:pt idx="6">
                  <c:v>80</c:v>
                </c:pt>
                <c:pt idx="7">
                  <c:v>90</c:v>
                </c:pt>
                <c:pt idx="8">
                  <c:v>100</c:v>
                </c:pt>
                <c:pt idx="9">
                  <c:v>110</c:v>
                </c:pt>
                <c:pt idx="10">
                  <c:v>120</c:v>
                </c:pt>
                <c:pt idx="11">
                  <c:v>130</c:v>
                </c:pt>
                <c:pt idx="12">
                  <c:v>140</c:v>
                </c:pt>
                <c:pt idx="13">
                  <c:v>150</c:v>
                </c:pt>
                <c:pt idx="14">
                  <c:v>160</c:v>
                </c:pt>
                <c:pt idx="15">
                  <c:v>170</c:v>
                </c:pt>
                <c:pt idx="16">
                  <c:v>180</c:v>
                </c:pt>
                <c:pt idx="17">
                  <c:v>190</c:v>
                </c:pt>
                <c:pt idx="18">
                  <c:v>200</c:v>
                </c:pt>
                <c:pt idx="19">
                  <c:v>210</c:v>
                </c:pt>
                <c:pt idx="20">
                  <c:v>220</c:v>
                </c:pt>
                <c:pt idx="21">
                  <c:v>230</c:v>
                </c:pt>
                <c:pt idx="22">
                  <c:v>240</c:v>
                </c:pt>
              </c:numCache>
            </c:numRef>
          </c:xVal>
          <c:yVal>
            <c:numRef>
              <c:f>Annex_B!$F$254:$AB$254</c:f>
              <c:numCache>
                <c:formatCode>0.0</c:formatCode>
                <c:ptCount val="23"/>
                <c:pt idx="0">
                  <c:v>65.199999999999989</c:v>
                </c:pt>
                <c:pt idx="1">
                  <c:v>97.8</c:v>
                </c:pt>
                <c:pt idx="2">
                  <c:v>109.81052631578946</c:v>
                </c:pt>
                <c:pt idx="3">
                  <c:v>118.54545454545455</c:v>
                </c:pt>
                <c:pt idx="4">
                  <c:v>125.184</c:v>
                </c:pt>
                <c:pt idx="5">
                  <c:v>130.4</c:v>
                </c:pt>
                <c:pt idx="6">
                  <c:v>130.39999999999998</c:v>
                </c:pt>
                <c:pt idx="7">
                  <c:v>130.39999999999998</c:v>
                </c:pt>
                <c:pt idx="8">
                  <c:v>130.4</c:v>
                </c:pt>
                <c:pt idx="9">
                  <c:v>130.39999999999998</c:v>
                </c:pt>
                <c:pt idx="10">
                  <c:v>130.4</c:v>
                </c:pt>
                <c:pt idx="11">
                  <c:v>130.39999999999998</c:v>
                </c:pt>
                <c:pt idx="12">
                  <c:v>130.4</c:v>
                </c:pt>
                <c:pt idx="13">
                  <c:v>130.39999999999998</c:v>
                </c:pt>
                <c:pt idx="14">
                  <c:v>130.39999999999998</c:v>
                </c:pt>
                <c:pt idx="15">
                  <c:v>130.39999999999998</c:v>
                </c:pt>
                <c:pt idx="16">
                  <c:v>130.39999999999998</c:v>
                </c:pt>
                <c:pt idx="17">
                  <c:v>130.4</c:v>
                </c:pt>
                <c:pt idx="18">
                  <c:v>130.4</c:v>
                </c:pt>
                <c:pt idx="19">
                  <c:v>130.39999999999998</c:v>
                </c:pt>
                <c:pt idx="20">
                  <c:v>130.39999999999998</c:v>
                </c:pt>
                <c:pt idx="21">
                  <c:v>130.4</c:v>
                </c:pt>
                <c:pt idx="22">
                  <c:v>130.4</c:v>
                </c:pt>
              </c:numCache>
            </c:numRef>
          </c:yVal>
          <c:smooth val="0"/>
          <c:extLst xmlns:c16r2="http://schemas.microsoft.com/office/drawing/2015/06/chart">
            <c:ext xmlns:c16="http://schemas.microsoft.com/office/drawing/2014/chart" uri="{C3380CC4-5D6E-409C-BE32-E72D297353CC}">
              <c16:uniqueId val="{00000002-06C6-48F8-976E-FED966229E04}"/>
            </c:ext>
          </c:extLst>
        </c:ser>
        <c:ser>
          <c:idx val="3"/>
          <c:order val="3"/>
          <c:tx>
            <c:strRef>
              <c:f>Annex_B!$D$256:$E$256</c:f>
              <c:strCache>
                <c:ptCount val="1"/>
                <c:pt idx="0">
                  <c:v>DHW volume need per day with table B.5  l/d</c:v>
                </c:pt>
              </c:strCache>
            </c:strRef>
          </c:tx>
          <c:spPr>
            <a:ln w="25400" cap="rnd">
              <a:solidFill>
                <a:sysClr val="windowText" lastClr="000000"/>
              </a:solidFill>
              <a:prstDash val="dash"/>
              <a:round/>
            </a:ln>
            <a:effectLst/>
          </c:spPr>
          <c:marker>
            <c:symbol val="none"/>
          </c:marker>
          <c:xVal>
            <c:numRef>
              <c:f>Annex_B!$F$251:$AB$251</c:f>
              <c:numCache>
                <c:formatCode>General</c:formatCode>
                <c:ptCount val="23"/>
                <c:pt idx="0">
                  <c:v>20</c:v>
                </c:pt>
                <c:pt idx="1">
                  <c:v>30</c:v>
                </c:pt>
                <c:pt idx="2">
                  <c:v>40</c:v>
                </c:pt>
                <c:pt idx="3">
                  <c:v>50</c:v>
                </c:pt>
                <c:pt idx="4">
                  <c:v>60</c:v>
                </c:pt>
                <c:pt idx="5">
                  <c:v>70</c:v>
                </c:pt>
                <c:pt idx="6">
                  <c:v>80</c:v>
                </c:pt>
                <c:pt idx="7">
                  <c:v>90</c:v>
                </c:pt>
                <c:pt idx="8">
                  <c:v>100</c:v>
                </c:pt>
                <c:pt idx="9">
                  <c:v>110</c:v>
                </c:pt>
                <c:pt idx="10">
                  <c:v>120</c:v>
                </c:pt>
                <c:pt idx="11">
                  <c:v>130</c:v>
                </c:pt>
                <c:pt idx="12">
                  <c:v>140</c:v>
                </c:pt>
                <c:pt idx="13">
                  <c:v>150</c:v>
                </c:pt>
                <c:pt idx="14">
                  <c:v>160</c:v>
                </c:pt>
                <c:pt idx="15">
                  <c:v>170</c:v>
                </c:pt>
                <c:pt idx="16">
                  <c:v>180</c:v>
                </c:pt>
                <c:pt idx="17">
                  <c:v>190</c:v>
                </c:pt>
                <c:pt idx="18">
                  <c:v>200</c:v>
                </c:pt>
                <c:pt idx="19">
                  <c:v>210</c:v>
                </c:pt>
                <c:pt idx="20">
                  <c:v>220</c:v>
                </c:pt>
                <c:pt idx="21">
                  <c:v>230</c:v>
                </c:pt>
                <c:pt idx="22">
                  <c:v>240</c:v>
                </c:pt>
              </c:numCache>
            </c:numRef>
          </c:xVal>
          <c:yVal>
            <c:numRef>
              <c:f>Annex_B!$F$256:$AB$256</c:f>
              <c:numCache>
                <c:formatCode>General</c:formatCode>
                <c:ptCount val="23"/>
                <c:pt idx="0">
                  <c:v>60</c:v>
                </c:pt>
                <c:pt idx="1">
                  <c:v>60</c:v>
                </c:pt>
                <c:pt idx="2">
                  <c:v>71.25</c:v>
                </c:pt>
                <c:pt idx="3">
                  <c:v>82.5</c:v>
                </c:pt>
                <c:pt idx="4">
                  <c:v>93.75</c:v>
                </c:pt>
                <c:pt idx="5">
                  <c:v>105</c:v>
                </c:pt>
                <c:pt idx="6">
                  <c:v>109.5</c:v>
                </c:pt>
                <c:pt idx="7">
                  <c:v>114</c:v>
                </c:pt>
                <c:pt idx="8">
                  <c:v>118.5</c:v>
                </c:pt>
                <c:pt idx="9">
                  <c:v>122.99999999999999</c:v>
                </c:pt>
                <c:pt idx="10">
                  <c:v>127.5</c:v>
                </c:pt>
                <c:pt idx="11">
                  <c:v>132</c:v>
                </c:pt>
                <c:pt idx="12">
                  <c:v>136.5</c:v>
                </c:pt>
                <c:pt idx="13">
                  <c:v>141</c:v>
                </c:pt>
                <c:pt idx="14">
                  <c:v>145.5</c:v>
                </c:pt>
                <c:pt idx="15">
                  <c:v>150</c:v>
                </c:pt>
                <c:pt idx="16">
                  <c:v>154.5</c:v>
                </c:pt>
                <c:pt idx="17">
                  <c:v>159</c:v>
                </c:pt>
                <c:pt idx="18">
                  <c:v>163.5</c:v>
                </c:pt>
                <c:pt idx="19">
                  <c:v>168</c:v>
                </c:pt>
                <c:pt idx="20">
                  <c:v>172.5</c:v>
                </c:pt>
                <c:pt idx="21">
                  <c:v>177</c:v>
                </c:pt>
                <c:pt idx="22">
                  <c:v>181.5</c:v>
                </c:pt>
              </c:numCache>
            </c:numRef>
          </c:yVal>
          <c:smooth val="0"/>
          <c:extLst xmlns:c16r2="http://schemas.microsoft.com/office/drawing/2015/06/chart">
            <c:ext xmlns:c16="http://schemas.microsoft.com/office/drawing/2014/chart" uri="{C3380CC4-5D6E-409C-BE32-E72D297353CC}">
              <c16:uniqueId val="{00000003-06C6-48F8-976E-FED966229E04}"/>
            </c:ext>
          </c:extLst>
        </c:ser>
        <c:dLbls>
          <c:showLegendKey val="0"/>
          <c:showVal val="0"/>
          <c:showCatName val="0"/>
          <c:showSerName val="0"/>
          <c:showPercent val="0"/>
          <c:showBubbleSize val="0"/>
        </c:dLbls>
        <c:axId val="126089472"/>
        <c:axId val="126681856"/>
      </c:scatterChart>
      <c:scatterChart>
        <c:scatterStyle val="lineMarker"/>
        <c:varyColors val="0"/>
        <c:ser>
          <c:idx val="0"/>
          <c:order val="0"/>
          <c:tx>
            <c:strRef>
              <c:f>Annex_B!$D$252:$E$252</c:f>
              <c:strCache>
                <c:ptCount val="1"/>
                <c:pt idx="0">
                  <c:v>Max number of persons (B.1)  np</c:v>
                </c:pt>
              </c:strCache>
            </c:strRef>
          </c:tx>
          <c:spPr>
            <a:ln w="19050" cap="rnd">
              <a:noFill/>
              <a:round/>
            </a:ln>
            <a:effectLst/>
          </c:spPr>
          <c:marker>
            <c:symbol val="circle"/>
            <c:size val="6"/>
            <c:spPr>
              <a:noFill/>
              <a:ln w="9525">
                <a:solidFill>
                  <a:schemeClr val="accent1"/>
                </a:solidFill>
              </a:ln>
              <a:effectLst/>
            </c:spPr>
          </c:marker>
          <c:xVal>
            <c:numRef>
              <c:f>Annex_B!$F$251:$AB$251</c:f>
              <c:numCache>
                <c:formatCode>General</c:formatCode>
                <c:ptCount val="23"/>
                <c:pt idx="0">
                  <c:v>20</c:v>
                </c:pt>
                <c:pt idx="1">
                  <c:v>30</c:v>
                </c:pt>
                <c:pt idx="2">
                  <c:v>40</c:v>
                </c:pt>
                <c:pt idx="3">
                  <c:v>50</c:v>
                </c:pt>
                <c:pt idx="4">
                  <c:v>60</c:v>
                </c:pt>
                <c:pt idx="5">
                  <c:v>70</c:v>
                </c:pt>
                <c:pt idx="6">
                  <c:v>80</c:v>
                </c:pt>
                <c:pt idx="7">
                  <c:v>90</c:v>
                </c:pt>
                <c:pt idx="8">
                  <c:v>100</c:v>
                </c:pt>
                <c:pt idx="9">
                  <c:v>110</c:v>
                </c:pt>
                <c:pt idx="10">
                  <c:v>120</c:v>
                </c:pt>
                <c:pt idx="11">
                  <c:v>130</c:v>
                </c:pt>
                <c:pt idx="12">
                  <c:v>140</c:v>
                </c:pt>
                <c:pt idx="13">
                  <c:v>150</c:v>
                </c:pt>
                <c:pt idx="14">
                  <c:v>160</c:v>
                </c:pt>
                <c:pt idx="15">
                  <c:v>170</c:v>
                </c:pt>
                <c:pt idx="16">
                  <c:v>180</c:v>
                </c:pt>
                <c:pt idx="17">
                  <c:v>190</c:v>
                </c:pt>
                <c:pt idx="18">
                  <c:v>200</c:v>
                </c:pt>
                <c:pt idx="19">
                  <c:v>210</c:v>
                </c:pt>
                <c:pt idx="20">
                  <c:v>220</c:v>
                </c:pt>
                <c:pt idx="21">
                  <c:v>230</c:v>
                </c:pt>
                <c:pt idx="22">
                  <c:v>240</c:v>
                </c:pt>
              </c:numCache>
            </c:numRef>
          </c:xVal>
          <c:yVal>
            <c:numRef>
              <c:f>Annex_B!$F$252:$AB$252</c:f>
              <c:numCache>
                <c:formatCode>0.00</c:formatCode>
                <c:ptCount val="23"/>
                <c:pt idx="0">
                  <c:v>1</c:v>
                </c:pt>
                <c:pt idx="1">
                  <c:v>1</c:v>
                </c:pt>
                <c:pt idx="2">
                  <c:v>1.1875</c:v>
                </c:pt>
                <c:pt idx="3">
                  <c:v>1.375</c:v>
                </c:pt>
                <c:pt idx="4">
                  <c:v>1.5625</c:v>
                </c:pt>
                <c:pt idx="5">
                  <c:v>1.75</c:v>
                </c:pt>
                <c:pt idx="6">
                  <c:v>2</c:v>
                </c:pt>
                <c:pt idx="7">
                  <c:v>2.25</c:v>
                </c:pt>
                <c:pt idx="8">
                  <c:v>2.5</c:v>
                </c:pt>
                <c:pt idx="9">
                  <c:v>2.75</c:v>
                </c:pt>
                <c:pt idx="10">
                  <c:v>3</c:v>
                </c:pt>
                <c:pt idx="11">
                  <c:v>3.25</c:v>
                </c:pt>
                <c:pt idx="12">
                  <c:v>3.5</c:v>
                </c:pt>
                <c:pt idx="13">
                  <c:v>3.75</c:v>
                </c:pt>
                <c:pt idx="14">
                  <c:v>4</c:v>
                </c:pt>
                <c:pt idx="15">
                  <c:v>4.25</c:v>
                </c:pt>
                <c:pt idx="16">
                  <c:v>4.5</c:v>
                </c:pt>
                <c:pt idx="17">
                  <c:v>4.75</c:v>
                </c:pt>
                <c:pt idx="18">
                  <c:v>5</c:v>
                </c:pt>
                <c:pt idx="19">
                  <c:v>5.25</c:v>
                </c:pt>
                <c:pt idx="20">
                  <c:v>5.5</c:v>
                </c:pt>
                <c:pt idx="21">
                  <c:v>5.75</c:v>
                </c:pt>
                <c:pt idx="22">
                  <c:v>6</c:v>
                </c:pt>
              </c:numCache>
            </c:numRef>
          </c:yVal>
          <c:smooth val="0"/>
          <c:extLst xmlns:c16r2="http://schemas.microsoft.com/office/drawing/2015/06/chart">
            <c:ext xmlns:c16="http://schemas.microsoft.com/office/drawing/2014/chart" uri="{C3380CC4-5D6E-409C-BE32-E72D297353CC}">
              <c16:uniqueId val="{00000000-06C6-48F8-976E-FED966229E04}"/>
            </c:ext>
          </c:extLst>
        </c:ser>
        <c:ser>
          <c:idx val="1"/>
          <c:order val="2"/>
          <c:tx>
            <c:strRef>
              <c:f>Annex_B!$D$253:$E$253</c:f>
              <c:strCache>
                <c:ptCount val="1"/>
                <c:pt idx="0">
                  <c:v>Number of persons (B.2)  np</c:v>
                </c:pt>
              </c:strCache>
            </c:strRef>
          </c:tx>
          <c:spPr>
            <a:ln w="25400" cap="rnd">
              <a:noFill/>
              <a:round/>
            </a:ln>
            <a:effectLst/>
          </c:spPr>
          <c:marker>
            <c:symbol val="circle"/>
            <c:size val="4"/>
            <c:spPr>
              <a:solidFill>
                <a:schemeClr val="tx1"/>
              </a:solidFill>
              <a:ln w="9525">
                <a:noFill/>
              </a:ln>
              <a:effectLst/>
            </c:spPr>
          </c:marker>
          <c:xVal>
            <c:numRef>
              <c:f>Annex_B!$F$251:$AB$251</c:f>
              <c:numCache>
                <c:formatCode>General</c:formatCode>
                <c:ptCount val="23"/>
                <c:pt idx="0">
                  <c:v>20</c:v>
                </c:pt>
                <c:pt idx="1">
                  <c:v>30</c:v>
                </c:pt>
                <c:pt idx="2">
                  <c:v>40</c:v>
                </c:pt>
                <c:pt idx="3">
                  <c:v>50</c:v>
                </c:pt>
                <c:pt idx="4">
                  <c:v>60</c:v>
                </c:pt>
                <c:pt idx="5">
                  <c:v>70</c:v>
                </c:pt>
                <c:pt idx="6">
                  <c:v>80</c:v>
                </c:pt>
                <c:pt idx="7">
                  <c:v>90</c:v>
                </c:pt>
                <c:pt idx="8">
                  <c:v>100</c:v>
                </c:pt>
                <c:pt idx="9">
                  <c:v>110</c:v>
                </c:pt>
                <c:pt idx="10">
                  <c:v>120</c:v>
                </c:pt>
                <c:pt idx="11">
                  <c:v>130</c:v>
                </c:pt>
                <c:pt idx="12">
                  <c:v>140</c:v>
                </c:pt>
                <c:pt idx="13">
                  <c:v>150</c:v>
                </c:pt>
                <c:pt idx="14">
                  <c:v>160</c:v>
                </c:pt>
                <c:pt idx="15">
                  <c:v>170</c:v>
                </c:pt>
                <c:pt idx="16">
                  <c:v>180</c:v>
                </c:pt>
                <c:pt idx="17">
                  <c:v>190</c:v>
                </c:pt>
                <c:pt idx="18">
                  <c:v>200</c:v>
                </c:pt>
                <c:pt idx="19">
                  <c:v>210</c:v>
                </c:pt>
                <c:pt idx="20">
                  <c:v>220</c:v>
                </c:pt>
                <c:pt idx="21">
                  <c:v>230</c:v>
                </c:pt>
                <c:pt idx="22">
                  <c:v>240</c:v>
                </c:pt>
              </c:numCache>
            </c:numRef>
          </c:xVal>
          <c:yVal>
            <c:numRef>
              <c:f>Annex_B!$F$253:$AB$253</c:f>
              <c:numCache>
                <c:formatCode>0.00</c:formatCode>
                <c:ptCount val="23"/>
                <c:pt idx="0">
                  <c:v>1</c:v>
                </c:pt>
                <c:pt idx="1">
                  <c:v>1</c:v>
                </c:pt>
                <c:pt idx="2">
                  <c:v>1.1875</c:v>
                </c:pt>
                <c:pt idx="3">
                  <c:v>1.375</c:v>
                </c:pt>
                <c:pt idx="4">
                  <c:v>1.5625</c:v>
                </c:pt>
                <c:pt idx="5">
                  <c:v>1.75</c:v>
                </c:pt>
                <c:pt idx="6">
                  <c:v>1.825</c:v>
                </c:pt>
                <c:pt idx="7">
                  <c:v>1.9</c:v>
                </c:pt>
                <c:pt idx="8">
                  <c:v>1.9750000000000001</c:v>
                </c:pt>
                <c:pt idx="9">
                  <c:v>2.0499999999999998</c:v>
                </c:pt>
                <c:pt idx="10">
                  <c:v>2.125</c:v>
                </c:pt>
                <c:pt idx="11">
                  <c:v>2.2000000000000002</c:v>
                </c:pt>
                <c:pt idx="12">
                  <c:v>2.2749999999999999</c:v>
                </c:pt>
                <c:pt idx="13">
                  <c:v>2.35</c:v>
                </c:pt>
                <c:pt idx="14">
                  <c:v>2.4249999999999998</c:v>
                </c:pt>
                <c:pt idx="15">
                  <c:v>2.5</c:v>
                </c:pt>
                <c:pt idx="16">
                  <c:v>2.5750000000000002</c:v>
                </c:pt>
                <c:pt idx="17">
                  <c:v>2.65</c:v>
                </c:pt>
                <c:pt idx="18">
                  <c:v>2.7250000000000001</c:v>
                </c:pt>
                <c:pt idx="19">
                  <c:v>2.8</c:v>
                </c:pt>
                <c:pt idx="20">
                  <c:v>2.875</c:v>
                </c:pt>
                <c:pt idx="21">
                  <c:v>2.95</c:v>
                </c:pt>
                <c:pt idx="22">
                  <c:v>3.0249999999999999</c:v>
                </c:pt>
              </c:numCache>
            </c:numRef>
          </c:yVal>
          <c:smooth val="0"/>
          <c:extLst xmlns:c16r2="http://schemas.microsoft.com/office/drawing/2015/06/chart">
            <c:ext xmlns:c16="http://schemas.microsoft.com/office/drawing/2014/chart" uri="{C3380CC4-5D6E-409C-BE32-E72D297353CC}">
              <c16:uniqueId val="{00000001-06C6-48F8-976E-FED966229E04}"/>
            </c:ext>
          </c:extLst>
        </c:ser>
        <c:dLbls>
          <c:showLegendKey val="0"/>
          <c:showVal val="0"/>
          <c:showCatName val="0"/>
          <c:showSerName val="0"/>
          <c:showPercent val="0"/>
          <c:showBubbleSize val="0"/>
        </c:dLbls>
        <c:axId val="126706432"/>
        <c:axId val="126683776"/>
      </c:scatterChart>
      <c:valAx>
        <c:axId val="126089472"/>
        <c:scaling>
          <c:orientation val="minMax"/>
          <c:max val="250"/>
        </c:scaling>
        <c:delete val="0"/>
        <c:axPos val="b"/>
        <c:majorGridlines>
          <c:spPr>
            <a:ln w="9525" cap="flat" cmpd="sng" algn="ctr">
              <a:solidFill>
                <a:schemeClr val="tx1">
                  <a:lumMod val="15000"/>
                  <a:lumOff val="85000"/>
                </a:schemeClr>
              </a:solidFill>
              <a:round/>
            </a:ln>
            <a:effectLst/>
          </c:spPr>
        </c:majorGridlines>
        <c:title>
          <c:tx>
            <c:strRef>
              <c:f>Annex_B!$U$238</c:f>
              <c:strCache>
                <c:ptCount val="1"/>
                <c:pt idx="0">
                  <c:v>Dwelling area m²</c:v>
                </c:pt>
              </c:strCache>
            </c:strRef>
          </c:tx>
          <c:layout>
            <c:manualLayout>
              <c:xMode val="edge"/>
              <c:yMode val="edge"/>
              <c:x val="0.41014946843501154"/>
              <c:y val="0.824337899918864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681856"/>
        <c:crosses val="autoZero"/>
        <c:crossBetween val="midCat"/>
      </c:valAx>
      <c:valAx>
        <c:axId val="126681856"/>
        <c:scaling>
          <c:orientation val="minMax"/>
        </c:scaling>
        <c:delete val="0"/>
        <c:axPos val="l"/>
        <c:majorGridlines>
          <c:spPr>
            <a:ln w="9525" cap="flat" cmpd="sng" algn="ctr">
              <a:solidFill>
                <a:schemeClr val="tx1">
                  <a:lumMod val="15000"/>
                  <a:lumOff val="85000"/>
                </a:schemeClr>
              </a:solidFill>
              <a:round/>
            </a:ln>
            <a:effectLst/>
          </c:spPr>
        </c:majorGridlines>
        <c:title>
          <c:tx>
            <c:strRef>
              <c:f>Annex_B!$U$239</c:f>
              <c:strCache>
                <c:ptCount val="1"/>
                <c:pt idx="0">
                  <c:v>Volume needs [l/d]</c:v>
                </c:pt>
              </c:strCache>
            </c:strRef>
          </c:tx>
          <c:layout>
            <c:manualLayout>
              <c:xMode val="edge"/>
              <c:yMode val="edge"/>
              <c:x val="2.4740193902737694E-2"/>
              <c:y val="0.2560076913799530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089472"/>
        <c:crosses val="autoZero"/>
        <c:crossBetween val="midCat"/>
        <c:majorUnit val="40"/>
      </c:valAx>
      <c:valAx>
        <c:axId val="126683776"/>
        <c:scaling>
          <c:orientation val="minMax"/>
          <c:max val="10"/>
        </c:scaling>
        <c:delete val="0"/>
        <c:axPos val="r"/>
        <c:title>
          <c:tx>
            <c:strRef>
              <c:f>Annex_B!$U$240</c:f>
              <c:strCache>
                <c:ptCount val="1"/>
                <c:pt idx="0">
                  <c:v>Number of persons [n]</c:v>
                </c:pt>
              </c:strCache>
            </c:strRef>
          </c:tx>
          <c:layout>
            <c:manualLayout>
              <c:xMode val="edge"/>
              <c:yMode val="edge"/>
              <c:x val="0.93547288345691515"/>
              <c:y val="0.216681536850645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706432"/>
        <c:crosses val="max"/>
        <c:crossBetween val="midCat"/>
      </c:valAx>
      <c:valAx>
        <c:axId val="126706432"/>
        <c:scaling>
          <c:orientation val="minMax"/>
        </c:scaling>
        <c:delete val="1"/>
        <c:axPos val="b"/>
        <c:numFmt formatCode="General" sourceLinked="1"/>
        <c:majorTickMark val="out"/>
        <c:minorTickMark val="none"/>
        <c:tickLblPos val="nextTo"/>
        <c:crossAx val="126683776"/>
        <c:crosses val="autoZero"/>
        <c:crossBetween val="midCat"/>
      </c:valAx>
      <c:spPr>
        <a:noFill/>
        <a:ln>
          <a:noFill/>
        </a:ln>
        <a:effectLst/>
      </c:spPr>
    </c:plotArea>
    <c:legend>
      <c:legendPos val="b"/>
      <c:layout>
        <c:manualLayout>
          <c:xMode val="edge"/>
          <c:yMode val="edge"/>
          <c:x val="1.1856043223977802E-2"/>
          <c:y val="0.88577437339648712"/>
          <c:w val="0.97450147236689566"/>
          <c:h val="0.1011713867508716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Annex_B!$U$264</c:f>
          <c:strCache>
            <c:ptCount val="1"/>
            <c:pt idx="0">
              <c:v>Apartements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488120343738951"/>
          <c:y val="0.11060367464859766"/>
          <c:w val="0.76290421131202391"/>
          <c:h val="0.63846402648948541"/>
        </c:manualLayout>
      </c:layout>
      <c:scatterChart>
        <c:scatterStyle val="lineMarker"/>
        <c:varyColors val="0"/>
        <c:ser>
          <c:idx val="2"/>
          <c:order val="1"/>
          <c:tx>
            <c:strRef>
              <c:f>Annex_B!$D$279:$E$279</c:f>
              <c:strCache>
                <c:ptCount val="1"/>
                <c:pt idx="0">
                  <c:v>DHW volume need per day with eq. (B.5)  l/d</c:v>
                </c:pt>
              </c:strCache>
            </c:strRef>
          </c:tx>
          <c:spPr>
            <a:ln w="19050" cap="rnd">
              <a:solidFill>
                <a:srgbClr val="FF0000"/>
              </a:solidFill>
              <a:round/>
            </a:ln>
            <a:effectLst/>
          </c:spPr>
          <c:marker>
            <c:symbol val="none"/>
          </c:marker>
          <c:xVal>
            <c:numRef>
              <c:f>Annex_B!$F$276:$AB$276</c:f>
              <c:numCache>
                <c:formatCode>General</c:formatCode>
                <c:ptCount val="23"/>
                <c:pt idx="0">
                  <c:v>20</c:v>
                </c:pt>
                <c:pt idx="1">
                  <c:v>30</c:v>
                </c:pt>
                <c:pt idx="2">
                  <c:v>40</c:v>
                </c:pt>
                <c:pt idx="3">
                  <c:v>50</c:v>
                </c:pt>
                <c:pt idx="4">
                  <c:v>60</c:v>
                </c:pt>
                <c:pt idx="5">
                  <c:v>70</c:v>
                </c:pt>
                <c:pt idx="6">
                  <c:v>80</c:v>
                </c:pt>
                <c:pt idx="7">
                  <c:v>90</c:v>
                </c:pt>
                <c:pt idx="8">
                  <c:v>100</c:v>
                </c:pt>
                <c:pt idx="9">
                  <c:v>110</c:v>
                </c:pt>
                <c:pt idx="10">
                  <c:v>120</c:v>
                </c:pt>
                <c:pt idx="11">
                  <c:v>130</c:v>
                </c:pt>
                <c:pt idx="12">
                  <c:v>140</c:v>
                </c:pt>
                <c:pt idx="13">
                  <c:v>150</c:v>
                </c:pt>
                <c:pt idx="14">
                  <c:v>160</c:v>
                </c:pt>
                <c:pt idx="15">
                  <c:v>170</c:v>
                </c:pt>
                <c:pt idx="16">
                  <c:v>180</c:v>
                </c:pt>
                <c:pt idx="17">
                  <c:v>190</c:v>
                </c:pt>
                <c:pt idx="18">
                  <c:v>200</c:v>
                </c:pt>
                <c:pt idx="19">
                  <c:v>210</c:v>
                </c:pt>
                <c:pt idx="20">
                  <c:v>220</c:v>
                </c:pt>
                <c:pt idx="21">
                  <c:v>230</c:v>
                </c:pt>
                <c:pt idx="22">
                  <c:v>240</c:v>
                </c:pt>
              </c:numCache>
            </c:numRef>
          </c:xVal>
          <c:yVal>
            <c:numRef>
              <c:f>Annex_B!$F$279:$AB$279</c:f>
              <c:numCache>
                <c:formatCode>0.0</c:formatCode>
                <c:ptCount val="23"/>
                <c:pt idx="0">
                  <c:v>54.90526315789473</c:v>
                </c:pt>
                <c:pt idx="1">
                  <c:v>71.127272727272725</c:v>
                </c:pt>
                <c:pt idx="2">
                  <c:v>83.455999999999989</c:v>
                </c:pt>
                <c:pt idx="3">
                  <c:v>93.142857142857125</c:v>
                </c:pt>
                <c:pt idx="4">
                  <c:v>93.142857142857139</c:v>
                </c:pt>
                <c:pt idx="5">
                  <c:v>93.142857142857125</c:v>
                </c:pt>
                <c:pt idx="6">
                  <c:v>93.142857142857125</c:v>
                </c:pt>
                <c:pt idx="7">
                  <c:v>93.142857142857125</c:v>
                </c:pt>
                <c:pt idx="8">
                  <c:v>93.142857142857125</c:v>
                </c:pt>
                <c:pt idx="9">
                  <c:v>93.142857142857125</c:v>
                </c:pt>
                <c:pt idx="10">
                  <c:v>93.142857142857139</c:v>
                </c:pt>
                <c:pt idx="11">
                  <c:v>93.142857142857125</c:v>
                </c:pt>
                <c:pt idx="12">
                  <c:v>93.142857142857125</c:v>
                </c:pt>
                <c:pt idx="13">
                  <c:v>93.14285714285711</c:v>
                </c:pt>
                <c:pt idx="14">
                  <c:v>93.142857142857125</c:v>
                </c:pt>
                <c:pt idx="15">
                  <c:v>93.142857142857125</c:v>
                </c:pt>
                <c:pt idx="16">
                  <c:v>93.142857142857125</c:v>
                </c:pt>
                <c:pt idx="17">
                  <c:v>93.142857142857139</c:v>
                </c:pt>
                <c:pt idx="18">
                  <c:v>93.142857142857125</c:v>
                </c:pt>
                <c:pt idx="19">
                  <c:v>93.142857142857125</c:v>
                </c:pt>
                <c:pt idx="20">
                  <c:v>93.142857142857125</c:v>
                </c:pt>
                <c:pt idx="21">
                  <c:v>93.142857142857125</c:v>
                </c:pt>
                <c:pt idx="22">
                  <c:v>93.142857142857139</c:v>
                </c:pt>
              </c:numCache>
            </c:numRef>
          </c:yVal>
          <c:smooth val="0"/>
          <c:extLst xmlns:c16r2="http://schemas.microsoft.com/office/drawing/2015/06/chart">
            <c:ext xmlns:c16="http://schemas.microsoft.com/office/drawing/2014/chart" uri="{C3380CC4-5D6E-409C-BE32-E72D297353CC}">
              <c16:uniqueId val="{00000000-C5BC-4633-99AD-8E16B448B1AD}"/>
            </c:ext>
          </c:extLst>
        </c:ser>
        <c:ser>
          <c:idx val="3"/>
          <c:order val="3"/>
          <c:tx>
            <c:strRef>
              <c:f>Annex_B!$D$281:$E$281</c:f>
              <c:strCache>
                <c:ptCount val="1"/>
                <c:pt idx="0">
                  <c:v>DHW volume need per day with table B.5  l/d</c:v>
                </c:pt>
              </c:strCache>
            </c:strRef>
          </c:tx>
          <c:spPr>
            <a:ln w="19050" cap="rnd">
              <a:solidFill>
                <a:sysClr val="windowText" lastClr="000000"/>
              </a:solidFill>
              <a:prstDash val="sysDash"/>
              <a:round/>
            </a:ln>
            <a:effectLst/>
          </c:spPr>
          <c:marker>
            <c:symbol val="none"/>
          </c:marker>
          <c:xVal>
            <c:numRef>
              <c:f>Annex_B!$F$276:$AB$276</c:f>
              <c:numCache>
                <c:formatCode>General</c:formatCode>
                <c:ptCount val="23"/>
                <c:pt idx="0">
                  <c:v>20</c:v>
                </c:pt>
                <c:pt idx="1">
                  <c:v>30</c:v>
                </c:pt>
                <c:pt idx="2">
                  <c:v>40</c:v>
                </c:pt>
                <c:pt idx="3">
                  <c:v>50</c:v>
                </c:pt>
                <c:pt idx="4">
                  <c:v>60</c:v>
                </c:pt>
                <c:pt idx="5">
                  <c:v>70</c:v>
                </c:pt>
                <c:pt idx="6">
                  <c:v>80</c:v>
                </c:pt>
                <c:pt idx="7">
                  <c:v>90</c:v>
                </c:pt>
                <c:pt idx="8">
                  <c:v>100</c:v>
                </c:pt>
                <c:pt idx="9">
                  <c:v>110</c:v>
                </c:pt>
                <c:pt idx="10">
                  <c:v>120</c:v>
                </c:pt>
                <c:pt idx="11">
                  <c:v>130</c:v>
                </c:pt>
                <c:pt idx="12">
                  <c:v>140</c:v>
                </c:pt>
                <c:pt idx="13">
                  <c:v>150</c:v>
                </c:pt>
                <c:pt idx="14">
                  <c:v>160</c:v>
                </c:pt>
                <c:pt idx="15">
                  <c:v>170</c:v>
                </c:pt>
                <c:pt idx="16">
                  <c:v>180</c:v>
                </c:pt>
                <c:pt idx="17">
                  <c:v>190</c:v>
                </c:pt>
                <c:pt idx="18">
                  <c:v>200</c:v>
                </c:pt>
                <c:pt idx="19">
                  <c:v>210</c:v>
                </c:pt>
                <c:pt idx="20">
                  <c:v>220</c:v>
                </c:pt>
                <c:pt idx="21">
                  <c:v>230</c:v>
                </c:pt>
                <c:pt idx="22">
                  <c:v>240</c:v>
                </c:pt>
              </c:numCache>
            </c:numRef>
          </c:xVal>
          <c:yVal>
            <c:numRef>
              <c:f>Annex_B!$F$281:$AB$281</c:f>
              <c:numCache>
                <c:formatCode>General</c:formatCode>
                <c:ptCount val="23"/>
                <c:pt idx="0">
                  <c:v>71.25</c:v>
                </c:pt>
                <c:pt idx="1">
                  <c:v>82.5</c:v>
                </c:pt>
                <c:pt idx="2">
                  <c:v>93.75</c:v>
                </c:pt>
                <c:pt idx="3">
                  <c:v>105</c:v>
                </c:pt>
                <c:pt idx="4">
                  <c:v>111.3</c:v>
                </c:pt>
                <c:pt idx="5">
                  <c:v>117.6</c:v>
                </c:pt>
                <c:pt idx="6">
                  <c:v>123.89999999999999</c:v>
                </c:pt>
                <c:pt idx="7">
                  <c:v>130.19999999999999</c:v>
                </c:pt>
                <c:pt idx="8">
                  <c:v>136.50000000000003</c:v>
                </c:pt>
                <c:pt idx="9">
                  <c:v>142.79999999999998</c:v>
                </c:pt>
                <c:pt idx="10">
                  <c:v>149.1</c:v>
                </c:pt>
                <c:pt idx="11">
                  <c:v>155.4</c:v>
                </c:pt>
                <c:pt idx="12">
                  <c:v>161.70000000000002</c:v>
                </c:pt>
                <c:pt idx="13">
                  <c:v>168.00000000000003</c:v>
                </c:pt>
                <c:pt idx="14">
                  <c:v>174.3</c:v>
                </c:pt>
                <c:pt idx="15">
                  <c:v>180.6</c:v>
                </c:pt>
                <c:pt idx="16">
                  <c:v>186.9</c:v>
                </c:pt>
                <c:pt idx="17">
                  <c:v>193.2</c:v>
                </c:pt>
                <c:pt idx="18">
                  <c:v>199.5</c:v>
                </c:pt>
                <c:pt idx="19">
                  <c:v>205.8</c:v>
                </c:pt>
                <c:pt idx="20">
                  <c:v>212.10000000000002</c:v>
                </c:pt>
                <c:pt idx="21">
                  <c:v>218.4</c:v>
                </c:pt>
                <c:pt idx="22">
                  <c:v>224.70000000000002</c:v>
                </c:pt>
              </c:numCache>
            </c:numRef>
          </c:yVal>
          <c:smooth val="0"/>
          <c:extLst xmlns:c16r2="http://schemas.microsoft.com/office/drawing/2015/06/chart">
            <c:ext xmlns:c16="http://schemas.microsoft.com/office/drawing/2014/chart" uri="{C3380CC4-5D6E-409C-BE32-E72D297353CC}">
              <c16:uniqueId val="{00000001-C5BC-4633-99AD-8E16B448B1AD}"/>
            </c:ext>
          </c:extLst>
        </c:ser>
        <c:dLbls>
          <c:showLegendKey val="0"/>
          <c:showVal val="0"/>
          <c:showCatName val="0"/>
          <c:showSerName val="0"/>
          <c:showPercent val="0"/>
          <c:showBubbleSize val="0"/>
        </c:dLbls>
        <c:axId val="127022976"/>
        <c:axId val="127033728"/>
      </c:scatterChart>
      <c:scatterChart>
        <c:scatterStyle val="lineMarker"/>
        <c:varyColors val="0"/>
        <c:ser>
          <c:idx val="0"/>
          <c:order val="0"/>
          <c:tx>
            <c:strRef>
              <c:f>Annex_B!$D$277:$E$277</c:f>
              <c:strCache>
                <c:ptCount val="1"/>
                <c:pt idx="0">
                  <c:v>Max number of per  np</c:v>
                </c:pt>
              </c:strCache>
            </c:strRef>
          </c:tx>
          <c:spPr>
            <a:ln w="25400" cap="rnd">
              <a:noFill/>
              <a:round/>
            </a:ln>
            <a:effectLst/>
          </c:spPr>
          <c:marker>
            <c:symbol val="circle"/>
            <c:size val="6"/>
            <c:spPr>
              <a:noFill/>
              <a:ln w="9525">
                <a:solidFill>
                  <a:schemeClr val="accent1"/>
                </a:solidFill>
              </a:ln>
              <a:effectLst/>
            </c:spPr>
          </c:marker>
          <c:xVal>
            <c:numRef>
              <c:f>Annex_B!$F$276:$AB$276</c:f>
              <c:numCache>
                <c:formatCode>General</c:formatCode>
                <c:ptCount val="23"/>
                <c:pt idx="0">
                  <c:v>20</c:v>
                </c:pt>
                <c:pt idx="1">
                  <c:v>30</c:v>
                </c:pt>
                <c:pt idx="2">
                  <c:v>40</c:v>
                </c:pt>
                <c:pt idx="3">
                  <c:v>50</c:v>
                </c:pt>
                <c:pt idx="4">
                  <c:v>60</c:v>
                </c:pt>
                <c:pt idx="5">
                  <c:v>70</c:v>
                </c:pt>
                <c:pt idx="6">
                  <c:v>80</c:v>
                </c:pt>
                <c:pt idx="7">
                  <c:v>90</c:v>
                </c:pt>
                <c:pt idx="8">
                  <c:v>100</c:v>
                </c:pt>
                <c:pt idx="9">
                  <c:v>110</c:v>
                </c:pt>
                <c:pt idx="10">
                  <c:v>120</c:v>
                </c:pt>
                <c:pt idx="11">
                  <c:v>130</c:v>
                </c:pt>
                <c:pt idx="12">
                  <c:v>140</c:v>
                </c:pt>
                <c:pt idx="13">
                  <c:v>150</c:v>
                </c:pt>
                <c:pt idx="14">
                  <c:v>160</c:v>
                </c:pt>
                <c:pt idx="15">
                  <c:v>170</c:v>
                </c:pt>
                <c:pt idx="16">
                  <c:v>180</c:v>
                </c:pt>
                <c:pt idx="17">
                  <c:v>190</c:v>
                </c:pt>
                <c:pt idx="18">
                  <c:v>200</c:v>
                </c:pt>
                <c:pt idx="19">
                  <c:v>210</c:v>
                </c:pt>
                <c:pt idx="20">
                  <c:v>220</c:v>
                </c:pt>
                <c:pt idx="21">
                  <c:v>230</c:v>
                </c:pt>
                <c:pt idx="22">
                  <c:v>240</c:v>
                </c:pt>
              </c:numCache>
            </c:numRef>
          </c:xVal>
          <c:yVal>
            <c:numRef>
              <c:f>Annex_B!$F$277:$AB$277</c:f>
              <c:numCache>
                <c:formatCode>0.00</c:formatCode>
                <c:ptCount val="23"/>
                <c:pt idx="0">
                  <c:v>1.1875</c:v>
                </c:pt>
                <c:pt idx="1">
                  <c:v>1.375</c:v>
                </c:pt>
                <c:pt idx="2">
                  <c:v>1.5625</c:v>
                </c:pt>
                <c:pt idx="3">
                  <c:v>1.7500000000000002</c:v>
                </c:pt>
                <c:pt idx="4">
                  <c:v>2.1</c:v>
                </c:pt>
                <c:pt idx="5">
                  <c:v>2.4500000000000002</c:v>
                </c:pt>
                <c:pt idx="6">
                  <c:v>2.8000000000000003</c:v>
                </c:pt>
                <c:pt idx="7">
                  <c:v>3.1500000000000004</c:v>
                </c:pt>
                <c:pt idx="8">
                  <c:v>3.5000000000000004</c:v>
                </c:pt>
                <c:pt idx="9">
                  <c:v>3.8500000000000005</c:v>
                </c:pt>
                <c:pt idx="10">
                  <c:v>4.2</c:v>
                </c:pt>
                <c:pt idx="11">
                  <c:v>4.5500000000000007</c:v>
                </c:pt>
                <c:pt idx="12">
                  <c:v>4.9000000000000004</c:v>
                </c:pt>
                <c:pt idx="13">
                  <c:v>5.2500000000000009</c:v>
                </c:pt>
                <c:pt idx="14">
                  <c:v>5.6000000000000005</c:v>
                </c:pt>
                <c:pt idx="15">
                  <c:v>5.95</c:v>
                </c:pt>
                <c:pt idx="16">
                  <c:v>6.3000000000000007</c:v>
                </c:pt>
                <c:pt idx="17">
                  <c:v>6.65</c:v>
                </c:pt>
                <c:pt idx="18">
                  <c:v>7.0000000000000009</c:v>
                </c:pt>
                <c:pt idx="19">
                  <c:v>7.3500000000000005</c:v>
                </c:pt>
                <c:pt idx="20">
                  <c:v>7.7000000000000011</c:v>
                </c:pt>
                <c:pt idx="21">
                  <c:v>8.0500000000000007</c:v>
                </c:pt>
                <c:pt idx="22">
                  <c:v>8.4</c:v>
                </c:pt>
              </c:numCache>
            </c:numRef>
          </c:yVal>
          <c:smooth val="0"/>
          <c:extLst xmlns:c16r2="http://schemas.microsoft.com/office/drawing/2015/06/chart">
            <c:ext xmlns:c16="http://schemas.microsoft.com/office/drawing/2014/chart" uri="{C3380CC4-5D6E-409C-BE32-E72D297353CC}">
              <c16:uniqueId val="{00000002-C5BC-4633-99AD-8E16B448B1AD}"/>
            </c:ext>
          </c:extLst>
        </c:ser>
        <c:ser>
          <c:idx val="1"/>
          <c:order val="2"/>
          <c:tx>
            <c:strRef>
              <c:f>Annex_B!$D$278:$E$278</c:f>
              <c:strCache>
                <c:ptCount val="1"/>
                <c:pt idx="0">
                  <c:v>Number of persons  np</c:v>
                </c:pt>
              </c:strCache>
            </c:strRef>
          </c:tx>
          <c:spPr>
            <a:ln w="25400" cap="rnd">
              <a:noFill/>
              <a:round/>
            </a:ln>
            <a:effectLst/>
          </c:spPr>
          <c:marker>
            <c:symbol val="circle"/>
            <c:size val="4"/>
            <c:spPr>
              <a:solidFill>
                <a:schemeClr val="tx1"/>
              </a:solidFill>
              <a:ln w="9525">
                <a:noFill/>
              </a:ln>
              <a:effectLst/>
            </c:spPr>
          </c:marker>
          <c:xVal>
            <c:numRef>
              <c:f>Annex_B!$F$276:$AB$276</c:f>
              <c:numCache>
                <c:formatCode>General</c:formatCode>
                <c:ptCount val="23"/>
                <c:pt idx="0">
                  <c:v>20</c:v>
                </c:pt>
                <c:pt idx="1">
                  <c:v>30</c:v>
                </c:pt>
                <c:pt idx="2">
                  <c:v>40</c:v>
                </c:pt>
                <c:pt idx="3">
                  <c:v>50</c:v>
                </c:pt>
                <c:pt idx="4">
                  <c:v>60</c:v>
                </c:pt>
                <c:pt idx="5">
                  <c:v>70</c:v>
                </c:pt>
                <c:pt idx="6">
                  <c:v>80</c:v>
                </c:pt>
                <c:pt idx="7">
                  <c:v>90</c:v>
                </c:pt>
                <c:pt idx="8">
                  <c:v>100</c:v>
                </c:pt>
                <c:pt idx="9">
                  <c:v>110</c:v>
                </c:pt>
                <c:pt idx="10">
                  <c:v>120</c:v>
                </c:pt>
                <c:pt idx="11">
                  <c:v>130</c:v>
                </c:pt>
                <c:pt idx="12">
                  <c:v>140</c:v>
                </c:pt>
                <c:pt idx="13">
                  <c:v>150</c:v>
                </c:pt>
                <c:pt idx="14">
                  <c:v>160</c:v>
                </c:pt>
                <c:pt idx="15">
                  <c:v>170</c:v>
                </c:pt>
                <c:pt idx="16">
                  <c:v>180</c:v>
                </c:pt>
                <c:pt idx="17">
                  <c:v>190</c:v>
                </c:pt>
                <c:pt idx="18">
                  <c:v>200</c:v>
                </c:pt>
                <c:pt idx="19">
                  <c:v>210</c:v>
                </c:pt>
                <c:pt idx="20">
                  <c:v>220</c:v>
                </c:pt>
                <c:pt idx="21">
                  <c:v>230</c:v>
                </c:pt>
                <c:pt idx="22">
                  <c:v>240</c:v>
                </c:pt>
              </c:numCache>
            </c:numRef>
          </c:xVal>
          <c:yVal>
            <c:numRef>
              <c:f>Annex_B!$F$278:$AB$278</c:f>
              <c:numCache>
                <c:formatCode>0.00</c:formatCode>
                <c:ptCount val="23"/>
                <c:pt idx="0">
                  <c:v>1.1875</c:v>
                </c:pt>
                <c:pt idx="1">
                  <c:v>1.375</c:v>
                </c:pt>
                <c:pt idx="2">
                  <c:v>1.5625</c:v>
                </c:pt>
                <c:pt idx="3">
                  <c:v>1.75</c:v>
                </c:pt>
                <c:pt idx="4">
                  <c:v>1.855</c:v>
                </c:pt>
                <c:pt idx="5">
                  <c:v>1.96</c:v>
                </c:pt>
                <c:pt idx="6">
                  <c:v>2.0649999999999999</c:v>
                </c:pt>
                <c:pt idx="7">
                  <c:v>2.17</c:v>
                </c:pt>
                <c:pt idx="8">
                  <c:v>2.2750000000000004</c:v>
                </c:pt>
                <c:pt idx="9">
                  <c:v>2.38</c:v>
                </c:pt>
                <c:pt idx="10">
                  <c:v>2.4849999999999999</c:v>
                </c:pt>
                <c:pt idx="11">
                  <c:v>2.5900000000000003</c:v>
                </c:pt>
                <c:pt idx="12">
                  <c:v>2.6950000000000003</c:v>
                </c:pt>
                <c:pt idx="13">
                  <c:v>2.8000000000000003</c:v>
                </c:pt>
                <c:pt idx="14">
                  <c:v>2.9050000000000002</c:v>
                </c:pt>
                <c:pt idx="15">
                  <c:v>3.01</c:v>
                </c:pt>
                <c:pt idx="16">
                  <c:v>3.1150000000000002</c:v>
                </c:pt>
                <c:pt idx="17">
                  <c:v>3.2199999999999998</c:v>
                </c:pt>
                <c:pt idx="18">
                  <c:v>3.3250000000000002</c:v>
                </c:pt>
                <c:pt idx="19">
                  <c:v>3.43</c:v>
                </c:pt>
                <c:pt idx="20">
                  <c:v>3.5350000000000001</c:v>
                </c:pt>
                <c:pt idx="21">
                  <c:v>3.64</c:v>
                </c:pt>
                <c:pt idx="22">
                  <c:v>3.7450000000000001</c:v>
                </c:pt>
              </c:numCache>
            </c:numRef>
          </c:yVal>
          <c:smooth val="0"/>
          <c:extLst xmlns:c16r2="http://schemas.microsoft.com/office/drawing/2015/06/chart">
            <c:ext xmlns:c16="http://schemas.microsoft.com/office/drawing/2014/chart" uri="{C3380CC4-5D6E-409C-BE32-E72D297353CC}">
              <c16:uniqueId val="{00000003-C5BC-4633-99AD-8E16B448B1AD}"/>
            </c:ext>
          </c:extLst>
        </c:ser>
        <c:dLbls>
          <c:showLegendKey val="0"/>
          <c:showVal val="0"/>
          <c:showCatName val="0"/>
          <c:showSerName val="0"/>
          <c:showPercent val="0"/>
          <c:showBubbleSize val="0"/>
        </c:dLbls>
        <c:axId val="127050112"/>
        <c:axId val="127035648"/>
      </c:scatterChart>
      <c:valAx>
        <c:axId val="127022976"/>
        <c:scaling>
          <c:orientation val="minMax"/>
          <c:max val="250"/>
        </c:scaling>
        <c:delete val="0"/>
        <c:axPos val="b"/>
        <c:majorGridlines>
          <c:spPr>
            <a:ln w="9525" cap="flat" cmpd="sng" algn="ctr">
              <a:solidFill>
                <a:schemeClr val="tx1">
                  <a:lumMod val="15000"/>
                  <a:lumOff val="85000"/>
                </a:schemeClr>
              </a:solidFill>
              <a:round/>
            </a:ln>
            <a:effectLst/>
          </c:spPr>
        </c:majorGridlines>
        <c:title>
          <c:tx>
            <c:strRef>
              <c:f>Annex_B!$U$265</c:f>
              <c:strCache>
                <c:ptCount val="1"/>
                <c:pt idx="0">
                  <c:v>Dwelling area m²</c:v>
                </c:pt>
              </c:strCache>
            </c:strRef>
          </c:tx>
          <c:layout>
            <c:manualLayout>
              <c:xMode val="edge"/>
              <c:yMode val="edge"/>
              <c:x val="0.41014946843501154"/>
              <c:y val="0.824337899918864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033728"/>
        <c:crosses val="autoZero"/>
        <c:crossBetween val="midCat"/>
      </c:valAx>
      <c:valAx>
        <c:axId val="127033728"/>
        <c:scaling>
          <c:orientation val="minMax"/>
        </c:scaling>
        <c:delete val="0"/>
        <c:axPos val="l"/>
        <c:majorGridlines>
          <c:spPr>
            <a:ln w="9525" cap="flat" cmpd="sng" algn="ctr">
              <a:solidFill>
                <a:schemeClr val="tx1">
                  <a:lumMod val="15000"/>
                  <a:lumOff val="85000"/>
                </a:schemeClr>
              </a:solidFill>
              <a:round/>
            </a:ln>
            <a:effectLst/>
          </c:spPr>
        </c:majorGridlines>
        <c:title>
          <c:tx>
            <c:strRef>
              <c:f>Annex_B!$U$266</c:f>
              <c:strCache>
                <c:ptCount val="1"/>
                <c:pt idx="0">
                  <c:v>Volume needs [l/d]</c:v>
                </c:pt>
              </c:strCache>
            </c:strRef>
          </c:tx>
          <c:layout>
            <c:manualLayout>
              <c:xMode val="edge"/>
              <c:yMode val="edge"/>
              <c:x val="2.4740193902737694E-2"/>
              <c:y val="0.2560076913799530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022976"/>
        <c:crosses val="autoZero"/>
        <c:crossBetween val="midCat"/>
        <c:majorUnit val="40"/>
      </c:valAx>
      <c:valAx>
        <c:axId val="127035648"/>
        <c:scaling>
          <c:orientation val="minMax"/>
          <c:max val="12"/>
        </c:scaling>
        <c:delete val="0"/>
        <c:axPos val="r"/>
        <c:title>
          <c:tx>
            <c:strRef>
              <c:f>Annex_B!$U$267</c:f>
              <c:strCache>
                <c:ptCount val="1"/>
                <c:pt idx="0">
                  <c:v>Number of persons [n]</c:v>
                </c:pt>
              </c:strCache>
            </c:strRef>
          </c:tx>
          <c:layout>
            <c:manualLayout>
              <c:xMode val="edge"/>
              <c:yMode val="edge"/>
              <c:x val="0.93547288345691515"/>
              <c:y val="0.216681536850645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050112"/>
        <c:crosses val="max"/>
        <c:crossBetween val="midCat"/>
      </c:valAx>
      <c:valAx>
        <c:axId val="127050112"/>
        <c:scaling>
          <c:orientation val="minMax"/>
        </c:scaling>
        <c:delete val="1"/>
        <c:axPos val="b"/>
        <c:numFmt formatCode="General" sourceLinked="1"/>
        <c:majorTickMark val="out"/>
        <c:minorTickMark val="none"/>
        <c:tickLblPos val="nextTo"/>
        <c:crossAx val="127035648"/>
        <c:crosses val="autoZero"/>
        <c:crossBetween val="midCat"/>
      </c:valAx>
      <c:spPr>
        <a:noFill/>
        <a:ln>
          <a:noFill/>
        </a:ln>
        <a:effectLst/>
      </c:spPr>
    </c:plotArea>
    <c:legend>
      <c:legendPos val="b"/>
      <c:layout>
        <c:manualLayout>
          <c:xMode val="edge"/>
          <c:yMode val="edge"/>
          <c:x val="1.1856043223977802E-2"/>
          <c:y val="0.88577437339648712"/>
          <c:w val="0.97450147236689566"/>
          <c:h val="0.1011713867508716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22" fmlaLink="Interface!$O$53" fmlaRange="'Lists_&amp;_data'!$B$18:$B$88" noThreeD="1" sel="13" val="1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52</xdr:row>
          <xdr:rowOff>127000</xdr:rowOff>
        </xdr:from>
        <xdr:to>
          <xdr:col>4</xdr:col>
          <xdr:colOff>698500</xdr:colOff>
          <xdr:row>52</xdr:row>
          <xdr:rowOff>361950</xdr:rowOff>
        </xdr:to>
        <xdr:sp macro="" textlink="">
          <xdr:nvSpPr>
            <xdr:cNvPr id="7177" name="Drop Down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xdr:twoCellAnchor>
    <xdr:from>
      <xdr:col>5</xdr:col>
      <xdr:colOff>123823</xdr:colOff>
      <xdr:row>51</xdr:row>
      <xdr:rowOff>14286</xdr:rowOff>
    </xdr:from>
    <xdr:to>
      <xdr:col>12</xdr:col>
      <xdr:colOff>838199</xdr:colOff>
      <xdr:row>69</xdr:row>
      <xdr:rowOff>180975</xdr:rowOff>
    </xdr:to>
    <xdr:graphicFrame macro="">
      <xdr:nvGraphicFramePr>
        <xdr:cNvPr id="2" name="Grafico 1">
          <a:extLst>
            <a:ext uri="{FF2B5EF4-FFF2-40B4-BE49-F238E27FC236}">
              <a16:creationId xmlns:a16="http://schemas.microsoft.com/office/drawing/2014/main" xmlns=""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6</xdr:col>
      <xdr:colOff>85121</xdr:colOff>
      <xdr:row>20</xdr:row>
      <xdr:rowOff>82550</xdr:rowOff>
    </xdr:from>
    <xdr:ext cx="1544461" cy="183127"/>
    <mc:AlternateContent xmlns:mc="http://schemas.openxmlformats.org/markup-compatibility/2006" xmlns:a14="http://schemas.microsoft.com/office/drawing/2010/main">
      <mc:Choice Requires="a14">
        <xdr:sp macro="" textlink="">
          <xdr:nvSpPr>
            <xdr:cNvPr id="7" name="CasellaDiTesto 6">
              <a:extLst>
                <a:ext uri="{FF2B5EF4-FFF2-40B4-BE49-F238E27FC236}">
                  <a16:creationId xmlns:a16="http://schemas.microsoft.com/office/drawing/2014/main" xmlns="" id="{00000000-0008-0000-0200-000007000000}"/>
                </a:ext>
              </a:extLst>
            </xdr:cNvPr>
            <xdr:cNvSpPr txBox="1"/>
          </xdr:nvSpPr>
          <xdr:spPr>
            <a:xfrm>
              <a:off x="7854208" y="5159789"/>
              <a:ext cx="1544461"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𝑄</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r>
                          <a:rPr lang="it-IT" sz="1100" b="0" i="1">
                            <a:latin typeface="Cambria Math" panose="02040503050406030204" pitchFamily="18" charset="0"/>
                          </a:rPr>
                          <m:t>;</m:t>
                        </m:r>
                        <m:r>
                          <a:rPr lang="it-IT" sz="1100" b="0" i="1">
                            <a:latin typeface="Cambria Math" panose="02040503050406030204" pitchFamily="18" charset="0"/>
                          </a:rPr>
                          <m:t>𝑑</m:t>
                        </m:r>
                        <m:r>
                          <a:rPr lang="it-IT" sz="1100" b="0" i="1">
                            <a:latin typeface="Cambria Math" panose="02040503050406030204" pitchFamily="18" charset="0"/>
                          </a:rPr>
                          <m:t>;</m:t>
                        </m:r>
                        <m:r>
                          <a:rPr lang="it-IT" sz="1100" b="0" i="1">
                            <a:latin typeface="Cambria Math" panose="02040503050406030204" pitchFamily="18" charset="0"/>
                          </a:rPr>
                          <m:t>𝑟𝑒𝑓</m:t>
                        </m:r>
                      </m:sub>
                    </m:sSub>
                    <m:r>
                      <a:rPr lang="it-IT" sz="110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𝑢</m:t>
                        </m:r>
                      </m:sub>
                    </m:sSub>
                    <m:r>
                      <a:rPr lang="it-IT" sz="1100" i="1">
                        <a:solidFill>
                          <a:schemeClr val="tx1"/>
                        </a:solidFill>
                        <a:effectLst/>
                        <a:latin typeface="Cambria Math" panose="02040503050406030204" pitchFamily="18" charset="0"/>
                        <a:ea typeface="+mn-ea"/>
                        <a:cs typeface="+mn-cs"/>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𝑞</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𝑏</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sub>
                    </m:sSub>
                  </m:oMath>
                </m:oMathPara>
              </a14:m>
              <a:endParaRPr lang="it-IT" sz="1100"/>
            </a:p>
          </xdr:txBody>
        </xdr:sp>
      </mc:Choice>
      <mc:Fallback xmlns="">
        <xdr:sp macro="" textlink="">
          <xdr:nvSpPr>
            <xdr:cNvPr id="7" name="CasellaDiTesto 6">
              <a:extLst>
                <a:ext uri="{FF2B5EF4-FFF2-40B4-BE49-F238E27FC236}">
                  <a16:creationId xmlns:a16="http://schemas.microsoft.com/office/drawing/2014/main" id="{F86093F8-625B-4860-8D83-F9AF1D3DF093}"/>
                </a:ext>
              </a:extLst>
            </xdr:cNvPr>
            <xdr:cNvSpPr txBox="1"/>
          </xdr:nvSpPr>
          <xdr:spPr>
            <a:xfrm>
              <a:off x="7854208" y="5159789"/>
              <a:ext cx="1544461"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it-IT" sz="1100" b="0" i="0">
                  <a:latin typeface="Cambria Math" panose="02040503050406030204" pitchFamily="18" charset="0"/>
                </a:rPr>
                <a:t>𝑄_(𝑊;𝑛𝑑;𝑑;𝑟𝑒𝑓)</a:t>
              </a:r>
              <a:r>
                <a:rPr lang="it-IT" sz="1100" i="0">
                  <a:latin typeface="Cambria Math" panose="02040503050406030204" pitchFamily="18" charset="0"/>
                </a:rPr>
                <a:t>=</a:t>
              </a:r>
              <a:r>
                <a:rPr lang="it-IT" sz="1100" b="0" i="0">
                  <a:solidFill>
                    <a:schemeClr val="tx1"/>
                  </a:solidFill>
                  <a:effectLst/>
                  <a:latin typeface="+mn-lt"/>
                  <a:ea typeface="+mn-ea"/>
                  <a:cs typeface="+mn-cs"/>
                </a:rPr>
                <a:t>𝑛_𝑢</a:t>
              </a:r>
              <a:r>
                <a:rPr lang="it-IT" sz="1100" i="0">
                  <a:solidFill>
                    <a:schemeClr val="tx1"/>
                  </a:solidFill>
                  <a:effectLst/>
                  <a:latin typeface="+mn-lt"/>
                  <a:ea typeface="+mn-ea"/>
                  <a:cs typeface="+mn-cs"/>
                </a:rPr>
                <a:t>×</a:t>
              </a:r>
              <a:r>
                <a:rPr lang="it-IT" sz="1100" b="0" i="0">
                  <a:solidFill>
                    <a:schemeClr val="tx1"/>
                  </a:solidFill>
                  <a:effectLst/>
                  <a:latin typeface="+mn-lt"/>
                  <a:ea typeface="+mn-ea"/>
                  <a:cs typeface="+mn-cs"/>
                </a:rPr>
                <a:t>𝑞_(𝑊;𝑏;𝑑)</a:t>
              </a:r>
              <a:endParaRPr lang="it-IT" sz="1100"/>
            </a:p>
          </xdr:txBody>
        </xdr:sp>
      </mc:Fallback>
    </mc:AlternateContent>
    <xdr:clientData/>
  </xdr:oneCellAnchor>
  <xdr:oneCellAnchor>
    <xdr:from>
      <xdr:col>6</xdr:col>
      <xdr:colOff>101334</xdr:colOff>
      <xdr:row>21</xdr:row>
      <xdr:rowOff>98934</xdr:rowOff>
    </xdr:from>
    <xdr:ext cx="2650277" cy="383759"/>
    <mc:AlternateContent xmlns:mc="http://schemas.openxmlformats.org/markup-compatibility/2006" xmlns:a14="http://schemas.microsoft.com/office/drawing/2010/main">
      <mc:Choice Requires="a14">
        <xdr:sp macro="" textlink="">
          <xdr:nvSpPr>
            <xdr:cNvPr id="8" name="CasellaDiTesto 7">
              <a:extLst>
                <a:ext uri="{FF2B5EF4-FFF2-40B4-BE49-F238E27FC236}">
                  <a16:creationId xmlns:a16="http://schemas.microsoft.com/office/drawing/2014/main" xmlns="" id="{00000000-0008-0000-0200-000008000000}"/>
                </a:ext>
              </a:extLst>
            </xdr:cNvPr>
            <xdr:cNvSpPr txBox="1"/>
          </xdr:nvSpPr>
          <xdr:spPr>
            <a:xfrm>
              <a:off x="7878216" y="5175199"/>
              <a:ext cx="2650277" cy="3837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𝑉</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r>
                          <a:rPr lang="it-IT" sz="1100" b="0" i="1">
                            <a:latin typeface="Cambria Math" panose="02040503050406030204" pitchFamily="18" charset="0"/>
                          </a:rPr>
                          <m:t>;</m:t>
                        </m:r>
                        <m:r>
                          <a:rPr lang="it-IT" sz="1100" b="0" i="1">
                            <a:latin typeface="Cambria Math" panose="02040503050406030204" pitchFamily="18" charset="0"/>
                          </a:rPr>
                          <m:t>𝑑</m:t>
                        </m:r>
                      </m:sub>
                    </m:sSub>
                    <m:r>
                      <a:rPr lang="it-IT" sz="1100" i="1">
                        <a:latin typeface="Cambria Math" panose="02040503050406030204" pitchFamily="18" charset="0"/>
                      </a:rPr>
                      <m:t>=</m:t>
                    </m:r>
                    <m:f>
                      <m:fPr>
                        <m:ctrlPr>
                          <a:rPr lang="it-IT" sz="1100" i="1">
                            <a:latin typeface="Cambria Math"/>
                          </a:rPr>
                        </m:ctrlPr>
                      </m:fPr>
                      <m:num>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𝑄</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num>
                      <m:den>
                        <m:sSub>
                          <m:sSubPr>
                            <m:ctrlPr>
                              <a:rPr lang="it-IT" sz="1100" i="1">
                                <a:latin typeface="Cambria Math"/>
                              </a:rPr>
                            </m:ctrlPr>
                          </m:sSubPr>
                          <m:e>
                            <m:r>
                              <m:rPr>
                                <m:sty m:val="p"/>
                              </m:rPr>
                              <a:rPr lang="el-GR" sz="1100" i="1">
                                <a:solidFill>
                                  <a:schemeClr val="tx1"/>
                                </a:solidFill>
                                <a:effectLst/>
                                <a:latin typeface="Cambria Math" panose="02040503050406030204" pitchFamily="18" charset="0"/>
                                <a:ea typeface="+mn-ea"/>
                                <a:cs typeface="+mn-cs"/>
                              </a:rPr>
                              <m:t>ρ</m:t>
                            </m:r>
                          </m:e>
                          <m:sub>
                            <m:r>
                              <a:rPr lang="it-IT" sz="1100" b="0" i="1">
                                <a:latin typeface="Cambria Math" panose="02040503050406030204" pitchFamily="18" charset="0"/>
                              </a:rPr>
                              <m:t>𝑊</m:t>
                            </m:r>
                          </m:sub>
                        </m:sSub>
                        <m:r>
                          <a:rPr lang="it-IT" sz="1100" i="1">
                            <a:latin typeface="Cambria Math" panose="02040503050406030204" pitchFamily="18" charset="0"/>
                            <a:ea typeface="Cambria Math" panose="02040503050406030204" pitchFamily="18" charset="0"/>
                          </a:rPr>
                          <m:t>×</m:t>
                        </m:r>
                        <m:sSub>
                          <m:sSubPr>
                            <m:ctrlPr>
                              <a:rPr lang="it-IT" sz="1100" i="1">
                                <a:latin typeface="Cambria Math"/>
                                <a:ea typeface="Cambria Math" panose="02040503050406030204" pitchFamily="18" charset="0"/>
                              </a:rPr>
                            </m:ctrlPr>
                          </m:sSubPr>
                          <m:e>
                            <m:r>
                              <a:rPr lang="it-IT" sz="1100" b="0" i="1">
                                <a:latin typeface="Cambria Math" panose="02040503050406030204" pitchFamily="18" charset="0"/>
                                <a:ea typeface="Cambria Math" panose="02040503050406030204" pitchFamily="18" charset="0"/>
                              </a:rPr>
                              <m:t>𝑐</m:t>
                            </m:r>
                          </m:e>
                          <m:sub>
                            <m:r>
                              <a:rPr lang="it-IT" sz="1100" b="0" i="1">
                                <a:latin typeface="Cambria Math" panose="02040503050406030204" pitchFamily="18" charset="0"/>
                                <a:ea typeface="Cambria Math" panose="02040503050406030204" pitchFamily="18" charset="0"/>
                              </a:rPr>
                              <m:t>𝑊</m:t>
                            </m:r>
                          </m:sub>
                        </m:sSub>
                        <m:r>
                          <a:rPr lang="it-IT" sz="1100" i="1">
                            <a:latin typeface="Cambria Math" panose="02040503050406030204" pitchFamily="18" charset="0"/>
                            <a:ea typeface="Cambria Math" panose="02040503050406030204" pitchFamily="18" charset="0"/>
                          </a:rPr>
                          <m:t>×</m:t>
                        </m:r>
                        <m:d>
                          <m:dPr>
                            <m:ctrlPr>
                              <a:rPr lang="it-IT" sz="1100" i="1">
                                <a:latin typeface="Cambria Math"/>
                                <a:ea typeface="Cambria Math" panose="02040503050406030204" pitchFamily="18" charset="0"/>
                              </a:rPr>
                            </m:ctrlPr>
                          </m:dPr>
                          <m:e>
                            <m:sSub>
                              <m:sSubPr>
                                <m:ctrlPr>
                                  <a:rPr lang="it-IT" sz="1100" i="1">
                                    <a:latin typeface="Cambria Math"/>
                                    <a:ea typeface="Cambria Math" panose="02040503050406030204" pitchFamily="18" charset="0"/>
                                  </a:rPr>
                                </m:ctrlPr>
                              </m:sSubPr>
                              <m:e>
                                <m:r>
                                  <a:rPr lang="it-IT" sz="1100" i="1">
                                    <a:latin typeface="Cambria Math" panose="02040503050406030204" pitchFamily="18" charset="0"/>
                                    <a:ea typeface="Cambria Math" panose="02040503050406030204" pitchFamily="18" charset="0"/>
                                  </a:rPr>
                                  <m:t>𝜃</m:t>
                                </m:r>
                              </m:e>
                              <m:sub>
                                <m:r>
                                  <a:rPr lang="it-IT" sz="1100" b="0" i="1">
                                    <a:latin typeface="Cambria Math" panose="02040503050406030204" pitchFamily="18" charset="0"/>
                                    <a:ea typeface="Cambria Math" panose="02040503050406030204" pitchFamily="18" charset="0"/>
                                  </a:rPr>
                                  <m:t>𝑊</m:t>
                                </m:r>
                                <m:r>
                                  <a:rPr lang="it-IT" sz="1100" b="0" i="1">
                                    <a:latin typeface="Cambria Math" panose="02040503050406030204" pitchFamily="18" charset="0"/>
                                    <a:ea typeface="Cambria Math" panose="02040503050406030204" pitchFamily="18" charset="0"/>
                                  </a:rPr>
                                  <m:t>,</m:t>
                                </m:r>
                                <m:r>
                                  <a:rPr lang="it-IT" sz="1100" b="0" i="1">
                                    <a:latin typeface="Cambria Math" panose="02040503050406030204" pitchFamily="18" charset="0"/>
                                    <a:ea typeface="Cambria Math" panose="02040503050406030204" pitchFamily="18" charset="0"/>
                                  </a:rPr>
                                  <m:t>𝑑𝑟𝑎𝑤</m:t>
                                </m:r>
                              </m:sub>
                            </m:sSub>
                            <m:r>
                              <a:rPr lang="it-IT" sz="1100" b="0" i="1">
                                <a:latin typeface="Cambria Math" panose="02040503050406030204" pitchFamily="18" charset="0"/>
                                <a:ea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e>
                        </m:d>
                      </m:den>
                    </m:f>
                  </m:oMath>
                </m:oMathPara>
              </a14:m>
              <a:endParaRPr lang="it-IT" sz="1100"/>
            </a:p>
          </xdr:txBody>
        </xdr:sp>
      </mc:Choice>
      <mc:Fallback xmlns="">
        <xdr:sp macro="" textlink="">
          <xdr:nvSpPr>
            <xdr:cNvPr id="8" name="CasellaDiTesto 7">
              <a:extLst>
                <a:ext uri="{FF2B5EF4-FFF2-40B4-BE49-F238E27FC236}">
                  <a16:creationId xmlns:a16="http://schemas.microsoft.com/office/drawing/2014/main" id="{00000000-0008-0000-0600-000008000000}"/>
                </a:ext>
              </a:extLst>
            </xdr:cNvPr>
            <xdr:cNvSpPr txBox="1"/>
          </xdr:nvSpPr>
          <xdr:spPr>
            <a:xfrm>
              <a:off x="7878216" y="5175199"/>
              <a:ext cx="2650277" cy="3837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𝑉_(𝑊;𝑛𝑑;𝑑)</a:t>
              </a:r>
              <a:r>
                <a:rPr lang="it-IT" sz="110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𝑄_(𝑊;𝑛𝑑;𝑑;𝑟𝑒𝑓)/(</a:t>
              </a:r>
              <a:r>
                <a:rPr lang="el-GR" sz="1100" i="0">
                  <a:solidFill>
                    <a:schemeClr val="tx1"/>
                  </a:solidFill>
                  <a:effectLst/>
                  <a:latin typeface="Cambria Math" panose="02040503050406030204" pitchFamily="18" charset="0"/>
                  <a:ea typeface="+mn-ea"/>
                  <a:cs typeface="+mn-cs"/>
                </a:rPr>
                <a:t>ρ</a:t>
              </a:r>
              <a:r>
                <a:rPr lang="it-IT" sz="1100" i="0">
                  <a:solidFill>
                    <a:schemeClr val="tx1"/>
                  </a:solidFill>
                  <a:effectLst/>
                  <a:latin typeface="Cambria Math" panose="02040503050406030204" pitchFamily="18" charset="0"/>
                  <a:ea typeface="+mn-ea"/>
                  <a:cs typeface="+mn-cs"/>
                </a:rPr>
                <a:t>_</a:t>
              </a:r>
              <a:r>
                <a:rPr lang="it-IT" sz="1100" b="0" i="0">
                  <a:latin typeface="Cambria Math" panose="02040503050406030204" pitchFamily="18" charset="0"/>
                </a:rPr>
                <a:t>𝑊</a:t>
              </a:r>
              <a:r>
                <a:rPr lang="it-IT" sz="1100" i="0">
                  <a:latin typeface="Cambria Math" panose="02040503050406030204" pitchFamily="18" charset="0"/>
                  <a:ea typeface="Cambria Math" panose="02040503050406030204" pitchFamily="18" charset="0"/>
                </a:rPr>
                <a:t>×</a:t>
              </a:r>
              <a:r>
                <a:rPr lang="it-IT" sz="1100" b="0" i="0">
                  <a:latin typeface="Cambria Math" panose="02040503050406030204" pitchFamily="18" charset="0"/>
                  <a:ea typeface="Cambria Math" panose="02040503050406030204" pitchFamily="18" charset="0"/>
                </a:rPr>
                <a:t>𝑐_𝑊</a:t>
              </a:r>
              <a:r>
                <a:rPr lang="it-IT" sz="1100" i="0">
                  <a:latin typeface="Cambria Math" panose="02040503050406030204" pitchFamily="18" charset="0"/>
                  <a:ea typeface="Cambria Math" panose="02040503050406030204" pitchFamily="18" charset="0"/>
                </a:rPr>
                <a:t>×(𝜃_(</a:t>
              </a:r>
              <a:r>
                <a:rPr lang="it-IT" sz="1100" b="0" i="0">
                  <a:latin typeface="Cambria Math" panose="02040503050406030204" pitchFamily="18" charset="0"/>
                  <a:ea typeface="Cambria Math" panose="02040503050406030204" pitchFamily="18" charset="0"/>
                </a:rPr>
                <a:t>𝑊,𝑑𝑟𝑎𝑤)−</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𝑊,𝑐;𝑟𝑒𝑓) ) )</a:t>
              </a:r>
              <a:endParaRPr lang="it-IT" sz="1100"/>
            </a:p>
          </xdr:txBody>
        </xdr:sp>
      </mc:Fallback>
    </mc:AlternateContent>
    <xdr:clientData/>
  </xdr:oneCellAnchor>
  <xdr:oneCellAnchor>
    <xdr:from>
      <xdr:col>6</xdr:col>
      <xdr:colOff>151382</xdr:colOff>
      <xdr:row>30</xdr:row>
      <xdr:rowOff>32854</xdr:rowOff>
    </xdr:from>
    <xdr:ext cx="1544461" cy="183127"/>
    <mc:AlternateContent xmlns:mc="http://schemas.openxmlformats.org/markup-compatibility/2006" xmlns:a14="http://schemas.microsoft.com/office/drawing/2010/main">
      <mc:Choice Requires="a14">
        <xdr:sp macro="" textlink="">
          <xdr:nvSpPr>
            <xdr:cNvPr id="9" name="CasellaDiTesto 8">
              <a:extLst>
                <a:ext uri="{FF2B5EF4-FFF2-40B4-BE49-F238E27FC236}">
                  <a16:creationId xmlns:a16="http://schemas.microsoft.com/office/drawing/2014/main" xmlns="" id="{00000000-0008-0000-0200-000009000000}"/>
                </a:ext>
              </a:extLst>
            </xdr:cNvPr>
            <xdr:cNvSpPr txBox="1"/>
          </xdr:nvSpPr>
          <xdr:spPr>
            <a:xfrm>
              <a:off x="7920469" y="7777093"/>
              <a:ext cx="1544461"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𝑄</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r>
                          <a:rPr lang="it-IT" sz="1100" b="0" i="1">
                            <a:latin typeface="Cambria Math" panose="02040503050406030204" pitchFamily="18" charset="0"/>
                          </a:rPr>
                          <m:t>;</m:t>
                        </m:r>
                        <m:r>
                          <a:rPr lang="it-IT" sz="1100" b="0" i="1">
                            <a:latin typeface="Cambria Math" panose="02040503050406030204" pitchFamily="18" charset="0"/>
                          </a:rPr>
                          <m:t>𝑑</m:t>
                        </m:r>
                        <m:r>
                          <a:rPr lang="it-IT" sz="1100" b="0" i="1">
                            <a:latin typeface="Cambria Math" panose="02040503050406030204" pitchFamily="18" charset="0"/>
                          </a:rPr>
                          <m:t>;</m:t>
                        </m:r>
                        <m:r>
                          <a:rPr lang="it-IT" sz="1100" b="0" i="1">
                            <a:latin typeface="Cambria Math" panose="02040503050406030204" pitchFamily="18" charset="0"/>
                          </a:rPr>
                          <m:t>𝑟𝑒𝑓</m:t>
                        </m:r>
                      </m:sub>
                    </m:sSub>
                    <m:r>
                      <a:rPr lang="it-IT" sz="1100" i="1">
                        <a:latin typeface="Cambria Math" panose="02040503050406030204" pitchFamily="18" charset="0"/>
                      </a:rPr>
                      <m:t>=</m:t>
                    </m:r>
                    <m:r>
                      <a:rPr lang="it-IT" sz="1100" i="1">
                        <a:solidFill>
                          <a:schemeClr val="tx1"/>
                        </a:solidFill>
                        <a:effectLst/>
                        <a:latin typeface="Cambria Math" panose="02040503050406030204" pitchFamily="18" charset="0"/>
                        <a:ea typeface="+mn-ea"/>
                        <a:cs typeface="+mn-cs"/>
                      </a:rPr>
                      <m:t>𝐴</m:t>
                    </m:r>
                    <m:r>
                      <a:rPr lang="it-IT" sz="1100" i="1">
                        <a:solidFill>
                          <a:schemeClr val="tx1"/>
                        </a:solidFill>
                        <a:effectLst/>
                        <a:latin typeface="Cambria Math" panose="02040503050406030204" pitchFamily="18" charset="0"/>
                        <a:ea typeface="+mn-ea"/>
                        <a:cs typeface="+mn-cs"/>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𝑞</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𝑏</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sub>
                    </m:sSub>
                  </m:oMath>
                </m:oMathPara>
              </a14:m>
              <a:endParaRPr lang="it-IT" sz="1100"/>
            </a:p>
          </xdr:txBody>
        </xdr:sp>
      </mc:Choice>
      <mc:Fallback xmlns="">
        <xdr:sp macro="" textlink="">
          <xdr:nvSpPr>
            <xdr:cNvPr id="9" name="CasellaDiTesto 8">
              <a:extLst>
                <a:ext uri="{FF2B5EF4-FFF2-40B4-BE49-F238E27FC236}">
                  <a16:creationId xmlns:a16="http://schemas.microsoft.com/office/drawing/2014/main" id="{726EF932-6066-4D4A-A1F5-FEB96B4638F4}"/>
                </a:ext>
              </a:extLst>
            </xdr:cNvPr>
            <xdr:cNvSpPr txBox="1"/>
          </xdr:nvSpPr>
          <xdr:spPr>
            <a:xfrm>
              <a:off x="7920469" y="7777093"/>
              <a:ext cx="1544461"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it-IT" sz="1100" b="0" i="0">
                  <a:latin typeface="Cambria Math" panose="02040503050406030204" pitchFamily="18" charset="0"/>
                </a:rPr>
                <a:t>𝑄_(𝑊;𝑛𝑑;𝑑;𝑟𝑒𝑓)</a:t>
              </a:r>
              <a:r>
                <a:rPr lang="it-IT" sz="1100" i="0">
                  <a:latin typeface="Cambria Math" panose="02040503050406030204" pitchFamily="18" charset="0"/>
                </a:rPr>
                <a:t>=</a:t>
              </a:r>
              <a:r>
                <a:rPr lang="it-IT" sz="1100" i="0">
                  <a:solidFill>
                    <a:schemeClr val="tx1"/>
                  </a:solidFill>
                  <a:effectLst/>
                  <a:latin typeface="Cambria Math" panose="02040503050406030204" pitchFamily="18" charset="0"/>
                  <a:ea typeface="+mn-ea"/>
                  <a:cs typeface="+mn-cs"/>
                </a:rPr>
                <a:t>𝐴</a:t>
              </a:r>
              <a:r>
                <a:rPr lang="it-IT" sz="1100" i="0">
                  <a:solidFill>
                    <a:schemeClr val="tx1"/>
                  </a:solidFill>
                  <a:effectLst/>
                  <a:latin typeface="+mn-lt"/>
                  <a:ea typeface="+mn-ea"/>
                  <a:cs typeface="+mn-cs"/>
                </a:rPr>
                <a:t>×</a:t>
              </a:r>
              <a:r>
                <a:rPr lang="it-IT" sz="1100" b="0" i="0">
                  <a:solidFill>
                    <a:schemeClr val="tx1"/>
                  </a:solidFill>
                  <a:effectLst/>
                  <a:latin typeface="+mn-lt"/>
                  <a:ea typeface="+mn-ea"/>
                  <a:cs typeface="+mn-cs"/>
                </a:rPr>
                <a:t>𝑞_(𝑊;𝑏;𝑑)</a:t>
              </a:r>
              <a:endParaRPr lang="it-IT" sz="1100"/>
            </a:p>
          </xdr:txBody>
        </xdr:sp>
      </mc:Fallback>
    </mc:AlternateContent>
    <xdr:clientData/>
  </xdr:oneCellAnchor>
  <xdr:oneCellAnchor>
    <xdr:from>
      <xdr:col>6</xdr:col>
      <xdr:colOff>101334</xdr:colOff>
      <xdr:row>31</xdr:row>
      <xdr:rowOff>98934</xdr:rowOff>
    </xdr:from>
    <xdr:ext cx="4692868" cy="431153"/>
    <mc:AlternateContent xmlns:mc="http://schemas.openxmlformats.org/markup-compatibility/2006" xmlns:a14="http://schemas.microsoft.com/office/drawing/2010/main">
      <mc:Choice Requires="a14">
        <xdr:sp macro="" textlink="">
          <xdr:nvSpPr>
            <xdr:cNvPr id="10" name="CasellaDiTesto 9">
              <a:extLst>
                <a:ext uri="{FF2B5EF4-FFF2-40B4-BE49-F238E27FC236}">
                  <a16:creationId xmlns:a16="http://schemas.microsoft.com/office/drawing/2014/main" xmlns="" id="{00000000-0008-0000-0200-00000A000000}"/>
                </a:ext>
              </a:extLst>
            </xdr:cNvPr>
            <xdr:cNvSpPr txBox="1"/>
          </xdr:nvSpPr>
          <xdr:spPr>
            <a:xfrm>
              <a:off x="7870421" y="8108217"/>
              <a:ext cx="4692868" cy="4311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𝑉</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r>
                          <a:rPr lang="it-IT" sz="1100" b="0" i="1">
                            <a:latin typeface="Cambria Math" panose="02040503050406030204" pitchFamily="18" charset="0"/>
                          </a:rPr>
                          <m:t>;</m:t>
                        </m:r>
                        <m:r>
                          <a:rPr lang="it-IT" sz="1100" b="0" i="1">
                            <a:latin typeface="Cambria Math" panose="02040503050406030204" pitchFamily="18" charset="0"/>
                          </a:rPr>
                          <m:t>𝑑</m:t>
                        </m:r>
                      </m:sub>
                    </m:sSub>
                    <m:r>
                      <a:rPr lang="it-IT" sz="1100" i="1">
                        <a:latin typeface="Cambria Math" panose="02040503050406030204" pitchFamily="18" charset="0"/>
                      </a:rPr>
                      <m:t>=</m:t>
                    </m:r>
                    <m:f>
                      <m:fPr>
                        <m:ctrlPr>
                          <a:rPr lang="it-IT" sz="1100" i="1">
                            <a:latin typeface="Cambria Math"/>
                          </a:rPr>
                        </m:ctrlPr>
                      </m:fPr>
                      <m:num>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𝑄</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num>
                      <m:den>
                        <m:sSub>
                          <m:sSubPr>
                            <m:ctrlPr>
                              <a:rPr lang="it-IT" sz="1100" i="1">
                                <a:latin typeface="Cambria Math"/>
                              </a:rPr>
                            </m:ctrlPr>
                          </m:sSubPr>
                          <m:e>
                            <m:r>
                              <m:rPr>
                                <m:sty m:val="p"/>
                              </m:rPr>
                              <a:rPr lang="el-GR" sz="1100" i="1">
                                <a:solidFill>
                                  <a:schemeClr val="tx1"/>
                                </a:solidFill>
                                <a:effectLst/>
                                <a:latin typeface="Cambria Math" panose="02040503050406030204" pitchFamily="18" charset="0"/>
                                <a:ea typeface="+mn-ea"/>
                                <a:cs typeface="+mn-cs"/>
                              </a:rPr>
                              <m:t>ρ</m:t>
                            </m:r>
                          </m:e>
                          <m:sub>
                            <m:r>
                              <a:rPr lang="it-IT" sz="1100" b="0" i="1">
                                <a:latin typeface="Cambria Math" panose="02040503050406030204" pitchFamily="18" charset="0"/>
                              </a:rPr>
                              <m:t>𝑊</m:t>
                            </m:r>
                          </m:sub>
                        </m:sSub>
                        <m:r>
                          <a:rPr lang="it-IT" sz="1100" i="1">
                            <a:latin typeface="Cambria Math" panose="02040503050406030204" pitchFamily="18" charset="0"/>
                            <a:ea typeface="Cambria Math" panose="02040503050406030204" pitchFamily="18" charset="0"/>
                          </a:rPr>
                          <m:t>×</m:t>
                        </m:r>
                        <m:sSub>
                          <m:sSubPr>
                            <m:ctrlPr>
                              <a:rPr lang="it-IT" sz="1100" i="1">
                                <a:latin typeface="Cambria Math"/>
                                <a:ea typeface="Cambria Math" panose="02040503050406030204" pitchFamily="18" charset="0"/>
                              </a:rPr>
                            </m:ctrlPr>
                          </m:sSubPr>
                          <m:e>
                            <m:r>
                              <a:rPr lang="it-IT" sz="1100" b="0" i="1">
                                <a:latin typeface="Cambria Math" panose="02040503050406030204" pitchFamily="18" charset="0"/>
                                <a:ea typeface="Cambria Math" panose="02040503050406030204" pitchFamily="18" charset="0"/>
                              </a:rPr>
                              <m:t>𝑐</m:t>
                            </m:r>
                          </m:e>
                          <m:sub>
                            <m:r>
                              <a:rPr lang="it-IT" sz="1100" b="0" i="1">
                                <a:latin typeface="Cambria Math" panose="02040503050406030204" pitchFamily="18" charset="0"/>
                                <a:ea typeface="Cambria Math" panose="02040503050406030204" pitchFamily="18" charset="0"/>
                              </a:rPr>
                              <m:t>𝑊</m:t>
                            </m:r>
                          </m:sub>
                        </m:sSub>
                        <m:r>
                          <a:rPr lang="it-IT" sz="1100" i="1">
                            <a:latin typeface="Cambria Math" panose="02040503050406030204" pitchFamily="18" charset="0"/>
                            <a:ea typeface="Cambria Math" panose="02040503050406030204" pitchFamily="18" charset="0"/>
                          </a:rPr>
                          <m:t>×</m:t>
                        </m:r>
                        <m:d>
                          <m:dPr>
                            <m:ctrlPr>
                              <a:rPr lang="it-IT" sz="1100" i="1">
                                <a:latin typeface="Cambria Math"/>
                                <a:ea typeface="Cambria Math" panose="02040503050406030204" pitchFamily="18" charset="0"/>
                              </a:rPr>
                            </m:ctrlPr>
                          </m:dPr>
                          <m:e>
                            <m:sSub>
                              <m:sSubPr>
                                <m:ctrlPr>
                                  <a:rPr lang="it-IT" sz="1100" i="1">
                                    <a:latin typeface="Cambria Math"/>
                                    <a:ea typeface="Cambria Math" panose="02040503050406030204" pitchFamily="18" charset="0"/>
                                  </a:rPr>
                                </m:ctrlPr>
                              </m:sSubPr>
                              <m:e>
                                <m:r>
                                  <a:rPr lang="it-IT" sz="1100" i="1">
                                    <a:latin typeface="Cambria Math" panose="02040503050406030204" pitchFamily="18" charset="0"/>
                                    <a:ea typeface="Cambria Math" panose="02040503050406030204" pitchFamily="18" charset="0"/>
                                  </a:rPr>
                                  <m:t>𝜃</m:t>
                                </m:r>
                              </m:e>
                              <m:sub>
                                <m:r>
                                  <a:rPr lang="it-IT" sz="1100" b="0" i="1">
                                    <a:latin typeface="Cambria Math" panose="02040503050406030204" pitchFamily="18" charset="0"/>
                                    <a:ea typeface="Cambria Math" panose="02040503050406030204" pitchFamily="18" charset="0"/>
                                  </a:rPr>
                                  <m:t>𝑊</m:t>
                                </m:r>
                                <m:r>
                                  <a:rPr lang="it-IT" sz="1100" b="0" i="1">
                                    <a:latin typeface="Cambria Math" panose="02040503050406030204" pitchFamily="18" charset="0"/>
                                    <a:ea typeface="Cambria Math" panose="02040503050406030204" pitchFamily="18" charset="0"/>
                                  </a:rPr>
                                  <m:t>,</m:t>
                                </m:r>
                                <m:r>
                                  <a:rPr lang="it-IT" sz="1100" b="0" i="1">
                                    <a:latin typeface="Cambria Math" panose="02040503050406030204" pitchFamily="18" charset="0"/>
                                    <a:ea typeface="Cambria Math" panose="02040503050406030204" pitchFamily="18" charset="0"/>
                                  </a:rPr>
                                  <m:t>𝑑𝑟𝑎𝑤</m:t>
                                </m:r>
                              </m:sub>
                            </m:sSub>
                            <m:r>
                              <a:rPr lang="it-IT" sz="1100" b="0" i="1">
                                <a:latin typeface="Cambria Math" panose="02040503050406030204" pitchFamily="18" charset="0"/>
                                <a:ea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e>
                        </m:d>
                      </m:den>
                    </m:f>
                  </m:oMath>
                </m:oMathPara>
              </a14:m>
              <a:endParaRPr lang="it-IT" sz="1100"/>
            </a:p>
          </xdr:txBody>
        </xdr:sp>
      </mc:Choice>
      <mc:Fallback xmlns="">
        <xdr:sp macro="" textlink="">
          <xdr:nvSpPr>
            <xdr:cNvPr id="10" name="CasellaDiTesto 9">
              <a:extLst>
                <a:ext uri="{FF2B5EF4-FFF2-40B4-BE49-F238E27FC236}">
                  <a16:creationId xmlns:a16="http://schemas.microsoft.com/office/drawing/2014/main" id="{00000000-0008-0000-0600-00000A000000}"/>
                </a:ext>
              </a:extLst>
            </xdr:cNvPr>
            <xdr:cNvSpPr txBox="1"/>
          </xdr:nvSpPr>
          <xdr:spPr>
            <a:xfrm>
              <a:off x="7870421" y="8108217"/>
              <a:ext cx="4692868" cy="4311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it-IT" sz="1100" b="0" i="0">
                  <a:latin typeface="Cambria Math" panose="02040503050406030204" pitchFamily="18" charset="0"/>
                </a:rPr>
                <a:t>𝑉_(𝑊;𝑛𝑑;𝑑)</a:t>
              </a:r>
              <a:r>
                <a:rPr lang="it-IT" sz="110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𝑄_(𝑊;𝑛𝑑;𝑑;𝑟𝑒𝑓)/(</a:t>
              </a:r>
              <a:r>
                <a:rPr lang="el-GR" sz="1100" i="0">
                  <a:solidFill>
                    <a:schemeClr val="tx1"/>
                  </a:solidFill>
                  <a:effectLst/>
                  <a:latin typeface="Cambria Math" panose="02040503050406030204" pitchFamily="18" charset="0"/>
                  <a:ea typeface="+mn-ea"/>
                  <a:cs typeface="+mn-cs"/>
                </a:rPr>
                <a:t>ρ</a:t>
              </a:r>
              <a:r>
                <a:rPr lang="it-IT" sz="1100" i="0">
                  <a:solidFill>
                    <a:schemeClr val="tx1"/>
                  </a:solidFill>
                  <a:effectLst/>
                  <a:latin typeface="Cambria Math" panose="02040503050406030204" pitchFamily="18" charset="0"/>
                  <a:ea typeface="+mn-ea"/>
                  <a:cs typeface="+mn-cs"/>
                </a:rPr>
                <a:t>_</a:t>
              </a:r>
              <a:r>
                <a:rPr lang="it-IT" sz="1100" b="0" i="0">
                  <a:latin typeface="Cambria Math" panose="02040503050406030204" pitchFamily="18" charset="0"/>
                </a:rPr>
                <a:t>𝑊</a:t>
              </a:r>
              <a:r>
                <a:rPr lang="it-IT" sz="1100" i="0">
                  <a:latin typeface="Cambria Math" panose="02040503050406030204" pitchFamily="18" charset="0"/>
                  <a:ea typeface="Cambria Math" panose="02040503050406030204" pitchFamily="18" charset="0"/>
                </a:rPr>
                <a:t>×</a:t>
              </a:r>
              <a:r>
                <a:rPr lang="it-IT" sz="1100" b="0" i="0">
                  <a:latin typeface="Cambria Math" panose="02040503050406030204" pitchFamily="18" charset="0"/>
                  <a:ea typeface="Cambria Math" panose="02040503050406030204" pitchFamily="18" charset="0"/>
                </a:rPr>
                <a:t>𝑐_𝑊</a:t>
              </a:r>
              <a:r>
                <a:rPr lang="it-IT" sz="1100" i="0">
                  <a:latin typeface="Cambria Math" panose="02040503050406030204" pitchFamily="18" charset="0"/>
                  <a:ea typeface="Cambria Math" panose="02040503050406030204" pitchFamily="18" charset="0"/>
                </a:rPr>
                <a:t>×(𝜃_(</a:t>
              </a:r>
              <a:r>
                <a:rPr lang="it-IT" sz="1100" b="0" i="0">
                  <a:latin typeface="Cambria Math" panose="02040503050406030204" pitchFamily="18" charset="0"/>
                  <a:ea typeface="Cambria Math" panose="02040503050406030204" pitchFamily="18" charset="0"/>
                </a:rPr>
                <a:t>𝑊,𝑑𝑟𝑎𝑤)−</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𝑊,𝑐;𝑟𝑒𝑓) ) )</a:t>
              </a:r>
              <a:endParaRPr lang="it-IT" sz="1100"/>
            </a:p>
          </xdr:txBody>
        </xdr:sp>
      </mc:Fallback>
    </mc:AlternateContent>
    <xdr:clientData/>
  </xdr:oneCellAnchor>
  <xdr:oneCellAnchor>
    <xdr:from>
      <xdr:col>6</xdr:col>
      <xdr:colOff>133350</xdr:colOff>
      <xdr:row>49</xdr:row>
      <xdr:rowOff>123825</xdr:rowOff>
    </xdr:from>
    <xdr:ext cx="1595373" cy="183127"/>
    <mc:AlternateContent xmlns:mc="http://schemas.openxmlformats.org/markup-compatibility/2006" xmlns:a14="http://schemas.microsoft.com/office/drawing/2010/main">
      <mc:Choice Requires="a14">
        <xdr:sp macro="" textlink="">
          <xdr:nvSpPr>
            <xdr:cNvPr id="11" name="CasellaDiTesto 10">
              <a:extLst>
                <a:ext uri="{FF2B5EF4-FFF2-40B4-BE49-F238E27FC236}">
                  <a16:creationId xmlns:a16="http://schemas.microsoft.com/office/drawing/2014/main" xmlns="" id="{00000000-0008-0000-0200-00000B000000}"/>
                </a:ext>
              </a:extLst>
            </xdr:cNvPr>
            <xdr:cNvSpPr txBox="1"/>
          </xdr:nvSpPr>
          <xdr:spPr>
            <a:xfrm>
              <a:off x="7910232" y="11150413"/>
              <a:ext cx="1595373"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𝑉</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r>
                          <a:rPr lang="it-IT" sz="1100" b="0" i="1">
                            <a:latin typeface="Cambria Math" panose="02040503050406030204" pitchFamily="18" charset="0"/>
                          </a:rPr>
                          <m:t>;</m:t>
                        </m:r>
                        <m:r>
                          <a:rPr lang="it-IT" sz="1100" b="0" i="1">
                            <a:latin typeface="Cambria Math" panose="02040503050406030204" pitchFamily="18" charset="0"/>
                          </a:rPr>
                          <m:t>𝑑</m:t>
                        </m:r>
                        <m:r>
                          <a:rPr lang="it-IT" sz="1100" b="0" i="1">
                            <a:latin typeface="Cambria Math" panose="02040503050406030204" pitchFamily="18" charset="0"/>
                          </a:rPr>
                          <m:t>;</m:t>
                        </m:r>
                        <m:r>
                          <a:rPr lang="it-IT" sz="1100" b="0" i="1">
                            <a:latin typeface="Cambria Math" panose="02040503050406030204" pitchFamily="18" charset="0"/>
                          </a:rPr>
                          <m:t>𝑟𝑒𝑓</m:t>
                        </m:r>
                      </m:sub>
                    </m:sSub>
                    <m:r>
                      <a:rPr lang="it-IT" sz="1100" i="1">
                        <a:latin typeface="Cambria Math" panose="02040503050406030204" pitchFamily="18" charset="0"/>
                      </a:rPr>
                      <m:t>=</m:t>
                    </m:r>
                    <m:sSub>
                      <m:sSubPr>
                        <m:ctrlPr>
                          <a:rPr lang="it-IT" sz="1100" i="1">
                            <a:latin typeface="Cambria Math"/>
                          </a:rPr>
                        </m:ctrlPr>
                      </m:sSubPr>
                      <m:e>
                        <m:r>
                          <a:rPr lang="it-IT" sz="1100" b="0" i="1">
                            <a:latin typeface="Cambria Math" panose="02040503050406030204" pitchFamily="18" charset="0"/>
                          </a:rPr>
                          <m:t>𝑉</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𝑓</m:t>
                        </m:r>
                        <m:r>
                          <a:rPr lang="it-IT" sz="1100" b="0" i="1">
                            <a:latin typeface="Cambria Math" panose="02040503050406030204" pitchFamily="18" charset="0"/>
                          </a:rPr>
                          <m:t>;</m:t>
                        </m:r>
                        <m:r>
                          <a:rPr lang="it-IT" sz="1100" b="0" i="1">
                            <a:latin typeface="Cambria Math" panose="02040503050406030204" pitchFamily="18" charset="0"/>
                          </a:rPr>
                          <m:t>𝑑𝑎𝑦</m:t>
                        </m:r>
                      </m:sub>
                    </m:sSub>
                    <m:r>
                      <a:rPr lang="it-IT" sz="1100" i="1">
                        <a:latin typeface="Cambria Math" panose="02040503050406030204" pitchFamily="18" charset="0"/>
                        <a:ea typeface="Cambria Math" panose="02040503050406030204" pitchFamily="18" charset="0"/>
                      </a:rPr>
                      <m:t>×</m:t>
                    </m:r>
                    <m:r>
                      <a:rPr lang="it-IT" sz="1100" b="0" i="1">
                        <a:solidFill>
                          <a:schemeClr val="tx1"/>
                        </a:solidFill>
                        <a:effectLst/>
                        <a:latin typeface="Cambria Math" panose="02040503050406030204" pitchFamily="18" charset="0"/>
                        <a:ea typeface="+mn-ea"/>
                        <a:cs typeface="+mn-cs"/>
                      </a:rPr>
                      <m:t>𝑓</m:t>
                    </m:r>
                  </m:oMath>
                </m:oMathPara>
              </a14:m>
              <a:endParaRPr lang="it-IT" sz="1100"/>
            </a:p>
          </xdr:txBody>
        </xdr:sp>
      </mc:Choice>
      <mc:Fallback xmlns="">
        <xdr:sp macro="" textlink="">
          <xdr:nvSpPr>
            <xdr:cNvPr id="11" name="CasellaDiTesto 10">
              <a:extLst>
                <a:ext uri="{FF2B5EF4-FFF2-40B4-BE49-F238E27FC236}">
                  <a16:creationId xmlns:a16="http://schemas.microsoft.com/office/drawing/2014/main" id="{00000000-0008-0000-0600-00000B000000}"/>
                </a:ext>
              </a:extLst>
            </xdr:cNvPr>
            <xdr:cNvSpPr txBox="1"/>
          </xdr:nvSpPr>
          <xdr:spPr>
            <a:xfrm>
              <a:off x="7910232" y="11150413"/>
              <a:ext cx="1595373"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it-IT" sz="1100" b="0" i="0">
                  <a:latin typeface="Cambria Math" panose="02040503050406030204" pitchFamily="18" charset="0"/>
                </a:rPr>
                <a:t>𝑉_(𝑊;𝑛𝑑;𝑑;𝑟𝑒𝑓)</a:t>
              </a:r>
              <a:r>
                <a:rPr lang="it-IT" sz="1100" i="0">
                  <a:latin typeface="Cambria Math" panose="02040503050406030204" pitchFamily="18" charset="0"/>
                </a:rPr>
                <a:t>=</a:t>
              </a:r>
              <a:r>
                <a:rPr lang="it-IT" sz="1100" b="0" i="0">
                  <a:latin typeface="Cambria Math" panose="02040503050406030204" pitchFamily="18" charset="0"/>
                </a:rPr>
                <a:t>𝑉_(𝑊;𝑓;𝑑𝑎𝑦)</a:t>
              </a:r>
              <a:r>
                <a:rPr lang="it-IT" sz="1100" i="0">
                  <a:latin typeface="Cambria Math" panose="02040503050406030204" pitchFamily="18" charset="0"/>
                  <a:ea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𝑓</a:t>
              </a:r>
              <a:endParaRPr lang="it-IT" sz="1100"/>
            </a:p>
          </xdr:txBody>
        </xdr:sp>
      </mc:Fallback>
    </mc:AlternateContent>
    <xdr:clientData/>
  </xdr:oneCellAnchor>
  <xdr:oneCellAnchor>
    <xdr:from>
      <xdr:col>6</xdr:col>
      <xdr:colOff>114300</xdr:colOff>
      <xdr:row>50</xdr:row>
      <xdr:rowOff>57150</xdr:rowOff>
    </xdr:from>
    <xdr:ext cx="2652073" cy="371897"/>
    <mc:AlternateContent xmlns:mc="http://schemas.openxmlformats.org/markup-compatibility/2006" xmlns:a14="http://schemas.microsoft.com/office/drawing/2010/main">
      <mc:Choice Requires="a14">
        <xdr:sp macro="" textlink="">
          <xdr:nvSpPr>
            <xdr:cNvPr id="12" name="CasellaDiTesto 11">
              <a:extLst>
                <a:ext uri="{FF2B5EF4-FFF2-40B4-BE49-F238E27FC236}">
                  <a16:creationId xmlns:a16="http://schemas.microsoft.com/office/drawing/2014/main" xmlns="" id="{00000000-0008-0000-0200-00000C000000}"/>
                </a:ext>
              </a:extLst>
            </xdr:cNvPr>
            <xdr:cNvSpPr txBox="1"/>
          </xdr:nvSpPr>
          <xdr:spPr>
            <a:xfrm>
              <a:off x="7891182" y="11531974"/>
              <a:ext cx="2652073" cy="3718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𝑉</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r>
                          <a:rPr lang="it-IT" sz="1100" b="0" i="1">
                            <a:latin typeface="Cambria Math" panose="02040503050406030204" pitchFamily="18" charset="0"/>
                          </a:rPr>
                          <m:t>;</m:t>
                        </m:r>
                        <m:r>
                          <a:rPr lang="it-IT" sz="1100" b="0" i="1">
                            <a:latin typeface="Cambria Math" panose="02040503050406030204" pitchFamily="18" charset="0"/>
                            <a:ea typeface="Cambria Math" panose="02040503050406030204" pitchFamily="18" charset="0"/>
                          </a:rPr>
                          <m:t>𝑑</m:t>
                        </m:r>
                      </m:sub>
                    </m:sSub>
                    <m:r>
                      <a:rPr lang="it-IT" sz="110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𝑉</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f>
                      <m:fPr>
                        <m:ctrlPr>
                          <a:rPr lang="it-IT" sz="1100" i="1">
                            <a:latin typeface="Cambria Math"/>
                          </a:rPr>
                        </m:ctrlPr>
                      </m:fPr>
                      <m:num>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r>
                          <a:rPr lang="it-IT" sz="1100" b="0" i="1">
                            <a:solidFill>
                              <a:schemeClr val="tx1"/>
                            </a:solidFill>
                            <a:effectLst/>
                            <a:latin typeface="Cambria Math" panose="02040503050406030204" pitchFamily="18" charset="0"/>
                            <a:ea typeface="+mn-ea"/>
                            <a:cs typeface="+mn-cs"/>
                          </a:rPr>
                          <m:t>−</m:t>
                        </m:r>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num>
                      <m:den>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𝑑𝑟𝑎𝑤</m:t>
                            </m:r>
                          </m:sub>
                        </m:sSub>
                        <m:r>
                          <a:rPr lang="it-IT" sz="1100" b="0" i="1">
                            <a:solidFill>
                              <a:schemeClr val="tx1"/>
                            </a:solidFill>
                            <a:effectLst/>
                            <a:latin typeface="Cambria Math" panose="02040503050406030204" pitchFamily="18" charset="0"/>
                            <a:ea typeface="+mn-ea"/>
                            <a:cs typeface="+mn-cs"/>
                          </a:rPr>
                          <m:t>−</m:t>
                        </m:r>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den>
                    </m:f>
                  </m:oMath>
                </m:oMathPara>
              </a14:m>
              <a:endParaRPr lang="it-IT" sz="1100"/>
            </a:p>
          </xdr:txBody>
        </xdr:sp>
      </mc:Choice>
      <mc:Fallback xmlns="">
        <xdr:sp macro="" textlink="">
          <xdr:nvSpPr>
            <xdr:cNvPr id="12" name="CasellaDiTesto 11">
              <a:extLst>
                <a:ext uri="{FF2B5EF4-FFF2-40B4-BE49-F238E27FC236}">
                  <a16:creationId xmlns:a16="http://schemas.microsoft.com/office/drawing/2014/main" id="{00000000-0008-0000-0600-00000C000000}"/>
                </a:ext>
              </a:extLst>
            </xdr:cNvPr>
            <xdr:cNvSpPr txBox="1"/>
          </xdr:nvSpPr>
          <xdr:spPr>
            <a:xfrm>
              <a:off x="7891182" y="11531974"/>
              <a:ext cx="2652073" cy="3718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𝑉_(𝑊;𝑛𝑑;</a:t>
              </a:r>
              <a:r>
                <a:rPr lang="it-IT" sz="1100" b="0" i="0">
                  <a:latin typeface="Cambria Math" panose="02040503050406030204" pitchFamily="18" charset="0"/>
                  <a:ea typeface="Cambria Math" panose="02040503050406030204" pitchFamily="18" charset="0"/>
                </a:rPr>
                <a:t>𝑑)</a:t>
              </a:r>
              <a:r>
                <a:rPr lang="it-IT" sz="110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𝑉_(𝑊;𝑛𝑑;𝑑;𝑟𝑒𝑓)</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i="0">
                  <a:latin typeface="Cambria Math" panose="02040503050406030204" pitchFamily="18" charset="0"/>
                </a:rPr>
                <a:t>(</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𝑊,ℎ,𝑟𝑒𝑓)−</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𝑊,𝑐;𝑟𝑒𝑓))/(</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𝑊,𝑑𝑟𝑎𝑤)−</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𝑊,𝑐;𝑟𝑒𝑓) )</a:t>
              </a:r>
              <a:endParaRPr lang="it-IT" sz="1100"/>
            </a:p>
          </xdr:txBody>
        </xdr:sp>
      </mc:Fallback>
    </mc:AlternateContent>
    <xdr:clientData/>
  </xdr:oneCellAnchor>
  <xdr:oneCellAnchor>
    <xdr:from>
      <xdr:col>6</xdr:col>
      <xdr:colOff>209550</xdr:colOff>
      <xdr:row>54</xdr:row>
      <xdr:rowOff>161926</xdr:rowOff>
    </xdr:from>
    <xdr:ext cx="4376839" cy="550664"/>
    <mc:AlternateContent xmlns:mc="http://schemas.openxmlformats.org/markup-compatibility/2006" xmlns:a14="http://schemas.microsoft.com/office/drawing/2010/main">
      <mc:Choice Requires="a14">
        <xdr:sp macro="" textlink="">
          <xdr:nvSpPr>
            <xdr:cNvPr id="14" name="CasellaDiTesto 13">
              <a:extLst>
                <a:ext uri="{FF2B5EF4-FFF2-40B4-BE49-F238E27FC236}">
                  <a16:creationId xmlns:a16="http://schemas.microsoft.com/office/drawing/2014/main" xmlns="" id="{00000000-0008-0000-0200-00000E000000}"/>
                </a:ext>
              </a:extLst>
            </xdr:cNvPr>
            <xdr:cNvSpPr txBox="1"/>
          </xdr:nvSpPr>
          <xdr:spPr>
            <a:xfrm>
              <a:off x="7986432" y="12746132"/>
              <a:ext cx="4376839" cy="550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𝑛</m:t>
                        </m:r>
                      </m:e>
                      <m:sub>
                        <m:r>
                          <a:rPr lang="it-IT" sz="1100" b="0" i="1">
                            <a:latin typeface="Cambria Math" panose="02040503050406030204" pitchFamily="18" charset="0"/>
                          </a:rPr>
                          <m:t>𝑝</m:t>
                        </m:r>
                        <m:r>
                          <a:rPr lang="it-IT" sz="1100" b="0" i="1">
                            <a:latin typeface="Cambria Math" panose="02040503050406030204" pitchFamily="18" charset="0"/>
                          </a:rPr>
                          <m:t>;</m:t>
                        </m:r>
                        <m:r>
                          <a:rPr lang="it-IT" sz="1100" b="0" i="1">
                            <a:latin typeface="Cambria Math" panose="02040503050406030204" pitchFamily="18" charset="0"/>
                          </a:rPr>
                          <m:t>𝑒𝑞</m:t>
                        </m:r>
                        <m:r>
                          <a:rPr lang="it-IT" sz="1100" b="0" i="1">
                            <a:latin typeface="Cambria Math" panose="02040503050406030204" pitchFamily="18" charset="0"/>
                          </a:rPr>
                          <m:t>;</m:t>
                        </m:r>
                        <m:r>
                          <a:rPr lang="it-IT" sz="1100" b="0" i="1">
                            <a:latin typeface="Cambria Math" panose="02040503050406030204" pitchFamily="18" charset="0"/>
                          </a:rPr>
                          <m:t>𝑚𝑎𝑥</m:t>
                        </m:r>
                        <m:r>
                          <a:rPr lang="it-IT" sz="1100" b="0" i="1">
                            <a:latin typeface="Cambria Math" panose="02040503050406030204" pitchFamily="18" charset="0"/>
                          </a:rPr>
                          <m:t>;</m:t>
                        </m:r>
                        <m:r>
                          <a:rPr lang="it-IT" sz="1100" b="0" i="1">
                            <a:latin typeface="Cambria Math" panose="02040503050406030204" pitchFamily="18" charset="0"/>
                          </a:rPr>
                          <m:t>𝑠𝑓h</m:t>
                        </m:r>
                      </m:sub>
                    </m:sSub>
                    <m:r>
                      <a:rPr lang="it-IT" sz="1100" i="1">
                        <a:latin typeface="Cambria Math" panose="02040503050406030204" pitchFamily="18" charset="0"/>
                      </a:rPr>
                      <m:t>=</m:t>
                    </m:r>
                    <m:m>
                      <m:mPr>
                        <m:mcs>
                          <m:mc>
                            <m:mcPr>
                              <m:count m:val="1"/>
                              <m:mcJc m:val="center"/>
                            </m:mcPr>
                          </m:mc>
                        </m:mcs>
                        <m:ctrlPr>
                          <a:rPr lang="it-IT" sz="1100" i="1">
                            <a:latin typeface="Cambria Math"/>
                          </a:rPr>
                        </m:ctrlPr>
                      </m:mPr>
                      <m:mr>
                        <m:e>
                          <m:r>
                            <m:rPr>
                              <m:brk m:alnAt="7"/>
                            </m:rPr>
                            <a:rPr lang="it-IT" sz="1100" b="0" i="1">
                              <a:latin typeface="Cambria Math" panose="02040503050406030204" pitchFamily="18" charset="0"/>
                            </a:rPr>
                            <m:t>1</m:t>
                          </m:r>
                          <m:r>
                            <a:rPr lang="it-IT" sz="1100" b="0" i="1">
                              <a:latin typeface="Cambria Math" panose="02040503050406030204" pitchFamily="18" charset="0"/>
                            </a:rPr>
                            <m:t>    </m:t>
                          </m:r>
                          <m:r>
                            <a:rPr lang="it-IT" sz="1100" b="0" i="1">
                              <a:latin typeface="Cambria Math" panose="02040503050406030204" pitchFamily="18" charset="0"/>
                            </a:rPr>
                            <m:t>𝑖𝑓</m:t>
                          </m:r>
                          <m:r>
                            <a:rPr lang="it-IT" sz="1100" b="0" i="1">
                              <a:latin typeface="Cambria Math" panose="02040503050406030204" pitchFamily="18" charset="0"/>
                            </a:rPr>
                            <m:t> </m:t>
                          </m:r>
                          <m:sSub>
                            <m:sSubPr>
                              <m:ctrlPr>
                                <a:rPr lang="it-IT" sz="1100" b="0" i="1">
                                  <a:latin typeface="Cambria Math"/>
                                </a:rPr>
                              </m:ctrlPr>
                            </m:sSubPr>
                            <m:e>
                              <m:r>
                                <a:rPr lang="it-IT" sz="1100" b="0" i="1">
                                  <a:latin typeface="Cambria Math" panose="02040503050406030204" pitchFamily="18" charset="0"/>
                                </a:rPr>
                                <m:t>  </m:t>
                              </m:r>
                              <m:r>
                                <a:rPr lang="it-IT" sz="1100" b="0" i="1">
                                  <a:latin typeface="Cambria Math" panose="02040503050406030204" pitchFamily="18" charset="0"/>
                                </a:rPr>
                                <m:t>𝐴</m:t>
                              </m:r>
                            </m:e>
                            <m:sub>
                              <m:r>
                                <a:rPr lang="it-IT" sz="1100" b="0" i="1">
                                  <a:latin typeface="Cambria Math" panose="02040503050406030204" pitchFamily="18" charset="0"/>
                                </a:rPr>
                                <m:t>h</m:t>
                              </m:r>
                            </m:sub>
                          </m:sSub>
                          <m:r>
                            <m:rPr>
                              <m:brk m:alnAt="7"/>
                            </m:rPr>
                            <a:rPr lang="it-IT" sz="1100" b="0" i="1">
                              <a:latin typeface="Cambria Math" panose="02040503050406030204" pitchFamily="18" charset="0"/>
                              <a:ea typeface="Cambria Math" panose="02040503050406030204" pitchFamily="18" charset="0"/>
                            </a:rPr>
                            <m:t>&lt;</m:t>
                          </m:r>
                          <m:r>
                            <a:rPr lang="it-IT" sz="1100" b="0" i="1">
                              <a:latin typeface="Cambria Math" panose="02040503050406030204" pitchFamily="18" charset="0"/>
                              <a:ea typeface="Cambria Math" panose="02040503050406030204" pitchFamily="18" charset="0"/>
                            </a:rPr>
                            <m:t>30 </m:t>
                          </m:r>
                          <m:r>
                            <a:rPr lang="it-IT" sz="1100" b="0" i="1">
                              <a:latin typeface="Cambria Math" panose="02040503050406030204" pitchFamily="18" charset="0"/>
                              <a:ea typeface="Cambria Math" panose="02040503050406030204" pitchFamily="18" charset="0"/>
                            </a:rPr>
                            <m:t>𝑚</m:t>
                          </m:r>
                          <m:r>
                            <a:rPr lang="it-IT" sz="1100" b="0" i="1">
                              <a:latin typeface="Cambria Math" panose="02040503050406030204" pitchFamily="18" charset="0"/>
                              <a:ea typeface="Cambria Math" panose="02040503050406030204" pitchFamily="18" charset="0"/>
                            </a:rPr>
                            <m:t>²</m:t>
                          </m:r>
                        </m:e>
                      </m:mr>
                      <m:mr>
                        <m:e>
                          <m:d>
                            <m:dPr>
                              <m:begChr m:val="["/>
                              <m:endChr m:val="]"/>
                              <m:ctrlPr>
                                <a:rPr lang="it-IT" sz="1100" i="1">
                                  <a:latin typeface="Cambria Math"/>
                                </a:rPr>
                              </m:ctrlPr>
                            </m:dPr>
                            <m:e>
                              <m:r>
                                <a:rPr lang="it-IT" sz="1100" b="0" i="1">
                                  <a:latin typeface="Cambria Math" panose="02040503050406030204" pitchFamily="18" charset="0"/>
                                </a:rPr>
                                <m:t>1.75−0,01875</m:t>
                              </m:r>
                              <m:r>
                                <a:rPr lang="it-IT" sz="1100" b="0" i="1">
                                  <a:latin typeface="Cambria Math" panose="02040503050406030204" pitchFamily="18" charset="0"/>
                                  <a:ea typeface="Cambria Math" panose="02040503050406030204" pitchFamily="18" charset="0"/>
                                </a:rPr>
                                <m:t>×</m:t>
                              </m:r>
                              <m:d>
                                <m:dPr>
                                  <m:ctrlPr>
                                    <a:rPr lang="it-IT" sz="1100" b="0" i="1">
                                      <a:latin typeface="Cambria Math"/>
                                      <a:ea typeface="Cambria Math" panose="02040503050406030204" pitchFamily="18" charset="0"/>
                                    </a:rPr>
                                  </m:ctrlPr>
                                </m:dPr>
                                <m:e>
                                  <m:r>
                                    <a:rPr lang="it-IT" sz="1100" b="0" i="1">
                                      <a:latin typeface="Cambria Math" panose="02040503050406030204" pitchFamily="18" charset="0"/>
                                      <a:ea typeface="Cambria Math" panose="02040503050406030204" pitchFamily="18" charset="0"/>
                                    </a:rPr>
                                    <m:t>70−</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e>
                              </m:d>
                              <m:r>
                                <a:rPr lang="it-IT" sz="1100" b="0" i="1">
                                  <a:latin typeface="Cambria Math" panose="02040503050406030204" pitchFamily="18" charset="0"/>
                                  <a:ea typeface="Cambria Math" panose="02040503050406030204" pitchFamily="18" charset="0"/>
                                </a:rPr>
                                <m:t> </m:t>
                              </m:r>
                            </m:e>
                          </m:d>
                          <m:r>
                            <a:rPr lang="it-IT" sz="1100" b="0" i="1">
                              <a:latin typeface="Cambria Math" panose="02040503050406030204" pitchFamily="18" charset="0"/>
                            </a:rPr>
                            <m:t>  </m:t>
                          </m:r>
                          <m:r>
                            <m:rPr>
                              <m:brk m:alnAt="7"/>
                            </m:rP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𝑓</m:t>
                          </m:r>
                          <m:r>
                            <a:rPr lang="it-IT" sz="1100" b="0" i="1">
                              <a:solidFill>
                                <a:schemeClr val="tx1"/>
                              </a:solidFill>
                              <a:effectLst/>
                              <a:latin typeface="Cambria Math" panose="02040503050406030204" pitchFamily="18" charset="0"/>
                              <a:ea typeface="+mn-ea"/>
                              <a:cs typeface="+mn-cs"/>
                            </a:rPr>
                            <m:t>  30 </m:t>
                          </m:r>
                          <m:sSup>
                            <m:sSupPr>
                              <m:ctrlPr>
                                <a:rPr lang="it-IT" sz="1100" b="0" i="1">
                                  <a:solidFill>
                                    <a:schemeClr val="tx1"/>
                                  </a:solidFill>
                                  <a:effectLst/>
                                  <a:latin typeface="Cambria Math"/>
                                  <a:ea typeface="+mn-ea"/>
                                  <a:cs typeface="+mn-cs"/>
                                </a:rPr>
                              </m:ctrlPr>
                            </m:sSupPr>
                            <m:e>
                              <m:r>
                                <a:rPr lang="it-IT" sz="1100" b="0" i="1">
                                  <a:solidFill>
                                    <a:schemeClr val="tx1"/>
                                  </a:solidFill>
                                  <a:effectLst/>
                                  <a:latin typeface="Cambria Math" panose="02040503050406030204" pitchFamily="18" charset="0"/>
                                  <a:ea typeface="+mn-ea"/>
                                  <a:cs typeface="+mn-cs"/>
                                </a:rPr>
                                <m:t>𝑚</m:t>
                              </m:r>
                            </m:e>
                            <m:sup>
                              <m:r>
                                <a:rPr lang="it-IT" sz="1100" b="0" i="1">
                                  <a:solidFill>
                                    <a:schemeClr val="tx1"/>
                                  </a:solidFill>
                                  <a:effectLst/>
                                  <a:latin typeface="Cambria Math" panose="02040503050406030204" pitchFamily="18" charset="0"/>
                                  <a:ea typeface="+mn-ea"/>
                                  <a:cs typeface="+mn-cs"/>
                                </a:rPr>
                                <m:t>2</m:t>
                              </m:r>
                            </m:sup>
                          </m:sSup>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m:rPr>
                              <m:brk m:alnAt="7"/>
                            </m:rPr>
                            <a:rPr lang="it-IT" sz="1100" b="0" i="1">
                              <a:solidFill>
                                <a:schemeClr val="tx1"/>
                              </a:solidFill>
                              <a:effectLst/>
                              <a:latin typeface="Cambria Math" panose="02040503050406030204" pitchFamily="18" charset="0"/>
                              <a:ea typeface="+mn-ea"/>
                              <a:cs typeface="+mn-cs"/>
                            </a:rPr>
                            <m:t>&lt;</m:t>
                          </m:r>
                          <m:r>
                            <a:rPr lang="it-IT" sz="1100" b="0" i="1">
                              <a:solidFill>
                                <a:schemeClr val="tx1"/>
                              </a:solidFill>
                              <a:effectLst/>
                              <a:latin typeface="Cambria Math" panose="02040503050406030204" pitchFamily="18" charset="0"/>
                              <a:ea typeface="+mn-ea"/>
                              <a:cs typeface="+mn-cs"/>
                            </a:rPr>
                            <m:t>70 </m:t>
                          </m:r>
                          <m:r>
                            <a:rPr lang="it-IT" sz="1100" b="0" i="1">
                              <a:solidFill>
                                <a:schemeClr val="tx1"/>
                              </a:solidFill>
                              <a:effectLst/>
                              <a:latin typeface="Cambria Math" panose="02040503050406030204" pitchFamily="18" charset="0"/>
                              <a:ea typeface="+mn-ea"/>
                              <a:cs typeface="+mn-cs"/>
                            </a:rPr>
                            <m:t>𝑚</m:t>
                          </m:r>
                          <m:r>
                            <a:rPr lang="it-IT" sz="1100" b="0" i="1">
                              <a:solidFill>
                                <a:schemeClr val="tx1"/>
                              </a:solidFill>
                              <a:effectLst/>
                              <a:latin typeface="Cambria Math" panose="02040503050406030204" pitchFamily="18" charset="0"/>
                              <a:ea typeface="+mn-ea"/>
                              <a:cs typeface="+mn-cs"/>
                            </a:rPr>
                            <m:t>²</m:t>
                          </m:r>
                        </m:e>
                      </m:mr>
                      <m:mr>
                        <m:e>
                          <m:r>
                            <a:rPr lang="it-IT" sz="1100" b="0" i="1">
                              <a:latin typeface="Cambria Math" panose="02040503050406030204" pitchFamily="18" charset="0"/>
                            </a:rPr>
                            <m:t>0,025</m:t>
                          </m:r>
                          <m:r>
                            <a:rPr lang="it-IT" sz="1100" b="0" i="1">
                              <a:latin typeface="Cambria Math" panose="02040503050406030204" pitchFamily="18" charset="0"/>
                              <a:ea typeface="Cambria Math" panose="02040503050406030204" pitchFamily="18" charset="0"/>
                            </a:rPr>
                            <m:t>×</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mn-ea"/>
                              <a:cs typeface="+mn-cs"/>
                            </a:rPr>
                            <m:t>𝑖𝑓</m:t>
                          </m:r>
                          <m:r>
                            <a:rPr lang="it-IT" sz="1100" b="0" i="1">
                              <a:solidFill>
                                <a:schemeClr val="tx1"/>
                              </a:solidFill>
                              <a:effectLst/>
                              <a:latin typeface="Cambria Math" panose="02040503050406030204" pitchFamily="18" charset="0"/>
                              <a:ea typeface="+mn-ea"/>
                              <a:cs typeface="+mn-cs"/>
                            </a:rPr>
                            <m:t> </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Cambria Math" panose="02040503050406030204" pitchFamily="18" charset="0"/>
                              <a:cs typeface="+mn-cs"/>
                            </a:rPr>
                            <m:t>≥</m:t>
                          </m:r>
                          <m:r>
                            <m:rPr>
                              <m:brk m:alnAt="7"/>
                            </m:rPr>
                            <a:rPr lang="it-IT" sz="1100" b="0" i="1">
                              <a:solidFill>
                                <a:schemeClr val="tx1"/>
                              </a:solidFill>
                              <a:effectLst/>
                              <a:latin typeface="Cambria Math" panose="02040503050406030204" pitchFamily="18" charset="0"/>
                              <a:ea typeface="+mn-ea"/>
                              <a:cs typeface="+mn-cs"/>
                            </a:rPr>
                            <m:t>7</m:t>
                          </m:r>
                          <m:r>
                            <a:rPr lang="it-IT" sz="1100" b="0" i="1">
                              <a:solidFill>
                                <a:schemeClr val="tx1"/>
                              </a:solidFill>
                              <a:effectLst/>
                              <a:latin typeface="Cambria Math" panose="02040503050406030204" pitchFamily="18" charset="0"/>
                              <a:ea typeface="+mn-ea"/>
                              <a:cs typeface="+mn-cs"/>
                            </a:rPr>
                            <m:t>0 </m:t>
                          </m:r>
                          <m:r>
                            <a:rPr lang="it-IT" sz="1100" b="0" i="1">
                              <a:solidFill>
                                <a:schemeClr val="tx1"/>
                              </a:solidFill>
                              <a:effectLst/>
                              <a:latin typeface="Cambria Math" panose="02040503050406030204" pitchFamily="18" charset="0"/>
                              <a:ea typeface="+mn-ea"/>
                              <a:cs typeface="+mn-cs"/>
                            </a:rPr>
                            <m:t>𝑚</m:t>
                          </m:r>
                          <m:r>
                            <a:rPr lang="it-IT" sz="1100" b="0" i="1">
                              <a:solidFill>
                                <a:schemeClr val="tx1"/>
                              </a:solidFill>
                              <a:effectLst/>
                              <a:latin typeface="Cambria Math" panose="02040503050406030204" pitchFamily="18" charset="0"/>
                              <a:ea typeface="+mn-ea"/>
                              <a:cs typeface="+mn-cs"/>
                            </a:rPr>
                            <m:t>²</m:t>
                          </m:r>
                        </m:e>
                      </m:mr>
                    </m:m>
                    <m:r>
                      <a:rPr lang="it-IT" sz="1100" b="0" i="1">
                        <a:latin typeface="Cambria Math" panose="02040503050406030204" pitchFamily="18" charset="0"/>
                      </a:rPr>
                      <m:t> </m:t>
                    </m:r>
                  </m:oMath>
                </m:oMathPara>
              </a14:m>
              <a:endParaRPr lang="it-IT" sz="1100"/>
            </a:p>
          </xdr:txBody>
        </xdr:sp>
      </mc:Choice>
      <mc:Fallback xmlns="">
        <xdr:sp macro="" textlink="">
          <xdr:nvSpPr>
            <xdr:cNvPr id="14" name="CasellaDiTesto 13">
              <a:extLst>
                <a:ext uri="{FF2B5EF4-FFF2-40B4-BE49-F238E27FC236}">
                  <a16:creationId xmlns:a16="http://schemas.microsoft.com/office/drawing/2014/main" id="{00000000-0008-0000-0400-00000E000000}"/>
                </a:ext>
              </a:extLst>
            </xdr:cNvPr>
            <xdr:cNvSpPr txBox="1"/>
          </xdr:nvSpPr>
          <xdr:spPr>
            <a:xfrm>
              <a:off x="7986432" y="12746132"/>
              <a:ext cx="4376839" cy="550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𝑛_(𝑝;𝑒𝑞;𝑚𝑎𝑥;𝑠𝑓ℎ)</a:t>
              </a:r>
              <a:r>
                <a:rPr lang="it-IT" sz="1100" i="0">
                  <a:latin typeface="Cambria Math" panose="02040503050406030204" pitchFamily="18" charset="0"/>
                </a:rPr>
                <a:t>=■8(</a:t>
              </a:r>
              <a:r>
                <a:rPr lang="it-IT" sz="1100" b="0" i="0">
                  <a:latin typeface="Cambria Math" panose="02040503050406030204" pitchFamily="18" charset="0"/>
                </a:rPr>
                <a:t>1    𝑖𝑓 〖  𝐴〗_ℎ</a:t>
              </a:r>
              <a:r>
                <a:rPr lang="it-IT" sz="1100" b="0" i="0">
                  <a:latin typeface="Cambria Math" panose="02040503050406030204" pitchFamily="18" charset="0"/>
                  <a:ea typeface="Cambria Math" panose="02040503050406030204" pitchFamily="18" charset="0"/>
                </a:rPr>
                <a:t>&lt;30 𝑚²@[</a:t>
              </a:r>
              <a:r>
                <a:rPr lang="it-IT" sz="1100" b="0" i="0">
                  <a:latin typeface="Cambria Math" panose="02040503050406030204" pitchFamily="18" charset="0"/>
                </a:rPr>
                <a:t>1.75−0,01875</a:t>
              </a:r>
              <a:r>
                <a:rPr lang="it-IT" sz="1100" b="0" i="0">
                  <a:latin typeface="Cambria Math" panose="02040503050406030204" pitchFamily="18" charset="0"/>
                  <a:ea typeface="Cambria Math" panose="02040503050406030204" pitchFamily="18" charset="0"/>
                </a:rPr>
                <a:t>×(70−</a:t>
              </a:r>
              <a:r>
                <a:rPr lang="it-IT" sz="1100" b="0" i="0">
                  <a:solidFill>
                    <a:schemeClr val="tx1"/>
                  </a:solidFill>
                  <a:effectLst/>
                  <a:latin typeface="Cambria Math" panose="02040503050406030204" pitchFamily="18" charset="0"/>
                  <a:ea typeface="+mn-ea"/>
                  <a:cs typeface="+mn-cs"/>
                </a:rPr>
                <a:t>𝐴_ℎ )</a:t>
              </a:r>
              <a:r>
                <a:rPr lang="it-IT" sz="1100" b="0" i="0">
                  <a:solidFill>
                    <a:schemeClr val="tx1"/>
                  </a:solidFill>
                  <a:effectLst/>
                  <a:latin typeface="Cambria Math" panose="02040503050406030204" pitchFamily="18" charset="0"/>
                  <a:ea typeface="Cambria Math" panose="02040503050406030204" pitchFamily="18" charset="0"/>
                  <a:cs typeface="+mn-cs"/>
                </a:rPr>
                <a:t> </a:t>
              </a:r>
              <a:r>
                <a:rPr lang="it-IT" sz="1100" b="0" i="0">
                  <a:latin typeface="Cambria Math" panose="02040503050406030204" pitchFamily="18" charset="0"/>
                  <a:ea typeface="Cambria Math" panose="02040503050406030204" pitchFamily="18" charset="0"/>
                </a:rPr>
                <a:t> ] </a:t>
              </a:r>
              <a:r>
                <a:rPr lang="it-IT" sz="1100" b="0" i="0">
                  <a:latin typeface="Cambria Math" panose="02040503050406030204" pitchFamily="18" charset="0"/>
                </a:rPr>
                <a:t>  </a:t>
              </a:r>
              <a:r>
                <a:rPr lang="it-IT" sz="1100" b="0" i="0">
                  <a:solidFill>
                    <a:schemeClr val="tx1"/>
                  </a:solidFill>
                  <a:effectLst/>
                  <a:latin typeface="Cambria Math" panose="02040503050406030204" pitchFamily="18" charset="0"/>
                  <a:ea typeface="+mn-ea"/>
                  <a:cs typeface="+mn-cs"/>
                </a:rPr>
                <a:t>𝑖𝑓  30 𝑚^2  </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b="0" i="0">
                  <a:solidFill>
                    <a:schemeClr val="tx1"/>
                  </a:solidFill>
                  <a:effectLst/>
                  <a:latin typeface="Cambria Math" panose="02040503050406030204" pitchFamily="18" charset="0"/>
                  <a:ea typeface="+mn-ea"/>
                  <a:cs typeface="+mn-cs"/>
                </a:rPr>
                <a:t>𝐴_ℎ&lt;70 𝑚²@</a:t>
              </a:r>
              <a:r>
                <a:rPr lang="it-IT" sz="1100" b="0" i="0">
                  <a:latin typeface="Cambria Math" panose="02040503050406030204" pitchFamily="18" charset="0"/>
                </a:rPr>
                <a:t>0,025</a:t>
              </a:r>
              <a:r>
                <a:rPr lang="it-IT" sz="1100" b="0" i="0">
                  <a:latin typeface="Cambria Math" panose="02040503050406030204" pitchFamily="18" charset="0"/>
                  <a:ea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𝐴_ℎ     𝑖𝑓 〖   𝐴〗_ℎ  </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b="0" i="0">
                  <a:solidFill>
                    <a:schemeClr val="tx1"/>
                  </a:solidFill>
                  <a:effectLst/>
                  <a:latin typeface="Cambria Math" panose="02040503050406030204" pitchFamily="18" charset="0"/>
                  <a:ea typeface="+mn-ea"/>
                  <a:cs typeface="+mn-cs"/>
                </a:rPr>
                <a:t>70 𝑚²)</a:t>
              </a:r>
              <a:r>
                <a:rPr lang="it-IT" sz="1100" b="0" i="0">
                  <a:latin typeface="Cambria Math" panose="02040503050406030204" pitchFamily="18" charset="0"/>
                </a:rPr>
                <a:t> </a:t>
              </a:r>
              <a:endParaRPr lang="it-IT" sz="1100"/>
            </a:p>
          </xdr:txBody>
        </xdr:sp>
      </mc:Fallback>
    </mc:AlternateContent>
    <xdr:clientData/>
  </xdr:oneCellAnchor>
  <xdr:oneCellAnchor>
    <xdr:from>
      <xdr:col>6</xdr:col>
      <xdr:colOff>171450</xdr:colOff>
      <xdr:row>55</xdr:row>
      <xdr:rowOff>76200</xdr:rowOff>
    </xdr:from>
    <xdr:ext cx="4385496" cy="550664"/>
    <mc:AlternateContent xmlns:mc="http://schemas.openxmlformats.org/markup-compatibility/2006" xmlns:a14="http://schemas.microsoft.com/office/drawing/2010/main">
      <mc:Choice Requires="a14">
        <xdr:sp macro="" textlink="">
          <xdr:nvSpPr>
            <xdr:cNvPr id="15" name="CasellaDiTesto 14">
              <a:extLst>
                <a:ext uri="{FF2B5EF4-FFF2-40B4-BE49-F238E27FC236}">
                  <a16:creationId xmlns:a16="http://schemas.microsoft.com/office/drawing/2014/main" xmlns="" id="{00000000-0008-0000-0200-00000F000000}"/>
                </a:ext>
              </a:extLst>
            </xdr:cNvPr>
            <xdr:cNvSpPr txBox="1"/>
          </xdr:nvSpPr>
          <xdr:spPr>
            <a:xfrm>
              <a:off x="7948332" y="13612906"/>
              <a:ext cx="4385496" cy="550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𝑛</m:t>
                        </m:r>
                      </m:e>
                      <m:sub>
                        <m:r>
                          <a:rPr lang="it-IT" sz="1100" b="0" i="1">
                            <a:latin typeface="Cambria Math" panose="02040503050406030204" pitchFamily="18" charset="0"/>
                          </a:rPr>
                          <m:t>𝑝</m:t>
                        </m:r>
                        <m:r>
                          <a:rPr lang="it-IT" sz="1100" b="0" i="1">
                            <a:latin typeface="Cambria Math" panose="02040503050406030204" pitchFamily="18" charset="0"/>
                          </a:rPr>
                          <m:t>;</m:t>
                        </m:r>
                        <m:r>
                          <a:rPr lang="it-IT" sz="1100" b="0" i="1">
                            <a:latin typeface="Cambria Math" panose="02040503050406030204" pitchFamily="18" charset="0"/>
                          </a:rPr>
                          <m:t>𝑒𝑞</m:t>
                        </m:r>
                        <m:r>
                          <a:rPr lang="it-IT" sz="1100" b="0" i="1">
                            <a:latin typeface="Cambria Math" panose="02040503050406030204" pitchFamily="18" charset="0"/>
                          </a:rPr>
                          <m:t>;</m:t>
                        </m:r>
                        <m:r>
                          <a:rPr lang="it-IT" sz="1100" b="0" i="1">
                            <a:latin typeface="Cambria Math" panose="02040503050406030204" pitchFamily="18" charset="0"/>
                          </a:rPr>
                          <m:t>𝑚𝑎𝑥</m:t>
                        </m:r>
                        <m:r>
                          <a:rPr lang="it-IT" sz="1100" b="0" i="1">
                            <a:latin typeface="Cambria Math" panose="02040503050406030204" pitchFamily="18" charset="0"/>
                          </a:rPr>
                          <m:t>;</m:t>
                        </m:r>
                        <m:r>
                          <a:rPr lang="it-IT" sz="1100" b="0" i="1">
                            <a:latin typeface="Cambria Math" panose="02040503050406030204" pitchFamily="18" charset="0"/>
                          </a:rPr>
                          <m:t>𝑎𝑝𝑟</m:t>
                        </m:r>
                      </m:sub>
                    </m:sSub>
                    <m:r>
                      <a:rPr lang="it-IT" sz="1100" i="1">
                        <a:latin typeface="Cambria Math" panose="02040503050406030204" pitchFamily="18" charset="0"/>
                      </a:rPr>
                      <m:t>=</m:t>
                    </m:r>
                    <m:m>
                      <m:mPr>
                        <m:mcs>
                          <m:mc>
                            <m:mcPr>
                              <m:count m:val="1"/>
                              <m:mcJc m:val="center"/>
                            </m:mcPr>
                          </m:mc>
                        </m:mcs>
                        <m:ctrlPr>
                          <a:rPr lang="it-IT" sz="1100" i="1">
                            <a:latin typeface="Cambria Math"/>
                          </a:rPr>
                        </m:ctrlPr>
                      </m:mPr>
                      <m:mr>
                        <m:e>
                          <m:r>
                            <m:rPr>
                              <m:brk m:alnAt="7"/>
                            </m:rPr>
                            <a:rPr lang="it-IT" sz="1100" b="0" i="1">
                              <a:latin typeface="Cambria Math" panose="02040503050406030204" pitchFamily="18" charset="0"/>
                            </a:rPr>
                            <m:t>1</m:t>
                          </m:r>
                          <m:r>
                            <a:rPr lang="it-IT" sz="1100" b="0" i="1">
                              <a:latin typeface="Cambria Math" panose="02040503050406030204" pitchFamily="18" charset="0"/>
                            </a:rPr>
                            <m:t>    </m:t>
                          </m:r>
                          <m:r>
                            <a:rPr lang="it-IT" sz="1100" b="0" i="1">
                              <a:latin typeface="Cambria Math" panose="02040503050406030204" pitchFamily="18" charset="0"/>
                            </a:rPr>
                            <m:t>𝑖𝑓</m:t>
                          </m:r>
                          <m:r>
                            <a:rPr lang="it-IT" sz="1100" b="0" i="1">
                              <a:latin typeface="Cambria Math" panose="02040503050406030204" pitchFamily="18" charset="0"/>
                            </a:rPr>
                            <m:t> </m:t>
                          </m:r>
                          <m:sSub>
                            <m:sSubPr>
                              <m:ctrlPr>
                                <a:rPr lang="it-IT" sz="1100" b="0" i="1">
                                  <a:latin typeface="Cambria Math"/>
                                </a:rPr>
                              </m:ctrlPr>
                            </m:sSubPr>
                            <m:e>
                              <m:r>
                                <a:rPr lang="it-IT" sz="1100" b="0" i="1">
                                  <a:latin typeface="Cambria Math" panose="02040503050406030204" pitchFamily="18" charset="0"/>
                                </a:rPr>
                                <m:t>  </m:t>
                              </m:r>
                              <m:r>
                                <a:rPr lang="it-IT" sz="1100" b="0" i="1">
                                  <a:latin typeface="Cambria Math" panose="02040503050406030204" pitchFamily="18" charset="0"/>
                                </a:rPr>
                                <m:t>𝐴</m:t>
                              </m:r>
                            </m:e>
                            <m:sub>
                              <m:r>
                                <a:rPr lang="it-IT" sz="1100" b="0" i="1">
                                  <a:latin typeface="Cambria Math" panose="02040503050406030204" pitchFamily="18" charset="0"/>
                                </a:rPr>
                                <m:t>h</m:t>
                              </m:r>
                            </m:sub>
                          </m:sSub>
                          <m:r>
                            <m:rPr>
                              <m:brk m:alnAt="7"/>
                            </m:rPr>
                            <a:rPr lang="it-IT" sz="1100" b="0" i="1">
                              <a:latin typeface="Cambria Math" panose="02040503050406030204" pitchFamily="18" charset="0"/>
                              <a:ea typeface="Cambria Math" panose="02040503050406030204" pitchFamily="18" charset="0"/>
                            </a:rPr>
                            <m:t>&lt;</m:t>
                          </m:r>
                          <m:r>
                            <a:rPr lang="it-IT" sz="1100" b="0" i="1">
                              <a:latin typeface="Cambria Math" panose="02040503050406030204" pitchFamily="18" charset="0"/>
                              <a:ea typeface="Cambria Math" panose="02040503050406030204" pitchFamily="18" charset="0"/>
                            </a:rPr>
                            <m:t>10 </m:t>
                          </m:r>
                          <m:r>
                            <a:rPr lang="it-IT" sz="1100" b="0" i="1">
                              <a:latin typeface="Cambria Math" panose="02040503050406030204" pitchFamily="18" charset="0"/>
                              <a:ea typeface="Cambria Math" panose="02040503050406030204" pitchFamily="18" charset="0"/>
                            </a:rPr>
                            <m:t>𝑚</m:t>
                          </m:r>
                          <m:r>
                            <a:rPr lang="it-IT" sz="1100" b="0" i="1">
                              <a:latin typeface="Cambria Math" panose="02040503050406030204" pitchFamily="18" charset="0"/>
                              <a:ea typeface="Cambria Math" panose="02040503050406030204" pitchFamily="18" charset="0"/>
                            </a:rPr>
                            <m:t>²</m:t>
                          </m:r>
                        </m:e>
                      </m:mr>
                      <m:mr>
                        <m:e>
                          <m:d>
                            <m:dPr>
                              <m:begChr m:val="["/>
                              <m:endChr m:val="]"/>
                              <m:ctrlPr>
                                <a:rPr lang="it-IT" sz="1100" i="1">
                                  <a:latin typeface="Cambria Math"/>
                                </a:rPr>
                              </m:ctrlPr>
                            </m:dPr>
                            <m:e>
                              <m:r>
                                <a:rPr lang="it-IT" sz="1100" b="0" i="1">
                                  <a:latin typeface="Cambria Math" panose="02040503050406030204" pitchFamily="18" charset="0"/>
                                </a:rPr>
                                <m:t>1.75−0,01875</m:t>
                              </m:r>
                              <m:r>
                                <a:rPr lang="it-IT" sz="1100" b="0" i="1">
                                  <a:latin typeface="Cambria Math" panose="02040503050406030204" pitchFamily="18" charset="0"/>
                                  <a:ea typeface="Cambria Math" panose="02040503050406030204" pitchFamily="18" charset="0"/>
                                </a:rPr>
                                <m:t>×</m:t>
                              </m:r>
                              <m:d>
                                <m:dPr>
                                  <m:ctrlPr>
                                    <a:rPr lang="it-IT" sz="1100" b="0" i="1">
                                      <a:latin typeface="Cambria Math"/>
                                      <a:ea typeface="Cambria Math" panose="02040503050406030204" pitchFamily="18" charset="0"/>
                                    </a:rPr>
                                  </m:ctrlPr>
                                </m:dPr>
                                <m:e>
                                  <m:r>
                                    <a:rPr lang="it-IT" sz="1100" b="0" i="1">
                                      <a:latin typeface="Cambria Math" panose="02040503050406030204" pitchFamily="18" charset="0"/>
                                      <a:ea typeface="Cambria Math" panose="02040503050406030204" pitchFamily="18" charset="0"/>
                                    </a:rPr>
                                    <m:t>50−</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e>
                              </m:d>
                              <m:r>
                                <a:rPr lang="it-IT" sz="1100" b="0" i="1">
                                  <a:latin typeface="Cambria Math" panose="02040503050406030204" pitchFamily="18" charset="0"/>
                                  <a:ea typeface="Cambria Math" panose="02040503050406030204" pitchFamily="18" charset="0"/>
                                </a:rPr>
                                <m:t> </m:t>
                              </m:r>
                            </m:e>
                          </m:d>
                          <m:r>
                            <a:rPr lang="it-IT" sz="1100" b="0" i="1">
                              <a:latin typeface="Cambria Math" panose="02040503050406030204" pitchFamily="18" charset="0"/>
                            </a:rPr>
                            <m:t>  </m:t>
                          </m:r>
                          <m:r>
                            <m:rPr>
                              <m:brk m:alnAt="7"/>
                            </m:rP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𝑓</m:t>
                          </m:r>
                          <m:r>
                            <a:rPr lang="it-IT" sz="1100" b="0" i="1">
                              <a:solidFill>
                                <a:schemeClr val="tx1"/>
                              </a:solidFill>
                              <a:effectLst/>
                              <a:latin typeface="Cambria Math" panose="02040503050406030204" pitchFamily="18" charset="0"/>
                              <a:ea typeface="+mn-ea"/>
                              <a:cs typeface="+mn-cs"/>
                            </a:rPr>
                            <m:t>  10 </m:t>
                          </m:r>
                          <m:sSup>
                            <m:sSupPr>
                              <m:ctrlPr>
                                <a:rPr lang="it-IT" sz="1100" b="0" i="1">
                                  <a:solidFill>
                                    <a:schemeClr val="tx1"/>
                                  </a:solidFill>
                                  <a:effectLst/>
                                  <a:latin typeface="Cambria Math"/>
                                  <a:ea typeface="+mn-ea"/>
                                  <a:cs typeface="+mn-cs"/>
                                </a:rPr>
                              </m:ctrlPr>
                            </m:sSupPr>
                            <m:e>
                              <m:r>
                                <a:rPr lang="it-IT" sz="1100" b="0" i="1">
                                  <a:solidFill>
                                    <a:schemeClr val="tx1"/>
                                  </a:solidFill>
                                  <a:effectLst/>
                                  <a:latin typeface="Cambria Math" panose="02040503050406030204" pitchFamily="18" charset="0"/>
                                  <a:ea typeface="+mn-ea"/>
                                  <a:cs typeface="+mn-cs"/>
                                </a:rPr>
                                <m:t>𝑚</m:t>
                              </m:r>
                            </m:e>
                            <m:sup>
                              <m:r>
                                <a:rPr lang="it-IT" sz="1100" b="0" i="1">
                                  <a:solidFill>
                                    <a:schemeClr val="tx1"/>
                                  </a:solidFill>
                                  <a:effectLst/>
                                  <a:latin typeface="Cambria Math" panose="02040503050406030204" pitchFamily="18" charset="0"/>
                                  <a:ea typeface="+mn-ea"/>
                                  <a:cs typeface="+mn-cs"/>
                                </a:rPr>
                                <m:t>2</m:t>
                              </m:r>
                            </m:sup>
                          </m:sSup>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m:rPr>
                              <m:brk m:alnAt="7"/>
                            </m:rPr>
                            <a:rPr lang="it-IT" sz="1100" b="0" i="1">
                              <a:solidFill>
                                <a:schemeClr val="tx1"/>
                              </a:solidFill>
                              <a:effectLst/>
                              <a:latin typeface="Cambria Math" panose="02040503050406030204" pitchFamily="18" charset="0"/>
                              <a:ea typeface="+mn-ea"/>
                              <a:cs typeface="+mn-cs"/>
                            </a:rPr>
                            <m:t>&lt;</m:t>
                          </m:r>
                          <m:r>
                            <a:rPr lang="it-IT" sz="1100" b="0" i="1">
                              <a:solidFill>
                                <a:schemeClr val="tx1"/>
                              </a:solidFill>
                              <a:effectLst/>
                              <a:latin typeface="Cambria Math" panose="02040503050406030204" pitchFamily="18" charset="0"/>
                              <a:ea typeface="+mn-ea"/>
                              <a:cs typeface="+mn-cs"/>
                            </a:rPr>
                            <m:t>50 </m:t>
                          </m:r>
                          <m:r>
                            <a:rPr lang="it-IT" sz="1100" b="0" i="1">
                              <a:solidFill>
                                <a:schemeClr val="tx1"/>
                              </a:solidFill>
                              <a:effectLst/>
                              <a:latin typeface="Cambria Math" panose="02040503050406030204" pitchFamily="18" charset="0"/>
                              <a:ea typeface="+mn-ea"/>
                              <a:cs typeface="+mn-cs"/>
                            </a:rPr>
                            <m:t>𝑚</m:t>
                          </m:r>
                          <m:r>
                            <a:rPr lang="it-IT" sz="1100" b="0" i="1">
                              <a:solidFill>
                                <a:schemeClr val="tx1"/>
                              </a:solidFill>
                              <a:effectLst/>
                              <a:latin typeface="Cambria Math" panose="02040503050406030204" pitchFamily="18" charset="0"/>
                              <a:ea typeface="+mn-ea"/>
                              <a:cs typeface="+mn-cs"/>
                            </a:rPr>
                            <m:t>²</m:t>
                          </m:r>
                        </m:e>
                      </m:mr>
                      <m:mr>
                        <m:e>
                          <m:r>
                            <a:rPr lang="it-IT" sz="1100" b="0" i="1">
                              <a:latin typeface="Cambria Math" panose="02040503050406030204" pitchFamily="18" charset="0"/>
                            </a:rPr>
                            <m:t>0,035</m:t>
                          </m:r>
                          <m:r>
                            <a:rPr lang="it-IT" sz="1100" b="0" i="1">
                              <a:latin typeface="Cambria Math" panose="02040503050406030204" pitchFamily="18" charset="0"/>
                              <a:ea typeface="Cambria Math" panose="02040503050406030204" pitchFamily="18" charset="0"/>
                            </a:rPr>
                            <m:t>×</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mn-ea"/>
                              <a:cs typeface="+mn-cs"/>
                            </a:rPr>
                            <m:t>𝑖𝑓</m:t>
                          </m:r>
                          <m:r>
                            <a:rPr lang="it-IT" sz="1100" b="0" i="1">
                              <a:solidFill>
                                <a:schemeClr val="tx1"/>
                              </a:solidFill>
                              <a:effectLst/>
                              <a:latin typeface="Cambria Math" panose="02040503050406030204" pitchFamily="18" charset="0"/>
                              <a:ea typeface="+mn-ea"/>
                              <a:cs typeface="+mn-cs"/>
                            </a:rPr>
                            <m:t> </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mn-ea"/>
                              <a:cs typeface="+mn-cs"/>
                            </a:rPr>
                            <m:t>50 </m:t>
                          </m:r>
                          <m:r>
                            <a:rPr lang="it-IT" sz="1100" b="0" i="1">
                              <a:solidFill>
                                <a:schemeClr val="tx1"/>
                              </a:solidFill>
                              <a:effectLst/>
                              <a:latin typeface="Cambria Math" panose="02040503050406030204" pitchFamily="18" charset="0"/>
                              <a:ea typeface="+mn-ea"/>
                              <a:cs typeface="+mn-cs"/>
                            </a:rPr>
                            <m:t>𝑚</m:t>
                          </m:r>
                          <m:r>
                            <a:rPr lang="it-IT" sz="1100" b="0" i="1">
                              <a:solidFill>
                                <a:schemeClr val="tx1"/>
                              </a:solidFill>
                              <a:effectLst/>
                              <a:latin typeface="Cambria Math" panose="02040503050406030204" pitchFamily="18" charset="0"/>
                              <a:ea typeface="+mn-ea"/>
                              <a:cs typeface="+mn-cs"/>
                            </a:rPr>
                            <m:t>²</m:t>
                          </m:r>
                        </m:e>
                      </m:mr>
                    </m:m>
                    <m:r>
                      <a:rPr lang="it-IT" sz="1100" b="0" i="1">
                        <a:latin typeface="Cambria Math" panose="02040503050406030204" pitchFamily="18" charset="0"/>
                      </a:rPr>
                      <m:t> </m:t>
                    </m:r>
                  </m:oMath>
                </m:oMathPara>
              </a14:m>
              <a:endParaRPr lang="it-IT" sz="1100"/>
            </a:p>
          </xdr:txBody>
        </xdr:sp>
      </mc:Choice>
      <mc:Fallback xmlns="">
        <xdr:sp macro="" textlink="">
          <xdr:nvSpPr>
            <xdr:cNvPr id="15" name="CasellaDiTesto 14">
              <a:extLst>
                <a:ext uri="{FF2B5EF4-FFF2-40B4-BE49-F238E27FC236}">
                  <a16:creationId xmlns:a16="http://schemas.microsoft.com/office/drawing/2014/main" id="{00000000-0008-0000-0400-00000F000000}"/>
                </a:ext>
              </a:extLst>
            </xdr:cNvPr>
            <xdr:cNvSpPr txBox="1"/>
          </xdr:nvSpPr>
          <xdr:spPr>
            <a:xfrm>
              <a:off x="7948332" y="13612906"/>
              <a:ext cx="4385496" cy="550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𝑛_(𝑝;𝑒𝑞;𝑚𝑎𝑥;𝑎𝑝𝑟)</a:t>
              </a:r>
              <a:r>
                <a:rPr lang="it-IT" sz="1100" i="0">
                  <a:latin typeface="Cambria Math" panose="02040503050406030204" pitchFamily="18" charset="0"/>
                </a:rPr>
                <a:t>=■8(</a:t>
              </a:r>
              <a:r>
                <a:rPr lang="it-IT" sz="1100" b="0" i="0">
                  <a:latin typeface="Cambria Math" panose="02040503050406030204" pitchFamily="18" charset="0"/>
                </a:rPr>
                <a:t>1    𝑖𝑓 〖  𝐴〗_ℎ</a:t>
              </a:r>
              <a:r>
                <a:rPr lang="it-IT" sz="1100" b="0" i="0">
                  <a:latin typeface="Cambria Math" panose="02040503050406030204" pitchFamily="18" charset="0"/>
                  <a:ea typeface="Cambria Math" panose="02040503050406030204" pitchFamily="18" charset="0"/>
                </a:rPr>
                <a:t>&lt;10 𝑚²@[</a:t>
              </a:r>
              <a:r>
                <a:rPr lang="it-IT" sz="1100" b="0" i="0">
                  <a:latin typeface="Cambria Math" panose="02040503050406030204" pitchFamily="18" charset="0"/>
                </a:rPr>
                <a:t>1.75−0,01875</a:t>
              </a:r>
              <a:r>
                <a:rPr lang="it-IT" sz="1100" b="0" i="0">
                  <a:latin typeface="Cambria Math" panose="02040503050406030204" pitchFamily="18" charset="0"/>
                  <a:ea typeface="Cambria Math" panose="02040503050406030204" pitchFamily="18" charset="0"/>
                </a:rPr>
                <a:t>×(50−</a:t>
              </a:r>
              <a:r>
                <a:rPr lang="it-IT" sz="1100" b="0" i="0">
                  <a:solidFill>
                    <a:schemeClr val="tx1"/>
                  </a:solidFill>
                  <a:effectLst/>
                  <a:latin typeface="Cambria Math" panose="02040503050406030204" pitchFamily="18" charset="0"/>
                  <a:ea typeface="+mn-ea"/>
                  <a:cs typeface="+mn-cs"/>
                </a:rPr>
                <a:t>𝐴_ℎ )</a:t>
              </a:r>
              <a:r>
                <a:rPr lang="it-IT" sz="1100" b="0" i="0">
                  <a:solidFill>
                    <a:schemeClr val="tx1"/>
                  </a:solidFill>
                  <a:effectLst/>
                  <a:latin typeface="Cambria Math" panose="02040503050406030204" pitchFamily="18" charset="0"/>
                  <a:ea typeface="Cambria Math" panose="02040503050406030204" pitchFamily="18" charset="0"/>
                  <a:cs typeface="+mn-cs"/>
                </a:rPr>
                <a:t> </a:t>
              </a:r>
              <a:r>
                <a:rPr lang="it-IT" sz="1100" b="0" i="0">
                  <a:latin typeface="Cambria Math" panose="02040503050406030204" pitchFamily="18" charset="0"/>
                  <a:ea typeface="Cambria Math" panose="02040503050406030204" pitchFamily="18" charset="0"/>
                </a:rPr>
                <a:t> ] </a:t>
              </a:r>
              <a:r>
                <a:rPr lang="it-IT" sz="1100" b="0" i="0">
                  <a:latin typeface="Cambria Math" panose="02040503050406030204" pitchFamily="18" charset="0"/>
                </a:rPr>
                <a:t>  </a:t>
              </a:r>
              <a:r>
                <a:rPr lang="it-IT" sz="1100" b="0" i="0">
                  <a:solidFill>
                    <a:schemeClr val="tx1"/>
                  </a:solidFill>
                  <a:effectLst/>
                  <a:latin typeface="Cambria Math" panose="02040503050406030204" pitchFamily="18" charset="0"/>
                  <a:ea typeface="+mn-ea"/>
                  <a:cs typeface="+mn-cs"/>
                </a:rPr>
                <a:t>𝑖𝑓  10 𝑚^2  </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b="0" i="0">
                  <a:solidFill>
                    <a:schemeClr val="tx1"/>
                  </a:solidFill>
                  <a:effectLst/>
                  <a:latin typeface="Cambria Math" panose="02040503050406030204" pitchFamily="18" charset="0"/>
                  <a:ea typeface="+mn-ea"/>
                  <a:cs typeface="+mn-cs"/>
                </a:rPr>
                <a:t>𝐴_ℎ&lt;50 𝑚²@</a:t>
              </a:r>
              <a:r>
                <a:rPr lang="it-IT" sz="1100" b="0" i="0">
                  <a:latin typeface="Cambria Math" panose="02040503050406030204" pitchFamily="18" charset="0"/>
                </a:rPr>
                <a:t>0,035</a:t>
              </a:r>
              <a:r>
                <a:rPr lang="it-IT" sz="1100" b="0" i="0">
                  <a:latin typeface="Cambria Math" panose="02040503050406030204" pitchFamily="18" charset="0"/>
                  <a:ea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𝐴_ℎ     𝑖𝑓 〖   𝐴〗_ℎ  </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b="0" i="0">
                  <a:solidFill>
                    <a:schemeClr val="tx1"/>
                  </a:solidFill>
                  <a:effectLst/>
                  <a:latin typeface="Cambria Math" panose="02040503050406030204" pitchFamily="18" charset="0"/>
                  <a:ea typeface="+mn-ea"/>
                  <a:cs typeface="+mn-cs"/>
                </a:rPr>
                <a:t>50 𝑚²)</a:t>
              </a:r>
              <a:r>
                <a:rPr lang="it-IT" sz="1100" b="0" i="0">
                  <a:latin typeface="Cambria Math" panose="02040503050406030204" pitchFamily="18" charset="0"/>
                </a:rPr>
                <a:t> </a:t>
              </a:r>
              <a:endParaRPr lang="it-IT" sz="1100"/>
            </a:p>
          </xdr:txBody>
        </xdr:sp>
      </mc:Fallback>
    </mc:AlternateContent>
    <xdr:clientData/>
  </xdr:oneCellAnchor>
  <xdr:oneCellAnchor>
    <xdr:from>
      <xdr:col>6</xdr:col>
      <xdr:colOff>228600</xdr:colOff>
      <xdr:row>57</xdr:row>
      <xdr:rowOff>123824</xdr:rowOff>
    </xdr:from>
    <xdr:ext cx="4886325" cy="419101"/>
    <mc:AlternateContent xmlns:mc="http://schemas.openxmlformats.org/markup-compatibility/2006" xmlns:a14="http://schemas.microsoft.com/office/drawing/2010/main">
      <mc:Choice Requires="a14">
        <xdr:sp macro="" textlink="">
          <xdr:nvSpPr>
            <xdr:cNvPr id="17" name="CasellaDiTesto 16">
              <a:extLst>
                <a:ext uri="{FF2B5EF4-FFF2-40B4-BE49-F238E27FC236}">
                  <a16:creationId xmlns:a16="http://schemas.microsoft.com/office/drawing/2014/main" xmlns="" id="{00000000-0008-0000-0200-000011000000}"/>
                </a:ext>
              </a:extLst>
            </xdr:cNvPr>
            <xdr:cNvSpPr txBox="1"/>
          </xdr:nvSpPr>
          <xdr:spPr>
            <a:xfrm>
              <a:off x="8001000" y="14773274"/>
              <a:ext cx="4886325" cy="4191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𝑛</m:t>
                        </m:r>
                      </m:e>
                      <m:sub>
                        <m:r>
                          <a:rPr lang="it-IT" sz="1100" b="0" i="1">
                            <a:latin typeface="Cambria Math" panose="02040503050406030204" pitchFamily="18" charset="0"/>
                          </a:rPr>
                          <m:t>𝑝</m:t>
                        </m:r>
                        <m:r>
                          <a:rPr lang="it-IT" sz="1100" b="0" i="1">
                            <a:latin typeface="Cambria Math" panose="02040503050406030204" pitchFamily="18" charset="0"/>
                          </a:rPr>
                          <m:t>;</m:t>
                        </m:r>
                        <m:r>
                          <a:rPr lang="it-IT" sz="1100" b="0" i="1">
                            <a:latin typeface="Cambria Math" panose="02040503050406030204" pitchFamily="18" charset="0"/>
                          </a:rPr>
                          <m:t>𝑒𝑞</m:t>
                        </m:r>
                      </m:sub>
                    </m:sSub>
                    <m:r>
                      <a:rPr lang="it-IT" sz="1100" i="1">
                        <a:latin typeface="Cambria Math" panose="02040503050406030204" pitchFamily="18" charset="0"/>
                      </a:rPr>
                      <m:t>=</m:t>
                    </m:r>
                    <m:m>
                      <m:mPr>
                        <m:mcs>
                          <m:mc>
                            <m:mcPr>
                              <m:count m:val="1"/>
                              <m:mcJc m:val="center"/>
                            </m:mcPr>
                          </m:mc>
                        </m:mcs>
                        <m:ctrlPr>
                          <a:rPr lang="it-IT" sz="1100" i="1">
                            <a:latin typeface="Cambria Math"/>
                          </a:rPr>
                        </m:ctrlPr>
                      </m:mPr>
                      <m:mr>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a:rPr lang="it-IT" sz="1100" b="0" i="1">
                              <a:solidFill>
                                <a:schemeClr val="tx1"/>
                              </a:solidFill>
                              <a:effectLst/>
                              <a:latin typeface="Cambria Math" panose="02040503050406030204" pitchFamily="18" charset="0"/>
                              <a:ea typeface="+mn-ea"/>
                              <a:cs typeface="+mn-cs"/>
                            </a:rPr>
                            <m:t> </m:t>
                          </m:r>
                          <m:r>
                            <m:rPr>
                              <m:brk m:alnAt="7"/>
                            </m:rP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𝑓</m:t>
                          </m:r>
                          <m:r>
                            <a:rPr lang="it-IT" sz="1100" b="0" i="1">
                              <a:solidFill>
                                <a:schemeClr val="tx1"/>
                              </a:solidFill>
                              <a:effectLst/>
                              <a:latin typeface="Cambria Math" panose="02040503050406030204" pitchFamily="18" charset="0"/>
                              <a:ea typeface="+mn-ea"/>
                              <a:cs typeface="+mn-cs"/>
                            </a:rPr>
                            <m:t> </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m:rPr>
                              <m:brk m:alnAt="7"/>
                            </m:rPr>
                            <a:rPr lang="it-IT" sz="1100" b="0" i="1">
                              <a:solidFill>
                                <a:schemeClr val="tx1"/>
                              </a:solidFill>
                              <a:effectLst/>
                              <a:latin typeface="Cambria Math" panose="02040503050406030204" pitchFamily="18" charset="0"/>
                              <a:ea typeface="+mn-ea"/>
                              <a:cs typeface="+mn-cs"/>
                            </a:rPr>
                            <m:t>&lt;</m:t>
                          </m:r>
                          <m:r>
                            <a:rPr lang="it-IT" sz="1100" b="0" i="1">
                              <a:solidFill>
                                <a:schemeClr val="tx1"/>
                              </a:solidFill>
                              <a:effectLst/>
                              <a:latin typeface="Cambria Math" panose="02040503050406030204" pitchFamily="18" charset="0"/>
                              <a:ea typeface="+mn-ea"/>
                              <a:cs typeface="+mn-cs"/>
                            </a:rPr>
                            <m:t>1.75</m:t>
                          </m:r>
                        </m:e>
                      </m:mr>
                      <m:mr>
                        <m:e>
                          <m:r>
                            <a:rPr lang="it-IT" sz="1100" b="0" i="1">
                              <a:solidFill>
                                <a:schemeClr val="tx1"/>
                              </a:solidFill>
                              <a:effectLst/>
                              <a:latin typeface="Cambria Math" panose="02040503050406030204" pitchFamily="18" charset="0"/>
                              <a:ea typeface="+mn-ea"/>
                              <a:cs typeface="+mn-cs"/>
                            </a:rPr>
                            <m:t>1.75+0.3×</m:t>
                          </m:r>
                          <m:d>
                            <m:dPr>
                              <m:ctrlPr>
                                <a:rPr lang="it-IT" sz="1100" b="0" i="1">
                                  <a:solidFill>
                                    <a:schemeClr val="tx1"/>
                                  </a:solidFill>
                                  <a:effectLst/>
                                  <a:latin typeface="Cambria Math"/>
                                  <a:ea typeface="+mn-ea"/>
                                  <a:cs typeface="+mn-cs"/>
                                </a:rPr>
                              </m:ctrlPr>
                            </m:dPr>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a:rPr lang="it-IT" sz="1100" b="0" i="1">
                                  <a:solidFill>
                                    <a:schemeClr val="tx1"/>
                                  </a:solidFill>
                                  <a:effectLst/>
                                  <a:latin typeface="Cambria Math" panose="02040503050406030204" pitchFamily="18" charset="0"/>
                                  <a:ea typeface="+mn-ea"/>
                                  <a:cs typeface="+mn-cs"/>
                                </a:rPr>
                                <m:t>−1.75</m:t>
                              </m:r>
                            </m:e>
                          </m:d>
                          <m:r>
                            <a:rPr lang="it-IT" sz="1100" b="0" i="1">
                              <a:solidFill>
                                <a:schemeClr val="tx1"/>
                              </a:solidFill>
                              <a:effectLst/>
                              <a:latin typeface="Cambria Math" panose="02040503050406030204" pitchFamily="18" charset="0"/>
                              <a:ea typeface="+mn-ea"/>
                              <a:cs typeface="+mn-cs"/>
                            </a:rPr>
                            <m:t> </m:t>
                          </m:r>
                          <m:r>
                            <m:rPr>
                              <m:brk m:alnAt="7"/>
                            </m:rP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𝑓</m:t>
                          </m:r>
                          <m:r>
                            <a:rPr lang="it-IT" sz="1100" b="0" i="1">
                              <a:solidFill>
                                <a:schemeClr val="tx1"/>
                              </a:solidFill>
                              <a:effectLst/>
                              <a:latin typeface="Cambria Math" panose="02040503050406030204" pitchFamily="18" charset="0"/>
                              <a:ea typeface="+mn-ea"/>
                              <a:cs typeface="+mn-cs"/>
                            </a:rPr>
                            <m:t> </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mn-ea"/>
                              <a:cs typeface="+mn-cs"/>
                            </a:rPr>
                            <m:t>1,75</m:t>
                          </m:r>
                        </m:e>
                      </m:mr>
                    </m:m>
                    <m:r>
                      <a:rPr lang="it-IT" sz="1100" b="0" i="1">
                        <a:latin typeface="Cambria Math" panose="02040503050406030204" pitchFamily="18" charset="0"/>
                      </a:rPr>
                      <m:t> </m:t>
                    </m:r>
                  </m:oMath>
                </m:oMathPara>
              </a14:m>
              <a:endParaRPr lang="it-IT" sz="1100"/>
            </a:p>
          </xdr:txBody>
        </xdr:sp>
      </mc:Choice>
      <mc:Fallback xmlns="">
        <xdr:sp macro="" textlink="">
          <xdr:nvSpPr>
            <xdr:cNvPr id="17" name="CasellaDiTesto 16">
              <a:extLst>
                <a:ext uri="{FF2B5EF4-FFF2-40B4-BE49-F238E27FC236}">
                  <a16:creationId xmlns:a16="http://schemas.microsoft.com/office/drawing/2014/main" id="{A3064BAF-D1FE-4C0F-940C-51542DD8B796}"/>
                </a:ext>
              </a:extLst>
            </xdr:cNvPr>
            <xdr:cNvSpPr txBox="1"/>
          </xdr:nvSpPr>
          <xdr:spPr>
            <a:xfrm>
              <a:off x="8001000" y="14773274"/>
              <a:ext cx="4886325" cy="4191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it-IT" sz="1100" b="0" i="0">
                  <a:latin typeface="Cambria Math" panose="02040503050406030204" pitchFamily="18" charset="0"/>
                </a:rPr>
                <a:t>𝑛_(𝑝;𝑒𝑞)</a:t>
              </a:r>
              <a:r>
                <a:rPr lang="it-IT" sz="1100" i="0">
                  <a:latin typeface="Cambria Math" panose="02040503050406030204" pitchFamily="18" charset="0"/>
                </a:rPr>
                <a:t>=■8(</a:t>
              </a:r>
              <a:r>
                <a:rPr lang="it-IT" sz="1100" b="0" i="0">
                  <a:solidFill>
                    <a:schemeClr val="tx1"/>
                  </a:solidFill>
                  <a:effectLst/>
                  <a:latin typeface="+mn-lt"/>
                  <a:ea typeface="+mn-ea"/>
                  <a:cs typeface="+mn-cs"/>
                </a:rPr>
                <a:t>𝑛_(𝑝;𝑒𝑞;𝑚𝑎𝑥)</a:t>
              </a:r>
              <a:r>
                <a:rPr lang="it-IT" sz="1100" b="0" i="0">
                  <a:solidFill>
                    <a:schemeClr val="tx1"/>
                  </a:solidFill>
                  <a:effectLst/>
                  <a:latin typeface="Cambria Math" panose="02040503050406030204" pitchFamily="18" charset="0"/>
                  <a:ea typeface="+mn-ea"/>
                  <a:cs typeface="+mn-cs"/>
                </a:rPr>
                <a:t>  </a:t>
              </a:r>
              <a:r>
                <a:rPr lang="it-IT" sz="1100" b="0" i="0">
                  <a:solidFill>
                    <a:schemeClr val="tx1"/>
                  </a:solidFill>
                  <a:effectLst/>
                  <a:latin typeface="+mn-lt"/>
                  <a:ea typeface="+mn-ea"/>
                  <a:cs typeface="+mn-cs"/>
                </a:rPr>
                <a:t>𝑖𝑓 𝑛_(𝑝;𝑒𝑞;𝑚𝑎𝑥)&lt;</a:t>
              </a:r>
              <a:r>
                <a:rPr lang="it-IT" sz="1100" b="0" i="0">
                  <a:solidFill>
                    <a:schemeClr val="tx1"/>
                  </a:solidFill>
                  <a:effectLst/>
                  <a:latin typeface="Cambria Math" panose="02040503050406030204" pitchFamily="18" charset="0"/>
                  <a:ea typeface="+mn-ea"/>
                  <a:cs typeface="+mn-cs"/>
                </a:rPr>
                <a:t>1.75@</a:t>
              </a:r>
              <a:r>
                <a:rPr lang="it-IT" sz="1100" b="0" i="0">
                  <a:solidFill>
                    <a:schemeClr val="tx1"/>
                  </a:solidFill>
                  <a:effectLst/>
                  <a:latin typeface="+mn-lt"/>
                  <a:ea typeface="+mn-ea"/>
                  <a:cs typeface="+mn-cs"/>
                </a:rPr>
                <a:t>1.75+0.3×(𝑛_(𝑝;𝑒𝑞;𝑚𝑎𝑥)</a:t>
              </a:r>
              <a:r>
                <a:rPr lang="it-IT" sz="1100" b="0" i="0">
                  <a:solidFill>
                    <a:schemeClr val="tx1"/>
                  </a:solidFill>
                  <a:effectLst/>
                  <a:latin typeface="Cambria Math" panose="02040503050406030204" pitchFamily="18" charset="0"/>
                  <a:ea typeface="+mn-ea"/>
                  <a:cs typeface="+mn-cs"/>
                </a:rPr>
                <a:t>−1.75</a:t>
              </a:r>
              <a:r>
                <a:rPr lang="it-IT" sz="1100" b="0" i="0">
                  <a:solidFill>
                    <a:schemeClr val="tx1"/>
                  </a:solidFill>
                  <a:effectLst/>
                  <a:latin typeface="+mn-lt"/>
                  <a:ea typeface="+mn-ea"/>
                  <a:cs typeface="+mn-cs"/>
                </a:rPr>
                <a:t>)  𝑖𝑓 𝑛_(𝑝;𝑒𝑞;𝑚𝑎𝑥)</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b="0" i="0">
                  <a:solidFill>
                    <a:schemeClr val="tx1"/>
                  </a:solidFill>
                  <a:effectLst/>
                  <a:latin typeface="+mn-lt"/>
                  <a:ea typeface="+mn-ea"/>
                  <a:cs typeface="+mn-cs"/>
                </a:rPr>
                <a:t>1,75</a:t>
              </a:r>
              <a:r>
                <a:rPr lang="it-IT" sz="1100" b="0" i="0">
                  <a:solidFill>
                    <a:schemeClr val="tx1"/>
                  </a:solidFill>
                  <a:effectLst/>
                  <a:latin typeface="Cambria Math" panose="02040503050406030204" pitchFamily="18" charset="0"/>
                  <a:ea typeface="+mn-ea"/>
                  <a:cs typeface="+mn-cs"/>
                </a:rPr>
                <a:t>)</a:t>
              </a:r>
              <a:r>
                <a:rPr lang="it-IT" sz="1100" b="0" i="0">
                  <a:latin typeface="Cambria Math" panose="02040503050406030204" pitchFamily="18" charset="0"/>
                </a:rPr>
                <a:t> </a:t>
              </a:r>
              <a:endParaRPr lang="it-IT" sz="1100"/>
            </a:p>
          </xdr:txBody>
        </xdr:sp>
      </mc:Fallback>
    </mc:AlternateContent>
    <xdr:clientData/>
  </xdr:oneCellAnchor>
  <xdr:twoCellAnchor editAs="oneCell">
    <xdr:from>
      <xdr:col>9</xdr:col>
      <xdr:colOff>159684</xdr:colOff>
      <xdr:row>56</xdr:row>
      <xdr:rowOff>154640</xdr:rowOff>
    </xdr:from>
    <xdr:to>
      <xdr:col>18</xdr:col>
      <xdr:colOff>532040</xdr:colOff>
      <xdr:row>62</xdr:row>
      <xdr:rowOff>303886</xdr:rowOff>
    </xdr:to>
    <xdr:pic>
      <xdr:nvPicPr>
        <xdr:cNvPr id="19" name="Immagine 18">
          <a:extLst>
            <a:ext uri="{FF2B5EF4-FFF2-40B4-BE49-F238E27FC236}">
              <a16:creationId xmlns:a16="http://schemas.microsoft.com/office/drawing/2014/main" xmlns="" id="{00000000-0008-0000-0200-000013000000}"/>
            </a:ext>
          </a:extLst>
        </xdr:cNvPr>
        <xdr:cNvPicPr>
          <a:picLocks noChangeAspect="1"/>
        </xdr:cNvPicPr>
      </xdr:nvPicPr>
      <xdr:blipFill>
        <a:blip xmlns:r="http://schemas.openxmlformats.org/officeDocument/2006/relationships" r:embed="rId1"/>
        <a:stretch>
          <a:fillRect/>
        </a:stretch>
      </xdr:blipFill>
      <xdr:spPr>
        <a:xfrm>
          <a:off x="16072037" y="14430934"/>
          <a:ext cx="6423532" cy="2838657"/>
        </a:xfrm>
        <a:prstGeom prst="rect">
          <a:avLst/>
        </a:prstGeom>
      </xdr:spPr>
    </xdr:pic>
    <xdr:clientData/>
  </xdr:twoCellAnchor>
  <xdr:oneCellAnchor>
    <xdr:from>
      <xdr:col>6</xdr:col>
      <xdr:colOff>304800</xdr:colOff>
      <xdr:row>59</xdr:row>
      <xdr:rowOff>114300</xdr:rowOff>
    </xdr:from>
    <xdr:ext cx="2440092" cy="381579"/>
    <mc:AlternateContent xmlns:mc="http://schemas.openxmlformats.org/markup-compatibility/2006" xmlns:a14="http://schemas.microsoft.com/office/drawing/2010/main">
      <mc:Choice Requires="a14">
        <xdr:sp macro="" textlink="">
          <xdr:nvSpPr>
            <xdr:cNvPr id="20" name="CasellaDiTesto 19">
              <a:extLst>
                <a:ext uri="{FF2B5EF4-FFF2-40B4-BE49-F238E27FC236}">
                  <a16:creationId xmlns:a16="http://schemas.microsoft.com/office/drawing/2014/main" xmlns="" id="{00000000-0008-0000-0200-000014000000}"/>
                </a:ext>
              </a:extLst>
            </xdr:cNvPr>
            <xdr:cNvSpPr txBox="1"/>
          </xdr:nvSpPr>
          <xdr:spPr>
            <a:xfrm>
              <a:off x="8081682" y="15600829"/>
              <a:ext cx="2440092" cy="381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𝑉</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r>
                      <a:rPr lang="it-IT" sz="1100" i="1">
                        <a:latin typeface="Cambria Math" panose="02040503050406030204" pitchFamily="18" charset="0"/>
                      </a:rPr>
                      <m:t>=</m:t>
                    </m:r>
                    <m:r>
                      <a:rPr lang="it-IT" sz="1100" b="0" i="1">
                        <a:latin typeface="Cambria Math" panose="02040503050406030204" pitchFamily="18" charset="0"/>
                      </a:rPr>
                      <m:t>𝑚𝑎𝑥</m:t>
                    </m:r>
                    <m:d>
                      <m:dPr>
                        <m:begChr m:val="["/>
                        <m:endChr m:val="]"/>
                        <m:ctrlPr>
                          <a:rPr lang="it-IT" sz="1100" b="0" i="1">
                            <a:latin typeface="Cambria Math"/>
                          </a:rPr>
                        </m:ctrlPr>
                      </m:dPr>
                      <m:e>
                        <m:r>
                          <a:rPr lang="it-IT" sz="1100" b="0" i="1">
                            <a:latin typeface="Cambria Math" panose="02040503050406030204" pitchFamily="18" charset="0"/>
                          </a:rPr>
                          <m:t>40.71;3.26</m:t>
                        </m:r>
                        <m:r>
                          <a:rPr lang="it-IT" sz="1100" b="0" i="1">
                            <a:latin typeface="Cambria Math" panose="02040503050406030204" pitchFamily="18" charset="0"/>
                            <a:ea typeface="Cambria Math" panose="02040503050406030204" pitchFamily="18" charset="0"/>
                          </a:rPr>
                          <m:t>×</m:t>
                        </m:r>
                        <m:f>
                          <m:fPr>
                            <m:ctrlPr>
                              <a:rPr lang="it-IT" sz="1100" b="0" i="1">
                                <a:latin typeface="Cambria Math"/>
                              </a:rPr>
                            </m:ctrlPr>
                          </m:fPr>
                          <m:num>
                            <m:sSub>
                              <m:sSubPr>
                                <m:ctrlPr>
                                  <a:rPr lang="it-IT" sz="1100" b="0" i="1">
                                    <a:latin typeface="Cambria Math"/>
                                  </a:rPr>
                                </m:ctrlPr>
                              </m:sSubPr>
                              <m:e>
                                <m:r>
                                  <a:rPr lang="it-IT" sz="1100" b="0" i="1">
                                    <a:latin typeface="Cambria Math" panose="02040503050406030204" pitchFamily="18" charset="0"/>
                                  </a:rPr>
                                  <m:t>𝐴</m:t>
                                </m:r>
                              </m:e>
                              <m:sub>
                                <m:r>
                                  <a:rPr lang="it-IT" sz="1100" b="0" i="1">
                                    <a:latin typeface="Cambria Math" panose="02040503050406030204" pitchFamily="18" charset="0"/>
                                  </a:rPr>
                                  <m:t>h</m:t>
                                </m:r>
                              </m:sub>
                            </m:sSub>
                          </m:num>
                          <m:den>
                            <m:sSub>
                              <m:sSubPr>
                                <m:ctrlPr>
                                  <a:rPr lang="it-IT" sz="1100" b="0" i="1">
                                    <a:latin typeface="Cambria Math"/>
                                  </a:rPr>
                                </m:ctrlPr>
                              </m:sSubPr>
                              <m:e>
                                <m:r>
                                  <a:rPr lang="it-IT" sz="1100" b="0" i="1">
                                    <a:latin typeface="Cambria Math" panose="02040503050406030204" pitchFamily="18" charset="0"/>
                                  </a:rPr>
                                  <m:t>𝑛</m:t>
                                </m:r>
                              </m:e>
                              <m:sub>
                                <m:r>
                                  <a:rPr lang="it-IT" sz="1100" b="0" i="1">
                                    <a:latin typeface="Cambria Math" panose="02040503050406030204" pitchFamily="18" charset="0"/>
                                  </a:rPr>
                                  <m:t>𝑃</m:t>
                                </m:r>
                                <m:r>
                                  <a:rPr lang="it-IT" sz="1100" b="0" i="1">
                                    <a:latin typeface="Cambria Math" panose="02040503050406030204" pitchFamily="18" charset="0"/>
                                  </a:rPr>
                                  <m:t>;</m:t>
                                </m:r>
                                <m:r>
                                  <a:rPr lang="it-IT" sz="1100" b="0" i="1">
                                    <a:latin typeface="Cambria Math" panose="02040503050406030204" pitchFamily="18" charset="0"/>
                                  </a:rPr>
                                  <m:t>𝑒𝑞</m:t>
                                </m:r>
                              </m:sub>
                            </m:sSub>
                          </m:den>
                        </m:f>
                      </m:e>
                    </m:d>
                  </m:oMath>
                </m:oMathPara>
              </a14:m>
              <a:endParaRPr lang="it-IT" sz="1100"/>
            </a:p>
          </xdr:txBody>
        </xdr:sp>
      </mc:Choice>
      <mc:Fallback xmlns="">
        <xdr:sp macro="" textlink="">
          <xdr:nvSpPr>
            <xdr:cNvPr id="20" name="CasellaDiTesto 19">
              <a:extLst>
                <a:ext uri="{FF2B5EF4-FFF2-40B4-BE49-F238E27FC236}">
                  <a16:creationId xmlns:a16="http://schemas.microsoft.com/office/drawing/2014/main" id="{00000000-0008-0000-0600-000014000000}"/>
                </a:ext>
              </a:extLst>
            </xdr:cNvPr>
            <xdr:cNvSpPr txBox="1"/>
          </xdr:nvSpPr>
          <xdr:spPr>
            <a:xfrm>
              <a:off x="8081682" y="15600829"/>
              <a:ext cx="2440092" cy="381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it-IT" sz="1100" b="0" i="0">
                  <a:solidFill>
                    <a:schemeClr val="tx1"/>
                  </a:solidFill>
                  <a:effectLst/>
                  <a:latin typeface="+mn-lt"/>
                  <a:ea typeface="+mn-ea"/>
                  <a:cs typeface="+mn-cs"/>
                </a:rPr>
                <a:t>𝑉_(𝑊;𝑛𝑑;</a:t>
              </a:r>
              <a:r>
                <a:rPr lang="it-IT" sz="1100" b="0" i="0">
                  <a:solidFill>
                    <a:schemeClr val="tx1"/>
                  </a:solidFill>
                  <a:effectLst/>
                  <a:latin typeface="Cambria Math" panose="02040503050406030204" pitchFamily="18" charset="0"/>
                  <a:ea typeface="+mn-ea"/>
                  <a:cs typeface="+mn-cs"/>
                </a:rPr>
                <a:t>𝑑;</a:t>
              </a:r>
              <a:r>
                <a:rPr lang="it-IT" sz="1100" b="0" i="0">
                  <a:solidFill>
                    <a:schemeClr val="tx1"/>
                  </a:solidFill>
                  <a:effectLst/>
                  <a:latin typeface="+mn-lt"/>
                  <a:ea typeface="+mn-ea"/>
                  <a:cs typeface="+mn-cs"/>
                </a:rPr>
                <a:t>𝑟𝑒𝑓)</a:t>
              </a:r>
              <a:r>
                <a:rPr lang="it-IT" sz="1100" i="0">
                  <a:latin typeface="Cambria Math" panose="02040503050406030204" pitchFamily="18" charset="0"/>
                </a:rPr>
                <a:t>=</a:t>
              </a:r>
              <a:r>
                <a:rPr lang="it-IT" sz="1100" b="0" i="0">
                  <a:latin typeface="Cambria Math" panose="02040503050406030204" pitchFamily="18" charset="0"/>
                </a:rPr>
                <a:t>𝑚𝑎𝑥[40.71;3.26</a:t>
              </a:r>
              <a:r>
                <a:rPr lang="it-IT" sz="1100" b="0" i="0">
                  <a:latin typeface="Cambria Math" panose="02040503050406030204" pitchFamily="18" charset="0"/>
                  <a:ea typeface="Cambria Math" panose="02040503050406030204" pitchFamily="18" charset="0"/>
                </a:rPr>
                <a:t>×</a:t>
              </a:r>
              <a:r>
                <a:rPr lang="it-IT" sz="1100" b="0" i="0">
                  <a:latin typeface="Cambria Math" panose="02040503050406030204" pitchFamily="18" charset="0"/>
                </a:rPr>
                <a:t>𝐴_ℎ/𝑛_(𝑃;𝑒𝑞) ]</a:t>
              </a:r>
              <a:endParaRPr lang="it-IT" sz="1100"/>
            </a:p>
          </xdr:txBody>
        </xdr:sp>
      </mc:Fallback>
    </mc:AlternateContent>
    <xdr:clientData/>
  </xdr:oneCellAnchor>
  <xdr:oneCellAnchor>
    <xdr:from>
      <xdr:col>6</xdr:col>
      <xdr:colOff>114300</xdr:colOff>
      <xdr:row>66</xdr:row>
      <xdr:rowOff>57150</xdr:rowOff>
    </xdr:from>
    <xdr:ext cx="2652073" cy="371897"/>
    <mc:AlternateContent xmlns:mc="http://schemas.openxmlformats.org/markup-compatibility/2006" xmlns:a14="http://schemas.microsoft.com/office/drawing/2010/main">
      <mc:Choice Requires="a14">
        <xdr:sp macro="" textlink="">
          <xdr:nvSpPr>
            <xdr:cNvPr id="18" name="CasellaDiTesto 17">
              <a:extLst>
                <a:ext uri="{FF2B5EF4-FFF2-40B4-BE49-F238E27FC236}">
                  <a16:creationId xmlns:a16="http://schemas.microsoft.com/office/drawing/2014/main" xmlns="" id="{00000000-0008-0000-0200-000012000000}"/>
                </a:ext>
              </a:extLst>
            </xdr:cNvPr>
            <xdr:cNvSpPr txBox="1"/>
          </xdr:nvSpPr>
          <xdr:spPr>
            <a:xfrm>
              <a:off x="7891182" y="17975356"/>
              <a:ext cx="2652073" cy="3718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𝑉</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r>
                          <a:rPr lang="it-IT" sz="1100" b="0" i="1">
                            <a:latin typeface="Cambria Math" panose="02040503050406030204" pitchFamily="18" charset="0"/>
                          </a:rPr>
                          <m:t>;</m:t>
                        </m:r>
                        <m:r>
                          <a:rPr lang="it-IT" sz="1100" b="0" i="1">
                            <a:latin typeface="Cambria Math" panose="02040503050406030204" pitchFamily="18" charset="0"/>
                          </a:rPr>
                          <m:t>𝑑</m:t>
                        </m:r>
                      </m:sub>
                    </m:sSub>
                    <m:r>
                      <a:rPr lang="it-IT" sz="110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𝑉</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f>
                      <m:fPr>
                        <m:ctrlPr>
                          <a:rPr lang="it-IT" sz="1100" i="1">
                            <a:latin typeface="Cambria Math"/>
                          </a:rPr>
                        </m:ctrlPr>
                      </m:fPr>
                      <m:num>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r>
                          <a:rPr lang="it-IT" sz="1100" b="0" i="1">
                            <a:solidFill>
                              <a:schemeClr val="tx1"/>
                            </a:solidFill>
                            <a:effectLst/>
                            <a:latin typeface="Cambria Math" panose="02040503050406030204" pitchFamily="18" charset="0"/>
                            <a:ea typeface="+mn-ea"/>
                            <a:cs typeface="+mn-cs"/>
                          </a:rPr>
                          <m:t>−</m:t>
                        </m:r>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num>
                      <m:den>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𝑑𝑟𝑎𝑤</m:t>
                            </m:r>
                          </m:sub>
                        </m:sSub>
                        <m:r>
                          <a:rPr lang="it-IT" sz="1100" b="0" i="1">
                            <a:solidFill>
                              <a:schemeClr val="tx1"/>
                            </a:solidFill>
                            <a:effectLst/>
                            <a:latin typeface="Cambria Math" panose="02040503050406030204" pitchFamily="18" charset="0"/>
                            <a:ea typeface="+mn-ea"/>
                            <a:cs typeface="+mn-cs"/>
                          </a:rPr>
                          <m:t>−</m:t>
                        </m:r>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den>
                    </m:f>
                  </m:oMath>
                </m:oMathPara>
              </a14:m>
              <a:endParaRPr lang="it-IT" sz="1100"/>
            </a:p>
          </xdr:txBody>
        </xdr:sp>
      </mc:Choice>
      <mc:Fallback xmlns="">
        <xdr:sp macro="" textlink="">
          <xdr:nvSpPr>
            <xdr:cNvPr id="18" name="CasellaDiTesto 17">
              <a:extLst>
                <a:ext uri="{FF2B5EF4-FFF2-40B4-BE49-F238E27FC236}">
                  <a16:creationId xmlns:a16="http://schemas.microsoft.com/office/drawing/2014/main" id="{00000000-0008-0000-0600-000012000000}"/>
                </a:ext>
              </a:extLst>
            </xdr:cNvPr>
            <xdr:cNvSpPr txBox="1"/>
          </xdr:nvSpPr>
          <xdr:spPr>
            <a:xfrm>
              <a:off x="7891182" y="17975356"/>
              <a:ext cx="2652073" cy="3718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𝑉_(𝑊;𝑛𝑑;𝑑)</a:t>
              </a:r>
              <a:r>
                <a:rPr lang="it-IT" sz="110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𝑉_(𝑊;𝑛𝑑;𝑑;𝑟𝑒𝑓)</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i="0">
                  <a:latin typeface="Cambria Math" panose="02040503050406030204" pitchFamily="18" charset="0"/>
                </a:rPr>
                <a:t>(</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𝑊,ℎ,𝑟𝑒𝑓)−</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𝑊,𝑐;𝑟𝑒𝑓))/(</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𝑊,𝑑𝑟𝑎𝑤)−</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𝑊,𝑐;𝑟𝑒𝑓) )</a:t>
              </a:r>
              <a:endParaRPr lang="it-IT" sz="1100"/>
            </a:p>
          </xdr:txBody>
        </xdr:sp>
      </mc:Fallback>
    </mc:AlternateContent>
    <xdr:clientData/>
  </xdr:oneCellAnchor>
  <xdr:oneCellAnchor>
    <xdr:from>
      <xdr:col>6</xdr:col>
      <xdr:colOff>224118</xdr:colOff>
      <xdr:row>74</xdr:row>
      <xdr:rowOff>156882</xdr:rowOff>
    </xdr:from>
    <xdr:ext cx="3211200" cy="194925"/>
    <mc:AlternateContent xmlns:mc="http://schemas.openxmlformats.org/markup-compatibility/2006" xmlns:a14="http://schemas.microsoft.com/office/drawing/2010/main">
      <mc:Choice Requires="a14">
        <xdr:sp macro="" textlink="">
          <xdr:nvSpPr>
            <xdr:cNvPr id="21" name="CasellaDiTesto 20">
              <a:extLst>
                <a:ext uri="{FF2B5EF4-FFF2-40B4-BE49-F238E27FC236}">
                  <a16:creationId xmlns:a16="http://schemas.microsoft.com/office/drawing/2014/main" xmlns="" id="{00000000-0008-0000-0200-000015000000}"/>
                </a:ext>
              </a:extLst>
            </xdr:cNvPr>
            <xdr:cNvSpPr txBox="1"/>
          </xdr:nvSpPr>
          <xdr:spPr>
            <a:xfrm>
              <a:off x="7993797" y="20254632"/>
              <a:ext cx="321120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𝑄</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r>
                          <a:rPr lang="it-IT" sz="1100" b="0" i="1">
                            <a:latin typeface="Cambria Math" panose="02040503050406030204" pitchFamily="18" charset="0"/>
                          </a:rPr>
                          <m:t>;</m:t>
                        </m:r>
                        <m:r>
                          <a:rPr lang="it-IT" sz="1100" b="0" i="1">
                            <a:latin typeface="Cambria Math" panose="02040503050406030204" pitchFamily="18" charset="0"/>
                          </a:rPr>
                          <m:t>𝑑</m:t>
                        </m:r>
                      </m:sub>
                    </m:sSub>
                    <m:r>
                      <a:rPr lang="it-IT" sz="110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𝑉</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Cambria Math" panose="02040503050406030204" pitchFamily="18" charset="0"/>
                            <a:cs typeface="+mn-cs"/>
                          </a:rPr>
                        </m:ctrlPr>
                      </m:sSubPr>
                      <m:e>
                        <m:r>
                          <a:rPr lang="it-IT" sz="1100" b="0" i="1">
                            <a:solidFill>
                              <a:schemeClr val="tx1"/>
                            </a:solidFill>
                            <a:effectLst/>
                            <a:latin typeface="Cambria Math" panose="02040503050406030204" pitchFamily="18" charset="0"/>
                            <a:ea typeface="Cambria Math" panose="02040503050406030204" pitchFamily="18" charset="0"/>
                            <a:cs typeface="+mn-cs"/>
                          </a:rPr>
                          <m:t>𝜌</m:t>
                        </m:r>
                      </m:e>
                      <m:sub>
                        <m:r>
                          <a:rPr lang="it-IT" sz="1100" b="0" i="1">
                            <a:solidFill>
                              <a:schemeClr val="tx1"/>
                            </a:solidFill>
                            <a:effectLst/>
                            <a:latin typeface="Cambria Math" panose="02040503050406030204" pitchFamily="18" charset="0"/>
                            <a:ea typeface="Cambria Math" panose="02040503050406030204" pitchFamily="18" charset="0"/>
                            <a:cs typeface="+mn-cs"/>
                          </a:rPr>
                          <m:t>𝑊</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Cambria Math" panose="02040503050406030204" pitchFamily="18" charset="0"/>
                            <a:cs typeface="+mn-cs"/>
                          </a:rPr>
                        </m:ctrlPr>
                      </m:sSubPr>
                      <m:e>
                        <m:r>
                          <a:rPr lang="it-IT" sz="1100" b="0" i="1">
                            <a:solidFill>
                              <a:schemeClr val="tx1"/>
                            </a:solidFill>
                            <a:effectLst/>
                            <a:latin typeface="Cambria Math" panose="02040503050406030204" pitchFamily="18" charset="0"/>
                            <a:ea typeface="Cambria Math" panose="02040503050406030204" pitchFamily="18" charset="0"/>
                            <a:cs typeface="+mn-cs"/>
                          </a:rPr>
                          <m:t>𝑐</m:t>
                        </m:r>
                      </m:e>
                      <m:sub>
                        <m:r>
                          <a:rPr lang="it-IT" sz="1100" b="0" i="1">
                            <a:solidFill>
                              <a:schemeClr val="tx1"/>
                            </a:solidFill>
                            <a:effectLst/>
                            <a:latin typeface="Cambria Math" panose="02040503050406030204" pitchFamily="18" charset="0"/>
                            <a:ea typeface="Cambria Math" panose="02040503050406030204" pitchFamily="18" charset="0"/>
                            <a:cs typeface="+mn-cs"/>
                          </a:rPr>
                          <m:t>𝑊</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d>
                      <m:dPr>
                        <m:ctrlPr>
                          <a:rPr lang="it-IT" sz="1100" b="0" i="1">
                            <a:solidFill>
                              <a:schemeClr val="tx1"/>
                            </a:solidFill>
                            <a:effectLst/>
                            <a:latin typeface="Cambria Math"/>
                            <a:ea typeface="Cambria Math" panose="02040503050406030204" pitchFamily="18" charset="0"/>
                            <a:cs typeface="+mn-cs"/>
                          </a:rPr>
                        </m:ctrlPr>
                      </m:dPr>
                      <m:e>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𝑑𝑟𝑎𝑤</m:t>
                            </m:r>
                          </m:sub>
                        </m:sSub>
                        <m:r>
                          <a:rPr lang="it-IT" sz="1100" b="0" i="1">
                            <a:solidFill>
                              <a:schemeClr val="tx1"/>
                            </a:solidFill>
                            <a:effectLst/>
                            <a:latin typeface="Cambria Math" panose="02040503050406030204" pitchFamily="18" charset="0"/>
                            <a:ea typeface="+mn-ea"/>
                            <a:cs typeface="+mn-cs"/>
                          </a:rPr>
                          <m:t>−</m:t>
                        </m:r>
                        <m:sSub>
                          <m:sSubPr>
                            <m:ctrlPr>
                              <a:rPr lang="it-IT" sz="1100" i="1">
                                <a:solidFill>
                                  <a:schemeClr val="tx1"/>
                                </a:solidFill>
                                <a:effectLst/>
                                <a:latin typeface="Cambria Math"/>
                                <a:ea typeface="+mn-ea"/>
                                <a:cs typeface="+mn-cs"/>
                              </a:rPr>
                            </m:ctrlPr>
                          </m:sSubPr>
                          <m:e>
                            <m:r>
                              <a:rPr lang="it-IT" sz="1100" i="1">
                                <a:solidFill>
                                  <a:schemeClr val="tx1"/>
                                </a:solidFill>
                                <a:effectLst/>
                                <a:latin typeface="Cambria Math" panose="02040503050406030204" pitchFamily="18" charset="0"/>
                                <a:ea typeface="+mn-ea"/>
                                <a:cs typeface="+mn-cs"/>
                              </a:rPr>
                              <m:t>𝜃</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𝑐𝑜𝑙𝑑</m:t>
                            </m:r>
                          </m:sub>
                        </m:sSub>
                      </m:e>
                    </m:d>
                  </m:oMath>
                </m:oMathPara>
              </a14:m>
              <a:endParaRPr lang="it-IT" sz="1100"/>
            </a:p>
          </xdr:txBody>
        </xdr:sp>
      </mc:Choice>
      <mc:Fallback xmlns="">
        <xdr:sp macro="" textlink="">
          <xdr:nvSpPr>
            <xdr:cNvPr id="21" name="CasellaDiTesto 20">
              <a:extLst>
                <a:ext uri="{FF2B5EF4-FFF2-40B4-BE49-F238E27FC236}">
                  <a16:creationId xmlns:a16="http://schemas.microsoft.com/office/drawing/2014/main" id="{00000000-0008-0000-0200-000015000000}"/>
                </a:ext>
              </a:extLst>
            </xdr:cNvPr>
            <xdr:cNvSpPr txBox="1"/>
          </xdr:nvSpPr>
          <xdr:spPr>
            <a:xfrm>
              <a:off x="7993797" y="20254632"/>
              <a:ext cx="321120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𝑄_(𝑊;𝑛𝑑;𝑑)</a:t>
              </a:r>
              <a:r>
                <a:rPr lang="it-IT" sz="110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𝑉_(𝑊;𝑛𝑑;𝑑)</a:t>
              </a:r>
              <a:r>
                <a:rPr lang="it-IT" sz="1100" b="0" i="0">
                  <a:solidFill>
                    <a:schemeClr val="tx1"/>
                  </a:solidFill>
                  <a:effectLst/>
                  <a:latin typeface="Cambria Math" panose="02040503050406030204" pitchFamily="18" charset="0"/>
                  <a:ea typeface="Cambria Math" panose="02040503050406030204" pitchFamily="18" charset="0"/>
                  <a:cs typeface="+mn-cs"/>
                </a:rPr>
                <a:t>×𝜌_𝑊×𝑐_𝑊×(</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𝑊,𝑑𝑟𝑎𝑤)−</a:t>
              </a:r>
              <a:r>
                <a:rPr lang="it-IT" sz="1100" i="0">
                  <a:solidFill>
                    <a:schemeClr val="tx1"/>
                  </a:solidFill>
                  <a:effectLst/>
                  <a:latin typeface="Cambria Math" panose="02040503050406030204" pitchFamily="18" charset="0"/>
                  <a:ea typeface="+mn-ea"/>
                  <a:cs typeface="+mn-cs"/>
                </a:rPr>
                <a:t>𝜃_(</a:t>
              </a:r>
              <a:r>
                <a:rPr lang="it-IT" sz="1100" b="0" i="0">
                  <a:solidFill>
                    <a:schemeClr val="tx1"/>
                  </a:solidFill>
                  <a:effectLst/>
                  <a:latin typeface="Cambria Math" panose="02040503050406030204" pitchFamily="18" charset="0"/>
                  <a:ea typeface="+mn-ea"/>
                  <a:cs typeface="+mn-cs"/>
                </a:rPr>
                <a:t>𝑊,𝑐𝑜𝑙𝑑) )</a:t>
              </a:r>
              <a:endParaRPr lang="it-IT" sz="1100"/>
            </a:p>
          </xdr:txBody>
        </xdr:sp>
      </mc:Fallback>
    </mc:AlternateContent>
    <xdr:clientData/>
  </xdr:oneCellAnchor>
  <xdr:oneCellAnchor>
    <xdr:from>
      <xdr:col>6</xdr:col>
      <xdr:colOff>112058</xdr:colOff>
      <xdr:row>80</xdr:row>
      <xdr:rowOff>100852</xdr:rowOff>
    </xdr:from>
    <xdr:ext cx="1652247" cy="177036"/>
    <mc:AlternateContent xmlns:mc="http://schemas.openxmlformats.org/markup-compatibility/2006" xmlns:a14="http://schemas.microsoft.com/office/drawing/2010/main">
      <mc:Choice Requires="a14">
        <xdr:sp macro="" textlink="">
          <xdr:nvSpPr>
            <xdr:cNvPr id="22" name="CasellaDiTesto 21">
              <a:extLst>
                <a:ext uri="{FF2B5EF4-FFF2-40B4-BE49-F238E27FC236}">
                  <a16:creationId xmlns:a16="http://schemas.microsoft.com/office/drawing/2014/main" xmlns="" id="{00000000-0008-0000-0200-000016000000}"/>
                </a:ext>
              </a:extLst>
            </xdr:cNvPr>
            <xdr:cNvSpPr txBox="1"/>
          </xdr:nvSpPr>
          <xdr:spPr>
            <a:xfrm>
              <a:off x="7888940" y="21268764"/>
              <a:ext cx="1652247" cy="177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𝑄</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r>
                          <a:rPr lang="it-IT" sz="1100" b="0" i="1">
                            <a:latin typeface="Cambria Math" panose="02040503050406030204" pitchFamily="18" charset="0"/>
                          </a:rPr>
                          <m:t>;</m:t>
                        </m:r>
                        <m:r>
                          <a:rPr lang="it-IT" sz="1100" b="0" i="1">
                            <a:latin typeface="Cambria Math" panose="02040503050406030204" pitchFamily="18" charset="0"/>
                          </a:rPr>
                          <m:t>𝑚</m:t>
                        </m:r>
                        <m:r>
                          <a:rPr lang="it-IT" sz="1100" b="0" i="1">
                            <a:latin typeface="Cambria Math" panose="02040503050406030204" pitchFamily="18" charset="0"/>
                          </a:rPr>
                          <m:t>.</m:t>
                        </m:r>
                        <m:r>
                          <a:rPr lang="it-IT" sz="1100" b="0" i="1">
                            <a:latin typeface="Cambria Math" panose="02040503050406030204" pitchFamily="18" charset="0"/>
                          </a:rPr>
                          <m:t>𝑖</m:t>
                        </m:r>
                      </m:sub>
                    </m:sSub>
                    <m:r>
                      <a:rPr lang="it-IT" sz="110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𝑄</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Cambria Math" panose="02040503050406030204" pitchFamily="18" charset="0"/>
                            <a:cs typeface="+mn-cs"/>
                          </a:rPr>
                        </m:ctrlPr>
                      </m:sSubPr>
                      <m:e>
                        <m:r>
                          <a:rPr lang="it-IT" sz="1100" b="0" i="1">
                            <a:solidFill>
                              <a:schemeClr val="tx1"/>
                            </a:solidFill>
                            <a:effectLst/>
                            <a:latin typeface="Cambria Math" panose="02040503050406030204" pitchFamily="18" charset="0"/>
                            <a:ea typeface="Cambria Math" panose="02040503050406030204" pitchFamily="18" charset="0"/>
                            <a:cs typeface="+mn-cs"/>
                          </a:rPr>
                          <m:t>𝑛</m:t>
                        </m:r>
                      </m:e>
                      <m:sub>
                        <m:r>
                          <a:rPr lang="it-IT" sz="1100" b="0" i="1">
                            <a:solidFill>
                              <a:schemeClr val="tx1"/>
                            </a:solidFill>
                            <a:effectLst/>
                            <a:latin typeface="Cambria Math" panose="02040503050406030204" pitchFamily="18" charset="0"/>
                            <a:ea typeface="Cambria Math" panose="02040503050406030204" pitchFamily="18" charset="0"/>
                            <a:cs typeface="+mn-cs"/>
                          </a:rPr>
                          <m:t>𝑚</m:t>
                        </m:r>
                        <m:r>
                          <a:rPr lang="it-IT" sz="1100" b="0" i="1">
                            <a:solidFill>
                              <a:schemeClr val="tx1"/>
                            </a:solidFill>
                            <a:effectLst/>
                            <a:latin typeface="Cambria Math" panose="02040503050406030204" pitchFamily="18" charset="0"/>
                            <a:ea typeface="Cambria Math" panose="02040503050406030204" pitchFamily="18" charset="0"/>
                            <a:cs typeface="+mn-cs"/>
                          </a:rPr>
                          <m:t>,1</m:t>
                        </m:r>
                      </m:sub>
                    </m:sSub>
                  </m:oMath>
                </m:oMathPara>
              </a14:m>
              <a:endParaRPr lang="it-IT" sz="1100"/>
            </a:p>
          </xdr:txBody>
        </xdr:sp>
      </mc:Choice>
      <mc:Fallback xmlns="">
        <xdr:sp macro="" textlink="">
          <xdr:nvSpPr>
            <xdr:cNvPr id="22" name="CasellaDiTesto 21">
              <a:extLst>
                <a:ext uri="{FF2B5EF4-FFF2-40B4-BE49-F238E27FC236}">
                  <a16:creationId xmlns:a16="http://schemas.microsoft.com/office/drawing/2014/main" id="{00000000-0008-0000-0400-000016000000}"/>
                </a:ext>
              </a:extLst>
            </xdr:cNvPr>
            <xdr:cNvSpPr txBox="1"/>
          </xdr:nvSpPr>
          <xdr:spPr>
            <a:xfrm>
              <a:off x="7888940" y="21268764"/>
              <a:ext cx="1652247" cy="177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𝑄_(𝑊;𝑛𝑑;𝑚.𝑖)</a:t>
              </a:r>
              <a:r>
                <a:rPr lang="it-IT" sz="110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𝑄_(𝑊;𝑛𝑑;𝑑)</a:t>
              </a:r>
              <a:r>
                <a:rPr lang="it-IT" sz="1100" b="0" i="0">
                  <a:solidFill>
                    <a:schemeClr val="tx1"/>
                  </a:solidFill>
                  <a:effectLst/>
                  <a:latin typeface="Cambria Math" panose="02040503050406030204" pitchFamily="18" charset="0"/>
                  <a:ea typeface="Cambria Math" panose="02040503050406030204" pitchFamily="18" charset="0"/>
                  <a:cs typeface="+mn-cs"/>
                </a:rPr>
                <a:t>×𝑛_(𝑚,1)</a:t>
              </a:r>
              <a:endParaRPr lang="it-IT" sz="1100"/>
            </a:p>
          </xdr:txBody>
        </xdr:sp>
      </mc:Fallback>
    </mc:AlternateContent>
    <xdr:clientData/>
  </xdr:oneCellAnchor>
  <xdr:oneCellAnchor>
    <xdr:from>
      <xdr:col>6</xdr:col>
      <xdr:colOff>78442</xdr:colOff>
      <xdr:row>81</xdr:row>
      <xdr:rowOff>78440</xdr:rowOff>
    </xdr:from>
    <xdr:ext cx="1353769" cy="312906"/>
    <mc:AlternateContent xmlns:mc="http://schemas.openxmlformats.org/markup-compatibility/2006" xmlns:a14="http://schemas.microsoft.com/office/drawing/2010/main">
      <mc:Choice Requires="a14">
        <xdr:sp macro="" textlink="">
          <xdr:nvSpPr>
            <xdr:cNvPr id="23" name="CasellaDiTesto 22">
              <a:extLst>
                <a:ext uri="{FF2B5EF4-FFF2-40B4-BE49-F238E27FC236}">
                  <a16:creationId xmlns:a16="http://schemas.microsoft.com/office/drawing/2014/main" xmlns="" id="{00000000-0008-0000-0200-000017000000}"/>
                </a:ext>
              </a:extLst>
            </xdr:cNvPr>
            <xdr:cNvSpPr txBox="1"/>
          </xdr:nvSpPr>
          <xdr:spPr>
            <a:xfrm>
              <a:off x="7855324" y="22030764"/>
              <a:ext cx="1353769" cy="312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𝑄</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sub>
                    </m:sSub>
                    <m:r>
                      <a:rPr lang="it-IT" sz="1100" i="1">
                        <a:latin typeface="Cambria Math" panose="02040503050406030204" pitchFamily="18" charset="0"/>
                      </a:rPr>
                      <m:t>=</m:t>
                    </m:r>
                    <m:nary>
                      <m:naryPr>
                        <m:chr m:val="∑"/>
                        <m:limLoc m:val="subSup"/>
                        <m:supHide m:val="on"/>
                        <m:ctrlPr>
                          <a:rPr lang="it-IT" sz="1100" i="1">
                            <a:latin typeface="Cambria Math"/>
                          </a:rPr>
                        </m:ctrlPr>
                      </m:naryPr>
                      <m:sub>
                        <m:r>
                          <m:rPr>
                            <m:brk m:alnAt="9"/>
                          </m:rPr>
                          <a:rPr lang="it-IT" sz="1100" b="0" i="1">
                            <a:latin typeface="Cambria Math" panose="02040503050406030204" pitchFamily="18" charset="0"/>
                          </a:rPr>
                          <m:t>𝑖</m:t>
                        </m:r>
                      </m:sub>
                      <m:sup/>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𝑄</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sub>
                        </m:sSub>
                      </m:e>
                    </m:nary>
                  </m:oMath>
                </m:oMathPara>
              </a14:m>
              <a:endParaRPr lang="it-IT" sz="1100"/>
            </a:p>
          </xdr:txBody>
        </xdr:sp>
      </mc:Choice>
      <mc:Fallback xmlns="">
        <xdr:sp macro="" textlink="">
          <xdr:nvSpPr>
            <xdr:cNvPr id="23" name="CasellaDiTesto 22">
              <a:extLst>
                <a:ext uri="{FF2B5EF4-FFF2-40B4-BE49-F238E27FC236}">
                  <a16:creationId xmlns:a16="http://schemas.microsoft.com/office/drawing/2014/main" id="{00000000-0008-0000-0400-000017000000}"/>
                </a:ext>
              </a:extLst>
            </xdr:cNvPr>
            <xdr:cNvSpPr txBox="1"/>
          </xdr:nvSpPr>
          <xdr:spPr>
            <a:xfrm>
              <a:off x="7855324" y="22030764"/>
              <a:ext cx="1353769" cy="312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𝑄_(𝑊;𝑛𝑑)</a:t>
              </a:r>
              <a:r>
                <a:rPr lang="it-IT" sz="1100" i="0">
                  <a:latin typeface="Cambria Math" panose="02040503050406030204" pitchFamily="18" charset="0"/>
                </a:rPr>
                <a:t>=∑2</a:t>
              </a:r>
              <a:r>
                <a:rPr lang="it-IT" sz="1100" b="0" i="0">
                  <a:latin typeface="Cambria Math" panose="02040503050406030204" pitchFamily="18" charset="0"/>
                </a:rPr>
                <a:t>_𝑖</a:t>
              </a:r>
              <a:r>
                <a:rPr lang="it-IT" sz="1100" b="0" i="0">
                  <a:solidFill>
                    <a:schemeClr val="tx1"/>
                  </a:solidFill>
                  <a:effectLst/>
                  <a:latin typeface="Cambria Math" panose="02040503050406030204" pitchFamily="18" charset="0"/>
                  <a:ea typeface="+mn-ea"/>
                  <a:cs typeface="+mn-cs"/>
                </a:rPr>
                <a:t>▒𝑄_(𝑊;𝑛𝑑;𝑚.𝑖) </a:t>
              </a:r>
              <a:endParaRPr lang="it-IT" sz="1100"/>
            </a:p>
          </xdr:txBody>
        </xdr:sp>
      </mc:Fallback>
    </mc:AlternateContent>
    <xdr:clientData/>
  </xdr:oneCellAnchor>
  <xdr:oneCellAnchor>
    <xdr:from>
      <xdr:col>6</xdr:col>
      <xdr:colOff>116541</xdr:colOff>
      <xdr:row>123</xdr:row>
      <xdr:rowOff>81243</xdr:rowOff>
    </xdr:from>
    <xdr:ext cx="1880835" cy="181653"/>
    <mc:AlternateContent xmlns:mc="http://schemas.openxmlformats.org/markup-compatibility/2006" xmlns:a14="http://schemas.microsoft.com/office/drawing/2010/main">
      <mc:Choice Requires="a14">
        <xdr:sp macro="" textlink="">
          <xdr:nvSpPr>
            <xdr:cNvPr id="24" name="CasellaDiTesto 23">
              <a:extLst>
                <a:ext uri="{FF2B5EF4-FFF2-40B4-BE49-F238E27FC236}">
                  <a16:creationId xmlns:a16="http://schemas.microsoft.com/office/drawing/2014/main" xmlns="" id="{00000000-0008-0000-0200-000018000000}"/>
                </a:ext>
              </a:extLst>
            </xdr:cNvPr>
            <xdr:cNvSpPr txBox="1"/>
          </xdr:nvSpPr>
          <xdr:spPr>
            <a:xfrm>
              <a:off x="7893423" y="30258684"/>
              <a:ext cx="1880835" cy="1816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𝑥</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𝑤𝑟𝑘</m:t>
                        </m:r>
                        <m:r>
                          <a:rPr lang="it-IT" sz="1050" b="0" i="1">
                            <a:latin typeface="Cambria Math" panose="02040503050406030204" pitchFamily="18" charset="0"/>
                          </a:rPr>
                          <m:t>;</m:t>
                        </m:r>
                        <m:r>
                          <a:rPr lang="it-IT" sz="1050" b="0" i="1">
                            <a:latin typeface="Cambria Math" panose="02040503050406030204" pitchFamily="18" charset="0"/>
                          </a:rPr>
                          <m:t>𝑦</m:t>
                        </m:r>
                      </m:sub>
                    </m:sSub>
                    <m:r>
                      <a:rPr lang="it-IT" sz="105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𝑤𝑟𝑘</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sub>
                    </m:sSub>
                    <m:r>
                      <a:rPr lang="it-IT" sz="1100" i="1">
                        <a:solidFill>
                          <a:schemeClr val="tx1"/>
                        </a:solidFill>
                        <a:effectLst/>
                        <a:latin typeface="Cambria Math" panose="02040503050406030204" pitchFamily="18" charset="0"/>
                        <a:ea typeface="+mn-ea"/>
                        <a:cs typeface="+mn-cs"/>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𝑑𝑎𝑦</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𝑤𝑟𝑘</m:t>
                        </m:r>
                      </m:sub>
                    </m:sSub>
                  </m:oMath>
                </m:oMathPara>
              </a14:m>
              <a:endParaRPr lang="it-IT" sz="1050"/>
            </a:p>
          </xdr:txBody>
        </xdr:sp>
      </mc:Choice>
      <mc:Fallback xmlns="">
        <xdr:sp macro="" textlink="">
          <xdr:nvSpPr>
            <xdr:cNvPr id="24" name="CasellaDiTesto 23">
              <a:extLst>
                <a:ext uri="{FF2B5EF4-FFF2-40B4-BE49-F238E27FC236}">
                  <a16:creationId xmlns:a16="http://schemas.microsoft.com/office/drawing/2014/main" id="{00000000-0008-0000-0400-000018000000}"/>
                </a:ext>
              </a:extLst>
            </xdr:cNvPr>
            <xdr:cNvSpPr txBox="1"/>
          </xdr:nvSpPr>
          <xdr:spPr>
            <a:xfrm>
              <a:off x="7893423" y="30258684"/>
              <a:ext cx="1880835" cy="1816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𝑥_(𝑊;𝑤𝑟𝑘;𝑦)</a:t>
              </a:r>
              <a:r>
                <a:rPr lang="it-IT" sz="105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𝑥_(𝑊;𝑤𝑟𝑘;𝑑)</a:t>
              </a:r>
              <a:r>
                <a:rPr lang="it-IT" sz="1100" i="0">
                  <a:solidFill>
                    <a:schemeClr val="tx1"/>
                  </a:solidFill>
                  <a:effectLst/>
                  <a:latin typeface="Cambria Math" panose="02040503050406030204" pitchFamily="18" charset="0"/>
                  <a:ea typeface="+mn-ea"/>
                  <a:cs typeface="+mn-cs"/>
                </a:rPr>
                <a:t>×</a:t>
              </a:r>
              <a:r>
                <a:rPr lang="it-IT" sz="1100" b="0" i="0">
                  <a:solidFill>
                    <a:schemeClr val="tx1"/>
                  </a:solidFill>
                  <a:effectLst/>
                  <a:latin typeface="Cambria Math" panose="02040503050406030204" pitchFamily="18" charset="0"/>
                  <a:ea typeface="+mn-ea"/>
                  <a:cs typeface="+mn-cs"/>
                </a:rPr>
                <a:t>𝑛_(𝑑𝑎𝑦;𝑤𝑟𝑘)</a:t>
              </a:r>
              <a:endParaRPr lang="it-IT" sz="1050"/>
            </a:p>
          </xdr:txBody>
        </xdr:sp>
      </mc:Fallback>
    </mc:AlternateContent>
    <xdr:clientData/>
  </xdr:oneCellAnchor>
  <xdr:oneCellAnchor>
    <xdr:from>
      <xdr:col>6</xdr:col>
      <xdr:colOff>74544</xdr:colOff>
      <xdr:row>126</xdr:row>
      <xdr:rowOff>33129</xdr:rowOff>
    </xdr:from>
    <xdr:ext cx="1213474" cy="391326"/>
    <mc:AlternateContent xmlns:mc="http://schemas.openxmlformats.org/markup-compatibility/2006" xmlns:a14="http://schemas.microsoft.com/office/drawing/2010/main">
      <mc:Choice Requires="a14">
        <xdr:sp macro="" textlink="">
          <xdr:nvSpPr>
            <xdr:cNvPr id="25" name="CasellaDiTesto 24">
              <a:extLst>
                <a:ext uri="{FF2B5EF4-FFF2-40B4-BE49-F238E27FC236}">
                  <a16:creationId xmlns:a16="http://schemas.microsoft.com/office/drawing/2014/main" xmlns="" id="{00000000-0008-0000-0200-000019000000}"/>
                </a:ext>
              </a:extLst>
            </xdr:cNvPr>
            <xdr:cNvSpPr txBox="1"/>
          </xdr:nvSpPr>
          <xdr:spPr>
            <a:xfrm>
              <a:off x="7851426" y="31219100"/>
              <a:ext cx="1213474" cy="3913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𝑥</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𝑡𝑜𝑡</m:t>
                        </m:r>
                        <m:r>
                          <a:rPr lang="it-IT" sz="1050" b="0" i="1">
                            <a:latin typeface="Cambria Math" panose="02040503050406030204" pitchFamily="18" charset="0"/>
                          </a:rPr>
                          <m:t>;</m:t>
                        </m:r>
                        <m:r>
                          <a:rPr lang="it-IT" sz="1050" b="0" i="1">
                            <a:latin typeface="Cambria Math" panose="02040503050406030204" pitchFamily="18" charset="0"/>
                          </a:rPr>
                          <m:t>𝑦</m:t>
                        </m:r>
                      </m:sub>
                    </m:sSub>
                    <m:r>
                      <a:rPr lang="it-IT" sz="1050" b="0" i="1">
                        <a:latin typeface="Cambria Math" panose="02040503050406030204" pitchFamily="18" charset="0"/>
                      </a:rPr>
                      <m:t>=</m:t>
                    </m:r>
                    <m:nary>
                      <m:naryPr>
                        <m:chr m:val="∑"/>
                        <m:subHide m:val="on"/>
                        <m:supHide m:val="on"/>
                        <m:ctrlPr>
                          <a:rPr lang="it-IT" sz="1050" b="0" i="1">
                            <a:latin typeface="Cambria Math"/>
                          </a:rPr>
                        </m:ctrlPr>
                      </m:naryPr>
                      <m:sub/>
                      <m:sup/>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𝑥</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𝑦</m:t>
                            </m:r>
                          </m:sub>
                        </m:sSub>
                      </m:e>
                    </m:nary>
                  </m:oMath>
                </m:oMathPara>
              </a14:m>
              <a:endParaRPr lang="it-IT" sz="1050"/>
            </a:p>
          </xdr:txBody>
        </xdr:sp>
      </mc:Choice>
      <mc:Fallback xmlns="">
        <xdr:sp macro="" textlink="">
          <xdr:nvSpPr>
            <xdr:cNvPr id="25" name="CasellaDiTesto 24">
              <a:extLst>
                <a:ext uri="{FF2B5EF4-FFF2-40B4-BE49-F238E27FC236}">
                  <a16:creationId xmlns:a16="http://schemas.microsoft.com/office/drawing/2014/main" id="{00000000-0008-0000-0400-000019000000}"/>
                </a:ext>
              </a:extLst>
            </xdr:cNvPr>
            <xdr:cNvSpPr txBox="1"/>
          </xdr:nvSpPr>
          <xdr:spPr>
            <a:xfrm>
              <a:off x="7851426" y="31219100"/>
              <a:ext cx="1213474" cy="3913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𝑥_(𝑊;𝑡𝑜𝑡;𝑦)=∑</a:t>
              </a:r>
              <a:r>
                <a:rPr lang="it-IT" sz="1100" b="0" i="0">
                  <a:solidFill>
                    <a:schemeClr val="tx1"/>
                  </a:solidFill>
                  <a:effectLst/>
                  <a:latin typeface="Cambria Math" panose="02040503050406030204" pitchFamily="18" charset="0"/>
                  <a:ea typeface="+mn-ea"/>
                  <a:cs typeface="+mn-cs"/>
                </a:rPr>
                <a:t>▒𝑥_(𝑊;𝑥;𝑦) </a:t>
              </a:r>
              <a:endParaRPr lang="it-IT" sz="1050"/>
            </a:p>
          </xdr:txBody>
        </xdr:sp>
      </mc:Fallback>
    </mc:AlternateContent>
    <xdr:clientData/>
  </xdr:oneCellAnchor>
  <xdr:oneCellAnchor>
    <xdr:from>
      <xdr:col>6</xdr:col>
      <xdr:colOff>107674</xdr:colOff>
      <xdr:row>128</xdr:row>
      <xdr:rowOff>74543</xdr:rowOff>
    </xdr:from>
    <xdr:ext cx="995978" cy="331437"/>
    <mc:AlternateContent xmlns:mc="http://schemas.openxmlformats.org/markup-compatibility/2006" xmlns:a14="http://schemas.microsoft.com/office/drawing/2010/main">
      <mc:Choice Requires="a14">
        <xdr:sp macro="" textlink="">
          <xdr:nvSpPr>
            <xdr:cNvPr id="26" name="CasellaDiTesto 25">
              <a:extLst>
                <a:ext uri="{FF2B5EF4-FFF2-40B4-BE49-F238E27FC236}">
                  <a16:creationId xmlns:a16="http://schemas.microsoft.com/office/drawing/2014/main" xmlns="" id="{00000000-0008-0000-0200-00001A000000}"/>
                </a:ext>
              </a:extLst>
            </xdr:cNvPr>
            <xdr:cNvSpPr txBox="1"/>
          </xdr:nvSpPr>
          <xdr:spPr>
            <a:xfrm>
              <a:off x="7884556" y="31843219"/>
              <a:ext cx="995978" cy="33143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𝑓</m:t>
                        </m:r>
                      </m:e>
                      <m:sub>
                        <m:r>
                          <a:rPr lang="it-IT" sz="1050" b="0" i="1">
                            <a:latin typeface="Cambria Math" panose="02040503050406030204" pitchFamily="18" charset="0"/>
                          </a:rPr>
                          <m:t>𝑥</m:t>
                        </m:r>
                        <m:r>
                          <a:rPr lang="it-IT" sz="1050" b="0" i="1">
                            <a:latin typeface="Cambria Math" panose="02040503050406030204" pitchFamily="18" charset="0"/>
                          </a:rPr>
                          <m:t>;</m:t>
                        </m:r>
                        <m:r>
                          <a:rPr lang="it-IT" sz="1050" b="0" i="1">
                            <a:latin typeface="Cambria Math" panose="02040503050406030204" pitchFamily="18" charset="0"/>
                          </a:rPr>
                          <m:t>𝑎𝑣𝑔</m:t>
                        </m:r>
                      </m:sub>
                    </m:sSub>
                    <m:r>
                      <a:rPr lang="it-IT" sz="1050" i="1">
                        <a:latin typeface="Cambria Math" panose="02040503050406030204" pitchFamily="18" charset="0"/>
                      </a:rPr>
                      <m:t>=</m:t>
                    </m:r>
                    <m:f>
                      <m:fPr>
                        <m:ctrlPr>
                          <a:rPr lang="it-IT" sz="1100" b="0" i="1">
                            <a:solidFill>
                              <a:schemeClr val="tx1"/>
                            </a:solidFill>
                            <a:effectLst/>
                            <a:latin typeface="Cambria Math"/>
                            <a:ea typeface="+mn-ea"/>
                            <a:cs typeface="+mn-cs"/>
                          </a:rPr>
                        </m:ctrlPr>
                      </m:fPr>
                      <m:num>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𝑑𝑎𝑦</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𝑡𝑜𝑡</m:t>
                            </m:r>
                          </m:sub>
                        </m:sSub>
                      </m:num>
                      <m:den>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𝑡𝑜𝑡</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𝑦</m:t>
                            </m:r>
                          </m:sub>
                        </m:sSub>
                      </m:den>
                    </m:f>
                  </m:oMath>
                </m:oMathPara>
              </a14:m>
              <a:endParaRPr lang="it-IT" sz="1050"/>
            </a:p>
          </xdr:txBody>
        </xdr:sp>
      </mc:Choice>
      <mc:Fallback xmlns="">
        <xdr:sp macro="" textlink="">
          <xdr:nvSpPr>
            <xdr:cNvPr id="26" name="CasellaDiTesto 25">
              <a:extLst>
                <a:ext uri="{FF2B5EF4-FFF2-40B4-BE49-F238E27FC236}">
                  <a16:creationId xmlns:a16="http://schemas.microsoft.com/office/drawing/2014/main" id="{00000000-0008-0000-0400-00001A000000}"/>
                </a:ext>
              </a:extLst>
            </xdr:cNvPr>
            <xdr:cNvSpPr txBox="1"/>
          </xdr:nvSpPr>
          <xdr:spPr>
            <a:xfrm>
              <a:off x="7884556" y="31843219"/>
              <a:ext cx="995978" cy="33143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𝑓_(𝑥;𝑎𝑣𝑔)</a:t>
              </a:r>
              <a:r>
                <a:rPr lang="it-IT" sz="105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𝑛_(𝑑𝑎𝑦;𝑡𝑜𝑡)/𝑥_(𝑊;𝑡𝑜𝑡;𝑦) </a:t>
              </a:r>
              <a:endParaRPr lang="it-IT" sz="1050"/>
            </a:p>
          </xdr:txBody>
        </xdr:sp>
      </mc:Fallback>
    </mc:AlternateContent>
    <xdr:clientData/>
  </xdr:oneCellAnchor>
  <xdr:oneCellAnchor>
    <xdr:from>
      <xdr:col>6</xdr:col>
      <xdr:colOff>107674</xdr:colOff>
      <xdr:row>132</xdr:row>
      <xdr:rowOff>66261</xdr:rowOff>
    </xdr:from>
    <xdr:ext cx="2106474" cy="183320"/>
    <mc:AlternateContent xmlns:mc="http://schemas.openxmlformats.org/markup-compatibility/2006" xmlns:a14="http://schemas.microsoft.com/office/drawing/2010/main">
      <mc:Choice Requires="a14">
        <xdr:sp macro="" textlink="">
          <xdr:nvSpPr>
            <xdr:cNvPr id="27" name="CasellaDiTesto 26">
              <a:extLst>
                <a:ext uri="{FF2B5EF4-FFF2-40B4-BE49-F238E27FC236}">
                  <a16:creationId xmlns:a16="http://schemas.microsoft.com/office/drawing/2014/main" xmlns="" id="{00000000-0008-0000-0200-00001B000000}"/>
                </a:ext>
              </a:extLst>
            </xdr:cNvPr>
            <xdr:cNvSpPr txBox="1"/>
          </xdr:nvSpPr>
          <xdr:spPr>
            <a:xfrm>
              <a:off x="7884556" y="33022761"/>
              <a:ext cx="2106474"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𝑤𝑟𝑘</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𝑐𝑜𝑟𝑟</m:t>
                        </m:r>
                      </m:sub>
                    </m:sSub>
                    <m:r>
                      <a:rPr lang="it-IT" sz="1100" b="0" i="1">
                        <a:solidFill>
                          <a:schemeClr val="tx1"/>
                        </a:solidFill>
                        <a:effectLst/>
                        <a:latin typeface="Cambria Math" panose="02040503050406030204" pitchFamily="18" charset="0"/>
                        <a:ea typeface="+mn-ea"/>
                        <a:cs typeface="+mn-cs"/>
                      </a:rPr>
                      <m:t>=</m:t>
                    </m:r>
                    <m:sSub>
                      <m:sSubPr>
                        <m:ctrlPr>
                          <a:rPr lang="it-IT" sz="1100" b="0" i="1">
                            <a:solidFill>
                              <a:schemeClr val="tx1"/>
                            </a:solidFill>
                            <a:effectLst/>
                            <a:latin typeface="Cambria Math"/>
                            <a:ea typeface="+mn-ea"/>
                            <a:cs typeface="+mn-cs"/>
                          </a:rPr>
                        </m:ctrlPr>
                      </m:sSubPr>
                      <m:e>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𝑤𝑟𝑘</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sub>
                        </m:sSub>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𝑓</m:t>
                        </m:r>
                      </m:e>
                      <m:sub>
                        <m:r>
                          <a:rPr lang="it-IT" sz="1100" b="0" i="1">
                            <a:solidFill>
                              <a:schemeClr val="tx1"/>
                            </a:solidFill>
                            <a:effectLst/>
                            <a:latin typeface="Cambria Math" panose="02040503050406030204" pitchFamily="18" charset="0"/>
                            <a:ea typeface="+mn-ea"/>
                            <a:cs typeface="+mn-cs"/>
                          </a:rPr>
                          <m:t>𝑥</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𝑎𝑣𝑔</m:t>
                        </m:r>
                      </m:sub>
                    </m:sSub>
                  </m:oMath>
                </m:oMathPara>
              </a14:m>
              <a:endParaRPr lang="it-IT" sz="1100" b="0" i="1">
                <a:solidFill>
                  <a:schemeClr val="tx1"/>
                </a:solidFill>
                <a:effectLst/>
                <a:latin typeface="+mn-lt"/>
                <a:ea typeface="+mn-ea"/>
                <a:cs typeface="+mn-cs"/>
              </a:endParaRPr>
            </a:p>
          </xdr:txBody>
        </xdr:sp>
      </mc:Choice>
      <mc:Fallback xmlns="">
        <xdr:sp macro="" textlink="">
          <xdr:nvSpPr>
            <xdr:cNvPr id="27" name="CasellaDiTesto 26">
              <a:extLst>
                <a:ext uri="{FF2B5EF4-FFF2-40B4-BE49-F238E27FC236}">
                  <a16:creationId xmlns:a16="http://schemas.microsoft.com/office/drawing/2014/main" id="{00000000-0008-0000-0400-00001B000000}"/>
                </a:ext>
              </a:extLst>
            </xdr:cNvPr>
            <xdr:cNvSpPr txBox="1"/>
          </xdr:nvSpPr>
          <xdr:spPr>
            <a:xfrm>
              <a:off x="7884556" y="33022761"/>
              <a:ext cx="2106474"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solidFill>
                    <a:schemeClr val="tx1"/>
                  </a:solidFill>
                  <a:effectLst/>
                  <a:latin typeface="Cambria Math" panose="02040503050406030204" pitchFamily="18" charset="0"/>
                  <a:ea typeface="+mn-ea"/>
                  <a:cs typeface="+mn-cs"/>
                </a:rPr>
                <a:t>𝑥_(𝑊;𝑤𝑟𝑘</a:t>
              </a:r>
              <a:r>
                <a:rPr lang="it-IT" sz="1100" b="0" i="0">
                  <a:solidFill>
                    <a:schemeClr val="tx1"/>
                  </a:solidFill>
                  <a:effectLst/>
                  <a:latin typeface="+mn-lt"/>
                  <a:ea typeface="+mn-ea"/>
                  <a:cs typeface="+mn-cs"/>
                </a:rPr>
                <a:t>;ℎ</a:t>
              </a:r>
              <a:r>
                <a:rPr lang="it-IT" sz="1100" b="0" i="0">
                  <a:solidFill>
                    <a:schemeClr val="tx1"/>
                  </a:solidFill>
                  <a:effectLst/>
                  <a:latin typeface="Cambria Math" panose="02040503050406030204" pitchFamily="18" charset="0"/>
                  <a:ea typeface="+mn-ea"/>
                  <a:cs typeface="+mn-cs"/>
                </a:rPr>
                <a:t>,𝑖;𝑐𝑜𝑟𝑟)=〖𝑥_(𝑊;𝑤𝑟𝑘;ℎ,𝑖)×𝑓〗_(𝑥;𝑎𝑣𝑔)</a:t>
              </a:r>
              <a:endParaRPr lang="it-IT" sz="1100" b="0" i="1">
                <a:solidFill>
                  <a:schemeClr val="tx1"/>
                </a:solidFill>
                <a:effectLst/>
                <a:latin typeface="+mn-lt"/>
                <a:ea typeface="+mn-ea"/>
                <a:cs typeface="+mn-cs"/>
              </a:endParaRPr>
            </a:p>
          </xdr:txBody>
        </xdr:sp>
      </mc:Fallback>
    </mc:AlternateContent>
    <xdr:clientData/>
  </xdr:oneCellAnchor>
  <xdr:oneCellAnchor>
    <xdr:from>
      <xdr:col>6</xdr:col>
      <xdr:colOff>93593</xdr:colOff>
      <xdr:row>133</xdr:row>
      <xdr:rowOff>57151</xdr:rowOff>
    </xdr:from>
    <xdr:ext cx="2022733" cy="183320"/>
    <mc:AlternateContent xmlns:mc="http://schemas.openxmlformats.org/markup-compatibility/2006" xmlns:a14="http://schemas.microsoft.com/office/drawing/2010/main">
      <mc:Choice Requires="a14">
        <xdr:sp macro="" textlink="">
          <xdr:nvSpPr>
            <xdr:cNvPr id="28" name="CasellaDiTesto 27">
              <a:extLst>
                <a:ext uri="{FF2B5EF4-FFF2-40B4-BE49-F238E27FC236}">
                  <a16:creationId xmlns:a16="http://schemas.microsoft.com/office/drawing/2014/main" xmlns="" id="{00000000-0008-0000-0200-00001C000000}"/>
                </a:ext>
              </a:extLst>
            </xdr:cNvPr>
            <xdr:cNvSpPr txBox="1"/>
          </xdr:nvSpPr>
          <xdr:spPr>
            <a:xfrm>
              <a:off x="7870475" y="33361033"/>
              <a:ext cx="2022733"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𝑠𝑎𝑡</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𝑐𝑜𝑟𝑟</m:t>
                        </m:r>
                      </m:sub>
                    </m:sSub>
                    <m:r>
                      <a:rPr lang="it-IT" sz="1100" b="0" i="1">
                        <a:solidFill>
                          <a:schemeClr val="tx1"/>
                        </a:solidFill>
                        <a:effectLst/>
                        <a:latin typeface="Cambria Math" panose="02040503050406030204" pitchFamily="18" charset="0"/>
                        <a:ea typeface="+mn-ea"/>
                        <a:cs typeface="+mn-cs"/>
                      </a:rPr>
                      <m:t>=</m:t>
                    </m:r>
                    <m:sSub>
                      <m:sSubPr>
                        <m:ctrlPr>
                          <a:rPr lang="it-IT" sz="1100" b="0" i="1">
                            <a:solidFill>
                              <a:schemeClr val="tx1"/>
                            </a:solidFill>
                            <a:effectLst/>
                            <a:latin typeface="Cambria Math"/>
                            <a:ea typeface="+mn-ea"/>
                            <a:cs typeface="+mn-cs"/>
                          </a:rPr>
                        </m:ctrlPr>
                      </m:sSubPr>
                      <m:e>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𝑠𝑎𝑡</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sub>
                        </m:sSub>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𝑓</m:t>
                        </m:r>
                      </m:e>
                      <m:sub>
                        <m:r>
                          <a:rPr lang="it-IT" sz="1100" b="0" i="1">
                            <a:solidFill>
                              <a:schemeClr val="tx1"/>
                            </a:solidFill>
                            <a:effectLst/>
                            <a:latin typeface="Cambria Math" panose="02040503050406030204" pitchFamily="18" charset="0"/>
                            <a:ea typeface="+mn-ea"/>
                            <a:cs typeface="+mn-cs"/>
                          </a:rPr>
                          <m:t>𝑥</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𝑎𝑣𝑔</m:t>
                        </m:r>
                      </m:sub>
                    </m:sSub>
                  </m:oMath>
                </m:oMathPara>
              </a14:m>
              <a:endParaRPr lang="it-IT" sz="1100" b="0" i="1">
                <a:solidFill>
                  <a:schemeClr val="tx1"/>
                </a:solidFill>
                <a:effectLst/>
                <a:latin typeface="+mn-lt"/>
                <a:ea typeface="+mn-ea"/>
                <a:cs typeface="+mn-cs"/>
              </a:endParaRPr>
            </a:p>
          </xdr:txBody>
        </xdr:sp>
      </mc:Choice>
      <mc:Fallback xmlns="">
        <xdr:sp macro="" textlink="">
          <xdr:nvSpPr>
            <xdr:cNvPr id="28" name="CasellaDiTesto 27">
              <a:extLst>
                <a:ext uri="{FF2B5EF4-FFF2-40B4-BE49-F238E27FC236}">
                  <a16:creationId xmlns:a16="http://schemas.microsoft.com/office/drawing/2014/main" id="{00000000-0008-0000-0400-00001C000000}"/>
                </a:ext>
              </a:extLst>
            </xdr:cNvPr>
            <xdr:cNvSpPr txBox="1"/>
          </xdr:nvSpPr>
          <xdr:spPr>
            <a:xfrm>
              <a:off x="7870475" y="33361033"/>
              <a:ext cx="2022733"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solidFill>
                    <a:schemeClr val="tx1"/>
                  </a:solidFill>
                  <a:effectLst/>
                  <a:latin typeface="Cambria Math" panose="02040503050406030204" pitchFamily="18" charset="0"/>
                  <a:ea typeface="+mn-ea"/>
                  <a:cs typeface="+mn-cs"/>
                </a:rPr>
                <a:t>𝑥_(𝑊;𝑠𝑎𝑡</a:t>
              </a:r>
              <a:r>
                <a:rPr lang="it-IT" sz="1100" b="0" i="0">
                  <a:solidFill>
                    <a:schemeClr val="tx1"/>
                  </a:solidFill>
                  <a:effectLst/>
                  <a:latin typeface="+mn-lt"/>
                  <a:ea typeface="+mn-ea"/>
                  <a:cs typeface="+mn-cs"/>
                </a:rPr>
                <a:t>;ℎ</a:t>
              </a:r>
              <a:r>
                <a:rPr lang="it-IT" sz="1100" b="0" i="0">
                  <a:solidFill>
                    <a:schemeClr val="tx1"/>
                  </a:solidFill>
                  <a:effectLst/>
                  <a:latin typeface="Cambria Math" panose="02040503050406030204" pitchFamily="18" charset="0"/>
                  <a:ea typeface="+mn-ea"/>
                  <a:cs typeface="+mn-cs"/>
                </a:rPr>
                <a:t>,𝑖;𝑐𝑜𝑟𝑟)=〖𝑥_(𝑊;𝑠𝑎𝑡;ℎ,𝑖)×𝑓〗_(𝑥;𝑎𝑣𝑔)</a:t>
              </a:r>
              <a:endParaRPr lang="it-IT" sz="1100" b="0" i="1">
                <a:solidFill>
                  <a:schemeClr val="tx1"/>
                </a:solidFill>
                <a:effectLst/>
                <a:latin typeface="+mn-lt"/>
                <a:ea typeface="+mn-ea"/>
                <a:cs typeface="+mn-cs"/>
              </a:endParaRPr>
            </a:p>
          </xdr:txBody>
        </xdr:sp>
      </mc:Fallback>
    </mc:AlternateContent>
    <xdr:clientData/>
  </xdr:oneCellAnchor>
  <xdr:oneCellAnchor>
    <xdr:from>
      <xdr:col>6</xdr:col>
      <xdr:colOff>111401</xdr:colOff>
      <xdr:row>134</xdr:row>
      <xdr:rowOff>81170</xdr:rowOff>
    </xdr:from>
    <xdr:ext cx="2027222" cy="183320"/>
    <mc:AlternateContent xmlns:mc="http://schemas.openxmlformats.org/markup-compatibility/2006" xmlns:a14="http://schemas.microsoft.com/office/drawing/2010/main">
      <mc:Choice Requires="a14">
        <xdr:sp macro="" textlink="">
          <xdr:nvSpPr>
            <xdr:cNvPr id="29" name="CasellaDiTesto 28">
              <a:extLst>
                <a:ext uri="{FF2B5EF4-FFF2-40B4-BE49-F238E27FC236}">
                  <a16:creationId xmlns:a16="http://schemas.microsoft.com/office/drawing/2014/main" xmlns="" id="{00000000-0008-0000-0200-00001D000000}"/>
                </a:ext>
              </a:extLst>
            </xdr:cNvPr>
            <xdr:cNvSpPr txBox="1"/>
          </xdr:nvSpPr>
          <xdr:spPr>
            <a:xfrm>
              <a:off x="7888283" y="33732435"/>
              <a:ext cx="2027222"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h𝑜𝑙</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𝑐𝑜𝑟𝑟</m:t>
                        </m:r>
                      </m:sub>
                    </m:sSub>
                    <m:r>
                      <a:rPr lang="it-IT" sz="1100" b="0" i="1">
                        <a:solidFill>
                          <a:schemeClr val="tx1"/>
                        </a:solidFill>
                        <a:effectLst/>
                        <a:latin typeface="Cambria Math" panose="02040503050406030204" pitchFamily="18" charset="0"/>
                        <a:ea typeface="+mn-ea"/>
                        <a:cs typeface="+mn-cs"/>
                      </a:rPr>
                      <m:t>=</m:t>
                    </m:r>
                    <m:sSub>
                      <m:sSubPr>
                        <m:ctrlPr>
                          <a:rPr lang="it-IT" sz="1100" b="0" i="1">
                            <a:solidFill>
                              <a:schemeClr val="tx1"/>
                            </a:solidFill>
                            <a:effectLst/>
                            <a:latin typeface="Cambria Math"/>
                            <a:ea typeface="+mn-ea"/>
                            <a:cs typeface="+mn-cs"/>
                          </a:rPr>
                        </m:ctrlPr>
                      </m:sSubPr>
                      <m:e>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h𝑜𝑙</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sub>
                        </m:sSub>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𝑓</m:t>
                        </m:r>
                      </m:e>
                      <m:sub>
                        <m:r>
                          <a:rPr lang="it-IT" sz="1100" b="0" i="1">
                            <a:solidFill>
                              <a:schemeClr val="tx1"/>
                            </a:solidFill>
                            <a:effectLst/>
                            <a:latin typeface="Cambria Math" panose="02040503050406030204" pitchFamily="18" charset="0"/>
                            <a:ea typeface="+mn-ea"/>
                            <a:cs typeface="+mn-cs"/>
                          </a:rPr>
                          <m:t>𝑥</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𝑎𝑣𝑔</m:t>
                        </m:r>
                      </m:sub>
                    </m:sSub>
                  </m:oMath>
                </m:oMathPara>
              </a14:m>
              <a:endParaRPr lang="it-IT" sz="1100" b="0" i="1">
                <a:solidFill>
                  <a:schemeClr val="tx1"/>
                </a:solidFill>
                <a:effectLst/>
                <a:latin typeface="+mn-lt"/>
                <a:ea typeface="+mn-ea"/>
                <a:cs typeface="+mn-cs"/>
              </a:endParaRPr>
            </a:p>
          </xdr:txBody>
        </xdr:sp>
      </mc:Choice>
      <mc:Fallback xmlns="">
        <xdr:sp macro="" textlink="">
          <xdr:nvSpPr>
            <xdr:cNvPr id="29" name="CasellaDiTesto 28">
              <a:extLst>
                <a:ext uri="{FF2B5EF4-FFF2-40B4-BE49-F238E27FC236}">
                  <a16:creationId xmlns:a16="http://schemas.microsoft.com/office/drawing/2014/main" id="{00000000-0008-0000-0400-00001D000000}"/>
                </a:ext>
              </a:extLst>
            </xdr:cNvPr>
            <xdr:cNvSpPr txBox="1"/>
          </xdr:nvSpPr>
          <xdr:spPr>
            <a:xfrm>
              <a:off x="7888283" y="33732435"/>
              <a:ext cx="2027222"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solidFill>
                    <a:schemeClr val="tx1"/>
                  </a:solidFill>
                  <a:effectLst/>
                  <a:latin typeface="Cambria Math" panose="02040503050406030204" pitchFamily="18" charset="0"/>
                  <a:ea typeface="+mn-ea"/>
                  <a:cs typeface="+mn-cs"/>
                </a:rPr>
                <a:t>𝑥_(𝑊;ℎ𝑜𝑙</a:t>
              </a:r>
              <a:r>
                <a:rPr lang="it-IT" sz="1100" b="0" i="0">
                  <a:solidFill>
                    <a:schemeClr val="tx1"/>
                  </a:solidFill>
                  <a:effectLst/>
                  <a:latin typeface="+mn-lt"/>
                  <a:ea typeface="+mn-ea"/>
                  <a:cs typeface="+mn-cs"/>
                </a:rPr>
                <a:t>;ℎ</a:t>
              </a:r>
              <a:r>
                <a:rPr lang="it-IT" sz="1100" b="0" i="0">
                  <a:solidFill>
                    <a:schemeClr val="tx1"/>
                  </a:solidFill>
                  <a:effectLst/>
                  <a:latin typeface="Cambria Math" panose="02040503050406030204" pitchFamily="18" charset="0"/>
                  <a:ea typeface="+mn-ea"/>
                  <a:cs typeface="+mn-cs"/>
                </a:rPr>
                <a:t>,𝑖;𝑐𝑜𝑟𝑟)=〖𝑥_(𝑊;ℎ𝑜𝑙;ℎ,𝑖)×𝑓〗_(𝑥;𝑎𝑣𝑔)</a:t>
              </a:r>
              <a:endParaRPr lang="it-IT" sz="1100" b="0" i="1">
                <a:solidFill>
                  <a:schemeClr val="tx1"/>
                </a:solidFill>
                <a:effectLst/>
                <a:latin typeface="+mn-lt"/>
                <a:ea typeface="+mn-ea"/>
                <a:cs typeface="+mn-cs"/>
              </a:endParaRPr>
            </a:p>
          </xdr:txBody>
        </xdr:sp>
      </mc:Fallback>
    </mc:AlternateContent>
    <xdr:clientData/>
  </xdr:oneCellAnchor>
  <xdr:oneCellAnchor>
    <xdr:from>
      <xdr:col>6</xdr:col>
      <xdr:colOff>107674</xdr:colOff>
      <xdr:row>160</xdr:row>
      <xdr:rowOff>74544</xdr:rowOff>
    </xdr:from>
    <xdr:ext cx="2322046" cy="175754"/>
    <mc:AlternateContent xmlns:mc="http://schemas.openxmlformats.org/markup-compatibility/2006" xmlns:a14="http://schemas.microsoft.com/office/drawing/2010/main">
      <mc:Choice Requires="a14">
        <xdr:sp macro="" textlink="">
          <xdr:nvSpPr>
            <xdr:cNvPr id="30" name="CasellaDiTesto 29">
              <a:extLst>
                <a:ext uri="{FF2B5EF4-FFF2-40B4-BE49-F238E27FC236}">
                  <a16:creationId xmlns:a16="http://schemas.microsoft.com/office/drawing/2014/main" xmlns="" id="{00000000-0008-0000-0200-00001E000000}"/>
                </a:ext>
              </a:extLst>
            </xdr:cNvPr>
            <xdr:cNvSpPr txBox="1"/>
          </xdr:nvSpPr>
          <xdr:spPr>
            <a:xfrm>
              <a:off x="7884556" y="38062485"/>
              <a:ext cx="2322046"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𝑉</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𝑛𝑑</m:t>
                        </m:r>
                        <m:r>
                          <a:rPr lang="it-IT" sz="1050" b="0" i="1">
                            <a:latin typeface="Cambria Math" panose="02040503050406030204" pitchFamily="18" charset="0"/>
                          </a:rPr>
                          <m:t>;</m:t>
                        </m:r>
                        <m:r>
                          <a:rPr lang="it-IT" sz="1050" b="0" i="1">
                            <a:latin typeface="Cambria Math" panose="02040503050406030204" pitchFamily="18" charset="0"/>
                          </a:rPr>
                          <m:t>𝑤𝑟𝑘</m:t>
                        </m:r>
                        <m:r>
                          <a:rPr lang="it-IT" sz="1050" b="0" i="1">
                            <a:latin typeface="Cambria Math" panose="02040503050406030204" pitchFamily="18" charset="0"/>
                          </a:rPr>
                          <m:t>;</m:t>
                        </m:r>
                        <m:r>
                          <a:rPr lang="it-IT" sz="1050" b="0" i="1">
                            <a:latin typeface="Cambria Math" panose="02040503050406030204" pitchFamily="18" charset="0"/>
                          </a:rPr>
                          <m:t>h</m:t>
                        </m:r>
                        <m:r>
                          <a:rPr lang="it-IT" sz="1050" b="0" i="1">
                            <a:latin typeface="Cambria Math" panose="02040503050406030204" pitchFamily="18" charset="0"/>
                          </a:rPr>
                          <m:t>,</m:t>
                        </m:r>
                        <m:r>
                          <a:rPr lang="it-IT" sz="1050" b="0" i="1">
                            <a:latin typeface="Cambria Math" panose="02040503050406030204" pitchFamily="18" charset="0"/>
                          </a:rPr>
                          <m:t>𝑖</m:t>
                        </m:r>
                      </m:sub>
                    </m:sSub>
                    <m:r>
                      <a:rPr lang="it-IT" sz="105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𝑤𝑟𝑘</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𝑐𝑜𝑟𝑟</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Cambria Math" panose="02040503050406030204" pitchFamily="18" charset="0"/>
                            <a:cs typeface="+mn-cs"/>
                          </a:rPr>
                        </m:ctrlPr>
                      </m:sSubPr>
                      <m:e>
                        <m:r>
                          <a:rPr lang="it-IT" sz="1100" b="0" i="1">
                            <a:solidFill>
                              <a:schemeClr val="tx1"/>
                            </a:solidFill>
                            <a:effectLst/>
                            <a:latin typeface="Cambria Math" panose="02040503050406030204" pitchFamily="18" charset="0"/>
                            <a:ea typeface="Cambria Math" panose="02040503050406030204" pitchFamily="18" charset="0"/>
                            <a:cs typeface="+mn-cs"/>
                          </a:rPr>
                          <m:t>𝑉</m:t>
                        </m:r>
                      </m:e>
                      <m:sub>
                        <m:r>
                          <a:rPr lang="it-IT" sz="1100" b="0" i="1">
                            <a:solidFill>
                              <a:schemeClr val="tx1"/>
                            </a:solidFill>
                            <a:effectLst/>
                            <a:latin typeface="Cambria Math" panose="02040503050406030204" pitchFamily="18" charset="0"/>
                            <a:ea typeface="Cambria Math" panose="02040503050406030204" pitchFamily="18" charset="0"/>
                            <a:cs typeface="+mn-cs"/>
                          </a:rPr>
                          <m:t>𝑊</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𝑛𝑑</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𝑑</m:t>
                        </m:r>
                      </m:sub>
                    </m:sSub>
                  </m:oMath>
                </m:oMathPara>
              </a14:m>
              <a:endParaRPr lang="it-IT" sz="1050"/>
            </a:p>
          </xdr:txBody>
        </xdr:sp>
      </mc:Choice>
      <mc:Fallback xmlns="">
        <xdr:sp macro="" textlink="">
          <xdr:nvSpPr>
            <xdr:cNvPr id="30" name="CasellaDiTesto 29">
              <a:extLst>
                <a:ext uri="{FF2B5EF4-FFF2-40B4-BE49-F238E27FC236}">
                  <a16:creationId xmlns:a16="http://schemas.microsoft.com/office/drawing/2014/main" id="{26C61AD9-C92C-4ED0-8F36-B3369AE96F84}"/>
                </a:ext>
              </a:extLst>
            </xdr:cNvPr>
            <xdr:cNvSpPr txBox="1"/>
          </xdr:nvSpPr>
          <xdr:spPr>
            <a:xfrm>
              <a:off x="7884556" y="38062485"/>
              <a:ext cx="2322046"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𝑉_(𝑊;𝑛𝑑;𝑤𝑟𝑘;ℎ,𝑖)</a:t>
              </a:r>
              <a:r>
                <a:rPr lang="it-IT" sz="105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𝑥_(𝑊;𝑤𝑟𝑘</a:t>
              </a:r>
              <a:r>
                <a:rPr lang="it-IT" sz="1100" b="0" i="0">
                  <a:solidFill>
                    <a:schemeClr val="tx1"/>
                  </a:solidFill>
                  <a:effectLst/>
                  <a:latin typeface="+mn-lt"/>
                  <a:ea typeface="+mn-ea"/>
                  <a:cs typeface="+mn-cs"/>
                </a:rPr>
                <a:t>;ℎ</a:t>
              </a:r>
              <a:r>
                <a:rPr lang="it-IT" sz="1100" b="0" i="0">
                  <a:solidFill>
                    <a:schemeClr val="tx1"/>
                  </a:solidFill>
                  <a:effectLst/>
                  <a:latin typeface="Cambria Math" panose="02040503050406030204" pitchFamily="18" charset="0"/>
                  <a:ea typeface="+mn-ea"/>
                  <a:cs typeface="+mn-cs"/>
                </a:rPr>
                <a:t>,𝑖;𝑐𝑜𝑟𝑟)</a:t>
              </a:r>
              <a:r>
                <a:rPr lang="it-IT" sz="1100" b="0" i="0">
                  <a:solidFill>
                    <a:schemeClr val="tx1"/>
                  </a:solidFill>
                  <a:effectLst/>
                  <a:latin typeface="Cambria Math" panose="02040503050406030204" pitchFamily="18" charset="0"/>
                  <a:ea typeface="Cambria Math" panose="02040503050406030204" pitchFamily="18" charset="0"/>
                  <a:cs typeface="+mn-cs"/>
                </a:rPr>
                <a:t>×𝑉_(𝑊;𝑛𝑑;𝑑)</a:t>
              </a:r>
              <a:endParaRPr lang="it-IT" sz="1050"/>
            </a:p>
          </xdr:txBody>
        </xdr:sp>
      </mc:Fallback>
    </mc:AlternateContent>
    <xdr:clientData/>
  </xdr:oneCellAnchor>
  <xdr:oneCellAnchor>
    <xdr:from>
      <xdr:col>6</xdr:col>
      <xdr:colOff>67235</xdr:colOff>
      <xdr:row>62</xdr:row>
      <xdr:rowOff>78441</xdr:rowOff>
    </xdr:from>
    <xdr:ext cx="1795235" cy="185051"/>
    <mc:AlternateContent xmlns:mc="http://schemas.openxmlformats.org/markup-compatibility/2006" xmlns:a14="http://schemas.microsoft.com/office/drawing/2010/main">
      <mc:Choice Requires="a14">
        <xdr:sp macro="" textlink="">
          <xdr:nvSpPr>
            <xdr:cNvPr id="32" name="CasellaDiTesto 31">
              <a:extLst>
                <a:ext uri="{FF2B5EF4-FFF2-40B4-BE49-F238E27FC236}">
                  <a16:creationId xmlns:a16="http://schemas.microsoft.com/office/drawing/2014/main" xmlns="" id="{00000000-0008-0000-0200-000020000000}"/>
                </a:ext>
              </a:extLst>
            </xdr:cNvPr>
            <xdr:cNvSpPr txBox="1"/>
          </xdr:nvSpPr>
          <xdr:spPr>
            <a:xfrm>
              <a:off x="7844117" y="17032941"/>
              <a:ext cx="1795235" cy="185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𝑉</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r>
                      <a:rPr lang="it-IT" sz="110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𝑉</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𝑃</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𝑑𝑎𝑦</m:t>
                        </m:r>
                      </m:sub>
                    </m:sSub>
                    <m:r>
                      <a:rPr lang="it-IT" sz="1100" i="1">
                        <a:latin typeface="Cambria Math" panose="02040503050406030204" pitchFamily="18" charset="0"/>
                        <a:ea typeface="Cambria Math" panose="02040503050406030204" pitchFamily="18" charset="0"/>
                      </a:rPr>
                      <m:t>×</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𝑃</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sub>
                    </m:sSub>
                  </m:oMath>
                </m:oMathPara>
              </a14:m>
              <a:endParaRPr lang="it-IT" sz="1100"/>
            </a:p>
          </xdr:txBody>
        </xdr:sp>
      </mc:Choice>
      <mc:Fallback xmlns="">
        <xdr:sp macro="" textlink="">
          <xdr:nvSpPr>
            <xdr:cNvPr id="32" name="CasellaDiTesto 31">
              <a:extLst>
                <a:ext uri="{FF2B5EF4-FFF2-40B4-BE49-F238E27FC236}">
                  <a16:creationId xmlns:a16="http://schemas.microsoft.com/office/drawing/2014/main" id="{00000000-0008-0000-0600-000020000000}"/>
                </a:ext>
              </a:extLst>
            </xdr:cNvPr>
            <xdr:cNvSpPr txBox="1"/>
          </xdr:nvSpPr>
          <xdr:spPr>
            <a:xfrm>
              <a:off x="7844117" y="17032941"/>
              <a:ext cx="1795235" cy="185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it-IT" sz="1100" b="0" i="0">
                  <a:solidFill>
                    <a:schemeClr val="tx1"/>
                  </a:solidFill>
                  <a:effectLst/>
                  <a:latin typeface="+mn-lt"/>
                  <a:ea typeface="+mn-ea"/>
                  <a:cs typeface="+mn-cs"/>
                </a:rPr>
                <a:t>𝑉_(𝑊;</a:t>
              </a:r>
              <a:r>
                <a:rPr lang="it-IT" sz="1100" b="0" i="0">
                  <a:solidFill>
                    <a:schemeClr val="tx1"/>
                  </a:solidFill>
                  <a:effectLst/>
                  <a:latin typeface="Cambria Math" panose="02040503050406030204" pitchFamily="18" charset="0"/>
                  <a:ea typeface="+mn-ea"/>
                  <a:cs typeface="+mn-cs"/>
                </a:rPr>
                <a:t>𝑛𝑑</a:t>
              </a:r>
              <a:r>
                <a:rPr lang="it-IT" sz="1100" b="0" i="0">
                  <a:solidFill>
                    <a:schemeClr val="tx1"/>
                  </a:solidFill>
                  <a:effectLst/>
                  <a:latin typeface="+mn-lt"/>
                  <a:ea typeface="+mn-ea"/>
                  <a:cs typeface="+mn-cs"/>
                </a:rPr>
                <a:t>;</a:t>
              </a:r>
              <a:r>
                <a:rPr lang="it-IT" sz="1100" b="0" i="0">
                  <a:solidFill>
                    <a:schemeClr val="tx1"/>
                  </a:solidFill>
                  <a:effectLst/>
                  <a:latin typeface="Cambria Math" panose="02040503050406030204" pitchFamily="18" charset="0"/>
                  <a:ea typeface="+mn-ea"/>
                  <a:cs typeface="+mn-cs"/>
                </a:rPr>
                <a:t>𝑑;𝑟𝑒𝑓</a:t>
              </a:r>
              <a:r>
                <a:rPr lang="it-IT" sz="1100" b="0" i="0">
                  <a:solidFill>
                    <a:schemeClr val="tx1"/>
                  </a:solidFill>
                  <a:effectLst/>
                  <a:latin typeface="+mn-lt"/>
                  <a:ea typeface="+mn-ea"/>
                  <a:cs typeface="+mn-cs"/>
                </a:rPr>
                <a:t>)</a:t>
              </a:r>
              <a:r>
                <a:rPr lang="it-IT" sz="1100" i="0">
                  <a:latin typeface="Cambria Math" panose="02040503050406030204" pitchFamily="18" charset="0"/>
                </a:rPr>
                <a:t>=</a:t>
              </a:r>
              <a:r>
                <a:rPr lang="it-IT" sz="1100" b="0" i="0">
                  <a:solidFill>
                    <a:schemeClr val="tx1"/>
                  </a:solidFill>
                  <a:effectLst/>
                  <a:latin typeface="+mn-lt"/>
                  <a:ea typeface="+mn-ea"/>
                  <a:cs typeface="+mn-cs"/>
                </a:rPr>
                <a:t>𝑉_(𝑊;𝑃;𝑑𝑎𝑦)</a:t>
              </a:r>
              <a:r>
                <a:rPr lang="it-IT" sz="1100" i="0">
                  <a:latin typeface="Cambria Math" panose="02040503050406030204" pitchFamily="18" charset="0"/>
                  <a:ea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𝑛_(𝑃;𝑒𝑞)</a:t>
              </a:r>
              <a:endParaRPr lang="it-IT" sz="1100"/>
            </a:p>
          </xdr:txBody>
        </xdr:sp>
      </mc:Fallback>
    </mc:AlternateContent>
    <xdr:clientData/>
  </xdr:oneCellAnchor>
  <xdr:oneCellAnchor>
    <xdr:from>
      <xdr:col>6</xdr:col>
      <xdr:colOff>100853</xdr:colOff>
      <xdr:row>112</xdr:row>
      <xdr:rowOff>44823</xdr:rowOff>
    </xdr:from>
    <xdr:ext cx="1782475" cy="330603"/>
    <mc:AlternateContent xmlns:mc="http://schemas.openxmlformats.org/markup-compatibility/2006" xmlns:a14="http://schemas.microsoft.com/office/drawing/2010/main">
      <mc:Choice Requires="a14">
        <xdr:sp macro="" textlink="">
          <xdr:nvSpPr>
            <xdr:cNvPr id="33" name="CasellaDiTesto 32">
              <a:extLst>
                <a:ext uri="{FF2B5EF4-FFF2-40B4-BE49-F238E27FC236}">
                  <a16:creationId xmlns:a16="http://schemas.microsoft.com/office/drawing/2014/main" xmlns="" id="{00000000-0008-0000-0200-000021000000}"/>
                </a:ext>
              </a:extLst>
            </xdr:cNvPr>
            <xdr:cNvSpPr txBox="1"/>
          </xdr:nvSpPr>
          <xdr:spPr>
            <a:xfrm>
              <a:off x="7877735" y="27420794"/>
              <a:ext cx="1782475" cy="3306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𝑥</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𝑤𝑟𝑘</m:t>
                        </m:r>
                        <m:r>
                          <a:rPr lang="it-IT" sz="1050" b="0" i="1">
                            <a:latin typeface="Cambria Math" panose="02040503050406030204" pitchFamily="18" charset="0"/>
                          </a:rPr>
                          <m:t>;</m:t>
                        </m:r>
                        <m:r>
                          <a:rPr lang="it-IT" sz="1050" b="0" i="1">
                            <a:latin typeface="Cambria Math" panose="02040503050406030204" pitchFamily="18" charset="0"/>
                          </a:rPr>
                          <m:t>𝑑</m:t>
                        </m:r>
                      </m:sub>
                    </m:sSub>
                    <m:r>
                      <a:rPr lang="it-IT" sz="1050" i="1">
                        <a:latin typeface="Cambria Math" panose="02040503050406030204" pitchFamily="18" charset="0"/>
                      </a:rPr>
                      <m:t>=</m:t>
                    </m:r>
                    <m:r>
                      <a:rPr lang="it-IT" sz="1050" b="0" i="1">
                        <a:latin typeface="Cambria Math" panose="02040503050406030204" pitchFamily="18" charset="0"/>
                      </a:rPr>
                      <m:t> </m:t>
                    </m:r>
                    <m:nary>
                      <m:naryPr>
                        <m:chr m:val="∑"/>
                        <m:limLoc m:val="subSup"/>
                        <m:ctrlPr>
                          <a:rPr lang="it-IT" sz="1050" b="0" i="1">
                            <a:latin typeface="Cambria Math"/>
                          </a:rPr>
                        </m:ctrlPr>
                      </m:naryPr>
                      <m:sub>
                        <m:r>
                          <m:rPr>
                            <m:brk m:alnAt="25"/>
                          </m:rPr>
                          <a:rPr lang="it-IT" sz="1050" b="0" i="1">
                            <a:latin typeface="Cambria Math" panose="02040503050406030204" pitchFamily="18" charset="0"/>
                          </a:rPr>
                          <m:t>𝑖</m:t>
                        </m:r>
                        <m:r>
                          <a:rPr lang="it-IT" sz="1050" b="0" i="1">
                            <a:latin typeface="Cambria Math" panose="02040503050406030204" pitchFamily="18" charset="0"/>
                          </a:rPr>
                          <m:t>=1</m:t>
                        </m:r>
                      </m:sub>
                      <m:sup>
                        <m:r>
                          <a:rPr lang="it-IT" sz="1050" b="0" i="1">
                            <a:latin typeface="Cambria Math" panose="02040503050406030204" pitchFamily="18" charset="0"/>
                          </a:rPr>
                          <m:t>24</m:t>
                        </m:r>
                      </m:sup>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𝑤𝑟𝑘</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sub>
                        </m:sSub>
                      </m:e>
                    </m:nary>
                    <m:r>
                      <a:rPr lang="it-IT" sz="1050" b="0" i="1">
                        <a:latin typeface="Cambria Math" panose="02040503050406030204" pitchFamily="18" charset="0"/>
                      </a:rPr>
                      <m:t>    </m:t>
                    </m:r>
                  </m:oMath>
                </m:oMathPara>
              </a14:m>
              <a:endParaRPr lang="it-IT" sz="1050"/>
            </a:p>
          </xdr:txBody>
        </xdr:sp>
      </mc:Choice>
      <mc:Fallback xmlns="">
        <xdr:sp macro="" textlink="">
          <xdr:nvSpPr>
            <xdr:cNvPr id="33" name="CasellaDiTesto 32">
              <a:extLst>
                <a:ext uri="{FF2B5EF4-FFF2-40B4-BE49-F238E27FC236}">
                  <a16:creationId xmlns:a16="http://schemas.microsoft.com/office/drawing/2014/main" id="{F9AFFD90-EF67-4F58-A69D-E12509A98742}"/>
                </a:ext>
              </a:extLst>
            </xdr:cNvPr>
            <xdr:cNvSpPr txBox="1"/>
          </xdr:nvSpPr>
          <xdr:spPr>
            <a:xfrm>
              <a:off x="7877735" y="27420794"/>
              <a:ext cx="1782475" cy="3306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𝑥_(𝑊;𝑤𝑟𝑘;𝑑)</a:t>
              </a:r>
              <a:r>
                <a:rPr lang="it-IT" sz="1050" i="0">
                  <a:latin typeface="Cambria Math" panose="02040503050406030204" pitchFamily="18" charset="0"/>
                </a:rPr>
                <a:t>=</a:t>
              </a:r>
              <a:r>
                <a:rPr lang="it-IT" sz="1050" b="0" i="0">
                  <a:latin typeface="Cambria Math" panose="02040503050406030204" pitchFamily="18" charset="0"/>
                </a:rPr>
                <a:t> ∑26_(𝑖=1)^24▒</a:t>
              </a:r>
              <a:r>
                <a:rPr lang="it-IT" sz="1100" b="0" i="0">
                  <a:solidFill>
                    <a:schemeClr val="tx1"/>
                  </a:solidFill>
                  <a:effectLst/>
                  <a:latin typeface="+mn-lt"/>
                  <a:ea typeface="+mn-ea"/>
                  <a:cs typeface="+mn-cs"/>
                </a:rPr>
                <a:t>𝑥_(𝑊;𝑤𝑟𝑘;ℎ,𝑖)</a:t>
              </a:r>
              <a:r>
                <a:rPr lang="it-IT" sz="1050" b="0" i="0">
                  <a:solidFill>
                    <a:schemeClr val="tx1"/>
                  </a:solidFill>
                  <a:effectLst/>
                  <a:latin typeface="Cambria Math" panose="02040503050406030204" pitchFamily="18" charset="0"/>
                  <a:ea typeface="+mn-ea"/>
                  <a:cs typeface="+mn-cs"/>
                </a:rPr>
                <a:t>  </a:t>
              </a:r>
              <a:r>
                <a:rPr lang="it-IT" sz="1050" b="0" i="0">
                  <a:latin typeface="Cambria Math" panose="02040503050406030204" pitchFamily="18" charset="0"/>
                </a:rPr>
                <a:t>    </a:t>
              </a:r>
              <a:endParaRPr lang="it-IT" sz="1050"/>
            </a:p>
          </xdr:txBody>
        </xdr:sp>
      </mc:Fallback>
    </mc:AlternateContent>
    <xdr:clientData/>
  </xdr:oneCellAnchor>
  <xdr:oneCellAnchor>
    <xdr:from>
      <xdr:col>6</xdr:col>
      <xdr:colOff>89647</xdr:colOff>
      <xdr:row>113</xdr:row>
      <xdr:rowOff>44824</xdr:rowOff>
    </xdr:from>
    <xdr:ext cx="1658403" cy="330603"/>
    <mc:AlternateContent xmlns:mc="http://schemas.openxmlformats.org/markup-compatibility/2006" xmlns:a14="http://schemas.microsoft.com/office/drawing/2010/main">
      <mc:Choice Requires="a14">
        <xdr:sp macro="" textlink="">
          <xdr:nvSpPr>
            <xdr:cNvPr id="34" name="CasellaDiTesto 33">
              <a:extLst>
                <a:ext uri="{FF2B5EF4-FFF2-40B4-BE49-F238E27FC236}">
                  <a16:creationId xmlns:a16="http://schemas.microsoft.com/office/drawing/2014/main" xmlns="" id="{00000000-0008-0000-0200-000022000000}"/>
                </a:ext>
              </a:extLst>
            </xdr:cNvPr>
            <xdr:cNvSpPr txBox="1"/>
          </xdr:nvSpPr>
          <xdr:spPr>
            <a:xfrm>
              <a:off x="7866529" y="27846618"/>
              <a:ext cx="1658403" cy="3306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𝑥</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𝑠𝑎𝑡</m:t>
                        </m:r>
                        <m:r>
                          <a:rPr lang="it-IT" sz="1050" b="0" i="1">
                            <a:latin typeface="Cambria Math" panose="02040503050406030204" pitchFamily="18" charset="0"/>
                          </a:rPr>
                          <m:t>;</m:t>
                        </m:r>
                        <m:r>
                          <a:rPr lang="it-IT" sz="1050" b="0" i="1">
                            <a:latin typeface="Cambria Math" panose="02040503050406030204" pitchFamily="18" charset="0"/>
                          </a:rPr>
                          <m:t>𝑑</m:t>
                        </m:r>
                      </m:sub>
                    </m:sSub>
                    <m:r>
                      <a:rPr lang="it-IT" sz="1050" i="1">
                        <a:latin typeface="Cambria Math" panose="02040503050406030204" pitchFamily="18" charset="0"/>
                      </a:rPr>
                      <m:t>=</m:t>
                    </m:r>
                    <m:r>
                      <a:rPr lang="it-IT" sz="1050" b="0" i="1">
                        <a:latin typeface="Cambria Math" panose="02040503050406030204" pitchFamily="18" charset="0"/>
                      </a:rPr>
                      <m:t> </m:t>
                    </m:r>
                    <m:nary>
                      <m:naryPr>
                        <m:chr m:val="∑"/>
                        <m:limLoc m:val="subSup"/>
                        <m:ctrlPr>
                          <a:rPr lang="it-IT" sz="1050" b="0" i="1">
                            <a:latin typeface="Cambria Math"/>
                          </a:rPr>
                        </m:ctrlPr>
                      </m:naryPr>
                      <m:sub>
                        <m:r>
                          <m:rPr>
                            <m:brk m:alnAt="25"/>
                          </m:rPr>
                          <a:rPr lang="it-IT" sz="1050" b="0" i="1">
                            <a:latin typeface="Cambria Math" panose="02040503050406030204" pitchFamily="18" charset="0"/>
                          </a:rPr>
                          <m:t>𝑖</m:t>
                        </m:r>
                        <m:r>
                          <a:rPr lang="it-IT" sz="1050" b="0" i="1">
                            <a:latin typeface="Cambria Math" panose="02040503050406030204" pitchFamily="18" charset="0"/>
                          </a:rPr>
                          <m:t>=1</m:t>
                        </m:r>
                      </m:sub>
                      <m:sup>
                        <m:r>
                          <a:rPr lang="it-IT" sz="1050" b="0" i="1">
                            <a:latin typeface="Cambria Math" panose="02040503050406030204" pitchFamily="18" charset="0"/>
                          </a:rPr>
                          <m:t>24</m:t>
                        </m:r>
                      </m:sup>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𝑠𝑎𝑡</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sub>
                        </m:sSub>
                      </m:e>
                    </m:nary>
                    <m:r>
                      <a:rPr lang="it-IT" sz="1050" b="0" i="1">
                        <a:latin typeface="Cambria Math" panose="02040503050406030204" pitchFamily="18" charset="0"/>
                      </a:rPr>
                      <m:t>    </m:t>
                    </m:r>
                  </m:oMath>
                </m:oMathPara>
              </a14:m>
              <a:endParaRPr lang="it-IT" sz="1050"/>
            </a:p>
          </xdr:txBody>
        </xdr:sp>
      </mc:Choice>
      <mc:Fallback xmlns="">
        <xdr:sp macro="" textlink="">
          <xdr:nvSpPr>
            <xdr:cNvPr id="34" name="CasellaDiTesto 33">
              <a:extLst>
                <a:ext uri="{FF2B5EF4-FFF2-40B4-BE49-F238E27FC236}">
                  <a16:creationId xmlns:a16="http://schemas.microsoft.com/office/drawing/2014/main" id="{8D5A7BF1-90FF-43BC-9315-3E6B86D1F392}"/>
                </a:ext>
              </a:extLst>
            </xdr:cNvPr>
            <xdr:cNvSpPr txBox="1"/>
          </xdr:nvSpPr>
          <xdr:spPr>
            <a:xfrm>
              <a:off x="7866529" y="27846618"/>
              <a:ext cx="1658403" cy="3306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𝑥_(𝑊;𝑠𝑎𝑡;𝑑)</a:t>
              </a:r>
              <a:r>
                <a:rPr lang="it-IT" sz="1050" i="0">
                  <a:latin typeface="Cambria Math" panose="02040503050406030204" pitchFamily="18" charset="0"/>
                </a:rPr>
                <a:t>=</a:t>
              </a:r>
              <a:r>
                <a:rPr lang="it-IT" sz="1050" b="0" i="0">
                  <a:latin typeface="Cambria Math" panose="02040503050406030204" pitchFamily="18" charset="0"/>
                </a:rPr>
                <a:t> ∑26_(𝑖=1)^24▒</a:t>
              </a:r>
              <a:r>
                <a:rPr lang="it-IT" sz="1100" b="0" i="0">
                  <a:solidFill>
                    <a:schemeClr val="tx1"/>
                  </a:solidFill>
                  <a:effectLst/>
                  <a:latin typeface="+mn-lt"/>
                  <a:ea typeface="+mn-ea"/>
                  <a:cs typeface="+mn-cs"/>
                </a:rPr>
                <a:t>𝑥_(𝑊;</a:t>
              </a:r>
              <a:r>
                <a:rPr lang="it-IT" sz="1100" b="0" i="0">
                  <a:solidFill>
                    <a:schemeClr val="tx1"/>
                  </a:solidFill>
                  <a:effectLst/>
                  <a:latin typeface="Cambria Math" panose="02040503050406030204" pitchFamily="18" charset="0"/>
                  <a:ea typeface="+mn-ea"/>
                  <a:cs typeface="+mn-cs"/>
                </a:rPr>
                <a:t>𝑠𝑎𝑡</a:t>
              </a:r>
              <a:r>
                <a:rPr lang="it-IT" sz="1100" b="0" i="0">
                  <a:solidFill>
                    <a:schemeClr val="tx1"/>
                  </a:solidFill>
                  <a:effectLst/>
                  <a:latin typeface="+mn-lt"/>
                  <a:ea typeface="+mn-ea"/>
                  <a:cs typeface="+mn-cs"/>
                </a:rPr>
                <a:t>;ℎ,𝑖)</a:t>
              </a:r>
              <a:r>
                <a:rPr lang="it-IT" sz="1050" b="0" i="0">
                  <a:solidFill>
                    <a:schemeClr val="tx1"/>
                  </a:solidFill>
                  <a:effectLst/>
                  <a:latin typeface="Cambria Math" panose="02040503050406030204" pitchFamily="18" charset="0"/>
                  <a:ea typeface="+mn-ea"/>
                  <a:cs typeface="+mn-cs"/>
                </a:rPr>
                <a:t>  </a:t>
              </a:r>
              <a:r>
                <a:rPr lang="it-IT" sz="1050" b="0" i="0">
                  <a:latin typeface="Cambria Math" panose="02040503050406030204" pitchFamily="18" charset="0"/>
                </a:rPr>
                <a:t>    </a:t>
              </a:r>
              <a:endParaRPr lang="it-IT" sz="1050"/>
            </a:p>
          </xdr:txBody>
        </xdr:sp>
      </mc:Fallback>
    </mc:AlternateContent>
    <xdr:clientData/>
  </xdr:oneCellAnchor>
  <xdr:oneCellAnchor>
    <xdr:from>
      <xdr:col>6</xdr:col>
      <xdr:colOff>85165</xdr:colOff>
      <xdr:row>114</xdr:row>
      <xdr:rowOff>51547</xdr:rowOff>
    </xdr:from>
    <xdr:ext cx="1662698" cy="330603"/>
    <mc:AlternateContent xmlns:mc="http://schemas.openxmlformats.org/markup-compatibility/2006" xmlns:a14="http://schemas.microsoft.com/office/drawing/2010/main">
      <mc:Choice Requires="a14">
        <xdr:sp macro="" textlink="">
          <xdr:nvSpPr>
            <xdr:cNvPr id="35" name="CasellaDiTesto 34">
              <a:extLst>
                <a:ext uri="{FF2B5EF4-FFF2-40B4-BE49-F238E27FC236}">
                  <a16:creationId xmlns:a16="http://schemas.microsoft.com/office/drawing/2014/main" xmlns="" id="{00000000-0008-0000-0200-000023000000}"/>
                </a:ext>
              </a:extLst>
            </xdr:cNvPr>
            <xdr:cNvSpPr txBox="1"/>
          </xdr:nvSpPr>
          <xdr:spPr>
            <a:xfrm>
              <a:off x="7862047" y="28279165"/>
              <a:ext cx="1662698" cy="3306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𝑥</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h𝑜𝑙</m:t>
                        </m:r>
                        <m:r>
                          <a:rPr lang="it-IT" sz="1050" b="0" i="1">
                            <a:latin typeface="Cambria Math" panose="02040503050406030204" pitchFamily="18" charset="0"/>
                          </a:rPr>
                          <m:t>;</m:t>
                        </m:r>
                        <m:r>
                          <a:rPr lang="it-IT" sz="1050" b="0" i="1">
                            <a:latin typeface="Cambria Math" panose="02040503050406030204" pitchFamily="18" charset="0"/>
                          </a:rPr>
                          <m:t>𝑑</m:t>
                        </m:r>
                      </m:sub>
                    </m:sSub>
                    <m:r>
                      <a:rPr lang="it-IT" sz="1050" i="1">
                        <a:latin typeface="Cambria Math" panose="02040503050406030204" pitchFamily="18" charset="0"/>
                      </a:rPr>
                      <m:t>=</m:t>
                    </m:r>
                    <m:r>
                      <a:rPr lang="it-IT" sz="1050" b="0" i="1">
                        <a:latin typeface="Cambria Math" panose="02040503050406030204" pitchFamily="18" charset="0"/>
                      </a:rPr>
                      <m:t> </m:t>
                    </m:r>
                    <m:nary>
                      <m:naryPr>
                        <m:chr m:val="∑"/>
                        <m:limLoc m:val="subSup"/>
                        <m:ctrlPr>
                          <a:rPr lang="it-IT" sz="1050" b="0" i="1">
                            <a:latin typeface="Cambria Math"/>
                          </a:rPr>
                        </m:ctrlPr>
                      </m:naryPr>
                      <m:sub>
                        <m:r>
                          <m:rPr>
                            <m:brk m:alnAt="25"/>
                          </m:rPr>
                          <a:rPr lang="it-IT" sz="1050" b="0" i="1">
                            <a:latin typeface="Cambria Math" panose="02040503050406030204" pitchFamily="18" charset="0"/>
                          </a:rPr>
                          <m:t>𝑖</m:t>
                        </m:r>
                        <m:r>
                          <a:rPr lang="it-IT" sz="1050" b="0" i="1">
                            <a:latin typeface="Cambria Math" panose="02040503050406030204" pitchFamily="18" charset="0"/>
                          </a:rPr>
                          <m:t>=1</m:t>
                        </m:r>
                      </m:sub>
                      <m:sup>
                        <m:r>
                          <a:rPr lang="it-IT" sz="1050" b="0" i="1">
                            <a:latin typeface="Cambria Math" panose="02040503050406030204" pitchFamily="18" charset="0"/>
                          </a:rPr>
                          <m:t>24</m:t>
                        </m:r>
                      </m:sup>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h𝑜𝑙</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sub>
                        </m:sSub>
                      </m:e>
                    </m:nary>
                    <m:r>
                      <a:rPr lang="it-IT" sz="1050" b="0" i="1">
                        <a:latin typeface="Cambria Math" panose="02040503050406030204" pitchFamily="18" charset="0"/>
                      </a:rPr>
                      <m:t>    </m:t>
                    </m:r>
                  </m:oMath>
                </m:oMathPara>
              </a14:m>
              <a:endParaRPr lang="it-IT" sz="1050"/>
            </a:p>
          </xdr:txBody>
        </xdr:sp>
      </mc:Choice>
      <mc:Fallback xmlns="">
        <xdr:sp macro="" textlink="">
          <xdr:nvSpPr>
            <xdr:cNvPr id="35" name="CasellaDiTesto 34">
              <a:extLst>
                <a:ext uri="{FF2B5EF4-FFF2-40B4-BE49-F238E27FC236}">
                  <a16:creationId xmlns:a16="http://schemas.microsoft.com/office/drawing/2014/main" id="{7A77DD91-D430-42E7-ACAC-E421B856ABCB}"/>
                </a:ext>
              </a:extLst>
            </xdr:cNvPr>
            <xdr:cNvSpPr txBox="1"/>
          </xdr:nvSpPr>
          <xdr:spPr>
            <a:xfrm>
              <a:off x="7862047" y="28279165"/>
              <a:ext cx="1662698" cy="3306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𝑥_(𝑊;ℎ𝑜𝑙;𝑑)</a:t>
              </a:r>
              <a:r>
                <a:rPr lang="it-IT" sz="1050" i="0">
                  <a:latin typeface="Cambria Math" panose="02040503050406030204" pitchFamily="18" charset="0"/>
                </a:rPr>
                <a:t>=</a:t>
              </a:r>
              <a:r>
                <a:rPr lang="it-IT" sz="1050" b="0" i="0">
                  <a:latin typeface="Cambria Math" panose="02040503050406030204" pitchFamily="18" charset="0"/>
                </a:rPr>
                <a:t> ∑26_(𝑖=1)^24▒</a:t>
              </a:r>
              <a:r>
                <a:rPr lang="it-IT" sz="1100" b="0" i="0">
                  <a:solidFill>
                    <a:schemeClr val="tx1"/>
                  </a:solidFill>
                  <a:effectLst/>
                  <a:latin typeface="+mn-lt"/>
                  <a:ea typeface="+mn-ea"/>
                  <a:cs typeface="+mn-cs"/>
                </a:rPr>
                <a:t>𝑥_(𝑊;</a:t>
              </a:r>
              <a:r>
                <a:rPr lang="it-IT" sz="1100" b="0" i="0">
                  <a:solidFill>
                    <a:schemeClr val="tx1"/>
                  </a:solidFill>
                  <a:effectLst/>
                  <a:latin typeface="Cambria Math" panose="02040503050406030204" pitchFamily="18" charset="0"/>
                  <a:ea typeface="+mn-ea"/>
                  <a:cs typeface="+mn-cs"/>
                </a:rPr>
                <a:t>ℎ𝑜𝑙</a:t>
              </a:r>
              <a:r>
                <a:rPr lang="it-IT" sz="1100" b="0" i="0">
                  <a:solidFill>
                    <a:schemeClr val="tx1"/>
                  </a:solidFill>
                  <a:effectLst/>
                  <a:latin typeface="+mn-lt"/>
                  <a:ea typeface="+mn-ea"/>
                  <a:cs typeface="+mn-cs"/>
                </a:rPr>
                <a:t>;ℎ,𝑖)</a:t>
              </a:r>
              <a:r>
                <a:rPr lang="it-IT" sz="1050" b="0" i="0">
                  <a:solidFill>
                    <a:schemeClr val="tx1"/>
                  </a:solidFill>
                  <a:effectLst/>
                  <a:latin typeface="Cambria Math" panose="02040503050406030204" pitchFamily="18" charset="0"/>
                  <a:ea typeface="+mn-ea"/>
                  <a:cs typeface="+mn-cs"/>
                </a:rPr>
                <a:t>  </a:t>
              </a:r>
              <a:r>
                <a:rPr lang="it-IT" sz="1050" b="0" i="0">
                  <a:latin typeface="Cambria Math" panose="02040503050406030204" pitchFamily="18" charset="0"/>
                </a:rPr>
                <a:t>    </a:t>
              </a:r>
              <a:endParaRPr lang="it-IT" sz="1050"/>
            </a:p>
          </xdr:txBody>
        </xdr:sp>
      </mc:Fallback>
    </mc:AlternateContent>
    <xdr:clientData/>
  </xdr:oneCellAnchor>
  <xdr:oneCellAnchor>
    <xdr:from>
      <xdr:col>6</xdr:col>
      <xdr:colOff>67235</xdr:colOff>
      <xdr:row>124</xdr:row>
      <xdr:rowOff>67235</xdr:rowOff>
    </xdr:from>
    <xdr:ext cx="1757148" cy="181653"/>
    <mc:AlternateContent xmlns:mc="http://schemas.openxmlformats.org/markup-compatibility/2006" xmlns:a14="http://schemas.microsoft.com/office/drawing/2010/main">
      <mc:Choice Requires="a14">
        <xdr:sp macro="" textlink="">
          <xdr:nvSpPr>
            <xdr:cNvPr id="36" name="CasellaDiTesto 35">
              <a:extLst>
                <a:ext uri="{FF2B5EF4-FFF2-40B4-BE49-F238E27FC236}">
                  <a16:creationId xmlns:a16="http://schemas.microsoft.com/office/drawing/2014/main" xmlns="" id="{00000000-0008-0000-0200-000024000000}"/>
                </a:ext>
              </a:extLst>
            </xdr:cNvPr>
            <xdr:cNvSpPr txBox="1"/>
          </xdr:nvSpPr>
          <xdr:spPr>
            <a:xfrm>
              <a:off x="7844117" y="30580853"/>
              <a:ext cx="1757148" cy="1816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𝑥</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𝑠𝑎𝑡</m:t>
                        </m:r>
                        <m:r>
                          <a:rPr lang="it-IT" sz="1050" b="0" i="1">
                            <a:latin typeface="Cambria Math" panose="02040503050406030204" pitchFamily="18" charset="0"/>
                          </a:rPr>
                          <m:t>;</m:t>
                        </m:r>
                        <m:r>
                          <a:rPr lang="it-IT" sz="1050" b="0" i="1">
                            <a:latin typeface="Cambria Math" panose="02040503050406030204" pitchFamily="18" charset="0"/>
                          </a:rPr>
                          <m:t>𝑦</m:t>
                        </m:r>
                      </m:sub>
                    </m:sSub>
                    <m:r>
                      <a:rPr lang="it-IT" sz="105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𝑠𝑎𝑡</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sub>
                    </m:sSub>
                    <m:r>
                      <a:rPr lang="it-IT" sz="1100" i="1">
                        <a:solidFill>
                          <a:schemeClr val="tx1"/>
                        </a:solidFill>
                        <a:effectLst/>
                        <a:latin typeface="Cambria Math" panose="02040503050406030204" pitchFamily="18" charset="0"/>
                        <a:ea typeface="+mn-ea"/>
                        <a:cs typeface="+mn-cs"/>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𝑑𝑎𝑦</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𝑠𝑎𝑡</m:t>
                        </m:r>
                      </m:sub>
                    </m:sSub>
                  </m:oMath>
                </m:oMathPara>
              </a14:m>
              <a:endParaRPr lang="it-IT" sz="1050"/>
            </a:p>
          </xdr:txBody>
        </xdr:sp>
      </mc:Choice>
      <mc:Fallback xmlns="">
        <xdr:sp macro="" textlink="">
          <xdr:nvSpPr>
            <xdr:cNvPr id="36" name="CasellaDiTesto 35">
              <a:extLst>
                <a:ext uri="{FF2B5EF4-FFF2-40B4-BE49-F238E27FC236}">
                  <a16:creationId xmlns:a16="http://schemas.microsoft.com/office/drawing/2014/main" id="{A9FE0071-5CD8-41F8-B64F-0BC2F08B08A3}"/>
                </a:ext>
              </a:extLst>
            </xdr:cNvPr>
            <xdr:cNvSpPr txBox="1"/>
          </xdr:nvSpPr>
          <xdr:spPr>
            <a:xfrm>
              <a:off x="7844117" y="30580853"/>
              <a:ext cx="1757148" cy="1816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𝑥_(𝑊;𝑠𝑎𝑡;𝑦)</a:t>
              </a:r>
              <a:r>
                <a:rPr lang="it-IT" sz="105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𝑥_(𝑊;𝑠𝑎𝑡;𝑑)</a:t>
              </a:r>
              <a:r>
                <a:rPr lang="it-IT" sz="1100" i="0">
                  <a:solidFill>
                    <a:schemeClr val="tx1"/>
                  </a:solidFill>
                  <a:effectLst/>
                  <a:latin typeface="Cambria Math" panose="02040503050406030204" pitchFamily="18" charset="0"/>
                  <a:ea typeface="+mn-ea"/>
                  <a:cs typeface="+mn-cs"/>
                </a:rPr>
                <a:t>×</a:t>
              </a:r>
              <a:r>
                <a:rPr lang="it-IT" sz="1100" b="0" i="0">
                  <a:solidFill>
                    <a:schemeClr val="tx1"/>
                  </a:solidFill>
                  <a:effectLst/>
                  <a:latin typeface="Cambria Math" panose="02040503050406030204" pitchFamily="18" charset="0"/>
                  <a:ea typeface="+mn-ea"/>
                  <a:cs typeface="+mn-cs"/>
                </a:rPr>
                <a:t>𝑛_(𝑑𝑎𝑦;𝑠𝑎𝑡)</a:t>
              </a:r>
              <a:endParaRPr lang="it-IT" sz="1050"/>
            </a:p>
          </xdr:txBody>
        </xdr:sp>
      </mc:Fallback>
    </mc:AlternateContent>
    <xdr:clientData/>
  </xdr:oneCellAnchor>
  <xdr:oneCellAnchor>
    <xdr:from>
      <xdr:col>6</xdr:col>
      <xdr:colOff>100853</xdr:colOff>
      <xdr:row>125</xdr:row>
      <xdr:rowOff>44823</xdr:rowOff>
    </xdr:from>
    <xdr:ext cx="1763624" cy="181653"/>
    <mc:AlternateContent xmlns:mc="http://schemas.openxmlformats.org/markup-compatibility/2006" xmlns:a14="http://schemas.microsoft.com/office/drawing/2010/main">
      <mc:Choice Requires="a14">
        <xdr:sp macro="" textlink="">
          <xdr:nvSpPr>
            <xdr:cNvPr id="37" name="CasellaDiTesto 36">
              <a:extLst>
                <a:ext uri="{FF2B5EF4-FFF2-40B4-BE49-F238E27FC236}">
                  <a16:creationId xmlns:a16="http://schemas.microsoft.com/office/drawing/2014/main" xmlns="" id="{00000000-0008-0000-0200-000025000000}"/>
                </a:ext>
              </a:extLst>
            </xdr:cNvPr>
            <xdr:cNvSpPr txBox="1"/>
          </xdr:nvSpPr>
          <xdr:spPr>
            <a:xfrm>
              <a:off x="7877735" y="30894617"/>
              <a:ext cx="1763624" cy="1816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𝑥</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h𝑜𝑙</m:t>
                        </m:r>
                        <m:r>
                          <a:rPr lang="it-IT" sz="1050" b="0" i="1">
                            <a:latin typeface="Cambria Math" panose="02040503050406030204" pitchFamily="18" charset="0"/>
                          </a:rPr>
                          <m:t>;</m:t>
                        </m:r>
                        <m:r>
                          <a:rPr lang="it-IT" sz="1050" b="0" i="1">
                            <a:latin typeface="Cambria Math" panose="02040503050406030204" pitchFamily="18" charset="0"/>
                          </a:rPr>
                          <m:t>𝑦</m:t>
                        </m:r>
                      </m:sub>
                    </m:sSub>
                    <m:r>
                      <a:rPr lang="it-IT" sz="105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h𝑜𝑙</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sub>
                    </m:sSub>
                    <m:r>
                      <a:rPr lang="it-IT" sz="1100" i="1">
                        <a:solidFill>
                          <a:schemeClr val="tx1"/>
                        </a:solidFill>
                        <a:effectLst/>
                        <a:latin typeface="Cambria Math" panose="02040503050406030204" pitchFamily="18" charset="0"/>
                        <a:ea typeface="+mn-ea"/>
                        <a:cs typeface="+mn-cs"/>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𝑑𝑎𝑦</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h𝑜𝑙</m:t>
                        </m:r>
                      </m:sub>
                    </m:sSub>
                  </m:oMath>
                </m:oMathPara>
              </a14:m>
              <a:endParaRPr lang="it-IT" sz="1050"/>
            </a:p>
          </xdr:txBody>
        </xdr:sp>
      </mc:Choice>
      <mc:Fallback xmlns="">
        <xdr:sp macro="" textlink="">
          <xdr:nvSpPr>
            <xdr:cNvPr id="37" name="CasellaDiTesto 36">
              <a:extLst>
                <a:ext uri="{FF2B5EF4-FFF2-40B4-BE49-F238E27FC236}">
                  <a16:creationId xmlns:a16="http://schemas.microsoft.com/office/drawing/2014/main" id="{DCAD6A4B-9D82-4DE1-965C-FA2F45637F6B}"/>
                </a:ext>
              </a:extLst>
            </xdr:cNvPr>
            <xdr:cNvSpPr txBox="1"/>
          </xdr:nvSpPr>
          <xdr:spPr>
            <a:xfrm>
              <a:off x="7877735" y="30894617"/>
              <a:ext cx="1763624" cy="1816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𝑥_(𝑊;ℎ𝑜𝑙;𝑦)</a:t>
              </a:r>
              <a:r>
                <a:rPr lang="it-IT" sz="105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𝑥_(𝑊;ℎ𝑜𝑙;𝑑)</a:t>
              </a:r>
              <a:r>
                <a:rPr lang="it-IT" sz="1100" i="0">
                  <a:solidFill>
                    <a:schemeClr val="tx1"/>
                  </a:solidFill>
                  <a:effectLst/>
                  <a:latin typeface="Cambria Math" panose="02040503050406030204" pitchFamily="18" charset="0"/>
                  <a:ea typeface="+mn-ea"/>
                  <a:cs typeface="+mn-cs"/>
                </a:rPr>
                <a:t>×</a:t>
              </a:r>
              <a:r>
                <a:rPr lang="it-IT" sz="1100" b="0" i="0">
                  <a:solidFill>
                    <a:schemeClr val="tx1"/>
                  </a:solidFill>
                  <a:effectLst/>
                  <a:latin typeface="Cambria Math" panose="02040503050406030204" pitchFamily="18" charset="0"/>
                  <a:ea typeface="+mn-ea"/>
                  <a:cs typeface="+mn-cs"/>
                </a:rPr>
                <a:t>𝑛_(𝑑𝑎𝑦;ℎ𝑜𝑙)</a:t>
              </a:r>
              <a:endParaRPr lang="it-IT" sz="1050"/>
            </a:p>
          </xdr:txBody>
        </xdr:sp>
      </mc:Fallback>
    </mc:AlternateContent>
    <xdr:clientData/>
  </xdr:oneCellAnchor>
  <xdr:oneCellAnchor>
    <xdr:from>
      <xdr:col>6</xdr:col>
      <xdr:colOff>67235</xdr:colOff>
      <xdr:row>161</xdr:row>
      <xdr:rowOff>112059</xdr:rowOff>
    </xdr:from>
    <xdr:ext cx="2295115" cy="175754"/>
    <mc:AlternateContent xmlns:mc="http://schemas.openxmlformats.org/markup-compatibility/2006" xmlns:a14="http://schemas.microsoft.com/office/drawing/2010/main">
      <mc:Choice Requires="a14">
        <xdr:sp macro="" textlink="">
          <xdr:nvSpPr>
            <xdr:cNvPr id="38" name="CasellaDiTesto 37">
              <a:extLst>
                <a:ext uri="{FF2B5EF4-FFF2-40B4-BE49-F238E27FC236}">
                  <a16:creationId xmlns:a16="http://schemas.microsoft.com/office/drawing/2014/main" xmlns="" id="{00000000-0008-0000-0200-000026000000}"/>
                </a:ext>
              </a:extLst>
            </xdr:cNvPr>
            <xdr:cNvSpPr txBox="1"/>
          </xdr:nvSpPr>
          <xdr:spPr>
            <a:xfrm>
              <a:off x="7844117" y="38469794"/>
              <a:ext cx="2295115"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𝑉</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𝑛𝑑</m:t>
                        </m:r>
                        <m:r>
                          <a:rPr lang="it-IT" sz="1050" b="0" i="1">
                            <a:latin typeface="Cambria Math" panose="02040503050406030204" pitchFamily="18" charset="0"/>
                          </a:rPr>
                          <m:t>;</m:t>
                        </m:r>
                        <m:r>
                          <a:rPr lang="it-IT" sz="1050" b="0" i="1">
                            <a:latin typeface="Cambria Math" panose="02040503050406030204" pitchFamily="18" charset="0"/>
                          </a:rPr>
                          <m:t>𝑠𝑎𝑡</m:t>
                        </m:r>
                        <m:r>
                          <a:rPr lang="it-IT" sz="1050" b="0" i="1">
                            <a:latin typeface="Cambria Math" panose="02040503050406030204" pitchFamily="18" charset="0"/>
                          </a:rPr>
                          <m:t>;</m:t>
                        </m:r>
                        <m:r>
                          <a:rPr lang="it-IT" sz="1050" b="0" i="1">
                            <a:latin typeface="Cambria Math" panose="02040503050406030204" pitchFamily="18" charset="0"/>
                          </a:rPr>
                          <m:t>h</m:t>
                        </m:r>
                        <m:r>
                          <a:rPr lang="it-IT" sz="1050" b="0" i="1">
                            <a:latin typeface="Cambria Math" panose="02040503050406030204" pitchFamily="18" charset="0"/>
                          </a:rPr>
                          <m:t>,</m:t>
                        </m:r>
                        <m:r>
                          <a:rPr lang="it-IT" sz="1050" b="0" i="1">
                            <a:latin typeface="Cambria Math" panose="02040503050406030204" pitchFamily="18" charset="0"/>
                          </a:rPr>
                          <m:t>𝑖</m:t>
                        </m:r>
                      </m:sub>
                    </m:sSub>
                    <m:r>
                      <a:rPr lang="it-IT" sz="105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𝑠𝑎𝑡</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𝑐𝑜𝑟𝑟</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Cambria Math" panose="02040503050406030204" pitchFamily="18" charset="0"/>
                            <a:cs typeface="+mn-cs"/>
                          </a:rPr>
                        </m:ctrlPr>
                      </m:sSubPr>
                      <m:e>
                        <m:r>
                          <a:rPr lang="it-IT" sz="1100" b="0" i="1">
                            <a:solidFill>
                              <a:schemeClr val="tx1"/>
                            </a:solidFill>
                            <a:effectLst/>
                            <a:latin typeface="Cambria Math" panose="02040503050406030204" pitchFamily="18" charset="0"/>
                            <a:ea typeface="Cambria Math" panose="02040503050406030204" pitchFamily="18" charset="0"/>
                            <a:cs typeface="+mn-cs"/>
                          </a:rPr>
                          <m:t>𝑉</m:t>
                        </m:r>
                      </m:e>
                      <m:sub>
                        <m:r>
                          <a:rPr lang="it-IT" sz="1100" b="0" i="1">
                            <a:solidFill>
                              <a:schemeClr val="tx1"/>
                            </a:solidFill>
                            <a:effectLst/>
                            <a:latin typeface="Cambria Math" panose="02040503050406030204" pitchFamily="18" charset="0"/>
                            <a:ea typeface="Cambria Math" panose="02040503050406030204" pitchFamily="18" charset="0"/>
                            <a:cs typeface="+mn-cs"/>
                          </a:rPr>
                          <m:t>𝑊</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𝑛𝑑</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𝑑</m:t>
                        </m:r>
                      </m:sub>
                    </m:sSub>
                  </m:oMath>
                </m:oMathPara>
              </a14:m>
              <a:endParaRPr lang="it-IT" sz="1050"/>
            </a:p>
          </xdr:txBody>
        </xdr:sp>
      </mc:Choice>
      <mc:Fallback xmlns="">
        <xdr:sp macro="" textlink="">
          <xdr:nvSpPr>
            <xdr:cNvPr id="38" name="CasellaDiTesto 37">
              <a:extLst>
                <a:ext uri="{FF2B5EF4-FFF2-40B4-BE49-F238E27FC236}">
                  <a16:creationId xmlns:a16="http://schemas.microsoft.com/office/drawing/2014/main" id="{883C66AD-F31C-4CBC-88E5-284D73E91C48}"/>
                </a:ext>
              </a:extLst>
            </xdr:cNvPr>
            <xdr:cNvSpPr txBox="1"/>
          </xdr:nvSpPr>
          <xdr:spPr>
            <a:xfrm>
              <a:off x="7844117" y="38469794"/>
              <a:ext cx="2295115"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𝑉_(𝑊;𝑛𝑑;𝑠𝑎𝑡;ℎ,𝑖)</a:t>
              </a:r>
              <a:r>
                <a:rPr lang="it-IT" sz="105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𝑥_(𝑊;𝑠𝑎𝑡</a:t>
              </a:r>
              <a:r>
                <a:rPr lang="it-IT" sz="1100" b="0" i="0">
                  <a:solidFill>
                    <a:schemeClr val="tx1"/>
                  </a:solidFill>
                  <a:effectLst/>
                  <a:latin typeface="+mn-lt"/>
                  <a:ea typeface="+mn-ea"/>
                  <a:cs typeface="+mn-cs"/>
                </a:rPr>
                <a:t>;ℎ</a:t>
              </a:r>
              <a:r>
                <a:rPr lang="it-IT" sz="1100" b="0" i="0">
                  <a:solidFill>
                    <a:schemeClr val="tx1"/>
                  </a:solidFill>
                  <a:effectLst/>
                  <a:latin typeface="Cambria Math" panose="02040503050406030204" pitchFamily="18" charset="0"/>
                  <a:ea typeface="+mn-ea"/>
                  <a:cs typeface="+mn-cs"/>
                </a:rPr>
                <a:t>,𝑖;𝑐𝑜𝑟𝑟)</a:t>
              </a:r>
              <a:r>
                <a:rPr lang="it-IT" sz="1100" b="0" i="0">
                  <a:solidFill>
                    <a:schemeClr val="tx1"/>
                  </a:solidFill>
                  <a:effectLst/>
                  <a:latin typeface="Cambria Math" panose="02040503050406030204" pitchFamily="18" charset="0"/>
                  <a:ea typeface="Cambria Math" panose="02040503050406030204" pitchFamily="18" charset="0"/>
                  <a:cs typeface="+mn-cs"/>
                </a:rPr>
                <a:t>×𝑉_(𝑊;𝑛𝑑;𝑑)</a:t>
              </a:r>
              <a:endParaRPr lang="it-IT" sz="1050"/>
            </a:p>
          </xdr:txBody>
        </xdr:sp>
      </mc:Fallback>
    </mc:AlternateContent>
    <xdr:clientData/>
  </xdr:oneCellAnchor>
  <xdr:oneCellAnchor>
    <xdr:from>
      <xdr:col>6</xdr:col>
      <xdr:colOff>123264</xdr:colOff>
      <xdr:row>162</xdr:row>
      <xdr:rowOff>112058</xdr:rowOff>
    </xdr:from>
    <xdr:ext cx="2236831" cy="175754"/>
    <mc:AlternateContent xmlns:mc="http://schemas.openxmlformats.org/markup-compatibility/2006" xmlns:a14="http://schemas.microsoft.com/office/drawing/2010/main">
      <mc:Choice Requires="a14">
        <xdr:sp macro="" textlink="">
          <xdr:nvSpPr>
            <xdr:cNvPr id="39" name="CasellaDiTesto 38">
              <a:extLst>
                <a:ext uri="{FF2B5EF4-FFF2-40B4-BE49-F238E27FC236}">
                  <a16:creationId xmlns:a16="http://schemas.microsoft.com/office/drawing/2014/main" xmlns="" id="{00000000-0008-0000-0200-000027000000}"/>
                </a:ext>
              </a:extLst>
            </xdr:cNvPr>
            <xdr:cNvSpPr txBox="1"/>
          </xdr:nvSpPr>
          <xdr:spPr>
            <a:xfrm>
              <a:off x="7900146" y="38839587"/>
              <a:ext cx="2236831"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𝑉</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𝑛𝑑</m:t>
                        </m:r>
                        <m:r>
                          <a:rPr lang="it-IT" sz="1050" b="0" i="1">
                            <a:latin typeface="Cambria Math" panose="02040503050406030204" pitchFamily="18" charset="0"/>
                          </a:rPr>
                          <m:t>;</m:t>
                        </m:r>
                        <m:r>
                          <a:rPr lang="it-IT" sz="1050" b="0" i="1">
                            <a:latin typeface="Cambria Math" panose="02040503050406030204" pitchFamily="18" charset="0"/>
                          </a:rPr>
                          <m:t>h𝑜𝑙</m:t>
                        </m:r>
                        <m:r>
                          <a:rPr lang="it-IT" sz="1050" b="0" i="1">
                            <a:latin typeface="Cambria Math" panose="02040503050406030204" pitchFamily="18" charset="0"/>
                          </a:rPr>
                          <m:t>;</m:t>
                        </m:r>
                        <m:r>
                          <a:rPr lang="it-IT" sz="1050" b="0" i="1">
                            <a:latin typeface="Cambria Math" panose="02040503050406030204" pitchFamily="18" charset="0"/>
                          </a:rPr>
                          <m:t>h</m:t>
                        </m:r>
                        <m:r>
                          <a:rPr lang="it-IT" sz="1050" b="0" i="1">
                            <a:latin typeface="Cambria Math" panose="02040503050406030204" pitchFamily="18" charset="0"/>
                          </a:rPr>
                          <m:t>,</m:t>
                        </m:r>
                        <m:r>
                          <a:rPr lang="it-IT" sz="1050" b="0" i="1">
                            <a:latin typeface="Cambria Math" panose="02040503050406030204" pitchFamily="18" charset="0"/>
                          </a:rPr>
                          <m:t>𝑖</m:t>
                        </m:r>
                      </m:sub>
                    </m:sSub>
                    <m:r>
                      <a:rPr lang="it-IT" sz="105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h𝑜𝑙</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𝑐𝑜𝑟𝑟</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Cambria Math" panose="02040503050406030204" pitchFamily="18" charset="0"/>
                            <a:cs typeface="+mn-cs"/>
                          </a:rPr>
                        </m:ctrlPr>
                      </m:sSubPr>
                      <m:e>
                        <m:r>
                          <a:rPr lang="it-IT" sz="1100" b="0" i="1">
                            <a:solidFill>
                              <a:schemeClr val="tx1"/>
                            </a:solidFill>
                            <a:effectLst/>
                            <a:latin typeface="Cambria Math" panose="02040503050406030204" pitchFamily="18" charset="0"/>
                            <a:ea typeface="Cambria Math" panose="02040503050406030204" pitchFamily="18" charset="0"/>
                            <a:cs typeface="+mn-cs"/>
                          </a:rPr>
                          <m:t>𝑉</m:t>
                        </m:r>
                      </m:e>
                      <m:sub>
                        <m:r>
                          <a:rPr lang="it-IT" sz="1100" b="0" i="1">
                            <a:solidFill>
                              <a:schemeClr val="tx1"/>
                            </a:solidFill>
                            <a:effectLst/>
                            <a:latin typeface="Cambria Math" panose="02040503050406030204" pitchFamily="18" charset="0"/>
                            <a:ea typeface="Cambria Math" panose="02040503050406030204" pitchFamily="18" charset="0"/>
                            <a:cs typeface="+mn-cs"/>
                          </a:rPr>
                          <m:t>𝑊</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𝑛𝑑</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𝑑</m:t>
                        </m:r>
                      </m:sub>
                    </m:sSub>
                  </m:oMath>
                </m:oMathPara>
              </a14:m>
              <a:endParaRPr lang="it-IT" sz="1050"/>
            </a:p>
          </xdr:txBody>
        </xdr:sp>
      </mc:Choice>
      <mc:Fallback xmlns="">
        <xdr:sp macro="" textlink="">
          <xdr:nvSpPr>
            <xdr:cNvPr id="39" name="CasellaDiTesto 38">
              <a:extLst>
                <a:ext uri="{FF2B5EF4-FFF2-40B4-BE49-F238E27FC236}">
                  <a16:creationId xmlns:a16="http://schemas.microsoft.com/office/drawing/2014/main" id="{9CE25C9E-EE7F-4949-8258-6F9545F47D5D}"/>
                </a:ext>
              </a:extLst>
            </xdr:cNvPr>
            <xdr:cNvSpPr txBox="1"/>
          </xdr:nvSpPr>
          <xdr:spPr>
            <a:xfrm>
              <a:off x="7900146" y="38839587"/>
              <a:ext cx="2236831"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𝑉_(𝑊;𝑛𝑑;ℎ𝑜𝑙;ℎ,𝑖)</a:t>
              </a:r>
              <a:r>
                <a:rPr lang="it-IT" sz="105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𝑥_(𝑊;ℎ𝑜𝑙</a:t>
              </a:r>
              <a:r>
                <a:rPr lang="it-IT" sz="1100" b="0" i="0">
                  <a:solidFill>
                    <a:schemeClr val="tx1"/>
                  </a:solidFill>
                  <a:effectLst/>
                  <a:latin typeface="+mn-lt"/>
                  <a:ea typeface="+mn-ea"/>
                  <a:cs typeface="+mn-cs"/>
                </a:rPr>
                <a:t>;ℎ</a:t>
              </a:r>
              <a:r>
                <a:rPr lang="it-IT" sz="1100" b="0" i="0">
                  <a:solidFill>
                    <a:schemeClr val="tx1"/>
                  </a:solidFill>
                  <a:effectLst/>
                  <a:latin typeface="Cambria Math" panose="02040503050406030204" pitchFamily="18" charset="0"/>
                  <a:ea typeface="+mn-ea"/>
                  <a:cs typeface="+mn-cs"/>
                </a:rPr>
                <a:t>,𝑖;𝑐𝑜𝑟𝑟)</a:t>
              </a:r>
              <a:r>
                <a:rPr lang="it-IT" sz="1100" b="0" i="0">
                  <a:solidFill>
                    <a:schemeClr val="tx1"/>
                  </a:solidFill>
                  <a:effectLst/>
                  <a:latin typeface="Cambria Math" panose="02040503050406030204" pitchFamily="18" charset="0"/>
                  <a:ea typeface="Cambria Math" panose="02040503050406030204" pitchFamily="18" charset="0"/>
                  <a:cs typeface="+mn-cs"/>
                </a:rPr>
                <a:t>×𝑉_(𝑊;𝑛𝑑;𝑑)</a:t>
              </a:r>
              <a:endParaRPr lang="it-IT" sz="1050"/>
            </a:p>
          </xdr:txBody>
        </xdr:sp>
      </mc:Fallback>
    </mc:AlternateContent>
    <xdr:clientData/>
  </xdr:oneCellAnchor>
  <xdr:oneCellAnchor>
    <xdr:from>
      <xdr:col>6</xdr:col>
      <xdr:colOff>78441</xdr:colOff>
      <xdr:row>193</xdr:row>
      <xdr:rowOff>33618</xdr:rowOff>
    </xdr:from>
    <xdr:ext cx="2412840" cy="175754"/>
    <mc:AlternateContent xmlns:mc="http://schemas.openxmlformats.org/markup-compatibility/2006" xmlns:a14="http://schemas.microsoft.com/office/drawing/2010/main">
      <mc:Choice Requires="a14">
        <xdr:sp macro="" textlink="">
          <xdr:nvSpPr>
            <xdr:cNvPr id="40" name="CasellaDiTesto 39">
              <a:extLst>
                <a:ext uri="{FF2B5EF4-FFF2-40B4-BE49-F238E27FC236}">
                  <a16:creationId xmlns:a16="http://schemas.microsoft.com/office/drawing/2014/main" xmlns="" id="{00000000-0008-0000-0200-000028000000}"/>
                </a:ext>
              </a:extLst>
            </xdr:cNvPr>
            <xdr:cNvSpPr txBox="1"/>
          </xdr:nvSpPr>
          <xdr:spPr>
            <a:xfrm>
              <a:off x="7855323" y="44039118"/>
              <a:ext cx="2412840"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𝑄</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𝑛𝑑</m:t>
                        </m:r>
                        <m:r>
                          <a:rPr lang="it-IT" sz="1050" b="0" i="1">
                            <a:latin typeface="Cambria Math" panose="02040503050406030204" pitchFamily="18" charset="0"/>
                          </a:rPr>
                          <m:t>;</m:t>
                        </m:r>
                        <m:r>
                          <a:rPr lang="it-IT" sz="1050" b="0" i="1">
                            <a:latin typeface="Cambria Math" panose="02040503050406030204" pitchFamily="18" charset="0"/>
                          </a:rPr>
                          <m:t>𝑤𝑟𝑘</m:t>
                        </m:r>
                        <m:r>
                          <a:rPr lang="it-IT" sz="1050" b="0" i="1">
                            <a:latin typeface="Cambria Math" panose="02040503050406030204" pitchFamily="18" charset="0"/>
                          </a:rPr>
                          <m:t>;</m:t>
                        </m:r>
                        <m:r>
                          <a:rPr lang="it-IT" sz="1050" b="0" i="1">
                            <a:latin typeface="Cambria Math" panose="02040503050406030204" pitchFamily="18" charset="0"/>
                          </a:rPr>
                          <m:t>h</m:t>
                        </m:r>
                        <m:r>
                          <a:rPr lang="it-IT" sz="1050" b="0" i="1">
                            <a:latin typeface="Cambria Math" panose="02040503050406030204" pitchFamily="18" charset="0"/>
                          </a:rPr>
                          <m:t>,</m:t>
                        </m:r>
                        <m:r>
                          <a:rPr lang="it-IT" sz="1050" b="0" i="1">
                            <a:latin typeface="Cambria Math" panose="02040503050406030204" pitchFamily="18" charset="0"/>
                          </a:rPr>
                          <m:t>𝑖</m:t>
                        </m:r>
                      </m:sub>
                    </m:sSub>
                    <m:r>
                      <a:rPr lang="it-IT" sz="105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𝑤𝑟𝑘</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𝑐𝑜𝑟𝑟</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Cambria Math" panose="02040503050406030204" pitchFamily="18" charset="0"/>
                            <a:cs typeface="+mn-cs"/>
                          </a:rPr>
                        </m:ctrlPr>
                      </m:sSubPr>
                      <m:e>
                        <m:r>
                          <a:rPr lang="it-IT" sz="1100" b="0" i="1">
                            <a:solidFill>
                              <a:schemeClr val="tx1"/>
                            </a:solidFill>
                            <a:effectLst/>
                            <a:latin typeface="Cambria Math" panose="02040503050406030204" pitchFamily="18" charset="0"/>
                            <a:ea typeface="Cambria Math" panose="02040503050406030204" pitchFamily="18" charset="0"/>
                            <a:cs typeface="+mn-cs"/>
                          </a:rPr>
                          <m:t>𝑄</m:t>
                        </m:r>
                      </m:e>
                      <m:sub>
                        <m:r>
                          <a:rPr lang="it-IT" sz="1100" b="0" i="1">
                            <a:solidFill>
                              <a:schemeClr val="tx1"/>
                            </a:solidFill>
                            <a:effectLst/>
                            <a:latin typeface="Cambria Math" panose="02040503050406030204" pitchFamily="18" charset="0"/>
                            <a:ea typeface="Cambria Math" panose="02040503050406030204" pitchFamily="18" charset="0"/>
                            <a:cs typeface="+mn-cs"/>
                          </a:rPr>
                          <m:t>𝑊</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𝑛𝑑</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𝑑</m:t>
                        </m:r>
                      </m:sub>
                    </m:sSub>
                  </m:oMath>
                </m:oMathPara>
              </a14:m>
              <a:endParaRPr lang="it-IT" sz="1050"/>
            </a:p>
          </xdr:txBody>
        </xdr:sp>
      </mc:Choice>
      <mc:Fallback xmlns="">
        <xdr:sp macro="" textlink="">
          <xdr:nvSpPr>
            <xdr:cNvPr id="40" name="CasellaDiTesto 39">
              <a:extLst>
                <a:ext uri="{FF2B5EF4-FFF2-40B4-BE49-F238E27FC236}">
                  <a16:creationId xmlns:a16="http://schemas.microsoft.com/office/drawing/2014/main" id="{9FC391C7-FF7B-48BC-AD62-2F82565781BA}"/>
                </a:ext>
              </a:extLst>
            </xdr:cNvPr>
            <xdr:cNvSpPr txBox="1"/>
          </xdr:nvSpPr>
          <xdr:spPr>
            <a:xfrm>
              <a:off x="7855323" y="44039118"/>
              <a:ext cx="2412840"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𝑄_(𝑊;𝑛𝑑;𝑤𝑟𝑘;ℎ,𝑖)</a:t>
              </a:r>
              <a:r>
                <a:rPr lang="it-IT" sz="105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𝑥_(𝑊;𝑤𝑟𝑘</a:t>
              </a:r>
              <a:r>
                <a:rPr lang="it-IT" sz="1100" b="0" i="0">
                  <a:solidFill>
                    <a:schemeClr val="tx1"/>
                  </a:solidFill>
                  <a:effectLst/>
                  <a:latin typeface="+mn-lt"/>
                  <a:ea typeface="+mn-ea"/>
                  <a:cs typeface="+mn-cs"/>
                </a:rPr>
                <a:t>;ℎ</a:t>
              </a:r>
              <a:r>
                <a:rPr lang="it-IT" sz="1100" b="0" i="0">
                  <a:solidFill>
                    <a:schemeClr val="tx1"/>
                  </a:solidFill>
                  <a:effectLst/>
                  <a:latin typeface="Cambria Math" panose="02040503050406030204" pitchFamily="18" charset="0"/>
                  <a:ea typeface="+mn-ea"/>
                  <a:cs typeface="+mn-cs"/>
                </a:rPr>
                <a:t>,𝑖;𝑐𝑜𝑟𝑟)</a:t>
              </a:r>
              <a:r>
                <a:rPr lang="it-IT" sz="1100" b="0" i="0">
                  <a:solidFill>
                    <a:schemeClr val="tx1"/>
                  </a:solidFill>
                  <a:effectLst/>
                  <a:latin typeface="Cambria Math" panose="02040503050406030204" pitchFamily="18" charset="0"/>
                  <a:ea typeface="Cambria Math" panose="02040503050406030204" pitchFamily="18" charset="0"/>
                  <a:cs typeface="+mn-cs"/>
                </a:rPr>
                <a:t>×𝑄_(𝑊;𝑛𝑑;𝑑)</a:t>
              </a:r>
              <a:endParaRPr lang="it-IT" sz="1050"/>
            </a:p>
          </xdr:txBody>
        </xdr:sp>
      </mc:Fallback>
    </mc:AlternateContent>
    <xdr:clientData/>
  </xdr:oneCellAnchor>
  <xdr:oneCellAnchor>
    <xdr:from>
      <xdr:col>6</xdr:col>
      <xdr:colOff>67235</xdr:colOff>
      <xdr:row>194</xdr:row>
      <xdr:rowOff>56029</xdr:rowOff>
    </xdr:from>
    <xdr:ext cx="2273699" cy="175754"/>
    <mc:AlternateContent xmlns:mc="http://schemas.openxmlformats.org/markup-compatibility/2006" xmlns:a14="http://schemas.microsoft.com/office/drawing/2010/main">
      <mc:Choice Requires="a14">
        <xdr:sp macro="" textlink="">
          <xdr:nvSpPr>
            <xdr:cNvPr id="41" name="CasellaDiTesto 40">
              <a:extLst>
                <a:ext uri="{FF2B5EF4-FFF2-40B4-BE49-F238E27FC236}">
                  <a16:creationId xmlns:a16="http://schemas.microsoft.com/office/drawing/2014/main" xmlns="" id="{00000000-0008-0000-0200-000029000000}"/>
                </a:ext>
              </a:extLst>
            </xdr:cNvPr>
            <xdr:cNvSpPr txBox="1"/>
          </xdr:nvSpPr>
          <xdr:spPr>
            <a:xfrm>
              <a:off x="7844117" y="44352882"/>
              <a:ext cx="2273699"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𝑄</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𝑛𝑑</m:t>
                        </m:r>
                        <m:r>
                          <a:rPr lang="it-IT" sz="1050" b="0" i="1">
                            <a:latin typeface="Cambria Math" panose="02040503050406030204" pitchFamily="18" charset="0"/>
                          </a:rPr>
                          <m:t>;</m:t>
                        </m:r>
                        <m:r>
                          <a:rPr lang="it-IT" sz="1050" b="0" i="1">
                            <a:latin typeface="Cambria Math" panose="02040503050406030204" pitchFamily="18" charset="0"/>
                          </a:rPr>
                          <m:t>𝑠𝑎𝑡</m:t>
                        </m:r>
                        <m:r>
                          <a:rPr lang="it-IT" sz="1050" b="0" i="1">
                            <a:latin typeface="Cambria Math" panose="02040503050406030204" pitchFamily="18" charset="0"/>
                          </a:rPr>
                          <m:t>;</m:t>
                        </m:r>
                        <m:r>
                          <a:rPr lang="it-IT" sz="1050" b="0" i="1">
                            <a:latin typeface="Cambria Math" panose="02040503050406030204" pitchFamily="18" charset="0"/>
                          </a:rPr>
                          <m:t>h</m:t>
                        </m:r>
                        <m:r>
                          <a:rPr lang="it-IT" sz="1050" b="0" i="1">
                            <a:latin typeface="Cambria Math" panose="02040503050406030204" pitchFamily="18" charset="0"/>
                          </a:rPr>
                          <m:t>,</m:t>
                        </m:r>
                        <m:r>
                          <a:rPr lang="it-IT" sz="1050" b="0" i="1">
                            <a:latin typeface="Cambria Math" panose="02040503050406030204" pitchFamily="18" charset="0"/>
                          </a:rPr>
                          <m:t>𝑖</m:t>
                        </m:r>
                      </m:sub>
                    </m:sSub>
                    <m:r>
                      <a:rPr lang="it-IT" sz="105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𝑠𝑎𝑡</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𝑐𝑜𝑟𝑟</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Cambria Math" panose="02040503050406030204" pitchFamily="18" charset="0"/>
                            <a:cs typeface="+mn-cs"/>
                          </a:rPr>
                        </m:ctrlPr>
                      </m:sSubPr>
                      <m:e>
                        <m:r>
                          <a:rPr lang="it-IT" sz="1100" b="0" i="1">
                            <a:solidFill>
                              <a:schemeClr val="tx1"/>
                            </a:solidFill>
                            <a:effectLst/>
                            <a:latin typeface="Cambria Math" panose="02040503050406030204" pitchFamily="18" charset="0"/>
                            <a:ea typeface="Cambria Math" panose="02040503050406030204" pitchFamily="18" charset="0"/>
                            <a:cs typeface="+mn-cs"/>
                          </a:rPr>
                          <m:t>𝑄</m:t>
                        </m:r>
                      </m:e>
                      <m:sub>
                        <m:r>
                          <a:rPr lang="it-IT" sz="1100" b="0" i="1">
                            <a:solidFill>
                              <a:schemeClr val="tx1"/>
                            </a:solidFill>
                            <a:effectLst/>
                            <a:latin typeface="Cambria Math" panose="02040503050406030204" pitchFamily="18" charset="0"/>
                            <a:ea typeface="Cambria Math" panose="02040503050406030204" pitchFamily="18" charset="0"/>
                            <a:cs typeface="+mn-cs"/>
                          </a:rPr>
                          <m:t>𝑊</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𝑛𝑑</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𝑑</m:t>
                        </m:r>
                      </m:sub>
                    </m:sSub>
                  </m:oMath>
                </m:oMathPara>
              </a14:m>
              <a:endParaRPr lang="it-IT" sz="1050"/>
            </a:p>
          </xdr:txBody>
        </xdr:sp>
      </mc:Choice>
      <mc:Fallback xmlns="">
        <xdr:sp macro="" textlink="">
          <xdr:nvSpPr>
            <xdr:cNvPr id="41" name="CasellaDiTesto 40">
              <a:extLst>
                <a:ext uri="{FF2B5EF4-FFF2-40B4-BE49-F238E27FC236}">
                  <a16:creationId xmlns:a16="http://schemas.microsoft.com/office/drawing/2014/main" id="{A2C4ADD8-257E-4B2D-8596-8EA6DEE2B423}"/>
                </a:ext>
              </a:extLst>
            </xdr:cNvPr>
            <xdr:cNvSpPr txBox="1"/>
          </xdr:nvSpPr>
          <xdr:spPr>
            <a:xfrm>
              <a:off x="7844117" y="44352882"/>
              <a:ext cx="2273699"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𝑄_(𝑊;𝑛𝑑;𝑠𝑎𝑡;ℎ,𝑖)</a:t>
              </a:r>
              <a:r>
                <a:rPr lang="it-IT" sz="105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𝑥_(𝑊;𝑠𝑎𝑡</a:t>
              </a:r>
              <a:r>
                <a:rPr lang="it-IT" sz="1100" b="0" i="0">
                  <a:solidFill>
                    <a:schemeClr val="tx1"/>
                  </a:solidFill>
                  <a:effectLst/>
                  <a:latin typeface="+mn-lt"/>
                  <a:ea typeface="+mn-ea"/>
                  <a:cs typeface="+mn-cs"/>
                </a:rPr>
                <a:t>;ℎ</a:t>
              </a:r>
              <a:r>
                <a:rPr lang="it-IT" sz="1100" b="0" i="0">
                  <a:solidFill>
                    <a:schemeClr val="tx1"/>
                  </a:solidFill>
                  <a:effectLst/>
                  <a:latin typeface="Cambria Math" panose="02040503050406030204" pitchFamily="18" charset="0"/>
                  <a:ea typeface="+mn-ea"/>
                  <a:cs typeface="+mn-cs"/>
                </a:rPr>
                <a:t>,𝑖;𝑐𝑜𝑟𝑟)</a:t>
              </a:r>
              <a:r>
                <a:rPr lang="it-IT" sz="1100" b="0" i="0">
                  <a:solidFill>
                    <a:schemeClr val="tx1"/>
                  </a:solidFill>
                  <a:effectLst/>
                  <a:latin typeface="Cambria Math" panose="02040503050406030204" pitchFamily="18" charset="0"/>
                  <a:ea typeface="Cambria Math" panose="02040503050406030204" pitchFamily="18" charset="0"/>
                  <a:cs typeface="+mn-cs"/>
                </a:rPr>
                <a:t>×𝑄_(𝑊;𝑛𝑑;𝑑)</a:t>
              </a:r>
              <a:endParaRPr lang="it-IT" sz="1050"/>
            </a:p>
          </xdr:txBody>
        </xdr:sp>
      </mc:Fallback>
    </mc:AlternateContent>
    <xdr:clientData/>
  </xdr:oneCellAnchor>
  <xdr:oneCellAnchor>
    <xdr:from>
      <xdr:col>6</xdr:col>
      <xdr:colOff>67235</xdr:colOff>
      <xdr:row>195</xdr:row>
      <xdr:rowOff>56029</xdr:rowOff>
    </xdr:from>
    <xdr:ext cx="2277995" cy="175754"/>
    <mc:AlternateContent xmlns:mc="http://schemas.openxmlformats.org/markup-compatibility/2006" xmlns:a14="http://schemas.microsoft.com/office/drawing/2010/main">
      <mc:Choice Requires="a14">
        <xdr:sp macro="" textlink="">
          <xdr:nvSpPr>
            <xdr:cNvPr id="42" name="CasellaDiTesto 41">
              <a:extLst>
                <a:ext uri="{FF2B5EF4-FFF2-40B4-BE49-F238E27FC236}">
                  <a16:creationId xmlns:a16="http://schemas.microsoft.com/office/drawing/2014/main" xmlns="" id="{00000000-0008-0000-0200-00002A000000}"/>
                </a:ext>
              </a:extLst>
            </xdr:cNvPr>
            <xdr:cNvSpPr txBox="1"/>
          </xdr:nvSpPr>
          <xdr:spPr>
            <a:xfrm>
              <a:off x="7844117" y="44644235"/>
              <a:ext cx="2277995"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𝑄</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𝑛𝑑</m:t>
                        </m:r>
                        <m:r>
                          <a:rPr lang="it-IT" sz="1050" b="0" i="1">
                            <a:latin typeface="Cambria Math" panose="02040503050406030204" pitchFamily="18" charset="0"/>
                          </a:rPr>
                          <m:t>;</m:t>
                        </m:r>
                        <m:r>
                          <a:rPr lang="it-IT" sz="1050" b="0" i="1">
                            <a:latin typeface="Cambria Math" panose="02040503050406030204" pitchFamily="18" charset="0"/>
                          </a:rPr>
                          <m:t>h𝑜𝑙</m:t>
                        </m:r>
                        <m:r>
                          <a:rPr lang="it-IT" sz="1050" b="0" i="1">
                            <a:latin typeface="Cambria Math" panose="02040503050406030204" pitchFamily="18" charset="0"/>
                          </a:rPr>
                          <m:t>;</m:t>
                        </m:r>
                        <m:r>
                          <a:rPr lang="it-IT" sz="1050" b="0" i="1">
                            <a:latin typeface="Cambria Math" panose="02040503050406030204" pitchFamily="18" charset="0"/>
                          </a:rPr>
                          <m:t>h</m:t>
                        </m:r>
                        <m:r>
                          <a:rPr lang="it-IT" sz="1050" b="0" i="1">
                            <a:latin typeface="Cambria Math" panose="02040503050406030204" pitchFamily="18" charset="0"/>
                          </a:rPr>
                          <m:t>,</m:t>
                        </m:r>
                        <m:r>
                          <a:rPr lang="it-IT" sz="1050" b="0" i="1">
                            <a:latin typeface="Cambria Math" panose="02040503050406030204" pitchFamily="18" charset="0"/>
                          </a:rPr>
                          <m:t>𝑖</m:t>
                        </m:r>
                      </m:sub>
                    </m:sSub>
                    <m:r>
                      <a:rPr lang="it-IT" sz="105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𝑥</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h𝑜𝑙</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h</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𝑐𝑜𝑟𝑟</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Cambria Math" panose="02040503050406030204" pitchFamily="18" charset="0"/>
                            <a:cs typeface="+mn-cs"/>
                          </a:rPr>
                        </m:ctrlPr>
                      </m:sSubPr>
                      <m:e>
                        <m:r>
                          <a:rPr lang="it-IT" sz="1100" b="0" i="1">
                            <a:solidFill>
                              <a:schemeClr val="tx1"/>
                            </a:solidFill>
                            <a:effectLst/>
                            <a:latin typeface="Cambria Math" panose="02040503050406030204" pitchFamily="18" charset="0"/>
                            <a:ea typeface="Cambria Math" panose="02040503050406030204" pitchFamily="18" charset="0"/>
                            <a:cs typeface="+mn-cs"/>
                          </a:rPr>
                          <m:t>𝑄</m:t>
                        </m:r>
                      </m:e>
                      <m:sub>
                        <m:r>
                          <a:rPr lang="it-IT" sz="1100" b="0" i="1">
                            <a:solidFill>
                              <a:schemeClr val="tx1"/>
                            </a:solidFill>
                            <a:effectLst/>
                            <a:latin typeface="Cambria Math" panose="02040503050406030204" pitchFamily="18" charset="0"/>
                            <a:ea typeface="Cambria Math" panose="02040503050406030204" pitchFamily="18" charset="0"/>
                            <a:cs typeface="+mn-cs"/>
                          </a:rPr>
                          <m:t>𝑊</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𝑛𝑑</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Cambria Math" panose="02040503050406030204" pitchFamily="18" charset="0"/>
                            <a:cs typeface="+mn-cs"/>
                          </a:rPr>
                          <m:t>𝑑</m:t>
                        </m:r>
                      </m:sub>
                    </m:sSub>
                  </m:oMath>
                </m:oMathPara>
              </a14:m>
              <a:endParaRPr lang="it-IT" sz="1050"/>
            </a:p>
          </xdr:txBody>
        </xdr:sp>
      </mc:Choice>
      <mc:Fallback xmlns="">
        <xdr:sp macro="" textlink="">
          <xdr:nvSpPr>
            <xdr:cNvPr id="42" name="CasellaDiTesto 41">
              <a:extLst>
                <a:ext uri="{FF2B5EF4-FFF2-40B4-BE49-F238E27FC236}">
                  <a16:creationId xmlns:a16="http://schemas.microsoft.com/office/drawing/2014/main" id="{C450ED91-5660-466B-B787-CF005E8C59C0}"/>
                </a:ext>
              </a:extLst>
            </xdr:cNvPr>
            <xdr:cNvSpPr txBox="1"/>
          </xdr:nvSpPr>
          <xdr:spPr>
            <a:xfrm>
              <a:off x="7844117" y="44644235"/>
              <a:ext cx="2277995" cy="1757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050" b="0" i="0">
                  <a:latin typeface="Cambria Math" panose="02040503050406030204" pitchFamily="18" charset="0"/>
                </a:rPr>
                <a:t>𝑄_(𝑊;𝑛𝑑;ℎ𝑜𝑙;ℎ,𝑖)</a:t>
              </a:r>
              <a:r>
                <a:rPr lang="it-IT" sz="105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𝑥_(𝑊;ℎ𝑜𝑙</a:t>
              </a:r>
              <a:r>
                <a:rPr lang="it-IT" sz="1100" b="0" i="0">
                  <a:solidFill>
                    <a:schemeClr val="tx1"/>
                  </a:solidFill>
                  <a:effectLst/>
                  <a:latin typeface="+mn-lt"/>
                  <a:ea typeface="+mn-ea"/>
                  <a:cs typeface="+mn-cs"/>
                </a:rPr>
                <a:t>;ℎ</a:t>
              </a:r>
              <a:r>
                <a:rPr lang="it-IT" sz="1100" b="0" i="0">
                  <a:solidFill>
                    <a:schemeClr val="tx1"/>
                  </a:solidFill>
                  <a:effectLst/>
                  <a:latin typeface="Cambria Math" panose="02040503050406030204" pitchFamily="18" charset="0"/>
                  <a:ea typeface="+mn-ea"/>
                  <a:cs typeface="+mn-cs"/>
                </a:rPr>
                <a:t>,𝑖;𝑐𝑜𝑟𝑟)</a:t>
              </a:r>
              <a:r>
                <a:rPr lang="it-IT" sz="1100" b="0" i="0">
                  <a:solidFill>
                    <a:schemeClr val="tx1"/>
                  </a:solidFill>
                  <a:effectLst/>
                  <a:latin typeface="Cambria Math" panose="02040503050406030204" pitchFamily="18" charset="0"/>
                  <a:ea typeface="Cambria Math" panose="02040503050406030204" pitchFamily="18" charset="0"/>
                  <a:cs typeface="+mn-cs"/>
                </a:rPr>
                <a:t>×𝑄_(𝑊;𝑛𝑑;𝑑)</a:t>
              </a:r>
              <a:endParaRPr lang="it-IT" sz="1050"/>
            </a:p>
          </xdr:txBody>
        </xdr:sp>
      </mc:Fallback>
    </mc:AlternateContent>
    <xdr:clientData/>
  </xdr:oneCellAnchor>
  <xdr:oneCellAnchor>
    <xdr:from>
      <xdr:col>6</xdr:col>
      <xdr:colOff>33617</xdr:colOff>
      <xdr:row>82</xdr:row>
      <xdr:rowOff>56029</xdr:rowOff>
    </xdr:from>
    <xdr:ext cx="1652247" cy="177036"/>
    <mc:AlternateContent xmlns:mc="http://schemas.openxmlformats.org/markup-compatibility/2006" xmlns:a14="http://schemas.microsoft.com/office/drawing/2010/main">
      <mc:Choice Requires="a14">
        <xdr:sp macro="" textlink="">
          <xdr:nvSpPr>
            <xdr:cNvPr id="43" name="CasellaDiTesto 42">
              <a:extLst>
                <a:ext uri="{FF2B5EF4-FFF2-40B4-BE49-F238E27FC236}">
                  <a16:creationId xmlns:a16="http://schemas.microsoft.com/office/drawing/2014/main" xmlns="" id="{00000000-0008-0000-0200-00002B000000}"/>
                </a:ext>
              </a:extLst>
            </xdr:cNvPr>
            <xdr:cNvSpPr txBox="1"/>
          </xdr:nvSpPr>
          <xdr:spPr>
            <a:xfrm>
              <a:off x="7810499" y="21223941"/>
              <a:ext cx="1652247" cy="177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𝑉</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r>
                          <a:rPr lang="it-IT" sz="1100" b="0" i="1">
                            <a:latin typeface="Cambria Math" panose="02040503050406030204" pitchFamily="18" charset="0"/>
                          </a:rPr>
                          <m:t>;</m:t>
                        </m:r>
                        <m:r>
                          <a:rPr lang="it-IT" sz="1100" b="0" i="1">
                            <a:latin typeface="Cambria Math" panose="02040503050406030204" pitchFamily="18" charset="0"/>
                          </a:rPr>
                          <m:t>𝑚</m:t>
                        </m:r>
                        <m:r>
                          <a:rPr lang="it-IT" sz="1100" b="0" i="1">
                            <a:latin typeface="Cambria Math" panose="02040503050406030204" pitchFamily="18" charset="0"/>
                          </a:rPr>
                          <m:t>.</m:t>
                        </m:r>
                        <m:r>
                          <a:rPr lang="it-IT" sz="1100" b="0" i="1">
                            <a:latin typeface="Cambria Math" panose="02040503050406030204" pitchFamily="18" charset="0"/>
                          </a:rPr>
                          <m:t>𝑖</m:t>
                        </m:r>
                      </m:sub>
                    </m:sSub>
                    <m:r>
                      <a:rPr lang="it-IT" sz="1100" i="1">
                        <a:latin typeface="Cambria Math" panose="02040503050406030204" pitchFamily="18" charset="0"/>
                      </a:rPr>
                      <m:t>=</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𝑉</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Cambria Math" panose="02040503050406030204" pitchFamily="18" charset="0"/>
                            <a:cs typeface="+mn-cs"/>
                          </a:rPr>
                        </m:ctrlPr>
                      </m:sSubPr>
                      <m:e>
                        <m:r>
                          <a:rPr lang="it-IT" sz="1100" b="0" i="1">
                            <a:solidFill>
                              <a:schemeClr val="tx1"/>
                            </a:solidFill>
                            <a:effectLst/>
                            <a:latin typeface="Cambria Math" panose="02040503050406030204" pitchFamily="18" charset="0"/>
                            <a:ea typeface="Cambria Math" panose="02040503050406030204" pitchFamily="18" charset="0"/>
                            <a:cs typeface="+mn-cs"/>
                          </a:rPr>
                          <m:t>𝑛</m:t>
                        </m:r>
                      </m:e>
                      <m:sub>
                        <m:r>
                          <a:rPr lang="it-IT" sz="1100" b="0" i="1">
                            <a:solidFill>
                              <a:schemeClr val="tx1"/>
                            </a:solidFill>
                            <a:effectLst/>
                            <a:latin typeface="Cambria Math" panose="02040503050406030204" pitchFamily="18" charset="0"/>
                            <a:ea typeface="Cambria Math" panose="02040503050406030204" pitchFamily="18" charset="0"/>
                            <a:cs typeface="+mn-cs"/>
                          </a:rPr>
                          <m:t>𝑚</m:t>
                        </m:r>
                        <m:r>
                          <a:rPr lang="it-IT" sz="1100" b="0" i="1">
                            <a:solidFill>
                              <a:schemeClr val="tx1"/>
                            </a:solidFill>
                            <a:effectLst/>
                            <a:latin typeface="Cambria Math" panose="02040503050406030204" pitchFamily="18" charset="0"/>
                            <a:ea typeface="Cambria Math" panose="02040503050406030204" pitchFamily="18" charset="0"/>
                            <a:cs typeface="+mn-cs"/>
                          </a:rPr>
                          <m:t>,1</m:t>
                        </m:r>
                      </m:sub>
                    </m:sSub>
                  </m:oMath>
                </m:oMathPara>
              </a14:m>
              <a:endParaRPr lang="it-IT" sz="1100"/>
            </a:p>
          </xdr:txBody>
        </xdr:sp>
      </mc:Choice>
      <mc:Fallback xmlns="">
        <xdr:sp macro="" textlink="">
          <xdr:nvSpPr>
            <xdr:cNvPr id="43" name="CasellaDiTesto 42">
              <a:extLst>
                <a:ext uri="{FF2B5EF4-FFF2-40B4-BE49-F238E27FC236}">
                  <a16:creationId xmlns:a16="http://schemas.microsoft.com/office/drawing/2014/main" id="{FB484EC9-3942-46FD-A794-30C7CA3E9ED3}"/>
                </a:ext>
              </a:extLst>
            </xdr:cNvPr>
            <xdr:cNvSpPr txBox="1"/>
          </xdr:nvSpPr>
          <xdr:spPr>
            <a:xfrm>
              <a:off x="7810499" y="21223941"/>
              <a:ext cx="1652247" cy="177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𝑉_(𝑊;𝑛𝑑;𝑚.𝑖)</a:t>
              </a:r>
              <a:r>
                <a:rPr lang="it-IT" sz="110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𝑉_(𝑊;𝑛𝑑;𝑑)</a:t>
              </a:r>
              <a:r>
                <a:rPr lang="it-IT" sz="1100" b="0" i="0">
                  <a:solidFill>
                    <a:schemeClr val="tx1"/>
                  </a:solidFill>
                  <a:effectLst/>
                  <a:latin typeface="Cambria Math" panose="02040503050406030204" pitchFamily="18" charset="0"/>
                  <a:ea typeface="Cambria Math" panose="02040503050406030204" pitchFamily="18" charset="0"/>
                  <a:cs typeface="+mn-cs"/>
                </a:rPr>
                <a:t>×𝑛_(𝑚,1)</a:t>
              </a:r>
              <a:endParaRPr lang="it-IT" sz="1100"/>
            </a:p>
          </xdr:txBody>
        </xdr:sp>
      </mc:Fallback>
    </mc:AlternateContent>
    <xdr:clientData/>
  </xdr:oneCellAnchor>
  <xdr:oneCellAnchor>
    <xdr:from>
      <xdr:col>6</xdr:col>
      <xdr:colOff>100853</xdr:colOff>
      <xdr:row>83</xdr:row>
      <xdr:rowOff>100852</xdr:rowOff>
    </xdr:from>
    <xdr:ext cx="1353769" cy="312906"/>
    <mc:AlternateContent xmlns:mc="http://schemas.openxmlformats.org/markup-compatibility/2006" xmlns:a14="http://schemas.microsoft.com/office/drawing/2010/main">
      <mc:Choice Requires="a14">
        <xdr:sp macro="" textlink="">
          <xdr:nvSpPr>
            <xdr:cNvPr id="44" name="CasellaDiTesto 43">
              <a:extLst>
                <a:ext uri="{FF2B5EF4-FFF2-40B4-BE49-F238E27FC236}">
                  <a16:creationId xmlns:a16="http://schemas.microsoft.com/office/drawing/2014/main" xmlns="" id="{00000000-0008-0000-0200-00002C000000}"/>
                </a:ext>
              </a:extLst>
            </xdr:cNvPr>
            <xdr:cNvSpPr txBox="1"/>
          </xdr:nvSpPr>
          <xdr:spPr>
            <a:xfrm>
              <a:off x="7877735" y="22053176"/>
              <a:ext cx="1353769" cy="312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𝑉</m:t>
                        </m:r>
                      </m:e>
                      <m:sub>
                        <m:r>
                          <a:rPr lang="it-IT" sz="1100" b="0" i="1">
                            <a:latin typeface="Cambria Math" panose="02040503050406030204" pitchFamily="18" charset="0"/>
                          </a:rPr>
                          <m:t>𝑊</m:t>
                        </m:r>
                        <m:r>
                          <a:rPr lang="it-IT" sz="1100" b="0" i="1">
                            <a:latin typeface="Cambria Math" panose="02040503050406030204" pitchFamily="18" charset="0"/>
                          </a:rPr>
                          <m:t>;</m:t>
                        </m:r>
                        <m:r>
                          <a:rPr lang="it-IT" sz="1100" b="0" i="1">
                            <a:latin typeface="Cambria Math" panose="02040503050406030204" pitchFamily="18" charset="0"/>
                          </a:rPr>
                          <m:t>𝑛𝑑</m:t>
                        </m:r>
                      </m:sub>
                    </m:sSub>
                    <m:r>
                      <a:rPr lang="it-IT" sz="1100" i="1">
                        <a:latin typeface="Cambria Math" panose="02040503050406030204" pitchFamily="18" charset="0"/>
                      </a:rPr>
                      <m:t>=</m:t>
                    </m:r>
                    <m:nary>
                      <m:naryPr>
                        <m:chr m:val="∑"/>
                        <m:limLoc m:val="subSup"/>
                        <m:supHide m:val="on"/>
                        <m:ctrlPr>
                          <a:rPr lang="it-IT" sz="1100" i="1">
                            <a:latin typeface="Cambria Math"/>
                          </a:rPr>
                        </m:ctrlPr>
                      </m:naryPr>
                      <m:sub>
                        <m:r>
                          <m:rPr>
                            <m:brk m:alnAt="9"/>
                          </m:rPr>
                          <a:rPr lang="it-IT" sz="1100" b="0" i="1">
                            <a:latin typeface="Cambria Math" panose="02040503050406030204" pitchFamily="18" charset="0"/>
                          </a:rPr>
                          <m:t>𝑖</m:t>
                        </m:r>
                      </m:sub>
                      <m:sup/>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𝑉</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𝑖</m:t>
                            </m:r>
                          </m:sub>
                        </m:sSub>
                      </m:e>
                    </m:nary>
                  </m:oMath>
                </m:oMathPara>
              </a14:m>
              <a:endParaRPr lang="it-IT" sz="1100"/>
            </a:p>
          </xdr:txBody>
        </xdr:sp>
      </mc:Choice>
      <mc:Fallback xmlns="">
        <xdr:sp macro="" textlink="">
          <xdr:nvSpPr>
            <xdr:cNvPr id="44" name="CasellaDiTesto 43">
              <a:extLst>
                <a:ext uri="{FF2B5EF4-FFF2-40B4-BE49-F238E27FC236}">
                  <a16:creationId xmlns:a16="http://schemas.microsoft.com/office/drawing/2014/main" id="{19EA3A9F-71CB-45E9-828F-64014565D239}"/>
                </a:ext>
              </a:extLst>
            </xdr:cNvPr>
            <xdr:cNvSpPr txBox="1"/>
          </xdr:nvSpPr>
          <xdr:spPr>
            <a:xfrm>
              <a:off x="7877735" y="22053176"/>
              <a:ext cx="1353769" cy="312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𝑉_(𝑊;𝑛𝑑)</a:t>
              </a:r>
              <a:r>
                <a:rPr lang="it-IT" sz="1100" i="0">
                  <a:latin typeface="Cambria Math" panose="02040503050406030204" pitchFamily="18" charset="0"/>
                </a:rPr>
                <a:t>=∑2</a:t>
              </a:r>
              <a:r>
                <a:rPr lang="it-IT" sz="1100" b="0" i="0">
                  <a:latin typeface="Cambria Math" panose="02040503050406030204" pitchFamily="18" charset="0"/>
                </a:rPr>
                <a:t>_𝑖</a:t>
              </a:r>
              <a:r>
                <a:rPr lang="it-IT" sz="1100" b="0" i="0">
                  <a:solidFill>
                    <a:schemeClr val="tx1"/>
                  </a:solidFill>
                  <a:effectLst/>
                  <a:latin typeface="Cambria Math" panose="02040503050406030204" pitchFamily="18" charset="0"/>
                  <a:ea typeface="+mn-ea"/>
                  <a:cs typeface="+mn-cs"/>
                </a:rPr>
                <a:t>▒𝑉_(𝑊;𝑛𝑑;𝑚.𝑖) </a:t>
              </a:r>
              <a:endParaRPr lang="it-IT"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8</xdr:col>
      <xdr:colOff>504825</xdr:colOff>
      <xdr:row>0</xdr:row>
      <xdr:rowOff>133350</xdr:rowOff>
    </xdr:from>
    <xdr:to>
      <xdr:col>34</xdr:col>
      <xdr:colOff>304799</xdr:colOff>
      <xdr:row>21</xdr:row>
      <xdr:rowOff>133350</xdr:rowOff>
    </xdr:to>
    <xdr:graphicFrame macro="">
      <xdr:nvGraphicFramePr>
        <xdr:cNvPr id="4" name="Grafico 3">
          <a:extLst>
            <a:ext uri="{FF2B5EF4-FFF2-40B4-BE49-F238E27FC236}">
              <a16:creationId xmlns:a16="http://schemas.microsoft.com/office/drawing/2014/main" xmlns=""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22412</xdr:colOff>
      <xdr:row>64</xdr:row>
      <xdr:rowOff>33617</xdr:rowOff>
    </xdr:from>
    <xdr:to>
      <xdr:col>15</xdr:col>
      <xdr:colOff>672353</xdr:colOff>
      <xdr:row>64</xdr:row>
      <xdr:rowOff>683558</xdr:rowOff>
    </xdr:to>
    <xdr:sp macro="" textlink="">
      <xdr:nvSpPr>
        <xdr:cNvPr id="2" name="Rettangolo 1">
          <a:extLst>
            <a:ext uri="{FF2B5EF4-FFF2-40B4-BE49-F238E27FC236}">
              <a16:creationId xmlns:a16="http://schemas.microsoft.com/office/drawing/2014/main" xmlns="" id="{00000000-0008-0000-0500-000002000000}"/>
            </a:ext>
          </a:extLst>
        </xdr:cNvPr>
        <xdr:cNvSpPr/>
      </xdr:nvSpPr>
      <xdr:spPr>
        <a:xfrm>
          <a:off x="8404412" y="12561793"/>
          <a:ext cx="3429000" cy="64994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100">
              <a:solidFill>
                <a:sysClr val="windowText" lastClr="000000"/>
              </a:solidFill>
            </a:rPr>
            <a:t>Table B.2 — Hourly values of the relative hot-water demand based on volume for different building categories</a:t>
          </a:r>
        </a:p>
      </xdr:txBody>
    </xdr:sp>
    <xdr:clientData/>
  </xdr:twoCellAnchor>
  <xdr:twoCellAnchor>
    <xdr:from>
      <xdr:col>10</xdr:col>
      <xdr:colOff>7922</xdr:colOff>
      <xdr:row>231</xdr:row>
      <xdr:rowOff>179294</xdr:rowOff>
    </xdr:from>
    <xdr:to>
      <xdr:col>16</xdr:col>
      <xdr:colOff>573433</xdr:colOff>
      <xdr:row>248</xdr:row>
      <xdr:rowOff>134472</xdr:rowOff>
    </xdr:to>
    <xdr:graphicFrame macro="">
      <xdr:nvGraphicFramePr>
        <xdr:cNvPr id="8" name="Grafico 7">
          <a:extLst>
            <a:ext uri="{FF2B5EF4-FFF2-40B4-BE49-F238E27FC236}">
              <a16:creationId xmlns:a16="http://schemas.microsoft.com/office/drawing/2014/main" xmlns=""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605117</xdr:colOff>
      <xdr:row>258</xdr:row>
      <xdr:rowOff>44823</xdr:rowOff>
    </xdr:from>
    <xdr:to>
      <xdr:col>16</xdr:col>
      <xdr:colOff>484633</xdr:colOff>
      <xdr:row>273</xdr:row>
      <xdr:rowOff>164291</xdr:rowOff>
    </xdr:to>
    <xdr:graphicFrame macro="">
      <xdr:nvGraphicFramePr>
        <xdr:cNvPr id="9" name="Grafico 8">
          <a:extLst>
            <a:ext uri="{FF2B5EF4-FFF2-40B4-BE49-F238E27FC236}">
              <a16:creationId xmlns:a16="http://schemas.microsoft.com/office/drawing/2014/main" xmlns=""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44824</xdr:colOff>
      <xdr:row>236</xdr:row>
      <xdr:rowOff>44825</xdr:rowOff>
    </xdr:from>
    <xdr:ext cx="4376839" cy="550664"/>
    <mc:AlternateContent xmlns:mc="http://schemas.openxmlformats.org/markup-compatibility/2006" xmlns:a14="http://schemas.microsoft.com/office/drawing/2010/main">
      <mc:Choice Requires="a14">
        <xdr:sp macro="" textlink="">
          <xdr:nvSpPr>
            <xdr:cNvPr id="10" name="CasellaDiTesto 9">
              <a:extLst>
                <a:ext uri="{FF2B5EF4-FFF2-40B4-BE49-F238E27FC236}">
                  <a16:creationId xmlns:a16="http://schemas.microsoft.com/office/drawing/2014/main" xmlns="" id="{00000000-0008-0000-0500-00000A000000}"/>
                </a:ext>
              </a:extLst>
            </xdr:cNvPr>
            <xdr:cNvSpPr txBox="1"/>
          </xdr:nvSpPr>
          <xdr:spPr>
            <a:xfrm>
              <a:off x="1848971" y="57362913"/>
              <a:ext cx="4376839" cy="550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𝑛</m:t>
                        </m:r>
                      </m:e>
                      <m:sub>
                        <m:r>
                          <a:rPr lang="it-IT" sz="1100" b="0" i="1">
                            <a:latin typeface="Cambria Math" panose="02040503050406030204" pitchFamily="18" charset="0"/>
                          </a:rPr>
                          <m:t>𝑝</m:t>
                        </m:r>
                        <m:r>
                          <a:rPr lang="it-IT" sz="1100" b="0" i="1">
                            <a:latin typeface="Cambria Math" panose="02040503050406030204" pitchFamily="18" charset="0"/>
                          </a:rPr>
                          <m:t>;</m:t>
                        </m:r>
                        <m:r>
                          <a:rPr lang="it-IT" sz="1100" b="0" i="1">
                            <a:latin typeface="Cambria Math" panose="02040503050406030204" pitchFamily="18" charset="0"/>
                          </a:rPr>
                          <m:t>𝑒𝑞</m:t>
                        </m:r>
                        <m:r>
                          <a:rPr lang="it-IT" sz="1100" b="0" i="1">
                            <a:latin typeface="Cambria Math" panose="02040503050406030204" pitchFamily="18" charset="0"/>
                          </a:rPr>
                          <m:t>;</m:t>
                        </m:r>
                        <m:r>
                          <a:rPr lang="it-IT" sz="1100" b="0" i="1">
                            <a:latin typeface="Cambria Math" panose="02040503050406030204" pitchFamily="18" charset="0"/>
                          </a:rPr>
                          <m:t>𝑚𝑎𝑥</m:t>
                        </m:r>
                        <m:r>
                          <a:rPr lang="it-IT" sz="1100" b="0" i="1">
                            <a:latin typeface="Cambria Math" panose="02040503050406030204" pitchFamily="18" charset="0"/>
                          </a:rPr>
                          <m:t>;</m:t>
                        </m:r>
                        <m:r>
                          <a:rPr lang="it-IT" sz="1100" b="0" i="1">
                            <a:latin typeface="Cambria Math" panose="02040503050406030204" pitchFamily="18" charset="0"/>
                          </a:rPr>
                          <m:t>𝑠𝑓h</m:t>
                        </m:r>
                      </m:sub>
                    </m:sSub>
                    <m:r>
                      <a:rPr lang="it-IT" sz="1100" i="1">
                        <a:latin typeface="Cambria Math" panose="02040503050406030204" pitchFamily="18" charset="0"/>
                      </a:rPr>
                      <m:t>=</m:t>
                    </m:r>
                    <m:m>
                      <m:mPr>
                        <m:mcs>
                          <m:mc>
                            <m:mcPr>
                              <m:count m:val="1"/>
                              <m:mcJc m:val="center"/>
                            </m:mcPr>
                          </m:mc>
                        </m:mcs>
                        <m:ctrlPr>
                          <a:rPr lang="it-IT" sz="1100" i="1">
                            <a:latin typeface="Cambria Math"/>
                          </a:rPr>
                        </m:ctrlPr>
                      </m:mPr>
                      <m:mr>
                        <m:e>
                          <m:r>
                            <m:rPr>
                              <m:brk m:alnAt="7"/>
                            </m:rPr>
                            <a:rPr lang="it-IT" sz="1100" b="0" i="1">
                              <a:latin typeface="Cambria Math" panose="02040503050406030204" pitchFamily="18" charset="0"/>
                            </a:rPr>
                            <m:t>1</m:t>
                          </m:r>
                          <m:r>
                            <a:rPr lang="it-IT" sz="1100" b="0" i="1">
                              <a:latin typeface="Cambria Math" panose="02040503050406030204" pitchFamily="18" charset="0"/>
                            </a:rPr>
                            <m:t>    </m:t>
                          </m:r>
                          <m:r>
                            <a:rPr lang="it-IT" sz="1100" b="0" i="1">
                              <a:latin typeface="Cambria Math" panose="02040503050406030204" pitchFamily="18" charset="0"/>
                            </a:rPr>
                            <m:t>𝑖𝑓</m:t>
                          </m:r>
                          <m:r>
                            <a:rPr lang="it-IT" sz="1100" b="0" i="1">
                              <a:latin typeface="Cambria Math" panose="02040503050406030204" pitchFamily="18" charset="0"/>
                            </a:rPr>
                            <m:t> </m:t>
                          </m:r>
                          <m:sSub>
                            <m:sSubPr>
                              <m:ctrlPr>
                                <a:rPr lang="it-IT" sz="1100" b="0" i="1">
                                  <a:latin typeface="Cambria Math"/>
                                </a:rPr>
                              </m:ctrlPr>
                            </m:sSubPr>
                            <m:e>
                              <m:r>
                                <a:rPr lang="it-IT" sz="1100" b="0" i="1">
                                  <a:latin typeface="Cambria Math" panose="02040503050406030204" pitchFamily="18" charset="0"/>
                                </a:rPr>
                                <m:t>  </m:t>
                              </m:r>
                              <m:r>
                                <a:rPr lang="it-IT" sz="1100" b="0" i="1">
                                  <a:latin typeface="Cambria Math" panose="02040503050406030204" pitchFamily="18" charset="0"/>
                                </a:rPr>
                                <m:t>𝐴</m:t>
                              </m:r>
                            </m:e>
                            <m:sub>
                              <m:r>
                                <a:rPr lang="it-IT" sz="1100" b="0" i="1">
                                  <a:latin typeface="Cambria Math" panose="02040503050406030204" pitchFamily="18" charset="0"/>
                                </a:rPr>
                                <m:t>h</m:t>
                              </m:r>
                            </m:sub>
                          </m:sSub>
                          <m:r>
                            <m:rPr>
                              <m:brk m:alnAt="7"/>
                            </m:rPr>
                            <a:rPr lang="it-IT" sz="1100" b="0" i="1">
                              <a:latin typeface="Cambria Math" panose="02040503050406030204" pitchFamily="18" charset="0"/>
                              <a:ea typeface="Cambria Math" panose="02040503050406030204" pitchFamily="18" charset="0"/>
                            </a:rPr>
                            <m:t>&lt;</m:t>
                          </m:r>
                          <m:r>
                            <a:rPr lang="it-IT" sz="1100" b="0" i="1">
                              <a:latin typeface="Cambria Math" panose="02040503050406030204" pitchFamily="18" charset="0"/>
                              <a:ea typeface="Cambria Math" panose="02040503050406030204" pitchFamily="18" charset="0"/>
                            </a:rPr>
                            <m:t>30 </m:t>
                          </m:r>
                          <m:r>
                            <a:rPr lang="it-IT" sz="1100" b="0" i="1">
                              <a:latin typeface="Cambria Math" panose="02040503050406030204" pitchFamily="18" charset="0"/>
                              <a:ea typeface="Cambria Math" panose="02040503050406030204" pitchFamily="18" charset="0"/>
                            </a:rPr>
                            <m:t>𝑚</m:t>
                          </m:r>
                          <m:r>
                            <a:rPr lang="it-IT" sz="1100" b="0" i="1">
                              <a:latin typeface="Cambria Math" panose="02040503050406030204" pitchFamily="18" charset="0"/>
                              <a:ea typeface="Cambria Math" panose="02040503050406030204" pitchFamily="18" charset="0"/>
                            </a:rPr>
                            <m:t>²</m:t>
                          </m:r>
                        </m:e>
                      </m:mr>
                      <m:mr>
                        <m:e>
                          <m:d>
                            <m:dPr>
                              <m:begChr m:val="["/>
                              <m:endChr m:val="]"/>
                              <m:ctrlPr>
                                <a:rPr lang="it-IT" sz="1100" i="1">
                                  <a:latin typeface="Cambria Math"/>
                                </a:rPr>
                              </m:ctrlPr>
                            </m:dPr>
                            <m:e>
                              <m:r>
                                <a:rPr lang="it-IT" sz="1100" b="0" i="1">
                                  <a:latin typeface="Cambria Math" panose="02040503050406030204" pitchFamily="18" charset="0"/>
                                </a:rPr>
                                <m:t>1.75−0,01875</m:t>
                              </m:r>
                              <m:r>
                                <a:rPr lang="it-IT" sz="1100" b="0" i="1">
                                  <a:latin typeface="Cambria Math" panose="02040503050406030204" pitchFamily="18" charset="0"/>
                                  <a:ea typeface="Cambria Math" panose="02040503050406030204" pitchFamily="18" charset="0"/>
                                </a:rPr>
                                <m:t>×</m:t>
                              </m:r>
                              <m:d>
                                <m:dPr>
                                  <m:ctrlPr>
                                    <a:rPr lang="it-IT" sz="1100" b="0" i="1">
                                      <a:latin typeface="Cambria Math"/>
                                      <a:ea typeface="Cambria Math" panose="02040503050406030204" pitchFamily="18" charset="0"/>
                                    </a:rPr>
                                  </m:ctrlPr>
                                </m:dPr>
                                <m:e>
                                  <m:r>
                                    <a:rPr lang="it-IT" sz="1100" b="0" i="1">
                                      <a:latin typeface="Cambria Math" panose="02040503050406030204" pitchFamily="18" charset="0"/>
                                      <a:ea typeface="Cambria Math" panose="02040503050406030204" pitchFamily="18" charset="0"/>
                                    </a:rPr>
                                    <m:t>70−</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e>
                              </m:d>
                              <m:r>
                                <a:rPr lang="it-IT" sz="1100" b="0" i="1">
                                  <a:latin typeface="Cambria Math" panose="02040503050406030204" pitchFamily="18" charset="0"/>
                                  <a:ea typeface="Cambria Math" panose="02040503050406030204" pitchFamily="18" charset="0"/>
                                </a:rPr>
                                <m:t> </m:t>
                              </m:r>
                            </m:e>
                          </m:d>
                          <m:r>
                            <a:rPr lang="it-IT" sz="1100" b="0" i="1">
                              <a:latin typeface="Cambria Math" panose="02040503050406030204" pitchFamily="18" charset="0"/>
                            </a:rPr>
                            <m:t>  </m:t>
                          </m:r>
                          <m:r>
                            <m:rPr>
                              <m:brk m:alnAt="7"/>
                            </m:rP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𝑓</m:t>
                          </m:r>
                          <m:r>
                            <a:rPr lang="it-IT" sz="1100" b="0" i="1">
                              <a:solidFill>
                                <a:schemeClr val="tx1"/>
                              </a:solidFill>
                              <a:effectLst/>
                              <a:latin typeface="Cambria Math" panose="02040503050406030204" pitchFamily="18" charset="0"/>
                              <a:ea typeface="+mn-ea"/>
                              <a:cs typeface="+mn-cs"/>
                            </a:rPr>
                            <m:t>  30 </m:t>
                          </m:r>
                          <m:sSup>
                            <m:sSupPr>
                              <m:ctrlPr>
                                <a:rPr lang="it-IT" sz="1100" b="0" i="1">
                                  <a:solidFill>
                                    <a:schemeClr val="tx1"/>
                                  </a:solidFill>
                                  <a:effectLst/>
                                  <a:latin typeface="Cambria Math"/>
                                  <a:ea typeface="+mn-ea"/>
                                  <a:cs typeface="+mn-cs"/>
                                </a:rPr>
                              </m:ctrlPr>
                            </m:sSupPr>
                            <m:e>
                              <m:r>
                                <a:rPr lang="it-IT" sz="1100" b="0" i="1">
                                  <a:solidFill>
                                    <a:schemeClr val="tx1"/>
                                  </a:solidFill>
                                  <a:effectLst/>
                                  <a:latin typeface="Cambria Math" panose="02040503050406030204" pitchFamily="18" charset="0"/>
                                  <a:ea typeface="+mn-ea"/>
                                  <a:cs typeface="+mn-cs"/>
                                </a:rPr>
                                <m:t>𝑚</m:t>
                              </m:r>
                            </m:e>
                            <m:sup>
                              <m:r>
                                <a:rPr lang="it-IT" sz="1100" b="0" i="1">
                                  <a:solidFill>
                                    <a:schemeClr val="tx1"/>
                                  </a:solidFill>
                                  <a:effectLst/>
                                  <a:latin typeface="Cambria Math" panose="02040503050406030204" pitchFamily="18" charset="0"/>
                                  <a:ea typeface="+mn-ea"/>
                                  <a:cs typeface="+mn-cs"/>
                                </a:rPr>
                                <m:t>2</m:t>
                              </m:r>
                            </m:sup>
                          </m:sSup>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m:rPr>
                              <m:brk m:alnAt="7"/>
                            </m:rPr>
                            <a:rPr lang="it-IT" sz="1100" b="0" i="1">
                              <a:solidFill>
                                <a:schemeClr val="tx1"/>
                              </a:solidFill>
                              <a:effectLst/>
                              <a:latin typeface="Cambria Math" panose="02040503050406030204" pitchFamily="18" charset="0"/>
                              <a:ea typeface="+mn-ea"/>
                              <a:cs typeface="+mn-cs"/>
                            </a:rPr>
                            <m:t>&lt;</m:t>
                          </m:r>
                          <m:r>
                            <a:rPr lang="it-IT" sz="1100" b="0" i="1">
                              <a:solidFill>
                                <a:schemeClr val="tx1"/>
                              </a:solidFill>
                              <a:effectLst/>
                              <a:latin typeface="Cambria Math" panose="02040503050406030204" pitchFamily="18" charset="0"/>
                              <a:ea typeface="+mn-ea"/>
                              <a:cs typeface="+mn-cs"/>
                            </a:rPr>
                            <m:t>70 </m:t>
                          </m:r>
                          <m:r>
                            <a:rPr lang="it-IT" sz="1100" b="0" i="1">
                              <a:solidFill>
                                <a:schemeClr val="tx1"/>
                              </a:solidFill>
                              <a:effectLst/>
                              <a:latin typeface="Cambria Math" panose="02040503050406030204" pitchFamily="18" charset="0"/>
                              <a:ea typeface="+mn-ea"/>
                              <a:cs typeface="+mn-cs"/>
                            </a:rPr>
                            <m:t>𝑚</m:t>
                          </m:r>
                          <m:r>
                            <a:rPr lang="it-IT" sz="1100" b="0" i="1">
                              <a:solidFill>
                                <a:schemeClr val="tx1"/>
                              </a:solidFill>
                              <a:effectLst/>
                              <a:latin typeface="Cambria Math" panose="02040503050406030204" pitchFamily="18" charset="0"/>
                              <a:ea typeface="+mn-ea"/>
                              <a:cs typeface="+mn-cs"/>
                            </a:rPr>
                            <m:t>²</m:t>
                          </m:r>
                        </m:e>
                      </m:mr>
                      <m:mr>
                        <m:e>
                          <m:r>
                            <a:rPr lang="it-IT" sz="1100" b="0" i="1">
                              <a:latin typeface="Cambria Math" panose="02040503050406030204" pitchFamily="18" charset="0"/>
                            </a:rPr>
                            <m:t>0,025</m:t>
                          </m:r>
                          <m:r>
                            <a:rPr lang="it-IT" sz="1100" b="0" i="1">
                              <a:latin typeface="Cambria Math" panose="02040503050406030204" pitchFamily="18" charset="0"/>
                              <a:ea typeface="Cambria Math" panose="02040503050406030204" pitchFamily="18" charset="0"/>
                            </a:rPr>
                            <m:t>×</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mn-ea"/>
                              <a:cs typeface="+mn-cs"/>
                            </a:rPr>
                            <m:t>𝑖𝑓</m:t>
                          </m:r>
                          <m:r>
                            <a:rPr lang="it-IT" sz="1100" b="0" i="1">
                              <a:solidFill>
                                <a:schemeClr val="tx1"/>
                              </a:solidFill>
                              <a:effectLst/>
                              <a:latin typeface="Cambria Math" panose="02040503050406030204" pitchFamily="18" charset="0"/>
                              <a:ea typeface="+mn-ea"/>
                              <a:cs typeface="+mn-cs"/>
                            </a:rPr>
                            <m:t> </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Cambria Math" panose="02040503050406030204" pitchFamily="18" charset="0"/>
                              <a:cs typeface="+mn-cs"/>
                            </a:rPr>
                            <m:t>≥</m:t>
                          </m:r>
                          <m:r>
                            <m:rPr>
                              <m:brk m:alnAt="7"/>
                            </m:rPr>
                            <a:rPr lang="it-IT" sz="1100" b="0" i="1">
                              <a:solidFill>
                                <a:schemeClr val="tx1"/>
                              </a:solidFill>
                              <a:effectLst/>
                              <a:latin typeface="Cambria Math" panose="02040503050406030204" pitchFamily="18" charset="0"/>
                              <a:ea typeface="+mn-ea"/>
                              <a:cs typeface="+mn-cs"/>
                            </a:rPr>
                            <m:t>7</m:t>
                          </m:r>
                          <m:r>
                            <a:rPr lang="it-IT" sz="1100" b="0" i="1">
                              <a:solidFill>
                                <a:schemeClr val="tx1"/>
                              </a:solidFill>
                              <a:effectLst/>
                              <a:latin typeface="Cambria Math" panose="02040503050406030204" pitchFamily="18" charset="0"/>
                              <a:ea typeface="+mn-ea"/>
                              <a:cs typeface="+mn-cs"/>
                            </a:rPr>
                            <m:t>0 </m:t>
                          </m:r>
                          <m:r>
                            <a:rPr lang="it-IT" sz="1100" b="0" i="1">
                              <a:solidFill>
                                <a:schemeClr val="tx1"/>
                              </a:solidFill>
                              <a:effectLst/>
                              <a:latin typeface="Cambria Math" panose="02040503050406030204" pitchFamily="18" charset="0"/>
                              <a:ea typeface="+mn-ea"/>
                              <a:cs typeface="+mn-cs"/>
                            </a:rPr>
                            <m:t>𝑚</m:t>
                          </m:r>
                          <m:r>
                            <a:rPr lang="it-IT" sz="1100" b="0" i="1">
                              <a:solidFill>
                                <a:schemeClr val="tx1"/>
                              </a:solidFill>
                              <a:effectLst/>
                              <a:latin typeface="Cambria Math" panose="02040503050406030204" pitchFamily="18" charset="0"/>
                              <a:ea typeface="+mn-ea"/>
                              <a:cs typeface="+mn-cs"/>
                            </a:rPr>
                            <m:t>²</m:t>
                          </m:r>
                        </m:e>
                      </m:mr>
                    </m:m>
                    <m:r>
                      <a:rPr lang="it-IT" sz="1100" b="0" i="1">
                        <a:latin typeface="Cambria Math" panose="02040503050406030204" pitchFamily="18" charset="0"/>
                      </a:rPr>
                      <m:t> </m:t>
                    </m:r>
                  </m:oMath>
                </m:oMathPara>
              </a14:m>
              <a:endParaRPr lang="it-IT" sz="1100"/>
            </a:p>
          </xdr:txBody>
        </xdr:sp>
      </mc:Choice>
      <mc:Fallback xmlns="">
        <xdr:sp macro="" textlink="">
          <xdr:nvSpPr>
            <xdr:cNvPr id="10" name="CasellaDiTesto 9">
              <a:extLst>
                <a:ext uri="{FF2B5EF4-FFF2-40B4-BE49-F238E27FC236}">
                  <a16:creationId xmlns:a16="http://schemas.microsoft.com/office/drawing/2014/main" id="{A1F03408-838A-4F55-8871-1AC92BA26030}"/>
                </a:ext>
              </a:extLst>
            </xdr:cNvPr>
            <xdr:cNvSpPr txBox="1"/>
          </xdr:nvSpPr>
          <xdr:spPr>
            <a:xfrm>
              <a:off x="1848971" y="57362913"/>
              <a:ext cx="4376839" cy="550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𝑛_(𝑝;𝑒𝑞;𝑚𝑎𝑥;𝑠𝑓ℎ)</a:t>
              </a:r>
              <a:r>
                <a:rPr lang="it-IT" sz="1100" i="0">
                  <a:latin typeface="Cambria Math" panose="02040503050406030204" pitchFamily="18" charset="0"/>
                </a:rPr>
                <a:t>=■8(</a:t>
              </a:r>
              <a:r>
                <a:rPr lang="it-IT" sz="1100" b="0" i="0">
                  <a:latin typeface="Cambria Math" panose="02040503050406030204" pitchFamily="18" charset="0"/>
                </a:rPr>
                <a:t>1    𝑖𝑓 〖  𝐴〗_ℎ</a:t>
              </a:r>
              <a:r>
                <a:rPr lang="it-IT" sz="1100" b="0" i="0">
                  <a:latin typeface="Cambria Math" panose="02040503050406030204" pitchFamily="18" charset="0"/>
                  <a:ea typeface="Cambria Math" panose="02040503050406030204" pitchFamily="18" charset="0"/>
                </a:rPr>
                <a:t>&lt;30 𝑚²@[</a:t>
              </a:r>
              <a:r>
                <a:rPr lang="it-IT" sz="1100" b="0" i="0">
                  <a:latin typeface="Cambria Math" panose="02040503050406030204" pitchFamily="18" charset="0"/>
                </a:rPr>
                <a:t>1.75−0,01875</a:t>
              </a:r>
              <a:r>
                <a:rPr lang="it-IT" sz="1100" b="0" i="0">
                  <a:latin typeface="Cambria Math" panose="02040503050406030204" pitchFamily="18" charset="0"/>
                  <a:ea typeface="Cambria Math" panose="02040503050406030204" pitchFamily="18" charset="0"/>
                </a:rPr>
                <a:t>×(70−</a:t>
              </a:r>
              <a:r>
                <a:rPr lang="it-IT" sz="1100" b="0" i="0">
                  <a:solidFill>
                    <a:schemeClr val="tx1"/>
                  </a:solidFill>
                  <a:effectLst/>
                  <a:latin typeface="Cambria Math" panose="02040503050406030204" pitchFamily="18" charset="0"/>
                  <a:ea typeface="+mn-ea"/>
                  <a:cs typeface="+mn-cs"/>
                </a:rPr>
                <a:t>𝐴_ℎ )</a:t>
              </a:r>
              <a:r>
                <a:rPr lang="it-IT" sz="1100" b="0" i="0">
                  <a:solidFill>
                    <a:schemeClr val="tx1"/>
                  </a:solidFill>
                  <a:effectLst/>
                  <a:latin typeface="Cambria Math" panose="02040503050406030204" pitchFamily="18" charset="0"/>
                  <a:ea typeface="Cambria Math" panose="02040503050406030204" pitchFamily="18" charset="0"/>
                  <a:cs typeface="+mn-cs"/>
                </a:rPr>
                <a:t> </a:t>
              </a:r>
              <a:r>
                <a:rPr lang="it-IT" sz="1100" b="0" i="0">
                  <a:latin typeface="Cambria Math" panose="02040503050406030204" pitchFamily="18" charset="0"/>
                  <a:ea typeface="Cambria Math" panose="02040503050406030204" pitchFamily="18" charset="0"/>
                </a:rPr>
                <a:t> ] </a:t>
              </a:r>
              <a:r>
                <a:rPr lang="it-IT" sz="1100" b="0" i="0">
                  <a:latin typeface="Cambria Math" panose="02040503050406030204" pitchFamily="18" charset="0"/>
                </a:rPr>
                <a:t>  </a:t>
              </a:r>
              <a:r>
                <a:rPr lang="it-IT" sz="1100" b="0" i="0">
                  <a:solidFill>
                    <a:schemeClr val="tx1"/>
                  </a:solidFill>
                  <a:effectLst/>
                  <a:latin typeface="Cambria Math" panose="02040503050406030204" pitchFamily="18" charset="0"/>
                  <a:ea typeface="+mn-ea"/>
                  <a:cs typeface="+mn-cs"/>
                </a:rPr>
                <a:t>𝑖𝑓  30 𝑚^2  </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b="0" i="0">
                  <a:solidFill>
                    <a:schemeClr val="tx1"/>
                  </a:solidFill>
                  <a:effectLst/>
                  <a:latin typeface="Cambria Math" panose="02040503050406030204" pitchFamily="18" charset="0"/>
                  <a:ea typeface="+mn-ea"/>
                  <a:cs typeface="+mn-cs"/>
                </a:rPr>
                <a:t>𝐴_ℎ&lt;70 𝑚²@</a:t>
              </a:r>
              <a:r>
                <a:rPr lang="it-IT" sz="1100" b="0" i="0">
                  <a:latin typeface="Cambria Math" panose="02040503050406030204" pitchFamily="18" charset="0"/>
                </a:rPr>
                <a:t>0,025</a:t>
              </a:r>
              <a:r>
                <a:rPr lang="it-IT" sz="1100" b="0" i="0">
                  <a:latin typeface="Cambria Math" panose="02040503050406030204" pitchFamily="18" charset="0"/>
                  <a:ea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𝐴_ℎ     𝑖𝑓 〖   𝐴〗_ℎ  </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b="0" i="0">
                  <a:solidFill>
                    <a:schemeClr val="tx1"/>
                  </a:solidFill>
                  <a:effectLst/>
                  <a:latin typeface="Cambria Math" panose="02040503050406030204" pitchFamily="18" charset="0"/>
                  <a:ea typeface="+mn-ea"/>
                  <a:cs typeface="+mn-cs"/>
                </a:rPr>
                <a:t>70 𝑚²)</a:t>
              </a:r>
              <a:r>
                <a:rPr lang="it-IT" sz="1100" b="0" i="0">
                  <a:latin typeface="Cambria Math" panose="02040503050406030204" pitchFamily="18" charset="0"/>
                </a:rPr>
                <a:t> </a:t>
              </a:r>
              <a:endParaRPr lang="it-IT" sz="1100"/>
            </a:p>
          </xdr:txBody>
        </xdr:sp>
      </mc:Fallback>
    </mc:AlternateContent>
    <xdr:clientData/>
  </xdr:oneCellAnchor>
  <xdr:oneCellAnchor>
    <xdr:from>
      <xdr:col>2</xdr:col>
      <xdr:colOff>212911</xdr:colOff>
      <xdr:row>241</xdr:row>
      <xdr:rowOff>100853</xdr:rowOff>
    </xdr:from>
    <xdr:ext cx="4886325" cy="419101"/>
    <mc:AlternateContent xmlns:mc="http://schemas.openxmlformats.org/markup-compatibility/2006" xmlns:a14="http://schemas.microsoft.com/office/drawing/2010/main">
      <mc:Choice Requires="a14">
        <xdr:sp macro="" textlink="">
          <xdr:nvSpPr>
            <xdr:cNvPr id="11" name="CasellaDiTesto 10">
              <a:extLst>
                <a:ext uri="{FF2B5EF4-FFF2-40B4-BE49-F238E27FC236}">
                  <a16:creationId xmlns:a16="http://schemas.microsoft.com/office/drawing/2014/main" xmlns="" id="{00000000-0008-0000-0500-00000B000000}"/>
                </a:ext>
              </a:extLst>
            </xdr:cNvPr>
            <xdr:cNvSpPr txBox="1"/>
          </xdr:nvSpPr>
          <xdr:spPr>
            <a:xfrm>
              <a:off x="2017058" y="57799941"/>
              <a:ext cx="4886325" cy="4191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𝑛</m:t>
                        </m:r>
                      </m:e>
                      <m:sub>
                        <m:r>
                          <a:rPr lang="it-IT" sz="1100" b="0" i="1">
                            <a:latin typeface="Cambria Math" panose="02040503050406030204" pitchFamily="18" charset="0"/>
                          </a:rPr>
                          <m:t>𝑝</m:t>
                        </m:r>
                        <m:r>
                          <a:rPr lang="it-IT" sz="1100" b="0" i="1">
                            <a:latin typeface="Cambria Math" panose="02040503050406030204" pitchFamily="18" charset="0"/>
                          </a:rPr>
                          <m:t>;</m:t>
                        </m:r>
                        <m:r>
                          <a:rPr lang="it-IT" sz="1100" b="0" i="1">
                            <a:latin typeface="Cambria Math" panose="02040503050406030204" pitchFamily="18" charset="0"/>
                          </a:rPr>
                          <m:t>𝑒𝑞</m:t>
                        </m:r>
                      </m:sub>
                    </m:sSub>
                    <m:r>
                      <a:rPr lang="it-IT" sz="1100" i="1">
                        <a:latin typeface="Cambria Math" panose="02040503050406030204" pitchFamily="18" charset="0"/>
                      </a:rPr>
                      <m:t>=</m:t>
                    </m:r>
                    <m:m>
                      <m:mPr>
                        <m:mcs>
                          <m:mc>
                            <m:mcPr>
                              <m:count m:val="1"/>
                              <m:mcJc m:val="center"/>
                            </m:mcPr>
                          </m:mc>
                        </m:mcs>
                        <m:ctrlPr>
                          <a:rPr lang="it-IT" sz="1100" i="1">
                            <a:latin typeface="Cambria Math"/>
                          </a:rPr>
                        </m:ctrlPr>
                      </m:mPr>
                      <m:mr>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a:rPr lang="it-IT" sz="1100" b="0" i="1">
                              <a:solidFill>
                                <a:schemeClr val="tx1"/>
                              </a:solidFill>
                              <a:effectLst/>
                              <a:latin typeface="Cambria Math" panose="02040503050406030204" pitchFamily="18" charset="0"/>
                              <a:ea typeface="+mn-ea"/>
                              <a:cs typeface="+mn-cs"/>
                            </a:rPr>
                            <m:t> </m:t>
                          </m:r>
                          <m:r>
                            <m:rPr>
                              <m:brk m:alnAt="7"/>
                            </m:rP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𝑓</m:t>
                          </m:r>
                          <m:r>
                            <a:rPr lang="it-IT" sz="1100" b="0" i="1">
                              <a:solidFill>
                                <a:schemeClr val="tx1"/>
                              </a:solidFill>
                              <a:effectLst/>
                              <a:latin typeface="Cambria Math" panose="02040503050406030204" pitchFamily="18" charset="0"/>
                              <a:ea typeface="+mn-ea"/>
                              <a:cs typeface="+mn-cs"/>
                            </a:rPr>
                            <m:t> </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m:rPr>
                              <m:brk m:alnAt="7"/>
                            </m:rPr>
                            <a:rPr lang="it-IT" sz="1100" b="0" i="1">
                              <a:solidFill>
                                <a:schemeClr val="tx1"/>
                              </a:solidFill>
                              <a:effectLst/>
                              <a:latin typeface="Cambria Math" panose="02040503050406030204" pitchFamily="18" charset="0"/>
                              <a:ea typeface="+mn-ea"/>
                              <a:cs typeface="+mn-cs"/>
                            </a:rPr>
                            <m:t>&lt;</m:t>
                          </m:r>
                          <m:r>
                            <a:rPr lang="it-IT" sz="1100" b="0" i="1">
                              <a:solidFill>
                                <a:schemeClr val="tx1"/>
                              </a:solidFill>
                              <a:effectLst/>
                              <a:latin typeface="Cambria Math" panose="02040503050406030204" pitchFamily="18" charset="0"/>
                              <a:ea typeface="+mn-ea"/>
                              <a:cs typeface="+mn-cs"/>
                            </a:rPr>
                            <m:t>1.75</m:t>
                          </m:r>
                        </m:e>
                      </m:mr>
                      <m:mr>
                        <m:e>
                          <m:r>
                            <a:rPr lang="it-IT" sz="1100" b="0" i="1">
                              <a:solidFill>
                                <a:schemeClr val="tx1"/>
                              </a:solidFill>
                              <a:effectLst/>
                              <a:latin typeface="Cambria Math" panose="02040503050406030204" pitchFamily="18" charset="0"/>
                              <a:ea typeface="+mn-ea"/>
                              <a:cs typeface="+mn-cs"/>
                            </a:rPr>
                            <m:t>1.75+0.3×</m:t>
                          </m:r>
                          <m:d>
                            <m:dPr>
                              <m:ctrlPr>
                                <a:rPr lang="it-IT" sz="1100" b="0" i="1">
                                  <a:solidFill>
                                    <a:schemeClr val="tx1"/>
                                  </a:solidFill>
                                  <a:effectLst/>
                                  <a:latin typeface="Cambria Math"/>
                                  <a:ea typeface="+mn-ea"/>
                                  <a:cs typeface="+mn-cs"/>
                                </a:rPr>
                              </m:ctrlPr>
                            </m:dPr>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a:rPr lang="it-IT" sz="1100" b="0" i="1">
                                  <a:solidFill>
                                    <a:schemeClr val="tx1"/>
                                  </a:solidFill>
                                  <a:effectLst/>
                                  <a:latin typeface="Cambria Math" panose="02040503050406030204" pitchFamily="18" charset="0"/>
                                  <a:ea typeface="+mn-ea"/>
                                  <a:cs typeface="+mn-cs"/>
                                </a:rPr>
                                <m:t>−1.75</m:t>
                              </m:r>
                            </m:e>
                          </m:d>
                          <m:r>
                            <a:rPr lang="it-IT" sz="1100" b="0" i="1">
                              <a:solidFill>
                                <a:schemeClr val="tx1"/>
                              </a:solidFill>
                              <a:effectLst/>
                              <a:latin typeface="Cambria Math" panose="02040503050406030204" pitchFamily="18" charset="0"/>
                              <a:ea typeface="+mn-ea"/>
                              <a:cs typeface="+mn-cs"/>
                            </a:rPr>
                            <m:t> </m:t>
                          </m:r>
                          <m:r>
                            <m:rPr>
                              <m:brk m:alnAt="7"/>
                            </m:rP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𝑓</m:t>
                          </m:r>
                          <m:r>
                            <a:rPr lang="it-IT" sz="1100" b="0" i="1">
                              <a:solidFill>
                                <a:schemeClr val="tx1"/>
                              </a:solidFill>
                              <a:effectLst/>
                              <a:latin typeface="Cambria Math" panose="02040503050406030204" pitchFamily="18" charset="0"/>
                              <a:ea typeface="+mn-ea"/>
                              <a:cs typeface="+mn-cs"/>
                            </a:rPr>
                            <m:t> </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mn-ea"/>
                              <a:cs typeface="+mn-cs"/>
                            </a:rPr>
                            <m:t>1,75</m:t>
                          </m:r>
                        </m:e>
                      </m:mr>
                    </m:m>
                    <m:r>
                      <a:rPr lang="it-IT" sz="1100" b="0" i="1">
                        <a:latin typeface="Cambria Math" panose="02040503050406030204" pitchFamily="18" charset="0"/>
                      </a:rPr>
                      <m:t> </m:t>
                    </m:r>
                  </m:oMath>
                </m:oMathPara>
              </a14:m>
              <a:endParaRPr lang="it-IT" sz="1100"/>
            </a:p>
          </xdr:txBody>
        </xdr:sp>
      </mc:Choice>
      <mc:Fallback xmlns="">
        <xdr:sp macro="" textlink="">
          <xdr:nvSpPr>
            <xdr:cNvPr id="11" name="CasellaDiTesto 10">
              <a:extLst>
                <a:ext uri="{FF2B5EF4-FFF2-40B4-BE49-F238E27FC236}">
                  <a16:creationId xmlns:a16="http://schemas.microsoft.com/office/drawing/2014/main" id="{9A5E47FB-3C36-4E4C-9384-950BFD3C0F96}"/>
                </a:ext>
              </a:extLst>
            </xdr:cNvPr>
            <xdr:cNvSpPr txBox="1"/>
          </xdr:nvSpPr>
          <xdr:spPr>
            <a:xfrm>
              <a:off x="2017058" y="57799941"/>
              <a:ext cx="4886325" cy="4191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it-IT" sz="1100" b="0" i="0">
                  <a:latin typeface="Cambria Math" panose="02040503050406030204" pitchFamily="18" charset="0"/>
                </a:rPr>
                <a:t>𝑛_(𝑝;𝑒𝑞)</a:t>
              </a:r>
              <a:r>
                <a:rPr lang="it-IT" sz="1100" i="0">
                  <a:latin typeface="Cambria Math" panose="02040503050406030204" pitchFamily="18" charset="0"/>
                </a:rPr>
                <a:t>=■8(</a:t>
              </a:r>
              <a:r>
                <a:rPr lang="it-IT" sz="1100" b="0" i="0">
                  <a:solidFill>
                    <a:schemeClr val="tx1"/>
                  </a:solidFill>
                  <a:effectLst/>
                  <a:latin typeface="Cambria Math" panose="02040503050406030204" pitchFamily="18" charset="0"/>
                  <a:ea typeface="+mn-ea"/>
                  <a:cs typeface="+mn-cs"/>
                </a:rPr>
                <a:t>𝑛_(𝑝;𝑒𝑞;𝑚𝑎𝑥)  𝑖𝑓 𝑛_(𝑝;𝑒𝑞;𝑚𝑎𝑥)&lt;1.75@1.75+0.3×(𝑛_(𝑝;𝑒𝑞;𝑚𝑎𝑥)−1.75)  𝑖𝑓 𝑛_(𝑝;𝑒𝑞;𝑚𝑎𝑥)</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b="0" i="0">
                  <a:solidFill>
                    <a:schemeClr val="tx1"/>
                  </a:solidFill>
                  <a:effectLst/>
                  <a:latin typeface="Cambria Math" panose="02040503050406030204" pitchFamily="18" charset="0"/>
                  <a:ea typeface="+mn-ea"/>
                  <a:cs typeface="+mn-cs"/>
                </a:rPr>
                <a:t>1,75)</a:t>
              </a:r>
              <a:r>
                <a:rPr lang="it-IT" sz="1100" b="0" i="0">
                  <a:latin typeface="Cambria Math" panose="02040503050406030204" pitchFamily="18" charset="0"/>
                </a:rPr>
                <a:t> </a:t>
              </a:r>
              <a:endParaRPr lang="it-IT" sz="1100"/>
            </a:p>
          </xdr:txBody>
        </xdr:sp>
      </mc:Fallback>
    </mc:AlternateContent>
    <xdr:clientData/>
  </xdr:oneCellAnchor>
  <xdr:oneCellAnchor>
    <xdr:from>
      <xdr:col>2</xdr:col>
      <xdr:colOff>212911</xdr:colOff>
      <xdr:row>266</xdr:row>
      <xdr:rowOff>100853</xdr:rowOff>
    </xdr:from>
    <xdr:ext cx="4886325" cy="419101"/>
    <mc:AlternateContent xmlns:mc="http://schemas.openxmlformats.org/markup-compatibility/2006" xmlns:a14="http://schemas.microsoft.com/office/drawing/2010/main">
      <mc:Choice Requires="a14">
        <xdr:sp macro="" textlink="">
          <xdr:nvSpPr>
            <xdr:cNvPr id="13" name="CasellaDiTesto 12">
              <a:extLst>
                <a:ext uri="{FF2B5EF4-FFF2-40B4-BE49-F238E27FC236}">
                  <a16:creationId xmlns:a16="http://schemas.microsoft.com/office/drawing/2014/main" xmlns="" id="{00000000-0008-0000-0500-00000D000000}"/>
                </a:ext>
              </a:extLst>
            </xdr:cNvPr>
            <xdr:cNvSpPr txBox="1"/>
          </xdr:nvSpPr>
          <xdr:spPr>
            <a:xfrm>
              <a:off x="2017058" y="58371441"/>
              <a:ext cx="4886325" cy="4191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𝑛</m:t>
                        </m:r>
                      </m:e>
                      <m:sub>
                        <m:r>
                          <a:rPr lang="it-IT" sz="1100" b="0" i="1">
                            <a:latin typeface="Cambria Math" panose="02040503050406030204" pitchFamily="18" charset="0"/>
                          </a:rPr>
                          <m:t>𝑝</m:t>
                        </m:r>
                        <m:r>
                          <a:rPr lang="it-IT" sz="1100" b="0" i="1">
                            <a:latin typeface="Cambria Math" panose="02040503050406030204" pitchFamily="18" charset="0"/>
                          </a:rPr>
                          <m:t>;</m:t>
                        </m:r>
                        <m:r>
                          <a:rPr lang="it-IT" sz="1100" b="0" i="1">
                            <a:latin typeface="Cambria Math" panose="02040503050406030204" pitchFamily="18" charset="0"/>
                          </a:rPr>
                          <m:t>𝑒𝑞</m:t>
                        </m:r>
                      </m:sub>
                    </m:sSub>
                    <m:r>
                      <a:rPr lang="it-IT" sz="1100" i="1">
                        <a:latin typeface="Cambria Math" panose="02040503050406030204" pitchFamily="18" charset="0"/>
                      </a:rPr>
                      <m:t>=</m:t>
                    </m:r>
                    <m:m>
                      <m:mPr>
                        <m:mcs>
                          <m:mc>
                            <m:mcPr>
                              <m:count m:val="1"/>
                              <m:mcJc m:val="center"/>
                            </m:mcPr>
                          </m:mc>
                        </m:mcs>
                        <m:ctrlPr>
                          <a:rPr lang="it-IT" sz="1100" i="1">
                            <a:latin typeface="Cambria Math"/>
                          </a:rPr>
                        </m:ctrlPr>
                      </m:mPr>
                      <m:mr>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a:rPr lang="it-IT" sz="1100" b="0" i="1">
                              <a:solidFill>
                                <a:schemeClr val="tx1"/>
                              </a:solidFill>
                              <a:effectLst/>
                              <a:latin typeface="Cambria Math" panose="02040503050406030204" pitchFamily="18" charset="0"/>
                              <a:ea typeface="+mn-ea"/>
                              <a:cs typeface="+mn-cs"/>
                            </a:rPr>
                            <m:t> </m:t>
                          </m:r>
                          <m:r>
                            <m:rPr>
                              <m:brk m:alnAt="7"/>
                            </m:rP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𝑓</m:t>
                          </m:r>
                          <m:r>
                            <a:rPr lang="it-IT" sz="1100" b="0" i="1">
                              <a:solidFill>
                                <a:schemeClr val="tx1"/>
                              </a:solidFill>
                              <a:effectLst/>
                              <a:latin typeface="Cambria Math" panose="02040503050406030204" pitchFamily="18" charset="0"/>
                              <a:ea typeface="+mn-ea"/>
                              <a:cs typeface="+mn-cs"/>
                            </a:rPr>
                            <m:t> </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m:rPr>
                              <m:brk m:alnAt="7"/>
                            </m:rPr>
                            <a:rPr lang="it-IT" sz="1100" b="0" i="1">
                              <a:solidFill>
                                <a:schemeClr val="tx1"/>
                              </a:solidFill>
                              <a:effectLst/>
                              <a:latin typeface="Cambria Math" panose="02040503050406030204" pitchFamily="18" charset="0"/>
                              <a:ea typeface="+mn-ea"/>
                              <a:cs typeface="+mn-cs"/>
                            </a:rPr>
                            <m:t>&lt;</m:t>
                          </m:r>
                          <m:r>
                            <a:rPr lang="it-IT" sz="1100" b="0" i="1">
                              <a:solidFill>
                                <a:schemeClr val="tx1"/>
                              </a:solidFill>
                              <a:effectLst/>
                              <a:latin typeface="Cambria Math" panose="02040503050406030204" pitchFamily="18" charset="0"/>
                              <a:ea typeface="+mn-ea"/>
                              <a:cs typeface="+mn-cs"/>
                            </a:rPr>
                            <m:t>1.75</m:t>
                          </m:r>
                        </m:e>
                      </m:mr>
                      <m:mr>
                        <m:e>
                          <m:r>
                            <a:rPr lang="it-IT" sz="1100" b="0" i="1">
                              <a:solidFill>
                                <a:schemeClr val="tx1"/>
                              </a:solidFill>
                              <a:effectLst/>
                              <a:latin typeface="Cambria Math" panose="02040503050406030204" pitchFamily="18" charset="0"/>
                              <a:ea typeface="+mn-ea"/>
                              <a:cs typeface="+mn-cs"/>
                            </a:rPr>
                            <m:t>1.75+0.3×</m:t>
                          </m:r>
                          <m:d>
                            <m:dPr>
                              <m:ctrlPr>
                                <a:rPr lang="it-IT" sz="1100" b="0" i="1">
                                  <a:solidFill>
                                    <a:schemeClr val="tx1"/>
                                  </a:solidFill>
                                  <a:effectLst/>
                                  <a:latin typeface="Cambria Math"/>
                                  <a:ea typeface="+mn-ea"/>
                                  <a:cs typeface="+mn-cs"/>
                                </a:rPr>
                              </m:ctrlPr>
                            </m:dPr>
                            <m:e>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a:rPr lang="it-IT" sz="1100" b="0" i="1">
                                  <a:solidFill>
                                    <a:schemeClr val="tx1"/>
                                  </a:solidFill>
                                  <a:effectLst/>
                                  <a:latin typeface="Cambria Math" panose="02040503050406030204" pitchFamily="18" charset="0"/>
                                  <a:ea typeface="+mn-ea"/>
                                  <a:cs typeface="+mn-cs"/>
                                </a:rPr>
                                <m:t>−1.75</m:t>
                              </m:r>
                            </m:e>
                          </m:d>
                          <m:r>
                            <a:rPr lang="it-IT" sz="1100" b="0" i="1">
                              <a:solidFill>
                                <a:schemeClr val="tx1"/>
                              </a:solidFill>
                              <a:effectLst/>
                              <a:latin typeface="Cambria Math" panose="02040503050406030204" pitchFamily="18" charset="0"/>
                              <a:ea typeface="+mn-ea"/>
                              <a:cs typeface="+mn-cs"/>
                            </a:rPr>
                            <m:t> </m:t>
                          </m:r>
                          <m:r>
                            <m:rPr>
                              <m:brk m:alnAt="7"/>
                            </m:rP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𝑓</m:t>
                          </m:r>
                          <m:r>
                            <a:rPr lang="it-IT" sz="1100" b="0" i="1">
                              <a:solidFill>
                                <a:schemeClr val="tx1"/>
                              </a:solidFill>
                              <a:effectLst/>
                              <a:latin typeface="Cambria Math" panose="02040503050406030204" pitchFamily="18" charset="0"/>
                              <a:ea typeface="+mn-ea"/>
                              <a:cs typeface="+mn-cs"/>
                            </a:rPr>
                            <m:t> </m:t>
                          </m:r>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𝑝</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𝑒𝑞</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𝑚𝑎𝑥</m:t>
                              </m:r>
                            </m:sub>
                          </m:sSub>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mn-ea"/>
                              <a:cs typeface="+mn-cs"/>
                            </a:rPr>
                            <m:t>1,75</m:t>
                          </m:r>
                        </m:e>
                      </m:mr>
                    </m:m>
                    <m:r>
                      <a:rPr lang="it-IT" sz="1100" b="0" i="1">
                        <a:latin typeface="Cambria Math" panose="02040503050406030204" pitchFamily="18" charset="0"/>
                      </a:rPr>
                      <m:t> </m:t>
                    </m:r>
                  </m:oMath>
                </m:oMathPara>
              </a14:m>
              <a:endParaRPr lang="it-IT" sz="1100"/>
            </a:p>
          </xdr:txBody>
        </xdr:sp>
      </mc:Choice>
      <mc:Fallback xmlns="">
        <xdr:sp macro="" textlink="">
          <xdr:nvSpPr>
            <xdr:cNvPr id="13" name="CasellaDiTesto 12">
              <a:extLst>
                <a:ext uri="{FF2B5EF4-FFF2-40B4-BE49-F238E27FC236}">
                  <a16:creationId xmlns:a16="http://schemas.microsoft.com/office/drawing/2014/main" id="{6629CE2D-9D4D-46F1-B9A3-7F210E52EA77}"/>
                </a:ext>
              </a:extLst>
            </xdr:cNvPr>
            <xdr:cNvSpPr txBox="1"/>
          </xdr:nvSpPr>
          <xdr:spPr>
            <a:xfrm>
              <a:off x="2017058" y="58371441"/>
              <a:ext cx="4886325" cy="4191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it-IT" sz="1100" b="0" i="0">
                  <a:latin typeface="Cambria Math" panose="02040503050406030204" pitchFamily="18" charset="0"/>
                </a:rPr>
                <a:t>𝑛_(𝑝;𝑒𝑞)</a:t>
              </a:r>
              <a:r>
                <a:rPr lang="it-IT" sz="1100" i="0">
                  <a:latin typeface="Cambria Math" panose="02040503050406030204" pitchFamily="18" charset="0"/>
                </a:rPr>
                <a:t>=■8(</a:t>
              </a:r>
              <a:r>
                <a:rPr lang="it-IT" sz="1100" b="0" i="0">
                  <a:solidFill>
                    <a:schemeClr val="tx1"/>
                  </a:solidFill>
                  <a:effectLst/>
                  <a:latin typeface="Cambria Math" panose="02040503050406030204" pitchFamily="18" charset="0"/>
                  <a:ea typeface="+mn-ea"/>
                  <a:cs typeface="+mn-cs"/>
                </a:rPr>
                <a:t>𝑛_(𝑝;𝑒𝑞;𝑚𝑎𝑥)  𝑖𝑓 𝑛_(𝑝;𝑒𝑞;𝑚𝑎𝑥)&lt;1.75@1.75+0.3×(𝑛_(𝑝;𝑒𝑞;𝑚𝑎𝑥)−1.75)  𝑖𝑓 𝑛_(𝑝;𝑒𝑞;𝑚𝑎𝑥)</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b="0" i="0">
                  <a:solidFill>
                    <a:schemeClr val="tx1"/>
                  </a:solidFill>
                  <a:effectLst/>
                  <a:latin typeface="Cambria Math" panose="02040503050406030204" pitchFamily="18" charset="0"/>
                  <a:ea typeface="+mn-ea"/>
                  <a:cs typeface="+mn-cs"/>
                </a:rPr>
                <a:t>1,75)</a:t>
              </a:r>
              <a:r>
                <a:rPr lang="it-IT" sz="1100" b="0" i="0">
                  <a:latin typeface="Cambria Math" panose="02040503050406030204" pitchFamily="18" charset="0"/>
                </a:rPr>
                <a:t> </a:t>
              </a:r>
              <a:endParaRPr lang="it-IT" sz="1100"/>
            </a:p>
          </xdr:txBody>
        </xdr:sp>
      </mc:Fallback>
    </mc:AlternateContent>
    <xdr:clientData/>
  </xdr:oneCellAnchor>
  <xdr:oneCellAnchor>
    <xdr:from>
      <xdr:col>2</xdr:col>
      <xdr:colOff>190501</xdr:colOff>
      <xdr:row>261</xdr:row>
      <xdr:rowOff>112058</xdr:rowOff>
    </xdr:from>
    <xdr:ext cx="4385496" cy="550664"/>
    <mc:AlternateContent xmlns:mc="http://schemas.openxmlformats.org/markup-compatibility/2006" xmlns:a14="http://schemas.microsoft.com/office/drawing/2010/main">
      <mc:Choice Requires="a14">
        <xdr:sp macro="" textlink="">
          <xdr:nvSpPr>
            <xdr:cNvPr id="14" name="CasellaDiTesto 13">
              <a:extLst>
                <a:ext uri="{FF2B5EF4-FFF2-40B4-BE49-F238E27FC236}">
                  <a16:creationId xmlns:a16="http://schemas.microsoft.com/office/drawing/2014/main" xmlns="" id="{00000000-0008-0000-0500-00000E000000}"/>
                </a:ext>
              </a:extLst>
            </xdr:cNvPr>
            <xdr:cNvSpPr txBox="1"/>
          </xdr:nvSpPr>
          <xdr:spPr>
            <a:xfrm>
              <a:off x="1994648" y="62192646"/>
              <a:ext cx="4385496" cy="550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it-IT" sz="1100" i="1">
                            <a:latin typeface="Cambria Math"/>
                          </a:rPr>
                        </m:ctrlPr>
                      </m:sSubPr>
                      <m:e>
                        <m:r>
                          <a:rPr lang="it-IT" sz="1100" b="0" i="1">
                            <a:latin typeface="Cambria Math" panose="02040503050406030204" pitchFamily="18" charset="0"/>
                          </a:rPr>
                          <m:t>𝑛</m:t>
                        </m:r>
                      </m:e>
                      <m:sub>
                        <m:r>
                          <a:rPr lang="it-IT" sz="1100" b="0" i="1">
                            <a:latin typeface="Cambria Math" panose="02040503050406030204" pitchFamily="18" charset="0"/>
                          </a:rPr>
                          <m:t>𝑝</m:t>
                        </m:r>
                        <m:r>
                          <a:rPr lang="it-IT" sz="1100" b="0" i="1">
                            <a:latin typeface="Cambria Math" panose="02040503050406030204" pitchFamily="18" charset="0"/>
                          </a:rPr>
                          <m:t>;</m:t>
                        </m:r>
                        <m:r>
                          <a:rPr lang="it-IT" sz="1100" b="0" i="1">
                            <a:latin typeface="Cambria Math" panose="02040503050406030204" pitchFamily="18" charset="0"/>
                          </a:rPr>
                          <m:t>𝑒𝑞</m:t>
                        </m:r>
                        <m:r>
                          <a:rPr lang="it-IT" sz="1100" b="0" i="1">
                            <a:latin typeface="Cambria Math" panose="02040503050406030204" pitchFamily="18" charset="0"/>
                          </a:rPr>
                          <m:t>;</m:t>
                        </m:r>
                        <m:r>
                          <a:rPr lang="it-IT" sz="1100" b="0" i="1">
                            <a:latin typeface="Cambria Math" panose="02040503050406030204" pitchFamily="18" charset="0"/>
                          </a:rPr>
                          <m:t>𝑚𝑎𝑥</m:t>
                        </m:r>
                        <m:r>
                          <a:rPr lang="it-IT" sz="1100" b="0" i="1">
                            <a:latin typeface="Cambria Math" panose="02040503050406030204" pitchFamily="18" charset="0"/>
                          </a:rPr>
                          <m:t>;</m:t>
                        </m:r>
                        <m:r>
                          <a:rPr lang="it-IT" sz="1100" b="0" i="1">
                            <a:latin typeface="Cambria Math" panose="02040503050406030204" pitchFamily="18" charset="0"/>
                          </a:rPr>
                          <m:t>𝑎𝑝𝑟</m:t>
                        </m:r>
                      </m:sub>
                    </m:sSub>
                    <m:r>
                      <a:rPr lang="it-IT" sz="1100" i="1">
                        <a:latin typeface="Cambria Math" panose="02040503050406030204" pitchFamily="18" charset="0"/>
                      </a:rPr>
                      <m:t>=</m:t>
                    </m:r>
                    <m:m>
                      <m:mPr>
                        <m:mcs>
                          <m:mc>
                            <m:mcPr>
                              <m:count m:val="1"/>
                              <m:mcJc m:val="center"/>
                            </m:mcPr>
                          </m:mc>
                        </m:mcs>
                        <m:ctrlPr>
                          <a:rPr lang="it-IT" sz="1100" i="1">
                            <a:latin typeface="Cambria Math"/>
                          </a:rPr>
                        </m:ctrlPr>
                      </m:mPr>
                      <m:mr>
                        <m:e>
                          <m:r>
                            <m:rPr>
                              <m:brk m:alnAt="7"/>
                            </m:rPr>
                            <a:rPr lang="it-IT" sz="1100" b="0" i="1">
                              <a:latin typeface="Cambria Math" panose="02040503050406030204" pitchFamily="18" charset="0"/>
                            </a:rPr>
                            <m:t>1</m:t>
                          </m:r>
                          <m:r>
                            <a:rPr lang="it-IT" sz="1100" b="0" i="1">
                              <a:latin typeface="Cambria Math" panose="02040503050406030204" pitchFamily="18" charset="0"/>
                            </a:rPr>
                            <m:t>    </m:t>
                          </m:r>
                          <m:r>
                            <a:rPr lang="it-IT" sz="1100" b="0" i="1">
                              <a:latin typeface="Cambria Math" panose="02040503050406030204" pitchFamily="18" charset="0"/>
                            </a:rPr>
                            <m:t>𝑖𝑓</m:t>
                          </m:r>
                          <m:r>
                            <a:rPr lang="it-IT" sz="1100" b="0" i="1">
                              <a:latin typeface="Cambria Math" panose="02040503050406030204" pitchFamily="18" charset="0"/>
                            </a:rPr>
                            <m:t> </m:t>
                          </m:r>
                          <m:sSub>
                            <m:sSubPr>
                              <m:ctrlPr>
                                <a:rPr lang="it-IT" sz="1100" b="0" i="1">
                                  <a:latin typeface="Cambria Math"/>
                                </a:rPr>
                              </m:ctrlPr>
                            </m:sSubPr>
                            <m:e>
                              <m:r>
                                <a:rPr lang="it-IT" sz="1100" b="0" i="1">
                                  <a:latin typeface="Cambria Math" panose="02040503050406030204" pitchFamily="18" charset="0"/>
                                </a:rPr>
                                <m:t>  </m:t>
                              </m:r>
                              <m:r>
                                <a:rPr lang="it-IT" sz="1100" b="0" i="1">
                                  <a:latin typeface="Cambria Math" panose="02040503050406030204" pitchFamily="18" charset="0"/>
                                </a:rPr>
                                <m:t>𝐴</m:t>
                              </m:r>
                            </m:e>
                            <m:sub>
                              <m:r>
                                <a:rPr lang="it-IT" sz="1100" b="0" i="1">
                                  <a:latin typeface="Cambria Math" panose="02040503050406030204" pitchFamily="18" charset="0"/>
                                </a:rPr>
                                <m:t>h</m:t>
                              </m:r>
                            </m:sub>
                          </m:sSub>
                          <m:r>
                            <m:rPr>
                              <m:brk m:alnAt="7"/>
                            </m:rPr>
                            <a:rPr lang="it-IT" sz="1100" b="0" i="1">
                              <a:latin typeface="Cambria Math" panose="02040503050406030204" pitchFamily="18" charset="0"/>
                              <a:ea typeface="Cambria Math" panose="02040503050406030204" pitchFamily="18" charset="0"/>
                            </a:rPr>
                            <m:t>&lt;</m:t>
                          </m:r>
                          <m:r>
                            <a:rPr lang="it-IT" sz="1100" b="0" i="1">
                              <a:latin typeface="Cambria Math" panose="02040503050406030204" pitchFamily="18" charset="0"/>
                              <a:ea typeface="Cambria Math" panose="02040503050406030204" pitchFamily="18" charset="0"/>
                            </a:rPr>
                            <m:t>10 </m:t>
                          </m:r>
                          <m:r>
                            <a:rPr lang="it-IT" sz="1100" b="0" i="1">
                              <a:latin typeface="Cambria Math" panose="02040503050406030204" pitchFamily="18" charset="0"/>
                              <a:ea typeface="Cambria Math" panose="02040503050406030204" pitchFamily="18" charset="0"/>
                            </a:rPr>
                            <m:t>𝑚</m:t>
                          </m:r>
                          <m:r>
                            <a:rPr lang="it-IT" sz="1100" b="0" i="1">
                              <a:latin typeface="Cambria Math" panose="02040503050406030204" pitchFamily="18" charset="0"/>
                              <a:ea typeface="Cambria Math" panose="02040503050406030204" pitchFamily="18" charset="0"/>
                            </a:rPr>
                            <m:t>²</m:t>
                          </m:r>
                        </m:e>
                      </m:mr>
                      <m:mr>
                        <m:e>
                          <m:d>
                            <m:dPr>
                              <m:begChr m:val="["/>
                              <m:endChr m:val="]"/>
                              <m:ctrlPr>
                                <a:rPr lang="it-IT" sz="1100" i="1">
                                  <a:latin typeface="Cambria Math"/>
                                </a:rPr>
                              </m:ctrlPr>
                            </m:dPr>
                            <m:e>
                              <m:r>
                                <a:rPr lang="it-IT" sz="1100" b="0" i="1">
                                  <a:latin typeface="Cambria Math" panose="02040503050406030204" pitchFamily="18" charset="0"/>
                                </a:rPr>
                                <m:t>1.75−0,01875</m:t>
                              </m:r>
                              <m:r>
                                <a:rPr lang="it-IT" sz="1100" b="0" i="1">
                                  <a:latin typeface="Cambria Math" panose="02040503050406030204" pitchFamily="18" charset="0"/>
                                  <a:ea typeface="Cambria Math" panose="02040503050406030204" pitchFamily="18" charset="0"/>
                                </a:rPr>
                                <m:t>×</m:t>
                              </m:r>
                              <m:d>
                                <m:dPr>
                                  <m:ctrlPr>
                                    <a:rPr lang="it-IT" sz="1100" b="0" i="1">
                                      <a:latin typeface="Cambria Math"/>
                                      <a:ea typeface="Cambria Math" panose="02040503050406030204" pitchFamily="18" charset="0"/>
                                    </a:rPr>
                                  </m:ctrlPr>
                                </m:dPr>
                                <m:e>
                                  <m:r>
                                    <a:rPr lang="it-IT" sz="1100" b="0" i="1">
                                      <a:latin typeface="Cambria Math" panose="02040503050406030204" pitchFamily="18" charset="0"/>
                                      <a:ea typeface="Cambria Math" panose="02040503050406030204" pitchFamily="18" charset="0"/>
                                    </a:rPr>
                                    <m:t>50−</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e>
                              </m:d>
                              <m:r>
                                <a:rPr lang="it-IT" sz="1100" b="0" i="1">
                                  <a:latin typeface="Cambria Math" panose="02040503050406030204" pitchFamily="18" charset="0"/>
                                  <a:ea typeface="Cambria Math" panose="02040503050406030204" pitchFamily="18" charset="0"/>
                                </a:rPr>
                                <m:t> </m:t>
                              </m:r>
                            </m:e>
                          </m:d>
                          <m:r>
                            <a:rPr lang="it-IT" sz="1100" b="0" i="1">
                              <a:latin typeface="Cambria Math" panose="02040503050406030204" pitchFamily="18" charset="0"/>
                            </a:rPr>
                            <m:t>  </m:t>
                          </m:r>
                          <m:r>
                            <m:rPr>
                              <m:brk m:alnAt="7"/>
                            </m:rPr>
                            <a:rPr lang="it-IT" sz="1100" b="0" i="1">
                              <a:solidFill>
                                <a:schemeClr val="tx1"/>
                              </a:solidFill>
                              <a:effectLst/>
                              <a:latin typeface="Cambria Math" panose="02040503050406030204" pitchFamily="18" charset="0"/>
                              <a:ea typeface="+mn-ea"/>
                              <a:cs typeface="+mn-cs"/>
                            </a:rPr>
                            <m:t>𝑖</m:t>
                          </m:r>
                          <m:r>
                            <a:rPr lang="it-IT" sz="1100" b="0" i="1">
                              <a:solidFill>
                                <a:schemeClr val="tx1"/>
                              </a:solidFill>
                              <a:effectLst/>
                              <a:latin typeface="Cambria Math" panose="02040503050406030204" pitchFamily="18" charset="0"/>
                              <a:ea typeface="+mn-ea"/>
                              <a:cs typeface="+mn-cs"/>
                            </a:rPr>
                            <m:t>𝑓</m:t>
                          </m:r>
                          <m:r>
                            <a:rPr lang="it-IT" sz="1100" b="0" i="1">
                              <a:solidFill>
                                <a:schemeClr val="tx1"/>
                              </a:solidFill>
                              <a:effectLst/>
                              <a:latin typeface="Cambria Math" panose="02040503050406030204" pitchFamily="18" charset="0"/>
                              <a:ea typeface="+mn-ea"/>
                              <a:cs typeface="+mn-cs"/>
                            </a:rPr>
                            <m:t>  10 </m:t>
                          </m:r>
                          <m:sSup>
                            <m:sSupPr>
                              <m:ctrlPr>
                                <a:rPr lang="it-IT" sz="1100" b="0" i="1">
                                  <a:solidFill>
                                    <a:schemeClr val="tx1"/>
                                  </a:solidFill>
                                  <a:effectLst/>
                                  <a:latin typeface="Cambria Math"/>
                                  <a:ea typeface="+mn-ea"/>
                                  <a:cs typeface="+mn-cs"/>
                                </a:rPr>
                              </m:ctrlPr>
                            </m:sSupPr>
                            <m:e>
                              <m:r>
                                <a:rPr lang="it-IT" sz="1100" b="0" i="1">
                                  <a:solidFill>
                                    <a:schemeClr val="tx1"/>
                                  </a:solidFill>
                                  <a:effectLst/>
                                  <a:latin typeface="Cambria Math" panose="02040503050406030204" pitchFamily="18" charset="0"/>
                                  <a:ea typeface="+mn-ea"/>
                                  <a:cs typeface="+mn-cs"/>
                                </a:rPr>
                                <m:t>𝑚</m:t>
                              </m:r>
                            </m:e>
                            <m:sup>
                              <m:r>
                                <a:rPr lang="it-IT" sz="1100" b="0" i="1">
                                  <a:solidFill>
                                    <a:schemeClr val="tx1"/>
                                  </a:solidFill>
                                  <a:effectLst/>
                                  <a:latin typeface="Cambria Math" panose="02040503050406030204" pitchFamily="18" charset="0"/>
                                  <a:ea typeface="+mn-ea"/>
                                  <a:cs typeface="+mn-cs"/>
                                </a:rPr>
                                <m:t>2</m:t>
                              </m:r>
                            </m:sup>
                          </m:sSup>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Cambria Math" panose="02040503050406030204" pitchFamily="18" charset="0"/>
                              <a:cs typeface="+mn-cs"/>
                            </a:rPr>
                            <m:t>≤</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m:rPr>
                              <m:brk m:alnAt="7"/>
                            </m:rPr>
                            <a:rPr lang="it-IT" sz="1100" b="0" i="1">
                              <a:solidFill>
                                <a:schemeClr val="tx1"/>
                              </a:solidFill>
                              <a:effectLst/>
                              <a:latin typeface="Cambria Math" panose="02040503050406030204" pitchFamily="18" charset="0"/>
                              <a:ea typeface="+mn-ea"/>
                              <a:cs typeface="+mn-cs"/>
                            </a:rPr>
                            <m:t>&lt;</m:t>
                          </m:r>
                          <m:r>
                            <a:rPr lang="it-IT" sz="1100" b="0" i="1">
                              <a:solidFill>
                                <a:schemeClr val="tx1"/>
                              </a:solidFill>
                              <a:effectLst/>
                              <a:latin typeface="Cambria Math" panose="02040503050406030204" pitchFamily="18" charset="0"/>
                              <a:ea typeface="+mn-ea"/>
                              <a:cs typeface="+mn-cs"/>
                            </a:rPr>
                            <m:t>50 </m:t>
                          </m:r>
                          <m:r>
                            <a:rPr lang="it-IT" sz="1100" b="0" i="1">
                              <a:solidFill>
                                <a:schemeClr val="tx1"/>
                              </a:solidFill>
                              <a:effectLst/>
                              <a:latin typeface="Cambria Math" panose="02040503050406030204" pitchFamily="18" charset="0"/>
                              <a:ea typeface="+mn-ea"/>
                              <a:cs typeface="+mn-cs"/>
                            </a:rPr>
                            <m:t>𝑚</m:t>
                          </m:r>
                          <m:r>
                            <a:rPr lang="it-IT" sz="1100" b="0" i="1">
                              <a:solidFill>
                                <a:schemeClr val="tx1"/>
                              </a:solidFill>
                              <a:effectLst/>
                              <a:latin typeface="Cambria Math" panose="02040503050406030204" pitchFamily="18" charset="0"/>
                              <a:ea typeface="+mn-ea"/>
                              <a:cs typeface="+mn-cs"/>
                            </a:rPr>
                            <m:t>²</m:t>
                          </m:r>
                        </m:e>
                      </m:mr>
                      <m:mr>
                        <m:e>
                          <m:r>
                            <a:rPr lang="it-IT" sz="1100" b="0" i="1">
                              <a:latin typeface="Cambria Math" panose="02040503050406030204" pitchFamily="18" charset="0"/>
                            </a:rPr>
                            <m:t>0,035</m:t>
                          </m:r>
                          <m:r>
                            <a:rPr lang="it-IT" sz="1100" b="0" i="1">
                              <a:latin typeface="Cambria Math" panose="02040503050406030204" pitchFamily="18" charset="0"/>
                              <a:ea typeface="Cambria Math" panose="02040503050406030204" pitchFamily="18" charset="0"/>
                            </a:rPr>
                            <m:t>×</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mn-ea"/>
                              <a:cs typeface="+mn-cs"/>
                            </a:rPr>
                            <m:t>𝑖𝑓</m:t>
                          </m:r>
                          <m:r>
                            <a:rPr lang="it-IT" sz="1100" b="0" i="1">
                              <a:solidFill>
                                <a:schemeClr val="tx1"/>
                              </a:solidFill>
                              <a:effectLst/>
                              <a:latin typeface="Cambria Math" panose="02040503050406030204" pitchFamily="18" charset="0"/>
                              <a:ea typeface="+mn-ea"/>
                              <a:cs typeface="+mn-cs"/>
                            </a:rPr>
                            <m:t> </m:t>
                          </m:r>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mn-ea"/>
                                  <a:cs typeface="+mn-cs"/>
                                </a:rPr>
                                <m:t>𝐴</m:t>
                              </m:r>
                            </m:e>
                            <m:sub>
                              <m:r>
                                <a:rPr lang="it-IT" sz="1100" b="0" i="1">
                                  <a:solidFill>
                                    <a:schemeClr val="tx1"/>
                                  </a:solidFill>
                                  <a:effectLst/>
                                  <a:latin typeface="Cambria Math" panose="02040503050406030204" pitchFamily="18" charset="0"/>
                                  <a:ea typeface="+mn-ea"/>
                                  <a:cs typeface="+mn-cs"/>
                                </a:rPr>
                                <m:t>h</m:t>
                              </m:r>
                            </m:sub>
                          </m:sSub>
                          <m:r>
                            <a:rPr lang="it-IT" sz="1100" b="0" i="1">
                              <a:solidFill>
                                <a:schemeClr val="tx1"/>
                              </a:solidFill>
                              <a:effectLst/>
                              <a:latin typeface="Cambria Math" panose="02040503050406030204" pitchFamily="18" charset="0"/>
                              <a:ea typeface="+mn-ea"/>
                              <a:cs typeface="+mn-cs"/>
                            </a:rPr>
                            <m:t> </m:t>
                          </m:r>
                          <m:r>
                            <a:rPr lang="it-IT" sz="1100" b="0" i="1">
                              <a:solidFill>
                                <a:schemeClr val="tx1"/>
                              </a:solidFill>
                              <a:effectLst/>
                              <a:latin typeface="Cambria Math" panose="02040503050406030204" pitchFamily="18" charset="0"/>
                              <a:ea typeface="Cambria Math" panose="02040503050406030204" pitchFamily="18" charset="0"/>
                              <a:cs typeface="+mn-cs"/>
                            </a:rPr>
                            <m:t>≥</m:t>
                          </m:r>
                          <m:r>
                            <a:rPr lang="it-IT" sz="1100" b="0" i="1">
                              <a:solidFill>
                                <a:schemeClr val="tx1"/>
                              </a:solidFill>
                              <a:effectLst/>
                              <a:latin typeface="Cambria Math" panose="02040503050406030204" pitchFamily="18" charset="0"/>
                              <a:ea typeface="+mn-ea"/>
                              <a:cs typeface="+mn-cs"/>
                            </a:rPr>
                            <m:t>50 </m:t>
                          </m:r>
                          <m:r>
                            <a:rPr lang="it-IT" sz="1100" b="0" i="1">
                              <a:solidFill>
                                <a:schemeClr val="tx1"/>
                              </a:solidFill>
                              <a:effectLst/>
                              <a:latin typeface="Cambria Math" panose="02040503050406030204" pitchFamily="18" charset="0"/>
                              <a:ea typeface="+mn-ea"/>
                              <a:cs typeface="+mn-cs"/>
                            </a:rPr>
                            <m:t>𝑚</m:t>
                          </m:r>
                          <m:r>
                            <a:rPr lang="it-IT" sz="1100" b="0" i="1">
                              <a:solidFill>
                                <a:schemeClr val="tx1"/>
                              </a:solidFill>
                              <a:effectLst/>
                              <a:latin typeface="Cambria Math" panose="02040503050406030204" pitchFamily="18" charset="0"/>
                              <a:ea typeface="+mn-ea"/>
                              <a:cs typeface="+mn-cs"/>
                            </a:rPr>
                            <m:t>²</m:t>
                          </m:r>
                        </m:e>
                      </m:mr>
                    </m:m>
                    <m:r>
                      <a:rPr lang="it-IT" sz="1100" b="0" i="1">
                        <a:latin typeface="Cambria Math" panose="02040503050406030204" pitchFamily="18" charset="0"/>
                      </a:rPr>
                      <m:t> </m:t>
                    </m:r>
                  </m:oMath>
                </m:oMathPara>
              </a14:m>
              <a:endParaRPr lang="it-IT" sz="1100"/>
            </a:p>
          </xdr:txBody>
        </xdr:sp>
      </mc:Choice>
      <mc:Fallback xmlns="">
        <xdr:sp macro="" textlink="">
          <xdr:nvSpPr>
            <xdr:cNvPr id="14" name="CasellaDiTesto 13">
              <a:extLst>
                <a:ext uri="{FF2B5EF4-FFF2-40B4-BE49-F238E27FC236}">
                  <a16:creationId xmlns:a16="http://schemas.microsoft.com/office/drawing/2014/main" id="{77FCE869-432F-4188-8F29-54EBEBE7E352}"/>
                </a:ext>
              </a:extLst>
            </xdr:cNvPr>
            <xdr:cNvSpPr txBox="1"/>
          </xdr:nvSpPr>
          <xdr:spPr>
            <a:xfrm>
              <a:off x="1994648" y="62192646"/>
              <a:ext cx="4385496" cy="550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spAutoFit/>
            </a:bodyPr>
            <a:lstStyle/>
            <a:p>
              <a:pPr/>
              <a:r>
                <a:rPr lang="it-IT" sz="1100" b="0" i="0">
                  <a:latin typeface="Cambria Math" panose="02040503050406030204" pitchFamily="18" charset="0"/>
                </a:rPr>
                <a:t>𝑛_(𝑝;𝑒𝑞;𝑚𝑎𝑥;𝑎𝑝𝑟)</a:t>
              </a:r>
              <a:r>
                <a:rPr lang="it-IT" sz="1100" i="0">
                  <a:latin typeface="Cambria Math" panose="02040503050406030204" pitchFamily="18" charset="0"/>
                </a:rPr>
                <a:t>=■8(</a:t>
              </a:r>
              <a:r>
                <a:rPr lang="it-IT" sz="1100" b="0" i="0">
                  <a:latin typeface="Cambria Math" panose="02040503050406030204" pitchFamily="18" charset="0"/>
                </a:rPr>
                <a:t>1    𝑖𝑓 〖  𝐴〗_ℎ</a:t>
              </a:r>
              <a:r>
                <a:rPr lang="it-IT" sz="1100" b="0" i="0">
                  <a:latin typeface="Cambria Math" panose="02040503050406030204" pitchFamily="18" charset="0"/>
                  <a:ea typeface="Cambria Math" panose="02040503050406030204" pitchFamily="18" charset="0"/>
                </a:rPr>
                <a:t>&lt;10 𝑚²@[</a:t>
              </a:r>
              <a:r>
                <a:rPr lang="it-IT" sz="1100" b="0" i="0">
                  <a:latin typeface="Cambria Math" panose="02040503050406030204" pitchFamily="18" charset="0"/>
                </a:rPr>
                <a:t>1.75−0,01875</a:t>
              </a:r>
              <a:r>
                <a:rPr lang="it-IT" sz="1100" b="0" i="0">
                  <a:latin typeface="Cambria Math" panose="02040503050406030204" pitchFamily="18" charset="0"/>
                  <a:ea typeface="Cambria Math" panose="02040503050406030204" pitchFamily="18" charset="0"/>
                </a:rPr>
                <a:t>×(50−</a:t>
              </a:r>
              <a:r>
                <a:rPr lang="it-IT" sz="1100" b="0" i="0">
                  <a:solidFill>
                    <a:schemeClr val="tx1"/>
                  </a:solidFill>
                  <a:effectLst/>
                  <a:latin typeface="Cambria Math" panose="02040503050406030204" pitchFamily="18" charset="0"/>
                  <a:ea typeface="+mn-ea"/>
                  <a:cs typeface="+mn-cs"/>
                </a:rPr>
                <a:t>𝐴_ℎ )</a:t>
              </a:r>
              <a:r>
                <a:rPr lang="it-IT" sz="1100" b="0" i="0">
                  <a:solidFill>
                    <a:schemeClr val="tx1"/>
                  </a:solidFill>
                  <a:effectLst/>
                  <a:latin typeface="Cambria Math" panose="02040503050406030204" pitchFamily="18" charset="0"/>
                  <a:ea typeface="Cambria Math" panose="02040503050406030204" pitchFamily="18" charset="0"/>
                  <a:cs typeface="+mn-cs"/>
                </a:rPr>
                <a:t> </a:t>
              </a:r>
              <a:r>
                <a:rPr lang="it-IT" sz="1100" b="0" i="0">
                  <a:latin typeface="Cambria Math" panose="02040503050406030204" pitchFamily="18" charset="0"/>
                  <a:ea typeface="Cambria Math" panose="02040503050406030204" pitchFamily="18" charset="0"/>
                </a:rPr>
                <a:t> ] </a:t>
              </a:r>
              <a:r>
                <a:rPr lang="it-IT" sz="1100" b="0" i="0">
                  <a:latin typeface="Cambria Math" panose="02040503050406030204" pitchFamily="18" charset="0"/>
                </a:rPr>
                <a:t>  </a:t>
              </a:r>
              <a:r>
                <a:rPr lang="it-IT" sz="1100" b="0" i="0">
                  <a:solidFill>
                    <a:schemeClr val="tx1"/>
                  </a:solidFill>
                  <a:effectLst/>
                  <a:latin typeface="Cambria Math" panose="02040503050406030204" pitchFamily="18" charset="0"/>
                  <a:ea typeface="+mn-ea"/>
                  <a:cs typeface="+mn-cs"/>
                </a:rPr>
                <a:t>𝑖𝑓  10 𝑚^2  </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b="0" i="0">
                  <a:solidFill>
                    <a:schemeClr val="tx1"/>
                  </a:solidFill>
                  <a:effectLst/>
                  <a:latin typeface="Cambria Math" panose="02040503050406030204" pitchFamily="18" charset="0"/>
                  <a:ea typeface="+mn-ea"/>
                  <a:cs typeface="+mn-cs"/>
                </a:rPr>
                <a:t>𝐴_ℎ&lt;50 𝑚²@</a:t>
              </a:r>
              <a:r>
                <a:rPr lang="it-IT" sz="1100" b="0" i="0">
                  <a:latin typeface="Cambria Math" panose="02040503050406030204" pitchFamily="18" charset="0"/>
                </a:rPr>
                <a:t>0,035</a:t>
              </a:r>
              <a:r>
                <a:rPr lang="it-IT" sz="1100" b="0" i="0">
                  <a:latin typeface="Cambria Math" panose="02040503050406030204" pitchFamily="18" charset="0"/>
                  <a:ea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𝐴_ℎ     𝑖𝑓 〖   𝐴〗_ℎ  </a:t>
              </a:r>
              <a:r>
                <a:rPr lang="it-IT" sz="1100" b="0" i="0">
                  <a:solidFill>
                    <a:schemeClr val="tx1"/>
                  </a:solidFill>
                  <a:effectLst/>
                  <a:latin typeface="Cambria Math" panose="02040503050406030204" pitchFamily="18" charset="0"/>
                  <a:ea typeface="Cambria Math" panose="02040503050406030204" pitchFamily="18" charset="0"/>
                  <a:cs typeface="+mn-cs"/>
                </a:rPr>
                <a:t>≥</a:t>
              </a:r>
              <a:r>
                <a:rPr lang="it-IT" sz="1100" b="0" i="0">
                  <a:solidFill>
                    <a:schemeClr val="tx1"/>
                  </a:solidFill>
                  <a:effectLst/>
                  <a:latin typeface="Cambria Math" panose="02040503050406030204" pitchFamily="18" charset="0"/>
                  <a:ea typeface="+mn-ea"/>
                  <a:cs typeface="+mn-cs"/>
                </a:rPr>
                <a:t>50 𝑚²)</a:t>
              </a:r>
              <a:r>
                <a:rPr lang="it-IT" sz="1100" b="0" i="0">
                  <a:latin typeface="Cambria Math" panose="02040503050406030204" pitchFamily="18" charset="0"/>
                </a:rPr>
                <a:t> </a:t>
              </a:r>
              <a:endParaRPr lang="it-IT" sz="1100"/>
            </a:p>
          </xdr:txBody>
        </xdr:sp>
      </mc:Fallback>
    </mc:AlternateContent>
    <xdr:clientData/>
  </xdr:oneCellAnchor>
  <xdr:oneCellAnchor>
    <xdr:from>
      <xdr:col>13</xdr:col>
      <xdr:colOff>89647</xdr:colOff>
      <xdr:row>284</xdr:row>
      <xdr:rowOff>0</xdr:rowOff>
    </xdr:from>
    <xdr:ext cx="2440092" cy="381579"/>
    <mc:AlternateContent xmlns:mc="http://schemas.openxmlformats.org/markup-compatibility/2006" xmlns:a14="http://schemas.microsoft.com/office/drawing/2010/main">
      <mc:Choice Requires="a14">
        <xdr:sp macro="" textlink="">
          <xdr:nvSpPr>
            <xdr:cNvPr id="15" name="CasellaDiTesto 14">
              <a:extLst>
                <a:ext uri="{FF2B5EF4-FFF2-40B4-BE49-F238E27FC236}">
                  <a16:creationId xmlns:a16="http://schemas.microsoft.com/office/drawing/2014/main" xmlns="" id="{00000000-0008-0000-0500-00000F000000}"/>
                </a:ext>
              </a:extLst>
            </xdr:cNvPr>
            <xdr:cNvSpPr txBox="1"/>
          </xdr:nvSpPr>
          <xdr:spPr>
            <a:xfrm>
              <a:off x="9861176" y="67056000"/>
              <a:ext cx="2440092" cy="381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𝑉</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𝑛𝑑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𝑑</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𝑟𝑒𝑓</m:t>
                        </m:r>
                      </m:sub>
                    </m:sSub>
                    <m:r>
                      <a:rPr lang="it-IT" sz="1100" i="1">
                        <a:latin typeface="Cambria Math" panose="02040503050406030204" pitchFamily="18" charset="0"/>
                      </a:rPr>
                      <m:t>=</m:t>
                    </m:r>
                    <m:r>
                      <a:rPr lang="it-IT" sz="1100" b="0" i="1">
                        <a:latin typeface="Cambria Math" panose="02040503050406030204" pitchFamily="18" charset="0"/>
                      </a:rPr>
                      <m:t>𝑚𝑎𝑥</m:t>
                    </m:r>
                    <m:d>
                      <m:dPr>
                        <m:begChr m:val="["/>
                        <m:endChr m:val="]"/>
                        <m:ctrlPr>
                          <a:rPr lang="it-IT" sz="1100" b="0" i="1">
                            <a:latin typeface="Cambria Math"/>
                          </a:rPr>
                        </m:ctrlPr>
                      </m:dPr>
                      <m:e>
                        <m:r>
                          <a:rPr lang="it-IT" sz="1100" b="0" i="1">
                            <a:latin typeface="Cambria Math" panose="02040503050406030204" pitchFamily="18" charset="0"/>
                          </a:rPr>
                          <m:t>40.71;3.26</m:t>
                        </m:r>
                        <m:r>
                          <a:rPr lang="it-IT" sz="1100" b="0" i="1">
                            <a:latin typeface="Cambria Math" panose="02040503050406030204" pitchFamily="18" charset="0"/>
                            <a:ea typeface="Cambria Math" panose="02040503050406030204" pitchFamily="18" charset="0"/>
                          </a:rPr>
                          <m:t>×</m:t>
                        </m:r>
                        <m:f>
                          <m:fPr>
                            <m:ctrlPr>
                              <a:rPr lang="it-IT" sz="1100" b="0" i="1">
                                <a:latin typeface="Cambria Math"/>
                              </a:rPr>
                            </m:ctrlPr>
                          </m:fPr>
                          <m:num>
                            <m:sSub>
                              <m:sSubPr>
                                <m:ctrlPr>
                                  <a:rPr lang="it-IT" sz="1100" b="0" i="1">
                                    <a:latin typeface="Cambria Math"/>
                                  </a:rPr>
                                </m:ctrlPr>
                              </m:sSubPr>
                              <m:e>
                                <m:r>
                                  <a:rPr lang="it-IT" sz="1100" b="0" i="1">
                                    <a:latin typeface="Cambria Math" panose="02040503050406030204" pitchFamily="18" charset="0"/>
                                  </a:rPr>
                                  <m:t>𝐴</m:t>
                                </m:r>
                              </m:e>
                              <m:sub>
                                <m:r>
                                  <a:rPr lang="it-IT" sz="1100" b="0" i="1">
                                    <a:latin typeface="Cambria Math" panose="02040503050406030204" pitchFamily="18" charset="0"/>
                                  </a:rPr>
                                  <m:t>h</m:t>
                                </m:r>
                              </m:sub>
                            </m:sSub>
                          </m:num>
                          <m:den>
                            <m:sSub>
                              <m:sSubPr>
                                <m:ctrlPr>
                                  <a:rPr lang="it-IT" sz="1100" b="0" i="1">
                                    <a:latin typeface="Cambria Math"/>
                                  </a:rPr>
                                </m:ctrlPr>
                              </m:sSubPr>
                              <m:e>
                                <m:r>
                                  <a:rPr lang="it-IT" sz="1100" b="0" i="1">
                                    <a:latin typeface="Cambria Math" panose="02040503050406030204" pitchFamily="18" charset="0"/>
                                  </a:rPr>
                                  <m:t>𝑛</m:t>
                                </m:r>
                              </m:e>
                              <m:sub>
                                <m:r>
                                  <a:rPr lang="it-IT" sz="1100" b="0" i="1">
                                    <a:latin typeface="Cambria Math" panose="02040503050406030204" pitchFamily="18" charset="0"/>
                                  </a:rPr>
                                  <m:t>𝑃</m:t>
                                </m:r>
                                <m:r>
                                  <a:rPr lang="it-IT" sz="1100" b="0" i="1">
                                    <a:latin typeface="Cambria Math" panose="02040503050406030204" pitchFamily="18" charset="0"/>
                                  </a:rPr>
                                  <m:t>;</m:t>
                                </m:r>
                                <m:r>
                                  <a:rPr lang="it-IT" sz="1100" b="0" i="1">
                                    <a:latin typeface="Cambria Math" panose="02040503050406030204" pitchFamily="18" charset="0"/>
                                  </a:rPr>
                                  <m:t>𝑒𝑞</m:t>
                                </m:r>
                              </m:sub>
                            </m:sSub>
                          </m:den>
                        </m:f>
                      </m:e>
                    </m:d>
                  </m:oMath>
                </m:oMathPara>
              </a14:m>
              <a:endParaRPr lang="it-IT" sz="1100"/>
            </a:p>
          </xdr:txBody>
        </xdr:sp>
      </mc:Choice>
      <mc:Fallback xmlns="">
        <xdr:sp macro="" textlink="">
          <xdr:nvSpPr>
            <xdr:cNvPr id="15" name="CasellaDiTesto 14">
              <a:extLst>
                <a:ext uri="{FF2B5EF4-FFF2-40B4-BE49-F238E27FC236}">
                  <a16:creationId xmlns:a16="http://schemas.microsoft.com/office/drawing/2014/main" id="{A2074812-6D11-492A-AD7F-B08A453EACCD}"/>
                </a:ext>
              </a:extLst>
            </xdr:cNvPr>
            <xdr:cNvSpPr txBox="1"/>
          </xdr:nvSpPr>
          <xdr:spPr>
            <a:xfrm>
              <a:off x="9861176" y="67056000"/>
              <a:ext cx="2440092" cy="381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it-IT" sz="1100" b="0" i="0">
                  <a:solidFill>
                    <a:schemeClr val="tx1"/>
                  </a:solidFill>
                  <a:effectLst/>
                  <a:latin typeface="Cambria Math" panose="02040503050406030204" pitchFamily="18" charset="0"/>
                  <a:ea typeface="+mn-ea"/>
                  <a:cs typeface="+mn-cs"/>
                </a:rPr>
                <a:t>𝑉_(𝑊;𝑛𝑑;𝑑;𝑟𝑒𝑓)</a:t>
              </a:r>
              <a:r>
                <a:rPr lang="it-IT" sz="1100" i="0">
                  <a:latin typeface="Cambria Math" panose="02040503050406030204" pitchFamily="18" charset="0"/>
                </a:rPr>
                <a:t>=</a:t>
              </a:r>
              <a:r>
                <a:rPr lang="it-IT" sz="1100" b="0" i="0">
                  <a:latin typeface="Cambria Math" panose="02040503050406030204" pitchFamily="18" charset="0"/>
                </a:rPr>
                <a:t>𝑚𝑎𝑥[40.71;3.26</a:t>
              </a:r>
              <a:r>
                <a:rPr lang="it-IT" sz="1100" b="0" i="0">
                  <a:latin typeface="Cambria Math" panose="02040503050406030204" pitchFamily="18" charset="0"/>
                  <a:ea typeface="Cambria Math" panose="02040503050406030204" pitchFamily="18" charset="0"/>
                </a:rPr>
                <a:t>×</a:t>
              </a:r>
              <a:r>
                <a:rPr lang="it-IT" sz="1100" b="0" i="0">
                  <a:latin typeface="Cambria Math" panose="02040503050406030204" pitchFamily="18" charset="0"/>
                </a:rPr>
                <a:t>𝐴_ℎ/𝑛_(𝑃;𝑒𝑞) ]</a:t>
              </a:r>
              <a:endParaRPr lang="it-IT" sz="11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9</xdr:col>
      <xdr:colOff>485775</xdr:colOff>
      <xdr:row>50</xdr:row>
      <xdr:rowOff>104775</xdr:rowOff>
    </xdr:from>
    <xdr:to>
      <xdr:col>14</xdr:col>
      <xdr:colOff>561975</xdr:colOff>
      <xdr:row>54</xdr:row>
      <xdr:rowOff>171451</xdr:rowOff>
    </xdr:to>
    <xdr:sp macro="" textlink="">
      <xdr:nvSpPr>
        <xdr:cNvPr id="2" name="Freccia a sinistra 1">
          <a:extLst>
            <a:ext uri="{FF2B5EF4-FFF2-40B4-BE49-F238E27FC236}">
              <a16:creationId xmlns:a16="http://schemas.microsoft.com/office/drawing/2014/main" xmlns="" id="{00000000-0008-0000-0900-000002000000}"/>
            </a:ext>
          </a:extLst>
        </xdr:cNvPr>
        <xdr:cNvSpPr/>
      </xdr:nvSpPr>
      <xdr:spPr>
        <a:xfrm>
          <a:off x="9067800" y="9020175"/>
          <a:ext cx="3124200" cy="828676"/>
        </a:xfrm>
        <a:prstGeom prst="leftArrow">
          <a:avLst>
            <a:gd name="adj1" fmla="val 79730"/>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100"/>
            <a:t>La presenza di festività infrasettimanali aumenta il numero di festivi e riduce i corrispondenti giorni della settimana</a:t>
          </a:r>
        </a:p>
      </xdr:txBody>
    </xdr:sp>
    <xdr:clientData/>
  </xdr:twoCellAnchor>
  <xdr:twoCellAnchor>
    <xdr:from>
      <xdr:col>10</xdr:col>
      <xdr:colOff>104776</xdr:colOff>
      <xdr:row>64</xdr:row>
      <xdr:rowOff>38101</xdr:rowOff>
    </xdr:from>
    <xdr:to>
      <xdr:col>14</xdr:col>
      <xdr:colOff>371476</xdr:colOff>
      <xdr:row>66</xdr:row>
      <xdr:rowOff>171450</xdr:rowOff>
    </xdr:to>
    <xdr:sp macro="" textlink="">
      <xdr:nvSpPr>
        <xdr:cNvPr id="3" name="Freccia a sinistra 2">
          <a:extLst>
            <a:ext uri="{FF2B5EF4-FFF2-40B4-BE49-F238E27FC236}">
              <a16:creationId xmlns:a16="http://schemas.microsoft.com/office/drawing/2014/main" xmlns="" id="{00000000-0008-0000-0900-000003000000}"/>
            </a:ext>
          </a:extLst>
        </xdr:cNvPr>
        <xdr:cNvSpPr/>
      </xdr:nvSpPr>
      <xdr:spPr>
        <a:xfrm>
          <a:off x="9639301" y="12420601"/>
          <a:ext cx="2705100" cy="600074"/>
        </a:xfrm>
        <a:prstGeom prst="leftArrow">
          <a:avLst>
            <a:gd name="adj1" fmla="val 79730"/>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100"/>
            <a:t>Questo permette di allineare</a:t>
          </a:r>
          <a:r>
            <a:rPr lang="it-IT" sz="1100" baseline="0"/>
            <a:t> qualsiasi profilo orario con la media annuale</a:t>
          </a:r>
          <a:endParaRPr lang="it-IT" sz="1100"/>
        </a:p>
      </xdr:txBody>
    </xdr:sp>
    <xdr:clientData/>
  </xdr:twoCellAnchor>
  <xdr:oneCellAnchor>
    <xdr:from>
      <xdr:col>3</xdr:col>
      <xdr:colOff>46006</xdr:colOff>
      <xdr:row>57</xdr:row>
      <xdr:rowOff>189388</xdr:rowOff>
    </xdr:from>
    <xdr:ext cx="2220944" cy="229712"/>
    <mc:AlternateContent xmlns:mc="http://schemas.openxmlformats.org/markup-compatibility/2006" xmlns:a14="http://schemas.microsoft.com/office/drawing/2010/main">
      <mc:Choice Requires="a14">
        <xdr:sp macro="" textlink="">
          <xdr:nvSpPr>
            <xdr:cNvPr id="4" name="CasellaDiTesto 3">
              <a:extLst>
                <a:ext uri="{FF2B5EF4-FFF2-40B4-BE49-F238E27FC236}">
                  <a16:creationId xmlns:a16="http://schemas.microsoft.com/office/drawing/2014/main" xmlns="" id="{00000000-0008-0000-0900-000004000000}"/>
                </a:ext>
              </a:extLst>
            </xdr:cNvPr>
            <xdr:cNvSpPr txBox="1"/>
          </xdr:nvSpPr>
          <xdr:spPr>
            <a:xfrm>
              <a:off x="3932206" y="11085988"/>
              <a:ext cx="2220944" cy="229712"/>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𝑘</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𝑤𝑟𝑘</m:t>
                        </m:r>
                        <m:r>
                          <a:rPr lang="it-IT" sz="1050" b="0" i="1">
                            <a:latin typeface="Cambria Math" panose="02040503050406030204" pitchFamily="18" charset="0"/>
                          </a:rPr>
                          <m:t>;</m:t>
                        </m:r>
                        <m:r>
                          <a:rPr lang="it-IT" sz="1050" b="0" i="1">
                            <a:latin typeface="Cambria Math" panose="02040503050406030204" pitchFamily="18" charset="0"/>
                          </a:rPr>
                          <m:t>𝑦𝑒𝑎𝑟</m:t>
                        </m:r>
                      </m:sub>
                    </m:sSub>
                    <m:r>
                      <a:rPr lang="it-IT" sz="1050" i="1">
                        <a:latin typeface="Cambria Math" panose="02040503050406030204" pitchFamily="18" charset="0"/>
                      </a:rPr>
                      <m:t>=</m:t>
                    </m:r>
                    <m:sSub>
                      <m:sSubPr>
                        <m:ctrlPr>
                          <a:rPr lang="it-IT" sz="1050" i="1">
                            <a:solidFill>
                              <a:schemeClr val="tx1"/>
                            </a:solidFill>
                            <a:effectLst/>
                            <a:latin typeface="Cambria Math"/>
                            <a:ea typeface="+mn-ea"/>
                            <a:cs typeface="+mn-cs"/>
                          </a:rPr>
                        </m:ctrlPr>
                      </m:sSubPr>
                      <m:e>
                        <m:sSub>
                          <m:sSubPr>
                            <m:ctrlPr>
                              <a:rPr lang="it-IT" sz="1050" i="1">
                                <a:solidFill>
                                  <a:schemeClr val="tx1"/>
                                </a:solidFill>
                                <a:effectLst/>
                                <a:latin typeface="Cambria Math"/>
                                <a:ea typeface="+mn-ea"/>
                                <a:cs typeface="+mn-cs"/>
                              </a:rPr>
                            </m:ctrlPr>
                          </m:sSubPr>
                          <m:e>
                            <m:r>
                              <a:rPr lang="it-IT" sz="1050" b="0" i="1">
                                <a:solidFill>
                                  <a:schemeClr val="tx1"/>
                                </a:solidFill>
                                <a:effectLst/>
                                <a:latin typeface="Cambria Math" panose="02040503050406030204" pitchFamily="18" charset="0"/>
                                <a:ea typeface="+mn-ea"/>
                                <a:cs typeface="+mn-cs"/>
                              </a:rPr>
                              <m:t>𝑘</m:t>
                            </m:r>
                          </m:e>
                          <m:sub>
                            <m:r>
                              <a:rPr lang="it-IT" sz="1050" b="0" i="1">
                                <a:solidFill>
                                  <a:schemeClr val="tx1"/>
                                </a:solidFill>
                                <a:effectLst/>
                                <a:latin typeface="Cambria Math" panose="02040503050406030204" pitchFamily="18" charset="0"/>
                                <a:ea typeface="+mn-ea"/>
                                <a:cs typeface="+mn-cs"/>
                              </a:rPr>
                              <m:t>𝑊</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𝑤𝑟𝑘</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𝑑𝑎𝑦</m:t>
                            </m:r>
                          </m:sub>
                        </m:sSub>
                        <m:r>
                          <a:rPr lang="it-IT" sz="1050" b="0" i="1">
                            <a:solidFill>
                              <a:schemeClr val="tx1"/>
                            </a:solidFill>
                            <a:effectLst/>
                            <a:latin typeface="Cambria Math" panose="02040503050406030204" pitchFamily="18" charset="0"/>
                            <a:ea typeface="Cambria Math" panose="02040503050406030204" pitchFamily="18" charset="0"/>
                            <a:cs typeface="+mn-cs"/>
                          </a:rPr>
                          <m:t>×</m:t>
                        </m:r>
                        <m:r>
                          <a:rPr lang="it-IT" sz="1050" b="0" i="1">
                            <a:solidFill>
                              <a:schemeClr val="tx1"/>
                            </a:solidFill>
                            <a:effectLst/>
                            <a:latin typeface="Cambria Math" panose="02040503050406030204" pitchFamily="18" charset="0"/>
                            <a:ea typeface="+mn-ea"/>
                            <a:cs typeface="+mn-cs"/>
                          </a:rPr>
                          <m:t>𝑛</m:t>
                        </m:r>
                      </m:e>
                      <m:sub>
                        <m:r>
                          <a:rPr lang="it-IT" sz="1050" b="0" i="1">
                            <a:solidFill>
                              <a:schemeClr val="tx1"/>
                            </a:solidFill>
                            <a:effectLst/>
                            <a:latin typeface="Cambria Math" panose="02040503050406030204" pitchFamily="18" charset="0"/>
                            <a:ea typeface="+mn-ea"/>
                            <a:cs typeface="+mn-cs"/>
                          </a:rPr>
                          <m:t>𝑑𝑎𝑦</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𝑤𝑟𝑘</m:t>
                        </m:r>
                      </m:sub>
                    </m:sSub>
                  </m:oMath>
                </m:oMathPara>
              </a14:m>
              <a:endParaRPr lang="it-IT" sz="1050"/>
            </a:p>
          </xdr:txBody>
        </xdr:sp>
      </mc:Choice>
      <mc:Fallback xmlns="">
        <xdr:sp macro="" textlink="">
          <xdr:nvSpPr>
            <xdr:cNvPr id="4" name="CasellaDiTesto 3">
              <a:extLst>
                <a:ext uri="{FF2B5EF4-FFF2-40B4-BE49-F238E27FC236}">
                  <a16:creationId xmlns:a16="http://schemas.microsoft.com/office/drawing/2014/main" id="{A07E07FE-0D3B-4BE3-8CBB-1A1EFA44E565}"/>
                </a:ext>
              </a:extLst>
            </xdr:cNvPr>
            <xdr:cNvSpPr txBox="1"/>
          </xdr:nvSpPr>
          <xdr:spPr>
            <a:xfrm>
              <a:off x="3932206" y="11085988"/>
              <a:ext cx="2220944" cy="229712"/>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it-IT" sz="1050" b="0" i="0">
                  <a:latin typeface="Cambria Math" panose="02040503050406030204" pitchFamily="18" charset="0"/>
                </a:rPr>
                <a:t>𝑘_(𝑊;𝑤𝑟𝑘;𝑦𝑒𝑎𝑟)</a:t>
              </a:r>
              <a:r>
                <a:rPr lang="it-IT" sz="1050" i="0">
                  <a:latin typeface="Cambria Math" panose="02040503050406030204" pitchFamily="18" charset="0"/>
                </a:rPr>
                <a:t>=</a:t>
              </a:r>
              <a:r>
                <a:rPr lang="it-IT" sz="1050" i="0">
                  <a:solidFill>
                    <a:schemeClr val="tx1"/>
                  </a:solidFill>
                  <a:effectLst/>
                  <a:latin typeface="+mn-lt"/>
                  <a:ea typeface="+mn-ea"/>
                  <a:cs typeface="+mn-cs"/>
                </a:rPr>
                <a:t>〖</a:t>
              </a:r>
              <a:r>
                <a:rPr lang="it-IT" sz="1050" b="0" i="0">
                  <a:solidFill>
                    <a:schemeClr val="tx1"/>
                  </a:solidFill>
                  <a:effectLst/>
                  <a:latin typeface="+mn-lt"/>
                  <a:ea typeface="+mn-ea"/>
                  <a:cs typeface="+mn-cs"/>
                </a:rPr>
                <a:t>𝑘_(𝑊;𝑤𝑟𝑘;</a:t>
              </a:r>
              <a:r>
                <a:rPr lang="it-IT" sz="1050" b="0" i="0">
                  <a:solidFill>
                    <a:schemeClr val="tx1"/>
                  </a:solidFill>
                  <a:effectLst/>
                  <a:latin typeface="Cambria Math" panose="02040503050406030204" pitchFamily="18" charset="0"/>
                  <a:ea typeface="+mn-ea"/>
                  <a:cs typeface="+mn-cs"/>
                </a:rPr>
                <a:t>𝑑𝑎𝑦</a:t>
              </a:r>
              <a:r>
                <a:rPr lang="it-IT" sz="1050" b="0" i="0">
                  <a:solidFill>
                    <a:schemeClr val="tx1"/>
                  </a:solidFill>
                  <a:effectLst/>
                  <a:latin typeface="+mn-lt"/>
                  <a:ea typeface="+mn-ea"/>
                  <a:cs typeface="+mn-cs"/>
                </a:rPr>
                <a:t>)</a:t>
              </a:r>
              <a:r>
                <a:rPr lang="it-IT" sz="1050" b="0" i="0">
                  <a:solidFill>
                    <a:schemeClr val="tx1"/>
                  </a:solidFill>
                  <a:effectLst/>
                  <a:latin typeface="Cambria Math" panose="02040503050406030204" pitchFamily="18" charset="0"/>
                  <a:ea typeface="Cambria Math" panose="02040503050406030204" pitchFamily="18" charset="0"/>
                  <a:cs typeface="+mn-cs"/>
                </a:rPr>
                <a:t>×</a:t>
              </a:r>
              <a:r>
                <a:rPr lang="it-IT" sz="1050" b="0" i="0">
                  <a:solidFill>
                    <a:schemeClr val="tx1"/>
                  </a:solidFill>
                  <a:effectLst/>
                  <a:latin typeface="Cambria Math" panose="02040503050406030204" pitchFamily="18" charset="0"/>
                  <a:ea typeface="+mn-ea"/>
                  <a:cs typeface="+mn-cs"/>
                </a:rPr>
                <a:t>𝑛</a:t>
              </a:r>
              <a:r>
                <a:rPr lang="it-IT" sz="1050" b="0" i="0">
                  <a:solidFill>
                    <a:schemeClr val="tx1"/>
                  </a:solidFill>
                  <a:effectLst/>
                  <a:latin typeface="+mn-lt"/>
                  <a:ea typeface="+mn-ea"/>
                  <a:cs typeface="+mn-cs"/>
                </a:rPr>
                <a:t>〗_(</a:t>
              </a:r>
              <a:r>
                <a:rPr lang="it-IT" sz="1050" b="0" i="0">
                  <a:solidFill>
                    <a:schemeClr val="tx1"/>
                  </a:solidFill>
                  <a:effectLst/>
                  <a:latin typeface="Cambria Math" panose="02040503050406030204" pitchFamily="18" charset="0"/>
                  <a:ea typeface="+mn-ea"/>
                  <a:cs typeface="+mn-cs"/>
                </a:rPr>
                <a:t>𝑑𝑎𝑦</a:t>
              </a:r>
              <a:r>
                <a:rPr lang="it-IT" sz="1050" b="0" i="0">
                  <a:solidFill>
                    <a:schemeClr val="tx1"/>
                  </a:solidFill>
                  <a:effectLst/>
                  <a:latin typeface="+mn-lt"/>
                  <a:ea typeface="+mn-ea"/>
                  <a:cs typeface="+mn-cs"/>
                </a:rPr>
                <a:t>;𝑤𝑟𝑘)</a:t>
              </a:r>
              <a:endParaRPr lang="it-IT" sz="1050"/>
            </a:p>
          </xdr:txBody>
        </xdr:sp>
      </mc:Fallback>
    </mc:AlternateContent>
    <xdr:clientData/>
  </xdr:oneCellAnchor>
  <xdr:oneCellAnchor>
    <xdr:from>
      <xdr:col>3</xdr:col>
      <xdr:colOff>38100</xdr:colOff>
      <xdr:row>64</xdr:row>
      <xdr:rowOff>152400</xdr:rowOff>
    </xdr:from>
    <xdr:ext cx="1666875" cy="400050"/>
    <mc:AlternateContent xmlns:mc="http://schemas.openxmlformats.org/markup-compatibility/2006" xmlns:a14="http://schemas.microsoft.com/office/drawing/2010/main">
      <mc:Choice Requires="a14">
        <xdr:sp macro="" textlink="">
          <xdr:nvSpPr>
            <xdr:cNvPr id="5" name="CasellaDiTesto 4">
              <a:extLst>
                <a:ext uri="{FF2B5EF4-FFF2-40B4-BE49-F238E27FC236}">
                  <a16:creationId xmlns:a16="http://schemas.microsoft.com/office/drawing/2014/main" xmlns="" id="{00000000-0008-0000-0900-000005000000}"/>
                </a:ext>
              </a:extLst>
            </xdr:cNvPr>
            <xdr:cNvSpPr txBox="1"/>
          </xdr:nvSpPr>
          <xdr:spPr>
            <a:xfrm>
              <a:off x="3924300" y="12534900"/>
              <a:ext cx="1666875" cy="400050"/>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𝑘</m:t>
                        </m:r>
                      </m:e>
                      <m:sub>
                        <m:r>
                          <a:rPr lang="it-IT" sz="1050" b="0" i="1">
                            <a:latin typeface="Cambria Math" panose="02040503050406030204" pitchFamily="18" charset="0"/>
                          </a:rPr>
                          <m:t>𝑥</m:t>
                        </m:r>
                        <m:r>
                          <a:rPr lang="it-IT" sz="1050" b="0" i="1">
                            <a:latin typeface="Cambria Math" panose="02040503050406030204" pitchFamily="18" charset="0"/>
                          </a:rPr>
                          <m:t>;</m:t>
                        </m:r>
                        <m:r>
                          <a:rPr lang="it-IT" sz="1050" b="0" i="1">
                            <a:latin typeface="Cambria Math" panose="02040503050406030204" pitchFamily="18" charset="0"/>
                          </a:rPr>
                          <m:t>𝑎𝑣𝑔</m:t>
                        </m:r>
                      </m:sub>
                    </m:sSub>
                    <m:r>
                      <a:rPr lang="it-IT" sz="1050" i="1">
                        <a:latin typeface="Cambria Math" panose="02040503050406030204" pitchFamily="18" charset="0"/>
                      </a:rPr>
                      <m:t>=</m:t>
                    </m:r>
                    <m:f>
                      <m:fPr>
                        <m:ctrlPr>
                          <a:rPr lang="it-IT" sz="1100" b="0" i="1">
                            <a:solidFill>
                              <a:schemeClr val="tx1"/>
                            </a:solidFill>
                            <a:effectLst/>
                            <a:latin typeface="Cambria Math"/>
                            <a:ea typeface="+mn-ea"/>
                            <a:cs typeface="+mn-cs"/>
                          </a:rPr>
                        </m:ctrlPr>
                      </m:fPr>
                      <m:num>
                        <m:sSub>
                          <m:sSubPr>
                            <m:ctrlPr>
                              <a:rPr lang="it-IT" sz="1100" b="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𝑛</m:t>
                            </m:r>
                          </m:e>
                          <m:sub>
                            <m:r>
                              <a:rPr lang="it-IT" sz="1100" b="0" i="1">
                                <a:solidFill>
                                  <a:schemeClr val="tx1"/>
                                </a:solidFill>
                                <a:effectLst/>
                                <a:latin typeface="Cambria Math" panose="02040503050406030204" pitchFamily="18" charset="0"/>
                                <a:ea typeface="+mn-ea"/>
                                <a:cs typeface="+mn-cs"/>
                              </a:rPr>
                              <m:t>𝑑𝑎𝑦</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𝑡𝑜𝑡</m:t>
                            </m:r>
                          </m:sub>
                        </m:sSub>
                      </m:num>
                      <m:den>
                        <m:sSub>
                          <m:sSubPr>
                            <m:ctrlPr>
                              <a:rPr lang="it-IT" sz="1100" i="1">
                                <a:solidFill>
                                  <a:schemeClr val="tx1"/>
                                </a:solidFill>
                                <a:effectLst/>
                                <a:latin typeface="Cambria Math"/>
                                <a:ea typeface="+mn-ea"/>
                                <a:cs typeface="+mn-cs"/>
                              </a:rPr>
                            </m:ctrlPr>
                          </m:sSubPr>
                          <m:e>
                            <m:r>
                              <a:rPr lang="it-IT" sz="1100" b="0" i="1">
                                <a:solidFill>
                                  <a:schemeClr val="tx1"/>
                                </a:solidFill>
                                <a:effectLst/>
                                <a:latin typeface="Cambria Math" panose="02040503050406030204" pitchFamily="18" charset="0"/>
                                <a:ea typeface="+mn-ea"/>
                                <a:cs typeface="+mn-cs"/>
                              </a:rPr>
                              <m:t>𝑘</m:t>
                            </m:r>
                          </m:e>
                          <m:sub>
                            <m:r>
                              <a:rPr lang="it-IT" sz="1100" b="0" i="1">
                                <a:solidFill>
                                  <a:schemeClr val="tx1"/>
                                </a:solidFill>
                                <a:effectLst/>
                                <a:latin typeface="Cambria Math" panose="02040503050406030204" pitchFamily="18" charset="0"/>
                                <a:ea typeface="+mn-ea"/>
                                <a:cs typeface="+mn-cs"/>
                              </a:rPr>
                              <m:t>𝑊</m:t>
                            </m:r>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𝑡𝑜𝑡</m:t>
                            </m:r>
                          </m:sub>
                        </m:sSub>
                      </m:den>
                    </m:f>
                  </m:oMath>
                </m:oMathPara>
              </a14:m>
              <a:endParaRPr lang="it-IT" sz="1050"/>
            </a:p>
          </xdr:txBody>
        </xdr:sp>
      </mc:Choice>
      <mc:Fallback xmlns="">
        <xdr:sp macro="" textlink="">
          <xdr:nvSpPr>
            <xdr:cNvPr id="5" name="CasellaDiTesto 4">
              <a:extLst>
                <a:ext uri="{FF2B5EF4-FFF2-40B4-BE49-F238E27FC236}">
                  <a16:creationId xmlns:a16="http://schemas.microsoft.com/office/drawing/2014/main" id="{276A1668-2A7C-4307-A17F-34331D6124F7}"/>
                </a:ext>
              </a:extLst>
            </xdr:cNvPr>
            <xdr:cNvSpPr txBox="1"/>
          </xdr:nvSpPr>
          <xdr:spPr>
            <a:xfrm>
              <a:off x="3924300" y="12534900"/>
              <a:ext cx="1666875" cy="400050"/>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it-IT" sz="1050" b="0" i="0">
                  <a:latin typeface="Cambria Math" panose="02040503050406030204" pitchFamily="18" charset="0"/>
                </a:rPr>
                <a:t>𝑘_(𝑥;𝑎𝑣𝑔)</a:t>
              </a:r>
              <a:r>
                <a:rPr lang="it-IT" sz="1050" i="0">
                  <a:latin typeface="Cambria Math" panose="02040503050406030204" pitchFamily="18" charset="0"/>
                </a:rPr>
                <a:t>=</a:t>
              </a:r>
              <a:r>
                <a:rPr lang="it-IT" sz="1100" b="0" i="0">
                  <a:solidFill>
                    <a:schemeClr val="tx1"/>
                  </a:solidFill>
                  <a:effectLst/>
                  <a:latin typeface="Cambria Math" panose="02040503050406030204" pitchFamily="18" charset="0"/>
                  <a:ea typeface="+mn-ea"/>
                  <a:cs typeface="+mn-cs"/>
                </a:rPr>
                <a:t>𝑛_(𝑑𝑎𝑦;𝑡𝑜𝑡)</a:t>
              </a:r>
              <a:r>
                <a:rPr lang="it-IT" sz="1100" b="0" i="0">
                  <a:solidFill>
                    <a:schemeClr val="tx1"/>
                  </a:solidFill>
                  <a:effectLst/>
                  <a:latin typeface="+mn-lt"/>
                  <a:ea typeface="+mn-ea"/>
                  <a:cs typeface="+mn-cs"/>
                </a:rPr>
                <a:t>/𝑘_(𝑊;</a:t>
              </a:r>
              <a:r>
                <a:rPr lang="it-IT" sz="1100" b="0" i="0">
                  <a:solidFill>
                    <a:schemeClr val="tx1"/>
                  </a:solidFill>
                  <a:effectLst/>
                  <a:latin typeface="Cambria Math" panose="02040503050406030204" pitchFamily="18" charset="0"/>
                  <a:ea typeface="+mn-ea"/>
                  <a:cs typeface="+mn-cs"/>
                </a:rPr>
                <a:t>𝑡𝑜𝑡</a:t>
              </a:r>
              <a:r>
                <a:rPr lang="it-IT" sz="1100" b="0" i="0">
                  <a:solidFill>
                    <a:schemeClr val="tx1"/>
                  </a:solidFill>
                  <a:effectLst/>
                  <a:latin typeface="+mn-lt"/>
                  <a:ea typeface="+mn-ea"/>
                  <a:cs typeface="+mn-cs"/>
                </a:rPr>
                <a:t>) </a:t>
              </a:r>
              <a:endParaRPr lang="it-IT" sz="1050"/>
            </a:p>
          </xdr:txBody>
        </xdr:sp>
      </mc:Fallback>
    </mc:AlternateContent>
    <xdr:clientData/>
  </xdr:oneCellAnchor>
  <xdr:oneCellAnchor>
    <xdr:from>
      <xdr:col>3</xdr:col>
      <xdr:colOff>0</xdr:colOff>
      <xdr:row>67</xdr:row>
      <xdr:rowOff>0</xdr:rowOff>
    </xdr:from>
    <xdr:ext cx="1809750" cy="229712"/>
    <mc:AlternateContent xmlns:mc="http://schemas.openxmlformats.org/markup-compatibility/2006" xmlns:a14="http://schemas.microsoft.com/office/drawing/2010/main">
      <mc:Choice Requires="a14">
        <xdr:sp macro="" textlink="">
          <xdr:nvSpPr>
            <xdr:cNvPr id="6" name="CasellaDiTesto 5">
              <a:extLst>
                <a:ext uri="{FF2B5EF4-FFF2-40B4-BE49-F238E27FC236}">
                  <a16:creationId xmlns:a16="http://schemas.microsoft.com/office/drawing/2014/main" xmlns="" id="{00000000-0008-0000-0900-000006000000}"/>
                </a:ext>
              </a:extLst>
            </xdr:cNvPr>
            <xdr:cNvSpPr txBox="1"/>
          </xdr:nvSpPr>
          <xdr:spPr>
            <a:xfrm>
              <a:off x="3886200" y="13039725"/>
              <a:ext cx="1809750" cy="229712"/>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𝑥</m:t>
                        </m:r>
                      </m:e>
                      <m:sub>
                        <m:r>
                          <a:rPr lang="it-IT" sz="1050" b="0" i="1">
                            <a:latin typeface="Cambria Math" panose="02040503050406030204" pitchFamily="18" charset="0"/>
                          </a:rPr>
                          <m:t>h</m:t>
                        </m:r>
                        <m:r>
                          <a:rPr lang="it-IT" sz="1050" b="0" i="1">
                            <a:latin typeface="Cambria Math" panose="02040503050406030204" pitchFamily="18" charset="0"/>
                          </a:rPr>
                          <m:t>;</m:t>
                        </m:r>
                        <m:r>
                          <a:rPr lang="it-IT" sz="1050" b="0" i="1">
                            <a:latin typeface="Cambria Math" panose="02040503050406030204" pitchFamily="18" charset="0"/>
                          </a:rPr>
                          <m:t>𝑤𝑟𝑘</m:t>
                        </m:r>
                        <m:r>
                          <a:rPr lang="it-IT" sz="1050" b="0" i="1">
                            <a:latin typeface="Cambria Math" panose="02040503050406030204" pitchFamily="18" charset="0"/>
                          </a:rPr>
                          <m:t>,</m:t>
                        </m:r>
                        <m:r>
                          <a:rPr lang="it-IT" sz="1050" b="0" i="1">
                            <a:latin typeface="Cambria Math" panose="02040503050406030204" pitchFamily="18" charset="0"/>
                          </a:rPr>
                          <m:t>𝑖</m:t>
                        </m:r>
                      </m:sub>
                    </m:sSub>
                    <m:r>
                      <a:rPr lang="it-IT" sz="1050" i="1">
                        <a:latin typeface="Cambria Math" panose="02040503050406030204" pitchFamily="18" charset="0"/>
                      </a:rPr>
                      <m:t>=</m:t>
                    </m:r>
                    <m:sSub>
                      <m:sSubPr>
                        <m:ctrlPr>
                          <a:rPr lang="it-IT" sz="1050" i="1">
                            <a:solidFill>
                              <a:schemeClr val="tx1"/>
                            </a:solidFill>
                            <a:effectLst/>
                            <a:latin typeface="Cambria Math"/>
                            <a:ea typeface="+mn-ea"/>
                            <a:cs typeface="+mn-cs"/>
                          </a:rPr>
                        </m:ctrlPr>
                      </m:sSubPr>
                      <m:e>
                        <m:sSub>
                          <m:sSubPr>
                            <m:ctrlPr>
                              <a:rPr lang="it-IT" sz="1050" i="1">
                                <a:solidFill>
                                  <a:schemeClr val="tx1"/>
                                </a:solidFill>
                                <a:effectLst/>
                                <a:latin typeface="Cambria Math"/>
                                <a:ea typeface="+mn-ea"/>
                                <a:cs typeface="+mn-cs"/>
                              </a:rPr>
                            </m:ctrlPr>
                          </m:sSubPr>
                          <m:e>
                            <m:r>
                              <a:rPr lang="it-IT" sz="1050" b="0" i="1">
                                <a:solidFill>
                                  <a:schemeClr val="tx1"/>
                                </a:solidFill>
                                <a:effectLst/>
                                <a:latin typeface="Cambria Math" panose="02040503050406030204" pitchFamily="18" charset="0"/>
                                <a:ea typeface="+mn-ea"/>
                                <a:cs typeface="+mn-cs"/>
                              </a:rPr>
                              <m:t>𝑘</m:t>
                            </m:r>
                          </m:e>
                          <m:sub>
                            <m:r>
                              <a:rPr lang="it-IT" sz="1050" b="0" i="1">
                                <a:solidFill>
                                  <a:schemeClr val="tx1"/>
                                </a:solidFill>
                                <a:effectLst/>
                                <a:latin typeface="Cambria Math" panose="02040503050406030204" pitchFamily="18" charset="0"/>
                                <a:ea typeface="+mn-ea"/>
                                <a:cs typeface="+mn-cs"/>
                              </a:rPr>
                              <m:t>𝑊</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𝑤𝑟𝑘</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h</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𝑖</m:t>
                            </m:r>
                          </m:sub>
                        </m:sSub>
                        <m:r>
                          <a:rPr lang="it-IT" sz="1050" b="0" i="1">
                            <a:solidFill>
                              <a:schemeClr val="tx1"/>
                            </a:solidFill>
                            <a:effectLst/>
                            <a:latin typeface="Cambria Math" panose="02040503050406030204" pitchFamily="18" charset="0"/>
                            <a:ea typeface="Cambria Math" panose="02040503050406030204" pitchFamily="18" charset="0"/>
                            <a:cs typeface="+mn-cs"/>
                          </a:rPr>
                          <m:t>×</m:t>
                        </m:r>
                        <m:r>
                          <a:rPr lang="it-IT" sz="1050" b="0" i="1">
                            <a:solidFill>
                              <a:schemeClr val="tx1"/>
                            </a:solidFill>
                            <a:effectLst/>
                            <a:latin typeface="Cambria Math" panose="02040503050406030204" pitchFamily="18" charset="0"/>
                            <a:ea typeface="+mn-ea"/>
                            <a:cs typeface="+mn-cs"/>
                          </a:rPr>
                          <m:t>𝑘</m:t>
                        </m:r>
                      </m:e>
                      <m:sub>
                        <m:r>
                          <a:rPr lang="it-IT" sz="1050" b="0" i="1">
                            <a:solidFill>
                              <a:schemeClr val="tx1"/>
                            </a:solidFill>
                            <a:effectLst/>
                            <a:latin typeface="Cambria Math" panose="02040503050406030204" pitchFamily="18" charset="0"/>
                            <a:ea typeface="+mn-ea"/>
                            <a:cs typeface="+mn-cs"/>
                          </a:rPr>
                          <m:t>𝑥</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𝑎𝑣𝑔</m:t>
                        </m:r>
                      </m:sub>
                    </m:sSub>
                  </m:oMath>
                </m:oMathPara>
              </a14:m>
              <a:endParaRPr lang="it-IT" sz="1050"/>
            </a:p>
          </xdr:txBody>
        </xdr:sp>
      </mc:Choice>
      <mc:Fallback xmlns="">
        <xdr:sp macro="" textlink="">
          <xdr:nvSpPr>
            <xdr:cNvPr id="6" name="CasellaDiTesto 5">
              <a:extLst>
                <a:ext uri="{FF2B5EF4-FFF2-40B4-BE49-F238E27FC236}">
                  <a16:creationId xmlns:a16="http://schemas.microsoft.com/office/drawing/2014/main" id="{B07F05B4-274B-45DB-92DA-24AB281FA6D9}"/>
                </a:ext>
              </a:extLst>
            </xdr:cNvPr>
            <xdr:cNvSpPr txBox="1"/>
          </xdr:nvSpPr>
          <xdr:spPr>
            <a:xfrm>
              <a:off x="3886200" y="13039725"/>
              <a:ext cx="1809750" cy="229712"/>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it-IT" sz="1050" b="0" i="0">
                  <a:latin typeface="Cambria Math" panose="02040503050406030204" pitchFamily="18" charset="0"/>
                </a:rPr>
                <a:t>𝑥_(ℎ;𝑤𝑟𝑘,𝑖)</a:t>
              </a:r>
              <a:r>
                <a:rPr lang="it-IT" sz="1050" i="0">
                  <a:latin typeface="Cambria Math" panose="02040503050406030204" pitchFamily="18" charset="0"/>
                </a:rPr>
                <a:t>=</a:t>
              </a:r>
              <a:r>
                <a:rPr lang="it-IT" sz="1050" i="0">
                  <a:solidFill>
                    <a:schemeClr val="tx1"/>
                  </a:solidFill>
                  <a:effectLst/>
                  <a:latin typeface="+mn-lt"/>
                  <a:ea typeface="+mn-ea"/>
                  <a:cs typeface="+mn-cs"/>
                </a:rPr>
                <a:t>〖</a:t>
              </a:r>
              <a:r>
                <a:rPr lang="it-IT" sz="1050" b="0" i="0">
                  <a:solidFill>
                    <a:schemeClr val="tx1"/>
                  </a:solidFill>
                  <a:effectLst/>
                  <a:latin typeface="+mn-lt"/>
                  <a:ea typeface="+mn-ea"/>
                  <a:cs typeface="+mn-cs"/>
                </a:rPr>
                <a:t>𝑘_(𝑊;𝑤𝑟𝑘;</a:t>
              </a:r>
              <a:r>
                <a:rPr lang="it-IT" sz="1050" b="0" i="0">
                  <a:solidFill>
                    <a:schemeClr val="tx1"/>
                  </a:solidFill>
                  <a:effectLst/>
                  <a:latin typeface="Cambria Math" panose="02040503050406030204" pitchFamily="18" charset="0"/>
                  <a:ea typeface="+mn-ea"/>
                  <a:cs typeface="+mn-cs"/>
                </a:rPr>
                <a:t>ℎ,𝑖</a:t>
              </a:r>
              <a:r>
                <a:rPr lang="it-IT" sz="1050" b="0" i="0">
                  <a:solidFill>
                    <a:schemeClr val="tx1"/>
                  </a:solidFill>
                  <a:effectLst/>
                  <a:latin typeface="+mn-lt"/>
                  <a:ea typeface="+mn-ea"/>
                  <a:cs typeface="+mn-cs"/>
                </a:rPr>
                <a:t>)</a:t>
              </a:r>
              <a:r>
                <a:rPr lang="it-IT" sz="1050" b="0" i="0">
                  <a:solidFill>
                    <a:schemeClr val="tx1"/>
                  </a:solidFill>
                  <a:effectLst/>
                  <a:latin typeface="Cambria Math" panose="02040503050406030204" pitchFamily="18" charset="0"/>
                  <a:ea typeface="Cambria Math" panose="02040503050406030204" pitchFamily="18" charset="0"/>
                  <a:cs typeface="+mn-cs"/>
                </a:rPr>
                <a:t>×</a:t>
              </a:r>
              <a:r>
                <a:rPr lang="it-IT" sz="1050" b="0" i="0">
                  <a:solidFill>
                    <a:schemeClr val="tx1"/>
                  </a:solidFill>
                  <a:effectLst/>
                  <a:latin typeface="Cambria Math" panose="02040503050406030204" pitchFamily="18" charset="0"/>
                  <a:ea typeface="+mn-ea"/>
                  <a:cs typeface="+mn-cs"/>
                </a:rPr>
                <a:t>𝑘</a:t>
              </a:r>
              <a:r>
                <a:rPr lang="it-IT" sz="1050" b="0" i="0">
                  <a:solidFill>
                    <a:schemeClr val="tx1"/>
                  </a:solidFill>
                  <a:effectLst/>
                  <a:latin typeface="+mn-lt"/>
                  <a:ea typeface="+mn-ea"/>
                  <a:cs typeface="+mn-cs"/>
                </a:rPr>
                <a:t>〗_(</a:t>
              </a:r>
              <a:r>
                <a:rPr lang="it-IT" sz="1050" b="0" i="0">
                  <a:solidFill>
                    <a:schemeClr val="tx1"/>
                  </a:solidFill>
                  <a:effectLst/>
                  <a:latin typeface="Cambria Math" panose="02040503050406030204" pitchFamily="18" charset="0"/>
                  <a:ea typeface="+mn-ea"/>
                  <a:cs typeface="+mn-cs"/>
                </a:rPr>
                <a:t>𝑥;𝑎𝑣𝑔</a:t>
              </a:r>
              <a:r>
                <a:rPr lang="it-IT" sz="1050" b="0" i="0">
                  <a:solidFill>
                    <a:schemeClr val="tx1"/>
                  </a:solidFill>
                  <a:effectLst/>
                  <a:latin typeface="+mn-lt"/>
                  <a:ea typeface="+mn-ea"/>
                  <a:cs typeface="+mn-cs"/>
                </a:rPr>
                <a:t>)</a:t>
              </a:r>
              <a:endParaRPr lang="it-IT" sz="1050"/>
            </a:p>
          </xdr:txBody>
        </xdr:sp>
      </mc:Fallback>
    </mc:AlternateContent>
    <xdr:clientData/>
  </xdr:oneCellAnchor>
  <xdr:oneCellAnchor>
    <xdr:from>
      <xdr:col>3</xdr:col>
      <xdr:colOff>19050</xdr:colOff>
      <xdr:row>68</xdr:row>
      <xdr:rowOff>19050</xdr:rowOff>
    </xdr:from>
    <xdr:ext cx="1809750" cy="229712"/>
    <mc:AlternateContent xmlns:mc="http://schemas.openxmlformats.org/markup-compatibility/2006" xmlns:a14="http://schemas.microsoft.com/office/drawing/2010/main">
      <mc:Choice Requires="a14">
        <xdr:sp macro="" textlink="">
          <xdr:nvSpPr>
            <xdr:cNvPr id="7" name="CasellaDiTesto 6">
              <a:extLst>
                <a:ext uri="{FF2B5EF4-FFF2-40B4-BE49-F238E27FC236}">
                  <a16:creationId xmlns:a16="http://schemas.microsoft.com/office/drawing/2014/main" xmlns="" id="{00000000-0008-0000-0900-000007000000}"/>
                </a:ext>
              </a:extLst>
            </xdr:cNvPr>
            <xdr:cNvSpPr txBox="1"/>
          </xdr:nvSpPr>
          <xdr:spPr>
            <a:xfrm>
              <a:off x="3905250" y="13287375"/>
              <a:ext cx="1809750" cy="229712"/>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𝑥</m:t>
                        </m:r>
                      </m:e>
                      <m:sub>
                        <m:r>
                          <a:rPr lang="it-IT" sz="1050" b="0" i="1">
                            <a:latin typeface="Cambria Math" panose="02040503050406030204" pitchFamily="18" charset="0"/>
                          </a:rPr>
                          <m:t>h</m:t>
                        </m:r>
                        <m:r>
                          <a:rPr lang="it-IT" sz="1050" b="0" i="1">
                            <a:latin typeface="Cambria Math" panose="02040503050406030204" pitchFamily="18" charset="0"/>
                          </a:rPr>
                          <m:t>;</m:t>
                        </m:r>
                        <m:r>
                          <a:rPr lang="it-IT" sz="1050" b="0" i="1">
                            <a:latin typeface="Cambria Math" panose="02040503050406030204" pitchFamily="18" charset="0"/>
                          </a:rPr>
                          <m:t>𝑠𝑎𝑡</m:t>
                        </m:r>
                        <m:r>
                          <a:rPr lang="it-IT" sz="1050" b="0" i="1">
                            <a:latin typeface="Cambria Math" panose="02040503050406030204" pitchFamily="18" charset="0"/>
                          </a:rPr>
                          <m:t>,</m:t>
                        </m:r>
                        <m:r>
                          <a:rPr lang="it-IT" sz="1050" b="0" i="1">
                            <a:latin typeface="Cambria Math" panose="02040503050406030204" pitchFamily="18" charset="0"/>
                          </a:rPr>
                          <m:t>𝑖</m:t>
                        </m:r>
                      </m:sub>
                    </m:sSub>
                    <m:r>
                      <a:rPr lang="it-IT" sz="1050" i="1">
                        <a:latin typeface="Cambria Math" panose="02040503050406030204" pitchFamily="18" charset="0"/>
                      </a:rPr>
                      <m:t>=</m:t>
                    </m:r>
                    <m:sSub>
                      <m:sSubPr>
                        <m:ctrlPr>
                          <a:rPr lang="it-IT" sz="1050" i="1">
                            <a:solidFill>
                              <a:schemeClr val="tx1"/>
                            </a:solidFill>
                            <a:effectLst/>
                            <a:latin typeface="Cambria Math"/>
                            <a:ea typeface="+mn-ea"/>
                            <a:cs typeface="+mn-cs"/>
                          </a:rPr>
                        </m:ctrlPr>
                      </m:sSubPr>
                      <m:e>
                        <m:sSub>
                          <m:sSubPr>
                            <m:ctrlPr>
                              <a:rPr lang="it-IT" sz="1050" i="1">
                                <a:solidFill>
                                  <a:schemeClr val="tx1"/>
                                </a:solidFill>
                                <a:effectLst/>
                                <a:latin typeface="Cambria Math"/>
                                <a:ea typeface="+mn-ea"/>
                                <a:cs typeface="+mn-cs"/>
                              </a:rPr>
                            </m:ctrlPr>
                          </m:sSubPr>
                          <m:e>
                            <m:r>
                              <a:rPr lang="it-IT" sz="1050" b="0" i="1">
                                <a:solidFill>
                                  <a:schemeClr val="tx1"/>
                                </a:solidFill>
                                <a:effectLst/>
                                <a:latin typeface="Cambria Math" panose="02040503050406030204" pitchFamily="18" charset="0"/>
                                <a:ea typeface="+mn-ea"/>
                                <a:cs typeface="+mn-cs"/>
                              </a:rPr>
                              <m:t>𝑘</m:t>
                            </m:r>
                          </m:e>
                          <m:sub>
                            <m:r>
                              <a:rPr lang="it-IT" sz="1050" b="0" i="1">
                                <a:solidFill>
                                  <a:schemeClr val="tx1"/>
                                </a:solidFill>
                                <a:effectLst/>
                                <a:latin typeface="Cambria Math" panose="02040503050406030204" pitchFamily="18" charset="0"/>
                                <a:ea typeface="+mn-ea"/>
                                <a:cs typeface="+mn-cs"/>
                              </a:rPr>
                              <m:t>𝑊</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𝑠𝑎𝑡</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h</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𝑖</m:t>
                            </m:r>
                          </m:sub>
                        </m:sSub>
                        <m:r>
                          <a:rPr lang="it-IT" sz="1050" b="0" i="1">
                            <a:solidFill>
                              <a:schemeClr val="tx1"/>
                            </a:solidFill>
                            <a:effectLst/>
                            <a:latin typeface="Cambria Math" panose="02040503050406030204" pitchFamily="18" charset="0"/>
                            <a:ea typeface="Cambria Math" panose="02040503050406030204" pitchFamily="18" charset="0"/>
                            <a:cs typeface="+mn-cs"/>
                          </a:rPr>
                          <m:t>×</m:t>
                        </m:r>
                        <m:r>
                          <a:rPr lang="it-IT" sz="1050" b="0" i="1">
                            <a:solidFill>
                              <a:schemeClr val="tx1"/>
                            </a:solidFill>
                            <a:effectLst/>
                            <a:latin typeface="Cambria Math" panose="02040503050406030204" pitchFamily="18" charset="0"/>
                            <a:ea typeface="+mn-ea"/>
                            <a:cs typeface="+mn-cs"/>
                          </a:rPr>
                          <m:t>𝑘</m:t>
                        </m:r>
                      </m:e>
                      <m:sub>
                        <m:r>
                          <a:rPr lang="it-IT" sz="1050" b="0" i="1">
                            <a:solidFill>
                              <a:schemeClr val="tx1"/>
                            </a:solidFill>
                            <a:effectLst/>
                            <a:latin typeface="Cambria Math" panose="02040503050406030204" pitchFamily="18" charset="0"/>
                            <a:ea typeface="+mn-ea"/>
                            <a:cs typeface="+mn-cs"/>
                          </a:rPr>
                          <m:t>𝑥</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𝑎𝑣𝑔</m:t>
                        </m:r>
                      </m:sub>
                    </m:sSub>
                  </m:oMath>
                </m:oMathPara>
              </a14:m>
              <a:endParaRPr lang="it-IT" sz="1050"/>
            </a:p>
          </xdr:txBody>
        </xdr:sp>
      </mc:Choice>
      <mc:Fallback xmlns="">
        <xdr:sp macro="" textlink="">
          <xdr:nvSpPr>
            <xdr:cNvPr id="7" name="CasellaDiTesto 6">
              <a:extLst>
                <a:ext uri="{FF2B5EF4-FFF2-40B4-BE49-F238E27FC236}">
                  <a16:creationId xmlns:a16="http://schemas.microsoft.com/office/drawing/2014/main" id="{8ADB404A-0E0B-4A77-AAEA-DCA2C1EF2447}"/>
                </a:ext>
              </a:extLst>
            </xdr:cNvPr>
            <xdr:cNvSpPr txBox="1"/>
          </xdr:nvSpPr>
          <xdr:spPr>
            <a:xfrm>
              <a:off x="3905250" y="13287375"/>
              <a:ext cx="1809750" cy="229712"/>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it-IT" sz="1050" b="0" i="0">
                  <a:latin typeface="Cambria Math" panose="02040503050406030204" pitchFamily="18" charset="0"/>
                </a:rPr>
                <a:t>𝑥_(ℎ;𝑠𝑎𝑡,𝑖)</a:t>
              </a:r>
              <a:r>
                <a:rPr lang="it-IT" sz="1050" i="0">
                  <a:latin typeface="Cambria Math" panose="02040503050406030204" pitchFamily="18" charset="0"/>
                </a:rPr>
                <a:t>=</a:t>
              </a:r>
              <a:r>
                <a:rPr lang="it-IT" sz="1050" i="0">
                  <a:solidFill>
                    <a:schemeClr val="tx1"/>
                  </a:solidFill>
                  <a:effectLst/>
                  <a:latin typeface="+mn-lt"/>
                  <a:ea typeface="+mn-ea"/>
                  <a:cs typeface="+mn-cs"/>
                </a:rPr>
                <a:t>〖</a:t>
              </a:r>
              <a:r>
                <a:rPr lang="it-IT" sz="1050" b="0" i="0">
                  <a:solidFill>
                    <a:schemeClr val="tx1"/>
                  </a:solidFill>
                  <a:effectLst/>
                  <a:latin typeface="+mn-lt"/>
                  <a:ea typeface="+mn-ea"/>
                  <a:cs typeface="+mn-cs"/>
                </a:rPr>
                <a:t>𝑘_(𝑊</a:t>
              </a:r>
              <a:r>
                <a:rPr lang="it-IT" sz="1050" b="0" i="0">
                  <a:solidFill>
                    <a:schemeClr val="tx1"/>
                  </a:solidFill>
                  <a:effectLst/>
                  <a:latin typeface="Cambria Math" panose="02040503050406030204" pitchFamily="18" charset="0"/>
                  <a:ea typeface="+mn-ea"/>
                  <a:cs typeface="+mn-cs"/>
                </a:rPr>
                <a:t>;𝑠𝑎𝑡</a:t>
              </a:r>
              <a:r>
                <a:rPr lang="it-IT" sz="1050" b="0" i="0">
                  <a:solidFill>
                    <a:schemeClr val="tx1"/>
                  </a:solidFill>
                  <a:effectLst/>
                  <a:latin typeface="+mn-lt"/>
                  <a:ea typeface="+mn-ea"/>
                  <a:cs typeface="+mn-cs"/>
                </a:rPr>
                <a:t>;</a:t>
              </a:r>
              <a:r>
                <a:rPr lang="it-IT" sz="1050" b="0" i="0">
                  <a:solidFill>
                    <a:schemeClr val="tx1"/>
                  </a:solidFill>
                  <a:effectLst/>
                  <a:latin typeface="Cambria Math" panose="02040503050406030204" pitchFamily="18" charset="0"/>
                  <a:ea typeface="+mn-ea"/>
                  <a:cs typeface="+mn-cs"/>
                </a:rPr>
                <a:t>ℎ,𝑖</a:t>
              </a:r>
              <a:r>
                <a:rPr lang="it-IT" sz="1050" b="0" i="0">
                  <a:solidFill>
                    <a:schemeClr val="tx1"/>
                  </a:solidFill>
                  <a:effectLst/>
                  <a:latin typeface="+mn-lt"/>
                  <a:ea typeface="+mn-ea"/>
                  <a:cs typeface="+mn-cs"/>
                </a:rPr>
                <a:t>)</a:t>
              </a:r>
              <a:r>
                <a:rPr lang="it-IT" sz="1050" b="0" i="0">
                  <a:solidFill>
                    <a:schemeClr val="tx1"/>
                  </a:solidFill>
                  <a:effectLst/>
                  <a:latin typeface="Cambria Math" panose="02040503050406030204" pitchFamily="18" charset="0"/>
                  <a:ea typeface="Cambria Math" panose="02040503050406030204" pitchFamily="18" charset="0"/>
                  <a:cs typeface="+mn-cs"/>
                </a:rPr>
                <a:t>×</a:t>
              </a:r>
              <a:r>
                <a:rPr lang="it-IT" sz="1050" b="0" i="0">
                  <a:solidFill>
                    <a:schemeClr val="tx1"/>
                  </a:solidFill>
                  <a:effectLst/>
                  <a:latin typeface="Cambria Math" panose="02040503050406030204" pitchFamily="18" charset="0"/>
                  <a:ea typeface="+mn-ea"/>
                  <a:cs typeface="+mn-cs"/>
                </a:rPr>
                <a:t>𝑘</a:t>
              </a:r>
              <a:r>
                <a:rPr lang="it-IT" sz="1050" b="0" i="0">
                  <a:solidFill>
                    <a:schemeClr val="tx1"/>
                  </a:solidFill>
                  <a:effectLst/>
                  <a:latin typeface="+mn-lt"/>
                  <a:ea typeface="+mn-ea"/>
                  <a:cs typeface="+mn-cs"/>
                </a:rPr>
                <a:t>〗_(</a:t>
              </a:r>
              <a:r>
                <a:rPr lang="it-IT" sz="1050" b="0" i="0">
                  <a:solidFill>
                    <a:schemeClr val="tx1"/>
                  </a:solidFill>
                  <a:effectLst/>
                  <a:latin typeface="Cambria Math" panose="02040503050406030204" pitchFamily="18" charset="0"/>
                  <a:ea typeface="+mn-ea"/>
                  <a:cs typeface="+mn-cs"/>
                </a:rPr>
                <a:t>𝑥;𝑎𝑣𝑔</a:t>
              </a:r>
              <a:r>
                <a:rPr lang="it-IT" sz="1050" b="0" i="0">
                  <a:solidFill>
                    <a:schemeClr val="tx1"/>
                  </a:solidFill>
                  <a:effectLst/>
                  <a:latin typeface="+mn-lt"/>
                  <a:ea typeface="+mn-ea"/>
                  <a:cs typeface="+mn-cs"/>
                </a:rPr>
                <a:t>)</a:t>
              </a:r>
              <a:endParaRPr lang="it-IT" sz="1050"/>
            </a:p>
          </xdr:txBody>
        </xdr:sp>
      </mc:Fallback>
    </mc:AlternateContent>
    <xdr:clientData/>
  </xdr:oneCellAnchor>
  <xdr:oneCellAnchor>
    <xdr:from>
      <xdr:col>3</xdr:col>
      <xdr:colOff>28575</xdr:colOff>
      <xdr:row>69</xdr:row>
      <xdr:rowOff>38100</xdr:rowOff>
    </xdr:from>
    <xdr:ext cx="1809750" cy="229712"/>
    <mc:AlternateContent xmlns:mc="http://schemas.openxmlformats.org/markup-compatibility/2006" xmlns:a14="http://schemas.microsoft.com/office/drawing/2010/main">
      <mc:Choice Requires="a14">
        <xdr:sp macro="" textlink="">
          <xdr:nvSpPr>
            <xdr:cNvPr id="8" name="CasellaDiTesto 7">
              <a:extLst>
                <a:ext uri="{FF2B5EF4-FFF2-40B4-BE49-F238E27FC236}">
                  <a16:creationId xmlns:a16="http://schemas.microsoft.com/office/drawing/2014/main" xmlns="" id="{00000000-0008-0000-0900-000008000000}"/>
                </a:ext>
              </a:extLst>
            </xdr:cNvPr>
            <xdr:cNvSpPr txBox="1"/>
          </xdr:nvSpPr>
          <xdr:spPr>
            <a:xfrm>
              <a:off x="3914775" y="13535025"/>
              <a:ext cx="1809750" cy="229712"/>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𝑥</m:t>
                        </m:r>
                      </m:e>
                      <m:sub>
                        <m:r>
                          <a:rPr lang="it-IT" sz="1050" b="0" i="1">
                            <a:latin typeface="Cambria Math" panose="02040503050406030204" pitchFamily="18" charset="0"/>
                          </a:rPr>
                          <m:t>h</m:t>
                        </m:r>
                        <m:r>
                          <a:rPr lang="it-IT" sz="1050" b="0" i="1">
                            <a:latin typeface="Cambria Math" panose="02040503050406030204" pitchFamily="18" charset="0"/>
                          </a:rPr>
                          <m:t>;</m:t>
                        </m:r>
                        <m:r>
                          <a:rPr lang="it-IT" sz="1050" b="0" i="1">
                            <a:latin typeface="Cambria Math" panose="02040503050406030204" pitchFamily="18" charset="0"/>
                          </a:rPr>
                          <m:t>h𝑜𝑙</m:t>
                        </m:r>
                        <m:r>
                          <a:rPr lang="it-IT" sz="1050" b="0" i="1">
                            <a:latin typeface="Cambria Math" panose="02040503050406030204" pitchFamily="18" charset="0"/>
                          </a:rPr>
                          <m:t>,</m:t>
                        </m:r>
                        <m:r>
                          <a:rPr lang="it-IT" sz="1050" b="0" i="1">
                            <a:latin typeface="Cambria Math" panose="02040503050406030204" pitchFamily="18" charset="0"/>
                          </a:rPr>
                          <m:t>𝑖</m:t>
                        </m:r>
                      </m:sub>
                    </m:sSub>
                    <m:r>
                      <a:rPr lang="it-IT" sz="1050" i="1">
                        <a:latin typeface="Cambria Math" panose="02040503050406030204" pitchFamily="18" charset="0"/>
                      </a:rPr>
                      <m:t>=</m:t>
                    </m:r>
                    <m:sSub>
                      <m:sSubPr>
                        <m:ctrlPr>
                          <a:rPr lang="it-IT" sz="1050" i="1">
                            <a:solidFill>
                              <a:schemeClr val="tx1"/>
                            </a:solidFill>
                            <a:effectLst/>
                            <a:latin typeface="Cambria Math"/>
                            <a:ea typeface="+mn-ea"/>
                            <a:cs typeface="+mn-cs"/>
                          </a:rPr>
                        </m:ctrlPr>
                      </m:sSubPr>
                      <m:e>
                        <m:sSub>
                          <m:sSubPr>
                            <m:ctrlPr>
                              <a:rPr lang="it-IT" sz="1050" i="1">
                                <a:solidFill>
                                  <a:schemeClr val="tx1"/>
                                </a:solidFill>
                                <a:effectLst/>
                                <a:latin typeface="Cambria Math"/>
                                <a:ea typeface="+mn-ea"/>
                                <a:cs typeface="+mn-cs"/>
                              </a:rPr>
                            </m:ctrlPr>
                          </m:sSubPr>
                          <m:e>
                            <m:r>
                              <a:rPr lang="it-IT" sz="1050" b="0" i="1">
                                <a:solidFill>
                                  <a:schemeClr val="tx1"/>
                                </a:solidFill>
                                <a:effectLst/>
                                <a:latin typeface="Cambria Math" panose="02040503050406030204" pitchFamily="18" charset="0"/>
                                <a:ea typeface="+mn-ea"/>
                                <a:cs typeface="+mn-cs"/>
                              </a:rPr>
                              <m:t>𝑘</m:t>
                            </m:r>
                          </m:e>
                          <m:sub>
                            <m:r>
                              <a:rPr lang="it-IT" sz="1050" b="0" i="1">
                                <a:solidFill>
                                  <a:schemeClr val="tx1"/>
                                </a:solidFill>
                                <a:effectLst/>
                                <a:latin typeface="Cambria Math" panose="02040503050406030204" pitchFamily="18" charset="0"/>
                                <a:ea typeface="+mn-ea"/>
                                <a:cs typeface="+mn-cs"/>
                              </a:rPr>
                              <m:t>𝑊</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h𝑜𝑙</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h</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𝑖</m:t>
                            </m:r>
                          </m:sub>
                        </m:sSub>
                        <m:r>
                          <a:rPr lang="it-IT" sz="1050" b="0" i="1">
                            <a:solidFill>
                              <a:schemeClr val="tx1"/>
                            </a:solidFill>
                            <a:effectLst/>
                            <a:latin typeface="Cambria Math" panose="02040503050406030204" pitchFamily="18" charset="0"/>
                            <a:ea typeface="Cambria Math" panose="02040503050406030204" pitchFamily="18" charset="0"/>
                            <a:cs typeface="+mn-cs"/>
                          </a:rPr>
                          <m:t>×</m:t>
                        </m:r>
                        <m:r>
                          <a:rPr lang="it-IT" sz="1050" b="0" i="1">
                            <a:solidFill>
                              <a:schemeClr val="tx1"/>
                            </a:solidFill>
                            <a:effectLst/>
                            <a:latin typeface="Cambria Math" panose="02040503050406030204" pitchFamily="18" charset="0"/>
                            <a:ea typeface="+mn-ea"/>
                            <a:cs typeface="+mn-cs"/>
                          </a:rPr>
                          <m:t>𝑘</m:t>
                        </m:r>
                      </m:e>
                      <m:sub>
                        <m:r>
                          <a:rPr lang="it-IT" sz="1050" b="0" i="1">
                            <a:solidFill>
                              <a:schemeClr val="tx1"/>
                            </a:solidFill>
                            <a:effectLst/>
                            <a:latin typeface="Cambria Math" panose="02040503050406030204" pitchFamily="18" charset="0"/>
                            <a:ea typeface="+mn-ea"/>
                            <a:cs typeface="+mn-cs"/>
                          </a:rPr>
                          <m:t>𝑥</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𝑎𝑣𝑔</m:t>
                        </m:r>
                      </m:sub>
                    </m:sSub>
                  </m:oMath>
                </m:oMathPara>
              </a14:m>
              <a:endParaRPr lang="it-IT" sz="1050"/>
            </a:p>
          </xdr:txBody>
        </xdr:sp>
      </mc:Choice>
      <mc:Fallback xmlns="">
        <xdr:sp macro="" textlink="">
          <xdr:nvSpPr>
            <xdr:cNvPr id="8" name="CasellaDiTesto 7">
              <a:extLst>
                <a:ext uri="{FF2B5EF4-FFF2-40B4-BE49-F238E27FC236}">
                  <a16:creationId xmlns:a16="http://schemas.microsoft.com/office/drawing/2014/main" id="{6A018FA6-14E4-42E0-9770-946E19FD89E6}"/>
                </a:ext>
              </a:extLst>
            </xdr:cNvPr>
            <xdr:cNvSpPr txBox="1"/>
          </xdr:nvSpPr>
          <xdr:spPr>
            <a:xfrm>
              <a:off x="3914775" y="13535025"/>
              <a:ext cx="1809750" cy="229712"/>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it-IT" sz="1050" b="0" i="0">
                  <a:latin typeface="Cambria Math" panose="02040503050406030204" pitchFamily="18" charset="0"/>
                </a:rPr>
                <a:t>𝑥_(ℎ;ℎ𝑜𝑙,𝑖)</a:t>
              </a:r>
              <a:r>
                <a:rPr lang="it-IT" sz="1050" i="0">
                  <a:latin typeface="Cambria Math" panose="02040503050406030204" pitchFamily="18" charset="0"/>
                </a:rPr>
                <a:t>=</a:t>
              </a:r>
              <a:r>
                <a:rPr lang="it-IT" sz="1050" i="0">
                  <a:solidFill>
                    <a:schemeClr val="tx1"/>
                  </a:solidFill>
                  <a:effectLst/>
                  <a:latin typeface="+mn-lt"/>
                  <a:ea typeface="+mn-ea"/>
                  <a:cs typeface="+mn-cs"/>
                </a:rPr>
                <a:t>〖</a:t>
              </a:r>
              <a:r>
                <a:rPr lang="it-IT" sz="1050" b="0" i="0">
                  <a:solidFill>
                    <a:schemeClr val="tx1"/>
                  </a:solidFill>
                  <a:effectLst/>
                  <a:latin typeface="+mn-lt"/>
                  <a:ea typeface="+mn-ea"/>
                  <a:cs typeface="+mn-cs"/>
                </a:rPr>
                <a:t>𝑘_(𝑊;</a:t>
              </a:r>
              <a:r>
                <a:rPr lang="it-IT" sz="1050" b="0" i="0">
                  <a:solidFill>
                    <a:schemeClr val="tx1"/>
                  </a:solidFill>
                  <a:effectLst/>
                  <a:latin typeface="Cambria Math" panose="02040503050406030204" pitchFamily="18" charset="0"/>
                  <a:ea typeface="+mn-ea"/>
                  <a:cs typeface="+mn-cs"/>
                </a:rPr>
                <a:t>ℎ𝑜𝑙</a:t>
              </a:r>
              <a:r>
                <a:rPr lang="it-IT" sz="1050" b="0" i="0">
                  <a:solidFill>
                    <a:schemeClr val="tx1"/>
                  </a:solidFill>
                  <a:effectLst/>
                  <a:latin typeface="+mn-lt"/>
                  <a:ea typeface="+mn-ea"/>
                  <a:cs typeface="+mn-cs"/>
                </a:rPr>
                <a:t>;</a:t>
              </a:r>
              <a:r>
                <a:rPr lang="it-IT" sz="1050" b="0" i="0">
                  <a:solidFill>
                    <a:schemeClr val="tx1"/>
                  </a:solidFill>
                  <a:effectLst/>
                  <a:latin typeface="Cambria Math" panose="02040503050406030204" pitchFamily="18" charset="0"/>
                  <a:ea typeface="+mn-ea"/>
                  <a:cs typeface="+mn-cs"/>
                </a:rPr>
                <a:t>ℎ,𝑖</a:t>
              </a:r>
              <a:r>
                <a:rPr lang="it-IT" sz="1050" b="0" i="0">
                  <a:solidFill>
                    <a:schemeClr val="tx1"/>
                  </a:solidFill>
                  <a:effectLst/>
                  <a:latin typeface="+mn-lt"/>
                  <a:ea typeface="+mn-ea"/>
                  <a:cs typeface="+mn-cs"/>
                </a:rPr>
                <a:t>)</a:t>
              </a:r>
              <a:r>
                <a:rPr lang="it-IT" sz="1050" b="0" i="0">
                  <a:solidFill>
                    <a:schemeClr val="tx1"/>
                  </a:solidFill>
                  <a:effectLst/>
                  <a:latin typeface="Cambria Math" panose="02040503050406030204" pitchFamily="18" charset="0"/>
                  <a:ea typeface="Cambria Math" panose="02040503050406030204" pitchFamily="18" charset="0"/>
                  <a:cs typeface="+mn-cs"/>
                </a:rPr>
                <a:t>×</a:t>
              </a:r>
              <a:r>
                <a:rPr lang="it-IT" sz="1050" b="0" i="0">
                  <a:solidFill>
                    <a:schemeClr val="tx1"/>
                  </a:solidFill>
                  <a:effectLst/>
                  <a:latin typeface="Cambria Math" panose="02040503050406030204" pitchFamily="18" charset="0"/>
                  <a:ea typeface="+mn-ea"/>
                  <a:cs typeface="+mn-cs"/>
                </a:rPr>
                <a:t>𝑘</a:t>
              </a:r>
              <a:r>
                <a:rPr lang="it-IT" sz="1050" b="0" i="0">
                  <a:solidFill>
                    <a:schemeClr val="tx1"/>
                  </a:solidFill>
                  <a:effectLst/>
                  <a:latin typeface="+mn-lt"/>
                  <a:ea typeface="+mn-ea"/>
                  <a:cs typeface="+mn-cs"/>
                </a:rPr>
                <a:t>〗_(</a:t>
              </a:r>
              <a:r>
                <a:rPr lang="it-IT" sz="1050" b="0" i="0">
                  <a:solidFill>
                    <a:schemeClr val="tx1"/>
                  </a:solidFill>
                  <a:effectLst/>
                  <a:latin typeface="Cambria Math" panose="02040503050406030204" pitchFamily="18" charset="0"/>
                  <a:ea typeface="+mn-ea"/>
                  <a:cs typeface="+mn-cs"/>
                </a:rPr>
                <a:t>𝑥;𝑎𝑣𝑔</a:t>
              </a:r>
              <a:r>
                <a:rPr lang="it-IT" sz="1050" b="0" i="0">
                  <a:solidFill>
                    <a:schemeClr val="tx1"/>
                  </a:solidFill>
                  <a:effectLst/>
                  <a:latin typeface="+mn-lt"/>
                  <a:ea typeface="+mn-ea"/>
                  <a:cs typeface="+mn-cs"/>
                </a:rPr>
                <a:t>)</a:t>
              </a:r>
              <a:endParaRPr lang="it-IT" sz="1050"/>
            </a:p>
          </xdr:txBody>
        </xdr:sp>
      </mc:Fallback>
    </mc:AlternateContent>
    <xdr:clientData/>
  </xdr:oneCellAnchor>
  <xdr:oneCellAnchor>
    <xdr:from>
      <xdr:col>3</xdr:col>
      <xdr:colOff>0</xdr:colOff>
      <xdr:row>98</xdr:row>
      <xdr:rowOff>0</xdr:rowOff>
    </xdr:from>
    <xdr:ext cx="1809750" cy="229712"/>
    <mc:AlternateContent xmlns:mc="http://schemas.openxmlformats.org/markup-compatibility/2006" xmlns:a14="http://schemas.microsoft.com/office/drawing/2010/main">
      <mc:Choice Requires="a14">
        <xdr:sp macro="" textlink="">
          <xdr:nvSpPr>
            <xdr:cNvPr id="9" name="CasellaDiTesto 8">
              <a:extLst>
                <a:ext uri="{FF2B5EF4-FFF2-40B4-BE49-F238E27FC236}">
                  <a16:creationId xmlns:a16="http://schemas.microsoft.com/office/drawing/2014/main" xmlns="" id="{00000000-0008-0000-0900-000009000000}"/>
                </a:ext>
              </a:extLst>
            </xdr:cNvPr>
            <xdr:cNvSpPr txBox="1"/>
          </xdr:nvSpPr>
          <xdr:spPr>
            <a:xfrm>
              <a:off x="3886200" y="19078575"/>
              <a:ext cx="1809750" cy="229712"/>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it-IT" sz="1050" i="1">
                            <a:latin typeface="Cambria Math"/>
                          </a:rPr>
                        </m:ctrlPr>
                      </m:sSubPr>
                      <m:e>
                        <m:r>
                          <a:rPr lang="it-IT" sz="1050" b="0" i="1">
                            <a:latin typeface="Cambria Math" panose="02040503050406030204" pitchFamily="18" charset="0"/>
                          </a:rPr>
                          <m:t>𝑉</m:t>
                        </m:r>
                      </m:e>
                      <m:sub>
                        <m:r>
                          <a:rPr lang="it-IT" sz="1050" b="0" i="1">
                            <a:latin typeface="Cambria Math" panose="02040503050406030204" pitchFamily="18" charset="0"/>
                          </a:rPr>
                          <m:t>𝑊</m:t>
                        </m:r>
                        <m:r>
                          <a:rPr lang="it-IT" sz="1050" b="0" i="1">
                            <a:latin typeface="Cambria Math" panose="02040503050406030204" pitchFamily="18" charset="0"/>
                          </a:rPr>
                          <m:t>;</m:t>
                        </m:r>
                        <m:r>
                          <a:rPr lang="it-IT" sz="1050" b="0" i="1">
                            <a:latin typeface="Cambria Math" panose="02040503050406030204" pitchFamily="18" charset="0"/>
                          </a:rPr>
                          <m:t>h</m:t>
                        </m:r>
                        <m:r>
                          <a:rPr lang="it-IT" sz="1050" b="0" i="1">
                            <a:latin typeface="Cambria Math" panose="02040503050406030204" pitchFamily="18" charset="0"/>
                          </a:rPr>
                          <m:t>,</m:t>
                        </m:r>
                        <m:r>
                          <a:rPr lang="it-IT" sz="1050" b="0" i="1">
                            <a:latin typeface="Cambria Math" panose="02040503050406030204" pitchFamily="18" charset="0"/>
                          </a:rPr>
                          <m:t>𝑖</m:t>
                        </m:r>
                      </m:sub>
                    </m:sSub>
                    <m:r>
                      <a:rPr lang="it-IT" sz="1050" i="1">
                        <a:latin typeface="Cambria Math" panose="02040503050406030204" pitchFamily="18" charset="0"/>
                      </a:rPr>
                      <m:t>=</m:t>
                    </m:r>
                    <m:sSub>
                      <m:sSubPr>
                        <m:ctrlPr>
                          <a:rPr lang="it-IT" sz="1050" i="1">
                            <a:solidFill>
                              <a:schemeClr val="tx1"/>
                            </a:solidFill>
                            <a:effectLst/>
                            <a:latin typeface="Cambria Math"/>
                            <a:ea typeface="+mn-ea"/>
                            <a:cs typeface="+mn-cs"/>
                          </a:rPr>
                        </m:ctrlPr>
                      </m:sSubPr>
                      <m:e>
                        <m:sSub>
                          <m:sSubPr>
                            <m:ctrlPr>
                              <a:rPr lang="it-IT" sz="1050" i="1">
                                <a:solidFill>
                                  <a:schemeClr val="tx1"/>
                                </a:solidFill>
                                <a:effectLst/>
                                <a:latin typeface="Cambria Math"/>
                                <a:ea typeface="+mn-ea"/>
                                <a:cs typeface="+mn-cs"/>
                              </a:rPr>
                            </m:ctrlPr>
                          </m:sSubPr>
                          <m:e>
                            <m:r>
                              <a:rPr lang="it-IT" sz="1050" b="0" i="1">
                                <a:solidFill>
                                  <a:schemeClr val="tx1"/>
                                </a:solidFill>
                                <a:effectLst/>
                                <a:latin typeface="Cambria Math" panose="02040503050406030204" pitchFamily="18" charset="0"/>
                                <a:ea typeface="+mn-ea"/>
                                <a:cs typeface="+mn-cs"/>
                              </a:rPr>
                              <m:t>𝑥</m:t>
                            </m:r>
                          </m:e>
                          <m:sub>
                            <m:r>
                              <a:rPr lang="it-IT" sz="1050" b="0" i="1">
                                <a:solidFill>
                                  <a:schemeClr val="tx1"/>
                                </a:solidFill>
                                <a:effectLst/>
                                <a:latin typeface="Cambria Math" panose="02040503050406030204" pitchFamily="18" charset="0"/>
                                <a:ea typeface="+mn-ea"/>
                                <a:cs typeface="+mn-cs"/>
                              </a:rPr>
                              <m:t>h</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𝑤𝑟𝑘</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𝑖</m:t>
                            </m:r>
                          </m:sub>
                        </m:sSub>
                        <m:r>
                          <a:rPr lang="it-IT" sz="1050" b="0" i="1">
                            <a:solidFill>
                              <a:schemeClr val="tx1"/>
                            </a:solidFill>
                            <a:effectLst/>
                            <a:latin typeface="Cambria Math" panose="02040503050406030204" pitchFamily="18" charset="0"/>
                            <a:ea typeface="Cambria Math" panose="02040503050406030204" pitchFamily="18" charset="0"/>
                            <a:cs typeface="+mn-cs"/>
                          </a:rPr>
                          <m:t>×</m:t>
                        </m:r>
                        <m:r>
                          <a:rPr lang="it-IT" sz="1050" b="0" i="1">
                            <a:solidFill>
                              <a:schemeClr val="tx1"/>
                            </a:solidFill>
                            <a:effectLst/>
                            <a:latin typeface="Cambria Math" panose="02040503050406030204" pitchFamily="18" charset="0"/>
                            <a:ea typeface="Cambria Math" panose="02040503050406030204" pitchFamily="18" charset="0"/>
                            <a:cs typeface="+mn-cs"/>
                          </a:rPr>
                          <m:t>𝑉</m:t>
                        </m:r>
                      </m:e>
                      <m:sub>
                        <m:r>
                          <a:rPr lang="it-IT" sz="1050" b="0" i="1">
                            <a:solidFill>
                              <a:schemeClr val="tx1"/>
                            </a:solidFill>
                            <a:effectLst/>
                            <a:latin typeface="Cambria Math" panose="02040503050406030204" pitchFamily="18" charset="0"/>
                            <a:ea typeface="+mn-ea"/>
                            <a:cs typeface="+mn-cs"/>
                          </a:rPr>
                          <m:t>𝑊</m:t>
                        </m:r>
                        <m:r>
                          <a:rPr lang="it-IT" sz="1050" b="0" i="1">
                            <a:solidFill>
                              <a:schemeClr val="tx1"/>
                            </a:solidFill>
                            <a:effectLst/>
                            <a:latin typeface="Cambria Math" panose="02040503050406030204" pitchFamily="18" charset="0"/>
                            <a:ea typeface="+mn-ea"/>
                            <a:cs typeface="+mn-cs"/>
                          </a:rPr>
                          <m:t>;</m:t>
                        </m:r>
                        <m:r>
                          <a:rPr lang="it-IT" sz="1050" b="0" i="1">
                            <a:solidFill>
                              <a:schemeClr val="tx1"/>
                            </a:solidFill>
                            <a:effectLst/>
                            <a:latin typeface="Cambria Math" panose="02040503050406030204" pitchFamily="18" charset="0"/>
                            <a:ea typeface="+mn-ea"/>
                            <a:cs typeface="+mn-cs"/>
                          </a:rPr>
                          <m:t>𝑑𝑎𝑦</m:t>
                        </m:r>
                      </m:sub>
                    </m:sSub>
                  </m:oMath>
                </m:oMathPara>
              </a14:m>
              <a:endParaRPr lang="it-IT" sz="1050"/>
            </a:p>
          </xdr:txBody>
        </xdr:sp>
      </mc:Choice>
      <mc:Fallback xmlns="">
        <xdr:sp macro="" textlink="">
          <xdr:nvSpPr>
            <xdr:cNvPr id="9" name="CasellaDiTesto 8">
              <a:extLst>
                <a:ext uri="{FF2B5EF4-FFF2-40B4-BE49-F238E27FC236}">
                  <a16:creationId xmlns:a16="http://schemas.microsoft.com/office/drawing/2014/main" id="{F66B0E4D-CD13-4AF2-B879-4AD96EEA7B8C}"/>
                </a:ext>
              </a:extLst>
            </xdr:cNvPr>
            <xdr:cNvSpPr txBox="1"/>
          </xdr:nvSpPr>
          <xdr:spPr>
            <a:xfrm>
              <a:off x="3886200" y="19078575"/>
              <a:ext cx="1809750" cy="229712"/>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it-IT" sz="1050" b="0" i="0">
                  <a:latin typeface="Cambria Math" panose="02040503050406030204" pitchFamily="18" charset="0"/>
                </a:rPr>
                <a:t>𝑉_(𝑊;ℎ,𝑖)</a:t>
              </a:r>
              <a:r>
                <a:rPr lang="it-IT" sz="1050" i="0">
                  <a:latin typeface="Cambria Math" panose="02040503050406030204" pitchFamily="18" charset="0"/>
                </a:rPr>
                <a:t>=</a:t>
              </a:r>
              <a:r>
                <a:rPr lang="it-IT" sz="1050" i="0">
                  <a:solidFill>
                    <a:schemeClr val="tx1"/>
                  </a:solidFill>
                  <a:effectLst/>
                  <a:latin typeface="+mn-lt"/>
                  <a:ea typeface="+mn-ea"/>
                  <a:cs typeface="+mn-cs"/>
                </a:rPr>
                <a:t>〖</a:t>
              </a:r>
              <a:r>
                <a:rPr lang="it-IT" sz="1050" b="0" i="0">
                  <a:solidFill>
                    <a:schemeClr val="tx1"/>
                  </a:solidFill>
                  <a:effectLst/>
                  <a:latin typeface="Cambria Math" panose="02040503050406030204" pitchFamily="18" charset="0"/>
                  <a:ea typeface="+mn-ea"/>
                  <a:cs typeface="+mn-cs"/>
                </a:rPr>
                <a:t>𝑥</a:t>
              </a:r>
              <a:r>
                <a:rPr lang="it-IT" sz="1050" b="0" i="0">
                  <a:solidFill>
                    <a:schemeClr val="tx1"/>
                  </a:solidFill>
                  <a:effectLst/>
                  <a:latin typeface="+mn-lt"/>
                  <a:ea typeface="+mn-ea"/>
                  <a:cs typeface="+mn-cs"/>
                </a:rPr>
                <a:t>_(</a:t>
              </a:r>
              <a:r>
                <a:rPr lang="it-IT" sz="1050" b="0" i="0">
                  <a:solidFill>
                    <a:schemeClr val="tx1"/>
                  </a:solidFill>
                  <a:effectLst/>
                  <a:latin typeface="Cambria Math" panose="02040503050406030204" pitchFamily="18" charset="0"/>
                  <a:ea typeface="+mn-ea"/>
                  <a:cs typeface="+mn-cs"/>
                </a:rPr>
                <a:t>ℎ</a:t>
              </a:r>
              <a:r>
                <a:rPr lang="it-IT" sz="1050" b="0" i="0">
                  <a:solidFill>
                    <a:schemeClr val="tx1"/>
                  </a:solidFill>
                  <a:effectLst/>
                  <a:latin typeface="+mn-lt"/>
                  <a:ea typeface="+mn-ea"/>
                  <a:cs typeface="+mn-cs"/>
                </a:rPr>
                <a:t>;𝑤𝑟𝑘</a:t>
              </a:r>
              <a:r>
                <a:rPr lang="it-IT" sz="1050" b="0" i="0">
                  <a:solidFill>
                    <a:schemeClr val="tx1"/>
                  </a:solidFill>
                  <a:effectLst/>
                  <a:latin typeface="Cambria Math" panose="02040503050406030204" pitchFamily="18" charset="0"/>
                  <a:ea typeface="+mn-ea"/>
                  <a:cs typeface="+mn-cs"/>
                </a:rPr>
                <a:t>,𝑖</a:t>
              </a:r>
              <a:r>
                <a:rPr lang="it-IT" sz="1050" b="0" i="0">
                  <a:solidFill>
                    <a:schemeClr val="tx1"/>
                  </a:solidFill>
                  <a:effectLst/>
                  <a:latin typeface="+mn-lt"/>
                  <a:ea typeface="+mn-ea"/>
                  <a:cs typeface="+mn-cs"/>
                </a:rPr>
                <a:t>)</a:t>
              </a:r>
              <a:r>
                <a:rPr lang="it-IT" sz="1050" b="0" i="0">
                  <a:solidFill>
                    <a:schemeClr val="tx1"/>
                  </a:solidFill>
                  <a:effectLst/>
                  <a:latin typeface="Cambria Math" panose="02040503050406030204" pitchFamily="18" charset="0"/>
                  <a:ea typeface="Cambria Math" panose="02040503050406030204" pitchFamily="18" charset="0"/>
                  <a:cs typeface="+mn-cs"/>
                </a:rPr>
                <a:t>×𝑉</a:t>
              </a:r>
              <a:r>
                <a:rPr lang="it-IT" sz="1050" b="0" i="0">
                  <a:solidFill>
                    <a:schemeClr val="tx1"/>
                  </a:solidFill>
                  <a:effectLst/>
                  <a:latin typeface="+mn-lt"/>
                  <a:ea typeface="+mn-ea"/>
                  <a:cs typeface="+mn-cs"/>
                </a:rPr>
                <a:t>〗_(</a:t>
              </a:r>
              <a:r>
                <a:rPr lang="it-IT" sz="1050" b="0" i="0">
                  <a:solidFill>
                    <a:schemeClr val="tx1"/>
                  </a:solidFill>
                  <a:effectLst/>
                  <a:latin typeface="Cambria Math" panose="02040503050406030204" pitchFamily="18" charset="0"/>
                  <a:ea typeface="+mn-ea"/>
                  <a:cs typeface="+mn-cs"/>
                </a:rPr>
                <a:t>𝑊;𝑑𝑎𝑦</a:t>
              </a:r>
              <a:r>
                <a:rPr lang="it-IT" sz="1050" b="0" i="0">
                  <a:solidFill>
                    <a:schemeClr val="tx1"/>
                  </a:solidFill>
                  <a:effectLst/>
                  <a:latin typeface="+mn-lt"/>
                  <a:ea typeface="+mn-ea"/>
                  <a:cs typeface="+mn-cs"/>
                </a:rPr>
                <a:t>)</a:t>
              </a:r>
              <a:endParaRPr lang="it-IT" sz="105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b-laurent\c-nb-ls\Sinertec\Sopralluoghi\Modello%20-%202002-04-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i/Lavori%20in%20corso/_EN_ENER_C3_ISSO/40%20-%20Case%20studies/40%20-%20Case%20EN%2052000-1/20%20-%20Calculation/01%20-%20Preliminary/Case_EN_ISO_52000-1_Preliminary_08_hp_PVyes_TSyes_K0_B5_2020_10_16%20-%20y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Lavori da fare"/>
      <sheetName val="Costi lavori"/>
      <sheetName val="Dispersioni tubo int"/>
      <sheetName val="Fabbisogni"/>
      <sheetName val="Gas attuale"/>
      <sheetName val="Cond 1"/>
      <sheetName val="Cond 2"/>
      <sheetName val="Cond 3"/>
      <sheetName val="Cond 4"/>
      <sheetName val="Dim gen"/>
      <sheetName val="Rid costi"/>
      <sheetName val="Prezzo kWh"/>
      <sheetName val="Ammortamento"/>
      <sheetName val="Monostadio-Gas"/>
      <sheetName val="Bistadio-Gas"/>
      <sheetName val="Bistadio-Gas 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Explanation"/>
      <sheetName val="Diagram_NEW"/>
      <sheetName val="Base_profiles"/>
      <sheetName val="Base_calc_hourly"/>
      <sheetName val="Product_data"/>
      <sheetName val="Nat_options"/>
      <sheetName val="ConvFactors"/>
      <sheetName val="Sys_Config"/>
      <sheetName val="Input_series"/>
      <sheetName val="Method_input"/>
      <sheetName val="Method_calculation"/>
      <sheetName val="Method_output"/>
      <sheetName val="Output_series"/>
      <sheetName val="Output_interface_stock"/>
      <sheetName val="Fmatch"/>
      <sheetName val="Language"/>
      <sheetName val="History"/>
      <sheetName val="INFO_old"/>
    </sheetNames>
    <sheetDataSet>
      <sheetData sheetId="0" refreshError="1"/>
      <sheetData sheetId="1" refreshError="1"/>
      <sheetData sheetId="2" refreshError="1"/>
      <sheetData sheetId="3">
        <row r="8">
          <cell r="A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B5">
            <v>1</v>
          </cell>
        </row>
      </sheetData>
      <sheetData sheetId="17" refreshError="1"/>
      <sheetData sheetId="18"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accent6">
            <a:lumMod val="40000"/>
            <a:lumOff val="60000"/>
          </a:schemeClr>
        </a:solidFill>
      </a:spPr>
      <a:bodyPr vertOverflow="overflow" horzOverflow="overflow" wrap="none" lIns="0" tIns="0" rIns="0" bIns="0" rtlCol="0" anchor="t">
        <a:spAutoFit/>
      </a:bodyPr>
      <a:lstStyle>
        <a:defPPr algn="l">
          <a:defRPr sz="1100" b="0" i="1">
            <a:solidFill>
              <a:schemeClr val="tx1"/>
            </a:solidFill>
            <a:effectLst/>
            <a:latin typeface="+mn-lt"/>
            <a:ea typeface="+mn-ea"/>
            <a:cs typeface="+mn-cs"/>
          </a:defRPr>
        </a:defPPr>
      </a:lstStyle>
      <a:style>
        <a:lnRef idx="0">
          <a:scrgbClr r="0" g="0" b="0"/>
        </a:lnRef>
        <a:fillRef idx="0">
          <a:scrgbClr r="0" g="0" b="0"/>
        </a:fillRef>
        <a:effectRef idx="0">
          <a:scrgbClr r="0" g="0" b="0"/>
        </a:effectRef>
        <a:fontRef idx="minor">
          <a:schemeClr val="tx1"/>
        </a:fontRef>
      </a:style>
    </a:txDef>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pb.center/epb-standards/background/" TargetMode="External"/><Relationship Id="rId1" Type="http://schemas.openxmlformats.org/officeDocument/2006/relationships/hyperlink" Target="http://www.epb.cente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pb.center/support/documents/centr-12831-4/" TargetMode="External"/><Relationship Id="rId1" Type="http://schemas.openxmlformats.org/officeDocument/2006/relationships/hyperlink" Target="https://epb.center/support/documents/en-12831-3/"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B1:I60"/>
  <sheetViews>
    <sheetView tabSelected="1" workbookViewId="0">
      <selection activeCell="B1" sqref="B1"/>
    </sheetView>
  </sheetViews>
  <sheetFormatPr defaultColWidth="10.26953125" defaultRowHeight="14" x14ac:dyDescent="0.3"/>
  <cols>
    <col min="1" max="1" width="2.54296875" style="772" customWidth="1"/>
    <col min="2" max="2" width="28.54296875" style="770" customWidth="1"/>
    <col min="3" max="3" width="109" style="771" customWidth="1"/>
    <col min="4" max="4" width="2.1796875" style="772" customWidth="1"/>
    <col min="5" max="16384" width="10.26953125" style="772"/>
  </cols>
  <sheetData>
    <row r="1" spans="2:3" ht="14.5" thickBot="1" x14ac:dyDescent="0.35"/>
    <row r="2" spans="2:3" ht="17.5" x14ac:dyDescent="0.3">
      <c r="B2" s="773" t="s">
        <v>814</v>
      </c>
      <c r="C2" s="774"/>
    </row>
    <row r="3" spans="2:3" x14ac:dyDescent="0.3">
      <c r="B3" s="775" t="s">
        <v>815</v>
      </c>
      <c r="C3" s="776"/>
    </row>
    <row r="4" spans="2:3" x14ac:dyDescent="0.3">
      <c r="B4" s="777" t="s">
        <v>816</v>
      </c>
      <c r="C4" s="778"/>
    </row>
    <row r="5" spans="2:3" x14ac:dyDescent="0.3">
      <c r="B5" s="777"/>
      <c r="C5" s="778"/>
    </row>
    <row r="6" spans="2:3" ht="28" x14ac:dyDescent="0.3">
      <c r="B6" s="779" t="s">
        <v>817</v>
      </c>
      <c r="C6" s="780" t="s">
        <v>884</v>
      </c>
    </row>
    <row r="7" spans="2:3" x14ac:dyDescent="0.3">
      <c r="B7" s="781"/>
      <c r="C7" s="782"/>
    </row>
    <row r="8" spans="2:3" x14ac:dyDescent="0.3">
      <c r="B8" s="783" t="s">
        <v>818</v>
      </c>
      <c r="C8" s="784" t="s">
        <v>885</v>
      </c>
    </row>
    <row r="9" spans="2:3" x14ac:dyDescent="0.3">
      <c r="B9" s="785"/>
      <c r="C9" s="786" t="s">
        <v>819</v>
      </c>
    </row>
    <row r="10" spans="2:3" x14ac:dyDescent="0.3">
      <c r="B10" s="781"/>
      <c r="C10" s="787"/>
    </row>
    <row r="11" spans="2:3" x14ac:dyDescent="0.3">
      <c r="B11" s="779" t="s">
        <v>820</v>
      </c>
      <c r="C11" s="788" t="s">
        <v>821</v>
      </c>
    </row>
    <row r="12" spans="2:3" x14ac:dyDescent="0.3">
      <c r="B12" s="789"/>
      <c r="C12" s="787"/>
    </row>
    <row r="13" spans="2:3" x14ac:dyDescent="0.3">
      <c r="B13" s="783" t="s">
        <v>822</v>
      </c>
      <c r="C13" s="790" t="s">
        <v>961</v>
      </c>
    </row>
    <row r="14" spans="2:3" x14ac:dyDescent="0.3">
      <c r="B14" s="785"/>
      <c r="C14" s="791" t="s">
        <v>886</v>
      </c>
    </row>
    <row r="15" spans="2:3" x14ac:dyDescent="0.3">
      <c r="B15" s="781"/>
      <c r="C15" s="792"/>
    </row>
    <row r="16" spans="2:3" ht="14.5" thickBot="1" x14ac:dyDescent="0.35">
      <c r="B16" s="793" t="s">
        <v>823</v>
      </c>
      <c r="C16" s="794" t="s">
        <v>824</v>
      </c>
    </row>
    <row r="17" spans="2:9" ht="14.5" thickBot="1" x14ac:dyDescent="0.35"/>
    <row r="18" spans="2:9" ht="18" thickBot="1" x14ac:dyDescent="0.35">
      <c r="B18" s="795" t="s">
        <v>825</v>
      </c>
      <c r="C18" s="796"/>
    </row>
    <row r="19" spans="2:9" ht="14.5" thickBot="1" x14ac:dyDescent="0.35">
      <c r="B19" s="797"/>
    </row>
    <row r="20" spans="2:9" ht="28" x14ac:dyDescent="0.3">
      <c r="B20" s="798" t="s">
        <v>826</v>
      </c>
      <c r="C20" s="799" t="s">
        <v>827</v>
      </c>
    </row>
    <row r="21" spans="2:9" ht="14.5" thickBot="1" x14ac:dyDescent="0.35">
      <c r="B21" s="800"/>
      <c r="C21" s="801" t="s">
        <v>828</v>
      </c>
    </row>
    <row r="22" spans="2:9" ht="14.5" thickBot="1" x14ac:dyDescent="0.35"/>
    <row r="23" spans="2:9" x14ac:dyDescent="0.3">
      <c r="B23" s="798" t="s">
        <v>829</v>
      </c>
      <c r="C23" s="799" t="s">
        <v>830</v>
      </c>
    </row>
    <row r="24" spans="2:9" ht="28" x14ac:dyDescent="0.3">
      <c r="B24" s="802"/>
      <c r="C24" s="803" t="s">
        <v>831</v>
      </c>
    </row>
    <row r="25" spans="2:9" ht="42" x14ac:dyDescent="0.3">
      <c r="B25" s="802"/>
      <c r="C25" s="803" t="s">
        <v>832</v>
      </c>
    </row>
    <row r="26" spans="2:9" ht="28.5" thickBot="1" x14ac:dyDescent="0.35">
      <c r="B26" s="800"/>
      <c r="C26" s="804" t="s">
        <v>833</v>
      </c>
    </row>
    <row r="27" spans="2:9" ht="14.5" thickBot="1" x14ac:dyDescent="0.35">
      <c r="C27" s="772"/>
    </row>
    <row r="28" spans="2:9" ht="42" x14ac:dyDescent="0.3">
      <c r="B28" s="798" t="s">
        <v>834</v>
      </c>
      <c r="C28" s="805" t="s">
        <v>835</v>
      </c>
      <c r="F28" s="886"/>
      <c r="G28" s="886"/>
      <c r="H28" s="886"/>
      <c r="I28" s="886"/>
    </row>
    <row r="29" spans="2:9" ht="28" x14ac:dyDescent="0.3">
      <c r="B29" s="806"/>
      <c r="C29" s="803" t="s">
        <v>836</v>
      </c>
      <c r="F29" s="886"/>
      <c r="G29" s="886"/>
      <c r="H29" s="886"/>
      <c r="I29" s="886"/>
    </row>
    <row r="30" spans="2:9" ht="28" x14ac:dyDescent="0.3">
      <c r="B30" s="802"/>
      <c r="C30" s="803" t="s">
        <v>837</v>
      </c>
      <c r="F30" s="886"/>
      <c r="G30" s="886"/>
      <c r="H30" s="886"/>
      <c r="I30" s="886"/>
    </row>
    <row r="31" spans="2:9" ht="42.5" thickBot="1" x14ac:dyDescent="0.35">
      <c r="B31" s="800"/>
      <c r="C31" s="804" t="s">
        <v>838</v>
      </c>
      <c r="F31" s="886"/>
      <c r="G31" s="886"/>
      <c r="H31" s="886"/>
      <c r="I31" s="886"/>
    </row>
    <row r="32" spans="2:9" ht="14.5" thickBot="1" x14ac:dyDescent="0.35">
      <c r="C32" s="807"/>
    </row>
    <row r="33" spans="2:3" ht="28" x14ac:dyDescent="0.3">
      <c r="B33" s="798" t="s">
        <v>839</v>
      </c>
      <c r="C33" s="799" t="s">
        <v>840</v>
      </c>
    </row>
    <row r="34" spans="2:3" ht="14.5" thickBot="1" x14ac:dyDescent="0.35">
      <c r="B34" s="800"/>
      <c r="C34" s="804" t="s">
        <v>841</v>
      </c>
    </row>
    <row r="35" spans="2:3" ht="14.5" thickBot="1" x14ac:dyDescent="0.35">
      <c r="C35" s="807"/>
    </row>
    <row r="36" spans="2:3" ht="56.5" thickBot="1" x14ac:dyDescent="0.35">
      <c r="B36" s="808" t="s">
        <v>842</v>
      </c>
      <c r="C36" s="809" t="s">
        <v>843</v>
      </c>
    </row>
    <row r="37" spans="2:3" ht="14.5" thickBot="1" x14ac:dyDescent="0.35">
      <c r="B37" s="810"/>
      <c r="C37" s="807"/>
    </row>
    <row r="38" spans="2:3" ht="56" x14ac:dyDescent="0.3">
      <c r="B38" s="798" t="s">
        <v>844</v>
      </c>
      <c r="C38" s="799" t="s">
        <v>845</v>
      </c>
    </row>
    <row r="39" spans="2:3" ht="42.5" thickBot="1" x14ac:dyDescent="0.35">
      <c r="B39" s="800"/>
      <c r="C39" s="804" t="s">
        <v>846</v>
      </c>
    </row>
    <row r="40" spans="2:3" ht="14.5" thickBot="1" x14ac:dyDescent="0.35">
      <c r="C40" s="807"/>
    </row>
    <row r="41" spans="2:3" x14ac:dyDescent="0.3">
      <c r="B41" s="798" t="s">
        <v>847</v>
      </c>
      <c r="C41" s="799" t="s">
        <v>848</v>
      </c>
    </row>
    <row r="42" spans="2:3" ht="14.5" thickBot="1" x14ac:dyDescent="0.35">
      <c r="B42" s="800"/>
      <c r="C42" s="804" t="s">
        <v>849</v>
      </c>
    </row>
    <row r="43" spans="2:3" ht="14.5" thickBot="1" x14ac:dyDescent="0.35">
      <c r="C43" s="807"/>
    </row>
    <row r="44" spans="2:3" ht="15" thickBot="1" x14ac:dyDescent="0.35">
      <c r="B44" s="808" t="s">
        <v>850</v>
      </c>
      <c r="C44" s="811" t="s">
        <v>851</v>
      </c>
    </row>
    <row r="45" spans="2:3" ht="14.5" thickBot="1" x14ac:dyDescent="0.35">
      <c r="C45" s="812"/>
    </row>
    <row r="46" spans="2:3" ht="42" x14ac:dyDescent="0.3">
      <c r="B46" s="798" t="s">
        <v>852</v>
      </c>
      <c r="C46" s="799" t="s">
        <v>853</v>
      </c>
    </row>
    <row r="47" spans="2:3" ht="28" x14ac:dyDescent="0.3">
      <c r="B47" s="802"/>
      <c r="C47" s="803" t="s">
        <v>854</v>
      </c>
    </row>
    <row r="48" spans="2:3" ht="28" x14ac:dyDescent="0.3">
      <c r="B48" s="802"/>
      <c r="C48" s="803" t="s">
        <v>855</v>
      </c>
    </row>
    <row r="49" spans="2:3" ht="33.75" customHeight="1" x14ac:dyDescent="0.3">
      <c r="B49" s="802"/>
      <c r="C49" s="813" t="s">
        <v>856</v>
      </c>
    </row>
    <row r="50" spans="2:3" x14ac:dyDescent="0.3">
      <c r="B50" s="802"/>
      <c r="C50" s="813" t="s">
        <v>857</v>
      </c>
    </row>
    <row r="51" spans="2:3" ht="15" thickBot="1" x14ac:dyDescent="0.4">
      <c r="B51" s="814"/>
      <c r="C51" s="815" t="s">
        <v>858</v>
      </c>
    </row>
    <row r="52" spans="2:3" x14ac:dyDescent="0.3">
      <c r="B52" s="772"/>
      <c r="C52" s="772"/>
    </row>
    <row r="53" spans="2:3" x14ac:dyDescent="0.3">
      <c r="B53" s="772"/>
      <c r="C53" s="772"/>
    </row>
    <row r="54" spans="2:3" x14ac:dyDescent="0.3">
      <c r="B54" s="772"/>
      <c r="C54" s="772"/>
    </row>
    <row r="55" spans="2:3" x14ac:dyDescent="0.3">
      <c r="B55" s="772"/>
      <c r="C55" s="772"/>
    </row>
    <row r="56" spans="2:3" x14ac:dyDescent="0.3">
      <c r="B56" s="772"/>
      <c r="C56" s="772"/>
    </row>
    <row r="57" spans="2:3" x14ac:dyDescent="0.3">
      <c r="B57" s="772"/>
      <c r="C57" s="772"/>
    </row>
    <row r="58" spans="2:3" x14ac:dyDescent="0.3">
      <c r="B58" s="772"/>
      <c r="C58" s="772"/>
    </row>
    <row r="59" spans="2:3" x14ac:dyDescent="0.3">
      <c r="B59" s="772"/>
      <c r="C59" s="772"/>
    </row>
    <row r="60" spans="2:3" x14ac:dyDescent="0.3">
      <c r="B60" s="772"/>
      <c r="C60" s="772"/>
    </row>
  </sheetData>
  <sheetProtection sheet="1" objects="1" scenarios="1"/>
  <mergeCells count="1">
    <mergeCell ref="F28:I31"/>
  </mergeCells>
  <hyperlinks>
    <hyperlink ref="C44" r:id="rId1"/>
    <hyperlink ref="C51" r:id="rId2"/>
  </hyperlinks>
  <pageMargins left="0.7" right="0.7" top="0.75" bottom="0.75" header="0.3" footer="0.3"/>
  <pageSetup paperSize="9" scale="60" orientation="portrait" r:id="rId3"/>
  <colBreaks count="1" manualBreakCount="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3:D7"/>
  <sheetViews>
    <sheetView workbookViewId="0"/>
  </sheetViews>
  <sheetFormatPr defaultColWidth="9.1796875" defaultRowHeight="14.5" x14ac:dyDescent="0.35"/>
  <cols>
    <col min="1" max="1" width="13" style="324" customWidth="1"/>
    <col min="2" max="2" width="9.1796875" style="1"/>
    <col min="3" max="3" width="57.7265625" style="324" customWidth="1"/>
    <col min="4" max="4" width="51" customWidth="1"/>
  </cols>
  <sheetData>
    <row r="3" spans="1:4" x14ac:dyDescent="0.35">
      <c r="A3" s="3" t="s">
        <v>614</v>
      </c>
      <c r="B3" s="3" t="s">
        <v>615</v>
      </c>
      <c r="C3" s="3" t="s">
        <v>73</v>
      </c>
      <c r="D3" s="3" t="s">
        <v>618</v>
      </c>
    </row>
    <row r="4" spans="1:4" x14ac:dyDescent="0.35">
      <c r="A4" s="323">
        <v>43644</v>
      </c>
      <c r="B4" s="1" t="s">
        <v>616</v>
      </c>
      <c r="C4" s="324" t="s">
        <v>617</v>
      </c>
      <c r="D4" t="s">
        <v>619</v>
      </c>
    </row>
    <row r="6" spans="1:4" x14ac:dyDescent="0.35">
      <c r="C6" s="325"/>
    </row>
    <row r="7" spans="1:4" x14ac:dyDescent="0.35">
      <c r="C7" s="325"/>
    </row>
  </sheetData>
  <pageMargins left="0.7" right="0.7" top="0.75" bottom="0.75" header="0.3" footer="0.3"/>
  <pageSetup paperSize="9" orientation="landscape"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A1"/>
  <sheetViews>
    <sheetView workbookViewId="0"/>
  </sheetViews>
  <sheetFormatPr defaultColWidth="9.1796875" defaultRowHeight="14.5" x14ac:dyDescent="0.35"/>
  <sheetData/>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2:K128"/>
  <sheetViews>
    <sheetView workbookViewId="0"/>
  </sheetViews>
  <sheetFormatPr defaultColWidth="9.1796875" defaultRowHeight="14.5" x14ac:dyDescent="0.35"/>
  <cols>
    <col min="1" max="1" width="33.26953125" customWidth="1"/>
    <col min="2" max="2" width="15.81640625" customWidth="1"/>
    <col min="4" max="4" width="27.1796875" customWidth="1"/>
    <col min="6" max="6" width="11.81640625" customWidth="1"/>
  </cols>
  <sheetData>
    <row r="2" spans="1:10" x14ac:dyDescent="0.35">
      <c r="A2" s="7" t="s">
        <v>30</v>
      </c>
      <c r="B2" s="7" t="s">
        <v>27</v>
      </c>
      <c r="C2" s="7" t="s">
        <v>28</v>
      </c>
      <c r="D2" s="7" t="s">
        <v>32</v>
      </c>
      <c r="E2" s="7" t="s">
        <v>29</v>
      </c>
    </row>
    <row r="3" spans="1:10" s="34" customFormat="1" ht="18.5" x14ac:dyDescent="0.45">
      <c r="A3" s="35" t="s">
        <v>70</v>
      </c>
    </row>
    <row r="4" spans="1:10" s="34" customFormat="1" x14ac:dyDescent="0.35"/>
    <row r="5" spans="1:10" x14ac:dyDescent="0.35">
      <c r="A5" s="7" t="s">
        <v>0</v>
      </c>
    </row>
    <row r="7" spans="1:10" x14ac:dyDescent="0.35">
      <c r="A7" t="s">
        <v>31</v>
      </c>
    </row>
    <row r="8" spans="1:10" ht="16.5" x14ac:dyDescent="0.45">
      <c r="A8" t="s">
        <v>2</v>
      </c>
      <c r="B8" t="s">
        <v>38</v>
      </c>
      <c r="C8" t="s">
        <v>1</v>
      </c>
      <c r="D8" t="s">
        <v>33</v>
      </c>
      <c r="E8" s="8">
        <v>0.2</v>
      </c>
    </row>
    <row r="9" spans="1:10" ht="16.5" x14ac:dyDescent="0.45">
      <c r="A9" t="s">
        <v>36</v>
      </c>
      <c r="B9" t="s">
        <v>35</v>
      </c>
      <c r="C9" t="s">
        <v>17</v>
      </c>
      <c r="D9" t="s">
        <v>34</v>
      </c>
      <c r="E9" s="8">
        <v>150</v>
      </c>
    </row>
    <row r="10" spans="1:10" ht="16.5" x14ac:dyDescent="0.45">
      <c r="A10" t="s">
        <v>3</v>
      </c>
      <c r="B10" t="s">
        <v>39</v>
      </c>
      <c r="C10" t="s">
        <v>4</v>
      </c>
      <c r="E10" s="15">
        <f>+E8*E9</f>
        <v>30</v>
      </c>
    </row>
    <row r="11" spans="1:10" x14ac:dyDescent="0.35">
      <c r="E11" s="7"/>
    </row>
    <row r="12" spans="1:10" x14ac:dyDescent="0.35">
      <c r="E12" t="s">
        <v>13</v>
      </c>
      <c r="F12" t="s">
        <v>41</v>
      </c>
      <c r="G12" s="1" t="s">
        <v>14</v>
      </c>
      <c r="H12" s="1" t="s">
        <v>10</v>
      </c>
      <c r="I12" s="1" t="s">
        <v>15</v>
      </c>
    </row>
    <row r="13" spans="1:10" ht="16.5" x14ac:dyDescent="0.45">
      <c r="G13" t="s">
        <v>42</v>
      </c>
      <c r="H13" t="s">
        <v>43</v>
      </c>
      <c r="I13" t="s">
        <v>44</v>
      </c>
    </row>
    <row r="14" spans="1:10" x14ac:dyDescent="0.35">
      <c r="A14" t="s">
        <v>45</v>
      </c>
      <c r="G14" s="1" t="s">
        <v>20</v>
      </c>
      <c r="H14" s="1" t="s">
        <v>20</v>
      </c>
      <c r="I14" s="1" t="s">
        <v>20</v>
      </c>
    </row>
    <row r="15" spans="1:10" x14ac:dyDescent="0.35">
      <c r="A15" t="s">
        <v>37</v>
      </c>
      <c r="C15" t="s">
        <v>40</v>
      </c>
      <c r="E15" s="1">
        <v>1</v>
      </c>
      <c r="F15" s="1"/>
      <c r="G15" s="9">
        <v>0</v>
      </c>
      <c r="H15" s="9">
        <v>0</v>
      </c>
      <c r="I15" s="9">
        <v>0</v>
      </c>
      <c r="J15" t="s">
        <v>21</v>
      </c>
    </row>
    <row r="16" spans="1:10" x14ac:dyDescent="0.35">
      <c r="E16" s="1">
        <v>2</v>
      </c>
      <c r="F16" s="1"/>
      <c r="G16" s="9">
        <v>0</v>
      </c>
      <c r="H16" s="9">
        <v>0</v>
      </c>
      <c r="I16" s="9">
        <v>0</v>
      </c>
    </row>
    <row r="17" spans="5:9" x14ac:dyDescent="0.35">
      <c r="E17" s="1">
        <v>3</v>
      </c>
      <c r="F17" s="1"/>
      <c r="G17" s="9">
        <v>0</v>
      </c>
      <c r="H17" s="9">
        <v>0</v>
      </c>
      <c r="I17" s="9">
        <v>0</v>
      </c>
    </row>
    <row r="18" spans="5:9" x14ac:dyDescent="0.35">
      <c r="E18" s="1">
        <v>4</v>
      </c>
      <c r="F18" s="1"/>
      <c r="G18" s="9">
        <v>0</v>
      </c>
      <c r="H18" s="9">
        <v>0</v>
      </c>
      <c r="I18" s="9">
        <v>0</v>
      </c>
    </row>
    <row r="19" spans="5:9" x14ac:dyDescent="0.35">
      <c r="E19" s="1">
        <v>5</v>
      </c>
      <c r="F19" s="1"/>
      <c r="G19" s="9">
        <v>0</v>
      </c>
      <c r="H19" s="9">
        <v>0</v>
      </c>
      <c r="I19" s="9">
        <v>0</v>
      </c>
    </row>
    <row r="20" spans="5:9" x14ac:dyDescent="0.35">
      <c r="E20" s="1">
        <v>6</v>
      </c>
      <c r="F20" s="1"/>
      <c r="G20" s="9">
        <v>0</v>
      </c>
      <c r="H20" s="9">
        <v>0</v>
      </c>
      <c r="I20" s="9">
        <v>0</v>
      </c>
    </row>
    <row r="21" spans="5:9" x14ac:dyDescent="0.35">
      <c r="E21" s="1">
        <v>7</v>
      </c>
      <c r="F21" s="1"/>
      <c r="G21" s="9">
        <v>0</v>
      </c>
      <c r="H21" s="9">
        <v>0</v>
      </c>
      <c r="I21" s="9">
        <v>0</v>
      </c>
    </row>
    <row r="22" spans="5:9" x14ac:dyDescent="0.35">
      <c r="E22" s="1">
        <v>8</v>
      </c>
      <c r="F22" s="1"/>
      <c r="G22" s="9">
        <v>0.1</v>
      </c>
      <c r="H22" s="9">
        <v>0.1</v>
      </c>
      <c r="I22" s="9">
        <v>0</v>
      </c>
    </row>
    <row r="23" spans="5:9" x14ac:dyDescent="0.35">
      <c r="E23" s="1">
        <v>9</v>
      </c>
      <c r="F23" s="1"/>
      <c r="G23" s="9">
        <v>0.1</v>
      </c>
      <c r="H23" s="9">
        <v>0.1</v>
      </c>
      <c r="I23" s="9">
        <v>0</v>
      </c>
    </row>
    <row r="24" spans="5:9" x14ac:dyDescent="0.35">
      <c r="E24" s="1">
        <v>10</v>
      </c>
      <c r="F24" s="1"/>
      <c r="G24" s="9">
        <v>0</v>
      </c>
      <c r="H24" s="9">
        <v>0</v>
      </c>
      <c r="I24" s="9">
        <v>0</v>
      </c>
    </row>
    <row r="25" spans="5:9" x14ac:dyDescent="0.35">
      <c r="E25" s="1">
        <v>11</v>
      </c>
      <c r="F25" s="1"/>
      <c r="G25" s="9">
        <v>0</v>
      </c>
      <c r="H25" s="9">
        <v>0</v>
      </c>
      <c r="I25" s="9">
        <v>0</v>
      </c>
    </row>
    <row r="26" spans="5:9" x14ac:dyDescent="0.35">
      <c r="E26" s="1">
        <v>12</v>
      </c>
      <c r="F26" s="1"/>
      <c r="G26" s="9">
        <v>0.2</v>
      </c>
      <c r="H26" s="9">
        <v>0.1</v>
      </c>
      <c r="I26" s="9">
        <v>0</v>
      </c>
    </row>
    <row r="27" spans="5:9" x14ac:dyDescent="0.35">
      <c r="E27" s="1">
        <v>13</v>
      </c>
      <c r="F27" s="1"/>
      <c r="G27" s="9">
        <v>0.2</v>
      </c>
      <c r="H27" s="9">
        <v>0</v>
      </c>
      <c r="I27" s="9">
        <v>0</v>
      </c>
    </row>
    <row r="28" spans="5:9" x14ac:dyDescent="0.35">
      <c r="E28" s="1">
        <v>14</v>
      </c>
      <c r="F28" s="1"/>
      <c r="G28" s="9">
        <v>0.2</v>
      </c>
      <c r="H28" s="9">
        <v>0</v>
      </c>
      <c r="I28" s="9">
        <v>0</v>
      </c>
    </row>
    <row r="29" spans="5:9" x14ac:dyDescent="0.35">
      <c r="E29" s="1">
        <v>15</v>
      </c>
      <c r="F29" s="1"/>
      <c r="G29" s="9">
        <v>0</v>
      </c>
      <c r="H29" s="9">
        <v>0</v>
      </c>
      <c r="I29" s="9">
        <v>0</v>
      </c>
    </row>
    <row r="30" spans="5:9" x14ac:dyDescent="0.35">
      <c r="E30" s="1">
        <v>16</v>
      </c>
      <c r="F30" s="1"/>
      <c r="G30" s="9">
        <v>0.1</v>
      </c>
      <c r="H30" s="9">
        <v>0</v>
      </c>
      <c r="I30" s="9">
        <v>0</v>
      </c>
    </row>
    <row r="31" spans="5:9" x14ac:dyDescent="0.35">
      <c r="E31" s="1">
        <v>17</v>
      </c>
      <c r="F31" s="1"/>
      <c r="G31" s="9">
        <v>0.1</v>
      </c>
      <c r="H31" s="9">
        <v>0</v>
      </c>
      <c r="I31" s="9">
        <v>0</v>
      </c>
    </row>
    <row r="32" spans="5:9" x14ac:dyDescent="0.35">
      <c r="E32" s="1">
        <v>18</v>
      </c>
      <c r="F32" s="1"/>
      <c r="G32" s="9">
        <v>0</v>
      </c>
      <c r="H32" s="9">
        <v>0</v>
      </c>
      <c r="I32" s="9">
        <v>0</v>
      </c>
    </row>
    <row r="33" spans="1:9" x14ac:dyDescent="0.35">
      <c r="E33" s="1">
        <v>19</v>
      </c>
      <c r="F33" s="1"/>
      <c r="G33" s="9">
        <v>0</v>
      </c>
      <c r="H33" s="9">
        <v>0</v>
      </c>
      <c r="I33" s="9">
        <v>0</v>
      </c>
    </row>
    <row r="34" spans="1:9" x14ac:dyDescent="0.35">
      <c r="E34" s="1">
        <v>20</v>
      </c>
      <c r="F34" s="1"/>
      <c r="G34" s="9">
        <v>0</v>
      </c>
      <c r="H34" s="9">
        <v>0</v>
      </c>
      <c r="I34" s="9">
        <v>0</v>
      </c>
    </row>
    <row r="35" spans="1:9" x14ac:dyDescent="0.35">
      <c r="E35" s="1">
        <v>21</v>
      </c>
      <c r="F35" s="1"/>
      <c r="G35" s="9">
        <v>0</v>
      </c>
      <c r="H35" s="9">
        <v>0</v>
      </c>
      <c r="I35" s="9">
        <v>0</v>
      </c>
    </row>
    <row r="36" spans="1:9" x14ac:dyDescent="0.35">
      <c r="E36" s="1">
        <v>22</v>
      </c>
      <c r="F36" s="1"/>
      <c r="G36" s="9">
        <v>0</v>
      </c>
      <c r="H36" s="9">
        <v>0</v>
      </c>
      <c r="I36" s="9">
        <v>0</v>
      </c>
    </row>
    <row r="37" spans="1:9" x14ac:dyDescent="0.35">
      <c r="E37" s="1">
        <v>23</v>
      </c>
      <c r="F37" s="1"/>
      <c r="G37" s="9">
        <v>0</v>
      </c>
      <c r="H37" s="9">
        <v>0</v>
      </c>
      <c r="I37" s="9">
        <v>0</v>
      </c>
    </row>
    <row r="38" spans="1:9" x14ac:dyDescent="0.35">
      <c r="E38" s="1">
        <v>24</v>
      </c>
      <c r="F38" s="1"/>
      <c r="G38" s="9">
        <v>0</v>
      </c>
      <c r="H38" s="9">
        <v>0</v>
      </c>
      <c r="I38" s="9">
        <v>0</v>
      </c>
    </row>
    <row r="39" spans="1:9" ht="16.5" x14ac:dyDescent="0.45">
      <c r="B39" t="s">
        <v>56</v>
      </c>
      <c r="C39" s="1" t="s">
        <v>20</v>
      </c>
      <c r="E39" s="3" t="s">
        <v>12</v>
      </c>
      <c r="F39" s="3"/>
      <c r="G39" s="16">
        <f>SUM(G15:G38)</f>
        <v>1</v>
      </c>
    </row>
    <row r="40" spans="1:9" ht="16.5" x14ac:dyDescent="0.45">
      <c r="B40" t="s">
        <v>57</v>
      </c>
      <c r="C40" s="1" t="s">
        <v>20</v>
      </c>
      <c r="H40" s="16">
        <f>SUM(H15:H38)</f>
        <v>0.30000000000000004</v>
      </c>
    </row>
    <row r="41" spans="1:9" ht="16.5" x14ac:dyDescent="0.45">
      <c r="B41" t="s">
        <v>58</v>
      </c>
      <c r="C41" s="1" t="s">
        <v>20</v>
      </c>
      <c r="I41" s="16">
        <f>SUM(I15:I38)</f>
        <v>0</v>
      </c>
    </row>
    <row r="42" spans="1:9" ht="15" thickBot="1" x14ac:dyDescent="0.4"/>
    <row r="43" spans="1:9" x14ac:dyDescent="0.35">
      <c r="A43" s="18" t="s">
        <v>46</v>
      </c>
      <c r="B43" s="19"/>
      <c r="C43" s="19"/>
      <c r="D43" s="19"/>
      <c r="E43" s="20">
        <v>2015</v>
      </c>
      <c r="F43" s="20"/>
      <c r="G43" s="19"/>
      <c r="H43" s="19"/>
      <c r="I43" s="21"/>
    </row>
    <row r="44" spans="1:9" x14ac:dyDescent="0.35">
      <c r="A44" s="22" t="s">
        <v>5</v>
      </c>
      <c r="C44" s="1" t="s">
        <v>17</v>
      </c>
      <c r="D44" s="1"/>
      <c r="F44" s="1"/>
      <c r="G44" s="13">
        <f>+Interface!H118</f>
        <v>52</v>
      </c>
      <c r="H44" s="14"/>
      <c r="I44" s="23"/>
    </row>
    <row r="45" spans="1:9" x14ac:dyDescent="0.35">
      <c r="A45" s="22" t="s">
        <v>6</v>
      </c>
      <c r="C45" s="1" t="s">
        <v>17</v>
      </c>
      <c r="D45" s="1"/>
      <c r="F45" s="1"/>
      <c r="G45" s="13">
        <f>+Interface!H119</f>
        <v>52</v>
      </c>
      <c r="H45" s="14"/>
      <c r="I45" s="23"/>
    </row>
    <row r="46" spans="1:9" x14ac:dyDescent="0.35">
      <c r="A46" s="22" t="s">
        <v>7</v>
      </c>
      <c r="C46" s="1" t="s">
        <v>17</v>
      </c>
      <c r="D46" s="1"/>
      <c r="F46" s="1"/>
      <c r="G46" s="13">
        <f>+Interface!H120</f>
        <v>52</v>
      </c>
      <c r="H46" s="14"/>
      <c r="I46" s="23"/>
    </row>
    <row r="47" spans="1:9" x14ac:dyDescent="0.35">
      <c r="A47" s="22" t="s">
        <v>8</v>
      </c>
      <c r="C47" s="1" t="s">
        <v>17</v>
      </c>
      <c r="D47" s="1"/>
      <c r="F47" s="1"/>
      <c r="G47" s="13">
        <f>+Interface!H121</f>
        <v>53</v>
      </c>
      <c r="H47" s="14"/>
      <c r="I47" s="23"/>
    </row>
    <row r="48" spans="1:9" x14ac:dyDescent="0.35">
      <c r="A48" s="22" t="s">
        <v>9</v>
      </c>
      <c r="C48" s="1" t="s">
        <v>17</v>
      </c>
      <c r="D48" s="1"/>
      <c r="F48" s="1"/>
      <c r="G48" s="13">
        <f>+Interface!H122</f>
        <v>52</v>
      </c>
      <c r="H48" s="14"/>
      <c r="I48" s="23"/>
    </row>
    <row r="49" spans="1:11" x14ac:dyDescent="0.35">
      <c r="A49" s="22" t="s">
        <v>10</v>
      </c>
      <c r="C49" s="1" t="s">
        <v>17</v>
      </c>
      <c r="D49" s="1"/>
      <c r="F49" s="1"/>
      <c r="G49" s="14"/>
      <c r="H49" s="13">
        <f>+Interface!H123</f>
        <v>52</v>
      </c>
      <c r="I49" s="23"/>
    </row>
    <row r="50" spans="1:11" x14ac:dyDescent="0.35">
      <c r="A50" s="22" t="s">
        <v>11</v>
      </c>
      <c r="C50" s="1" t="s">
        <v>17</v>
      </c>
      <c r="D50" s="1"/>
      <c r="F50" s="1"/>
      <c r="G50" s="14"/>
      <c r="H50" s="14"/>
      <c r="I50" s="24">
        <f>+Interface!H124</f>
        <v>52</v>
      </c>
    </row>
    <row r="51" spans="1:11" x14ac:dyDescent="0.35">
      <c r="A51" s="22"/>
      <c r="C51" s="1"/>
      <c r="D51" s="1"/>
      <c r="E51" s="1"/>
      <c r="F51" s="1"/>
      <c r="I51" s="25"/>
    </row>
    <row r="52" spans="1:11" ht="16.5" x14ac:dyDescent="0.45">
      <c r="A52" s="22" t="s">
        <v>25</v>
      </c>
      <c r="B52" t="s">
        <v>47</v>
      </c>
      <c r="C52" s="1" t="s">
        <v>17</v>
      </c>
      <c r="D52" s="1"/>
      <c r="G52" s="11">
        <f>SUM(G44:G48)</f>
        <v>261</v>
      </c>
      <c r="I52" s="25"/>
    </row>
    <row r="53" spans="1:11" ht="16.5" x14ac:dyDescent="0.45">
      <c r="A53" s="22"/>
      <c r="B53" t="s">
        <v>48</v>
      </c>
      <c r="C53" s="1"/>
      <c r="D53" s="1"/>
      <c r="E53" s="1"/>
      <c r="F53" s="1"/>
      <c r="H53" s="11">
        <f>+H49</f>
        <v>52</v>
      </c>
      <c r="I53" s="25"/>
      <c r="J53" s="12"/>
      <c r="K53" s="12"/>
    </row>
    <row r="54" spans="1:11" ht="16.5" x14ac:dyDescent="0.45">
      <c r="A54" s="22"/>
      <c r="B54" t="s">
        <v>49</v>
      </c>
      <c r="C54" s="1"/>
      <c r="D54" s="1"/>
      <c r="E54" s="1"/>
      <c r="F54" s="1"/>
      <c r="I54" s="26">
        <f>+I50</f>
        <v>52</v>
      </c>
    </row>
    <row r="55" spans="1:11" ht="17" thickBot="1" x14ac:dyDescent="0.5">
      <c r="A55" s="27"/>
      <c r="B55" s="28" t="s">
        <v>50</v>
      </c>
      <c r="C55" s="29"/>
      <c r="D55" s="29"/>
      <c r="E55" s="29"/>
      <c r="F55" s="30">
        <f>SUM(G52:I54)</f>
        <v>365</v>
      </c>
      <c r="G55" s="28"/>
      <c r="H55" s="28"/>
      <c r="I55" s="31"/>
    </row>
    <row r="56" spans="1:11" x14ac:dyDescent="0.35">
      <c r="C56" s="1"/>
      <c r="D56" s="1"/>
      <c r="E56" s="1"/>
      <c r="F56" s="1"/>
    </row>
    <row r="57" spans="1:11" x14ac:dyDescent="0.35">
      <c r="A57" t="s">
        <v>51</v>
      </c>
      <c r="C57" s="1"/>
      <c r="D57" s="1"/>
      <c r="E57" s="1"/>
      <c r="F57" s="1"/>
      <c r="G57" s="1" t="s">
        <v>18</v>
      </c>
      <c r="H57" s="1" t="s">
        <v>18</v>
      </c>
      <c r="I57" s="1" t="s">
        <v>18</v>
      </c>
    </row>
    <row r="58" spans="1:11" x14ac:dyDescent="0.35">
      <c r="C58" s="1"/>
      <c r="D58" s="1"/>
      <c r="E58" s="1"/>
      <c r="F58" s="1"/>
      <c r="G58" s="1"/>
      <c r="H58" s="1"/>
      <c r="I58" s="1"/>
    </row>
    <row r="59" spans="1:11" ht="16.5" x14ac:dyDescent="0.45">
      <c r="A59" t="s">
        <v>24</v>
      </c>
      <c r="B59" t="s">
        <v>52</v>
      </c>
      <c r="C59" s="1" t="s">
        <v>20</v>
      </c>
      <c r="D59" s="1"/>
      <c r="F59" s="1"/>
      <c r="G59" s="5">
        <f>+G39*G52</f>
        <v>261</v>
      </c>
      <c r="H59" s="1"/>
      <c r="I59" s="1"/>
    </row>
    <row r="60" spans="1:11" ht="16.5" x14ac:dyDescent="0.45">
      <c r="B60" t="s">
        <v>53</v>
      </c>
      <c r="C60" s="1" t="s">
        <v>20</v>
      </c>
      <c r="H60" s="5">
        <f>+H40*H53</f>
        <v>15.600000000000001</v>
      </c>
    </row>
    <row r="61" spans="1:11" ht="16.5" x14ac:dyDescent="0.45">
      <c r="B61" t="s">
        <v>54</v>
      </c>
      <c r="C61" s="1" t="s">
        <v>20</v>
      </c>
      <c r="I61" s="5">
        <f>+I41*I54</f>
        <v>0</v>
      </c>
    </row>
    <row r="62" spans="1:11" ht="16.5" x14ac:dyDescent="0.45">
      <c r="B62" t="s">
        <v>55</v>
      </c>
      <c r="C62" s="1" t="s">
        <v>20</v>
      </c>
      <c r="F62" s="11">
        <f>SUM(G59:I61)</f>
        <v>276.60000000000002</v>
      </c>
    </row>
    <row r="64" spans="1:11" x14ac:dyDescent="0.35">
      <c r="C64" s="1"/>
      <c r="D64" s="1"/>
      <c r="F64" s="1"/>
      <c r="G64" s="1"/>
      <c r="H64" s="1"/>
      <c r="I64" s="1"/>
    </row>
    <row r="66" spans="1:9" ht="21.75" customHeight="1" x14ac:dyDescent="0.45">
      <c r="A66" t="s">
        <v>19</v>
      </c>
      <c r="B66" t="s">
        <v>63</v>
      </c>
      <c r="F66" s="10">
        <f>+F55/F62</f>
        <v>1.3195950831525667</v>
      </c>
    </row>
    <row r="68" spans="1:9" ht="16.5" x14ac:dyDescent="0.45">
      <c r="A68" t="s">
        <v>59</v>
      </c>
      <c r="B68" t="s">
        <v>60</v>
      </c>
      <c r="E68" s="1">
        <v>1</v>
      </c>
      <c r="G68" s="17">
        <f>+G15*$F$66</f>
        <v>0</v>
      </c>
      <c r="H68" s="17">
        <f t="shared" ref="H68:I68" si="0">+H15*$F$66</f>
        <v>0</v>
      </c>
      <c r="I68" s="17">
        <f t="shared" si="0"/>
        <v>0</v>
      </c>
    </row>
    <row r="69" spans="1:9" ht="16.5" x14ac:dyDescent="0.45">
      <c r="B69" t="s">
        <v>61</v>
      </c>
      <c r="E69" s="1">
        <v>2</v>
      </c>
      <c r="G69" s="17">
        <f t="shared" ref="G69:I69" si="1">+G16*$F$66</f>
        <v>0</v>
      </c>
      <c r="H69" s="17">
        <f t="shared" si="1"/>
        <v>0</v>
      </c>
      <c r="I69" s="17">
        <f t="shared" si="1"/>
        <v>0</v>
      </c>
    </row>
    <row r="70" spans="1:9" ht="16.5" x14ac:dyDescent="0.45">
      <c r="B70" t="s">
        <v>62</v>
      </c>
      <c r="E70" s="1">
        <v>3</v>
      </c>
      <c r="G70" s="17">
        <f t="shared" ref="G70:I70" si="2">+G17*$F$66</f>
        <v>0</v>
      </c>
      <c r="H70" s="17">
        <f t="shared" si="2"/>
        <v>0</v>
      </c>
      <c r="I70" s="17">
        <f t="shared" si="2"/>
        <v>0</v>
      </c>
    </row>
    <row r="71" spans="1:9" x14ac:dyDescent="0.35">
      <c r="E71" s="1">
        <v>4</v>
      </c>
      <c r="G71" s="17">
        <f t="shared" ref="G71:I71" si="3">+G18*$F$66</f>
        <v>0</v>
      </c>
      <c r="H71" s="17">
        <f t="shared" si="3"/>
        <v>0</v>
      </c>
      <c r="I71" s="17">
        <f t="shared" si="3"/>
        <v>0</v>
      </c>
    </row>
    <row r="72" spans="1:9" x14ac:dyDescent="0.35">
      <c r="E72" s="1">
        <v>5</v>
      </c>
      <c r="G72" s="17">
        <f t="shared" ref="G72:I72" si="4">+G19*$F$66</f>
        <v>0</v>
      </c>
      <c r="H72" s="17">
        <f t="shared" si="4"/>
        <v>0</v>
      </c>
      <c r="I72" s="17">
        <f t="shared" si="4"/>
        <v>0</v>
      </c>
    </row>
    <row r="73" spans="1:9" x14ac:dyDescent="0.35">
      <c r="E73" s="1">
        <v>6</v>
      </c>
      <c r="G73" s="17">
        <f t="shared" ref="G73:I73" si="5">+G20*$F$66</f>
        <v>0</v>
      </c>
      <c r="H73" s="17">
        <f t="shared" si="5"/>
        <v>0</v>
      </c>
      <c r="I73" s="17">
        <f t="shared" si="5"/>
        <v>0</v>
      </c>
    </row>
    <row r="74" spans="1:9" x14ac:dyDescent="0.35">
      <c r="E74" s="1">
        <v>7</v>
      </c>
      <c r="G74" s="17">
        <f t="shared" ref="G74:I74" si="6">+G21*$F$66</f>
        <v>0</v>
      </c>
      <c r="H74" s="17">
        <f t="shared" si="6"/>
        <v>0</v>
      </c>
      <c r="I74" s="17">
        <f t="shared" si="6"/>
        <v>0</v>
      </c>
    </row>
    <row r="75" spans="1:9" x14ac:dyDescent="0.35">
      <c r="E75" s="1">
        <v>8</v>
      </c>
      <c r="G75" s="17">
        <f t="shared" ref="G75:I75" si="7">+G22*$F$66</f>
        <v>0.13195950831525669</v>
      </c>
      <c r="H75" s="17">
        <f t="shared" si="7"/>
        <v>0.13195950831525669</v>
      </c>
      <c r="I75" s="17">
        <f t="shared" si="7"/>
        <v>0</v>
      </c>
    </row>
    <row r="76" spans="1:9" x14ac:dyDescent="0.35">
      <c r="E76" s="1">
        <v>9</v>
      </c>
      <c r="G76" s="17">
        <f t="shared" ref="G76:I76" si="8">+G23*$F$66</f>
        <v>0.13195950831525669</v>
      </c>
      <c r="H76" s="17">
        <f t="shared" si="8"/>
        <v>0.13195950831525669</v>
      </c>
      <c r="I76" s="17">
        <f t="shared" si="8"/>
        <v>0</v>
      </c>
    </row>
    <row r="77" spans="1:9" x14ac:dyDescent="0.35">
      <c r="E77" s="1">
        <v>10</v>
      </c>
      <c r="G77" s="17">
        <f t="shared" ref="G77:I77" si="9">+G24*$F$66</f>
        <v>0</v>
      </c>
      <c r="H77" s="17">
        <f t="shared" si="9"/>
        <v>0</v>
      </c>
      <c r="I77" s="17">
        <f t="shared" si="9"/>
        <v>0</v>
      </c>
    </row>
    <row r="78" spans="1:9" x14ac:dyDescent="0.35">
      <c r="E78" s="1">
        <v>11</v>
      </c>
      <c r="G78" s="17">
        <f t="shared" ref="G78:I78" si="10">+G25*$F$66</f>
        <v>0</v>
      </c>
      <c r="H78" s="17">
        <f t="shared" si="10"/>
        <v>0</v>
      </c>
      <c r="I78" s="17">
        <f t="shared" si="10"/>
        <v>0</v>
      </c>
    </row>
    <row r="79" spans="1:9" x14ac:dyDescent="0.35">
      <c r="E79" s="1">
        <v>12</v>
      </c>
      <c r="G79" s="17">
        <f t="shared" ref="G79:I79" si="11">+G26*$F$66</f>
        <v>0.26391901663051337</v>
      </c>
      <c r="H79" s="17">
        <f t="shared" si="11"/>
        <v>0.13195950831525669</v>
      </c>
      <c r="I79" s="17">
        <f t="shared" si="11"/>
        <v>0</v>
      </c>
    </row>
    <row r="80" spans="1:9" x14ac:dyDescent="0.35">
      <c r="E80" s="1">
        <v>13</v>
      </c>
      <c r="G80" s="17">
        <f t="shared" ref="G80:I80" si="12">+G27*$F$66</f>
        <v>0.26391901663051337</v>
      </c>
      <c r="H80" s="17">
        <f t="shared" si="12"/>
        <v>0</v>
      </c>
      <c r="I80" s="17">
        <f t="shared" si="12"/>
        <v>0</v>
      </c>
    </row>
    <row r="81" spans="5:9" x14ac:dyDescent="0.35">
      <c r="E81" s="1">
        <v>14</v>
      </c>
      <c r="G81" s="17">
        <f t="shared" ref="G81:I81" si="13">+G28*$F$66</f>
        <v>0.26391901663051337</v>
      </c>
      <c r="H81" s="17">
        <f t="shared" si="13"/>
        <v>0</v>
      </c>
      <c r="I81" s="17">
        <f t="shared" si="13"/>
        <v>0</v>
      </c>
    </row>
    <row r="82" spans="5:9" x14ac:dyDescent="0.35">
      <c r="E82" s="1">
        <v>15</v>
      </c>
      <c r="G82" s="17">
        <f t="shared" ref="G82:I82" si="14">+G29*$F$66</f>
        <v>0</v>
      </c>
      <c r="H82" s="17">
        <f t="shared" si="14"/>
        <v>0</v>
      </c>
      <c r="I82" s="17">
        <f t="shared" si="14"/>
        <v>0</v>
      </c>
    </row>
    <row r="83" spans="5:9" x14ac:dyDescent="0.35">
      <c r="E83" s="1">
        <v>16</v>
      </c>
      <c r="G83" s="17">
        <f t="shared" ref="G83:I83" si="15">+G30*$F$66</f>
        <v>0.13195950831525669</v>
      </c>
      <c r="H83" s="17">
        <f t="shared" si="15"/>
        <v>0</v>
      </c>
      <c r="I83" s="17">
        <f t="shared" si="15"/>
        <v>0</v>
      </c>
    </row>
    <row r="84" spans="5:9" x14ac:dyDescent="0.35">
      <c r="E84" s="1">
        <v>17</v>
      </c>
      <c r="G84" s="17">
        <f t="shared" ref="G84:I84" si="16">+G31*$F$66</f>
        <v>0.13195950831525669</v>
      </c>
      <c r="H84" s="17">
        <f t="shared" si="16"/>
        <v>0</v>
      </c>
      <c r="I84" s="17">
        <f t="shared" si="16"/>
        <v>0</v>
      </c>
    </row>
    <row r="85" spans="5:9" x14ac:dyDescent="0.35">
      <c r="E85" s="1">
        <v>18</v>
      </c>
      <c r="G85" s="17">
        <f t="shared" ref="G85:I85" si="17">+G32*$F$66</f>
        <v>0</v>
      </c>
      <c r="H85" s="17">
        <f t="shared" si="17"/>
        <v>0</v>
      </c>
      <c r="I85" s="17">
        <f t="shared" si="17"/>
        <v>0</v>
      </c>
    </row>
    <row r="86" spans="5:9" x14ac:dyDescent="0.35">
      <c r="E86" s="1">
        <v>19</v>
      </c>
      <c r="G86" s="17">
        <f t="shared" ref="G86:I86" si="18">+G33*$F$66</f>
        <v>0</v>
      </c>
      <c r="H86" s="17">
        <f t="shared" si="18"/>
        <v>0</v>
      </c>
      <c r="I86" s="17">
        <f t="shared" si="18"/>
        <v>0</v>
      </c>
    </row>
    <row r="87" spans="5:9" x14ac:dyDescent="0.35">
      <c r="E87" s="1">
        <v>20</v>
      </c>
      <c r="G87" s="17">
        <f t="shared" ref="G87:I87" si="19">+G34*$F$66</f>
        <v>0</v>
      </c>
      <c r="H87" s="17">
        <f t="shared" si="19"/>
        <v>0</v>
      </c>
      <c r="I87" s="17">
        <f t="shared" si="19"/>
        <v>0</v>
      </c>
    </row>
    <row r="88" spans="5:9" x14ac:dyDescent="0.35">
      <c r="E88" s="1">
        <v>21</v>
      </c>
      <c r="G88" s="17">
        <f t="shared" ref="G88:I88" si="20">+G35*$F$66</f>
        <v>0</v>
      </c>
      <c r="H88" s="17">
        <f t="shared" si="20"/>
        <v>0</v>
      </c>
      <c r="I88" s="17">
        <f t="shared" si="20"/>
        <v>0</v>
      </c>
    </row>
    <row r="89" spans="5:9" x14ac:dyDescent="0.35">
      <c r="E89" s="1">
        <v>22</v>
      </c>
      <c r="G89" s="17">
        <f t="shared" ref="G89:I89" si="21">+G36*$F$66</f>
        <v>0</v>
      </c>
      <c r="H89" s="17">
        <f t="shared" si="21"/>
        <v>0</v>
      </c>
      <c r="I89" s="17">
        <f t="shared" si="21"/>
        <v>0</v>
      </c>
    </row>
    <row r="90" spans="5:9" x14ac:dyDescent="0.35">
      <c r="E90" s="1">
        <v>23</v>
      </c>
      <c r="G90" s="17">
        <f t="shared" ref="G90:I90" si="22">+G37*$F$66</f>
        <v>0</v>
      </c>
      <c r="H90" s="17">
        <f t="shared" si="22"/>
        <v>0</v>
      </c>
      <c r="I90" s="17">
        <f t="shared" si="22"/>
        <v>0</v>
      </c>
    </row>
    <row r="91" spans="5:9" x14ac:dyDescent="0.35">
      <c r="E91" s="1">
        <v>24</v>
      </c>
      <c r="G91" s="17">
        <f t="shared" ref="G91:I91" si="23">+G38*$F$66</f>
        <v>0</v>
      </c>
      <c r="H91" s="17">
        <f t="shared" si="23"/>
        <v>0</v>
      </c>
      <c r="I91" s="17">
        <f t="shared" si="23"/>
        <v>0</v>
      </c>
    </row>
    <row r="92" spans="5:9" x14ac:dyDescent="0.35">
      <c r="E92" s="3" t="s">
        <v>12</v>
      </c>
      <c r="G92" s="17">
        <f>SUM(G68:G91)</f>
        <v>1.3195950831525669</v>
      </c>
      <c r="H92" s="17">
        <f t="shared" ref="H92:I92" si="24">SUM(H68:H91)</f>
        <v>0.39587852494577003</v>
      </c>
      <c r="I92" s="17">
        <f t="shared" si="24"/>
        <v>0</v>
      </c>
    </row>
    <row r="97" spans="1:9" x14ac:dyDescent="0.35">
      <c r="A97" t="s">
        <v>65</v>
      </c>
      <c r="E97" t="s">
        <v>13</v>
      </c>
      <c r="G97" t="s">
        <v>14</v>
      </c>
      <c r="H97" t="s">
        <v>10</v>
      </c>
      <c r="I97" t="s">
        <v>15</v>
      </c>
    </row>
    <row r="98" spans="1:9" x14ac:dyDescent="0.35">
      <c r="G98" s="1" t="s">
        <v>22</v>
      </c>
      <c r="H98" s="1" t="s">
        <v>22</v>
      </c>
      <c r="I98" s="1" t="s">
        <v>22</v>
      </c>
    </row>
    <row r="99" spans="1:9" x14ac:dyDescent="0.35">
      <c r="B99" t="s">
        <v>64</v>
      </c>
      <c r="C99" t="s">
        <v>69</v>
      </c>
      <c r="E99" s="1">
        <v>1</v>
      </c>
      <c r="F99" s="1"/>
      <c r="G99" s="2">
        <f>+G68*$E$10</f>
        <v>0</v>
      </c>
      <c r="H99" s="2">
        <f t="shared" ref="H99:I99" si="25">+H68*$E$10</f>
        <v>0</v>
      </c>
      <c r="I99" s="2">
        <f t="shared" si="25"/>
        <v>0</v>
      </c>
    </row>
    <row r="100" spans="1:9" x14ac:dyDescent="0.35">
      <c r="E100" s="1">
        <v>2</v>
      </c>
      <c r="F100" s="1"/>
      <c r="G100" s="2">
        <f t="shared" ref="G100:I100" si="26">+G69*$E$10</f>
        <v>0</v>
      </c>
      <c r="H100" s="2">
        <f t="shared" si="26"/>
        <v>0</v>
      </c>
      <c r="I100" s="2">
        <f t="shared" si="26"/>
        <v>0</v>
      </c>
    </row>
    <row r="101" spans="1:9" x14ac:dyDescent="0.35">
      <c r="E101" s="1">
        <v>3</v>
      </c>
      <c r="F101" s="1"/>
      <c r="G101" s="2">
        <f t="shared" ref="G101:I101" si="27">+G70*$E$10</f>
        <v>0</v>
      </c>
      <c r="H101" s="2">
        <f t="shared" si="27"/>
        <v>0</v>
      </c>
      <c r="I101" s="2">
        <f t="shared" si="27"/>
        <v>0</v>
      </c>
    </row>
    <row r="102" spans="1:9" x14ac:dyDescent="0.35">
      <c r="E102" s="1">
        <v>4</v>
      </c>
      <c r="F102" s="1"/>
      <c r="G102" s="2">
        <f t="shared" ref="G102:I102" si="28">+G71*$E$10</f>
        <v>0</v>
      </c>
      <c r="H102" s="2">
        <f t="shared" si="28"/>
        <v>0</v>
      </c>
      <c r="I102" s="2">
        <f t="shared" si="28"/>
        <v>0</v>
      </c>
    </row>
    <row r="103" spans="1:9" x14ac:dyDescent="0.35">
      <c r="E103" s="1">
        <v>5</v>
      </c>
      <c r="F103" s="1"/>
      <c r="G103" s="2">
        <f t="shared" ref="G103:I103" si="29">+G72*$E$10</f>
        <v>0</v>
      </c>
      <c r="H103" s="2">
        <f t="shared" si="29"/>
        <v>0</v>
      </c>
      <c r="I103" s="2">
        <f t="shared" si="29"/>
        <v>0</v>
      </c>
    </row>
    <row r="104" spans="1:9" x14ac:dyDescent="0.35">
      <c r="E104" s="1">
        <v>6</v>
      </c>
      <c r="F104" s="1"/>
      <c r="G104" s="2">
        <f t="shared" ref="G104:I104" si="30">+G73*$E$10</f>
        <v>0</v>
      </c>
      <c r="H104" s="2">
        <f t="shared" si="30"/>
        <v>0</v>
      </c>
      <c r="I104" s="2">
        <f t="shared" si="30"/>
        <v>0</v>
      </c>
    </row>
    <row r="105" spans="1:9" x14ac:dyDescent="0.35">
      <c r="E105" s="1">
        <v>7</v>
      </c>
      <c r="F105" s="1"/>
      <c r="G105" s="2">
        <f t="shared" ref="G105:I105" si="31">+G74*$E$10</f>
        <v>0</v>
      </c>
      <c r="H105" s="2">
        <f t="shared" si="31"/>
        <v>0</v>
      </c>
      <c r="I105" s="2">
        <f t="shared" si="31"/>
        <v>0</v>
      </c>
    </row>
    <row r="106" spans="1:9" x14ac:dyDescent="0.35">
      <c r="E106" s="1">
        <v>8</v>
      </c>
      <c r="F106" s="1"/>
      <c r="G106" s="2">
        <f t="shared" ref="G106:I106" si="32">+G75*$E$10</f>
        <v>3.9587852494577005</v>
      </c>
      <c r="H106" s="2">
        <f t="shared" si="32"/>
        <v>3.9587852494577005</v>
      </c>
      <c r="I106" s="2">
        <f t="shared" si="32"/>
        <v>0</v>
      </c>
    </row>
    <row r="107" spans="1:9" x14ac:dyDescent="0.35">
      <c r="E107" s="1">
        <v>9</v>
      </c>
      <c r="F107" s="1"/>
      <c r="G107" s="2">
        <f t="shared" ref="G107:I107" si="33">+G76*$E$10</f>
        <v>3.9587852494577005</v>
      </c>
      <c r="H107" s="2">
        <f t="shared" si="33"/>
        <v>3.9587852494577005</v>
      </c>
      <c r="I107" s="2">
        <f t="shared" si="33"/>
        <v>0</v>
      </c>
    </row>
    <row r="108" spans="1:9" x14ac:dyDescent="0.35">
      <c r="E108" s="1">
        <v>10</v>
      </c>
      <c r="F108" s="1"/>
      <c r="G108" s="2">
        <f t="shared" ref="G108:I108" si="34">+G77*$E$10</f>
        <v>0</v>
      </c>
      <c r="H108" s="2">
        <f t="shared" si="34"/>
        <v>0</v>
      </c>
      <c r="I108" s="2">
        <f t="shared" si="34"/>
        <v>0</v>
      </c>
    </row>
    <row r="109" spans="1:9" x14ac:dyDescent="0.35">
      <c r="E109" s="1">
        <v>11</v>
      </c>
      <c r="F109" s="1"/>
      <c r="G109" s="2">
        <f t="shared" ref="G109:I109" si="35">+G78*$E$10</f>
        <v>0</v>
      </c>
      <c r="H109" s="2">
        <f t="shared" si="35"/>
        <v>0</v>
      </c>
      <c r="I109" s="2">
        <f t="shared" si="35"/>
        <v>0</v>
      </c>
    </row>
    <row r="110" spans="1:9" x14ac:dyDescent="0.35">
      <c r="E110" s="1">
        <v>12</v>
      </c>
      <c r="F110" s="1"/>
      <c r="G110" s="2">
        <f t="shared" ref="G110:I110" si="36">+G79*$E$10</f>
        <v>7.917570498915401</v>
      </c>
      <c r="H110" s="2">
        <f t="shared" si="36"/>
        <v>3.9587852494577005</v>
      </c>
      <c r="I110" s="2">
        <f t="shared" si="36"/>
        <v>0</v>
      </c>
    </row>
    <row r="111" spans="1:9" x14ac:dyDescent="0.35">
      <c r="E111" s="1">
        <v>13</v>
      </c>
      <c r="F111" s="1"/>
      <c r="G111" s="2">
        <f t="shared" ref="G111:I111" si="37">+G80*$E$10</f>
        <v>7.917570498915401</v>
      </c>
      <c r="H111" s="2">
        <f t="shared" si="37"/>
        <v>0</v>
      </c>
      <c r="I111" s="2">
        <f t="shared" si="37"/>
        <v>0</v>
      </c>
    </row>
    <row r="112" spans="1:9" x14ac:dyDescent="0.35">
      <c r="E112" s="1">
        <v>14</v>
      </c>
      <c r="F112" s="1"/>
      <c r="G112" s="2">
        <f t="shared" ref="G112:I112" si="38">+G81*$E$10</f>
        <v>7.917570498915401</v>
      </c>
      <c r="H112" s="2">
        <f t="shared" si="38"/>
        <v>0</v>
      </c>
      <c r="I112" s="2">
        <f t="shared" si="38"/>
        <v>0</v>
      </c>
    </row>
    <row r="113" spans="1:9" x14ac:dyDescent="0.35">
      <c r="E113" s="1">
        <v>15</v>
      </c>
      <c r="F113" s="1"/>
      <c r="G113" s="2">
        <f t="shared" ref="G113:I113" si="39">+G82*$E$10</f>
        <v>0</v>
      </c>
      <c r="H113" s="2">
        <f t="shared" si="39"/>
        <v>0</v>
      </c>
      <c r="I113" s="2">
        <f t="shared" si="39"/>
        <v>0</v>
      </c>
    </row>
    <row r="114" spans="1:9" x14ac:dyDescent="0.35">
      <c r="E114" s="1">
        <v>16</v>
      </c>
      <c r="F114" s="1"/>
      <c r="G114" s="2">
        <f t="shared" ref="G114:I114" si="40">+G83*$E$10</f>
        <v>3.9587852494577005</v>
      </c>
      <c r="H114" s="2">
        <f t="shared" si="40"/>
        <v>0</v>
      </c>
      <c r="I114" s="2">
        <f t="shared" si="40"/>
        <v>0</v>
      </c>
    </row>
    <row r="115" spans="1:9" x14ac:dyDescent="0.35">
      <c r="E115" s="1">
        <v>17</v>
      </c>
      <c r="F115" s="1"/>
      <c r="G115" s="2">
        <f t="shared" ref="G115:I115" si="41">+G84*$E$10</f>
        <v>3.9587852494577005</v>
      </c>
      <c r="H115" s="2">
        <f t="shared" si="41"/>
        <v>0</v>
      </c>
      <c r="I115" s="2">
        <f t="shared" si="41"/>
        <v>0</v>
      </c>
    </row>
    <row r="116" spans="1:9" x14ac:dyDescent="0.35">
      <c r="E116" s="1">
        <v>18</v>
      </c>
      <c r="F116" s="1"/>
      <c r="G116" s="2">
        <f t="shared" ref="G116:I116" si="42">+G85*$E$10</f>
        <v>0</v>
      </c>
      <c r="H116" s="2">
        <f t="shared" si="42"/>
        <v>0</v>
      </c>
      <c r="I116" s="2">
        <f t="shared" si="42"/>
        <v>0</v>
      </c>
    </row>
    <row r="117" spans="1:9" x14ac:dyDescent="0.35">
      <c r="E117" s="1">
        <v>19</v>
      </c>
      <c r="F117" s="1"/>
      <c r="G117" s="2">
        <f t="shared" ref="G117:I117" si="43">+G86*$E$10</f>
        <v>0</v>
      </c>
      <c r="H117" s="2">
        <f t="shared" si="43"/>
        <v>0</v>
      </c>
      <c r="I117" s="2">
        <f t="shared" si="43"/>
        <v>0</v>
      </c>
    </row>
    <row r="118" spans="1:9" x14ac:dyDescent="0.35">
      <c r="E118" s="1">
        <v>20</v>
      </c>
      <c r="F118" s="1"/>
      <c r="G118" s="2">
        <f t="shared" ref="G118:I118" si="44">+G87*$E$10</f>
        <v>0</v>
      </c>
      <c r="H118" s="2">
        <f t="shared" si="44"/>
        <v>0</v>
      </c>
      <c r="I118" s="2">
        <f t="shared" si="44"/>
        <v>0</v>
      </c>
    </row>
    <row r="119" spans="1:9" x14ac:dyDescent="0.35">
      <c r="E119" s="1">
        <v>21</v>
      </c>
      <c r="F119" s="1"/>
      <c r="G119" s="2">
        <f t="shared" ref="G119:I119" si="45">+G88*$E$10</f>
        <v>0</v>
      </c>
      <c r="H119" s="2">
        <f t="shared" si="45"/>
        <v>0</v>
      </c>
      <c r="I119" s="2">
        <f t="shared" si="45"/>
        <v>0</v>
      </c>
    </row>
    <row r="120" spans="1:9" x14ac:dyDescent="0.35">
      <c r="E120" s="1">
        <v>22</v>
      </c>
      <c r="F120" s="1"/>
      <c r="G120" s="2">
        <f t="shared" ref="G120:I120" si="46">+G89*$E$10</f>
        <v>0</v>
      </c>
      <c r="H120" s="2">
        <f t="shared" si="46"/>
        <v>0</v>
      </c>
      <c r="I120" s="2">
        <f t="shared" si="46"/>
        <v>0</v>
      </c>
    </row>
    <row r="121" spans="1:9" x14ac:dyDescent="0.35">
      <c r="E121" s="1">
        <v>23</v>
      </c>
      <c r="F121" s="1"/>
      <c r="G121" s="2">
        <f t="shared" ref="G121:I121" si="47">+G90*$E$10</f>
        <v>0</v>
      </c>
      <c r="H121" s="2">
        <f t="shared" si="47"/>
        <v>0</v>
      </c>
      <c r="I121" s="2">
        <f t="shared" si="47"/>
        <v>0</v>
      </c>
    </row>
    <row r="122" spans="1:9" x14ac:dyDescent="0.35">
      <c r="E122" s="1">
        <v>24</v>
      </c>
      <c r="F122" s="1"/>
      <c r="G122" s="2">
        <f t="shared" ref="G122:I122" si="48">+G91*$E$10</f>
        <v>0</v>
      </c>
      <c r="H122" s="2">
        <f t="shared" si="48"/>
        <v>0</v>
      </c>
      <c r="I122" s="2">
        <f t="shared" si="48"/>
        <v>0</v>
      </c>
    </row>
    <row r="123" spans="1:9" x14ac:dyDescent="0.35">
      <c r="A123" t="s">
        <v>16</v>
      </c>
      <c r="E123" s="3" t="s">
        <v>12</v>
      </c>
      <c r="F123" s="3"/>
      <c r="G123" s="4">
        <f>SUM(G99:G122)</f>
        <v>39.587852494577</v>
      </c>
      <c r="H123" s="4">
        <f t="shared" ref="H123" si="49">SUM(H99:H122)</f>
        <v>11.876355748373101</v>
      </c>
      <c r="I123" s="4">
        <f t="shared" ref="I123" si="50">SUM(I99:I122)</f>
        <v>0</v>
      </c>
    </row>
    <row r="125" spans="1:9" x14ac:dyDescent="0.35">
      <c r="A125" s="7" t="s">
        <v>23</v>
      </c>
      <c r="B125" s="7"/>
      <c r="C125" s="7" t="s">
        <v>69</v>
      </c>
      <c r="D125" s="32" t="s">
        <v>67</v>
      </c>
      <c r="E125" s="33">
        <f>SUM(G125:I125)</f>
        <v>10949.999999999998</v>
      </c>
      <c r="G125" s="6">
        <f>+G123*G52</f>
        <v>10332.429501084596</v>
      </c>
      <c r="H125" s="6">
        <f>+H123*H53</f>
        <v>617.57049891540123</v>
      </c>
      <c r="I125" s="6">
        <f>+I123*I54</f>
        <v>0</v>
      </c>
    </row>
    <row r="127" spans="1:9" ht="16.5" x14ac:dyDescent="0.45">
      <c r="A127" s="7" t="s">
        <v>68</v>
      </c>
      <c r="B127" t="s">
        <v>39</v>
      </c>
      <c r="C127" t="s">
        <v>4</v>
      </c>
      <c r="E127" s="3">
        <f>+E10</f>
        <v>30</v>
      </c>
    </row>
    <row r="128" spans="1:9" x14ac:dyDescent="0.35">
      <c r="A128" s="7" t="s">
        <v>26</v>
      </c>
      <c r="B128" s="7"/>
      <c r="C128" s="7"/>
      <c r="D128" s="32" t="s">
        <v>66</v>
      </c>
      <c r="E128" s="33">
        <f>+E8*E9*F55</f>
        <v>10950</v>
      </c>
    </row>
  </sheetData>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H43"/>
  <sheetViews>
    <sheetView workbookViewId="0"/>
  </sheetViews>
  <sheetFormatPr defaultColWidth="9.1796875" defaultRowHeight="14.5" x14ac:dyDescent="0.35"/>
  <cols>
    <col min="1" max="1" width="25.26953125" style="52" customWidth="1"/>
    <col min="2" max="2" width="41.81640625" style="53" customWidth="1"/>
    <col min="3" max="16384" width="9.1796875" style="52"/>
  </cols>
  <sheetData>
    <row r="1" spans="1:8" x14ac:dyDescent="0.35">
      <c r="A1" s="52" t="s">
        <v>179</v>
      </c>
      <c r="C1" s="54"/>
      <c r="D1" s="54"/>
      <c r="E1" s="54"/>
      <c r="F1" s="54"/>
      <c r="G1" s="54"/>
      <c r="H1" s="54"/>
    </row>
    <row r="2" spans="1:8" x14ac:dyDescent="0.35">
      <c r="C2" s="54"/>
      <c r="D2" s="54"/>
      <c r="E2" s="54"/>
      <c r="F2" s="54"/>
      <c r="G2" s="54"/>
      <c r="H2" s="54"/>
    </row>
    <row r="3" spans="1:8" x14ac:dyDescent="0.35">
      <c r="A3" s="60" t="s">
        <v>182</v>
      </c>
      <c r="B3" s="61" t="s">
        <v>183</v>
      </c>
      <c r="C3" s="54"/>
      <c r="D3" s="54"/>
      <c r="E3" s="54"/>
      <c r="F3" s="54"/>
      <c r="G3" s="54"/>
      <c r="H3" s="54"/>
    </row>
    <row r="4" spans="1:8" x14ac:dyDescent="0.35">
      <c r="C4" s="54"/>
      <c r="D4" s="54"/>
      <c r="E4" s="54"/>
      <c r="F4" s="54"/>
      <c r="G4" s="54"/>
      <c r="H4" s="54"/>
    </row>
    <row r="5" spans="1:8" x14ac:dyDescent="0.35">
      <c r="A5" s="52" t="s">
        <v>137</v>
      </c>
      <c r="B5" s="53" t="s">
        <v>175</v>
      </c>
      <c r="C5" s="54"/>
      <c r="D5" s="54"/>
      <c r="E5" s="54"/>
      <c r="F5" s="55"/>
      <c r="G5" s="54"/>
      <c r="H5" s="54"/>
    </row>
    <row r="6" spans="1:8" x14ac:dyDescent="0.35">
      <c r="A6" s="52" t="s">
        <v>138</v>
      </c>
      <c r="B6" s="53" t="s">
        <v>175</v>
      </c>
      <c r="C6" s="54"/>
      <c r="D6" s="56"/>
      <c r="E6" s="36"/>
      <c r="F6" s="56"/>
      <c r="G6" s="54"/>
      <c r="H6" s="54"/>
    </row>
    <row r="7" spans="1:8" x14ac:dyDescent="0.35">
      <c r="A7" s="52" t="s">
        <v>139</v>
      </c>
      <c r="B7" s="53" t="s">
        <v>175</v>
      </c>
      <c r="C7" s="54"/>
      <c r="D7" s="56"/>
      <c r="E7" s="36"/>
      <c r="F7" s="56"/>
      <c r="G7" s="54"/>
      <c r="H7" s="54"/>
    </row>
    <row r="8" spans="1:8" x14ac:dyDescent="0.35">
      <c r="A8" s="52" t="s">
        <v>140</v>
      </c>
      <c r="B8" s="53" t="s">
        <v>175</v>
      </c>
      <c r="C8" s="54"/>
      <c r="D8" s="56"/>
      <c r="E8" s="36"/>
      <c r="F8" s="56"/>
      <c r="G8" s="54"/>
      <c r="H8" s="54"/>
    </row>
    <row r="9" spans="1:8" x14ac:dyDescent="0.35">
      <c r="A9" s="52" t="s">
        <v>141</v>
      </c>
      <c r="B9" s="59" t="s">
        <v>175</v>
      </c>
      <c r="C9" s="54" t="s">
        <v>181</v>
      </c>
      <c r="D9" s="56"/>
      <c r="E9" s="36"/>
      <c r="F9" s="56"/>
      <c r="G9" s="54"/>
      <c r="H9" s="54"/>
    </row>
    <row r="10" spans="1:8" x14ac:dyDescent="0.35">
      <c r="A10" s="52" t="s">
        <v>142</v>
      </c>
      <c r="B10" s="59" t="s">
        <v>175</v>
      </c>
      <c r="C10" s="54" t="s">
        <v>181</v>
      </c>
      <c r="D10" s="56"/>
      <c r="E10" s="36"/>
      <c r="F10" s="56"/>
      <c r="G10" s="54"/>
      <c r="H10" s="54"/>
    </row>
    <row r="11" spans="1:8" x14ac:dyDescent="0.35">
      <c r="A11" s="52" t="s">
        <v>143</v>
      </c>
      <c r="B11" s="51" t="s">
        <v>163</v>
      </c>
      <c r="C11" s="54"/>
      <c r="D11" s="56"/>
      <c r="E11" s="36"/>
      <c r="F11" s="56"/>
      <c r="G11" s="54"/>
      <c r="H11" s="54"/>
    </row>
    <row r="12" spans="1:8" x14ac:dyDescent="0.35">
      <c r="A12" s="52" t="s">
        <v>144</v>
      </c>
      <c r="B12" s="51" t="s">
        <v>163</v>
      </c>
      <c r="C12" s="54"/>
      <c r="D12" s="56"/>
      <c r="E12" s="36"/>
      <c r="F12" s="56"/>
      <c r="G12" s="54"/>
      <c r="H12" s="54"/>
    </row>
    <row r="13" spans="1:8" x14ac:dyDescent="0.35">
      <c r="A13" s="52" t="s">
        <v>145</v>
      </c>
      <c r="B13" s="51" t="s">
        <v>163</v>
      </c>
      <c r="C13" s="54"/>
      <c r="D13" s="56"/>
      <c r="E13" s="36"/>
      <c r="F13" s="56"/>
      <c r="G13" s="54"/>
      <c r="H13" s="54"/>
    </row>
    <row r="14" spans="1:8" x14ac:dyDescent="0.35">
      <c r="A14" s="52" t="s">
        <v>146</v>
      </c>
      <c r="B14" s="51" t="s">
        <v>163</v>
      </c>
      <c r="C14" s="54"/>
      <c r="D14" s="56"/>
      <c r="E14" s="36"/>
      <c r="F14" s="56"/>
      <c r="G14" s="54"/>
      <c r="H14" s="54"/>
    </row>
    <row r="15" spans="1:8" x14ac:dyDescent="0.35">
      <c r="A15" s="52" t="s">
        <v>147</v>
      </c>
      <c r="B15" s="51" t="s">
        <v>163</v>
      </c>
      <c r="C15" s="54"/>
      <c r="D15" s="56"/>
      <c r="E15" s="36"/>
      <c r="F15" s="56"/>
      <c r="G15" s="54"/>
      <c r="H15" s="54"/>
    </row>
    <row r="16" spans="1:8" x14ac:dyDescent="0.35">
      <c r="A16" s="57" t="s">
        <v>178</v>
      </c>
      <c r="B16" s="51" t="s">
        <v>164</v>
      </c>
      <c r="C16" s="54" t="s">
        <v>180</v>
      </c>
      <c r="D16" s="56"/>
      <c r="E16" s="36"/>
      <c r="F16" s="56"/>
      <c r="G16" s="54"/>
      <c r="H16" s="54"/>
    </row>
    <row r="17" spans="1:8" x14ac:dyDescent="0.35">
      <c r="A17" s="52" t="s">
        <v>148</v>
      </c>
      <c r="B17" s="51" t="s">
        <v>167</v>
      </c>
      <c r="C17" s="54"/>
      <c r="D17" s="56"/>
      <c r="E17" s="36"/>
      <c r="F17" s="56"/>
      <c r="G17" s="54"/>
      <c r="H17" s="54"/>
    </row>
    <row r="18" spans="1:8" x14ac:dyDescent="0.35">
      <c r="A18" s="52" t="s">
        <v>149</v>
      </c>
      <c r="B18" s="51" t="s">
        <v>167</v>
      </c>
      <c r="C18" s="54"/>
      <c r="D18" s="56"/>
      <c r="E18" s="36"/>
      <c r="F18" s="56"/>
      <c r="G18" s="54"/>
      <c r="H18" s="54"/>
    </row>
    <row r="19" spans="1:8" x14ac:dyDescent="0.35">
      <c r="A19" s="52" t="s">
        <v>176</v>
      </c>
      <c r="B19" s="51" t="s">
        <v>161</v>
      </c>
      <c r="C19" s="54"/>
      <c r="D19" s="56"/>
      <c r="E19" s="36"/>
      <c r="F19" s="56"/>
      <c r="G19" s="54"/>
      <c r="H19" s="54"/>
    </row>
    <row r="20" spans="1:8" x14ac:dyDescent="0.35">
      <c r="A20" s="57" t="s">
        <v>177</v>
      </c>
      <c r="B20" s="51" t="s">
        <v>162</v>
      </c>
      <c r="C20" s="54" t="s">
        <v>180</v>
      </c>
      <c r="D20" s="56"/>
      <c r="E20" s="36"/>
      <c r="F20" s="56"/>
      <c r="G20" s="54"/>
      <c r="H20" s="54"/>
    </row>
    <row r="21" spans="1:8" x14ac:dyDescent="0.35">
      <c r="A21" s="52" t="s">
        <v>150</v>
      </c>
      <c r="B21" s="51" t="s">
        <v>158</v>
      </c>
      <c r="C21" s="54"/>
      <c r="D21" s="56"/>
      <c r="E21" s="36"/>
      <c r="F21" s="56"/>
      <c r="G21" s="54"/>
      <c r="H21" s="54"/>
    </row>
    <row r="22" spans="1:8" x14ac:dyDescent="0.35">
      <c r="A22" s="52" t="s">
        <v>150</v>
      </c>
      <c r="B22" s="51" t="s">
        <v>159</v>
      </c>
      <c r="C22" s="54"/>
      <c r="D22" s="56"/>
      <c r="E22" s="36"/>
      <c r="F22" s="56"/>
      <c r="G22" s="54"/>
      <c r="H22" s="54"/>
    </row>
    <row r="23" spans="1:8" x14ac:dyDescent="0.35">
      <c r="A23" s="52" t="s">
        <v>150</v>
      </c>
      <c r="B23" s="51" t="s">
        <v>160</v>
      </c>
      <c r="C23" s="54"/>
      <c r="D23" s="56"/>
      <c r="E23" s="36"/>
      <c r="F23" s="56"/>
      <c r="G23" s="54"/>
      <c r="H23" s="54"/>
    </row>
    <row r="24" spans="1:8" x14ac:dyDescent="0.35">
      <c r="A24" s="57" t="s">
        <v>184</v>
      </c>
      <c r="B24" s="51" t="s">
        <v>173</v>
      </c>
      <c r="C24" s="54"/>
      <c r="D24" s="56"/>
      <c r="E24" s="36"/>
      <c r="F24" s="56"/>
      <c r="G24" s="54"/>
      <c r="H24" s="54"/>
    </row>
    <row r="25" spans="1:8" x14ac:dyDescent="0.35">
      <c r="A25" s="57" t="s">
        <v>185</v>
      </c>
      <c r="B25" s="51" t="s">
        <v>172</v>
      </c>
      <c r="C25" s="54"/>
      <c r="D25" s="56"/>
      <c r="E25" s="36"/>
      <c r="F25" s="56"/>
      <c r="G25" s="54"/>
      <c r="H25" s="54"/>
    </row>
    <row r="26" spans="1:8" x14ac:dyDescent="0.35">
      <c r="A26" s="52" t="s">
        <v>151</v>
      </c>
      <c r="B26" s="51" t="s">
        <v>170</v>
      </c>
      <c r="C26" s="54"/>
      <c r="D26" s="56"/>
      <c r="E26" s="36"/>
      <c r="F26" s="56"/>
      <c r="G26" s="54"/>
      <c r="H26" s="54"/>
    </row>
    <row r="27" spans="1:8" x14ac:dyDescent="0.35">
      <c r="A27" s="52" t="s">
        <v>151</v>
      </c>
      <c r="B27" s="51" t="s">
        <v>171</v>
      </c>
      <c r="C27" s="54"/>
      <c r="D27" s="56"/>
      <c r="E27" s="36"/>
      <c r="F27" s="56"/>
      <c r="G27" s="54"/>
      <c r="H27" s="54"/>
    </row>
    <row r="28" spans="1:8" x14ac:dyDescent="0.35">
      <c r="A28" s="52" t="s">
        <v>152</v>
      </c>
      <c r="B28" s="51" t="s">
        <v>165</v>
      </c>
      <c r="C28" s="54"/>
      <c r="D28" s="56"/>
      <c r="E28" s="36"/>
      <c r="F28" s="56"/>
      <c r="G28" s="54"/>
      <c r="H28" s="54"/>
    </row>
    <row r="29" spans="1:8" ht="24" x14ac:dyDescent="0.35">
      <c r="A29" s="52" t="s">
        <v>153</v>
      </c>
      <c r="B29" s="51" t="s">
        <v>168</v>
      </c>
      <c r="C29" s="54"/>
      <c r="D29" s="56"/>
      <c r="E29" s="36"/>
      <c r="F29" s="56"/>
      <c r="G29" s="54"/>
      <c r="H29" s="54"/>
    </row>
    <row r="30" spans="1:8" ht="24" x14ac:dyDescent="0.35">
      <c r="A30" s="52" t="s">
        <v>153</v>
      </c>
      <c r="B30" s="51" t="s">
        <v>169</v>
      </c>
      <c r="C30" s="54"/>
      <c r="D30" s="56"/>
      <c r="E30" s="36"/>
      <c r="F30" s="56"/>
      <c r="G30" s="54"/>
      <c r="H30" s="54"/>
    </row>
    <row r="31" spans="1:8" ht="24" x14ac:dyDescent="0.35">
      <c r="A31" s="52" t="s">
        <v>154</v>
      </c>
      <c r="B31" s="51" t="s">
        <v>168</v>
      </c>
      <c r="C31" s="54"/>
      <c r="D31" s="56"/>
      <c r="E31" s="36"/>
      <c r="F31" s="56"/>
      <c r="G31" s="54"/>
      <c r="H31" s="54"/>
    </row>
    <row r="32" spans="1:8" ht="24" x14ac:dyDescent="0.35">
      <c r="A32" s="52" t="s">
        <v>154</v>
      </c>
      <c r="B32" s="51" t="s">
        <v>169</v>
      </c>
      <c r="C32" s="54"/>
      <c r="D32" s="56"/>
      <c r="E32" s="36"/>
      <c r="F32" s="56"/>
      <c r="G32" s="54"/>
      <c r="H32" s="54"/>
    </row>
    <row r="33" spans="1:8" x14ac:dyDescent="0.35">
      <c r="A33" s="52" t="s">
        <v>155</v>
      </c>
      <c r="B33" s="59"/>
      <c r="C33" s="54" t="s">
        <v>186</v>
      </c>
      <c r="D33" s="56"/>
      <c r="E33" s="36"/>
      <c r="F33" s="56"/>
      <c r="G33" s="54"/>
      <c r="H33" s="54"/>
    </row>
    <row r="34" spans="1:8" x14ac:dyDescent="0.35">
      <c r="A34" s="52" t="s">
        <v>156</v>
      </c>
      <c r="B34" s="51" t="s">
        <v>174</v>
      </c>
      <c r="C34" s="54"/>
      <c r="D34" s="56"/>
      <c r="E34" s="36"/>
      <c r="F34" s="56"/>
      <c r="G34" s="54"/>
      <c r="H34" s="54"/>
    </row>
    <row r="35" spans="1:8" x14ac:dyDescent="0.35">
      <c r="A35" s="52" t="s">
        <v>157</v>
      </c>
      <c r="B35" s="51" t="s">
        <v>166</v>
      </c>
      <c r="C35" s="54"/>
      <c r="D35" s="56"/>
      <c r="E35" s="36"/>
      <c r="F35" s="56"/>
      <c r="G35" s="54"/>
      <c r="H35" s="54"/>
    </row>
    <row r="36" spans="1:8" x14ac:dyDescent="0.35">
      <c r="B36" s="51" t="s">
        <v>174</v>
      </c>
      <c r="C36" s="54"/>
      <c r="D36" s="56"/>
      <c r="E36" s="36"/>
      <c r="F36" s="56"/>
      <c r="G36" s="54"/>
      <c r="H36" s="54"/>
    </row>
    <row r="37" spans="1:8" x14ac:dyDescent="0.35">
      <c r="A37" s="62" t="s">
        <v>187</v>
      </c>
      <c r="C37" s="54"/>
      <c r="D37" s="56"/>
      <c r="E37" s="36"/>
      <c r="F37" s="56"/>
      <c r="G37" s="54"/>
      <c r="H37" s="54"/>
    </row>
    <row r="38" spans="1:8" x14ac:dyDescent="0.35">
      <c r="A38" s="62" t="s">
        <v>188</v>
      </c>
      <c r="C38" s="54"/>
      <c r="D38" s="56"/>
      <c r="E38" s="36"/>
      <c r="F38" s="56"/>
      <c r="G38" s="54"/>
      <c r="H38" s="54"/>
    </row>
    <row r="39" spans="1:8" x14ac:dyDescent="0.35">
      <c r="A39" s="62"/>
      <c r="C39" s="54"/>
      <c r="D39" s="56"/>
      <c r="E39" s="36"/>
      <c r="F39" s="56"/>
      <c r="G39" s="54"/>
      <c r="H39" s="54"/>
    </row>
    <row r="40" spans="1:8" x14ac:dyDescent="0.35">
      <c r="A40" s="62"/>
      <c r="B40" s="58"/>
      <c r="C40" s="54"/>
      <c r="D40" s="56"/>
      <c r="E40" s="36"/>
      <c r="F40" s="56"/>
      <c r="G40" s="54"/>
      <c r="H40" s="54"/>
    </row>
    <row r="41" spans="1:8" x14ac:dyDescent="0.35">
      <c r="B41" s="58"/>
      <c r="C41" s="54"/>
      <c r="D41" s="54"/>
      <c r="E41" s="54"/>
      <c r="F41" s="54"/>
      <c r="G41" s="54"/>
      <c r="H41" s="54"/>
    </row>
    <row r="42" spans="1:8" x14ac:dyDescent="0.35">
      <c r="B42" s="58"/>
      <c r="C42" s="54"/>
      <c r="D42" s="54"/>
      <c r="E42" s="54"/>
      <c r="F42" s="54"/>
      <c r="G42" s="54"/>
      <c r="H42" s="54"/>
    </row>
    <row r="43" spans="1:8" x14ac:dyDescent="0.35">
      <c r="C43" s="54"/>
      <c r="D43" s="54"/>
      <c r="E43" s="54"/>
      <c r="F43" s="54"/>
      <c r="G43" s="54"/>
      <c r="H43" s="54"/>
    </row>
  </sheetData>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R34"/>
  <sheetViews>
    <sheetView workbookViewId="0"/>
  </sheetViews>
  <sheetFormatPr defaultColWidth="8.81640625" defaultRowHeight="14.5" x14ac:dyDescent="0.35"/>
  <cols>
    <col min="1" max="1" width="5.7265625" style="39" customWidth="1"/>
    <col min="2" max="14" width="8.81640625" style="39"/>
    <col min="15" max="15" width="4.26953125" style="39" customWidth="1"/>
    <col min="16" max="16384" width="8.81640625" style="39"/>
  </cols>
  <sheetData>
    <row r="1" spans="1:18" x14ac:dyDescent="0.35">
      <c r="A1" s="37" t="s">
        <v>71</v>
      </c>
      <c r="B1" s="38"/>
      <c r="C1" s="38"/>
      <c r="D1" s="39" t="s">
        <v>72</v>
      </c>
    </row>
    <row r="2" spans="1:18" x14ac:dyDescent="0.35">
      <c r="A2" s="37" t="s">
        <v>73</v>
      </c>
      <c r="B2" s="38"/>
      <c r="C2" s="38"/>
      <c r="D2" s="39" t="s">
        <v>74</v>
      </c>
    </row>
    <row r="3" spans="1:18" x14ac:dyDescent="0.35">
      <c r="A3" s="37" t="s">
        <v>75</v>
      </c>
      <c r="B3" s="38"/>
      <c r="C3" s="38"/>
      <c r="D3" s="39" t="s">
        <v>76</v>
      </c>
      <c r="L3" s="39" t="s">
        <v>194</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0" t="s">
        <v>81</v>
      </c>
      <c r="B8" s="906"/>
      <c r="C8" s="906"/>
      <c r="D8" s="907"/>
      <c r="G8" s="67" t="s">
        <v>81</v>
      </c>
      <c r="H8" s="909"/>
      <c r="I8" s="909"/>
      <c r="J8" s="910"/>
      <c r="K8" s="66"/>
    </row>
    <row r="9" spans="1:18" x14ac:dyDescent="0.35">
      <c r="A9" s="41">
        <v>1</v>
      </c>
      <c r="B9" s="42">
        <v>0</v>
      </c>
      <c r="C9" s="42">
        <v>0</v>
      </c>
      <c r="D9" s="42">
        <v>0</v>
      </c>
      <c r="G9" s="68">
        <v>1</v>
      </c>
      <c r="H9" s="69">
        <v>1</v>
      </c>
      <c r="I9" s="69">
        <v>1</v>
      </c>
      <c r="J9" s="69">
        <v>1</v>
      </c>
      <c r="K9" s="66"/>
      <c r="L9" s="69">
        <f>IF(H9&gt;0,1,0)</f>
        <v>1</v>
      </c>
      <c r="M9" s="69">
        <f t="shared" ref="M9:N32" si="0">IF(I9&gt;0,1,0)</f>
        <v>1</v>
      </c>
      <c r="N9" s="69">
        <f t="shared" si="0"/>
        <v>1</v>
      </c>
      <c r="O9" s="78"/>
      <c r="P9" s="69">
        <f ca="1">IF(SUM(L9:INDIRECT(ADDRESS(ROW(L9)+$Q$7,COLUMN(L9),1,1)))&gt;0,1,0)</f>
        <v>1</v>
      </c>
      <c r="Q9" s="69">
        <f ca="1">IF(SUM(M9:INDIRECT(ADDRESS(ROW(M9)+$Q$7,COLUMN(M9),1,1)))&gt;0,1,0)</f>
        <v>1</v>
      </c>
      <c r="R9" s="69">
        <f ca="1">IF(SUM(N9:INDIRECT(ADDRESS(ROW(N9)+$Q$7,COLUMN(N9),1,1)))&gt;0,1,0)</f>
        <v>1</v>
      </c>
    </row>
    <row r="10" spans="1:18" x14ac:dyDescent="0.35">
      <c r="A10" s="41">
        <v>2</v>
      </c>
      <c r="B10" s="42">
        <v>0</v>
      </c>
      <c r="C10" s="42">
        <v>0</v>
      </c>
      <c r="D10" s="42">
        <v>0</v>
      </c>
      <c r="G10" s="68">
        <v>2</v>
      </c>
      <c r="H10" s="69">
        <v>1</v>
      </c>
      <c r="I10" s="69">
        <v>1</v>
      </c>
      <c r="J10" s="69">
        <v>1</v>
      </c>
      <c r="K10" s="66"/>
      <c r="L10" s="69">
        <f t="shared" ref="L10:L32" si="1">IF(H10&gt;0,1,0)</f>
        <v>1</v>
      </c>
      <c r="M10" s="69">
        <f t="shared" si="0"/>
        <v>1</v>
      </c>
      <c r="N10" s="69">
        <f t="shared" si="0"/>
        <v>1</v>
      </c>
      <c r="O10" s="78"/>
      <c r="P10" s="69">
        <f ca="1">IF(SUM(L10:INDIRECT(ADDRESS(ROW(L10)+$Q$7,COLUMN(L10),1,1)))&gt;0,1,0)</f>
        <v>1</v>
      </c>
      <c r="Q10" s="69">
        <f ca="1">IF(SUM(M10:INDIRECT(ADDRESS(ROW(M10)+$Q$7,COLUMN(M10),1,1)))&gt;0,1,0)</f>
        <v>1</v>
      </c>
      <c r="R10" s="69">
        <f ca="1">IF(SUM(N10:INDIRECT(ADDRESS(ROW(N10)+$Q$7,COLUMN(N10),1,1)))&gt;0,1,0)</f>
        <v>1</v>
      </c>
    </row>
    <row r="11" spans="1:18" x14ac:dyDescent="0.35">
      <c r="A11" s="41">
        <v>3</v>
      </c>
      <c r="B11" s="42">
        <v>0</v>
      </c>
      <c r="C11" s="42">
        <v>0</v>
      </c>
      <c r="D11" s="42">
        <v>0</v>
      </c>
      <c r="G11" s="68">
        <v>3</v>
      </c>
      <c r="H11" s="69">
        <v>1</v>
      </c>
      <c r="I11" s="69">
        <v>1</v>
      </c>
      <c r="J11" s="69">
        <v>1</v>
      </c>
      <c r="K11" s="66"/>
      <c r="L11" s="69">
        <f t="shared" si="1"/>
        <v>1</v>
      </c>
      <c r="M11" s="69">
        <f t="shared" si="0"/>
        <v>1</v>
      </c>
      <c r="N11" s="69">
        <f t="shared" si="0"/>
        <v>1</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0</v>
      </c>
      <c r="C12" s="42">
        <v>0</v>
      </c>
      <c r="D12" s="42">
        <v>0</v>
      </c>
      <c r="G12" s="68">
        <v>4</v>
      </c>
      <c r="H12" s="69">
        <v>1</v>
      </c>
      <c r="I12" s="69">
        <v>1</v>
      </c>
      <c r="J12" s="69">
        <v>1</v>
      </c>
      <c r="K12" s="66"/>
      <c r="L12" s="69">
        <f t="shared" si="1"/>
        <v>1</v>
      </c>
      <c r="M12" s="69">
        <f t="shared" si="0"/>
        <v>1</v>
      </c>
      <c r="N12" s="69">
        <f t="shared" si="0"/>
        <v>1</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0</v>
      </c>
      <c r="C13" s="42">
        <v>0</v>
      </c>
      <c r="D13" s="42">
        <v>0</v>
      </c>
      <c r="G13" s="68">
        <v>5</v>
      </c>
      <c r="H13" s="69">
        <v>1</v>
      </c>
      <c r="I13" s="69">
        <v>1</v>
      </c>
      <c r="J13" s="69">
        <v>1</v>
      </c>
      <c r="K13" s="66"/>
      <c r="L13" s="69">
        <f t="shared" si="1"/>
        <v>1</v>
      </c>
      <c r="M13" s="69">
        <f t="shared" si="0"/>
        <v>1</v>
      </c>
      <c r="N13" s="69">
        <f t="shared" si="0"/>
        <v>1</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2</v>
      </c>
      <c r="C14" s="42">
        <v>0</v>
      </c>
      <c r="D14" s="42">
        <v>0</v>
      </c>
      <c r="G14" s="68">
        <v>6</v>
      </c>
      <c r="H14" s="69">
        <v>1</v>
      </c>
      <c r="I14" s="69">
        <v>1</v>
      </c>
      <c r="J14" s="69">
        <v>1</v>
      </c>
      <c r="K14" s="66"/>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16</v>
      </c>
      <c r="C15" s="42">
        <v>2</v>
      </c>
      <c r="D15" s="42">
        <v>2</v>
      </c>
      <c r="G15" s="68">
        <v>7</v>
      </c>
      <c r="H15" s="69">
        <v>0.5</v>
      </c>
      <c r="I15" s="69">
        <v>0.8</v>
      </c>
      <c r="J15" s="69">
        <v>0.8</v>
      </c>
      <c r="K15" s="66"/>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20</v>
      </c>
      <c r="C16" s="42">
        <v>16</v>
      </c>
      <c r="D16" s="42">
        <v>16</v>
      </c>
      <c r="G16" s="68">
        <v>8</v>
      </c>
      <c r="H16" s="69">
        <v>0.5</v>
      </c>
      <c r="I16" s="69">
        <v>0.8</v>
      </c>
      <c r="J16" s="69">
        <v>0.8</v>
      </c>
      <c r="K16" s="66"/>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8</v>
      </c>
      <c r="C17" s="42">
        <v>20</v>
      </c>
      <c r="D17" s="42">
        <v>20</v>
      </c>
      <c r="G17" s="68">
        <v>9</v>
      </c>
      <c r="H17" s="69">
        <v>0.5</v>
      </c>
      <c r="I17" s="69">
        <v>0.8</v>
      </c>
      <c r="J17" s="69">
        <v>0.8</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2</v>
      </c>
      <c r="C18" s="42">
        <v>8</v>
      </c>
      <c r="D18" s="42">
        <v>8</v>
      </c>
      <c r="G18" s="68">
        <v>10</v>
      </c>
      <c r="H18" s="69">
        <v>0.1</v>
      </c>
      <c r="I18" s="69">
        <v>0.8</v>
      </c>
      <c r="J18" s="69">
        <v>0.8</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0</v>
      </c>
      <c r="C19" s="42">
        <v>2</v>
      </c>
      <c r="D19" s="42">
        <v>2</v>
      </c>
      <c r="G19" s="68">
        <v>11</v>
      </c>
      <c r="H19" s="69">
        <v>0.1</v>
      </c>
      <c r="I19" s="69">
        <v>0.8</v>
      </c>
      <c r="J19" s="69">
        <v>0.8</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0</v>
      </c>
      <c r="C20" s="42">
        <v>2</v>
      </c>
      <c r="D20" s="42">
        <v>2</v>
      </c>
      <c r="G20" s="68">
        <v>12</v>
      </c>
      <c r="H20" s="69">
        <v>0.1</v>
      </c>
      <c r="I20" s="69">
        <v>0.8</v>
      </c>
      <c r="J20" s="69">
        <v>0.8</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2</v>
      </c>
      <c r="C21" s="42">
        <v>4</v>
      </c>
      <c r="D21" s="42">
        <v>4</v>
      </c>
      <c r="G21" s="68">
        <v>13</v>
      </c>
      <c r="H21" s="69">
        <v>0.1</v>
      </c>
      <c r="I21" s="69">
        <v>0.8</v>
      </c>
      <c r="J21" s="69">
        <v>0.8</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4</v>
      </c>
      <c r="C22" s="42">
        <v>2</v>
      </c>
      <c r="D22" s="42">
        <v>2</v>
      </c>
      <c r="G22" s="68">
        <v>14</v>
      </c>
      <c r="H22" s="69">
        <v>0.2</v>
      </c>
      <c r="I22" s="69">
        <v>0.8</v>
      </c>
      <c r="J22" s="69">
        <v>0.8</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2</v>
      </c>
      <c r="C23" s="42">
        <v>4</v>
      </c>
      <c r="D23" s="42">
        <v>4</v>
      </c>
      <c r="G23" s="68">
        <v>15</v>
      </c>
      <c r="H23" s="69">
        <v>0.2</v>
      </c>
      <c r="I23" s="69">
        <v>0.8</v>
      </c>
      <c r="J23" s="69">
        <v>0.8</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0</v>
      </c>
      <c r="C24" s="42">
        <v>2</v>
      </c>
      <c r="D24" s="42">
        <v>2</v>
      </c>
      <c r="G24" s="68">
        <v>16</v>
      </c>
      <c r="H24" s="69">
        <v>0.2</v>
      </c>
      <c r="I24" s="69">
        <v>0.8</v>
      </c>
      <c r="J24" s="69">
        <v>0.8</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2</v>
      </c>
      <c r="C25" s="42">
        <v>0</v>
      </c>
      <c r="D25" s="42">
        <v>0</v>
      </c>
      <c r="G25" s="68">
        <v>17</v>
      </c>
      <c r="H25" s="69">
        <v>0.5</v>
      </c>
      <c r="I25" s="69">
        <v>0.8</v>
      </c>
      <c r="J25" s="69">
        <v>0.8</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2</v>
      </c>
      <c r="C26" s="42">
        <v>2</v>
      </c>
      <c r="D26" s="42">
        <v>2</v>
      </c>
      <c r="G26" s="68">
        <v>18</v>
      </c>
      <c r="H26" s="69">
        <v>0.5</v>
      </c>
      <c r="I26" s="69">
        <v>0.8</v>
      </c>
      <c r="J26" s="69">
        <v>0.8</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6</v>
      </c>
      <c r="C27" s="42">
        <v>4</v>
      </c>
      <c r="D27" s="42">
        <v>4</v>
      </c>
      <c r="G27" s="68">
        <v>19</v>
      </c>
      <c r="H27" s="69">
        <v>0.5</v>
      </c>
      <c r="I27" s="69">
        <v>0.8</v>
      </c>
      <c r="J27" s="69">
        <v>0.8</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8</v>
      </c>
      <c r="C28" s="42">
        <v>6</v>
      </c>
      <c r="D28" s="42">
        <v>6</v>
      </c>
      <c r="G28" s="68">
        <v>20</v>
      </c>
      <c r="H28" s="69">
        <v>0.8</v>
      </c>
      <c r="I28" s="69">
        <v>0.8</v>
      </c>
      <c r="J28" s="69">
        <v>0.8</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10</v>
      </c>
      <c r="C29" s="42">
        <v>10</v>
      </c>
      <c r="D29" s="42">
        <v>10</v>
      </c>
      <c r="G29" s="68">
        <v>21</v>
      </c>
      <c r="H29" s="69">
        <v>0.8</v>
      </c>
      <c r="I29" s="69">
        <v>0.8</v>
      </c>
      <c r="J29" s="69">
        <v>0.8</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10</v>
      </c>
      <c r="C30" s="42">
        <v>10</v>
      </c>
      <c r="D30" s="42">
        <v>10</v>
      </c>
      <c r="G30" s="68">
        <v>22</v>
      </c>
      <c r="H30" s="69">
        <v>0.8</v>
      </c>
      <c r="I30" s="69">
        <v>0.8</v>
      </c>
      <c r="J30" s="69">
        <v>0.8</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4</v>
      </c>
      <c r="C31" s="42">
        <v>4</v>
      </c>
      <c r="D31" s="42">
        <v>4</v>
      </c>
      <c r="G31" s="68">
        <v>23</v>
      </c>
      <c r="H31" s="69">
        <v>1</v>
      </c>
      <c r="I31" s="69">
        <v>1</v>
      </c>
      <c r="J31" s="69">
        <v>1</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2</v>
      </c>
      <c r="C32" s="42">
        <v>2</v>
      </c>
      <c r="D32" s="42">
        <v>2</v>
      </c>
      <c r="G32" s="68">
        <v>24</v>
      </c>
      <c r="H32" s="69">
        <v>1</v>
      </c>
      <c r="I32" s="69">
        <v>1</v>
      </c>
      <c r="J32" s="69">
        <v>1</v>
      </c>
      <c r="K32" s="66"/>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100</v>
      </c>
      <c r="C34" s="42">
        <f t="shared" ref="C34:D34" si="2">SUM(C9:C33)</f>
        <v>100</v>
      </c>
      <c r="D34" s="42">
        <f t="shared" si="2"/>
        <v>100</v>
      </c>
    </row>
  </sheetData>
  <mergeCells count="8">
    <mergeCell ref="A6:E6"/>
    <mergeCell ref="B7:B8"/>
    <mergeCell ref="C7:C8"/>
    <mergeCell ref="D7:D8"/>
    <mergeCell ref="G6:K6"/>
    <mergeCell ref="H7:H8"/>
    <mergeCell ref="I7:I8"/>
    <mergeCell ref="J7:J8"/>
  </mergeCells>
  <conditionalFormatting sqref="B9:D32">
    <cfRule type="dataBar" priority="6">
      <dataBar>
        <cfvo type="min"/>
        <cfvo type="max"/>
        <color rgb="FF63C384"/>
      </dataBar>
      <extLst>
        <ext xmlns:x14="http://schemas.microsoft.com/office/spreadsheetml/2009/9/main" uri="{B025F937-C7B1-47D3-B67F-A62EFF666E3E}">
          <x14:id>{251AC73B-00AB-4763-A641-D3A5ACDD72FC}</x14:id>
        </ext>
      </extLst>
    </cfRule>
  </conditionalFormatting>
  <conditionalFormatting sqref="H9:J32">
    <cfRule type="dataBar" priority="5">
      <dataBar>
        <cfvo type="min"/>
        <cfvo type="max"/>
        <color rgb="FF63C384"/>
      </dataBar>
      <extLst>
        <ext xmlns:x14="http://schemas.microsoft.com/office/spreadsheetml/2009/9/main" uri="{B025F937-C7B1-47D3-B67F-A62EFF666E3E}">
          <x14:id>{F74D36B0-03A7-4874-A02F-0DEBF645A0DB}</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{5ECD9C32-653F-414E-AB76-BD90BB2ED943}</x14:id>
        </ext>
      </extLst>
    </cfRule>
  </conditionalFormatting>
  <conditionalFormatting sqref="L9:N32">
    <cfRule type="dataBar" priority="2">
      <dataBar>
        <cfvo type="min"/>
        <cfvo type="max"/>
        <color rgb="FF63C384"/>
      </dataBar>
      <extLst>
        <ext xmlns:x14="http://schemas.microsoft.com/office/spreadsheetml/2009/9/main" uri="{B025F937-C7B1-47D3-B67F-A62EFF666E3E}">
          <x14:id>{E5AD8B99-4B4F-4098-A8C5-695F1D7A97F0}</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251AC73B-00AB-4763-A641-D3A5ACDD72FC}">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F74D36B0-03A7-4874-A02F-0DEBF645A0DB}">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5ECD9C32-653F-414E-AB76-BD90BB2ED943}">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 xmlns:xm="http://schemas.microsoft.com/office/excel/2006/main">
          <x14:cfRule type="dataBar" id="{E5AD8B99-4B4F-4098-A8C5-695F1D7A97F0}">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82</v>
      </c>
    </row>
    <row r="2" spans="1:18" x14ac:dyDescent="0.35">
      <c r="A2" s="37" t="s">
        <v>73</v>
      </c>
      <c r="B2" s="38"/>
      <c r="C2" s="38"/>
      <c r="D2" s="39" t="s">
        <v>83</v>
      </c>
    </row>
    <row r="3" spans="1:18" x14ac:dyDescent="0.35">
      <c r="A3" s="37" t="s">
        <v>75</v>
      </c>
      <c r="B3" s="38"/>
      <c r="C3" s="38"/>
      <c r="D3" s="39" t="s">
        <v>76</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1</v>
      </c>
      <c r="I9" s="69">
        <v>1</v>
      </c>
      <c r="J9" s="69">
        <v>1</v>
      </c>
      <c r="K9" s="66"/>
      <c r="L9" s="69">
        <f>IF(H9&gt;0,1,0)</f>
        <v>1</v>
      </c>
      <c r="M9" s="69">
        <f t="shared" ref="M9:N32" si="0">IF(I9&gt;0,1,0)</f>
        <v>1</v>
      </c>
      <c r="N9" s="69">
        <f t="shared" si="0"/>
        <v>1</v>
      </c>
      <c r="O9" s="78"/>
      <c r="P9" s="69">
        <f ca="1">IF(SUM(L9:INDIRECT(ADDRESS(ROW(L9)+$Q$7,COLUMN(L9),1,1)))&gt;0,1,0)</f>
        <v>1</v>
      </c>
      <c r="Q9" s="69">
        <f ca="1">IF(SUM(M9:INDIRECT(ADDRESS(ROW(M9)+$Q$7,COLUMN(M9),1,1)))&gt;0,1,0)</f>
        <v>1</v>
      </c>
      <c r="R9" s="69">
        <f ca="1">IF(SUM(N9:INDIRECT(ADDRESS(ROW(N9)+$Q$7,COLUMN(N9),1,1)))&gt;0,1,0)</f>
        <v>1</v>
      </c>
    </row>
    <row r="10" spans="1:18" x14ac:dyDescent="0.35">
      <c r="A10" s="41">
        <v>2</v>
      </c>
      <c r="B10" s="42">
        <v>0</v>
      </c>
      <c r="C10" s="42">
        <v>0</v>
      </c>
      <c r="D10" s="42">
        <v>0</v>
      </c>
      <c r="G10" s="68">
        <v>2</v>
      </c>
      <c r="H10" s="69">
        <v>1</v>
      </c>
      <c r="I10" s="69">
        <v>1</v>
      </c>
      <c r="J10" s="69">
        <v>1</v>
      </c>
      <c r="K10" s="66"/>
      <c r="L10" s="69">
        <f t="shared" ref="L10:L32" si="1">IF(H10&gt;0,1,0)</f>
        <v>1</v>
      </c>
      <c r="M10" s="69">
        <f t="shared" si="0"/>
        <v>1</v>
      </c>
      <c r="N10" s="69">
        <f t="shared" si="0"/>
        <v>1</v>
      </c>
      <c r="O10" s="78"/>
      <c r="P10" s="69">
        <f ca="1">IF(SUM(L10:INDIRECT(ADDRESS(ROW(L10)+$Q$7,COLUMN(L10),1,1)))&gt;0,1,0)</f>
        <v>1</v>
      </c>
      <c r="Q10" s="69">
        <f ca="1">IF(SUM(M10:INDIRECT(ADDRESS(ROW(M10)+$Q$7,COLUMN(M10),1,1)))&gt;0,1,0)</f>
        <v>1</v>
      </c>
      <c r="R10" s="69">
        <f ca="1">IF(SUM(N10:INDIRECT(ADDRESS(ROW(N10)+$Q$7,COLUMN(N10),1,1)))&gt;0,1,0)</f>
        <v>1</v>
      </c>
    </row>
    <row r="11" spans="1:18" x14ac:dyDescent="0.35">
      <c r="A11" s="41">
        <v>3</v>
      </c>
      <c r="B11" s="42">
        <v>0</v>
      </c>
      <c r="C11" s="42">
        <v>0</v>
      </c>
      <c r="D11" s="42">
        <v>0</v>
      </c>
      <c r="G11" s="68">
        <v>3</v>
      </c>
      <c r="H11" s="69">
        <v>1</v>
      </c>
      <c r="I11" s="69">
        <v>1</v>
      </c>
      <c r="J11" s="69">
        <v>1</v>
      </c>
      <c r="K11" s="66"/>
      <c r="L11" s="69">
        <f t="shared" si="1"/>
        <v>1</v>
      </c>
      <c r="M11" s="69">
        <f t="shared" si="0"/>
        <v>1</v>
      </c>
      <c r="N11" s="69">
        <f t="shared" si="0"/>
        <v>1</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0</v>
      </c>
      <c r="C12" s="42">
        <v>0</v>
      </c>
      <c r="D12" s="42">
        <v>0</v>
      </c>
      <c r="G12" s="68">
        <v>4</v>
      </c>
      <c r="H12" s="69">
        <v>1</v>
      </c>
      <c r="I12" s="69">
        <v>1</v>
      </c>
      <c r="J12" s="69">
        <v>1</v>
      </c>
      <c r="K12" s="66"/>
      <c r="L12" s="69">
        <f t="shared" si="1"/>
        <v>1</v>
      </c>
      <c r="M12" s="69">
        <f t="shared" si="0"/>
        <v>1</v>
      </c>
      <c r="N12" s="69">
        <f t="shared" si="0"/>
        <v>1</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2</v>
      </c>
      <c r="C13" s="42">
        <v>2</v>
      </c>
      <c r="D13" s="42">
        <v>2</v>
      </c>
      <c r="G13" s="68">
        <v>5</v>
      </c>
      <c r="H13" s="69">
        <v>1</v>
      </c>
      <c r="I13" s="69">
        <v>1</v>
      </c>
      <c r="J13" s="69">
        <v>1</v>
      </c>
      <c r="K13" s="66"/>
      <c r="L13" s="69">
        <f t="shared" si="1"/>
        <v>1</v>
      </c>
      <c r="M13" s="69">
        <f t="shared" si="0"/>
        <v>1</v>
      </c>
      <c r="N13" s="69">
        <f t="shared" si="0"/>
        <v>1</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4</v>
      </c>
      <c r="C14" s="42">
        <v>4</v>
      </c>
      <c r="D14" s="42">
        <v>4</v>
      </c>
      <c r="G14" s="68">
        <v>6</v>
      </c>
      <c r="H14" s="69">
        <v>1</v>
      </c>
      <c r="I14" s="69">
        <v>1</v>
      </c>
      <c r="J14" s="69">
        <v>1</v>
      </c>
      <c r="K14" s="66"/>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10</v>
      </c>
      <c r="C15" s="42">
        <v>6</v>
      </c>
      <c r="D15" s="42">
        <v>6</v>
      </c>
      <c r="G15" s="68">
        <v>7</v>
      </c>
      <c r="H15" s="69">
        <v>0.5</v>
      </c>
      <c r="I15" s="69">
        <v>0.8</v>
      </c>
      <c r="J15" s="69">
        <v>0.8</v>
      </c>
      <c r="K15" s="66"/>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10</v>
      </c>
      <c r="C16" s="42">
        <v>10</v>
      </c>
      <c r="D16" s="42">
        <v>10</v>
      </c>
      <c r="G16" s="68">
        <v>8</v>
      </c>
      <c r="H16" s="69">
        <v>0.5</v>
      </c>
      <c r="I16" s="69">
        <v>0.8</v>
      </c>
      <c r="J16" s="69">
        <v>0.8</v>
      </c>
      <c r="K16" s="66"/>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8</v>
      </c>
      <c r="C17" s="42">
        <v>10</v>
      </c>
      <c r="D17" s="42">
        <v>10</v>
      </c>
      <c r="G17" s="68">
        <v>9</v>
      </c>
      <c r="H17" s="69">
        <v>0.5</v>
      </c>
      <c r="I17" s="69">
        <v>0.8</v>
      </c>
      <c r="J17" s="69">
        <v>0.8</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4</v>
      </c>
      <c r="C18" s="42">
        <v>6</v>
      </c>
      <c r="D18" s="42">
        <v>6</v>
      </c>
      <c r="G18" s="68">
        <v>10</v>
      </c>
      <c r="H18" s="69">
        <v>0.1</v>
      </c>
      <c r="I18" s="69">
        <v>0.8</v>
      </c>
      <c r="J18" s="69">
        <v>0.8</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2</v>
      </c>
      <c r="C19" s="42">
        <v>2</v>
      </c>
      <c r="D19" s="42">
        <v>2</v>
      </c>
      <c r="G19" s="68">
        <v>11</v>
      </c>
      <c r="H19" s="69">
        <v>0.1</v>
      </c>
      <c r="I19" s="69">
        <v>0.8</v>
      </c>
      <c r="J19" s="69">
        <v>0.8</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2</v>
      </c>
      <c r="C20" s="42">
        <v>2</v>
      </c>
      <c r="D20" s="42">
        <v>2</v>
      </c>
      <c r="G20" s="68">
        <v>12</v>
      </c>
      <c r="H20" s="69">
        <v>0.1</v>
      </c>
      <c r="I20" s="69">
        <v>0.8</v>
      </c>
      <c r="J20" s="69">
        <v>0.8</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4</v>
      </c>
      <c r="C21" s="42">
        <v>4</v>
      </c>
      <c r="D21" s="42">
        <v>4</v>
      </c>
      <c r="G21" s="68">
        <v>13</v>
      </c>
      <c r="H21" s="69">
        <v>0.1</v>
      </c>
      <c r="I21" s="69">
        <v>0.8</v>
      </c>
      <c r="J21" s="69">
        <v>0.8</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4</v>
      </c>
      <c r="C22" s="42">
        <v>4</v>
      </c>
      <c r="D22" s="42">
        <v>4</v>
      </c>
      <c r="G22" s="68">
        <v>14</v>
      </c>
      <c r="H22" s="69">
        <v>0.2</v>
      </c>
      <c r="I22" s="69">
        <v>0.8</v>
      </c>
      <c r="J22" s="69">
        <v>0.8</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2</v>
      </c>
      <c r="C23" s="42">
        <v>2</v>
      </c>
      <c r="D23" s="42">
        <v>2</v>
      </c>
      <c r="G23" s="68">
        <v>15</v>
      </c>
      <c r="H23" s="69">
        <v>0.2</v>
      </c>
      <c r="I23" s="69">
        <v>0.8</v>
      </c>
      <c r="J23" s="69">
        <v>0.8</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2</v>
      </c>
      <c r="C24" s="42">
        <v>2</v>
      </c>
      <c r="D24" s="42">
        <v>2</v>
      </c>
      <c r="G24" s="68">
        <v>16</v>
      </c>
      <c r="H24" s="69">
        <v>0.2</v>
      </c>
      <c r="I24" s="69">
        <v>0.8</v>
      </c>
      <c r="J24" s="69">
        <v>0.8</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2</v>
      </c>
      <c r="C25" s="42">
        <v>2</v>
      </c>
      <c r="D25" s="42">
        <v>2</v>
      </c>
      <c r="G25" s="68">
        <v>17</v>
      </c>
      <c r="H25" s="69">
        <v>0.5</v>
      </c>
      <c r="I25" s="69">
        <v>0.8</v>
      </c>
      <c r="J25" s="69">
        <v>0.8</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4</v>
      </c>
      <c r="C26" s="42">
        <v>4</v>
      </c>
      <c r="D26" s="42">
        <v>4</v>
      </c>
      <c r="G26" s="68">
        <v>18</v>
      </c>
      <c r="H26" s="69">
        <v>0.5</v>
      </c>
      <c r="I26" s="69">
        <v>0.8</v>
      </c>
      <c r="J26" s="69">
        <v>0.8</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6</v>
      </c>
      <c r="C27" s="42">
        <v>6</v>
      </c>
      <c r="D27" s="42">
        <v>6</v>
      </c>
      <c r="G27" s="68">
        <v>19</v>
      </c>
      <c r="H27" s="69">
        <v>0.5</v>
      </c>
      <c r="I27" s="69">
        <v>0.8</v>
      </c>
      <c r="J27" s="69">
        <v>0.8</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8</v>
      </c>
      <c r="C28" s="42">
        <v>8</v>
      </c>
      <c r="D28" s="42">
        <v>8</v>
      </c>
      <c r="G28" s="68">
        <v>20</v>
      </c>
      <c r="H28" s="69">
        <v>0.8</v>
      </c>
      <c r="I28" s="69">
        <v>0.8</v>
      </c>
      <c r="J28" s="69">
        <v>0.8</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10</v>
      </c>
      <c r="C29" s="42">
        <v>10</v>
      </c>
      <c r="D29" s="42">
        <v>10</v>
      </c>
      <c r="G29" s="68">
        <v>21</v>
      </c>
      <c r="H29" s="69">
        <v>0.8</v>
      </c>
      <c r="I29" s="69">
        <v>0.8</v>
      </c>
      <c r="J29" s="69">
        <v>0.8</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8</v>
      </c>
      <c r="C30" s="42">
        <v>8</v>
      </c>
      <c r="D30" s="42">
        <v>8</v>
      </c>
      <c r="G30" s="68">
        <v>22</v>
      </c>
      <c r="H30" s="69">
        <v>0.8</v>
      </c>
      <c r="I30" s="69">
        <v>0.8</v>
      </c>
      <c r="J30" s="69">
        <v>0.8</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6</v>
      </c>
      <c r="C31" s="42">
        <v>6</v>
      </c>
      <c r="D31" s="42">
        <v>6</v>
      </c>
      <c r="G31" s="68">
        <v>23</v>
      </c>
      <c r="H31" s="69">
        <v>1</v>
      </c>
      <c r="I31" s="69">
        <v>1</v>
      </c>
      <c r="J31" s="69">
        <v>1</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2</v>
      </c>
      <c r="C32" s="42">
        <v>2</v>
      </c>
      <c r="D32" s="42">
        <v>2</v>
      </c>
      <c r="G32" s="68">
        <v>24</v>
      </c>
      <c r="H32" s="69">
        <v>1</v>
      </c>
      <c r="I32" s="69">
        <v>1</v>
      </c>
      <c r="J32" s="69">
        <v>1</v>
      </c>
      <c r="K32" s="66"/>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100</v>
      </c>
      <c r="C34" s="42">
        <f t="shared" ref="C34:D34" si="2">SUM(C9:C33)</f>
        <v>100</v>
      </c>
      <c r="D34" s="42">
        <f t="shared" si="2"/>
        <v>100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{CBCC3B37-E91B-4186-A085-707571C532B7}</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{0CDC6B56-F0E9-4046-9747-B8B41D55A0D3}</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{4004D349-5A60-4760-B0F5-3A9639C0A4B8}</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{4164BE3F-9C48-4A8F-ABEA-8B5135D927ED}</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CBCC3B37-E91B-4186-A085-707571C532B7}">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0CDC6B56-F0E9-4046-9747-B8B41D55A0D3}">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4004D349-5A60-4760-B0F5-3A9639C0A4B8}">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4164BE3F-9C48-4A8F-ABEA-8B5135D927ED}">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84</v>
      </c>
    </row>
    <row r="2" spans="1:18" x14ac:dyDescent="0.35">
      <c r="A2" s="37" t="s">
        <v>73</v>
      </c>
      <c r="B2" s="38"/>
      <c r="C2" s="38"/>
      <c r="D2" s="39" t="s">
        <v>85</v>
      </c>
    </row>
    <row r="3" spans="1:18" x14ac:dyDescent="0.35">
      <c r="A3" s="37" t="s">
        <v>75</v>
      </c>
      <c r="B3" s="38"/>
      <c r="C3" s="38"/>
      <c r="D3" s="39" t="s">
        <v>86</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0.9</v>
      </c>
      <c r="I9" s="69">
        <v>0.9</v>
      </c>
      <c r="J9" s="69">
        <v>0.9</v>
      </c>
      <c r="K9" s="66"/>
      <c r="L9" s="69">
        <f>IF(H9&gt;0,1,0)</f>
        <v>1</v>
      </c>
      <c r="M9" s="69">
        <f t="shared" ref="M9:N32" si="0">IF(I9&gt;0,1,0)</f>
        <v>1</v>
      </c>
      <c r="N9" s="69">
        <f t="shared" si="0"/>
        <v>1</v>
      </c>
      <c r="O9" s="78"/>
      <c r="P9" s="69">
        <f ca="1">IF(SUM(L9:INDIRECT(ADDRESS(ROW(L9)+$Q$7,COLUMN(L9),1,1)))&gt;0,1,0)</f>
        <v>1</v>
      </c>
      <c r="Q9" s="69">
        <f ca="1">IF(SUM(M9:INDIRECT(ADDRESS(ROW(M9)+$Q$7,COLUMN(M9),1,1)))&gt;0,1,0)</f>
        <v>1</v>
      </c>
      <c r="R9" s="69">
        <f ca="1">IF(SUM(N9:INDIRECT(ADDRESS(ROW(N9)+$Q$7,COLUMN(N9),1,1)))&gt;0,1,0)</f>
        <v>1</v>
      </c>
    </row>
    <row r="10" spans="1:18" x14ac:dyDescent="0.35">
      <c r="A10" s="41">
        <v>2</v>
      </c>
      <c r="B10" s="42">
        <v>0</v>
      </c>
      <c r="C10" s="42">
        <v>0</v>
      </c>
      <c r="D10" s="42">
        <v>0</v>
      </c>
      <c r="G10" s="68">
        <v>2</v>
      </c>
      <c r="H10" s="69">
        <v>0.9</v>
      </c>
      <c r="I10" s="69">
        <v>0.9</v>
      </c>
      <c r="J10" s="69">
        <v>0.9</v>
      </c>
      <c r="K10" s="66"/>
      <c r="L10" s="69">
        <f t="shared" ref="L10:L32" si="1">IF(H10&gt;0,1,0)</f>
        <v>1</v>
      </c>
      <c r="M10" s="69">
        <f t="shared" si="0"/>
        <v>1</v>
      </c>
      <c r="N10" s="69">
        <f t="shared" si="0"/>
        <v>1</v>
      </c>
      <c r="O10" s="78"/>
      <c r="P10" s="69">
        <f ca="1">IF(SUM(L10:INDIRECT(ADDRESS(ROW(L10)+$Q$7,COLUMN(L10),1,1)))&gt;0,1,0)</f>
        <v>1</v>
      </c>
      <c r="Q10" s="69">
        <f ca="1">IF(SUM(M10:INDIRECT(ADDRESS(ROW(M10)+$Q$7,COLUMN(M10),1,1)))&gt;0,1,0)</f>
        <v>1</v>
      </c>
      <c r="R10" s="69">
        <f ca="1">IF(SUM(N10:INDIRECT(ADDRESS(ROW(N10)+$Q$7,COLUMN(N10),1,1)))&gt;0,1,0)</f>
        <v>1</v>
      </c>
    </row>
    <row r="11" spans="1:18" x14ac:dyDescent="0.35">
      <c r="A11" s="41">
        <v>3</v>
      </c>
      <c r="B11" s="42">
        <v>0</v>
      </c>
      <c r="C11" s="42">
        <v>0</v>
      </c>
      <c r="D11" s="42">
        <v>0</v>
      </c>
      <c r="G11" s="68">
        <v>3</v>
      </c>
      <c r="H11" s="69">
        <v>0.9</v>
      </c>
      <c r="I11" s="69">
        <v>0.9</v>
      </c>
      <c r="J11" s="69">
        <v>0.9</v>
      </c>
      <c r="K11" s="66"/>
      <c r="L11" s="69">
        <f t="shared" si="1"/>
        <v>1</v>
      </c>
      <c r="M11" s="69">
        <f t="shared" si="0"/>
        <v>1</v>
      </c>
      <c r="N11" s="69">
        <f t="shared" si="0"/>
        <v>1</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0</v>
      </c>
      <c r="C12" s="42">
        <v>0</v>
      </c>
      <c r="D12" s="42">
        <v>0</v>
      </c>
      <c r="G12" s="68">
        <v>4</v>
      </c>
      <c r="H12" s="69">
        <v>0.9</v>
      </c>
      <c r="I12" s="69">
        <v>0.9</v>
      </c>
      <c r="J12" s="69">
        <v>0.9</v>
      </c>
      <c r="K12" s="66"/>
      <c r="L12" s="69">
        <f t="shared" si="1"/>
        <v>1</v>
      </c>
      <c r="M12" s="69">
        <f t="shared" si="0"/>
        <v>1</v>
      </c>
      <c r="N12" s="69">
        <f t="shared" si="0"/>
        <v>1</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0</v>
      </c>
      <c r="C13" s="42">
        <v>0</v>
      </c>
      <c r="D13" s="42">
        <v>0</v>
      </c>
      <c r="G13" s="68">
        <v>5</v>
      </c>
      <c r="H13" s="69">
        <v>0.9</v>
      </c>
      <c r="I13" s="69">
        <v>0.9</v>
      </c>
      <c r="J13" s="69">
        <v>0.9</v>
      </c>
      <c r="K13" s="66"/>
      <c r="L13" s="69">
        <f t="shared" si="1"/>
        <v>1</v>
      </c>
      <c r="M13" s="69">
        <f t="shared" si="0"/>
        <v>1</v>
      </c>
      <c r="N13" s="69">
        <f t="shared" si="0"/>
        <v>1</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2</v>
      </c>
      <c r="C14" s="42">
        <v>0</v>
      </c>
      <c r="D14" s="42">
        <v>0</v>
      </c>
      <c r="G14" s="68">
        <v>6</v>
      </c>
      <c r="H14" s="69">
        <v>1</v>
      </c>
      <c r="I14" s="69">
        <v>1</v>
      </c>
      <c r="J14" s="69">
        <v>1</v>
      </c>
      <c r="K14" s="66"/>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16</v>
      </c>
      <c r="C15" s="42">
        <v>2</v>
      </c>
      <c r="D15" s="42">
        <v>2</v>
      </c>
      <c r="G15" s="68">
        <v>7</v>
      </c>
      <c r="H15" s="69">
        <v>1</v>
      </c>
      <c r="I15" s="69">
        <v>1</v>
      </c>
      <c r="J15" s="69">
        <v>1</v>
      </c>
      <c r="K15" s="66"/>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20</v>
      </c>
      <c r="C16" s="42">
        <v>16</v>
      </c>
      <c r="D16" s="42">
        <v>16</v>
      </c>
      <c r="G16" s="68">
        <v>8</v>
      </c>
      <c r="H16" s="69">
        <v>1</v>
      </c>
      <c r="I16" s="69">
        <v>1</v>
      </c>
      <c r="J16" s="69">
        <v>1</v>
      </c>
      <c r="K16" s="66"/>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8</v>
      </c>
      <c r="C17" s="42">
        <v>20</v>
      </c>
      <c r="D17" s="42">
        <v>20</v>
      </c>
      <c r="G17" s="68">
        <v>9</v>
      </c>
      <c r="H17" s="69">
        <v>1</v>
      </c>
      <c r="I17" s="69">
        <v>1</v>
      </c>
      <c r="J17" s="69">
        <v>1</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2</v>
      </c>
      <c r="C18" s="42">
        <v>8</v>
      </c>
      <c r="D18" s="42">
        <v>8</v>
      </c>
      <c r="G18" s="68">
        <v>10</v>
      </c>
      <c r="H18" s="69">
        <v>1</v>
      </c>
      <c r="I18" s="69">
        <v>1</v>
      </c>
      <c r="J18" s="69">
        <v>1</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0</v>
      </c>
      <c r="C19" s="42">
        <v>2</v>
      </c>
      <c r="D19" s="42">
        <v>2</v>
      </c>
      <c r="G19" s="68">
        <v>11</v>
      </c>
      <c r="H19" s="69">
        <v>1</v>
      </c>
      <c r="I19" s="69">
        <v>1</v>
      </c>
      <c r="J19" s="69">
        <v>1</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0</v>
      </c>
      <c r="C20" s="42">
        <v>2</v>
      </c>
      <c r="D20" s="42">
        <v>2</v>
      </c>
      <c r="G20" s="68">
        <v>12</v>
      </c>
      <c r="H20" s="69">
        <v>1</v>
      </c>
      <c r="I20" s="69">
        <v>1</v>
      </c>
      <c r="J20" s="69">
        <v>1</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2</v>
      </c>
      <c r="C21" s="42">
        <v>4</v>
      </c>
      <c r="D21" s="42">
        <v>4</v>
      </c>
      <c r="G21" s="68">
        <v>13</v>
      </c>
      <c r="H21" s="69">
        <v>1</v>
      </c>
      <c r="I21" s="69">
        <v>1</v>
      </c>
      <c r="J21" s="69">
        <v>1</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4</v>
      </c>
      <c r="C22" s="42">
        <v>2</v>
      </c>
      <c r="D22" s="42">
        <v>2</v>
      </c>
      <c r="G22" s="68">
        <v>14</v>
      </c>
      <c r="H22" s="69">
        <v>1</v>
      </c>
      <c r="I22" s="69">
        <v>1</v>
      </c>
      <c r="J22" s="69">
        <v>1</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2</v>
      </c>
      <c r="C23" s="42">
        <v>4</v>
      </c>
      <c r="D23" s="42">
        <v>4</v>
      </c>
      <c r="G23" s="68">
        <v>15</v>
      </c>
      <c r="H23" s="69">
        <v>1</v>
      </c>
      <c r="I23" s="69">
        <v>1</v>
      </c>
      <c r="J23" s="69">
        <v>1</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0</v>
      </c>
      <c r="C24" s="42">
        <v>2</v>
      </c>
      <c r="D24" s="42">
        <v>2</v>
      </c>
      <c r="G24" s="68">
        <v>16</v>
      </c>
      <c r="H24" s="69">
        <v>1</v>
      </c>
      <c r="I24" s="69">
        <v>1</v>
      </c>
      <c r="J24" s="69">
        <v>1</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2</v>
      </c>
      <c r="C25" s="42">
        <v>0</v>
      </c>
      <c r="D25" s="42">
        <v>0</v>
      </c>
      <c r="G25" s="68">
        <v>17</v>
      </c>
      <c r="H25" s="69">
        <v>1</v>
      </c>
      <c r="I25" s="69">
        <v>1</v>
      </c>
      <c r="J25" s="69">
        <v>1</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2</v>
      </c>
      <c r="C26" s="42">
        <v>2</v>
      </c>
      <c r="D26" s="42">
        <v>2</v>
      </c>
      <c r="G26" s="68">
        <v>18</v>
      </c>
      <c r="H26" s="69">
        <v>1</v>
      </c>
      <c r="I26" s="69">
        <v>1</v>
      </c>
      <c r="J26" s="69">
        <v>1</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6</v>
      </c>
      <c r="C27" s="42">
        <v>4</v>
      </c>
      <c r="D27" s="42">
        <v>4</v>
      </c>
      <c r="G27" s="68">
        <v>19</v>
      </c>
      <c r="H27" s="69">
        <v>1</v>
      </c>
      <c r="I27" s="69">
        <v>1</v>
      </c>
      <c r="J27" s="69">
        <v>1</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8</v>
      </c>
      <c r="C28" s="42">
        <v>6</v>
      </c>
      <c r="D28" s="42">
        <v>6</v>
      </c>
      <c r="G28" s="68">
        <v>20</v>
      </c>
      <c r="H28" s="69">
        <v>1</v>
      </c>
      <c r="I28" s="69">
        <v>1</v>
      </c>
      <c r="J28" s="69">
        <v>1</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10</v>
      </c>
      <c r="C29" s="42">
        <v>10</v>
      </c>
      <c r="D29" s="42">
        <v>10</v>
      </c>
      <c r="G29" s="68">
        <v>21</v>
      </c>
      <c r="H29" s="69">
        <v>1</v>
      </c>
      <c r="I29" s="69">
        <v>1</v>
      </c>
      <c r="J29" s="69">
        <v>1</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10</v>
      </c>
      <c r="C30" s="42">
        <v>10</v>
      </c>
      <c r="D30" s="42">
        <v>10</v>
      </c>
      <c r="G30" s="68">
        <v>22</v>
      </c>
      <c r="H30" s="69">
        <v>0.9</v>
      </c>
      <c r="I30" s="69">
        <v>0.9</v>
      </c>
      <c r="J30" s="69">
        <v>0.9</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4</v>
      </c>
      <c r="C31" s="42">
        <v>4</v>
      </c>
      <c r="D31" s="42">
        <v>4</v>
      </c>
      <c r="G31" s="68">
        <v>23</v>
      </c>
      <c r="H31" s="69">
        <v>0.9</v>
      </c>
      <c r="I31" s="69">
        <v>0.9</v>
      </c>
      <c r="J31" s="69">
        <v>0.9</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2</v>
      </c>
      <c r="C32" s="42">
        <v>2</v>
      </c>
      <c r="D32" s="42">
        <v>2</v>
      </c>
      <c r="G32" s="68">
        <v>24</v>
      </c>
      <c r="H32" s="69">
        <v>0.9</v>
      </c>
      <c r="I32" s="69">
        <v>0.9</v>
      </c>
      <c r="J32" s="69">
        <v>0.9</v>
      </c>
      <c r="K32" s="66"/>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100</v>
      </c>
      <c r="C34" s="42">
        <f t="shared" ref="C34:D34" si="2">SUM(C9:C33)</f>
        <v>100</v>
      </c>
      <c r="D34" s="42">
        <f t="shared" si="2"/>
        <v>100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{954498F9-BF20-4BEC-9507-C0BE470315DE}</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{85BF4588-C47D-4E05-89EC-CBFBA1EB62B8}</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{61B41682-F11E-4BFA-B6E9-AB8439EA5F88}</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{3378E973-CB7B-4B04-A41F-4EAB6E29CEA2}</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954498F9-BF20-4BEC-9507-C0BE470315DE}">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85BF4588-C47D-4E05-89EC-CBFBA1EB62B8}">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61B41682-F11E-4BFA-B6E9-AB8439EA5F88}">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3378E973-CB7B-4B04-A41F-4EAB6E29CEA2}">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87</v>
      </c>
    </row>
    <row r="2" spans="1:18" x14ac:dyDescent="0.35">
      <c r="A2" s="37" t="s">
        <v>73</v>
      </c>
      <c r="B2" s="38"/>
      <c r="C2" s="38"/>
      <c r="D2" s="39" t="s">
        <v>88</v>
      </c>
    </row>
    <row r="3" spans="1:18" x14ac:dyDescent="0.35">
      <c r="A3" s="37" t="s">
        <v>75</v>
      </c>
      <c r="B3" s="38"/>
      <c r="C3" s="38"/>
      <c r="D3" s="39" t="s">
        <v>76</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1</v>
      </c>
      <c r="I9" s="69">
        <v>1</v>
      </c>
      <c r="J9" s="69">
        <v>1</v>
      </c>
      <c r="K9" s="66"/>
      <c r="L9" s="69">
        <f>IF(H9&gt;0,1,0)</f>
        <v>1</v>
      </c>
      <c r="M9" s="69">
        <f t="shared" ref="M9:N32" si="0">IF(I9&gt;0,1,0)</f>
        <v>1</v>
      </c>
      <c r="N9" s="69">
        <f t="shared" si="0"/>
        <v>1</v>
      </c>
      <c r="O9" s="78"/>
      <c r="P9" s="69">
        <f ca="1">IF(SUM(L9:INDIRECT(ADDRESS(ROW(L9)+$Q$7,COLUMN(L9),1,1)))&gt;0,1,0)</f>
        <v>1</v>
      </c>
      <c r="Q9" s="69">
        <f ca="1">IF(SUM(M9:INDIRECT(ADDRESS(ROW(M9)+$Q$7,COLUMN(M9),1,1)))&gt;0,1,0)</f>
        <v>1</v>
      </c>
      <c r="R9" s="69">
        <f ca="1">IF(SUM(N9:INDIRECT(ADDRESS(ROW(N9)+$Q$7,COLUMN(N9),1,1)))&gt;0,1,0)</f>
        <v>1</v>
      </c>
    </row>
    <row r="10" spans="1:18" x14ac:dyDescent="0.35">
      <c r="A10" s="41">
        <v>2</v>
      </c>
      <c r="B10" s="42">
        <v>0</v>
      </c>
      <c r="C10" s="42">
        <v>0</v>
      </c>
      <c r="D10" s="42">
        <v>0</v>
      </c>
      <c r="G10" s="68">
        <v>2</v>
      </c>
      <c r="H10" s="69">
        <v>1</v>
      </c>
      <c r="I10" s="69">
        <v>1</v>
      </c>
      <c r="J10" s="69">
        <v>1</v>
      </c>
      <c r="K10" s="66"/>
      <c r="L10" s="69">
        <f t="shared" ref="L10:L32" si="1">IF(H10&gt;0,1,0)</f>
        <v>1</v>
      </c>
      <c r="M10" s="69">
        <f t="shared" si="0"/>
        <v>1</v>
      </c>
      <c r="N10" s="69">
        <f t="shared" si="0"/>
        <v>1</v>
      </c>
      <c r="O10" s="78"/>
      <c r="P10" s="69">
        <f ca="1">IF(SUM(L10:INDIRECT(ADDRESS(ROW(L10)+$Q$7,COLUMN(L10),1,1)))&gt;0,1,0)</f>
        <v>1</v>
      </c>
      <c r="Q10" s="69">
        <f ca="1">IF(SUM(M10:INDIRECT(ADDRESS(ROW(M10)+$Q$7,COLUMN(M10),1,1)))&gt;0,1,0)</f>
        <v>1</v>
      </c>
      <c r="R10" s="69">
        <f ca="1">IF(SUM(N10:INDIRECT(ADDRESS(ROW(N10)+$Q$7,COLUMN(N10),1,1)))&gt;0,1,0)</f>
        <v>1</v>
      </c>
    </row>
    <row r="11" spans="1:18" x14ac:dyDescent="0.35">
      <c r="A11" s="41">
        <v>3</v>
      </c>
      <c r="B11" s="42">
        <v>0</v>
      </c>
      <c r="C11" s="42">
        <v>0</v>
      </c>
      <c r="D11" s="42">
        <v>0</v>
      </c>
      <c r="G11" s="68">
        <v>3</v>
      </c>
      <c r="H11" s="69">
        <v>1</v>
      </c>
      <c r="I11" s="69">
        <v>1</v>
      </c>
      <c r="J11" s="69">
        <v>1</v>
      </c>
      <c r="K11" s="66"/>
      <c r="L11" s="69">
        <f t="shared" si="1"/>
        <v>1</v>
      </c>
      <c r="M11" s="69">
        <f t="shared" si="0"/>
        <v>1</v>
      </c>
      <c r="N11" s="69">
        <f t="shared" si="0"/>
        <v>1</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0</v>
      </c>
      <c r="C12" s="42">
        <v>0</v>
      </c>
      <c r="D12" s="42">
        <v>0</v>
      </c>
      <c r="G12" s="68">
        <v>4</v>
      </c>
      <c r="H12" s="69">
        <v>1</v>
      </c>
      <c r="I12" s="69">
        <v>1</v>
      </c>
      <c r="J12" s="69">
        <v>1</v>
      </c>
      <c r="K12" s="66"/>
      <c r="L12" s="69">
        <f t="shared" si="1"/>
        <v>1</v>
      </c>
      <c r="M12" s="69">
        <f t="shared" si="0"/>
        <v>1</v>
      </c>
      <c r="N12" s="69">
        <f t="shared" si="0"/>
        <v>1</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2</v>
      </c>
      <c r="C13" s="42">
        <v>2</v>
      </c>
      <c r="D13" s="42">
        <v>2</v>
      </c>
      <c r="G13" s="68">
        <v>5</v>
      </c>
      <c r="H13" s="69">
        <v>1</v>
      </c>
      <c r="I13" s="69">
        <v>1</v>
      </c>
      <c r="J13" s="69">
        <v>1</v>
      </c>
      <c r="K13" s="66"/>
      <c r="L13" s="69">
        <f t="shared" si="1"/>
        <v>1</v>
      </c>
      <c r="M13" s="69">
        <f t="shared" si="0"/>
        <v>1</v>
      </c>
      <c r="N13" s="69">
        <f t="shared" si="0"/>
        <v>1</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4</v>
      </c>
      <c r="C14" s="42">
        <v>4</v>
      </c>
      <c r="D14" s="42">
        <v>4</v>
      </c>
      <c r="G14" s="68">
        <v>6</v>
      </c>
      <c r="H14" s="69">
        <v>1</v>
      </c>
      <c r="I14" s="69">
        <v>1</v>
      </c>
      <c r="J14" s="69">
        <v>1</v>
      </c>
      <c r="K14" s="66"/>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10</v>
      </c>
      <c r="C15" s="42">
        <v>6</v>
      </c>
      <c r="D15" s="42">
        <v>6</v>
      </c>
      <c r="G15" s="68">
        <v>7</v>
      </c>
      <c r="H15" s="69">
        <v>0.5</v>
      </c>
      <c r="I15" s="69">
        <v>0.8</v>
      </c>
      <c r="J15" s="69">
        <v>0.8</v>
      </c>
      <c r="K15" s="66"/>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10</v>
      </c>
      <c r="C16" s="42">
        <v>10</v>
      </c>
      <c r="D16" s="42">
        <v>10</v>
      </c>
      <c r="G16" s="68">
        <v>8</v>
      </c>
      <c r="H16" s="69">
        <v>0.5</v>
      </c>
      <c r="I16" s="69">
        <v>0.8</v>
      </c>
      <c r="J16" s="69">
        <v>0.8</v>
      </c>
      <c r="K16" s="66"/>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8</v>
      </c>
      <c r="C17" s="42">
        <v>10</v>
      </c>
      <c r="D17" s="42">
        <v>10</v>
      </c>
      <c r="G17" s="68">
        <v>9</v>
      </c>
      <c r="H17" s="69">
        <v>0.5</v>
      </c>
      <c r="I17" s="69">
        <v>0.8</v>
      </c>
      <c r="J17" s="69">
        <v>0.8</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4</v>
      </c>
      <c r="C18" s="42">
        <v>6</v>
      </c>
      <c r="D18" s="42">
        <v>6</v>
      </c>
      <c r="G18" s="68">
        <v>10</v>
      </c>
      <c r="H18" s="69">
        <v>0.1</v>
      </c>
      <c r="I18" s="69">
        <v>0.8</v>
      </c>
      <c r="J18" s="69">
        <v>0.8</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2</v>
      </c>
      <c r="C19" s="42">
        <v>2</v>
      </c>
      <c r="D19" s="42">
        <v>2</v>
      </c>
      <c r="G19" s="68">
        <v>11</v>
      </c>
      <c r="H19" s="69">
        <v>0.1</v>
      </c>
      <c r="I19" s="69">
        <v>0.8</v>
      </c>
      <c r="J19" s="69">
        <v>0.8</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2</v>
      </c>
      <c r="C20" s="42">
        <v>2</v>
      </c>
      <c r="D20" s="42">
        <v>2</v>
      </c>
      <c r="G20" s="68">
        <v>12</v>
      </c>
      <c r="H20" s="69">
        <v>0.1</v>
      </c>
      <c r="I20" s="69">
        <v>0.8</v>
      </c>
      <c r="J20" s="69">
        <v>0.8</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4</v>
      </c>
      <c r="C21" s="42">
        <v>4</v>
      </c>
      <c r="D21" s="42">
        <v>4</v>
      </c>
      <c r="G21" s="68">
        <v>13</v>
      </c>
      <c r="H21" s="69">
        <v>0.1</v>
      </c>
      <c r="I21" s="69">
        <v>0.8</v>
      </c>
      <c r="J21" s="69">
        <v>0.8</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4</v>
      </c>
      <c r="C22" s="42">
        <v>4</v>
      </c>
      <c r="D22" s="42">
        <v>4</v>
      </c>
      <c r="G22" s="68">
        <v>14</v>
      </c>
      <c r="H22" s="69">
        <v>0.2</v>
      </c>
      <c r="I22" s="69">
        <v>0.8</v>
      </c>
      <c r="J22" s="69">
        <v>0.8</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2</v>
      </c>
      <c r="C23" s="42">
        <v>2</v>
      </c>
      <c r="D23" s="42">
        <v>2</v>
      </c>
      <c r="G23" s="68">
        <v>15</v>
      </c>
      <c r="H23" s="69">
        <v>0.2</v>
      </c>
      <c r="I23" s="69">
        <v>0.8</v>
      </c>
      <c r="J23" s="69">
        <v>0.8</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2</v>
      </c>
      <c r="C24" s="42">
        <v>2</v>
      </c>
      <c r="D24" s="42">
        <v>2</v>
      </c>
      <c r="G24" s="68">
        <v>16</v>
      </c>
      <c r="H24" s="69">
        <v>0.2</v>
      </c>
      <c r="I24" s="69">
        <v>0.8</v>
      </c>
      <c r="J24" s="69">
        <v>0.8</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2</v>
      </c>
      <c r="C25" s="42">
        <v>2</v>
      </c>
      <c r="D25" s="42">
        <v>2</v>
      </c>
      <c r="G25" s="68">
        <v>17</v>
      </c>
      <c r="H25" s="69">
        <v>0.5</v>
      </c>
      <c r="I25" s="69">
        <v>0.8</v>
      </c>
      <c r="J25" s="69">
        <v>0.8</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4</v>
      </c>
      <c r="C26" s="42">
        <v>4</v>
      </c>
      <c r="D26" s="42">
        <v>4</v>
      </c>
      <c r="G26" s="68">
        <v>18</v>
      </c>
      <c r="H26" s="69">
        <v>0.5</v>
      </c>
      <c r="I26" s="69">
        <v>0.8</v>
      </c>
      <c r="J26" s="69">
        <v>0.8</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6</v>
      </c>
      <c r="C27" s="42">
        <v>6</v>
      </c>
      <c r="D27" s="42">
        <v>6</v>
      </c>
      <c r="G27" s="68">
        <v>19</v>
      </c>
      <c r="H27" s="69">
        <v>0.5</v>
      </c>
      <c r="I27" s="69">
        <v>0.8</v>
      </c>
      <c r="J27" s="69">
        <v>0.8</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8</v>
      </c>
      <c r="C28" s="42">
        <v>8</v>
      </c>
      <c r="D28" s="42">
        <v>8</v>
      </c>
      <c r="G28" s="68">
        <v>20</v>
      </c>
      <c r="H28" s="69">
        <v>0.8</v>
      </c>
      <c r="I28" s="69">
        <v>0.8</v>
      </c>
      <c r="J28" s="69">
        <v>0.8</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10</v>
      </c>
      <c r="C29" s="42">
        <v>10</v>
      </c>
      <c r="D29" s="42">
        <v>10</v>
      </c>
      <c r="G29" s="68">
        <v>21</v>
      </c>
      <c r="H29" s="69">
        <v>0.8</v>
      </c>
      <c r="I29" s="69">
        <v>0.8</v>
      </c>
      <c r="J29" s="69">
        <v>0.8</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8</v>
      </c>
      <c r="C30" s="42">
        <v>8</v>
      </c>
      <c r="D30" s="42">
        <v>8</v>
      </c>
      <c r="G30" s="68">
        <v>22</v>
      </c>
      <c r="H30" s="69">
        <v>0.8</v>
      </c>
      <c r="I30" s="69">
        <v>0.8</v>
      </c>
      <c r="J30" s="69">
        <v>0.8</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6</v>
      </c>
      <c r="C31" s="42">
        <v>6</v>
      </c>
      <c r="D31" s="42">
        <v>6</v>
      </c>
      <c r="G31" s="68">
        <v>23</v>
      </c>
      <c r="H31" s="69">
        <v>1</v>
      </c>
      <c r="I31" s="69">
        <v>1</v>
      </c>
      <c r="J31" s="69">
        <v>1</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2</v>
      </c>
      <c r="C32" s="42">
        <v>2</v>
      </c>
      <c r="D32" s="42">
        <v>2</v>
      </c>
      <c r="G32" s="68">
        <v>24</v>
      </c>
      <c r="H32" s="69">
        <v>1</v>
      </c>
      <c r="I32" s="69">
        <v>1</v>
      </c>
      <c r="J32" s="69">
        <v>1</v>
      </c>
      <c r="K32" s="66"/>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100</v>
      </c>
      <c r="C34" s="42">
        <f t="shared" ref="C34:D34" si="2">SUM(C9:C33)</f>
        <v>100</v>
      </c>
      <c r="D34" s="42">
        <f t="shared" si="2"/>
        <v>100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{BBA7BCEA-1AEC-42E1-8BEA-31131AC1EBBB}</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{5E104220-73A3-4173-92A0-16E4AED553DB}</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{BEDECA2D-5F2C-4F1F-8230-E8A04E98220A}</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{6B3DE45D-3FF4-4221-9779-9A855F0FD28C}</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BBA7BCEA-1AEC-42E1-8BEA-31131AC1EBBB}">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5E104220-73A3-4173-92A0-16E4AED553DB}">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BEDECA2D-5F2C-4F1F-8230-E8A04E98220A}">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6B3DE45D-3FF4-4221-9779-9A855F0FD28C}">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89</v>
      </c>
    </row>
    <row r="2" spans="1:18" x14ac:dyDescent="0.35">
      <c r="A2" s="37" t="s">
        <v>73</v>
      </c>
      <c r="B2" s="38"/>
      <c r="C2" s="38"/>
      <c r="D2" s="39" t="s">
        <v>90</v>
      </c>
    </row>
    <row r="3" spans="1:18" x14ac:dyDescent="0.35">
      <c r="A3" s="37" t="s">
        <v>75</v>
      </c>
      <c r="B3" s="38"/>
      <c r="C3" s="38"/>
      <c r="D3" s="39" t="s">
        <v>76</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1</v>
      </c>
      <c r="I9" s="69">
        <v>1</v>
      </c>
      <c r="J9" s="69">
        <v>1</v>
      </c>
      <c r="K9" s="66"/>
      <c r="L9" s="69">
        <f>IF(H9&gt;0,1,0)</f>
        <v>1</v>
      </c>
      <c r="M9" s="69">
        <f t="shared" ref="M9:N32" si="0">IF(I9&gt;0,1,0)</f>
        <v>1</v>
      </c>
      <c r="N9" s="69">
        <f t="shared" si="0"/>
        <v>1</v>
      </c>
      <c r="O9" s="78"/>
      <c r="P9" s="69">
        <f ca="1">IF(SUM(L9:INDIRECT(ADDRESS(ROW(L9)+$Q$7,COLUMN(L9),1,1)))&gt;0,1,0)</f>
        <v>1</v>
      </c>
      <c r="Q9" s="69">
        <f ca="1">IF(SUM(M9:INDIRECT(ADDRESS(ROW(M9)+$Q$7,COLUMN(M9),1,1)))&gt;0,1,0)</f>
        <v>1</v>
      </c>
      <c r="R9" s="69">
        <f ca="1">IF(SUM(N9:INDIRECT(ADDRESS(ROW(N9)+$Q$7,COLUMN(N9),1,1)))&gt;0,1,0)</f>
        <v>1</v>
      </c>
    </row>
    <row r="10" spans="1:18" x14ac:dyDescent="0.35">
      <c r="A10" s="41">
        <v>2</v>
      </c>
      <c r="B10" s="42">
        <v>0</v>
      </c>
      <c r="C10" s="42">
        <v>0</v>
      </c>
      <c r="D10" s="42">
        <v>0</v>
      </c>
      <c r="G10" s="68">
        <v>2</v>
      </c>
      <c r="H10" s="69">
        <v>1</v>
      </c>
      <c r="I10" s="69">
        <v>1</v>
      </c>
      <c r="J10" s="69">
        <v>1</v>
      </c>
      <c r="K10" s="66"/>
      <c r="L10" s="69">
        <f t="shared" ref="L10:L32" si="1">IF(H10&gt;0,1,0)</f>
        <v>1</v>
      </c>
      <c r="M10" s="69">
        <f t="shared" si="0"/>
        <v>1</v>
      </c>
      <c r="N10" s="69">
        <f t="shared" si="0"/>
        <v>1</v>
      </c>
      <c r="O10" s="78"/>
      <c r="P10" s="69">
        <f ca="1">IF(SUM(L10:INDIRECT(ADDRESS(ROW(L10)+$Q$7,COLUMN(L10),1,1)))&gt;0,1,0)</f>
        <v>1</v>
      </c>
      <c r="Q10" s="69">
        <f ca="1">IF(SUM(M10:INDIRECT(ADDRESS(ROW(M10)+$Q$7,COLUMN(M10),1,1)))&gt;0,1,0)</f>
        <v>1</v>
      </c>
      <c r="R10" s="69">
        <f ca="1">IF(SUM(N10:INDIRECT(ADDRESS(ROW(N10)+$Q$7,COLUMN(N10),1,1)))&gt;0,1,0)</f>
        <v>1</v>
      </c>
    </row>
    <row r="11" spans="1:18" x14ac:dyDescent="0.35">
      <c r="A11" s="41">
        <v>3</v>
      </c>
      <c r="B11" s="42">
        <v>0</v>
      </c>
      <c r="C11" s="42">
        <v>0</v>
      </c>
      <c r="D11" s="42">
        <v>0</v>
      </c>
      <c r="G11" s="68">
        <v>3</v>
      </c>
      <c r="H11" s="69">
        <v>1</v>
      </c>
      <c r="I11" s="69">
        <v>1</v>
      </c>
      <c r="J11" s="69">
        <v>1</v>
      </c>
      <c r="K11" s="66"/>
      <c r="L11" s="69">
        <f t="shared" si="1"/>
        <v>1</v>
      </c>
      <c r="M11" s="69">
        <f t="shared" si="0"/>
        <v>1</v>
      </c>
      <c r="N11" s="69">
        <f t="shared" si="0"/>
        <v>1</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0</v>
      </c>
      <c r="C12" s="42">
        <v>0</v>
      </c>
      <c r="D12" s="42">
        <v>0</v>
      </c>
      <c r="G12" s="68">
        <v>4</v>
      </c>
      <c r="H12" s="69">
        <v>1</v>
      </c>
      <c r="I12" s="69">
        <v>1</v>
      </c>
      <c r="J12" s="69">
        <v>1</v>
      </c>
      <c r="K12" s="66"/>
      <c r="L12" s="69">
        <f t="shared" si="1"/>
        <v>1</v>
      </c>
      <c r="M12" s="69">
        <f t="shared" si="0"/>
        <v>1</v>
      </c>
      <c r="N12" s="69">
        <f t="shared" si="0"/>
        <v>1</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0</v>
      </c>
      <c r="C13" s="42">
        <v>0</v>
      </c>
      <c r="D13" s="42">
        <v>0</v>
      </c>
      <c r="G13" s="68">
        <v>5</v>
      </c>
      <c r="H13" s="69">
        <v>1</v>
      </c>
      <c r="I13" s="69">
        <v>1</v>
      </c>
      <c r="J13" s="69">
        <v>1</v>
      </c>
      <c r="K13" s="66"/>
      <c r="L13" s="69">
        <f t="shared" si="1"/>
        <v>1</v>
      </c>
      <c r="M13" s="69">
        <f t="shared" si="0"/>
        <v>1</v>
      </c>
      <c r="N13" s="69">
        <f t="shared" si="0"/>
        <v>1</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2</v>
      </c>
      <c r="C14" s="42">
        <v>0</v>
      </c>
      <c r="D14" s="42">
        <v>0</v>
      </c>
      <c r="G14" s="68">
        <v>6</v>
      </c>
      <c r="H14" s="69">
        <v>1</v>
      </c>
      <c r="I14" s="69">
        <v>1</v>
      </c>
      <c r="J14" s="69">
        <v>1</v>
      </c>
      <c r="K14" s="66"/>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16</v>
      </c>
      <c r="C15" s="42">
        <v>2</v>
      </c>
      <c r="D15" s="42">
        <v>2</v>
      </c>
      <c r="G15" s="68">
        <v>7</v>
      </c>
      <c r="H15" s="69">
        <v>0.5</v>
      </c>
      <c r="I15" s="69">
        <v>0.8</v>
      </c>
      <c r="J15" s="69">
        <v>0.8</v>
      </c>
      <c r="K15" s="66"/>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20</v>
      </c>
      <c r="C16" s="42">
        <v>16</v>
      </c>
      <c r="D16" s="42">
        <v>16</v>
      </c>
      <c r="G16" s="68">
        <v>8</v>
      </c>
      <c r="H16" s="69">
        <v>0.5</v>
      </c>
      <c r="I16" s="69">
        <v>0.8</v>
      </c>
      <c r="J16" s="69">
        <v>0.8</v>
      </c>
      <c r="K16" s="66"/>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8</v>
      </c>
      <c r="C17" s="42">
        <v>20</v>
      </c>
      <c r="D17" s="42">
        <v>20</v>
      </c>
      <c r="G17" s="68">
        <v>9</v>
      </c>
      <c r="H17" s="69">
        <v>0.5</v>
      </c>
      <c r="I17" s="69">
        <v>0.8</v>
      </c>
      <c r="J17" s="69">
        <v>0.8</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2</v>
      </c>
      <c r="C18" s="42">
        <v>8</v>
      </c>
      <c r="D18" s="42">
        <v>8</v>
      </c>
      <c r="G18" s="68">
        <v>10</v>
      </c>
      <c r="H18" s="69">
        <v>0.1</v>
      </c>
      <c r="I18" s="69">
        <v>0.8</v>
      </c>
      <c r="J18" s="69">
        <v>0.8</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0</v>
      </c>
      <c r="C19" s="42">
        <v>2</v>
      </c>
      <c r="D19" s="42">
        <v>2</v>
      </c>
      <c r="G19" s="68">
        <v>11</v>
      </c>
      <c r="H19" s="69">
        <v>0.1</v>
      </c>
      <c r="I19" s="69">
        <v>0.8</v>
      </c>
      <c r="J19" s="69">
        <v>0.8</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0</v>
      </c>
      <c r="C20" s="42">
        <v>2</v>
      </c>
      <c r="D20" s="42">
        <v>2</v>
      </c>
      <c r="G20" s="68">
        <v>12</v>
      </c>
      <c r="H20" s="69">
        <v>0.1</v>
      </c>
      <c r="I20" s="69">
        <v>0.8</v>
      </c>
      <c r="J20" s="69">
        <v>0.8</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2</v>
      </c>
      <c r="C21" s="42">
        <v>4</v>
      </c>
      <c r="D21" s="42">
        <v>4</v>
      </c>
      <c r="G21" s="68">
        <v>13</v>
      </c>
      <c r="H21" s="69">
        <v>0.1</v>
      </c>
      <c r="I21" s="69">
        <v>0.8</v>
      </c>
      <c r="J21" s="69">
        <v>0.8</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4</v>
      </c>
      <c r="C22" s="42">
        <v>2</v>
      </c>
      <c r="D22" s="42">
        <v>2</v>
      </c>
      <c r="G22" s="68">
        <v>14</v>
      </c>
      <c r="H22" s="69">
        <v>0.2</v>
      </c>
      <c r="I22" s="69">
        <v>0.8</v>
      </c>
      <c r="J22" s="69">
        <v>0.8</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2</v>
      </c>
      <c r="C23" s="42">
        <v>4</v>
      </c>
      <c r="D23" s="42">
        <v>4</v>
      </c>
      <c r="G23" s="68">
        <v>15</v>
      </c>
      <c r="H23" s="69">
        <v>0.2</v>
      </c>
      <c r="I23" s="69">
        <v>0.8</v>
      </c>
      <c r="J23" s="69">
        <v>0.8</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0</v>
      </c>
      <c r="C24" s="42">
        <v>2</v>
      </c>
      <c r="D24" s="42">
        <v>2</v>
      </c>
      <c r="G24" s="68">
        <v>16</v>
      </c>
      <c r="H24" s="69">
        <v>0.2</v>
      </c>
      <c r="I24" s="69">
        <v>0.8</v>
      </c>
      <c r="J24" s="69">
        <v>0.8</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2</v>
      </c>
      <c r="C25" s="42">
        <v>0</v>
      </c>
      <c r="D25" s="42">
        <v>0</v>
      </c>
      <c r="G25" s="68">
        <v>17</v>
      </c>
      <c r="H25" s="69">
        <v>0.5</v>
      </c>
      <c r="I25" s="69">
        <v>0.8</v>
      </c>
      <c r="J25" s="69">
        <v>0.8</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2</v>
      </c>
      <c r="C26" s="42">
        <v>2</v>
      </c>
      <c r="D26" s="42">
        <v>2</v>
      </c>
      <c r="G26" s="68">
        <v>18</v>
      </c>
      <c r="H26" s="69">
        <v>0.5</v>
      </c>
      <c r="I26" s="69">
        <v>0.8</v>
      </c>
      <c r="J26" s="69">
        <v>0.8</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6</v>
      </c>
      <c r="C27" s="42">
        <v>4</v>
      </c>
      <c r="D27" s="42">
        <v>4</v>
      </c>
      <c r="G27" s="68">
        <v>19</v>
      </c>
      <c r="H27" s="69">
        <v>0.5</v>
      </c>
      <c r="I27" s="69">
        <v>0.8</v>
      </c>
      <c r="J27" s="69">
        <v>0.8</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8</v>
      </c>
      <c r="C28" s="42">
        <v>6</v>
      </c>
      <c r="D28" s="42">
        <v>6</v>
      </c>
      <c r="G28" s="68">
        <v>20</v>
      </c>
      <c r="H28" s="69">
        <v>0.8</v>
      </c>
      <c r="I28" s="69">
        <v>0.8</v>
      </c>
      <c r="J28" s="69">
        <v>0.8</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10</v>
      </c>
      <c r="C29" s="42">
        <v>10</v>
      </c>
      <c r="D29" s="42">
        <v>10</v>
      </c>
      <c r="G29" s="68">
        <v>21</v>
      </c>
      <c r="H29" s="69">
        <v>0.8</v>
      </c>
      <c r="I29" s="69">
        <v>0.8</v>
      </c>
      <c r="J29" s="69">
        <v>0.8</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10</v>
      </c>
      <c r="C30" s="42">
        <v>10</v>
      </c>
      <c r="D30" s="42">
        <v>10</v>
      </c>
      <c r="G30" s="68">
        <v>22</v>
      </c>
      <c r="H30" s="69">
        <v>0.8</v>
      </c>
      <c r="I30" s="69">
        <v>0.8</v>
      </c>
      <c r="J30" s="69">
        <v>0.8</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4</v>
      </c>
      <c r="C31" s="42">
        <v>4</v>
      </c>
      <c r="D31" s="42">
        <v>4</v>
      </c>
      <c r="G31" s="68">
        <v>23</v>
      </c>
      <c r="H31" s="69">
        <v>1</v>
      </c>
      <c r="I31" s="69">
        <v>1</v>
      </c>
      <c r="J31" s="69">
        <v>1</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2</v>
      </c>
      <c r="C32" s="42">
        <v>2</v>
      </c>
      <c r="D32" s="42">
        <v>2</v>
      </c>
      <c r="G32" s="68">
        <v>24</v>
      </c>
      <c r="H32" s="69">
        <v>1</v>
      </c>
      <c r="I32" s="69">
        <v>1</v>
      </c>
      <c r="J32" s="69">
        <v>1</v>
      </c>
      <c r="K32" s="66"/>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100</v>
      </c>
      <c r="C34" s="42">
        <f t="shared" ref="C34:D34" si="2">SUM(C9:C33)</f>
        <v>100</v>
      </c>
      <c r="D34" s="42">
        <f t="shared" si="2"/>
        <v>100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{63544C6D-BDDD-4A94-B399-98D88397AFAF}</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{B257AA9A-6E81-475C-8645-7F73F30808D6}</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{BFBC5EB9-38C4-4CFF-8BA4-1FFBED54D5BA}</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{F49E290E-88F9-4ACC-983B-C0EE3F4F72ED}</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63544C6D-BDDD-4A94-B399-98D88397AFAF}">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B257AA9A-6E81-475C-8645-7F73F30808D6}">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BFBC5EB9-38C4-4CFF-8BA4-1FFBED54D5BA}">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F49E290E-88F9-4ACC-983B-C0EE3F4F72ED}">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91</v>
      </c>
    </row>
    <row r="2" spans="1:18" x14ac:dyDescent="0.35">
      <c r="A2" s="37" t="s">
        <v>73</v>
      </c>
      <c r="B2" s="38"/>
      <c r="C2" s="38"/>
      <c r="D2" s="39" t="s">
        <v>92</v>
      </c>
    </row>
    <row r="3" spans="1:18" x14ac:dyDescent="0.35">
      <c r="A3" s="37" t="s">
        <v>75</v>
      </c>
      <c r="B3" s="38"/>
      <c r="C3" s="38"/>
      <c r="D3" s="39" t="s">
        <v>93</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0" t="s">
        <v>81</v>
      </c>
      <c r="B8" s="906"/>
      <c r="C8" s="906"/>
      <c r="D8" s="907"/>
      <c r="G8" s="67" t="s">
        <v>81</v>
      </c>
      <c r="H8" s="909"/>
      <c r="I8" s="909"/>
      <c r="J8" s="910"/>
      <c r="K8" s="66"/>
    </row>
    <row r="9" spans="1:18" x14ac:dyDescent="0.35">
      <c r="A9" s="41">
        <v>1</v>
      </c>
      <c r="B9" s="42">
        <v>0</v>
      </c>
      <c r="C9" s="42">
        <v>0</v>
      </c>
      <c r="D9" s="42">
        <v>0</v>
      </c>
      <c r="G9" s="68">
        <v>1</v>
      </c>
      <c r="H9" s="69">
        <v>1</v>
      </c>
      <c r="I9" s="69">
        <v>1</v>
      </c>
      <c r="J9" s="69">
        <v>1</v>
      </c>
      <c r="K9" s="66"/>
      <c r="L9" s="69">
        <f>IF(H9&gt;0,1,0)</f>
        <v>1</v>
      </c>
      <c r="M9" s="69">
        <f t="shared" ref="M9:N32" si="0">IF(I9&gt;0,1,0)</f>
        <v>1</v>
      </c>
      <c r="N9" s="69">
        <f t="shared" si="0"/>
        <v>1</v>
      </c>
      <c r="O9" s="78"/>
      <c r="P9" s="69">
        <f ca="1">IF(SUM(L9:INDIRECT(ADDRESS(ROW(L9)+$Q$7,COLUMN(L9),1,1)))&gt;0,1,0)</f>
        <v>1</v>
      </c>
      <c r="Q9" s="69">
        <f ca="1">IF(SUM(M9:INDIRECT(ADDRESS(ROW(M9)+$Q$7,COLUMN(M9),1,1)))&gt;0,1,0)</f>
        <v>1</v>
      </c>
      <c r="R9" s="69">
        <f ca="1">IF(SUM(N9:INDIRECT(ADDRESS(ROW(N9)+$Q$7,COLUMN(N9),1,1)))&gt;0,1,0)</f>
        <v>1</v>
      </c>
    </row>
    <row r="10" spans="1:18" x14ac:dyDescent="0.35">
      <c r="A10" s="41">
        <v>2</v>
      </c>
      <c r="B10" s="42">
        <v>0</v>
      </c>
      <c r="C10" s="42">
        <v>0</v>
      </c>
      <c r="D10" s="42">
        <v>0</v>
      </c>
      <c r="G10" s="68">
        <v>2</v>
      </c>
      <c r="H10" s="69">
        <v>1</v>
      </c>
      <c r="I10" s="69">
        <v>1</v>
      </c>
      <c r="J10" s="69">
        <v>1</v>
      </c>
      <c r="K10" s="66"/>
      <c r="L10" s="69">
        <f t="shared" ref="L10:L32" si="1">IF(H10&gt;0,1,0)</f>
        <v>1</v>
      </c>
      <c r="M10" s="69">
        <f t="shared" si="0"/>
        <v>1</v>
      </c>
      <c r="N10" s="69">
        <f t="shared" si="0"/>
        <v>1</v>
      </c>
      <c r="O10" s="78"/>
      <c r="P10" s="69">
        <f ca="1">IF(SUM(L10:INDIRECT(ADDRESS(ROW(L10)+$Q$7,COLUMN(L10),1,1)))&gt;0,1,0)</f>
        <v>1</v>
      </c>
      <c r="Q10" s="69">
        <f ca="1">IF(SUM(M10:INDIRECT(ADDRESS(ROW(M10)+$Q$7,COLUMN(M10),1,1)))&gt;0,1,0)</f>
        <v>1</v>
      </c>
      <c r="R10" s="69">
        <f ca="1">IF(SUM(N10:INDIRECT(ADDRESS(ROW(N10)+$Q$7,COLUMN(N10),1,1)))&gt;0,1,0)</f>
        <v>1</v>
      </c>
    </row>
    <row r="11" spans="1:18" x14ac:dyDescent="0.35">
      <c r="A11" s="41">
        <v>3</v>
      </c>
      <c r="B11" s="42">
        <v>0</v>
      </c>
      <c r="C11" s="42">
        <v>0</v>
      </c>
      <c r="D11" s="42">
        <v>0</v>
      </c>
      <c r="G11" s="68">
        <v>3</v>
      </c>
      <c r="H11" s="69">
        <v>1</v>
      </c>
      <c r="I11" s="69">
        <v>1</v>
      </c>
      <c r="J11" s="69">
        <v>1</v>
      </c>
      <c r="K11" s="66"/>
      <c r="L11" s="69">
        <f t="shared" si="1"/>
        <v>1</v>
      </c>
      <c r="M11" s="69">
        <f t="shared" si="0"/>
        <v>1</v>
      </c>
      <c r="N11" s="69">
        <f t="shared" si="0"/>
        <v>1</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0</v>
      </c>
      <c r="C12" s="42">
        <v>0</v>
      </c>
      <c r="D12" s="42">
        <v>0</v>
      </c>
      <c r="G12" s="68">
        <v>4</v>
      </c>
      <c r="H12" s="69">
        <v>1</v>
      </c>
      <c r="I12" s="69">
        <v>1</v>
      </c>
      <c r="J12" s="69">
        <v>1</v>
      </c>
      <c r="K12" s="66"/>
      <c r="L12" s="69">
        <f t="shared" si="1"/>
        <v>1</v>
      </c>
      <c r="M12" s="69">
        <f t="shared" si="0"/>
        <v>1</v>
      </c>
      <c r="N12" s="69">
        <f t="shared" si="0"/>
        <v>1</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2</v>
      </c>
      <c r="C13" s="42">
        <v>2</v>
      </c>
      <c r="D13" s="42">
        <v>2</v>
      </c>
      <c r="G13" s="68">
        <v>5</v>
      </c>
      <c r="H13" s="69">
        <v>1</v>
      </c>
      <c r="I13" s="69">
        <v>1</v>
      </c>
      <c r="J13" s="69">
        <v>1</v>
      </c>
      <c r="K13" s="66"/>
      <c r="L13" s="69">
        <f t="shared" si="1"/>
        <v>1</v>
      </c>
      <c r="M13" s="69">
        <f t="shared" si="0"/>
        <v>1</v>
      </c>
      <c r="N13" s="69">
        <f t="shared" si="0"/>
        <v>1</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4</v>
      </c>
      <c r="C14" s="42">
        <v>4</v>
      </c>
      <c r="D14" s="42">
        <v>4</v>
      </c>
      <c r="G14" s="68">
        <v>6</v>
      </c>
      <c r="H14" s="69">
        <v>1</v>
      </c>
      <c r="I14" s="69">
        <v>1</v>
      </c>
      <c r="J14" s="69">
        <v>1</v>
      </c>
      <c r="K14" s="66"/>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10</v>
      </c>
      <c r="C15" s="42">
        <v>6</v>
      </c>
      <c r="D15" s="42">
        <v>6</v>
      </c>
      <c r="G15" s="68">
        <v>7</v>
      </c>
      <c r="H15" s="69">
        <v>0.5</v>
      </c>
      <c r="I15" s="69">
        <v>0.8</v>
      </c>
      <c r="J15" s="69">
        <v>0.8</v>
      </c>
      <c r="K15" s="66"/>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10</v>
      </c>
      <c r="C16" s="42">
        <v>10</v>
      </c>
      <c r="D16" s="42">
        <v>10</v>
      </c>
      <c r="G16" s="68">
        <v>8</v>
      </c>
      <c r="H16" s="69">
        <v>0.5</v>
      </c>
      <c r="I16" s="69">
        <v>0.8</v>
      </c>
      <c r="J16" s="69">
        <v>0.8</v>
      </c>
      <c r="K16" s="66"/>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8</v>
      </c>
      <c r="C17" s="42">
        <v>10</v>
      </c>
      <c r="D17" s="42">
        <v>10</v>
      </c>
      <c r="G17" s="68">
        <v>9</v>
      </c>
      <c r="H17" s="69">
        <v>0.5</v>
      </c>
      <c r="I17" s="69">
        <v>0.8</v>
      </c>
      <c r="J17" s="69">
        <v>0.8</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4</v>
      </c>
      <c r="C18" s="42">
        <v>6</v>
      </c>
      <c r="D18" s="42">
        <v>6</v>
      </c>
      <c r="G18" s="68">
        <v>10</v>
      </c>
      <c r="H18" s="69">
        <v>0.1</v>
      </c>
      <c r="I18" s="69">
        <v>0.8</v>
      </c>
      <c r="J18" s="69">
        <v>0.8</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2</v>
      </c>
      <c r="C19" s="42">
        <v>2</v>
      </c>
      <c r="D19" s="42">
        <v>2</v>
      </c>
      <c r="G19" s="68">
        <v>11</v>
      </c>
      <c r="H19" s="69">
        <v>0.1</v>
      </c>
      <c r="I19" s="69">
        <v>0.8</v>
      </c>
      <c r="J19" s="69">
        <v>0.8</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2</v>
      </c>
      <c r="C20" s="42">
        <v>2</v>
      </c>
      <c r="D20" s="42">
        <v>2</v>
      </c>
      <c r="G20" s="68">
        <v>12</v>
      </c>
      <c r="H20" s="69">
        <v>0.1</v>
      </c>
      <c r="I20" s="69">
        <v>0.8</v>
      </c>
      <c r="J20" s="69">
        <v>0.8</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4</v>
      </c>
      <c r="C21" s="42">
        <v>4</v>
      </c>
      <c r="D21" s="42">
        <v>4</v>
      </c>
      <c r="G21" s="68">
        <v>13</v>
      </c>
      <c r="H21" s="69">
        <v>0.1</v>
      </c>
      <c r="I21" s="69">
        <v>0.8</v>
      </c>
      <c r="J21" s="69">
        <v>0.8</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4</v>
      </c>
      <c r="C22" s="42">
        <v>4</v>
      </c>
      <c r="D22" s="42">
        <v>4</v>
      </c>
      <c r="G22" s="68">
        <v>14</v>
      </c>
      <c r="H22" s="69">
        <v>0.2</v>
      </c>
      <c r="I22" s="69">
        <v>0.8</v>
      </c>
      <c r="J22" s="69">
        <v>0.8</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2</v>
      </c>
      <c r="C23" s="42">
        <v>2</v>
      </c>
      <c r="D23" s="42">
        <v>2</v>
      </c>
      <c r="G23" s="68">
        <v>15</v>
      </c>
      <c r="H23" s="69">
        <v>0.2</v>
      </c>
      <c r="I23" s="69">
        <v>0.8</v>
      </c>
      <c r="J23" s="69">
        <v>0.8</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2</v>
      </c>
      <c r="C24" s="42">
        <v>2</v>
      </c>
      <c r="D24" s="42">
        <v>2</v>
      </c>
      <c r="G24" s="68">
        <v>16</v>
      </c>
      <c r="H24" s="69">
        <v>0.2</v>
      </c>
      <c r="I24" s="69">
        <v>0.8</v>
      </c>
      <c r="J24" s="69">
        <v>0.8</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2</v>
      </c>
      <c r="C25" s="42">
        <v>2</v>
      </c>
      <c r="D25" s="42">
        <v>2</v>
      </c>
      <c r="G25" s="68">
        <v>17</v>
      </c>
      <c r="H25" s="69">
        <v>0.5</v>
      </c>
      <c r="I25" s="69">
        <v>0.8</v>
      </c>
      <c r="J25" s="69">
        <v>0.8</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4</v>
      </c>
      <c r="C26" s="42">
        <v>4</v>
      </c>
      <c r="D26" s="42">
        <v>4</v>
      </c>
      <c r="G26" s="68">
        <v>18</v>
      </c>
      <c r="H26" s="69">
        <v>0.5</v>
      </c>
      <c r="I26" s="69">
        <v>0.8</v>
      </c>
      <c r="J26" s="69">
        <v>0.8</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6</v>
      </c>
      <c r="C27" s="42">
        <v>6</v>
      </c>
      <c r="D27" s="42">
        <v>6</v>
      </c>
      <c r="G27" s="68">
        <v>19</v>
      </c>
      <c r="H27" s="69">
        <v>0.5</v>
      </c>
      <c r="I27" s="69">
        <v>0.8</v>
      </c>
      <c r="J27" s="69">
        <v>0.8</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8</v>
      </c>
      <c r="C28" s="42">
        <v>8</v>
      </c>
      <c r="D28" s="42">
        <v>8</v>
      </c>
      <c r="G28" s="68">
        <v>20</v>
      </c>
      <c r="H28" s="69">
        <v>0.8</v>
      </c>
      <c r="I28" s="69">
        <v>0.8</v>
      </c>
      <c r="J28" s="69">
        <v>0.8</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10</v>
      </c>
      <c r="C29" s="42">
        <v>10</v>
      </c>
      <c r="D29" s="42">
        <v>10</v>
      </c>
      <c r="G29" s="68">
        <v>21</v>
      </c>
      <c r="H29" s="69">
        <v>0.8</v>
      </c>
      <c r="I29" s="69">
        <v>0.8</v>
      </c>
      <c r="J29" s="69">
        <v>0.8</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8</v>
      </c>
      <c r="C30" s="42">
        <v>8</v>
      </c>
      <c r="D30" s="42">
        <v>8</v>
      </c>
      <c r="G30" s="68">
        <v>22</v>
      </c>
      <c r="H30" s="69">
        <v>0.8</v>
      </c>
      <c r="I30" s="69">
        <v>0.8</v>
      </c>
      <c r="J30" s="69">
        <v>0.8</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6</v>
      </c>
      <c r="C31" s="42">
        <v>6</v>
      </c>
      <c r="D31" s="42">
        <v>6</v>
      </c>
      <c r="G31" s="68">
        <v>23</v>
      </c>
      <c r="H31" s="69">
        <v>1</v>
      </c>
      <c r="I31" s="69">
        <v>1</v>
      </c>
      <c r="J31" s="69">
        <v>1</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2</v>
      </c>
      <c r="C32" s="42">
        <v>2</v>
      </c>
      <c r="D32" s="42">
        <v>2</v>
      </c>
      <c r="G32" s="68">
        <v>24</v>
      </c>
      <c r="H32" s="69">
        <v>1</v>
      </c>
      <c r="I32" s="69">
        <v>1</v>
      </c>
      <c r="J32" s="69">
        <v>1</v>
      </c>
      <c r="K32" s="66"/>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100</v>
      </c>
      <c r="C34" s="42">
        <f t="shared" ref="C34:D34" si="2">SUM(C9:C33)</f>
        <v>100</v>
      </c>
      <c r="D34" s="42">
        <f t="shared" si="2"/>
        <v>100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{E729B30D-1AB2-4288-8E00-A7CB003B783D}</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{B8DCC9DB-3D65-44B4-A427-ACC89CB34875}</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{C3F7B151-A381-4CDB-8507-E4CEA772DAFB}</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{5E2C8FF8-D269-4729-87AD-70DBA5A8E85F}</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729B30D-1AB2-4288-8E00-A7CB003B783D}">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B8DCC9DB-3D65-44B4-A427-ACC89CB34875}">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C3F7B151-A381-4CDB-8507-E4CEA772DAFB}">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5E2C8FF8-D269-4729-87AD-70DBA5A8E85F}">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tabColor rgb="FFFF0000"/>
  </sheetPr>
  <dimension ref="A1:G85"/>
  <sheetViews>
    <sheetView workbookViewId="0">
      <selection activeCell="B2" sqref="B2"/>
    </sheetView>
  </sheetViews>
  <sheetFormatPr defaultColWidth="9.1796875" defaultRowHeight="14.5" x14ac:dyDescent="0.35"/>
  <cols>
    <col min="1" max="1" width="9.1796875" style="52"/>
    <col min="2" max="2" width="22.1796875" style="52" customWidth="1"/>
    <col min="3" max="3" width="19" style="52" customWidth="1"/>
    <col min="4" max="4" width="41.1796875" style="52" customWidth="1"/>
    <col min="5" max="5" width="40.1796875" style="52" customWidth="1"/>
    <col min="6" max="16384" width="9.1796875" style="52"/>
  </cols>
  <sheetData>
    <row r="1" spans="1:7" x14ac:dyDescent="0.35">
      <c r="A1" s="429"/>
      <c r="B1" s="429"/>
      <c r="C1" s="429"/>
      <c r="D1" s="429"/>
      <c r="E1" s="429"/>
    </row>
    <row r="2" spans="1:7" x14ac:dyDescent="0.35">
      <c r="A2" s="429"/>
      <c r="B2" s="818"/>
      <c r="C2" s="818"/>
      <c r="D2" s="818"/>
      <c r="E2" s="818"/>
      <c r="F2" s="819"/>
      <c r="G2" s="819"/>
    </row>
    <row r="3" spans="1:7" ht="70" x14ac:dyDescent="0.35">
      <c r="A3" s="429"/>
      <c r="B3" s="820" t="s">
        <v>859</v>
      </c>
      <c r="C3" s="821" t="s">
        <v>909</v>
      </c>
      <c r="D3" s="821" t="s">
        <v>910</v>
      </c>
      <c r="E3" s="818"/>
      <c r="F3" s="819"/>
      <c r="G3" s="819"/>
    </row>
    <row r="4" spans="1:7" x14ac:dyDescent="0.35">
      <c r="A4" s="429"/>
      <c r="B4" s="822" t="s">
        <v>860</v>
      </c>
      <c r="C4" s="818"/>
      <c r="D4" s="818" t="s">
        <v>911</v>
      </c>
      <c r="E4" s="818"/>
      <c r="F4" s="819"/>
      <c r="G4" s="819"/>
    </row>
    <row r="5" spans="1:7" x14ac:dyDescent="0.35">
      <c r="A5" s="429"/>
      <c r="B5" s="818"/>
      <c r="C5" s="818"/>
      <c r="D5" s="818"/>
      <c r="E5" s="818"/>
      <c r="F5" s="819"/>
      <c r="G5" s="819"/>
    </row>
    <row r="6" spans="1:7" ht="15" thickBot="1" x14ac:dyDescent="0.4">
      <c r="A6" s="429"/>
      <c r="B6" s="820" t="s">
        <v>861</v>
      </c>
      <c r="C6" s="823" t="s">
        <v>862</v>
      </c>
      <c r="D6" s="818"/>
      <c r="E6" s="818"/>
      <c r="F6" s="819"/>
      <c r="G6" s="819"/>
    </row>
    <row r="7" spans="1:7" x14ac:dyDescent="0.35">
      <c r="A7" s="429"/>
      <c r="B7" s="818"/>
      <c r="C7" s="824" t="s">
        <v>887</v>
      </c>
      <c r="D7" s="825" t="s">
        <v>888</v>
      </c>
      <c r="E7" s="818"/>
      <c r="F7" s="826"/>
      <c r="G7" s="819"/>
    </row>
    <row r="8" spans="1:7" x14ac:dyDescent="0.35">
      <c r="A8" s="429"/>
      <c r="B8" s="818"/>
      <c r="C8" s="827" t="s">
        <v>889</v>
      </c>
      <c r="D8" s="828" t="s">
        <v>890</v>
      </c>
      <c r="E8" s="818"/>
      <c r="F8" s="819"/>
      <c r="G8" s="819"/>
    </row>
    <row r="9" spans="1:7" x14ac:dyDescent="0.35">
      <c r="A9" s="429"/>
      <c r="B9" s="818"/>
      <c r="C9" s="829" t="s">
        <v>891</v>
      </c>
      <c r="D9" s="830" t="s">
        <v>892</v>
      </c>
      <c r="E9" s="818"/>
      <c r="F9" s="819"/>
      <c r="G9" s="819"/>
    </row>
    <row r="10" spans="1:7" x14ac:dyDescent="0.35">
      <c r="A10" s="429"/>
      <c r="B10" s="818"/>
      <c r="C10" s="831" t="s">
        <v>893</v>
      </c>
      <c r="D10" s="832" t="s">
        <v>894</v>
      </c>
      <c r="E10" s="818"/>
      <c r="F10" s="819"/>
      <c r="G10" s="819"/>
    </row>
    <row r="11" spans="1:7" ht="15" thickBot="1" x14ac:dyDescent="0.4">
      <c r="A11" s="429"/>
      <c r="B11" s="818"/>
      <c r="C11" s="833" t="s">
        <v>895</v>
      </c>
      <c r="D11" s="834" t="s">
        <v>896</v>
      </c>
      <c r="E11" s="818"/>
      <c r="F11" s="819"/>
      <c r="G11" s="819"/>
    </row>
    <row r="12" spans="1:7" x14ac:dyDescent="0.35">
      <c r="A12" s="429"/>
      <c r="B12" s="818"/>
      <c r="C12" s="818"/>
      <c r="D12" s="818"/>
      <c r="E12" s="818"/>
      <c r="F12" s="819"/>
      <c r="G12" s="819"/>
    </row>
    <row r="13" spans="1:7" x14ac:dyDescent="0.35">
      <c r="A13" s="429"/>
      <c r="B13" s="818"/>
      <c r="C13" s="818"/>
      <c r="D13" s="818"/>
      <c r="E13" s="818"/>
      <c r="F13" s="819"/>
      <c r="G13" s="819"/>
    </row>
    <row r="14" spans="1:7" x14ac:dyDescent="0.35">
      <c r="A14" s="429"/>
      <c r="B14" s="820" t="s">
        <v>863</v>
      </c>
      <c r="C14" s="818" t="s">
        <v>897</v>
      </c>
      <c r="D14" s="821"/>
      <c r="E14" s="818"/>
      <c r="F14" s="819"/>
      <c r="G14" s="819"/>
    </row>
    <row r="15" spans="1:7" x14ac:dyDescent="0.35">
      <c r="A15" s="429"/>
      <c r="B15" s="820"/>
      <c r="C15" s="818" t="s">
        <v>898</v>
      </c>
      <c r="D15" s="821"/>
      <c r="E15" s="818"/>
      <c r="F15" s="819"/>
      <c r="G15" s="819"/>
    </row>
    <row r="16" spans="1:7" x14ac:dyDescent="0.35">
      <c r="A16" s="429"/>
      <c r="B16" s="820"/>
      <c r="C16" s="818" t="s">
        <v>912</v>
      </c>
      <c r="D16" s="821"/>
      <c r="E16" s="818"/>
      <c r="F16" s="819"/>
      <c r="G16" s="819"/>
    </row>
    <row r="17" spans="1:7" x14ac:dyDescent="0.35">
      <c r="A17" s="429"/>
      <c r="B17" s="818"/>
      <c r="C17" s="820"/>
      <c r="D17" s="818"/>
      <c r="E17" s="818"/>
      <c r="F17" s="819"/>
      <c r="G17" s="819"/>
    </row>
    <row r="18" spans="1:7" x14ac:dyDescent="0.35">
      <c r="A18" s="429"/>
      <c r="B18" s="820" t="s">
        <v>864</v>
      </c>
      <c r="C18" s="820" t="s">
        <v>964</v>
      </c>
      <c r="D18" s="818"/>
      <c r="E18" s="818"/>
      <c r="F18" s="819"/>
      <c r="G18" s="819"/>
    </row>
    <row r="19" spans="1:7" x14ac:dyDescent="0.35">
      <c r="A19" s="429"/>
      <c r="B19" s="820"/>
      <c r="C19" s="818" t="s">
        <v>913</v>
      </c>
      <c r="D19" s="818"/>
      <c r="E19" s="818"/>
      <c r="F19" s="819"/>
      <c r="G19" s="819"/>
    </row>
    <row r="20" spans="1:7" x14ac:dyDescent="0.35">
      <c r="A20" s="429"/>
      <c r="B20" s="820"/>
      <c r="C20" s="820"/>
      <c r="D20" s="818"/>
      <c r="E20" s="818"/>
      <c r="F20" s="819"/>
      <c r="G20" s="819"/>
    </row>
    <row r="21" spans="1:7" x14ac:dyDescent="0.35">
      <c r="A21" s="429"/>
      <c r="B21" s="835" t="s">
        <v>865</v>
      </c>
      <c r="C21" s="818" t="s">
        <v>914</v>
      </c>
      <c r="D21" s="818"/>
      <c r="E21" s="818"/>
      <c r="F21" s="819"/>
      <c r="G21" s="819"/>
    </row>
    <row r="22" spans="1:7" x14ac:dyDescent="0.35">
      <c r="A22" s="429"/>
      <c r="B22" s="835"/>
      <c r="C22" s="818" t="s">
        <v>915</v>
      </c>
      <c r="D22" s="818"/>
      <c r="E22" s="818"/>
      <c r="F22" s="819"/>
      <c r="G22" s="819"/>
    </row>
    <row r="23" spans="1:7" x14ac:dyDescent="0.35">
      <c r="A23" s="429"/>
      <c r="B23" s="835"/>
      <c r="C23" s="818" t="s">
        <v>899</v>
      </c>
      <c r="D23" s="818"/>
      <c r="E23" s="818"/>
      <c r="F23" s="819"/>
      <c r="G23" s="819"/>
    </row>
    <row r="24" spans="1:7" x14ac:dyDescent="0.35">
      <c r="A24" s="429"/>
      <c r="B24" s="835"/>
      <c r="C24" s="818" t="s">
        <v>930</v>
      </c>
      <c r="D24" s="818"/>
      <c r="E24" s="818"/>
      <c r="F24" s="819"/>
      <c r="G24" s="819"/>
    </row>
    <row r="25" spans="1:7" x14ac:dyDescent="0.35">
      <c r="A25" s="429"/>
      <c r="B25" s="835"/>
      <c r="C25" s="818" t="s">
        <v>916</v>
      </c>
      <c r="D25" s="818"/>
      <c r="E25" s="818"/>
      <c r="F25" s="819"/>
      <c r="G25" s="819"/>
    </row>
    <row r="26" spans="1:7" x14ac:dyDescent="0.35">
      <c r="A26" s="429"/>
      <c r="B26" s="820"/>
      <c r="C26" s="876" t="s">
        <v>928</v>
      </c>
      <c r="D26" s="818"/>
      <c r="E26" s="818"/>
      <c r="F26" s="819"/>
      <c r="G26" s="819"/>
    </row>
    <row r="27" spans="1:7" x14ac:dyDescent="0.35">
      <c r="A27" s="429"/>
      <c r="B27" s="820"/>
      <c r="C27" s="818"/>
      <c r="D27" s="818" t="s">
        <v>963</v>
      </c>
      <c r="E27" s="818"/>
      <c r="F27" s="819"/>
      <c r="G27" s="819"/>
    </row>
    <row r="28" spans="1:7" x14ac:dyDescent="0.35">
      <c r="A28" s="429"/>
      <c r="B28" s="820"/>
      <c r="C28" s="818"/>
      <c r="D28" s="818" t="s">
        <v>927</v>
      </c>
      <c r="E28" s="818"/>
      <c r="F28" s="819"/>
      <c r="G28" s="819"/>
    </row>
    <row r="29" spans="1:7" x14ac:dyDescent="0.35">
      <c r="A29" s="429"/>
      <c r="B29" s="818"/>
      <c r="C29" s="818" t="s">
        <v>929</v>
      </c>
      <c r="D29" s="836"/>
      <c r="E29" s="818"/>
      <c r="F29" s="819"/>
      <c r="G29" s="819"/>
    </row>
    <row r="30" spans="1:7" x14ac:dyDescent="0.35">
      <c r="A30" s="429"/>
      <c r="B30" s="818"/>
      <c r="C30" s="818" t="s">
        <v>931</v>
      </c>
      <c r="D30" s="836"/>
      <c r="E30" s="818"/>
      <c r="F30" s="819"/>
      <c r="G30" s="819"/>
    </row>
    <row r="31" spans="1:7" x14ac:dyDescent="0.35">
      <c r="A31" s="429"/>
      <c r="B31" s="818"/>
      <c r="C31" s="818" t="s">
        <v>932</v>
      </c>
      <c r="D31" s="836"/>
      <c r="E31" s="818"/>
      <c r="F31" s="819"/>
      <c r="G31" s="819"/>
    </row>
    <row r="32" spans="1:7" x14ac:dyDescent="0.35">
      <c r="A32" s="429"/>
      <c r="B32" s="818"/>
      <c r="C32" s="818" t="s">
        <v>933</v>
      </c>
      <c r="D32" s="836"/>
      <c r="E32" s="818"/>
      <c r="F32" s="819"/>
      <c r="G32" s="819"/>
    </row>
    <row r="33" spans="1:7" x14ac:dyDescent="0.35">
      <c r="A33" s="429"/>
      <c r="B33" s="818"/>
      <c r="C33" s="818" t="s">
        <v>934</v>
      </c>
      <c r="D33" s="836"/>
      <c r="E33" s="818"/>
      <c r="F33" s="819"/>
      <c r="G33" s="819"/>
    </row>
    <row r="34" spans="1:7" x14ac:dyDescent="0.35">
      <c r="A34" s="429"/>
      <c r="B34" s="818"/>
      <c r="C34" s="818" t="s">
        <v>935</v>
      </c>
      <c r="D34" s="836"/>
      <c r="E34" s="818"/>
      <c r="F34" s="819"/>
      <c r="G34" s="819"/>
    </row>
    <row r="35" spans="1:7" x14ac:dyDescent="0.35">
      <c r="A35" s="429"/>
      <c r="B35" s="818"/>
      <c r="C35" s="818" t="s">
        <v>936</v>
      </c>
      <c r="D35" s="836"/>
      <c r="E35" s="818"/>
      <c r="F35" s="819"/>
      <c r="G35" s="819"/>
    </row>
    <row r="36" spans="1:7" x14ac:dyDescent="0.35">
      <c r="A36" s="429"/>
      <c r="B36" s="818"/>
      <c r="D36" s="818"/>
      <c r="E36" s="818"/>
      <c r="F36" s="819"/>
      <c r="G36" s="819"/>
    </row>
    <row r="37" spans="1:7" ht="28" x14ac:dyDescent="0.35">
      <c r="A37" s="429"/>
      <c r="B37" s="837" t="s">
        <v>866</v>
      </c>
      <c r="C37" s="838" t="s">
        <v>937</v>
      </c>
      <c r="D37" s="818"/>
      <c r="E37" s="818"/>
      <c r="F37" s="819"/>
      <c r="G37" s="819"/>
    </row>
    <row r="38" spans="1:7" x14ac:dyDescent="0.35">
      <c r="A38" s="429"/>
      <c r="B38" s="837"/>
      <c r="C38" s="838"/>
      <c r="D38" s="818"/>
      <c r="E38" s="818"/>
      <c r="F38" s="819"/>
      <c r="G38" s="819"/>
    </row>
    <row r="39" spans="1:7" x14ac:dyDescent="0.35">
      <c r="A39" s="429"/>
      <c r="B39" s="820" t="s">
        <v>867</v>
      </c>
      <c r="C39" s="818" t="s">
        <v>900</v>
      </c>
      <c r="D39" s="818"/>
      <c r="E39" s="818"/>
      <c r="F39" s="819"/>
      <c r="G39" s="819"/>
    </row>
    <row r="40" spans="1:7" x14ac:dyDescent="0.35">
      <c r="A40" s="429"/>
      <c r="B40" s="820"/>
      <c r="C40" s="818"/>
      <c r="D40" s="818"/>
      <c r="E40" s="818"/>
      <c r="F40" s="819"/>
      <c r="G40" s="819"/>
    </row>
    <row r="41" spans="1:7" x14ac:dyDescent="0.35">
      <c r="A41" s="429"/>
      <c r="B41" s="818"/>
      <c r="C41" s="818"/>
      <c r="D41" s="818"/>
      <c r="E41" s="818"/>
      <c r="F41" s="819"/>
      <c r="G41" s="819"/>
    </row>
    <row r="42" spans="1:7" x14ac:dyDescent="0.35">
      <c r="A42" s="429"/>
      <c r="B42" s="820" t="s">
        <v>901</v>
      </c>
      <c r="C42" s="818" t="s">
        <v>902</v>
      </c>
      <c r="D42" s="818"/>
      <c r="E42" s="818"/>
      <c r="F42" s="819"/>
      <c r="G42" s="819"/>
    </row>
    <row r="43" spans="1:7" x14ac:dyDescent="0.35">
      <c r="A43" s="429"/>
      <c r="B43" s="818"/>
      <c r="C43" s="818"/>
      <c r="D43" s="818"/>
      <c r="E43" s="818"/>
      <c r="F43" s="819"/>
      <c r="G43" s="819"/>
    </row>
    <row r="44" spans="1:7" x14ac:dyDescent="0.35">
      <c r="A44" s="429"/>
      <c r="B44" s="835" t="s">
        <v>868</v>
      </c>
      <c r="C44" s="838" t="s">
        <v>869</v>
      </c>
      <c r="D44" s="818"/>
      <c r="E44" s="818"/>
      <c r="F44" s="819"/>
      <c r="G44" s="819"/>
    </row>
    <row r="45" spans="1:7" x14ac:dyDescent="0.35">
      <c r="A45" s="429"/>
      <c r="B45" s="838"/>
      <c r="C45" s="838" t="s">
        <v>903</v>
      </c>
      <c r="D45" s="818"/>
      <c r="E45" s="818"/>
      <c r="F45" s="819"/>
      <c r="G45" s="819"/>
    </row>
    <row r="46" spans="1:7" x14ac:dyDescent="0.35">
      <c r="A46" s="429"/>
      <c r="B46" s="818"/>
      <c r="C46" s="818"/>
      <c r="D46" s="818"/>
      <c r="E46" s="818"/>
      <c r="F46" s="819"/>
      <c r="G46" s="819"/>
    </row>
    <row r="47" spans="1:7" x14ac:dyDescent="0.35">
      <c r="A47" s="429"/>
      <c r="B47" s="820" t="s">
        <v>870</v>
      </c>
      <c r="C47" s="818" t="s">
        <v>947</v>
      </c>
      <c r="D47" s="818"/>
      <c r="E47" s="818"/>
      <c r="F47" s="819"/>
      <c r="G47" s="819"/>
    </row>
    <row r="48" spans="1:7" x14ac:dyDescent="0.35">
      <c r="A48" s="818"/>
      <c r="B48" s="818"/>
      <c r="C48" s="818"/>
      <c r="D48" s="818"/>
      <c r="E48" s="818"/>
      <c r="F48" s="819"/>
      <c r="G48" s="819"/>
    </row>
    <row r="49" spans="1:7" x14ac:dyDescent="0.35">
      <c r="A49" s="429"/>
      <c r="B49" s="820" t="s">
        <v>850</v>
      </c>
      <c r="C49" s="818" t="s">
        <v>938</v>
      </c>
      <c r="D49" s="821"/>
      <c r="E49" s="818"/>
      <c r="F49" s="819"/>
      <c r="G49" s="819"/>
    </row>
    <row r="50" spans="1:7" x14ac:dyDescent="0.35">
      <c r="A50" s="429"/>
      <c r="B50" s="818"/>
      <c r="C50" s="818" t="s">
        <v>939</v>
      </c>
      <c r="D50" s="821"/>
      <c r="E50" s="818"/>
      <c r="F50" s="819"/>
      <c r="G50" s="819"/>
    </row>
    <row r="51" spans="1:7" x14ac:dyDescent="0.35">
      <c r="A51" s="429"/>
      <c r="B51" s="818"/>
      <c r="C51" s="818"/>
      <c r="D51" s="821"/>
      <c r="E51" s="818"/>
      <c r="F51" s="819"/>
      <c r="G51" s="819"/>
    </row>
    <row r="52" spans="1:7" x14ac:dyDescent="0.35">
      <c r="A52" s="429"/>
      <c r="B52" s="820" t="s">
        <v>871</v>
      </c>
      <c r="C52" s="877" t="s">
        <v>959</v>
      </c>
      <c r="D52" s="878"/>
      <c r="E52" s="818"/>
      <c r="F52" s="819"/>
      <c r="G52" s="819"/>
    </row>
    <row r="53" spans="1:7" x14ac:dyDescent="0.35">
      <c r="A53" s="429"/>
      <c r="B53" s="818"/>
      <c r="C53" s="818" t="s">
        <v>872</v>
      </c>
      <c r="D53" s="821"/>
      <c r="E53" s="818"/>
      <c r="F53" s="819"/>
      <c r="G53" s="819"/>
    </row>
    <row r="54" spans="1:7" x14ac:dyDescent="0.35">
      <c r="A54" s="429"/>
      <c r="B54" s="818"/>
      <c r="C54" s="877" t="s">
        <v>960</v>
      </c>
      <c r="D54" s="878"/>
      <c r="E54" s="818"/>
      <c r="F54" s="819"/>
      <c r="G54" s="819"/>
    </row>
    <row r="55" spans="1:7" ht="15" thickBot="1" x14ac:dyDescent="0.4">
      <c r="A55" s="429"/>
      <c r="B55" s="818"/>
      <c r="C55" s="818"/>
      <c r="D55" s="818"/>
      <c r="E55" s="818"/>
      <c r="F55" s="819"/>
      <c r="G55" s="819"/>
    </row>
    <row r="56" spans="1:7" x14ac:dyDescent="0.35">
      <c r="A56" s="429"/>
      <c r="B56" s="839" t="s">
        <v>873</v>
      </c>
      <c r="C56" s="840"/>
      <c r="D56" s="841"/>
      <c r="E56" s="818"/>
      <c r="F56" s="819"/>
      <c r="G56" s="819"/>
    </row>
    <row r="57" spans="1:7" ht="42" x14ac:dyDescent="0.35">
      <c r="A57" s="429"/>
      <c r="B57" s="842" t="s">
        <v>874</v>
      </c>
      <c r="C57" s="843"/>
      <c r="D57" s="844" t="s">
        <v>73</v>
      </c>
      <c r="E57" s="845" t="s">
        <v>875</v>
      </c>
      <c r="F57" s="819"/>
      <c r="G57" s="819"/>
    </row>
    <row r="58" spans="1:7" ht="28" x14ac:dyDescent="0.35">
      <c r="A58" s="429"/>
      <c r="B58" s="846" t="s">
        <v>876</v>
      </c>
      <c r="C58" s="847"/>
      <c r="D58" s="848" t="s">
        <v>877</v>
      </c>
      <c r="E58" s="849" t="s">
        <v>878</v>
      </c>
      <c r="F58" s="819"/>
      <c r="G58" s="819"/>
    </row>
    <row r="59" spans="1:7" ht="28" x14ac:dyDescent="0.35">
      <c r="A59" s="429"/>
      <c r="B59" s="846" t="s">
        <v>879</v>
      </c>
      <c r="C59" s="847"/>
      <c r="D59" s="848" t="s">
        <v>940</v>
      </c>
      <c r="E59" s="818"/>
      <c r="F59" s="819"/>
      <c r="G59" s="819"/>
    </row>
    <row r="60" spans="1:7" x14ac:dyDescent="0.35">
      <c r="A60" s="429"/>
      <c r="B60" s="879" t="s">
        <v>941</v>
      </c>
      <c r="C60" s="880"/>
      <c r="D60" s="881" t="s">
        <v>942</v>
      </c>
      <c r="E60" s="849" t="s">
        <v>948</v>
      </c>
      <c r="F60" s="816"/>
      <c r="G60" s="816"/>
    </row>
    <row r="61" spans="1:7" x14ac:dyDescent="0.35">
      <c r="A61" s="429"/>
      <c r="B61" s="850" t="s">
        <v>880</v>
      </c>
      <c r="C61" s="851"/>
      <c r="D61" s="852" t="s">
        <v>943</v>
      </c>
      <c r="E61" s="849" t="s">
        <v>904</v>
      </c>
      <c r="F61" s="816"/>
      <c r="G61" s="816"/>
    </row>
    <row r="62" spans="1:7" x14ac:dyDescent="0.35">
      <c r="A62" s="429"/>
      <c r="B62" s="850" t="s">
        <v>944</v>
      </c>
      <c r="C62" s="851"/>
      <c r="D62" s="852" t="s">
        <v>945</v>
      </c>
      <c r="E62" s="849"/>
      <c r="F62" s="816"/>
      <c r="G62" s="816"/>
    </row>
    <row r="63" spans="1:7" x14ac:dyDescent="0.35">
      <c r="A63" s="429"/>
      <c r="B63" s="850" t="s">
        <v>881</v>
      </c>
      <c r="C63" s="851"/>
      <c r="D63" s="852" t="s">
        <v>946</v>
      </c>
      <c r="E63" s="853"/>
      <c r="F63" s="816"/>
      <c r="G63" s="816"/>
    </row>
    <row r="64" spans="1:7" x14ac:dyDescent="0.35">
      <c r="A64" s="429"/>
      <c r="B64" s="879" t="s">
        <v>949</v>
      </c>
      <c r="C64" s="880"/>
      <c r="D64" s="881" t="s">
        <v>950</v>
      </c>
      <c r="E64" s="849"/>
      <c r="F64" s="816"/>
      <c r="G64" s="816"/>
    </row>
    <row r="65" spans="1:7" x14ac:dyDescent="0.35">
      <c r="A65" s="429"/>
      <c r="B65" s="882" t="s">
        <v>951</v>
      </c>
      <c r="C65" s="854"/>
      <c r="D65" s="855" t="s">
        <v>953</v>
      </c>
      <c r="E65" s="849" t="s">
        <v>952</v>
      </c>
      <c r="F65" s="819"/>
      <c r="G65" s="819"/>
    </row>
    <row r="66" spans="1:7" x14ac:dyDescent="0.35">
      <c r="A66" s="429"/>
      <c r="B66" s="882" t="s">
        <v>954</v>
      </c>
      <c r="C66" s="854"/>
      <c r="D66" s="855" t="s">
        <v>955</v>
      </c>
      <c r="E66" s="849"/>
      <c r="F66" s="816"/>
      <c r="G66" s="816"/>
    </row>
    <row r="67" spans="1:7" ht="15" thickBot="1" x14ac:dyDescent="0.4">
      <c r="A67" s="429"/>
      <c r="B67" s="856" t="s">
        <v>905</v>
      </c>
      <c r="C67" s="883"/>
      <c r="D67" s="884" t="s">
        <v>956</v>
      </c>
      <c r="E67" s="849" t="s">
        <v>957</v>
      </c>
      <c r="F67" s="817"/>
      <c r="G67" s="817"/>
    </row>
    <row r="68" spans="1:7" x14ac:dyDescent="0.35">
      <c r="A68" s="429"/>
      <c r="B68" s="836"/>
      <c r="C68" s="818"/>
      <c r="D68" s="818"/>
      <c r="E68" s="818"/>
      <c r="F68" s="819"/>
      <c r="G68" s="819"/>
    </row>
    <row r="69" spans="1:7" x14ac:dyDescent="0.35">
      <c r="A69" s="429"/>
      <c r="B69" s="836"/>
      <c r="C69" s="818"/>
      <c r="D69" s="818"/>
      <c r="E69" s="818"/>
      <c r="F69" s="819"/>
      <c r="G69" s="819"/>
    </row>
    <row r="70" spans="1:7" x14ac:dyDescent="0.35">
      <c r="A70" s="429"/>
      <c r="B70" s="820" t="s">
        <v>882</v>
      </c>
      <c r="C70" s="818"/>
      <c r="D70" s="818"/>
      <c r="E70" s="818"/>
      <c r="F70" s="819"/>
      <c r="G70" s="819"/>
    </row>
    <row r="71" spans="1:7" x14ac:dyDescent="0.35">
      <c r="A71" s="429"/>
      <c r="B71" s="857" t="s">
        <v>614</v>
      </c>
      <c r="C71" s="857" t="s">
        <v>883</v>
      </c>
      <c r="D71" s="858" t="s">
        <v>73</v>
      </c>
      <c r="E71" s="818"/>
      <c r="F71" s="819"/>
      <c r="G71" s="819"/>
    </row>
    <row r="72" spans="1:7" x14ac:dyDescent="0.35">
      <c r="A72" s="429"/>
      <c r="B72" s="885" t="s">
        <v>961</v>
      </c>
      <c r="C72" s="858" t="s">
        <v>906</v>
      </c>
      <c r="D72" s="858" t="s">
        <v>962</v>
      </c>
      <c r="E72" s="818"/>
      <c r="F72" s="819"/>
      <c r="G72" s="819"/>
    </row>
    <row r="73" spans="1:7" x14ac:dyDescent="0.35">
      <c r="A73" s="429"/>
      <c r="B73" s="861"/>
      <c r="C73" s="861"/>
      <c r="D73" s="860"/>
      <c r="E73" s="818"/>
      <c r="F73" s="819"/>
      <c r="G73" s="819"/>
    </row>
    <row r="74" spans="1:7" x14ac:dyDescent="0.35">
      <c r="A74" s="429"/>
      <c r="B74" s="862"/>
      <c r="C74" s="859"/>
      <c r="D74" s="863"/>
      <c r="E74" s="818"/>
      <c r="F74" s="819"/>
      <c r="G74" s="819"/>
    </row>
    <row r="75" spans="1:7" x14ac:dyDescent="0.35">
      <c r="A75" s="429"/>
      <c r="B75" s="862"/>
      <c r="C75" s="859"/>
      <c r="D75" s="863"/>
      <c r="E75" s="818"/>
      <c r="F75" s="819"/>
      <c r="G75" s="819"/>
    </row>
    <row r="76" spans="1:7" x14ac:dyDescent="0.35">
      <c r="A76" s="429"/>
      <c r="B76" s="864"/>
      <c r="C76" s="864"/>
      <c r="D76" s="865"/>
      <c r="E76" s="818"/>
      <c r="F76" s="819"/>
      <c r="G76" s="819"/>
    </row>
    <row r="77" spans="1:7" x14ac:dyDescent="0.35">
      <c r="A77" s="429"/>
      <c r="B77" s="818"/>
      <c r="C77" s="818"/>
      <c r="D77" s="866"/>
      <c r="E77" s="818"/>
      <c r="F77" s="819"/>
      <c r="G77" s="819"/>
    </row>
    <row r="78" spans="1:7" x14ac:dyDescent="0.35">
      <c r="A78" s="429"/>
      <c r="B78" s="818"/>
      <c r="C78" s="818"/>
      <c r="D78" s="866"/>
      <c r="E78" s="818"/>
      <c r="F78" s="819"/>
      <c r="G78" s="819"/>
    </row>
    <row r="79" spans="1:7" x14ac:dyDescent="0.35">
      <c r="A79" s="429"/>
      <c r="B79" s="818"/>
      <c r="C79" s="818"/>
      <c r="D79" s="866"/>
      <c r="E79" s="818"/>
      <c r="F79" s="819"/>
      <c r="G79" s="819"/>
    </row>
    <row r="80" spans="1:7" x14ac:dyDescent="0.35">
      <c r="A80" s="429"/>
      <c r="B80" s="820" t="s">
        <v>907</v>
      </c>
      <c r="C80" s="867"/>
      <c r="D80" s="868"/>
      <c r="E80" s="818"/>
      <c r="F80" s="819"/>
      <c r="G80" s="819"/>
    </row>
    <row r="81" spans="1:7" x14ac:dyDescent="0.35">
      <c r="A81" s="429"/>
      <c r="B81" s="857" t="s">
        <v>614</v>
      </c>
      <c r="C81" s="857" t="s">
        <v>883</v>
      </c>
      <c r="D81" s="858" t="s">
        <v>73</v>
      </c>
      <c r="E81" s="857" t="s">
        <v>908</v>
      </c>
      <c r="F81" s="819"/>
      <c r="G81" s="819"/>
    </row>
    <row r="82" spans="1:7" ht="28" x14ac:dyDescent="0.35">
      <c r="A82" s="429"/>
      <c r="B82" s="859"/>
      <c r="C82" s="859"/>
      <c r="D82" s="863" t="s">
        <v>958</v>
      </c>
      <c r="E82" s="859"/>
      <c r="F82" s="819"/>
      <c r="G82" s="819"/>
    </row>
    <row r="83" spans="1:7" x14ac:dyDescent="0.35">
      <c r="A83" s="429"/>
      <c r="B83" s="859"/>
      <c r="C83" s="859"/>
      <c r="D83" s="863"/>
      <c r="E83" s="859"/>
      <c r="F83" s="819"/>
      <c r="G83" s="819"/>
    </row>
    <row r="84" spans="1:7" x14ac:dyDescent="0.35">
      <c r="A84" s="429"/>
      <c r="B84" s="859"/>
      <c r="C84" s="859"/>
      <c r="D84" s="863"/>
      <c r="E84" s="859"/>
      <c r="F84" s="819"/>
      <c r="G84" s="819"/>
    </row>
    <row r="85" spans="1:7" x14ac:dyDescent="0.35">
      <c r="A85" s="429"/>
      <c r="B85" s="859"/>
      <c r="C85" s="859"/>
      <c r="D85" s="860"/>
      <c r="E85" s="860"/>
    </row>
  </sheetData>
  <sheetProtection sheet="1" objects="1" scenarios="1"/>
  <hyperlinks>
    <hyperlink ref="C52" r:id="rId1"/>
    <hyperlink ref="C54" r:id="rId2"/>
  </hyperlinks>
  <pageMargins left="0.7" right="0.7" top="0.75" bottom="0.75" header="0.3" footer="0.3"/>
  <pageSetup paperSize="9" orientation="portrait" horizontalDpi="0" verticalDpi="0"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94</v>
      </c>
    </row>
    <row r="2" spans="1:18" x14ac:dyDescent="0.35">
      <c r="A2" s="37" t="s">
        <v>73</v>
      </c>
      <c r="B2" s="38"/>
      <c r="C2" s="38"/>
      <c r="D2" s="39" t="s">
        <v>95</v>
      </c>
    </row>
    <row r="3" spans="1:18" x14ac:dyDescent="0.35">
      <c r="A3" s="37" t="s">
        <v>75</v>
      </c>
      <c r="B3" s="38"/>
      <c r="C3" s="38"/>
      <c r="D3" s="39" t="s">
        <v>96</v>
      </c>
    </row>
    <row r="4" spans="1:18" x14ac:dyDescent="0.35">
      <c r="A4" s="37" t="s">
        <v>97</v>
      </c>
      <c r="B4" s="38"/>
      <c r="C4" s="38"/>
      <c r="D4" s="39" t="s">
        <v>98</v>
      </c>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1</v>
      </c>
      <c r="Q12" s="69">
        <f ca="1">IF(SUM(M12:INDIRECT(ADDRESS(ROW(M12)+$Q$7,COLUMN(M12),1,1)))&gt;0,1,0)</f>
        <v>0</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1</v>
      </c>
      <c r="Q13" s="69">
        <f ca="1">IF(SUM(M13:INDIRECT(ADDRESS(ROW(M13)+$Q$7,COLUMN(M13),1,1)))&gt;0,1,0)</f>
        <v>0</v>
      </c>
      <c r="R13" s="69">
        <f ca="1">IF(SUM(N13:INDIRECT(ADDRESS(ROW(N13)+$Q$7,COLUMN(N13),1,1)))&gt;0,1,0)</f>
        <v>0</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1</v>
      </c>
      <c r="Q14" s="69">
        <f ca="1">IF(SUM(M14:INDIRECT(ADDRESS(ROW(M14)+$Q$7,COLUMN(M14),1,1)))&gt;0,1,0)</f>
        <v>0</v>
      </c>
      <c r="R14" s="69">
        <f ca="1">IF(SUM(N14:INDIRECT(ADDRESS(ROW(N14)+$Q$7,COLUMN(N14),1,1)))&gt;0,1,0)</f>
        <v>0</v>
      </c>
    </row>
    <row r="15" spans="1:18" x14ac:dyDescent="0.35">
      <c r="A15" s="41">
        <v>7</v>
      </c>
      <c r="B15" s="42">
        <v>5</v>
      </c>
      <c r="C15" s="42">
        <v>0</v>
      </c>
      <c r="D15" s="42">
        <v>0</v>
      </c>
      <c r="G15" s="68">
        <v>7</v>
      </c>
      <c r="H15" s="69">
        <v>0.1</v>
      </c>
      <c r="I15" s="69">
        <v>0</v>
      </c>
      <c r="J15" s="69">
        <v>0</v>
      </c>
      <c r="K15" s="66"/>
      <c r="L15" s="69">
        <f t="shared" si="1"/>
        <v>1</v>
      </c>
      <c r="M15" s="69">
        <f t="shared" si="0"/>
        <v>0</v>
      </c>
      <c r="N15" s="69">
        <f t="shared" si="0"/>
        <v>0</v>
      </c>
      <c r="O15" s="78"/>
      <c r="P15" s="69">
        <f ca="1">IF(SUM(L15:INDIRECT(ADDRESS(ROW(L15)+$Q$7,COLUMN(L15),1,1)))&gt;0,1,0)</f>
        <v>1</v>
      </c>
      <c r="Q15" s="69">
        <f ca="1">IF(SUM(M15:INDIRECT(ADDRESS(ROW(M15)+$Q$7,COLUMN(M15),1,1)))&gt;0,1,0)</f>
        <v>0</v>
      </c>
      <c r="R15" s="69">
        <f ca="1">IF(SUM(N15:INDIRECT(ADDRESS(ROW(N15)+$Q$7,COLUMN(N15),1,1)))&gt;0,1,0)</f>
        <v>0</v>
      </c>
    </row>
    <row r="16" spans="1:18" x14ac:dyDescent="0.35">
      <c r="A16" s="41">
        <v>8</v>
      </c>
      <c r="B16" s="42">
        <v>10</v>
      </c>
      <c r="C16" s="42">
        <v>0</v>
      </c>
      <c r="D16" s="42">
        <v>0</v>
      </c>
      <c r="G16" s="68">
        <v>8</v>
      </c>
      <c r="H16" s="69">
        <v>1</v>
      </c>
      <c r="I16" s="69">
        <v>0</v>
      </c>
      <c r="J16" s="69">
        <v>0</v>
      </c>
      <c r="K16" s="66"/>
      <c r="L16" s="69">
        <f t="shared" si="1"/>
        <v>1</v>
      </c>
      <c r="M16" s="69">
        <f t="shared" si="0"/>
        <v>0</v>
      </c>
      <c r="N16" s="69">
        <f t="shared" si="0"/>
        <v>0</v>
      </c>
      <c r="O16" s="78"/>
      <c r="P16" s="69">
        <f ca="1">IF(SUM(L16:INDIRECT(ADDRESS(ROW(L16)+$Q$7,COLUMN(L16),1,1)))&gt;0,1,0)</f>
        <v>1</v>
      </c>
      <c r="Q16" s="69">
        <f ca="1">IF(SUM(M16:INDIRECT(ADDRESS(ROW(M16)+$Q$7,COLUMN(M16),1,1)))&gt;0,1,0)</f>
        <v>0</v>
      </c>
      <c r="R16" s="69">
        <f ca="1">IF(SUM(N16:INDIRECT(ADDRESS(ROW(N16)+$Q$7,COLUMN(N16),1,1)))&gt;0,1,0)</f>
        <v>0</v>
      </c>
    </row>
    <row r="17" spans="1:18" x14ac:dyDescent="0.35">
      <c r="A17" s="41">
        <v>9</v>
      </c>
      <c r="B17" s="42">
        <v>10</v>
      </c>
      <c r="C17" s="42">
        <v>0</v>
      </c>
      <c r="D17" s="42">
        <v>0</v>
      </c>
      <c r="G17" s="68">
        <v>9</v>
      </c>
      <c r="H17" s="69">
        <v>1</v>
      </c>
      <c r="I17" s="69">
        <v>0</v>
      </c>
      <c r="J17" s="69">
        <v>0</v>
      </c>
      <c r="K17" s="66"/>
      <c r="L17" s="69">
        <f t="shared" si="1"/>
        <v>1</v>
      </c>
      <c r="M17" s="69">
        <f t="shared" si="0"/>
        <v>0</v>
      </c>
      <c r="N17" s="69">
        <f t="shared" si="0"/>
        <v>0</v>
      </c>
      <c r="O17" s="78"/>
      <c r="P17" s="69">
        <f ca="1">IF(SUM(L17:INDIRECT(ADDRESS(ROW(L17)+$Q$7,COLUMN(L17),1,1)))&gt;0,1,0)</f>
        <v>1</v>
      </c>
      <c r="Q17" s="69">
        <f ca="1">IF(SUM(M17:INDIRECT(ADDRESS(ROW(M17)+$Q$7,COLUMN(M17),1,1)))&gt;0,1,0)</f>
        <v>0</v>
      </c>
      <c r="R17" s="69">
        <f ca="1">IF(SUM(N17:INDIRECT(ADDRESS(ROW(N17)+$Q$7,COLUMN(N17),1,1)))&gt;0,1,0)</f>
        <v>0</v>
      </c>
    </row>
    <row r="18" spans="1:18" x14ac:dyDescent="0.35">
      <c r="A18" s="41">
        <v>10</v>
      </c>
      <c r="B18" s="42">
        <v>5</v>
      </c>
      <c r="C18" s="42">
        <v>0</v>
      </c>
      <c r="D18" s="42">
        <v>0</v>
      </c>
      <c r="G18" s="68">
        <v>10</v>
      </c>
      <c r="H18" s="69">
        <v>1</v>
      </c>
      <c r="I18" s="69">
        <v>0</v>
      </c>
      <c r="J18" s="69">
        <v>0</v>
      </c>
      <c r="K18" s="66"/>
      <c r="L18" s="69">
        <f t="shared" si="1"/>
        <v>1</v>
      </c>
      <c r="M18" s="69">
        <f t="shared" si="0"/>
        <v>0</v>
      </c>
      <c r="N18" s="69">
        <f t="shared" si="0"/>
        <v>0</v>
      </c>
      <c r="O18" s="78"/>
      <c r="P18" s="69">
        <f ca="1">IF(SUM(L18:INDIRECT(ADDRESS(ROW(L18)+$Q$7,COLUMN(L18),1,1)))&gt;0,1,0)</f>
        <v>1</v>
      </c>
      <c r="Q18" s="69">
        <f ca="1">IF(SUM(M18:INDIRECT(ADDRESS(ROW(M18)+$Q$7,COLUMN(M18),1,1)))&gt;0,1,0)</f>
        <v>0</v>
      </c>
      <c r="R18" s="69">
        <f ca="1">IF(SUM(N18:INDIRECT(ADDRESS(ROW(N18)+$Q$7,COLUMN(N18),1,1)))&gt;0,1,0)</f>
        <v>0</v>
      </c>
    </row>
    <row r="19" spans="1:18" x14ac:dyDescent="0.35">
      <c r="A19" s="41">
        <v>11</v>
      </c>
      <c r="B19" s="42">
        <v>5</v>
      </c>
      <c r="C19" s="42">
        <v>0</v>
      </c>
      <c r="D19" s="42">
        <v>0</v>
      </c>
      <c r="G19" s="68">
        <v>11</v>
      </c>
      <c r="H19" s="69">
        <v>1</v>
      </c>
      <c r="I19" s="69">
        <v>0</v>
      </c>
      <c r="J19" s="69">
        <v>0</v>
      </c>
      <c r="K19" s="66"/>
      <c r="L19" s="69">
        <f t="shared" si="1"/>
        <v>1</v>
      </c>
      <c r="M19" s="69">
        <f t="shared" si="0"/>
        <v>0</v>
      </c>
      <c r="N19" s="69">
        <f t="shared" si="0"/>
        <v>0</v>
      </c>
      <c r="O19" s="78"/>
      <c r="P19" s="69">
        <f ca="1">IF(SUM(L19:INDIRECT(ADDRESS(ROW(L19)+$Q$7,COLUMN(L19),1,1)))&gt;0,1,0)</f>
        <v>1</v>
      </c>
      <c r="Q19" s="69">
        <f ca="1">IF(SUM(M19:INDIRECT(ADDRESS(ROW(M19)+$Q$7,COLUMN(M19),1,1)))&gt;0,1,0)</f>
        <v>0</v>
      </c>
      <c r="R19" s="69">
        <f ca="1">IF(SUM(N19:INDIRECT(ADDRESS(ROW(N19)+$Q$7,COLUMN(N19),1,1)))&gt;0,1,0)</f>
        <v>0</v>
      </c>
    </row>
    <row r="20" spans="1:18" x14ac:dyDescent="0.35">
      <c r="A20" s="41">
        <v>12</v>
      </c>
      <c r="B20" s="42">
        <v>10</v>
      </c>
      <c r="C20" s="42">
        <v>0</v>
      </c>
      <c r="D20" s="42">
        <v>0</v>
      </c>
      <c r="G20" s="68">
        <v>12</v>
      </c>
      <c r="H20" s="69">
        <v>1</v>
      </c>
      <c r="I20" s="69">
        <v>0</v>
      </c>
      <c r="J20" s="69">
        <v>0</v>
      </c>
      <c r="K20" s="66"/>
      <c r="L20" s="69">
        <f t="shared" si="1"/>
        <v>1</v>
      </c>
      <c r="M20" s="69">
        <f t="shared" si="0"/>
        <v>0</v>
      </c>
      <c r="N20" s="69">
        <f t="shared" si="0"/>
        <v>0</v>
      </c>
      <c r="O20" s="78"/>
      <c r="P20" s="69">
        <f ca="1">IF(SUM(L20:INDIRECT(ADDRESS(ROW(L20)+$Q$7,COLUMN(L20),1,1)))&gt;0,1,0)</f>
        <v>1</v>
      </c>
      <c r="Q20" s="69">
        <f ca="1">IF(SUM(M20:INDIRECT(ADDRESS(ROW(M20)+$Q$7,COLUMN(M20),1,1)))&gt;0,1,0)</f>
        <v>0</v>
      </c>
      <c r="R20" s="69">
        <f ca="1">IF(SUM(N20:INDIRECT(ADDRESS(ROW(N20)+$Q$7,COLUMN(N20),1,1)))&gt;0,1,0)</f>
        <v>0</v>
      </c>
    </row>
    <row r="21" spans="1:18" x14ac:dyDescent="0.35">
      <c r="A21" s="41">
        <v>13</v>
      </c>
      <c r="B21" s="42">
        <v>15</v>
      </c>
      <c r="C21" s="42">
        <v>0</v>
      </c>
      <c r="D21" s="42">
        <v>0</v>
      </c>
      <c r="G21" s="68">
        <v>13</v>
      </c>
      <c r="H21" s="69">
        <v>0.8</v>
      </c>
      <c r="I21" s="69">
        <v>0</v>
      </c>
      <c r="J21" s="69">
        <v>0</v>
      </c>
      <c r="K21" s="66"/>
      <c r="L21" s="69">
        <f t="shared" si="1"/>
        <v>1</v>
      </c>
      <c r="M21" s="69">
        <f t="shared" si="0"/>
        <v>0</v>
      </c>
      <c r="N21" s="69">
        <f t="shared" si="0"/>
        <v>0</v>
      </c>
      <c r="O21" s="78"/>
      <c r="P21" s="69">
        <f ca="1">IF(SUM(L21:INDIRECT(ADDRESS(ROW(L21)+$Q$7,COLUMN(L21),1,1)))&gt;0,1,0)</f>
        <v>1</v>
      </c>
      <c r="Q21" s="69">
        <f ca="1">IF(SUM(M21:INDIRECT(ADDRESS(ROW(M21)+$Q$7,COLUMN(M21),1,1)))&gt;0,1,0)</f>
        <v>0</v>
      </c>
      <c r="R21" s="69">
        <f ca="1">IF(SUM(N21:INDIRECT(ADDRESS(ROW(N21)+$Q$7,COLUMN(N21),1,1)))&gt;0,1,0)</f>
        <v>0</v>
      </c>
    </row>
    <row r="22" spans="1:18" x14ac:dyDescent="0.35">
      <c r="A22" s="41">
        <v>14</v>
      </c>
      <c r="B22" s="42">
        <v>10</v>
      </c>
      <c r="C22" s="42">
        <v>0</v>
      </c>
      <c r="D22" s="42">
        <v>0</v>
      </c>
      <c r="G22" s="68">
        <v>14</v>
      </c>
      <c r="H22" s="69">
        <v>1</v>
      </c>
      <c r="I22" s="69">
        <v>0</v>
      </c>
      <c r="J22" s="69">
        <v>0</v>
      </c>
      <c r="K22" s="66"/>
      <c r="L22" s="69">
        <f t="shared" si="1"/>
        <v>1</v>
      </c>
      <c r="M22" s="69">
        <f t="shared" si="0"/>
        <v>0</v>
      </c>
      <c r="N22" s="69">
        <f t="shared" si="0"/>
        <v>0</v>
      </c>
      <c r="O22" s="78"/>
      <c r="P22" s="69">
        <f ca="1">IF(SUM(L22:INDIRECT(ADDRESS(ROW(L22)+$Q$7,COLUMN(L22),1,1)))&gt;0,1,0)</f>
        <v>1</v>
      </c>
      <c r="Q22" s="69">
        <f ca="1">IF(SUM(M22:INDIRECT(ADDRESS(ROW(M22)+$Q$7,COLUMN(M22),1,1)))&gt;0,1,0)</f>
        <v>0</v>
      </c>
      <c r="R22" s="69">
        <f ca="1">IF(SUM(N22:INDIRECT(ADDRESS(ROW(N22)+$Q$7,COLUMN(N22),1,1)))&gt;0,1,0)</f>
        <v>0</v>
      </c>
    </row>
    <row r="23" spans="1:18" x14ac:dyDescent="0.35">
      <c r="A23" s="41">
        <v>15</v>
      </c>
      <c r="B23" s="42">
        <v>5</v>
      </c>
      <c r="C23" s="42">
        <v>0</v>
      </c>
      <c r="D23" s="42">
        <v>0</v>
      </c>
      <c r="G23" s="68">
        <v>15</v>
      </c>
      <c r="H23" s="69">
        <v>1</v>
      </c>
      <c r="I23" s="69">
        <v>0</v>
      </c>
      <c r="J23" s="69">
        <v>0</v>
      </c>
      <c r="K23" s="66"/>
      <c r="L23" s="69">
        <f t="shared" si="1"/>
        <v>1</v>
      </c>
      <c r="M23" s="69">
        <f t="shared" si="0"/>
        <v>0</v>
      </c>
      <c r="N23" s="69">
        <f t="shared" si="0"/>
        <v>0</v>
      </c>
      <c r="O23" s="78"/>
      <c r="P23" s="69">
        <f ca="1">IF(SUM(L23:INDIRECT(ADDRESS(ROW(L23)+$Q$7,COLUMN(L23),1,1)))&gt;0,1,0)</f>
        <v>1</v>
      </c>
      <c r="Q23" s="69">
        <f ca="1">IF(SUM(M23:INDIRECT(ADDRESS(ROW(M23)+$Q$7,COLUMN(M23),1,1)))&gt;0,1,0)</f>
        <v>0</v>
      </c>
      <c r="R23" s="69">
        <f ca="1">IF(SUM(N23:INDIRECT(ADDRESS(ROW(N23)+$Q$7,COLUMN(N23),1,1)))&gt;0,1,0)</f>
        <v>0</v>
      </c>
    </row>
    <row r="24" spans="1:18" x14ac:dyDescent="0.35">
      <c r="A24" s="41">
        <v>16</v>
      </c>
      <c r="B24" s="42">
        <v>10</v>
      </c>
      <c r="C24" s="42">
        <v>0</v>
      </c>
      <c r="D24" s="42">
        <v>0</v>
      </c>
      <c r="G24" s="68">
        <v>16</v>
      </c>
      <c r="H24" s="69">
        <v>1</v>
      </c>
      <c r="I24" s="69">
        <v>0</v>
      </c>
      <c r="J24" s="69">
        <v>0</v>
      </c>
      <c r="K24" s="66"/>
      <c r="L24" s="69">
        <f t="shared" si="1"/>
        <v>1</v>
      </c>
      <c r="M24" s="69">
        <f t="shared" si="0"/>
        <v>0</v>
      </c>
      <c r="N24" s="69">
        <f t="shared" si="0"/>
        <v>0</v>
      </c>
      <c r="O24" s="78"/>
      <c r="P24" s="69">
        <f ca="1">IF(SUM(L24:INDIRECT(ADDRESS(ROW(L24)+$Q$7,COLUMN(L24),1,1)))&gt;0,1,0)</f>
        <v>1</v>
      </c>
      <c r="Q24" s="69">
        <f ca="1">IF(SUM(M24:INDIRECT(ADDRESS(ROW(M24)+$Q$7,COLUMN(M24),1,1)))&gt;0,1,0)</f>
        <v>0</v>
      </c>
      <c r="R24" s="69">
        <f ca="1">IF(SUM(N24:INDIRECT(ADDRESS(ROW(N24)+$Q$7,COLUMN(N24),1,1)))&gt;0,1,0)</f>
        <v>0</v>
      </c>
    </row>
    <row r="25" spans="1:18" x14ac:dyDescent="0.35">
      <c r="A25" s="41">
        <v>17</v>
      </c>
      <c r="B25" s="42">
        <v>10</v>
      </c>
      <c r="C25" s="42">
        <v>0</v>
      </c>
      <c r="D25" s="42">
        <v>0</v>
      </c>
      <c r="G25" s="68">
        <v>17</v>
      </c>
      <c r="H25" s="69">
        <v>1</v>
      </c>
      <c r="I25" s="69">
        <v>0</v>
      </c>
      <c r="J25" s="69">
        <v>0</v>
      </c>
      <c r="K25" s="66"/>
      <c r="L25" s="69">
        <f t="shared" si="1"/>
        <v>1</v>
      </c>
      <c r="M25" s="69">
        <f t="shared" si="0"/>
        <v>0</v>
      </c>
      <c r="N25" s="69">
        <f t="shared" si="0"/>
        <v>0</v>
      </c>
      <c r="O25" s="78"/>
      <c r="P25" s="69">
        <f ca="1">IF(SUM(L25:INDIRECT(ADDRESS(ROW(L25)+$Q$7,COLUMN(L25),1,1)))&gt;0,1,0)</f>
        <v>1</v>
      </c>
      <c r="Q25" s="69">
        <f ca="1">IF(SUM(M25:INDIRECT(ADDRESS(ROW(M25)+$Q$7,COLUMN(M25),1,1)))&gt;0,1,0)</f>
        <v>0</v>
      </c>
      <c r="R25" s="69">
        <f ca="1">IF(SUM(N25:INDIRECT(ADDRESS(ROW(N25)+$Q$7,COLUMN(N25),1,1)))&gt;0,1,0)</f>
        <v>0</v>
      </c>
    </row>
    <row r="26" spans="1:18" x14ac:dyDescent="0.35">
      <c r="A26" s="41">
        <v>18</v>
      </c>
      <c r="B26" s="42">
        <v>5</v>
      </c>
      <c r="C26" s="42">
        <v>0</v>
      </c>
      <c r="D26" s="42">
        <v>0</v>
      </c>
      <c r="G26" s="68">
        <v>18</v>
      </c>
      <c r="H26" s="69">
        <v>1</v>
      </c>
      <c r="I26" s="69">
        <v>0</v>
      </c>
      <c r="J26" s="69">
        <v>0</v>
      </c>
      <c r="K26" s="66"/>
      <c r="L26" s="69">
        <f t="shared" si="1"/>
        <v>1</v>
      </c>
      <c r="M26" s="69">
        <f t="shared" si="0"/>
        <v>0</v>
      </c>
      <c r="N26" s="69">
        <f t="shared" si="0"/>
        <v>0</v>
      </c>
      <c r="O26" s="78"/>
      <c r="P26" s="69">
        <f ca="1">IF(SUM(L26:INDIRECT(ADDRESS(ROW(L26)+$Q$7,COLUMN(L26),1,1)))&gt;0,1,0)</f>
        <v>1</v>
      </c>
      <c r="Q26" s="69">
        <f ca="1">IF(SUM(M26:INDIRECT(ADDRESS(ROW(M26)+$Q$7,COLUMN(M26),1,1)))&gt;0,1,0)</f>
        <v>0</v>
      </c>
      <c r="R26" s="69">
        <f ca="1">IF(SUM(N26:INDIRECT(ADDRESS(ROW(N26)+$Q$7,COLUMN(N26),1,1)))&gt;0,1,0)</f>
        <v>0</v>
      </c>
    </row>
    <row r="27" spans="1:18" x14ac:dyDescent="0.35">
      <c r="A27" s="41">
        <v>19</v>
      </c>
      <c r="B27" s="42">
        <v>0</v>
      </c>
      <c r="C27" s="42">
        <v>0</v>
      </c>
      <c r="D27" s="42">
        <v>0</v>
      </c>
      <c r="G27" s="68">
        <v>19</v>
      </c>
      <c r="H27" s="69">
        <v>0.3</v>
      </c>
      <c r="I27" s="69">
        <v>0</v>
      </c>
      <c r="J27" s="69">
        <v>0</v>
      </c>
      <c r="K27" s="66"/>
      <c r="L27" s="69">
        <f t="shared" si="1"/>
        <v>1</v>
      </c>
      <c r="M27" s="69">
        <f t="shared" si="0"/>
        <v>0</v>
      </c>
      <c r="N27" s="69">
        <f t="shared" si="0"/>
        <v>0</v>
      </c>
      <c r="O27" s="78"/>
      <c r="P27" s="69">
        <f ca="1">IF(SUM(L27:INDIRECT(ADDRESS(ROW(L27)+$Q$7,COLUMN(L27),1,1)))&gt;0,1,0)</f>
        <v>1</v>
      </c>
      <c r="Q27" s="69">
        <f ca="1">IF(SUM(M27:INDIRECT(ADDRESS(ROW(M27)+$Q$7,COLUMN(M27),1,1)))&gt;0,1,0)</f>
        <v>0</v>
      </c>
      <c r="R27" s="69">
        <f ca="1">IF(SUM(N27:INDIRECT(ADDRESS(ROW(N27)+$Q$7,COLUMN(N27),1,1)))&gt;0,1,0)</f>
        <v>0</v>
      </c>
    </row>
    <row r="28" spans="1:18" x14ac:dyDescent="0.35">
      <c r="A28" s="41">
        <v>20</v>
      </c>
      <c r="B28" s="42">
        <v>0</v>
      </c>
      <c r="C28" s="42">
        <v>0</v>
      </c>
      <c r="D28" s="42">
        <v>0</v>
      </c>
      <c r="G28" s="68">
        <v>20</v>
      </c>
      <c r="H28" s="69">
        <v>0</v>
      </c>
      <c r="I28" s="69">
        <v>0</v>
      </c>
      <c r="J28" s="69">
        <v>0</v>
      </c>
      <c r="K28" s="66"/>
      <c r="L28" s="69">
        <f t="shared" si="1"/>
        <v>0</v>
      </c>
      <c r="M28" s="69">
        <f t="shared" si="0"/>
        <v>0</v>
      </c>
      <c r="N28" s="69">
        <f t="shared" si="0"/>
        <v>0</v>
      </c>
      <c r="O28" s="78"/>
      <c r="P28" s="69">
        <f ca="1">IF(SUM(L28:INDIRECT(ADDRESS(ROW(L28)+$Q$7,COLUMN(L28),1,1)))&gt;0,1,0)</f>
        <v>0</v>
      </c>
      <c r="Q28" s="69">
        <f ca="1">IF(SUM(M28:INDIRECT(ADDRESS(ROW(M28)+$Q$7,COLUMN(M28),1,1)))&gt;0,1,0)</f>
        <v>0</v>
      </c>
      <c r="R28" s="69">
        <f ca="1">IF(SUM(N28:INDIRECT(ADDRESS(ROW(N28)+$Q$7,COLUMN(N28),1,1)))&gt;0,1,0)</f>
        <v>0</v>
      </c>
    </row>
    <row r="29" spans="1:18" x14ac:dyDescent="0.35">
      <c r="A29" s="41">
        <v>21</v>
      </c>
      <c r="B29" s="42">
        <v>0</v>
      </c>
      <c r="C29" s="42">
        <v>0</v>
      </c>
      <c r="D29" s="42">
        <v>0</v>
      </c>
      <c r="G29" s="68">
        <v>21</v>
      </c>
      <c r="H29" s="69">
        <v>0</v>
      </c>
      <c r="I29" s="69">
        <v>0</v>
      </c>
      <c r="J29" s="69">
        <v>0</v>
      </c>
      <c r="K29" s="66"/>
      <c r="L29" s="69">
        <f t="shared" si="1"/>
        <v>0</v>
      </c>
      <c r="M29" s="69">
        <f t="shared" si="0"/>
        <v>0</v>
      </c>
      <c r="N29" s="69">
        <f t="shared" si="0"/>
        <v>0</v>
      </c>
      <c r="O29" s="78"/>
      <c r="P29" s="69">
        <f ca="1">IF(SUM(L29:INDIRECT(ADDRESS(ROW(L29)+$Q$7,COLUMN(L29),1,1)))&gt;0,1,0)</f>
        <v>0</v>
      </c>
      <c r="Q29" s="69">
        <f ca="1">IF(SUM(M29:INDIRECT(ADDRESS(ROW(M29)+$Q$7,COLUMN(M29),1,1)))&gt;0,1,0)</f>
        <v>0</v>
      </c>
      <c r="R29" s="69">
        <f ca="1">IF(SUM(N29:INDIRECT(ADDRESS(ROW(N29)+$Q$7,COLUMN(N29),1,1)))&gt;0,1,0)</f>
        <v>0</v>
      </c>
    </row>
    <row r="30" spans="1:18" x14ac:dyDescent="0.35">
      <c r="A30" s="41">
        <v>22</v>
      </c>
      <c r="B30" s="42">
        <v>0</v>
      </c>
      <c r="C30" s="42">
        <v>0</v>
      </c>
      <c r="D30" s="42">
        <v>0</v>
      </c>
      <c r="G30" s="68">
        <v>22</v>
      </c>
      <c r="H30" s="69">
        <v>0</v>
      </c>
      <c r="I30" s="69">
        <v>0</v>
      </c>
      <c r="J30" s="69">
        <v>0</v>
      </c>
      <c r="K30" s="66"/>
      <c r="L30" s="69">
        <f t="shared" si="1"/>
        <v>0</v>
      </c>
      <c r="M30" s="69">
        <f t="shared" si="0"/>
        <v>0</v>
      </c>
      <c r="N30" s="69">
        <f t="shared" si="0"/>
        <v>0</v>
      </c>
      <c r="O30" s="78"/>
      <c r="P30" s="69">
        <f ca="1">IF(SUM(L30:INDIRECT(ADDRESS(ROW(L30)+$Q$7,COLUMN(L30),1,1)))&gt;0,1,0)</f>
        <v>0</v>
      </c>
      <c r="Q30" s="69">
        <f ca="1">IF(SUM(M30:INDIRECT(ADDRESS(ROW(M30)+$Q$7,COLUMN(M30),1,1)))&gt;0,1,0)</f>
        <v>0</v>
      </c>
      <c r="R30" s="69">
        <f ca="1">IF(SUM(N30:INDIRECT(ADDRESS(ROW(N30)+$Q$7,COLUMN(N30),1,1)))&gt;0,1,0)</f>
        <v>0</v>
      </c>
    </row>
    <row r="31" spans="1:18" x14ac:dyDescent="0.35">
      <c r="A31" s="41">
        <v>23</v>
      </c>
      <c r="B31" s="42">
        <v>0</v>
      </c>
      <c r="C31" s="42">
        <v>0</v>
      </c>
      <c r="D31" s="42">
        <v>0</v>
      </c>
      <c r="G31" s="68">
        <v>23</v>
      </c>
      <c r="H31" s="69">
        <v>0</v>
      </c>
      <c r="I31" s="69">
        <v>0</v>
      </c>
      <c r="J31" s="69">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1">
        <v>24</v>
      </c>
      <c r="B32" s="42">
        <v>0</v>
      </c>
      <c r="C32" s="42">
        <v>0</v>
      </c>
      <c r="D32" s="42">
        <v>0</v>
      </c>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100</v>
      </c>
      <c r="C34" s="42">
        <f t="shared" ref="C34:D34" si="2">SUM(C9:C33)</f>
        <v>0</v>
      </c>
      <c r="D34" s="42">
        <f t="shared" si="2"/>
        <v>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{2170D07D-5194-4011-951E-23B4F39C9B23}</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{36E9D415-7BDD-40CE-9B34-50D670C7DF50}</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{8C933125-14C2-4F1E-9096-6CBE751401FF}</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{37096428-A01A-476A-A438-D5AA3975F1E2}</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2170D07D-5194-4011-951E-23B4F39C9B23}">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36E9D415-7BDD-40CE-9B34-50D670C7DF50}">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8C933125-14C2-4F1E-9096-6CBE751401FF}">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37096428-A01A-476A-A438-D5AA3975F1E2}">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99</v>
      </c>
    </row>
    <row r="2" spans="1:18" x14ac:dyDescent="0.35">
      <c r="A2" s="37" t="s">
        <v>73</v>
      </c>
      <c r="B2" s="38"/>
      <c r="C2" s="38"/>
      <c r="D2" s="39" t="s">
        <v>95</v>
      </c>
    </row>
    <row r="3" spans="1:18" x14ac:dyDescent="0.35">
      <c r="A3" s="37" t="s">
        <v>75</v>
      </c>
      <c r="B3" s="38"/>
      <c r="C3" s="38"/>
      <c r="D3" s="39" t="s">
        <v>96</v>
      </c>
    </row>
    <row r="4" spans="1:18" x14ac:dyDescent="0.35">
      <c r="A4" s="37" t="s">
        <v>97</v>
      </c>
      <c r="B4" s="38"/>
      <c r="C4" s="38"/>
      <c r="D4" s="39" t="s">
        <v>100</v>
      </c>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1</v>
      </c>
      <c r="Q12" s="69">
        <f ca="1">IF(SUM(M12:INDIRECT(ADDRESS(ROW(M12)+$Q$7,COLUMN(M12),1,1)))&gt;0,1,0)</f>
        <v>1</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1</v>
      </c>
      <c r="Q13" s="69">
        <f ca="1">IF(SUM(M13:INDIRECT(ADDRESS(ROW(M13)+$Q$7,COLUMN(M13),1,1)))&gt;0,1,0)</f>
        <v>1</v>
      </c>
      <c r="R13" s="69">
        <f ca="1">IF(SUM(N13:INDIRECT(ADDRESS(ROW(N13)+$Q$7,COLUMN(N13),1,1)))&gt;0,1,0)</f>
        <v>0</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1</v>
      </c>
      <c r="Q14" s="69">
        <f ca="1">IF(SUM(M14:INDIRECT(ADDRESS(ROW(M14)+$Q$7,COLUMN(M14),1,1)))&gt;0,1,0)</f>
        <v>1</v>
      </c>
      <c r="R14" s="69">
        <f ca="1">IF(SUM(N14:INDIRECT(ADDRESS(ROW(N14)+$Q$7,COLUMN(N14),1,1)))&gt;0,1,0)</f>
        <v>0</v>
      </c>
    </row>
    <row r="15" spans="1:18" x14ac:dyDescent="0.35">
      <c r="A15" s="41">
        <v>7</v>
      </c>
      <c r="B15" s="42">
        <v>5</v>
      </c>
      <c r="C15" s="42">
        <v>0</v>
      </c>
      <c r="D15" s="42">
        <v>0</v>
      </c>
      <c r="G15" s="68">
        <v>7</v>
      </c>
      <c r="H15" s="69">
        <v>0.1</v>
      </c>
      <c r="I15" s="69">
        <v>0.1</v>
      </c>
      <c r="J15" s="69">
        <v>0</v>
      </c>
      <c r="K15" s="66"/>
      <c r="L15" s="69">
        <f t="shared" si="1"/>
        <v>1</v>
      </c>
      <c r="M15" s="69">
        <f t="shared" si="0"/>
        <v>1</v>
      </c>
      <c r="N15" s="69">
        <f t="shared" si="0"/>
        <v>0</v>
      </c>
      <c r="O15" s="78"/>
      <c r="P15" s="69">
        <f ca="1">IF(SUM(L15:INDIRECT(ADDRESS(ROW(L15)+$Q$7,COLUMN(L15),1,1)))&gt;0,1,0)</f>
        <v>1</v>
      </c>
      <c r="Q15" s="69">
        <f ca="1">IF(SUM(M15:INDIRECT(ADDRESS(ROW(M15)+$Q$7,COLUMN(M15),1,1)))&gt;0,1,0)</f>
        <v>1</v>
      </c>
      <c r="R15" s="69">
        <f ca="1">IF(SUM(N15:INDIRECT(ADDRESS(ROW(N15)+$Q$7,COLUMN(N15),1,1)))&gt;0,1,0)</f>
        <v>0</v>
      </c>
    </row>
    <row r="16" spans="1:18" x14ac:dyDescent="0.35">
      <c r="A16" s="41">
        <v>8</v>
      </c>
      <c r="B16" s="42">
        <v>20</v>
      </c>
      <c r="C16" s="42">
        <v>20</v>
      </c>
      <c r="D16" s="42">
        <v>0</v>
      </c>
      <c r="G16" s="68">
        <v>8</v>
      </c>
      <c r="H16" s="69">
        <v>1</v>
      </c>
      <c r="I16" s="69">
        <v>1</v>
      </c>
      <c r="J16" s="69">
        <v>0</v>
      </c>
      <c r="K16" s="66"/>
      <c r="L16" s="69">
        <f t="shared" si="1"/>
        <v>1</v>
      </c>
      <c r="M16" s="69">
        <f t="shared" si="0"/>
        <v>1</v>
      </c>
      <c r="N16" s="69">
        <f t="shared" si="0"/>
        <v>0</v>
      </c>
      <c r="O16" s="78"/>
      <c r="P16" s="69">
        <f ca="1">IF(SUM(L16:INDIRECT(ADDRESS(ROW(L16)+$Q$7,COLUMN(L16),1,1)))&gt;0,1,0)</f>
        <v>1</v>
      </c>
      <c r="Q16" s="69">
        <f ca="1">IF(SUM(M16:INDIRECT(ADDRESS(ROW(M16)+$Q$7,COLUMN(M16),1,1)))&gt;0,1,0)</f>
        <v>1</v>
      </c>
      <c r="R16" s="69">
        <f ca="1">IF(SUM(N16:INDIRECT(ADDRESS(ROW(N16)+$Q$7,COLUMN(N16),1,1)))&gt;0,1,0)</f>
        <v>0</v>
      </c>
    </row>
    <row r="17" spans="1:18" x14ac:dyDescent="0.35">
      <c r="A17" s="41">
        <v>9</v>
      </c>
      <c r="B17" s="42">
        <v>5</v>
      </c>
      <c r="C17" s="42">
        <v>5</v>
      </c>
      <c r="D17" s="42">
        <v>0</v>
      </c>
      <c r="G17" s="68">
        <v>9</v>
      </c>
      <c r="H17" s="69">
        <v>1</v>
      </c>
      <c r="I17" s="69">
        <v>1</v>
      </c>
      <c r="J17" s="69">
        <v>0</v>
      </c>
      <c r="K17" s="66"/>
      <c r="L17" s="69">
        <f t="shared" si="1"/>
        <v>1</v>
      </c>
      <c r="M17" s="69">
        <f t="shared" si="0"/>
        <v>1</v>
      </c>
      <c r="N17" s="69">
        <f t="shared" si="0"/>
        <v>0</v>
      </c>
      <c r="O17" s="78"/>
      <c r="P17" s="69">
        <f ca="1">IF(SUM(L17:INDIRECT(ADDRESS(ROW(L17)+$Q$7,COLUMN(L17),1,1)))&gt;0,1,0)</f>
        <v>1</v>
      </c>
      <c r="Q17" s="69">
        <f ca="1">IF(SUM(M17:INDIRECT(ADDRESS(ROW(M17)+$Q$7,COLUMN(M17),1,1)))&gt;0,1,0)</f>
        <v>1</v>
      </c>
      <c r="R17" s="69">
        <f ca="1">IF(SUM(N17:INDIRECT(ADDRESS(ROW(N17)+$Q$7,COLUMN(N17),1,1)))&gt;0,1,0)</f>
        <v>0</v>
      </c>
    </row>
    <row r="18" spans="1:18" x14ac:dyDescent="0.35">
      <c r="A18" s="41">
        <v>10</v>
      </c>
      <c r="B18" s="42">
        <v>5</v>
      </c>
      <c r="C18" s="42">
        <v>5</v>
      </c>
      <c r="D18" s="42">
        <v>0</v>
      </c>
      <c r="G18" s="68">
        <v>10</v>
      </c>
      <c r="H18" s="69">
        <v>1</v>
      </c>
      <c r="I18" s="69">
        <v>1</v>
      </c>
      <c r="J18" s="69">
        <v>0</v>
      </c>
      <c r="K18" s="66"/>
      <c r="L18" s="69">
        <f t="shared" si="1"/>
        <v>1</v>
      </c>
      <c r="M18" s="69">
        <f t="shared" si="0"/>
        <v>1</v>
      </c>
      <c r="N18" s="69">
        <f t="shared" si="0"/>
        <v>0</v>
      </c>
      <c r="O18" s="78"/>
      <c r="P18" s="69">
        <f ca="1">IF(SUM(L18:INDIRECT(ADDRESS(ROW(L18)+$Q$7,COLUMN(L18),1,1)))&gt;0,1,0)</f>
        <v>1</v>
      </c>
      <c r="Q18" s="69">
        <f ca="1">IF(SUM(M18:INDIRECT(ADDRESS(ROW(M18)+$Q$7,COLUMN(M18),1,1)))&gt;0,1,0)</f>
        <v>1</v>
      </c>
      <c r="R18" s="69">
        <f ca="1">IF(SUM(N18:INDIRECT(ADDRESS(ROW(N18)+$Q$7,COLUMN(N18),1,1)))&gt;0,1,0)</f>
        <v>0</v>
      </c>
    </row>
    <row r="19" spans="1:18" x14ac:dyDescent="0.35">
      <c r="A19" s="41">
        <v>11</v>
      </c>
      <c r="B19" s="42">
        <v>30</v>
      </c>
      <c r="C19" s="42">
        <v>15</v>
      </c>
      <c r="D19" s="42">
        <v>0</v>
      </c>
      <c r="G19" s="68">
        <v>11</v>
      </c>
      <c r="H19" s="69">
        <v>1</v>
      </c>
      <c r="I19" s="69">
        <v>1</v>
      </c>
      <c r="J19" s="69">
        <v>0</v>
      </c>
      <c r="K19" s="66"/>
      <c r="L19" s="69">
        <f t="shared" si="1"/>
        <v>1</v>
      </c>
      <c r="M19" s="69">
        <f t="shared" si="0"/>
        <v>1</v>
      </c>
      <c r="N19" s="69">
        <f t="shared" si="0"/>
        <v>0</v>
      </c>
      <c r="O19" s="78"/>
      <c r="P19" s="69">
        <f ca="1">IF(SUM(L19:INDIRECT(ADDRESS(ROW(L19)+$Q$7,COLUMN(L19),1,1)))&gt;0,1,0)</f>
        <v>1</v>
      </c>
      <c r="Q19" s="69">
        <f ca="1">IF(SUM(M19:INDIRECT(ADDRESS(ROW(M19)+$Q$7,COLUMN(M19),1,1)))&gt;0,1,0)</f>
        <v>1</v>
      </c>
      <c r="R19" s="69">
        <f ca="1">IF(SUM(N19:INDIRECT(ADDRESS(ROW(N19)+$Q$7,COLUMN(N19),1,1)))&gt;0,1,0)</f>
        <v>0</v>
      </c>
    </row>
    <row r="20" spans="1:18" x14ac:dyDescent="0.35">
      <c r="A20" s="41">
        <v>12</v>
      </c>
      <c r="B20" s="42">
        <v>5</v>
      </c>
      <c r="C20" s="42">
        <v>5</v>
      </c>
      <c r="D20" s="42">
        <v>0</v>
      </c>
      <c r="G20" s="68">
        <v>12</v>
      </c>
      <c r="H20" s="69">
        <v>1</v>
      </c>
      <c r="I20" s="69">
        <v>1</v>
      </c>
      <c r="J20" s="69">
        <v>0</v>
      </c>
      <c r="K20" s="66"/>
      <c r="L20" s="69">
        <f t="shared" si="1"/>
        <v>1</v>
      </c>
      <c r="M20" s="69">
        <f t="shared" si="0"/>
        <v>1</v>
      </c>
      <c r="N20" s="69">
        <f t="shared" si="0"/>
        <v>0</v>
      </c>
      <c r="O20" s="78"/>
      <c r="P20" s="69">
        <f ca="1">IF(SUM(L20:INDIRECT(ADDRESS(ROW(L20)+$Q$7,COLUMN(L20),1,1)))&gt;0,1,0)</f>
        <v>1</v>
      </c>
      <c r="Q20" s="69">
        <f ca="1">IF(SUM(M20:INDIRECT(ADDRESS(ROW(M20)+$Q$7,COLUMN(M20),1,1)))&gt;0,1,0)</f>
        <v>1</v>
      </c>
      <c r="R20" s="69">
        <f ca="1">IF(SUM(N20:INDIRECT(ADDRESS(ROW(N20)+$Q$7,COLUMN(N20),1,1)))&gt;0,1,0)</f>
        <v>0</v>
      </c>
    </row>
    <row r="21" spans="1:18" x14ac:dyDescent="0.35">
      <c r="A21" s="41">
        <v>13</v>
      </c>
      <c r="B21" s="42">
        <v>10</v>
      </c>
      <c r="C21" s="42">
        <v>5</v>
      </c>
      <c r="D21" s="42">
        <v>0</v>
      </c>
      <c r="G21" s="68">
        <v>13</v>
      </c>
      <c r="H21" s="69">
        <v>1</v>
      </c>
      <c r="I21" s="69">
        <v>1</v>
      </c>
      <c r="J21" s="69">
        <v>0</v>
      </c>
      <c r="K21" s="66"/>
      <c r="L21" s="69">
        <f t="shared" si="1"/>
        <v>1</v>
      </c>
      <c r="M21" s="69">
        <f t="shared" si="0"/>
        <v>1</v>
      </c>
      <c r="N21" s="69">
        <f t="shared" si="0"/>
        <v>0</v>
      </c>
      <c r="O21" s="78"/>
      <c r="P21" s="69">
        <f ca="1">IF(SUM(L21:INDIRECT(ADDRESS(ROW(L21)+$Q$7,COLUMN(L21),1,1)))&gt;0,1,0)</f>
        <v>1</v>
      </c>
      <c r="Q21" s="69">
        <f ca="1">IF(SUM(M21:INDIRECT(ADDRESS(ROW(M21)+$Q$7,COLUMN(M21),1,1)))&gt;0,1,0)</f>
        <v>1</v>
      </c>
      <c r="R21" s="69">
        <f ca="1">IF(SUM(N21:INDIRECT(ADDRESS(ROW(N21)+$Q$7,COLUMN(N21),1,1)))&gt;0,1,0)</f>
        <v>0</v>
      </c>
    </row>
    <row r="22" spans="1:18" x14ac:dyDescent="0.35">
      <c r="A22" s="41">
        <v>14</v>
      </c>
      <c r="B22" s="42">
        <v>10</v>
      </c>
      <c r="C22" s="42">
        <v>0</v>
      </c>
      <c r="D22" s="42">
        <v>0</v>
      </c>
      <c r="G22" s="68">
        <v>14</v>
      </c>
      <c r="H22" s="69">
        <v>0.5</v>
      </c>
      <c r="I22" s="69">
        <v>0.1</v>
      </c>
      <c r="J22" s="69">
        <v>0</v>
      </c>
      <c r="K22" s="66"/>
      <c r="L22" s="69">
        <f t="shared" si="1"/>
        <v>1</v>
      </c>
      <c r="M22" s="69">
        <f t="shared" si="0"/>
        <v>1</v>
      </c>
      <c r="N22" s="69">
        <f t="shared" si="0"/>
        <v>0</v>
      </c>
      <c r="O22" s="78"/>
      <c r="P22" s="69">
        <f ca="1">IF(SUM(L22:INDIRECT(ADDRESS(ROW(L22)+$Q$7,COLUMN(L22),1,1)))&gt;0,1,0)</f>
        <v>1</v>
      </c>
      <c r="Q22" s="69">
        <f ca="1">IF(SUM(M22:INDIRECT(ADDRESS(ROW(M22)+$Q$7,COLUMN(M22),1,1)))&gt;0,1,0)</f>
        <v>1</v>
      </c>
      <c r="R22" s="69">
        <f ca="1">IF(SUM(N22:INDIRECT(ADDRESS(ROW(N22)+$Q$7,COLUMN(N22),1,1)))&gt;0,1,0)</f>
        <v>0</v>
      </c>
    </row>
    <row r="23" spans="1:18" x14ac:dyDescent="0.35">
      <c r="A23" s="41">
        <v>15</v>
      </c>
      <c r="B23" s="42">
        <v>5</v>
      </c>
      <c r="C23" s="42">
        <v>0</v>
      </c>
      <c r="D23" s="42">
        <v>0</v>
      </c>
      <c r="G23" s="68">
        <v>15</v>
      </c>
      <c r="H23" s="69">
        <v>1</v>
      </c>
      <c r="I23" s="69">
        <v>0</v>
      </c>
      <c r="J23" s="69">
        <v>0</v>
      </c>
      <c r="K23" s="66"/>
      <c r="L23" s="69">
        <f t="shared" si="1"/>
        <v>1</v>
      </c>
      <c r="M23" s="69">
        <f t="shared" si="0"/>
        <v>0</v>
      </c>
      <c r="N23" s="69">
        <f t="shared" si="0"/>
        <v>0</v>
      </c>
      <c r="O23" s="78"/>
      <c r="P23" s="69">
        <f ca="1">IF(SUM(L23:INDIRECT(ADDRESS(ROW(L23)+$Q$7,COLUMN(L23),1,1)))&gt;0,1,0)</f>
        <v>1</v>
      </c>
      <c r="Q23" s="69">
        <f ca="1">IF(SUM(M23:INDIRECT(ADDRESS(ROW(M23)+$Q$7,COLUMN(M23),1,1)))&gt;0,1,0)</f>
        <v>0</v>
      </c>
      <c r="R23" s="69">
        <f ca="1">IF(SUM(N23:INDIRECT(ADDRESS(ROW(N23)+$Q$7,COLUMN(N23),1,1)))&gt;0,1,0)</f>
        <v>0</v>
      </c>
    </row>
    <row r="24" spans="1:18" x14ac:dyDescent="0.35">
      <c r="A24" s="41">
        <v>16</v>
      </c>
      <c r="B24" s="42">
        <v>0</v>
      </c>
      <c r="C24" s="42">
        <v>0</v>
      </c>
      <c r="D24" s="42">
        <v>0</v>
      </c>
      <c r="G24" s="68">
        <v>16</v>
      </c>
      <c r="H24" s="69">
        <v>1</v>
      </c>
      <c r="I24" s="69">
        <v>0</v>
      </c>
      <c r="J24" s="69">
        <v>0</v>
      </c>
      <c r="K24" s="66"/>
      <c r="L24" s="69">
        <f t="shared" si="1"/>
        <v>1</v>
      </c>
      <c r="M24" s="69">
        <f t="shared" si="0"/>
        <v>0</v>
      </c>
      <c r="N24" s="69">
        <f t="shared" si="0"/>
        <v>0</v>
      </c>
      <c r="O24" s="78"/>
      <c r="P24" s="69">
        <f ca="1">IF(SUM(L24:INDIRECT(ADDRESS(ROW(L24)+$Q$7,COLUMN(L24),1,1)))&gt;0,1,0)</f>
        <v>1</v>
      </c>
      <c r="Q24" s="69">
        <f ca="1">IF(SUM(M24:INDIRECT(ADDRESS(ROW(M24)+$Q$7,COLUMN(M24),1,1)))&gt;0,1,0)</f>
        <v>0</v>
      </c>
      <c r="R24" s="69">
        <f ca="1">IF(SUM(N24:INDIRECT(ADDRESS(ROW(N24)+$Q$7,COLUMN(N24),1,1)))&gt;0,1,0)</f>
        <v>0</v>
      </c>
    </row>
    <row r="25" spans="1:18" x14ac:dyDescent="0.35">
      <c r="A25" s="41">
        <v>17</v>
      </c>
      <c r="B25" s="42">
        <v>0</v>
      </c>
      <c r="C25" s="42">
        <v>0</v>
      </c>
      <c r="D25" s="42">
        <v>0</v>
      </c>
      <c r="G25" s="68">
        <v>17</v>
      </c>
      <c r="H25" s="69">
        <v>1</v>
      </c>
      <c r="I25" s="69">
        <v>0</v>
      </c>
      <c r="J25" s="69">
        <v>0</v>
      </c>
      <c r="K25" s="66"/>
      <c r="L25" s="69">
        <f t="shared" si="1"/>
        <v>1</v>
      </c>
      <c r="M25" s="69">
        <f t="shared" si="0"/>
        <v>0</v>
      </c>
      <c r="N25" s="69">
        <f t="shared" si="0"/>
        <v>0</v>
      </c>
      <c r="O25" s="78"/>
      <c r="P25" s="69">
        <f ca="1">IF(SUM(L25:INDIRECT(ADDRESS(ROW(L25)+$Q$7,COLUMN(L25),1,1)))&gt;0,1,0)</f>
        <v>1</v>
      </c>
      <c r="Q25" s="69">
        <f ca="1">IF(SUM(M25:INDIRECT(ADDRESS(ROW(M25)+$Q$7,COLUMN(M25),1,1)))&gt;0,1,0)</f>
        <v>0</v>
      </c>
      <c r="R25" s="69">
        <f ca="1">IF(SUM(N25:INDIRECT(ADDRESS(ROW(N25)+$Q$7,COLUMN(N25),1,1)))&gt;0,1,0)</f>
        <v>0</v>
      </c>
    </row>
    <row r="26" spans="1:18" x14ac:dyDescent="0.35">
      <c r="A26" s="41">
        <v>18</v>
      </c>
      <c r="B26" s="42">
        <v>0</v>
      </c>
      <c r="C26" s="42">
        <v>0</v>
      </c>
      <c r="D26" s="42">
        <v>0</v>
      </c>
      <c r="G26" s="68">
        <v>18</v>
      </c>
      <c r="H26" s="69">
        <v>0.1</v>
      </c>
      <c r="I26" s="69">
        <v>0</v>
      </c>
      <c r="J26" s="69">
        <v>0</v>
      </c>
      <c r="K26" s="66"/>
      <c r="L26" s="69">
        <f t="shared" si="1"/>
        <v>1</v>
      </c>
      <c r="M26" s="69">
        <f t="shared" si="0"/>
        <v>0</v>
      </c>
      <c r="N26" s="69">
        <f t="shared" si="0"/>
        <v>0</v>
      </c>
      <c r="O26" s="78"/>
      <c r="P26" s="69">
        <f ca="1">IF(SUM(L26:INDIRECT(ADDRESS(ROW(L26)+$Q$7,COLUMN(L26),1,1)))&gt;0,1,0)</f>
        <v>1</v>
      </c>
      <c r="Q26" s="69">
        <f ca="1">IF(SUM(M26:INDIRECT(ADDRESS(ROW(M26)+$Q$7,COLUMN(M26),1,1)))&gt;0,1,0)</f>
        <v>0</v>
      </c>
      <c r="R26" s="69">
        <f ca="1">IF(SUM(N26:INDIRECT(ADDRESS(ROW(N26)+$Q$7,COLUMN(N26),1,1)))&gt;0,1,0)</f>
        <v>0</v>
      </c>
    </row>
    <row r="27" spans="1:18" x14ac:dyDescent="0.35">
      <c r="A27" s="41">
        <v>19</v>
      </c>
      <c r="B27" s="42">
        <v>0</v>
      </c>
      <c r="C27" s="42">
        <v>0</v>
      </c>
      <c r="D27" s="42">
        <v>0</v>
      </c>
      <c r="G27" s="68">
        <v>19</v>
      </c>
      <c r="H27" s="69">
        <v>0</v>
      </c>
      <c r="I27" s="69">
        <v>0</v>
      </c>
      <c r="J27" s="69">
        <v>0</v>
      </c>
      <c r="K27" s="66"/>
      <c r="L27" s="69">
        <f t="shared" si="1"/>
        <v>0</v>
      </c>
      <c r="M27" s="69">
        <f t="shared" si="0"/>
        <v>0</v>
      </c>
      <c r="N27" s="69">
        <f t="shared" si="0"/>
        <v>0</v>
      </c>
      <c r="O27" s="78"/>
      <c r="P27" s="69">
        <f ca="1">IF(SUM(L27:INDIRECT(ADDRESS(ROW(L27)+$Q$7,COLUMN(L27),1,1)))&gt;0,1,0)</f>
        <v>0</v>
      </c>
      <c r="Q27" s="69">
        <f ca="1">IF(SUM(M27:INDIRECT(ADDRESS(ROW(M27)+$Q$7,COLUMN(M27),1,1)))&gt;0,1,0)</f>
        <v>0</v>
      </c>
      <c r="R27" s="69">
        <f ca="1">IF(SUM(N27:INDIRECT(ADDRESS(ROW(N27)+$Q$7,COLUMN(N27),1,1)))&gt;0,1,0)</f>
        <v>0</v>
      </c>
    </row>
    <row r="28" spans="1:18" x14ac:dyDescent="0.35">
      <c r="A28" s="41">
        <v>20</v>
      </c>
      <c r="B28" s="42">
        <v>0</v>
      </c>
      <c r="C28" s="42">
        <v>0</v>
      </c>
      <c r="D28" s="42">
        <v>0</v>
      </c>
      <c r="G28" s="68">
        <v>20</v>
      </c>
      <c r="H28" s="69">
        <v>0</v>
      </c>
      <c r="I28" s="69">
        <v>0</v>
      </c>
      <c r="J28" s="69">
        <v>0</v>
      </c>
      <c r="K28" s="66"/>
      <c r="L28" s="69">
        <f t="shared" si="1"/>
        <v>0</v>
      </c>
      <c r="M28" s="69">
        <f t="shared" si="0"/>
        <v>0</v>
      </c>
      <c r="N28" s="69">
        <f t="shared" si="0"/>
        <v>0</v>
      </c>
      <c r="O28" s="78"/>
      <c r="P28" s="69">
        <f ca="1">IF(SUM(L28:INDIRECT(ADDRESS(ROW(L28)+$Q$7,COLUMN(L28),1,1)))&gt;0,1,0)</f>
        <v>0</v>
      </c>
      <c r="Q28" s="69">
        <f ca="1">IF(SUM(M28:INDIRECT(ADDRESS(ROW(M28)+$Q$7,COLUMN(M28),1,1)))&gt;0,1,0)</f>
        <v>0</v>
      </c>
      <c r="R28" s="69">
        <f ca="1">IF(SUM(N28:INDIRECT(ADDRESS(ROW(N28)+$Q$7,COLUMN(N28),1,1)))&gt;0,1,0)</f>
        <v>0</v>
      </c>
    </row>
    <row r="29" spans="1:18" x14ac:dyDescent="0.35">
      <c r="A29" s="41">
        <v>21</v>
      </c>
      <c r="B29" s="42">
        <v>0</v>
      </c>
      <c r="C29" s="42">
        <v>0</v>
      </c>
      <c r="D29" s="42">
        <v>0</v>
      </c>
      <c r="G29" s="68">
        <v>21</v>
      </c>
      <c r="H29" s="69">
        <v>0</v>
      </c>
      <c r="I29" s="69">
        <v>0</v>
      </c>
      <c r="J29" s="69">
        <v>0</v>
      </c>
      <c r="K29" s="66"/>
      <c r="L29" s="69">
        <f t="shared" si="1"/>
        <v>0</v>
      </c>
      <c r="M29" s="69">
        <f t="shared" si="0"/>
        <v>0</v>
      </c>
      <c r="N29" s="69">
        <f t="shared" si="0"/>
        <v>0</v>
      </c>
      <c r="O29" s="78"/>
      <c r="P29" s="69">
        <f ca="1">IF(SUM(L29:INDIRECT(ADDRESS(ROW(L29)+$Q$7,COLUMN(L29),1,1)))&gt;0,1,0)</f>
        <v>0</v>
      </c>
      <c r="Q29" s="69">
        <f ca="1">IF(SUM(M29:INDIRECT(ADDRESS(ROW(M29)+$Q$7,COLUMN(M29),1,1)))&gt;0,1,0)</f>
        <v>0</v>
      </c>
      <c r="R29" s="69">
        <f ca="1">IF(SUM(N29:INDIRECT(ADDRESS(ROW(N29)+$Q$7,COLUMN(N29),1,1)))&gt;0,1,0)</f>
        <v>0</v>
      </c>
    </row>
    <row r="30" spans="1:18" x14ac:dyDescent="0.35">
      <c r="A30" s="41">
        <v>22</v>
      </c>
      <c r="B30" s="42">
        <v>0</v>
      </c>
      <c r="C30" s="42">
        <v>0</v>
      </c>
      <c r="D30" s="42">
        <v>0</v>
      </c>
      <c r="G30" s="68">
        <v>22</v>
      </c>
      <c r="H30" s="69">
        <v>0</v>
      </c>
      <c r="I30" s="69">
        <v>0</v>
      </c>
      <c r="J30" s="69">
        <v>0</v>
      </c>
      <c r="K30" s="66"/>
      <c r="L30" s="69">
        <f t="shared" si="1"/>
        <v>0</v>
      </c>
      <c r="M30" s="69">
        <f t="shared" si="0"/>
        <v>0</v>
      </c>
      <c r="N30" s="69">
        <f t="shared" si="0"/>
        <v>0</v>
      </c>
      <c r="O30" s="78"/>
      <c r="P30" s="69">
        <f ca="1">IF(SUM(L30:INDIRECT(ADDRESS(ROW(L30)+$Q$7,COLUMN(L30),1,1)))&gt;0,1,0)</f>
        <v>0</v>
      </c>
      <c r="Q30" s="69">
        <f ca="1">IF(SUM(M30:INDIRECT(ADDRESS(ROW(M30)+$Q$7,COLUMN(M30),1,1)))&gt;0,1,0)</f>
        <v>0</v>
      </c>
      <c r="R30" s="69">
        <f ca="1">IF(SUM(N30:INDIRECT(ADDRESS(ROW(N30)+$Q$7,COLUMN(N30),1,1)))&gt;0,1,0)</f>
        <v>0</v>
      </c>
    </row>
    <row r="31" spans="1:18" x14ac:dyDescent="0.35">
      <c r="A31" s="41">
        <v>23</v>
      </c>
      <c r="B31" s="42">
        <v>0</v>
      </c>
      <c r="C31" s="42">
        <v>0</v>
      </c>
      <c r="D31" s="42">
        <v>0</v>
      </c>
      <c r="G31" s="68">
        <v>23</v>
      </c>
      <c r="H31" s="69">
        <v>0</v>
      </c>
      <c r="I31" s="69">
        <v>0</v>
      </c>
      <c r="J31" s="69">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1">
        <v>24</v>
      </c>
      <c r="B32" s="42">
        <v>0</v>
      </c>
      <c r="C32" s="42">
        <v>0</v>
      </c>
      <c r="D32" s="42">
        <v>0</v>
      </c>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95</v>
      </c>
      <c r="C34" s="42">
        <f t="shared" ref="C34:D34" si="2">SUM(C9:C33)</f>
        <v>55</v>
      </c>
      <c r="D34" s="42">
        <f t="shared" si="2"/>
        <v>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{A5897F50-B6AC-4446-9B1F-D7428895ECA5}</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{15BE4D33-29BE-4BE8-AF43-FA44EAA2760D}</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{F0971F60-60DB-4A09-8256-12D352BB9724}</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{110BB71B-C1F2-4910-B397-41B2239FF53F}</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5897F50-B6AC-4446-9B1F-D7428895ECA5}">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15BE4D33-29BE-4BE8-AF43-FA44EAA2760D}">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F0971F60-60DB-4A09-8256-12D352BB9724}">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110BB71B-C1F2-4910-B397-41B2239FF53F}">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101</v>
      </c>
    </row>
    <row r="2" spans="1:18" x14ac:dyDescent="0.35">
      <c r="A2" s="37" t="s">
        <v>73</v>
      </c>
      <c r="B2" s="38"/>
      <c r="C2" s="38"/>
      <c r="D2" s="39" t="s">
        <v>95</v>
      </c>
    </row>
    <row r="3" spans="1:18" x14ac:dyDescent="0.35">
      <c r="A3" s="37" t="s">
        <v>75</v>
      </c>
      <c r="B3" s="38"/>
      <c r="C3" s="38"/>
      <c r="D3" s="39" t="s">
        <v>96</v>
      </c>
    </row>
    <row r="4" spans="1:18" x14ac:dyDescent="0.35">
      <c r="A4" s="37" t="s">
        <v>97</v>
      </c>
      <c r="B4" s="38"/>
      <c r="C4" s="38"/>
      <c r="D4" s="39" t="s">
        <v>102</v>
      </c>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1</v>
      </c>
      <c r="Q12" s="69">
        <f ca="1">IF(SUM(M12:INDIRECT(ADDRESS(ROW(M12)+$Q$7,COLUMN(M12),1,1)))&gt;0,1,0)</f>
        <v>1</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1</v>
      </c>
      <c r="Q13" s="69">
        <f ca="1">IF(SUM(M13:INDIRECT(ADDRESS(ROW(M13)+$Q$7,COLUMN(M13),1,1)))&gt;0,1,0)</f>
        <v>1</v>
      </c>
      <c r="R13" s="69">
        <f ca="1">IF(SUM(N13:INDIRECT(ADDRESS(ROW(N13)+$Q$7,COLUMN(N13),1,1)))&gt;0,1,0)</f>
        <v>0</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1</v>
      </c>
      <c r="Q14" s="69">
        <f ca="1">IF(SUM(M14:INDIRECT(ADDRESS(ROW(M14)+$Q$7,COLUMN(M14),1,1)))&gt;0,1,0)</f>
        <v>1</v>
      </c>
      <c r="R14" s="69">
        <f ca="1">IF(SUM(N14:INDIRECT(ADDRESS(ROW(N14)+$Q$7,COLUMN(N14),1,1)))&gt;0,1,0)</f>
        <v>0</v>
      </c>
    </row>
    <row r="15" spans="1:18" x14ac:dyDescent="0.35">
      <c r="A15" s="41">
        <v>7</v>
      </c>
      <c r="B15" s="42">
        <v>5</v>
      </c>
      <c r="C15" s="42">
        <v>5</v>
      </c>
      <c r="D15" s="42">
        <v>0</v>
      </c>
      <c r="G15" s="68">
        <v>7</v>
      </c>
      <c r="H15" s="69">
        <v>0.1</v>
      </c>
      <c r="I15" s="69">
        <v>0.1</v>
      </c>
      <c r="J15" s="69">
        <v>0</v>
      </c>
      <c r="K15" s="66"/>
      <c r="L15" s="69">
        <f t="shared" si="1"/>
        <v>1</v>
      </c>
      <c r="M15" s="69">
        <f t="shared" si="0"/>
        <v>1</v>
      </c>
      <c r="N15" s="69">
        <f t="shared" si="0"/>
        <v>0</v>
      </c>
      <c r="O15" s="78"/>
      <c r="P15" s="69">
        <f ca="1">IF(SUM(L15:INDIRECT(ADDRESS(ROW(L15)+$Q$7,COLUMN(L15),1,1)))&gt;0,1,0)</f>
        <v>1</v>
      </c>
      <c r="Q15" s="69">
        <f ca="1">IF(SUM(M15:INDIRECT(ADDRESS(ROW(M15)+$Q$7,COLUMN(M15),1,1)))&gt;0,1,0)</f>
        <v>1</v>
      </c>
      <c r="R15" s="69">
        <f ca="1">IF(SUM(N15:INDIRECT(ADDRESS(ROW(N15)+$Q$7,COLUMN(N15),1,1)))&gt;0,1,0)</f>
        <v>0</v>
      </c>
    </row>
    <row r="16" spans="1:18" x14ac:dyDescent="0.35">
      <c r="A16" s="41">
        <v>8</v>
      </c>
      <c r="B16" s="42">
        <v>20</v>
      </c>
      <c r="C16" s="42">
        <v>20</v>
      </c>
      <c r="D16" s="42">
        <v>0</v>
      </c>
      <c r="G16" s="68">
        <v>8</v>
      </c>
      <c r="H16" s="69">
        <v>1</v>
      </c>
      <c r="I16" s="69">
        <v>1</v>
      </c>
      <c r="J16" s="69">
        <v>0</v>
      </c>
      <c r="K16" s="66"/>
      <c r="L16" s="69">
        <f t="shared" si="1"/>
        <v>1</v>
      </c>
      <c r="M16" s="69">
        <f t="shared" si="0"/>
        <v>1</v>
      </c>
      <c r="N16" s="69">
        <f t="shared" si="0"/>
        <v>0</v>
      </c>
      <c r="O16" s="78"/>
      <c r="P16" s="69">
        <f ca="1">IF(SUM(L16:INDIRECT(ADDRESS(ROW(L16)+$Q$7,COLUMN(L16),1,1)))&gt;0,1,0)</f>
        <v>1</v>
      </c>
      <c r="Q16" s="69">
        <f ca="1">IF(SUM(M16:INDIRECT(ADDRESS(ROW(M16)+$Q$7,COLUMN(M16),1,1)))&gt;0,1,0)</f>
        <v>1</v>
      </c>
      <c r="R16" s="69">
        <f ca="1">IF(SUM(N16:INDIRECT(ADDRESS(ROW(N16)+$Q$7,COLUMN(N16),1,1)))&gt;0,1,0)</f>
        <v>0</v>
      </c>
    </row>
    <row r="17" spans="1:18" x14ac:dyDescent="0.35">
      <c r="A17" s="41">
        <v>9</v>
      </c>
      <c r="B17" s="42">
        <v>5</v>
      </c>
      <c r="C17" s="42">
        <v>5</v>
      </c>
      <c r="D17" s="42">
        <v>0</v>
      </c>
      <c r="G17" s="68">
        <v>9</v>
      </c>
      <c r="H17" s="69">
        <v>1</v>
      </c>
      <c r="I17" s="69">
        <v>1</v>
      </c>
      <c r="J17" s="69">
        <v>0</v>
      </c>
      <c r="K17" s="66"/>
      <c r="L17" s="69">
        <f t="shared" si="1"/>
        <v>1</v>
      </c>
      <c r="M17" s="69">
        <f t="shared" si="0"/>
        <v>1</v>
      </c>
      <c r="N17" s="69">
        <f t="shared" si="0"/>
        <v>0</v>
      </c>
      <c r="O17" s="78"/>
      <c r="P17" s="69">
        <f ca="1">IF(SUM(L17:INDIRECT(ADDRESS(ROW(L17)+$Q$7,COLUMN(L17),1,1)))&gt;0,1,0)</f>
        <v>1</v>
      </c>
      <c r="Q17" s="69">
        <f ca="1">IF(SUM(M17:INDIRECT(ADDRESS(ROW(M17)+$Q$7,COLUMN(M17),1,1)))&gt;0,1,0)</f>
        <v>1</v>
      </c>
      <c r="R17" s="69">
        <f ca="1">IF(SUM(N17:INDIRECT(ADDRESS(ROW(N17)+$Q$7,COLUMN(N17),1,1)))&gt;0,1,0)</f>
        <v>0</v>
      </c>
    </row>
    <row r="18" spans="1:18" x14ac:dyDescent="0.35">
      <c r="A18" s="41">
        <v>10</v>
      </c>
      <c r="B18" s="42">
        <v>5</v>
      </c>
      <c r="C18" s="42">
        <v>5</v>
      </c>
      <c r="D18" s="42">
        <v>0</v>
      </c>
      <c r="G18" s="68">
        <v>10</v>
      </c>
      <c r="H18" s="69">
        <v>1</v>
      </c>
      <c r="I18" s="69">
        <v>1</v>
      </c>
      <c r="J18" s="69">
        <v>0</v>
      </c>
      <c r="K18" s="66"/>
      <c r="L18" s="69">
        <f t="shared" si="1"/>
        <v>1</v>
      </c>
      <c r="M18" s="69">
        <f t="shared" si="0"/>
        <v>1</v>
      </c>
      <c r="N18" s="69">
        <f t="shared" si="0"/>
        <v>0</v>
      </c>
      <c r="O18" s="78"/>
      <c r="P18" s="69">
        <f ca="1">IF(SUM(L18:INDIRECT(ADDRESS(ROW(L18)+$Q$7,COLUMN(L18),1,1)))&gt;0,1,0)</f>
        <v>1</v>
      </c>
      <c r="Q18" s="69">
        <f ca="1">IF(SUM(M18:INDIRECT(ADDRESS(ROW(M18)+$Q$7,COLUMN(M18),1,1)))&gt;0,1,0)</f>
        <v>1</v>
      </c>
      <c r="R18" s="69">
        <f ca="1">IF(SUM(N18:INDIRECT(ADDRESS(ROW(N18)+$Q$7,COLUMN(N18),1,1)))&gt;0,1,0)</f>
        <v>0</v>
      </c>
    </row>
    <row r="19" spans="1:18" x14ac:dyDescent="0.35">
      <c r="A19" s="41">
        <v>11</v>
      </c>
      <c r="B19" s="42">
        <v>30</v>
      </c>
      <c r="C19" s="42">
        <v>30</v>
      </c>
      <c r="D19" s="42">
        <v>0</v>
      </c>
      <c r="G19" s="68">
        <v>11</v>
      </c>
      <c r="H19" s="69">
        <v>1</v>
      </c>
      <c r="I19" s="69">
        <v>1</v>
      </c>
      <c r="J19" s="69">
        <v>0</v>
      </c>
      <c r="K19" s="66"/>
      <c r="L19" s="69">
        <f t="shared" si="1"/>
        <v>1</v>
      </c>
      <c r="M19" s="69">
        <f t="shared" si="0"/>
        <v>1</v>
      </c>
      <c r="N19" s="69">
        <f t="shared" si="0"/>
        <v>0</v>
      </c>
      <c r="O19" s="78"/>
      <c r="P19" s="69">
        <f ca="1">IF(SUM(L19:INDIRECT(ADDRESS(ROW(L19)+$Q$7,COLUMN(L19),1,1)))&gt;0,1,0)</f>
        <v>1</v>
      </c>
      <c r="Q19" s="69">
        <f ca="1">IF(SUM(M19:INDIRECT(ADDRESS(ROW(M19)+$Q$7,COLUMN(M19),1,1)))&gt;0,1,0)</f>
        <v>1</v>
      </c>
      <c r="R19" s="69">
        <f ca="1">IF(SUM(N19:INDIRECT(ADDRESS(ROW(N19)+$Q$7,COLUMN(N19),1,1)))&gt;0,1,0)</f>
        <v>0</v>
      </c>
    </row>
    <row r="20" spans="1:18" x14ac:dyDescent="0.35">
      <c r="A20" s="41">
        <v>12</v>
      </c>
      <c r="B20" s="42">
        <v>5</v>
      </c>
      <c r="C20" s="42">
        <v>5</v>
      </c>
      <c r="D20" s="42">
        <v>0</v>
      </c>
      <c r="G20" s="68">
        <v>12</v>
      </c>
      <c r="H20" s="69">
        <v>1</v>
      </c>
      <c r="I20" s="69">
        <v>1</v>
      </c>
      <c r="J20" s="69">
        <v>0</v>
      </c>
      <c r="K20" s="66"/>
      <c r="L20" s="69">
        <f t="shared" si="1"/>
        <v>1</v>
      </c>
      <c r="M20" s="69">
        <f t="shared" si="0"/>
        <v>1</v>
      </c>
      <c r="N20" s="69">
        <f t="shared" si="0"/>
        <v>0</v>
      </c>
      <c r="O20" s="78"/>
      <c r="P20" s="69">
        <f ca="1">IF(SUM(L20:INDIRECT(ADDRESS(ROW(L20)+$Q$7,COLUMN(L20),1,1)))&gt;0,1,0)</f>
        <v>1</v>
      </c>
      <c r="Q20" s="69">
        <f ca="1">IF(SUM(M20:INDIRECT(ADDRESS(ROW(M20)+$Q$7,COLUMN(M20),1,1)))&gt;0,1,0)</f>
        <v>1</v>
      </c>
      <c r="R20" s="69">
        <f ca="1">IF(SUM(N20:INDIRECT(ADDRESS(ROW(N20)+$Q$7,COLUMN(N20),1,1)))&gt;0,1,0)</f>
        <v>0</v>
      </c>
    </row>
    <row r="21" spans="1:18" x14ac:dyDescent="0.35">
      <c r="A21" s="41">
        <v>13</v>
      </c>
      <c r="B21" s="42">
        <v>10</v>
      </c>
      <c r="C21" s="42">
        <v>10</v>
      </c>
      <c r="D21" s="42">
        <v>0</v>
      </c>
      <c r="G21" s="68">
        <v>13</v>
      </c>
      <c r="H21" s="69">
        <v>1</v>
      </c>
      <c r="I21" s="69">
        <v>1</v>
      </c>
      <c r="J21" s="69">
        <v>0</v>
      </c>
      <c r="K21" s="66"/>
      <c r="L21" s="69">
        <f t="shared" si="1"/>
        <v>1</v>
      </c>
      <c r="M21" s="69">
        <f t="shared" si="0"/>
        <v>1</v>
      </c>
      <c r="N21" s="69">
        <f t="shared" si="0"/>
        <v>0</v>
      </c>
      <c r="O21" s="78"/>
      <c r="P21" s="69">
        <f ca="1">IF(SUM(L21:INDIRECT(ADDRESS(ROW(L21)+$Q$7,COLUMN(L21),1,1)))&gt;0,1,0)</f>
        <v>1</v>
      </c>
      <c r="Q21" s="69">
        <f ca="1">IF(SUM(M21:INDIRECT(ADDRESS(ROW(M21)+$Q$7,COLUMN(M21),1,1)))&gt;0,1,0)</f>
        <v>1</v>
      </c>
      <c r="R21" s="69">
        <f ca="1">IF(SUM(N21:INDIRECT(ADDRESS(ROW(N21)+$Q$7,COLUMN(N21),1,1)))&gt;0,1,0)</f>
        <v>0</v>
      </c>
    </row>
    <row r="22" spans="1:18" x14ac:dyDescent="0.35">
      <c r="A22" s="41">
        <v>14</v>
      </c>
      <c r="B22" s="42">
        <v>10</v>
      </c>
      <c r="C22" s="42">
        <v>10</v>
      </c>
      <c r="D22" s="42">
        <v>0</v>
      </c>
      <c r="G22" s="68">
        <v>14</v>
      </c>
      <c r="H22" s="69">
        <v>1</v>
      </c>
      <c r="I22" s="69">
        <v>1</v>
      </c>
      <c r="J22" s="69">
        <v>0</v>
      </c>
      <c r="K22" s="66"/>
      <c r="L22" s="69">
        <f t="shared" si="1"/>
        <v>1</v>
      </c>
      <c r="M22" s="69">
        <f t="shared" si="0"/>
        <v>1</v>
      </c>
      <c r="N22" s="69">
        <f t="shared" si="0"/>
        <v>0</v>
      </c>
      <c r="O22" s="78"/>
      <c r="P22" s="69">
        <f ca="1">IF(SUM(L22:INDIRECT(ADDRESS(ROW(L22)+$Q$7,COLUMN(L22),1,1)))&gt;0,1,0)</f>
        <v>1</v>
      </c>
      <c r="Q22" s="69">
        <f ca="1">IF(SUM(M22:INDIRECT(ADDRESS(ROW(M22)+$Q$7,COLUMN(M22),1,1)))&gt;0,1,0)</f>
        <v>1</v>
      </c>
      <c r="R22" s="69">
        <f ca="1">IF(SUM(N22:INDIRECT(ADDRESS(ROW(N22)+$Q$7,COLUMN(N22),1,1)))&gt;0,1,0)</f>
        <v>0</v>
      </c>
    </row>
    <row r="23" spans="1:18" x14ac:dyDescent="0.35">
      <c r="A23" s="41">
        <v>15</v>
      </c>
      <c r="B23" s="42">
        <v>0</v>
      </c>
      <c r="C23" s="42">
        <v>0</v>
      </c>
      <c r="D23" s="42">
        <v>0</v>
      </c>
      <c r="G23" s="68">
        <v>15</v>
      </c>
      <c r="H23" s="69">
        <v>0.1</v>
      </c>
      <c r="I23" s="69">
        <v>0.1</v>
      </c>
      <c r="J23" s="69">
        <v>0</v>
      </c>
      <c r="K23" s="66"/>
      <c r="L23" s="69">
        <f t="shared" si="1"/>
        <v>1</v>
      </c>
      <c r="M23" s="69">
        <f t="shared" si="0"/>
        <v>1</v>
      </c>
      <c r="N23" s="69">
        <f t="shared" si="0"/>
        <v>0</v>
      </c>
      <c r="O23" s="78"/>
      <c r="P23" s="69">
        <f ca="1">IF(SUM(L23:INDIRECT(ADDRESS(ROW(L23)+$Q$7,COLUMN(L23),1,1)))&gt;0,1,0)</f>
        <v>1</v>
      </c>
      <c r="Q23" s="69">
        <f ca="1">IF(SUM(M23:INDIRECT(ADDRESS(ROW(M23)+$Q$7,COLUMN(M23),1,1)))&gt;0,1,0)</f>
        <v>1</v>
      </c>
      <c r="R23" s="69">
        <f ca="1">IF(SUM(N23:INDIRECT(ADDRESS(ROW(N23)+$Q$7,COLUMN(N23),1,1)))&gt;0,1,0)</f>
        <v>0</v>
      </c>
    </row>
    <row r="24" spans="1:18" x14ac:dyDescent="0.35">
      <c r="A24" s="41">
        <v>16</v>
      </c>
      <c r="B24" s="42">
        <v>0</v>
      </c>
      <c r="C24" s="42">
        <v>0</v>
      </c>
      <c r="D24" s="42">
        <v>0</v>
      </c>
      <c r="G24" s="68">
        <v>16</v>
      </c>
      <c r="H24" s="69">
        <v>0</v>
      </c>
      <c r="I24" s="69">
        <v>0</v>
      </c>
      <c r="J24" s="69">
        <v>0</v>
      </c>
      <c r="K24" s="66"/>
      <c r="L24" s="69">
        <f t="shared" si="1"/>
        <v>0</v>
      </c>
      <c r="M24" s="69">
        <f t="shared" si="0"/>
        <v>0</v>
      </c>
      <c r="N24" s="69">
        <f t="shared" si="0"/>
        <v>0</v>
      </c>
      <c r="O24" s="78"/>
      <c r="P24" s="69">
        <f ca="1">IF(SUM(L24:INDIRECT(ADDRESS(ROW(L24)+$Q$7,COLUMN(L24),1,1)))&gt;0,1,0)</f>
        <v>0</v>
      </c>
      <c r="Q24" s="69">
        <f ca="1">IF(SUM(M24:INDIRECT(ADDRESS(ROW(M24)+$Q$7,COLUMN(M24),1,1)))&gt;0,1,0)</f>
        <v>0</v>
      </c>
      <c r="R24" s="69">
        <f ca="1">IF(SUM(N24:INDIRECT(ADDRESS(ROW(N24)+$Q$7,COLUMN(N24),1,1)))&gt;0,1,0)</f>
        <v>0</v>
      </c>
    </row>
    <row r="25" spans="1:18" x14ac:dyDescent="0.35">
      <c r="A25" s="41">
        <v>17</v>
      </c>
      <c r="B25" s="42">
        <v>0</v>
      </c>
      <c r="C25" s="42">
        <v>0</v>
      </c>
      <c r="D25" s="42">
        <v>0</v>
      </c>
      <c r="G25" s="68">
        <v>17</v>
      </c>
      <c r="H25" s="69">
        <v>0</v>
      </c>
      <c r="I25" s="69">
        <v>0</v>
      </c>
      <c r="J25" s="69">
        <v>0</v>
      </c>
      <c r="K25" s="66"/>
      <c r="L25" s="69">
        <f t="shared" si="1"/>
        <v>0</v>
      </c>
      <c r="M25" s="69">
        <f t="shared" si="0"/>
        <v>0</v>
      </c>
      <c r="N25" s="69">
        <f t="shared" si="0"/>
        <v>0</v>
      </c>
      <c r="O25" s="78"/>
      <c r="P25" s="69">
        <f ca="1">IF(SUM(L25:INDIRECT(ADDRESS(ROW(L25)+$Q$7,COLUMN(L25),1,1)))&gt;0,1,0)</f>
        <v>0</v>
      </c>
      <c r="Q25" s="69">
        <f ca="1">IF(SUM(M25:INDIRECT(ADDRESS(ROW(M25)+$Q$7,COLUMN(M25),1,1)))&gt;0,1,0)</f>
        <v>0</v>
      </c>
      <c r="R25" s="69">
        <f ca="1">IF(SUM(N25:INDIRECT(ADDRESS(ROW(N25)+$Q$7,COLUMN(N25),1,1)))&gt;0,1,0)</f>
        <v>0</v>
      </c>
    </row>
    <row r="26" spans="1:18" x14ac:dyDescent="0.35">
      <c r="A26" s="41">
        <v>18</v>
      </c>
      <c r="B26" s="42">
        <v>0</v>
      </c>
      <c r="C26" s="42">
        <v>0</v>
      </c>
      <c r="D26" s="42">
        <v>0</v>
      </c>
      <c r="G26" s="68">
        <v>18</v>
      </c>
      <c r="H26" s="69">
        <v>0</v>
      </c>
      <c r="I26" s="69">
        <v>0</v>
      </c>
      <c r="J26" s="69">
        <v>0</v>
      </c>
      <c r="K26" s="66"/>
      <c r="L26" s="69">
        <f t="shared" si="1"/>
        <v>0</v>
      </c>
      <c r="M26" s="69">
        <f t="shared" si="0"/>
        <v>0</v>
      </c>
      <c r="N26" s="69">
        <f t="shared" si="0"/>
        <v>0</v>
      </c>
      <c r="O26" s="78"/>
      <c r="P26" s="69">
        <f ca="1">IF(SUM(L26:INDIRECT(ADDRESS(ROW(L26)+$Q$7,COLUMN(L26),1,1)))&gt;0,1,0)</f>
        <v>0</v>
      </c>
      <c r="Q26" s="69">
        <f ca="1">IF(SUM(M26:INDIRECT(ADDRESS(ROW(M26)+$Q$7,COLUMN(M26),1,1)))&gt;0,1,0)</f>
        <v>0</v>
      </c>
      <c r="R26" s="69">
        <f ca="1">IF(SUM(N26:INDIRECT(ADDRESS(ROW(N26)+$Q$7,COLUMN(N26),1,1)))&gt;0,1,0)</f>
        <v>0</v>
      </c>
    </row>
    <row r="27" spans="1:18" x14ac:dyDescent="0.35">
      <c r="A27" s="41">
        <v>19</v>
      </c>
      <c r="B27" s="42">
        <v>0</v>
      </c>
      <c r="C27" s="42">
        <v>0</v>
      </c>
      <c r="D27" s="42">
        <v>0</v>
      </c>
      <c r="G27" s="68">
        <v>19</v>
      </c>
      <c r="H27" s="69">
        <v>0</v>
      </c>
      <c r="I27" s="69">
        <v>0</v>
      </c>
      <c r="J27" s="69">
        <v>0</v>
      </c>
      <c r="K27" s="66"/>
      <c r="L27" s="69">
        <f t="shared" si="1"/>
        <v>0</v>
      </c>
      <c r="M27" s="69">
        <f t="shared" si="0"/>
        <v>0</v>
      </c>
      <c r="N27" s="69">
        <f t="shared" si="0"/>
        <v>0</v>
      </c>
      <c r="O27" s="78"/>
      <c r="P27" s="69">
        <f ca="1">IF(SUM(L27:INDIRECT(ADDRESS(ROW(L27)+$Q$7,COLUMN(L27),1,1)))&gt;0,1,0)</f>
        <v>0</v>
      </c>
      <c r="Q27" s="69">
        <f ca="1">IF(SUM(M27:INDIRECT(ADDRESS(ROW(M27)+$Q$7,COLUMN(M27),1,1)))&gt;0,1,0)</f>
        <v>0</v>
      </c>
      <c r="R27" s="69">
        <f ca="1">IF(SUM(N27:INDIRECT(ADDRESS(ROW(N27)+$Q$7,COLUMN(N27),1,1)))&gt;0,1,0)</f>
        <v>0</v>
      </c>
    </row>
    <row r="28" spans="1:18" x14ac:dyDescent="0.35">
      <c r="A28" s="41">
        <v>20</v>
      </c>
      <c r="B28" s="42">
        <v>0</v>
      </c>
      <c r="C28" s="42">
        <v>0</v>
      </c>
      <c r="D28" s="42">
        <v>0</v>
      </c>
      <c r="G28" s="68">
        <v>20</v>
      </c>
      <c r="H28" s="69">
        <v>0</v>
      </c>
      <c r="I28" s="69">
        <v>0</v>
      </c>
      <c r="J28" s="69">
        <v>0</v>
      </c>
      <c r="K28" s="66"/>
      <c r="L28" s="69">
        <f t="shared" si="1"/>
        <v>0</v>
      </c>
      <c r="M28" s="69">
        <f t="shared" si="0"/>
        <v>0</v>
      </c>
      <c r="N28" s="69">
        <f t="shared" si="0"/>
        <v>0</v>
      </c>
      <c r="O28" s="78"/>
      <c r="P28" s="69">
        <f ca="1">IF(SUM(L28:INDIRECT(ADDRESS(ROW(L28)+$Q$7,COLUMN(L28),1,1)))&gt;0,1,0)</f>
        <v>0</v>
      </c>
      <c r="Q28" s="69">
        <f ca="1">IF(SUM(M28:INDIRECT(ADDRESS(ROW(M28)+$Q$7,COLUMN(M28),1,1)))&gt;0,1,0)</f>
        <v>0</v>
      </c>
      <c r="R28" s="69">
        <f ca="1">IF(SUM(N28:INDIRECT(ADDRESS(ROW(N28)+$Q$7,COLUMN(N28),1,1)))&gt;0,1,0)</f>
        <v>0</v>
      </c>
    </row>
    <row r="29" spans="1:18" x14ac:dyDescent="0.35">
      <c r="A29" s="41">
        <v>21</v>
      </c>
      <c r="B29" s="42">
        <v>0</v>
      </c>
      <c r="C29" s="42">
        <v>0</v>
      </c>
      <c r="D29" s="42">
        <v>0</v>
      </c>
      <c r="G29" s="68">
        <v>21</v>
      </c>
      <c r="H29" s="69">
        <v>0</v>
      </c>
      <c r="I29" s="69">
        <v>0</v>
      </c>
      <c r="J29" s="69">
        <v>0</v>
      </c>
      <c r="K29" s="66"/>
      <c r="L29" s="69">
        <f t="shared" si="1"/>
        <v>0</v>
      </c>
      <c r="M29" s="69">
        <f t="shared" si="0"/>
        <v>0</v>
      </c>
      <c r="N29" s="69">
        <f t="shared" si="0"/>
        <v>0</v>
      </c>
      <c r="O29" s="78"/>
      <c r="P29" s="69">
        <f ca="1">IF(SUM(L29:INDIRECT(ADDRESS(ROW(L29)+$Q$7,COLUMN(L29),1,1)))&gt;0,1,0)</f>
        <v>0</v>
      </c>
      <c r="Q29" s="69">
        <f ca="1">IF(SUM(M29:INDIRECT(ADDRESS(ROW(M29)+$Q$7,COLUMN(M29),1,1)))&gt;0,1,0)</f>
        <v>0</v>
      </c>
      <c r="R29" s="69">
        <f ca="1">IF(SUM(N29:INDIRECT(ADDRESS(ROW(N29)+$Q$7,COLUMN(N29),1,1)))&gt;0,1,0)</f>
        <v>0</v>
      </c>
    </row>
    <row r="30" spans="1:18" x14ac:dyDescent="0.35">
      <c r="A30" s="41">
        <v>22</v>
      </c>
      <c r="B30" s="42">
        <v>0</v>
      </c>
      <c r="C30" s="42">
        <v>0</v>
      </c>
      <c r="D30" s="42">
        <v>0</v>
      </c>
      <c r="G30" s="68">
        <v>22</v>
      </c>
      <c r="H30" s="69">
        <v>0</v>
      </c>
      <c r="I30" s="69">
        <v>0</v>
      </c>
      <c r="J30" s="69">
        <v>0</v>
      </c>
      <c r="K30" s="66"/>
      <c r="L30" s="69">
        <f t="shared" si="1"/>
        <v>0</v>
      </c>
      <c r="M30" s="69">
        <f t="shared" si="0"/>
        <v>0</v>
      </c>
      <c r="N30" s="69">
        <f t="shared" si="0"/>
        <v>0</v>
      </c>
      <c r="O30" s="78"/>
      <c r="P30" s="69">
        <f ca="1">IF(SUM(L30:INDIRECT(ADDRESS(ROW(L30)+$Q$7,COLUMN(L30),1,1)))&gt;0,1,0)</f>
        <v>0</v>
      </c>
      <c r="Q30" s="69">
        <f ca="1">IF(SUM(M30:INDIRECT(ADDRESS(ROW(M30)+$Q$7,COLUMN(M30),1,1)))&gt;0,1,0)</f>
        <v>0</v>
      </c>
      <c r="R30" s="69">
        <f ca="1">IF(SUM(N30:INDIRECT(ADDRESS(ROW(N30)+$Q$7,COLUMN(N30),1,1)))&gt;0,1,0)</f>
        <v>0</v>
      </c>
    </row>
    <row r="31" spans="1:18" x14ac:dyDescent="0.35">
      <c r="A31" s="41">
        <v>23</v>
      </c>
      <c r="B31" s="42">
        <v>0</v>
      </c>
      <c r="C31" s="42">
        <v>0</v>
      </c>
      <c r="D31" s="42">
        <v>0</v>
      </c>
      <c r="G31" s="68">
        <v>23</v>
      </c>
      <c r="H31" s="69">
        <v>0</v>
      </c>
      <c r="I31" s="69">
        <v>0</v>
      </c>
      <c r="J31" s="69">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1">
        <v>24</v>
      </c>
      <c r="B32" s="42">
        <v>0</v>
      </c>
      <c r="C32" s="42">
        <v>0</v>
      </c>
      <c r="D32" s="42">
        <v>0</v>
      </c>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90</v>
      </c>
      <c r="C34" s="42">
        <f t="shared" ref="C34:D34" si="2">SUM(C9:C33)</f>
        <v>90</v>
      </c>
      <c r="D34" s="42">
        <f t="shared" si="2"/>
        <v>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{518EA3A9-AEA4-42E2-AEEB-9990691D1092}</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{99E5F984-668C-4332-BD9A-C5B79FF611E0}</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{F0441452-96FF-4A4B-92A5-419B1D447DA0}</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{5CDACC8B-8A02-4AD7-8963-84DEE5DDD341}</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18EA3A9-AEA4-42E2-AEEB-9990691D1092}">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99E5F984-668C-4332-BD9A-C5B79FF611E0}">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F0441452-96FF-4A4B-92A5-419B1D447DA0}">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5CDACC8B-8A02-4AD7-8963-84DEE5DDD341}">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103</v>
      </c>
    </row>
    <row r="2" spans="1:18" x14ac:dyDescent="0.35">
      <c r="A2" s="37" t="s">
        <v>73</v>
      </c>
      <c r="B2" s="38"/>
      <c r="C2" s="38"/>
      <c r="D2" s="39" t="s">
        <v>95</v>
      </c>
    </row>
    <row r="3" spans="1:18" x14ac:dyDescent="0.35">
      <c r="A3" s="37" t="s">
        <v>75</v>
      </c>
      <c r="B3" s="38"/>
      <c r="C3" s="38"/>
      <c r="D3" s="39" t="s">
        <v>96</v>
      </c>
    </row>
    <row r="4" spans="1:18" x14ac:dyDescent="0.35">
      <c r="A4" s="37" t="s">
        <v>97</v>
      </c>
      <c r="B4" s="38"/>
      <c r="C4" s="38"/>
      <c r="D4" s="39" t="s">
        <v>104</v>
      </c>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1</v>
      </c>
      <c r="Q12" s="69">
        <f ca="1">IF(SUM(M12:INDIRECT(ADDRESS(ROW(M12)+$Q$7,COLUMN(M12),1,1)))&gt;0,1,0)</f>
        <v>1</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1</v>
      </c>
      <c r="Q13" s="69">
        <f ca="1">IF(SUM(M13:INDIRECT(ADDRESS(ROW(M13)+$Q$7,COLUMN(M13),1,1)))&gt;0,1,0)</f>
        <v>1</v>
      </c>
      <c r="R13" s="69">
        <f ca="1">IF(SUM(N13:INDIRECT(ADDRESS(ROW(N13)+$Q$7,COLUMN(N13),1,1)))&gt;0,1,0)</f>
        <v>0</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1</v>
      </c>
      <c r="Q14" s="69">
        <f ca="1">IF(SUM(M14:INDIRECT(ADDRESS(ROW(M14)+$Q$7,COLUMN(M14),1,1)))&gt;0,1,0)</f>
        <v>1</v>
      </c>
      <c r="R14" s="69">
        <f ca="1">IF(SUM(N14:INDIRECT(ADDRESS(ROW(N14)+$Q$7,COLUMN(N14),1,1)))&gt;0,1,0)</f>
        <v>0</v>
      </c>
    </row>
    <row r="15" spans="1:18" x14ac:dyDescent="0.35">
      <c r="A15" s="41">
        <v>7</v>
      </c>
      <c r="B15" s="42">
        <v>5</v>
      </c>
      <c r="C15" s="42">
        <v>5</v>
      </c>
      <c r="D15" s="42">
        <v>0</v>
      </c>
      <c r="G15" s="68">
        <v>7</v>
      </c>
      <c r="H15" s="69">
        <v>0.1</v>
      </c>
      <c r="I15" s="69">
        <v>0.1</v>
      </c>
      <c r="J15" s="69">
        <v>0</v>
      </c>
      <c r="K15" s="66"/>
      <c r="L15" s="69">
        <f t="shared" si="1"/>
        <v>1</v>
      </c>
      <c r="M15" s="69">
        <f t="shared" si="0"/>
        <v>1</v>
      </c>
      <c r="N15" s="69">
        <f t="shared" si="0"/>
        <v>0</v>
      </c>
      <c r="O15" s="78"/>
      <c r="P15" s="69">
        <f ca="1">IF(SUM(L15:INDIRECT(ADDRESS(ROW(L15)+$Q$7,COLUMN(L15),1,1)))&gt;0,1,0)</f>
        <v>1</v>
      </c>
      <c r="Q15" s="69">
        <f ca="1">IF(SUM(M15:INDIRECT(ADDRESS(ROW(M15)+$Q$7,COLUMN(M15),1,1)))&gt;0,1,0)</f>
        <v>1</v>
      </c>
      <c r="R15" s="69">
        <f ca="1">IF(SUM(N15:INDIRECT(ADDRESS(ROW(N15)+$Q$7,COLUMN(N15),1,1)))&gt;0,1,0)</f>
        <v>0</v>
      </c>
    </row>
    <row r="16" spans="1:18" x14ac:dyDescent="0.35">
      <c r="A16" s="41">
        <v>8</v>
      </c>
      <c r="B16" s="42">
        <v>30</v>
      </c>
      <c r="C16" s="42">
        <v>30</v>
      </c>
      <c r="D16" s="42">
        <v>0</v>
      </c>
      <c r="G16" s="68">
        <v>8</v>
      </c>
      <c r="H16" s="69">
        <v>1</v>
      </c>
      <c r="I16" s="69">
        <v>1</v>
      </c>
      <c r="J16" s="69">
        <v>0</v>
      </c>
      <c r="K16" s="66"/>
      <c r="L16" s="69">
        <f t="shared" si="1"/>
        <v>1</v>
      </c>
      <c r="M16" s="69">
        <f t="shared" si="0"/>
        <v>1</v>
      </c>
      <c r="N16" s="69">
        <f t="shared" si="0"/>
        <v>0</v>
      </c>
      <c r="O16" s="78"/>
      <c r="P16" s="69">
        <f ca="1">IF(SUM(L16:INDIRECT(ADDRESS(ROW(L16)+$Q$7,COLUMN(L16),1,1)))&gt;0,1,0)</f>
        <v>1</v>
      </c>
      <c r="Q16" s="69">
        <f ca="1">IF(SUM(M16:INDIRECT(ADDRESS(ROW(M16)+$Q$7,COLUMN(M16),1,1)))&gt;0,1,0)</f>
        <v>1</v>
      </c>
      <c r="R16" s="69">
        <f ca="1">IF(SUM(N16:INDIRECT(ADDRESS(ROW(N16)+$Q$7,COLUMN(N16),1,1)))&gt;0,1,0)</f>
        <v>0</v>
      </c>
    </row>
    <row r="17" spans="1:18" x14ac:dyDescent="0.35">
      <c r="A17" s="41">
        <v>9</v>
      </c>
      <c r="B17" s="42">
        <v>5</v>
      </c>
      <c r="C17" s="42">
        <v>5</v>
      </c>
      <c r="D17" s="42">
        <v>0</v>
      </c>
      <c r="G17" s="68">
        <v>9</v>
      </c>
      <c r="H17" s="69">
        <v>1</v>
      </c>
      <c r="I17" s="69">
        <v>1</v>
      </c>
      <c r="J17" s="69">
        <v>0</v>
      </c>
      <c r="K17" s="66"/>
      <c r="L17" s="69">
        <f t="shared" si="1"/>
        <v>1</v>
      </c>
      <c r="M17" s="69">
        <f t="shared" si="0"/>
        <v>1</v>
      </c>
      <c r="N17" s="69">
        <f t="shared" si="0"/>
        <v>0</v>
      </c>
      <c r="O17" s="78"/>
      <c r="P17" s="69">
        <f ca="1">IF(SUM(L17:INDIRECT(ADDRESS(ROW(L17)+$Q$7,COLUMN(L17),1,1)))&gt;0,1,0)</f>
        <v>1</v>
      </c>
      <c r="Q17" s="69">
        <f ca="1">IF(SUM(M17:INDIRECT(ADDRESS(ROW(M17)+$Q$7,COLUMN(M17),1,1)))&gt;0,1,0)</f>
        <v>1</v>
      </c>
      <c r="R17" s="69">
        <f ca="1">IF(SUM(N17:INDIRECT(ADDRESS(ROW(N17)+$Q$7,COLUMN(N17),1,1)))&gt;0,1,0)</f>
        <v>0</v>
      </c>
    </row>
    <row r="18" spans="1:18" x14ac:dyDescent="0.35">
      <c r="A18" s="41">
        <v>10</v>
      </c>
      <c r="B18" s="42">
        <v>5</v>
      </c>
      <c r="C18" s="42">
        <v>5</v>
      </c>
      <c r="D18" s="42">
        <v>0</v>
      </c>
      <c r="G18" s="68">
        <v>10</v>
      </c>
      <c r="H18" s="69">
        <v>1</v>
      </c>
      <c r="I18" s="69">
        <v>1</v>
      </c>
      <c r="J18" s="69">
        <v>0</v>
      </c>
      <c r="K18" s="66"/>
      <c r="L18" s="69">
        <f t="shared" si="1"/>
        <v>1</v>
      </c>
      <c r="M18" s="69">
        <f t="shared" si="0"/>
        <v>1</v>
      </c>
      <c r="N18" s="69">
        <f t="shared" si="0"/>
        <v>0</v>
      </c>
      <c r="O18" s="78"/>
      <c r="P18" s="69">
        <f ca="1">IF(SUM(L18:INDIRECT(ADDRESS(ROW(L18)+$Q$7,COLUMN(L18),1,1)))&gt;0,1,0)</f>
        <v>1</v>
      </c>
      <c r="Q18" s="69">
        <f ca="1">IF(SUM(M18:INDIRECT(ADDRESS(ROW(M18)+$Q$7,COLUMN(M18),1,1)))&gt;0,1,0)</f>
        <v>1</v>
      </c>
      <c r="R18" s="69">
        <f ca="1">IF(SUM(N18:INDIRECT(ADDRESS(ROW(N18)+$Q$7,COLUMN(N18),1,1)))&gt;0,1,0)</f>
        <v>0</v>
      </c>
    </row>
    <row r="19" spans="1:18" x14ac:dyDescent="0.35">
      <c r="A19" s="41">
        <v>11</v>
      </c>
      <c r="B19" s="42">
        <v>30</v>
      </c>
      <c r="C19" s="42">
        <v>30</v>
      </c>
      <c r="D19" s="42">
        <v>0</v>
      </c>
      <c r="G19" s="68">
        <v>11</v>
      </c>
      <c r="H19" s="69">
        <v>1</v>
      </c>
      <c r="I19" s="69">
        <v>1</v>
      </c>
      <c r="J19" s="69">
        <v>0</v>
      </c>
      <c r="K19" s="66"/>
      <c r="L19" s="69">
        <f t="shared" si="1"/>
        <v>1</v>
      </c>
      <c r="M19" s="69">
        <f t="shared" si="0"/>
        <v>1</v>
      </c>
      <c r="N19" s="69">
        <f t="shared" si="0"/>
        <v>0</v>
      </c>
      <c r="O19" s="78"/>
      <c r="P19" s="69">
        <f ca="1">IF(SUM(L19:INDIRECT(ADDRESS(ROW(L19)+$Q$7,COLUMN(L19),1,1)))&gt;0,1,0)</f>
        <v>1</v>
      </c>
      <c r="Q19" s="69">
        <f ca="1">IF(SUM(M19:INDIRECT(ADDRESS(ROW(M19)+$Q$7,COLUMN(M19),1,1)))&gt;0,1,0)</f>
        <v>1</v>
      </c>
      <c r="R19" s="69">
        <f ca="1">IF(SUM(N19:INDIRECT(ADDRESS(ROW(N19)+$Q$7,COLUMN(N19),1,1)))&gt;0,1,0)</f>
        <v>0</v>
      </c>
    </row>
    <row r="20" spans="1:18" x14ac:dyDescent="0.35">
      <c r="A20" s="41">
        <v>12</v>
      </c>
      <c r="B20" s="42">
        <v>5</v>
      </c>
      <c r="C20" s="42">
        <v>5</v>
      </c>
      <c r="D20" s="42">
        <v>0</v>
      </c>
      <c r="G20" s="68">
        <v>12</v>
      </c>
      <c r="H20" s="69">
        <v>1</v>
      </c>
      <c r="I20" s="69">
        <v>1</v>
      </c>
      <c r="J20" s="69">
        <v>0</v>
      </c>
      <c r="K20" s="66"/>
      <c r="L20" s="69">
        <f t="shared" si="1"/>
        <v>1</v>
      </c>
      <c r="M20" s="69">
        <f t="shared" si="0"/>
        <v>1</v>
      </c>
      <c r="N20" s="69">
        <f t="shared" si="0"/>
        <v>0</v>
      </c>
      <c r="O20" s="78"/>
      <c r="P20" s="69">
        <f ca="1">IF(SUM(L20:INDIRECT(ADDRESS(ROW(L20)+$Q$7,COLUMN(L20),1,1)))&gt;0,1,0)</f>
        <v>1</v>
      </c>
      <c r="Q20" s="69">
        <f ca="1">IF(SUM(M20:INDIRECT(ADDRESS(ROW(M20)+$Q$7,COLUMN(M20),1,1)))&gt;0,1,0)</f>
        <v>1</v>
      </c>
      <c r="R20" s="69">
        <f ca="1">IF(SUM(N20:INDIRECT(ADDRESS(ROW(N20)+$Q$7,COLUMN(N20),1,1)))&gt;0,1,0)</f>
        <v>0</v>
      </c>
    </row>
    <row r="21" spans="1:18" x14ac:dyDescent="0.35">
      <c r="A21" s="41">
        <v>13</v>
      </c>
      <c r="B21" s="42">
        <v>10</v>
      </c>
      <c r="C21" s="42">
        <v>10</v>
      </c>
      <c r="D21" s="42">
        <v>0</v>
      </c>
      <c r="G21" s="68">
        <v>13</v>
      </c>
      <c r="H21" s="69">
        <v>1</v>
      </c>
      <c r="I21" s="69">
        <v>1</v>
      </c>
      <c r="J21" s="69">
        <v>0</v>
      </c>
      <c r="K21" s="66"/>
      <c r="L21" s="69">
        <f t="shared" si="1"/>
        <v>1</v>
      </c>
      <c r="M21" s="69">
        <f t="shared" si="0"/>
        <v>1</v>
      </c>
      <c r="N21" s="69">
        <f t="shared" si="0"/>
        <v>0</v>
      </c>
      <c r="O21" s="78"/>
      <c r="P21" s="69">
        <f ca="1">IF(SUM(L21:INDIRECT(ADDRESS(ROW(L21)+$Q$7,COLUMN(L21),1,1)))&gt;0,1,0)</f>
        <v>1</v>
      </c>
      <c r="Q21" s="69">
        <f ca="1">IF(SUM(M21:INDIRECT(ADDRESS(ROW(M21)+$Q$7,COLUMN(M21),1,1)))&gt;0,1,0)</f>
        <v>1</v>
      </c>
      <c r="R21" s="69">
        <f ca="1">IF(SUM(N21:INDIRECT(ADDRESS(ROW(N21)+$Q$7,COLUMN(N21),1,1)))&gt;0,1,0)</f>
        <v>0</v>
      </c>
    </row>
    <row r="22" spans="1:18" x14ac:dyDescent="0.35">
      <c r="A22" s="41">
        <v>14</v>
      </c>
      <c r="B22" s="42">
        <v>0</v>
      </c>
      <c r="C22" s="42">
        <v>0.3</v>
      </c>
      <c r="D22" s="42">
        <v>0</v>
      </c>
      <c r="G22" s="68">
        <v>14</v>
      </c>
      <c r="H22" s="69">
        <v>0.3</v>
      </c>
      <c r="I22" s="69">
        <v>0.3</v>
      </c>
      <c r="J22" s="69">
        <v>0</v>
      </c>
      <c r="K22" s="66"/>
      <c r="L22" s="69">
        <f t="shared" si="1"/>
        <v>1</v>
      </c>
      <c r="M22" s="69">
        <f t="shared" si="0"/>
        <v>1</v>
      </c>
      <c r="N22" s="69">
        <f t="shared" si="0"/>
        <v>0</v>
      </c>
      <c r="O22" s="78"/>
      <c r="P22" s="69">
        <f ca="1">IF(SUM(L22:INDIRECT(ADDRESS(ROW(L22)+$Q$7,COLUMN(L22),1,1)))&gt;0,1,0)</f>
        <v>1</v>
      </c>
      <c r="Q22" s="69">
        <f ca="1">IF(SUM(M22:INDIRECT(ADDRESS(ROW(M22)+$Q$7,COLUMN(M22),1,1)))&gt;0,1,0)</f>
        <v>1</v>
      </c>
      <c r="R22" s="69">
        <f ca="1">IF(SUM(N22:INDIRECT(ADDRESS(ROW(N22)+$Q$7,COLUMN(N22),1,1)))&gt;0,1,0)</f>
        <v>0</v>
      </c>
    </row>
    <row r="23" spans="1:18" x14ac:dyDescent="0.35">
      <c r="A23" s="41">
        <v>15</v>
      </c>
      <c r="B23" s="42">
        <v>0</v>
      </c>
      <c r="C23" s="42">
        <v>0</v>
      </c>
      <c r="D23" s="42">
        <v>0</v>
      </c>
      <c r="G23" s="68">
        <v>15</v>
      </c>
      <c r="H23" s="69">
        <v>0</v>
      </c>
      <c r="I23" s="69">
        <v>0</v>
      </c>
      <c r="J23" s="69">
        <v>0</v>
      </c>
      <c r="K23" s="66"/>
      <c r="L23" s="69">
        <f t="shared" si="1"/>
        <v>0</v>
      </c>
      <c r="M23" s="69">
        <f t="shared" si="0"/>
        <v>0</v>
      </c>
      <c r="N23" s="69">
        <f t="shared" si="0"/>
        <v>0</v>
      </c>
      <c r="O23" s="78"/>
      <c r="P23" s="69">
        <f ca="1">IF(SUM(L23:INDIRECT(ADDRESS(ROW(L23)+$Q$7,COLUMN(L23),1,1)))&gt;0,1,0)</f>
        <v>0</v>
      </c>
      <c r="Q23" s="69">
        <f ca="1">IF(SUM(M23:INDIRECT(ADDRESS(ROW(M23)+$Q$7,COLUMN(M23),1,1)))&gt;0,1,0)</f>
        <v>0</v>
      </c>
      <c r="R23" s="69">
        <f ca="1">IF(SUM(N23:INDIRECT(ADDRESS(ROW(N23)+$Q$7,COLUMN(N23),1,1)))&gt;0,1,0)</f>
        <v>0</v>
      </c>
    </row>
    <row r="24" spans="1:18" x14ac:dyDescent="0.35">
      <c r="A24" s="41">
        <v>16</v>
      </c>
      <c r="B24" s="42">
        <v>0</v>
      </c>
      <c r="C24" s="42">
        <v>0</v>
      </c>
      <c r="D24" s="42">
        <v>0</v>
      </c>
      <c r="G24" s="68">
        <v>16</v>
      </c>
      <c r="H24" s="69">
        <v>0</v>
      </c>
      <c r="I24" s="69">
        <v>0</v>
      </c>
      <c r="J24" s="69">
        <v>0</v>
      </c>
      <c r="K24" s="66"/>
      <c r="L24" s="69">
        <f t="shared" si="1"/>
        <v>0</v>
      </c>
      <c r="M24" s="69">
        <f t="shared" si="0"/>
        <v>0</v>
      </c>
      <c r="N24" s="69">
        <f t="shared" si="0"/>
        <v>0</v>
      </c>
      <c r="O24" s="78"/>
      <c r="P24" s="69">
        <f ca="1">IF(SUM(L24:INDIRECT(ADDRESS(ROW(L24)+$Q$7,COLUMN(L24),1,1)))&gt;0,1,0)</f>
        <v>0</v>
      </c>
      <c r="Q24" s="69">
        <f ca="1">IF(SUM(M24:INDIRECT(ADDRESS(ROW(M24)+$Q$7,COLUMN(M24),1,1)))&gt;0,1,0)</f>
        <v>0</v>
      </c>
      <c r="R24" s="69">
        <f ca="1">IF(SUM(N24:INDIRECT(ADDRESS(ROW(N24)+$Q$7,COLUMN(N24),1,1)))&gt;0,1,0)</f>
        <v>0</v>
      </c>
    </row>
    <row r="25" spans="1:18" x14ac:dyDescent="0.35">
      <c r="A25" s="41">
        <v>17</v>
      </c>
      <c r="B25" s="42">
        <v>0</v>
      </c>
      <c r="C25" s="42">
        <v>0</v>
      </c>
      <c r="D25" s="42">
        <v>0</v>
      </c>
      <c r="G25" s="68">
        <v>17</v>
      </c>
      <c r="H25" s="69">
        <v>0</v>
      </c>
      <c r="I25" s="69">
        <v>0</v>
      </c>
      <c r="J25" s="69">
        <v>0</v>
      </c>
      <c r="K25" s="66"/>
      <c r="L25" s="69">
        <f t="shared" si="1"/>
        <v>0</v>
      </c>
      <c r="M25" s="69">
        <f t="shared" si="0"/>
        <v>0</v>
      </c>
      <c r="N25" s="69">
        <f t="shared" si="0"/>
        <v>0</v>
      </c>
      <c r="O25" s="78"/>
      <c r="P25" s="69">
        <f ca="1">IF(SUM(L25:INDIRECT(ADDRESS(ROW(L25)+$Q$7,COLUMN(L25),1,1)))&gt;0,1,0)</f>
        <v>0</v>
      </c>
      <c r="Q25" s="69">
        <f ca="1">IF(SUM(M25:INDIRECT(ADDRESS(ROW(M25)+$Q$7,COLUMN(M25),1,1)))&gt;0,1,0)</f>
        <v>0</v>
      </c>
      <c r="R25" s="69">
        <f ca="1">IF(SUM(N25:INDIRECT(ADDRESS(ROW(N25)+$Q$7,COLUMN(N25),1,1)))&gt;0,1,0)</f>
        <v>0</v>
      </c>
    </row>
    <row r="26" spans="1:18" x14ac:dyDescent="0.35">
      <c r="A26" s="41">
        <v>18</v>
      </c>
      <c r="B26" s="42">
        <v>0</v>
      </c>
      <c r="C26" s="42">
        <v>0</v>
      </c>
      <c r="D26" s="42">
        <v>0</v>
      </c>
      <c r="G26" s="68">
        <v>18</v>
      </c>
      <c r="H26" s="69">
        <v>0</v>
      </c>
      <c r="I26" s="69">
        <v>0</v>
      </c>
      <c r="J26" s="69">
        <v>0</v>
      </c>
      <c r="K26" s="66"/>
      <c r="L26" s="69">
        <f t="shared" si="1"/>
        <v>0</v>
      </c>
      <c r="M26" s="69">
        <f t="shared" si="0"/>
        <v>0</v>
      </c>
      <c r="N26" s="69">
        <f t="shared" si="0"/>
        <v>0</v>
      </c>
      <c r="O26" s="78"/>
      <c r="P26" s="69">
        <f ca="1">IF(SUM(L26:INDIRECT(ADDRESS(ROW(L26)+$Q$7,COLUMN(L26),1,1)))&gt;0,1,0)</f>
        <v>0</v>
      </c>
      <c r="Q26" s="69">
        <f ca="1">IF(SUM(M26:INDIRECT(ADDRESS(ROW(M26)+$Q$7,COLUMN(M26),1,1)))&gt;0,1,0)</f>
        <v>0</v>
      </c>
      <c r="R26" s="69">
        <f ca="1">IF(SUM(N26:INDIRECT(ADDRESS(ROW(N26)+$Q$7,COLUMN(N26),1,1)))&gt;0,1,0)</f>
        <v>0</v>
      </c>
    </row>
    <row r="27" spans="1:18" x14ac:dyDescent="0.35">
      <c r="A27" s="41">
        <v>19</v>
      </c>
      <c r="B27" s="42">
        <v>0</v>
      </c>
      <c r="C27" s="42">
        <v>0</v>
      </c>
      <c r="D27" s="42">
        <v>0</v>
      </c>
      <c r="G27" s="68">
        <v>19</v>
      </c>
      <c r="H27" s="69">
        <v>0</v>
      </c>
      <c r="I27" s="69">
        <v>0</v>
      </c>
      <c r="J27" s="69">
        <v>0</v>
      </c>
      <c r="K27" s="66"/>
      <c r="L27" s="69">
        <f t="shared" si="1"/>
        <v>0</v>
      </c>
      <c r="M27" s="69">
        <f t="shared" si="0"/>
        <v>0</v>
      </c>
      <c r="N27" s="69">
        <f t="shared" si="0"/>
        <v>0</v>
      </c>
      <c r="O27" s="78"/>
      <c r="P27" s="69">
        <f ca="1">IF(SUM(L27:INDIRECT(ADDRESS(ROW(L27)+$Q$7,COLUMN(L27),1,1)))&gt;0,1,0)</f>
        <v>0</v>
      </c>
      <c r="Q27" s="69">
        <f ca="1">IF(SUM(M27:INDIRECT(ADDRESS(ROW(M27)+$Q$7,COLUMN(M27),1,1)))&gt;0,1,0)</f>
        <v>0</v>
      </c>
      <c r="R27" s="69">
        <f ca="1">IF(SUM(N27:INDIRECT(ADDRESS(ROW(N27)+$Q$7,COLUMN(N27),1,1)))&gt;0,1,0)</f>
        <v>0</v>
      </c>
    </row>
    <row r="28" spans="1:18" x14ac:dyDescent="0.35">
      <c r="A28" s="41">
        <v>20</v>
      </c>
      <c r="B28" s="42">
        <v>0</v>
      </c>
      <c r="C28" s="42">
        <v>0</v>
      </c>
      <c r="D28" s="42">
        <v>0</v>
      </c>
      <c r="G28" s="68">
        <v>20</v>
      </c>
      <c r="H28" s="69">
        <v>0</v>
      </c>
      <c r="I28" s="69">
        <v>0</v>
      </c>
      <c r="J28" s="69">
        <v>0</v>
      </c>
      <c r="K28" s="66"/>
      <c r="L28" s="69">
        <f t="shared" si="1"/>
        <v>0</v>
      </c>
      <c r="M28" s="69">
        <f t="shared" si="0"/>
        <v>0</v>
      </c>
      <c r="N28" s="69">
        <f t="shared" si="0"/>
        <v>0</v>
      </c>
      <c r="O28" s="78"/>
      <c r="P28" s="69">
        <f ca="1">IF(SUM(L28:INDIRECT(ADDRESS(ROW(L28)+$Q$7,COLUMN(L28),1,1)))&gt;0,1,0)</f>
        <v>0</v>
      </c>
      <c r="Q28" s="69">
        <f ca="1">IF(SUM(M28:INDIRECT(ADDRESS(ROW(M28)+$Q$7,COLUMN(M28),1,1)))&gt;0,1,0)</f>
        <v>0</v>
      </c>
      <c r="R28" s="69">
        <f ca="1">IF(SUM(N28:INDIRECT(ADDRESS(ROW(N28)+$Q$7,COLUMN(N28),1,1)))&gt;0,1,0)</f>
        <v>0</v>
      </c>
    </row>
    <row r="29" spans="1:18" x14ac:dyDescent="0.35">
      <c r="A29" s="41">
        <v>21</v>
      </c>
      <c r="B29" s="42">
        <v>0</v>
      </c>
      <c r="C29" s="42">
        <v>0</v>
      </c>
      <c r="D29" s="42">
        <v>0</v>
      </c>
      <c r="G29" s="68">
        <v>21</v>
      </c>
      <c r="H29" s="69">
        <v>0</v>
      </c>
      <c r="I29" s="69">
        <v>0</v>
      </c>
      <c r="J29" s="69">
        <v>0</v>
      </c>
      <c r="K29" s="66"/>
      <c r="L29" s="69">
        <f t="shared" si="1"/>
        <v>0</v>
      </c>
      <c r="M29" s="69">
        <f t="shared" si="0"/>
        <v>0</v>
      </c>
      <c r="N29" s="69">
        <f t="shared" si="0"/>
        <v>0</v>
      </c>
      <c r="O29" s="78"/>
      <c r="P29" s="69">
        <f ca="1">IF(SUM(L29:INDIRECT(ADDRESS(ROW(L29)+$Q$7,COLUMN(L29),1,1)))&gt;0,1,0)</f>
        <v>0</v>
      </c>
      <c r="Q29" s="69">
        <f ca="1">IF(SUM(M29:INDIRECT(ADDRESS(ROW(M29)+$Q$7,COLUMN(M29),1,1)))&gt;0,1,0)</f>
        <v>0</v>
      </c>
      <c r="R29" s="69">
        <f ca="1">IF(SUM(N29:INDIRECT(ADDRESS(ROW(N29)+$Q$7,COLUMN(N29),1,1)))&gt;0,1,0)</f>
        <v>0</v>
      </c>
    </row>
    <row r="30" spans="1:18" x14ac:dyDescent="0.35">
      <c r="A30" s="41">
        <v>22</v>
      </c>
      <c r="B30" s="42">
        <v>0</v>
      </c>
      <c r="C30" s="42">
        <v>0</v>
      </c>
      <c r="D30" s="42">
        <v>0</v>
      </c>
      <c r="G30" s="68">
        <v>22</v>
      </c>
      <c r="H30" s="69">
        <v>0</v>
      </c>
      <c r="I30" s="69">
        <v>0</v>
      </c>
      <c r="J30" s="69">
        <v>0</v>
      </c>
      <c r="K30" s="66"/>
      <c r="L30" s="69">
        <f t="shared" si="1"/>
        <v>0</v>
      </c>
      <c r="M30" s="69">
        <f t="shared" si="0"/>
        <v>0</v>
      </c>
      <c r="N30" s="69">
        <f t="shared" si="0"/>
        <v>0</v>
      </c>
      <c r="O30" s="78"/>
      <c r="P30" s="69">
        <f ca="1">IF(SUM(L30:INDIRECT(ADDRESS(ROW(L30)+$Q$7,COLUMN(L30),1,1)))&gt;0,1,0)</f>
        <v>0</v>
      </c>
      <c r="Q30" s="69">
        <f ca="1">IF(SUM(M30:INDIRECT(ADDRESS(ROW(M30)+$Q$7,COLUMN(M30),1,1)))&gt;0,1,0)</f>
        <v>0</v>
      </c>
      <c r="R30" s="69">
        <f ca="1">IF(SUM(N30:INDIRECT(ADDRESS(ROW(N30)+$Q$7,COLUMN(N30),1,1)))&gt;0,1,0)</f>
        <v>0</v>
      </c>
    </row>
    <row r="31" spans="1:18" x14ac:dyDescent="0.35">
      <c r="A31" s="41">
        <v>23</v>
      </c>
      <c r="B31" s="42">
        <v>0</v>
      </c>
      <c r="C31" s="42">
        <v>0</v>
      </c>
      <c r="D31" s="42">
        <v>0</v>
      </c>
      <c r="G31" s="68">
        <v>23</v>
      </c>
      <c r="H31" s="69">
        <v>0</v>
      </c>
      <c r="I31" s="69">
        <v>0</v>
      </c>
      <c r="J31" s="69">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1">
        <v>24</v>
      </c>
      <c r="B32" s="42">
        <v>0</v>
      </c>
      <c r="C32" s="42">
        <v>0</v>
      </c>
      <c r="D32" s="42">
        <v>0</v>
      </c>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90</v>
      </c>
      <c r="C34" s="42">
        <f t="shared" ref="C34:D34" si="2">SUM(C9:C33)</f>
        <v>90.3</v>
      </c>
      <c r="D34" s="42">
        <f t="shared" si="2"/>
        <v>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{1111F866-2FAF-4A7C-B12C-E734C648ECC9}</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{A5988E1B-AC41-4155-910A-7A673A796AB1}</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{7F73FD75-A91E-4A8F-930A-32A251D0A9C2}</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{DD2BB4E3-4B0B-4722-8F10-224ACF48662F}</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1111F866-2FAF-4A7C-B12C-E734C648ECC9}">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A5988E1B-AC41-4155-910A-7A673A796AB1}">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7F73FD75-A91E-4A8F-930A-32A251D0A9C2}">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DD2BB4E3-4B0B-4722-8F10-224ACF48662F}">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105</v>
      </c>
    </row>
    <row r="2" spans="1:18" x14ac:dyDescent="0.35">
      <c r="A2" s="37" t="s">
        <v>73</v>
      </c>
      <c r="B2" s="38"/>
      <c r="C2" s="38"/>
      <c r="D2" s="39" t="s">
        <v>95</v>
      </c>
    </row>
    <row r="3" spans="1:18" x14ac:dyDescent="0.35">
      <c r="A3" s="37" t="s">
        <v>75</v>
      </c>
      <c r="B3" s="38"/>
      <c r="C3" s="38"/>
      <c r="D3" s="39" t="s">
        <v>96</v>
      </c>
    </row>
    <row r="4" spans="1:18" x14ac:dyDescent="0.35">
      <c r="A4" s="37" t="s">
        <v>97</v>
      </c>
      <c r="B4" s="38"/>
      <c r="C4" s="38"/>
      <c r="D4" s="39" t="s">
        <v>106</v>
      </c>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1</v>
      </c>
      <c r="Q12" s="69">
        <f ca="1">IF(SUM(M12:INDIRECT(ADDRESS(ROW(M12)+$Q$7,COLUMN(M12),1,1)))&gt;0,1,0)</f>
        <v>0</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1</v>
      </c>
      <c r="Q13" s="69">
        <f ca="1">IF(SUM(M13:INDIRECT(ADDRESS(ROW(M13)+$Q$7,COLUMN(M13),1,1)))&gt;0,1,0)</f>
        <v>0</v>
      </c>
      <c r="R13" s="69">
        <f ca="1">IF(SUM(N13:INDIRECT(ADDRESS(ROW(N13)+$Q$7,COLUMN(N13),1,1)))&gt;0,1,0)</f>
        <v>0</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1</v>
      </c>
      <c r="Q14" s="69">
        <f ca="1">IF(SUM(M14:INDIRECT(ADDRESS(ROW(M14)+$Q$7,COLUMN(M14),1,1)))&gt;0,1,0)</f>
        <v>0</v>
      </c>
      <c r="R14" s="69">
        <f ca="1">IF(SUM(N14:INDIRECT(ADDRESS(ROW(N14)+$Q$7,COLUMN(N14),1,1)))&gt;0,1,0)</f>
        <v>0</v>
      </c>
    </row>
    <row r="15" spans="1:18" x14ac:dyDescent="0.35">
      <c r="A15" s="41">
        <v>7</v>
      </c>
      <c r="B15" s="42">
        <v>0</v>
      </c>
      <c r="C15" s="42">
        <v>0</v>
      </c>
      <c r="D15" s="42">
        <v>0</v>
      </c>
      <c r="G15" s="68">
        <v>7</v>
      </c>
      <c r="H15" s="69">
        <v>0.1</v>
      </c>
      <c r="I15" s="69">
        <v>0</v>
      </c>
      <c r="J15" s="69">
        <v>0</v>
      </c>
      <c r="K15" s="66"/>
      <c r="L15" s="69">
        <f t="shared" si="1"/>
        <v>1</v>
      </c>
      <c r="M15" s="69">
        <f t="shared" si="0"/>
        <v>0</v>
      </c>
      <c r="N15" s="69">
        <f t="shared" si="0"/>
        <v>0</v>
      </c>
      <c r="O15" s="78"/>
      <c r="P15" s="69">
        <f ca="1">IF(SUM(L15:INDIRECT(ADDRESS(ROW(L15)+$Q$7,COLUMN(L15),1,1)))&gt;0,1,0)</f>
        <v>1</v>
      </c>
      <c r="Q15" s="69">
        <f ca="1">IF(SUM(M15:INDIRECT(ADDRESS(ROW(M15)+$Q$7,COLUMN(M15),1,1)))&gt;0,1,0)</f>
        <v>0</v>
      </c>
      <c r="R15" s="69">
        <f ca="1">IF(SUM(N15:INDIRECT(ADDRESS(ROW(N15)+$Q$7,COLUMN(N15),1,1)))&gt;0,1,0)</f>
        <v>0</v>
      </c>
    </row>
    <row r="16" spans="1:18" x14ac:dyDescent="0.35">
      <c r="A16" s="41">
        <v>8</v>
      </c>
      <c r="B16" s="42">
        <v>5</v>
      </c>
      <c r="C16" s="42">
        <v>0</v>
      </c>
      <c r="D16" s="42">
        <v>0</v>
      </c>
      <c r="G16" s="68">
        <v>8</v>
      </c>
      <c r="H16" s="69">
        <v>1</v>
      </c>
      <c r="I16" s="69">
        <v>0</v>
      </c>
      <c r="J16" s="69">
        <v>0</v>
      </c>
      <c r="K16" s="66"/>
      <c r="L16" s="69">
        <f t="shared" si="1"/>
        <v>1</v>
      </c>
      <c r="M16" s="69">
        <f t="shared" si="0"/>
        <v>0</v>
      </c>
      <c r="N16" s="69">
        <f t="shared" si="0"/>
        <v>0</v>
      </c>
      <c r="O16" s="78"/>
      <c r="P16" s="69">
        <f ca="1">IF(SUM(L16:INDIRECT(ADDRESS(ROW(L16)+$Q$7,COLUMN(L16),1,1)))&gt;0,1,0)</f>
        <v>1</v>
      </c>
      <c r="Q16" s="69">
        <f ca="1">IF(SUM(M16:INDIRECT(ADDRESS(ROW(M16)+$Q$7,COLUMN(M16),1,1)))&gt;0,1,0)</f>
        <v>0</v>
      </c>
      <c r="R16" s="69">
        <f ca="1">IF(SUM(N16:INDIRECT(ADDRESS(ROW(N16)+$Q$7,COLUMN(N16),1,1)))&gt;0,1,0)</f>
        <v>0</v>
      </c>
    </row>
    <row r="17" spans="1:18" x14ac:dyDescent="0.35">
      <c r="A17" s="41">
        <v>9</v>
      </c>
      <c r="B17" s="42">
        <v>15</v>
      </c>
      <c r="C17" s="42">
        <v>0</v>
      </c>
      <c r="D17" s="42">
        <v>0</v>
      </c>
      <c r="G17" s="68">
        <v>9</v>
      </c>
      <c r="H17" s="69">
        <v>1</v>
      </c>
      <c r="I17" s="69">
        <v>0</v>
      </c>
      <c r="J17" s="69">
        <v>0</v>
      </c>
      <c r="K17" s="66"/>
      <c r="L17" s="69">
        <f t="shared" si="1"/>
        <v>1</v>
      </c>
      <c r="M17" s="69">
        <f t="shared" si="0"/>
        <v>0</v>
      </c>
      <c r="N17" s="69">
        <f t="shared" si="0"/>
        <v>0</v>
      </c>
      <c r="O17" s="78"/>
      <c r="P17" s="69">
        <f ca="1">IF(SUM(L17:INDIRECT(ADDRESS(ROW(L17)+$Q$7,COLUMN(L17),1,1)))&gt;0,1,0)</f>
        <v>1</v>
      </c>
      <c r="Q17" s="69">
        <f ca="1">IF(SUM(M17:INDIRECT(ADDRESS(ROW(M17)+$Q$7,COLUMN(M17),1,1)))&gt;0,1,0)</f>
        <v>0</v>
      </c>
      <c r="R17" s="69">
        <f ca="1">IF(SUM(N17:INDIRECT(ADDRESS(ROW(N17)+$Q$7,COLUMN(N17),1,1)))&gt;0,1,0)</f>
        <v>0</v>
      </c>
    </row>
    <row r="18" spans="1:18" x14ac:dyDescent="0.35">
      <c r="A18" s="41">
        <v>10</v>
      </c>
      <c r="B18" s="42">
        <v>5</v>
      </c>
      <c r="C18" s="42">
        <v>0</v>
      </c>
      <c r="D18" s="42">
        <v>0</v>
      </c>
      <c r="G18" s="68">
        <v>10</v>
      </c>
      <c r="H18" s="69">
        <v>1</v>
      </c>
      <c r="I18" s="69">
        <v>0</v>
      </c>
      <c r="J18" s="69">
        <v>0</v>
      </c>
      <c r="K18" s="66"/>
      <c r="L18" s="69">
        <f t="shared" si="1"/>
        <v>1</v>
      </c>
      <c r="M18" s="69">
        <f t="shared" si="0"/>
        <v>0</v>
      </c>
      <c r="N18" s="69">
        <f t="shared" si="0"/>
        <v>0</v>
      </c>
      <c r="O18" s="78"/>
      <c r="P18" s="69">
        <f ca="1">IF(SUM(L18:INDIRECT(ADDRESS(ROW(L18)+$Q$7,COLUMN(L18),1,1)))&gt;0,1,0)</f>
        <v>1</v>
      </c>
      <c r="Q18" s="69">
        <f ca="1">IF(SUM(M18:INDIRECT(ADDRESS(ROW(M18)+$Q$7,COLUMN(M18),1,1)))&gt;0,1,0)</f>
        <v>0</v>
      </c>
      <c r="R18" s="69">
        <f ca="1">IF(SUM(N18:INDIRECT(ADDRESS(ROW(N18)+$Q$7,COLUMN(N18),1,1)))&gt;0,1,0)</f>
        <v>0</v>
      </c>
    </row>
    <row r="19" spans="1:18" x14ac:dyDescent="0.35">
      <c r="A19" s="41">
        <v>11</v>
      </c>
      <c r="B19" s="42">
        <v>20</v>
      </c>
      <c r="C19" s="42">
        <v>0</v>
      </c>
      <c r="D19" s="42">
        <v>0</v>
      </c>
      <c r="G19" s="68">
        <v>11</v>
      </c>
      <c r="H19" s="69">
        <v>1</v>
      </c>
      <c r="I19" s="69">
        <v>0</v>
      </c>
      <c r="J19" s="69">
        <v>0</v>
      </c>
      <c r="K19" s="66"/>
      <c r="L19" s="69">
        <f t="shared" si="1"/>
        <v>1</v>
      </c>
      <c r="M19" s="69">
        <f t="shared" si="0"/>
        <v>0</v>
      </c>
      <c r="N19" s="69">
        <f t="shared" si="0"/>
        <v>0</v>
      </c>
      <c r="O19" s="78"/>
      <c r="P19" s="69">
        <f ca="1">IF(SUM(L19:INDIRECT(ADDRESS(ROW(L19)+$Q$7,COLUMN(L19),1,1)))&gt;0,1,0)</f>
        <v>1</v>
      </c>
      <c r="Q19" s="69">
        <f ca="1">IF(SUM(M19:INDIRECT(ADDRESS(ROW(M19)+$Q$7,COLUMN(M19),1,1)))&gt;0,1,0)</f>
        <v>0</v>
      </c>
      <c r="R19" s="69">
        <f ca="1">IF(SUM(N19:INDIRECT(ADDRESS(ROW(N19)+$Q$7,COLUMN(N19),1,1)))&gt;0,1,0)</f>
        <v>0</v>
      </c>
    </row>
    <row r="20" spans="1:18" x14ac:dyDescent="0.35">
      <c r="A20" s="41">
        <v>12</v>
      </c>
      <c r="B20" s="42">
        <v>5</v>
      </c>
      <c r="C20" s="42">
        <v>0</v>
      </c>
      <c r="D20" s="42">
        <v>0</v>
      </c>
      <c r="G20" s="68">
        <v>12</v>
      </c>
      <c r="H20" s="69">
        <v>1</v>
      </c>
      <c r="I20" s="69">
        <v>0</v>
      </c>
      <c r="J20" s="69">
        <v>0</v>
      </c>
      <c r="K20" s="66"/>
      <c r="L20" s="69">
        <f t="shared" si="1"/>
        <v>1</v>
      </c>
      <c r="M20" s="69">
        <f t="shared" si="0"/>
        <v>0</v>
      </c>
      <c r="N20" s="69">
        <f t="shared" si="0"/>
        <v>0</v>
      </c>
      <c r="O20" s="78"/>
      <c r="P20" s="69">
        <f ca="1">IF(SUM(L20:INDIRECT(ADDRESS(ROW(L20)+$Q$7,COLUMN(L20),1,1)))&gt;0,1,0)</f>
        <v>1</v>
      </c>
      <c r="Q20" s="69">
        <f ca="1">IF(SUM(M20:INDIRECT(ADDRESS(ROW(M20)+$Q$7,COLUMN(M20),1,1)))&gt;0,1,0)</f>
        <v>0</v>
      </c>
      <c r="R20" s="69">
        <f ca="1">IF(SUM(N20:INDIRECT(ADDRESS(ROW(N20)+$Q$7,COLUMN(N20),1,1)))&gt;0,1,0)</f>
        <v>0</v>
      </c>
    </row>
    <row r="21" spans="1:18" x14ac:dyDescent="0.35">
      <c r="A21" s="41">
        <v>13</v>
      </c>
      <c r="B21" s="42">
        <v>25</v>
      </c>
      <c r="C21" s="42">
        <v>0</v>
      </c>
      <c r="D21" s="42">
        <v>0</v>
      </c>
      <c r="G21" s="68">
        <v>13</v>
      </c>
      <c r="H21" s="69">
        <v>1</v>
      </c>
      <c r="I21" s="69">
        <v>0</v>
      </c>
      <c r="J21" s="69">
        <v>0</v>
      </c>
      <c r="K21" s="66"/>
      <c r="L21" s="69">
        <f t="shared" si="1"/>
        <v>1</v>
      </c>
      <c r="M21" s="69">
        <f t="shared" si="0"/>
        <v>0</v>
      </c>
      <c r="N21" s="69">
        <f t="shared" si="0"/>
        <v>0</v>
      </c>
      <c r="O21" s="78"/>
      <c r="P21" s="69">
        <f ca="1">IF(SUM(L21:INDIRECT(ADDRESS(ROW(L21)+$Q$7,COLUMN(L21),1,1)))&gt;0,1,0)</f>
        <v>1</v>
      </c>
      <c r="Q21" s="69">
        <f ca="1">IF(SUM(M21:INDIRECT(ADDRESS(ROW(M21)+$Q$7,COLUMN(M21),1,1)))&gt;0,1,0)</f>
        <v>0</v>
      </c>
      <c r="R21" s="69">
        <f ca="1">IF(SUM(N21:INDIRECT(ADDRESS(ROW(N21)+$Q$7,COLUMN(N21),1,1)))&gt;0,1,0)</f>
        <v>0</v>
      </c>
    </row>
    <row r="22" spans="1:18" x14ac:dyDescent="0.35">
      <c r="A22" s="41">
        <v>14</v>
      </c>
      <c r="B22" s="42">
        <v>10</v>
      </c>
      <c r="C22" s="42">
        <v>0</v>
      </c>
      <c r="D22" s="42">
        <v>0</v>
      </c>
      <c r="G22" s="68">
        <v>14</v>
      </c>
      <c r="H22" s="69">
        <v>0.5</v>
      </c>
      <c r="I22" s="69">
        <v>0</v>
      </c>
      <c r="J22" s="69">
        <v>0</v>
      </c>
      <c r="K22" s="66"/>
      <c r="L22" s="69">
        <f t="shared" si="1"/>
        <v>1</v>
      </c>
      <c r="M22" s="69">
        <f t="shared" si="0"/>
        <v>0</v>
      </c>
      <c r="N22" s="69">
        <f t="shared" si="0"/>
        <v>0</v>
      </c>
      <c r="O22" s="78"/>
      <c r="P22" s="69">
        <f ca="1">IF(SUM(L22:INDIRECT(ADDRESS(ROW(L22)+$Q$7,COLUMN(L22),1,1)))&gt;0,1,0)</f>
        <v>1</v>
      </c>
      <c r="Q22" s="69">
        <f ca="1">IF(SUM(M22:INDIRECT(ADDRESS(ROW(M22)+$Q$7,COLUMN(M22),1,1)))&gt;0,1,0)</f>
        <v>0</v>
      </c>
      <c r="R22" s="69">
        <f ca="1">IF(SUM(N22:INDIRECT(ADDRESS(ROW(N22)+$Q$7,COLUMN(N22),1,1)))&gt;0,1,0)</f>
        <v>0</v>
      </c>
    </row>
    <row r="23" spans="1:18" x14ac:dyDescent="0.35">
      <c r="A23" s="41">
        <v>15</v>
      </c>
      <c r="B23" s="42">
        <v>5</v>
      </c>
      <c r="C23" s="42">
        <v>0</v>
      </c>
      <c r="D23" s="42">
        <v>0</v>
      </c>
      <c r="G23" s="68">
        <v>15</v>
      </c>
      <c r="H23" s="69">
        <v>1</v>
      </c>
      <c r="I23" s="69">
        <v>0</v>
      </c>
      <c r="J23" s="69">
        <v>0</v>
      </c>
      <c r="K23" s="66"/>
      <c r="L23" s="69">
        <f t="shared" si="1"/>
        <v>1</v>
      </c>
      <c r="M23" s="69">
        <f t="shared" si="0"/>
        <v>0</v>
      </c>
      <c r="N23" s="69">
        <f t="shared" si="0"/>
        <v>0</v>
      </c>
      <c r="O23" s="78"/>
      <c r="P23" s="69">
        <f ca="1">IF(SUM(L23:INDIRECT(ADDRESS(ROW(L23)+$Q$7,COLUMN(L23),1,1)))&gt;0,1,0)</f>
        <v>1</v>
      </c>
      <c r="Q23" s="69">
        <f ca="1">IF(SUM(M23:INDIRECT(ADDRESS(ROW(M23)+$Q$7,COLUMN(M23),1,1)))&gt;0,1,0)</f>
        <v>0</v>
      </c>
      <c r="R23" s="69">
        <f ca="1">IF(SUM(N23:INDIRECT(ADDRESS(ROW(N23)+$Q$7,COLUMN(N23),1,1)))&gt;0,1,0)</f>
        <v>0</v>
      </c>
    </row>
    <row r="24" spans="1:18" x14ac:dyDescent="0.35">
      <c r="A24" s="41">
        <v>16</v>
      </c>
      <c r="B24" s="42">
        <v>10</v>
      </c>
      <c r="C24" s="42">
        <v>0</v>
      </c>
      <c r="D24" s="42">
        <v>0</v>
      </c>
      <c r="G24" s="68">
        <v>16</v>
      </c>
      <c r="H24" s="69">
        <v>1</v>
      </c>
      <c r="I24" s="69">
        <v>0</v>
      </c>
      <c r="J24" s="69">
        <v>0</v>
      </c>
      <c r="K24" s="66"/>
      <c r="L24" s="69">
        <f t="shared" si="1"/>
        <v>1</v>
      </c>
      <c r="M24" s="69">
        <f t="shared" si="0"/>
        <v>0</v>
      </c>
      <c r="N24" s="69">
        <f t="shared" si="0"/>
        <v>0</v>
      </c>
      <c r="O24" s="78"/>
      <c r="P24" s="69">
        <f ca="1">IF(SUM(L24:INDIRECT(ADDRESS(ROW(L24)+$Q$7,COLUMN(L24),1,1)))&gt;0,1,0)</f>
        <v>1</v>
      </c>
      <c r="Q24" s="69">
        <f ca="1">IF(SUM(M24:INDIRECT(ADDRESS(ROW(M24)+$Q$7,COLUMN(M24),1,1)))&gt;0,1,0)</f>
        <v>0</v>
      </c>
      <c r="R24" s="69">
        <f ca="1">IF(SUM(N24:INDIRECT(ADDRESS(ROW(N24)+$Q$7,COLUMN(N24),1,1)))&gt;0,1,0)</f>
        <v>0</v>
      </c>
    </row>
    <row r="25" spans="1:18" x14ac:dyDescent="0.35">
      <c r="A25" s="41">
        <v>17</v>
      </c>
      <c r="B25" s="42">
        <v>0</v>
      </c>
      <c r="C25" s="42">
        <v>0</v>
      </c>
      <c r="D25" s="42">
        <v>0</v>
      </c>
      <c r="G25" s="68">
        <v>17</v>
      </c>
      <c r="H25" s="69">
        <v>0.3</v>
      </c>
      <c r="I25" s="69">
        <v>0</v>
      </c>
      <c r="J25" s="69">
        <v>0</v>
      </c>
      <c r="K25" s="66"/>
      <c r="L25" s="69">
        <f t="shared" si="1"/>
        <v>1</v>
      </c>
      <c r="M25" s="69">
        <f t="shared" si="0"/>
        <v>0</v>
      </c>
      <c r="N25" s="69">
        <f t="shared" si="0"/>
        <v>0</v>
      </c>
      <c r="O25" s="78"/>
      <c r="P25" s="69">
        <f ca="1">IF(SUM(L25:INDIRECT(ADDRESS(ROW(L25)+$Q$7,COLUMN(L25),1,1)))&gt;0,1,0)</f>
        <v>1</v>
      </c>
      <c r="Q25" s="69">
        <f ca="1">IF(SUM(M25:INDIRECT(ADDRESS(ROW(M25)+$Q$7,COLUMN(M25),1,1)))&gt;0,1,0)</f>
        <v>0</v>
      </c>
      <c r="R25" s="69">
        <f ca="1">IF(SUM(N25:INDIRECT(ADDRESS(ROW(N25)+$Q$7,COLUMN(N25),1,1)))&gt;0,1,0)</f>
        <v>0</v>
      </c>
    </row>
    <row r="26" spans="1:18" x14ac:dyDescent="0.35">
      <c r="A26" s="41">
        <v>18</v>
      </c>
      <c r="B26" s="42">
        <v>0</v>
      </c>
      <c r="C26" s="42">
        <v>0</v>
      </c>
      <c r="D26" s="42">
        <v>0</v>
      </c>
      <c r="G26" s="68">
        <v>18</v>
      </c>
      <c r="H26" s="69">
        <v>0</v>
      </c>
      <c r="I26" s="69">
        <v>0</v>
      </c>
      <c r="J26" s="69">
        <v>0</v>
      </c>
      <c r="K26" s="66"/>
      <c r="L26" s="69">
        <f t="shared" si="1"/>
        <v>0</v>
      </c>
      <c r="M26" s="69">
        <f t="shared" si="0"/>
        <v>0</v>
      </c>
      <c r="N26" s="69">
        <f t="shared" si="0"/>
        <v>0</v>
      </c>
      <c r="O26" s="78"/>
      <c r="P26" s="69">
        <f ca="1">IF(SUM(L26:INDIRECT(ADDRESS(ROW(L26)+$Q$7,COLUMN(L26),1,1)))&gt;0,1,0)</f>
        <v>0</v>
      </c>
      <c r="Q26" s="69">
        <f ca="1">IF(SUM(M26:INDIRECT(ADDRESS(ROW(M26)+$Q$7,COLUMN(M26),1,1)))&gt;0,1,0)</f>
        <v>0</v>
      </c>
      <c r="R26" s="69">
        <f ca="1">IF(SUM(N26:INDIRECT(ADDRESS(ROW(N26)+$Q$7,COLUMN(N26),1,1)))&gt;0,1,0)</f>
        <v>0</v>
      </c>
    </row>
    <row r="27" spans="1:18" x14ac:dyDescent="0.35">
      <c r="A27" s="41">
        <v>19</v>
      </c>
      <c r="B27" s="42">
        <v>0</v>
      </c>
      <c r="C27" s="42">
        <v>0</v>
      </c>
      <c r="D27" s="42">
        <v>0</v>
      </c>
      <c r="G27" s="68">
        <v>19</v>
      </c>
      <c r="H27" s="69">
        <v>0</v>
      </c>
      <c r="I27" s="69">
        <v>0</v>
      </c>
      <c r="J27" s="69">
        <v>0</v>
      </c>
      <c r="K27" s="66"/>
      <c r="L27" s="69">
        <f t="shared" si="1"/>
        <v>0</v>
      </c>
      <c r="M27" s="69">
        <f t="shared" si="0"/>
        <v>0</v>
      </c>
      <c r="N27" s="69">
        <f t="shared" si="0"/>
        <v>0</v>
      </c>
      <c r="O27" s="78"/>
      <c r="P27" s="69">
        <f ca="1">IF(SUM(L27:INDIRECT(ADDRESS(ROW(L27)+$Q$7,COLUMN(L27),1,1)))&gt;0,1,0)</f>
        <v>0</v>
      </c>
      <c r="Q27" s="69">
        <f ca="1">IF(SUM(M27:INDIRECT(ADDRESS(ROW(M27)+$Q$7,COLUMN(M27),1,1)))&gt;0,1,0)</f>
        <v>0</v>
      </c>
      <c r="R27" s="69">
        <f ca="1">IF(SUM(N27:INDIRECT(ADDRESS(ROW(N27)+$Q$7,COLUMN(N27),1,1)))&gt;0,1,0)</f>
        <v>0</v>
      </c>
    </row>
    <row r="28" spans="1:18" x14ac:dyDescent="0.35">
      <c r="A28" s="41">
        <v>20</v>
      </c>
      <c r="B28" s="42">
        <v>0</v>
      </c>
      <c r="C28" s="42">
        <v>0</v>
      </c>
      <c r="D28" s="42">
        <v>0</v>
      </c>
      <c r="G28" s="68">
        <v>20</v>
      </c>
      <c r="H28" s="69">
        <v>0</v>
      </c>
      <c r="I28" s="69">
        <v>0</v>
      </c>
      <c r="J28" s="69">
        <v>0</v>
      </c>
      <c r="K28" s="66"/>
      <c r="L28" s="69">
        <f t="shared" si="1"/>
        <v>0</v>
      </c>
      <c r="M28" s="69">
        <f t="shared" si="0"/>
        <v>0</v>
      </c>
      <c r="N28" s="69">
        <f t="shared" si="0"/>
        <v>0</v>
      </c>
      <c r="O28" s="78"/>
      <c r="P28" s="69">
        <f ca="1">IF(SUM(L28:INDIRECT(ADDRESS(ROW(L28)+$Q$7,COLUMN(L28),1,1)))&gt;0,1,0)</f>
        <v>0</v>
      </c>
      <c r="Q28" s="69">
        <f ca="1">IF(SUM(M28:INDIRECT(ADDRESS(ROW(M28)+$Q$7,COLUMN(M28),1,1)))&gt;0,1,0)</f>
        <v>0</v>
      </c>
      <c r="R28" s="69">
        <f ca="1">IF(SUM(N28:INDIRECT(ADDRESS(ROW(N28)+$Q$7,COLUMN(N28),1,1)))&gt;0,1,0)</f>
        <v>0</v>
      </c>
    </row>
    <row r="29" spans="1:18" x14ac:dyDescent="0.35">
      <c r="A29" s="41">
        <v>21</v>
      </c>
      <c r="B29" s="42">
        <v>0</v>
      </c>
      <c r="C29" s="42">
        <v>0</v>
      </c>
      <c r="D29" s="42">
        <v>0</v>
      </c>
      <c r="G29" s="68">
        <v>21</v>
      </c>
      <c r="H29" s="69">
        <v>0</v>
      </c>
      <c r="I29" s="69">
        <v>0</v>
      </c>
      <c r="J29" s="69">
        <v>0</v>
      </c>
      <c r="K29" s="66"/>
      <c r="L29" s="69">
        <f t="shared" si="1"/>
        <v>0</v>
      </c>
      <c r="M29" s="69">
        <f t="shared" si="0"/>
        <v>0</v>
      </c>
      <c r="N29" s="69">
        <f t="shared" si="0"/>
        <v>0</v>
      </c>
      <c r="O29" s="78"/>
      <c r="P29" s="69">
        <f ca="1">IF(SUM(L29:INDIRECT(ADDRESS(ROW(L29)+$Q$7,COLUMN(L29),1,1)))&gt;0,1,0)</f>
        <v>0</v>
      </c>
      <c r="Q29" s="69">
        <f ca="1">IF(SUM(M29:INDIRECT(ADDRESS(ROW(M29)+$Q$7,COLUMN(M29),1,1)))&gt;0,1,0)</f>
        <v>0</v>
      </c>
      <c r="R29" s="69">
        <f ca="1">IF(SUM(N29:INDIRECT(ADDRESS(ROW(N29)+$Q$7,COLUMN(N29),1,1)))&gt;0,1,0)</f>
        <v>0</v>
      </c>
    </row>
    <row r="30" spans="1:18" x14ac:dyDescent="0.35">
      <c r="A30" s="41">
        <v>22</v>
      </c>
      <c r="B30" s="42">
        <v>0</v>
      </c>
      <c r="C30" s="42">
        <v>0</v>
      </c>
      <c r="D30" s="42">
        <v>0</v>
      </c>
      <c r="G30" s="68">
        <v>22</v>
      </c>
      <c r="H30" s="69">
        <v>0</v>
      </c>
      <c r="I30" s="69">
        <v>0</v>
      </c>
      <c r="J30" s="69">
        <v>0</v>
      </c>
      <c r="K30" s="66"/>
      <c r="L30" s="69">
        <f t="shared" si="1"/>
        <v>0</v>
      </c>
      <c r="M30" s="69">
        <f t="shared" si="0"/>
        <v>0</v>
      </c>
      <c r="N30" s="69">
        <f t="shared" si="0"/>
        <v>0</v>
      </c>
      <c r="O30" s="78"/>
      <c r="P30" s="69">
        <f ca="1">IF(SUM(L30:INDIRECT(ADDRESS(ROW(L30)+$Q$7,COLUMN(L30),1,1)))&gt;0,1,0)</f>
        <v>0</v>
      </c>
      <c r="Q30" s="69">
        <f ca="1">IF(SUM(M30:INDIRECT(ADDRESS(ROW(M30)+$Q$7,COLUMN(M30),1,1)))&gt;0,1,0)</f>
        <v>0</v>
      </c>
      <c r="R30" s="69">
        <f ca="1">IF(SUM(N30:INDIRECT(ADDRESS(ROW(N30)+$Q$7,COLUMN(N30),1,1)))&gt;0,1,0)</f>
        <v>0</v>
      </c>
    </row>
    <row r="31" spans="1:18" x14ac:dyDescent="0.35">
      <c r="A31" s="41">
        <v>23</v>
      </c>
      <c r="B31" s="42">
        <v>0</v>
      </c>
      <c r="C31" s="42">
        <v>0</v>
      </c>
      <c r="D31" s="42">
        <v>0</v>
      </c>
      <c r="G31" s="68">
        <v>23</v>
      </c>
      <c r="H31" s="69">
        <v>0</v>
      </c>
      <c r="I31" s="69">
        <v>0</v>
      </c>
      <c r="J31" s="69">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1">
        <v>24</v>
      </c>
      <c r="B32" s="42">
        <v>0</v>
      </c>
      <c r="C32" s="42">
        <v>0</v>
      </c>
      <c r="D32" s="42">
        <v>0</v>
      </c>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100</v>
      </c>
      <c r="C34" s="42">
        <f t="shared" ref="C34:D34" si="2">SUM(C9:C33)</f>
        <v>0</v>
      </c>
      <c r="D34" s="42">
        <f t="shared" si="2"/>
        <v>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{961F353B-B0BA-4A95-A8F8-D13CEB64FBC5}</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{B2A03A3D-3CDE-4810-BBBD-93C937653BF1}</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{65619326-0547-4181-B142-2951C199E514}</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{4E0DA8E7-C262-4DCE-A766-C31E95F1C4CC}</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961F353B-B0BA-4A95-A8F8-D13CEB64FBC5}">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B2A03A3D-3CDE-4810-BBBD-93C937653BF1}">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65619326-0547-4181-B142-2951C199E514}">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4E0DA8E7-C262-4DCE-A766-C31E95F1C4CC}">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107</v>
      </c>
      <c r="N1" s="43"/>
    </row>
    <row r="2" spans="1:18" x14ac:dyDescent="0.35">
      <c r="A2" s="37" t="s">
        <v>73</v>
      </c>
      <c r="B2" s="38"/>
      <c r="C2" s="38"/>
      <c r="D2" s="39" t="s">
        <v>108</v>
      </c>
    </row>
    <row r="3" spans="1:18" x14ac:dyDescent="0.35">
      <c r="A3" s="37" t="s">
        <v>75</v>
      </c>
      <c r="B3" s="38"/>
      <c r="C3" s="38"/>
      <c r="D3" s="39" t="s">
        <v>109</v>
      </c>
    </row>
    <row r="4" spans="1:18" x14ac:dyDescent="0.35">
      <c r="A4" s="38"/>
      <c r="B4" s="38"/>
      <c r="C4" s="38"/>
      <c r="Q4" s="7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0</v>
      </c>
      <c r="Q12" s="69">
        <f ca="1">IF(SUM(M12:INDIRECT(ADDRESS(ROW(M12)+$Q$7,COLUMN(M12),1,1)))&gt;0,1,0)</f>
        <v>0</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0</v>
      </c>
      <c r="Q13" s="69">
        <f ca="1">IF(SUM(M13:INDIRECT(ADDRESS(ROW(M13)+$Q$7,COLUMN(M13),1,1)))&gt;0,1,0)</f>
        <v>0</v>
      </c>
      <c r="R13" s="69">
        <f ca="1">IF(SUM(N13:INDIRECT(ADDRESS(ROW(N13)+$Q$7,COLUMN(N13),1,1)))&gt;0,1,0)</f>
        <v>0</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1</v>
      </c>
      <c r="Q14" s="69">
        <f ca="1">IF(SUM(M14:INDIRECT(ADDRESS(ROW(M14)+$Q$7,COLUMN(M14),1,1)))&gt;0,1,0)</f>
        <v>0</v>
      </c>
      <c r="R14" s="69">
        <f ca="1">IF(SUM(N14:INDIRECT(ADDRESS(ROW(N14)+$Q$7,COLUMN(N14),1,1)))&gt;0,1,0)</f>
        <v>0</v>
      </c>
    </row>
    <row r="15" spans="1:18" x14ac:dyDescent="0.35">
      <c r="A15" s="41">
        <v>7</v>
      </c>
      <c r="B15" s="42">
        <v>0</v>
      </c>
      <c r="C15" s="42">
        <v>0</v>
      </c>
      <c r="D15" s="42">
        <v>0</v>
      </c>
      <c r="G15" s="68">
        <v>7</v>
      </c>
      <c r="H15" s="69">
        <v>0</v>
      </c>
      <c r="I15" s="69">
        <v>0</v>
      </c>
      <c r="J15" s="69">
        <v>0</v>
      </c>
      <c r="K15" s="66"/>
      <c r="L15" s="69">
        <f t="shared" si="1"/>
        <v>0</v>
      </c>
      <c r="M15" s="69">
        <f t="shared" si="0"/>
        <v>0</v>
      </c>
      <c r="N15" s="69">
        <f t="shared" si="0"/>
        <v>0</v>
      </c>
      <c r="O15" s="78"/>
      <c r="P15" s="69">
        <f ca="1">IF(SUM(L15:INDIRECT(ADDRESS(ROW(L15)+$Q$7,COLUMN(L15),1,1)))&gt;0,1,0)</f>
        <v>1</v>
      </c>
      <c r="Q15" s="69">
        <f ca="1">IF(SUM(M15:INDIRECT(ADDRESS(ROW(M15)+$Q$7,COLUMN(M15),1,1)))&gt;0,1,0)</f>
        <v>0</v>
      </c>
      <c r="R15" s="69">
        <f ca="1">IF(SUM(N15:INDIRECT(ADDRESS(ROW(N15)+$Q$7,COLUMN(N15),1,1)))&gt;0,1,0)</f>
        <v>0</v>
      </c>
    </row>
    <row r="16" spans="1:18" x14ac:dyDescent="0.35">
      <c r="A16" s="41">
        <v>8</v>
      </c>
      <c r="B16" s="42">
        <v>0</v>
      </c>
      <c r="C16" s="42">
        <v>0</v>
      </c>
      <c r="D16" s="42">
        <v>0</v>
      </c>
      <c r="G16" s="68">
        <v>8</v>
      </c>
      <c r="H16" s="69">
        <v>0</v>
      </c>
      <c r="I16" s="69">
        <v>0</v>
      </c>
      <c r="J16" s="69">
        <v>0</v>
      </c>
      <c r="K16" s="66"/>
      <c r="L16" s="69">
        <f t="shared" si="1"/>
        <v>0</v>
      </c>
      <c r="M16" s="69">
        <f t="shared" si="0"/>
        <v>0</v>
      </c>
      <c r="N16" s="69">
        <f t="shared" si="0"/>
        <v>0</v>
      </c>
      <c r="O16" s="78"/>
      <c r="P16" s="69">
        <f ca="1">IF(SUM(L16:INDIRECT(ADDRESS(ROW(L16)+$Q$7,COLUMN(L16),1,1)))&gt;0,1,0)</f>
        <v>1</v>
      </c>
      <c r="Q16" s="69">
        <f ca="1">IF(SUM(M16:INDIRECT(ADDRESS(ROW(M16)+$Q$7,COLUMN(M16),1,1)))&gt;0,1,0)</f>
        <v>0</v>
      </c>
      <c r="R16" s="69">
        <f ca="1">IF(SUM(N16:INDIRECT(ADDRESS(ROW(N16)+$Q$7,COLUMN(N16),1,1)))&gt;0,1,0)</f>
        <v>0</v>
      </c>
    </row>
    <row r="17" spans="1:18" x14ac:dyDescent="0.35">
      <c r="A17" s="41">
        <v>9</v>
      </c>
      <c r="B17" s="42">
        <v>5</v>
      </c>
      <c r="C17" s="42">
        <v>0</v>
      </c>
      <c r="D17" s="42">
        <v>0</v>
      </c>
      <c r="G17" s="68">
        <v>9</v>
      </c>
      <c r="H17" s="69">
        <v>0.5</v>
      </c>
      <c r="I17" s="69">
        <v>0</v>
      </c>
      <c r="J17" s="69">
        <v>0</v>
      </c>
      <c r="K17" s="66"/>
      <c r="L17" s="69">
        <f t="shared" si="1"/>
        <v>1</v>
      </c>
      <c r="M17" s="69">
        <f t="shared" si="0"/>
        <v>0</v>
      </c>
      <c r="N17" s="69">
        <f t="shared" si="0"/>
        <v>0</v>
      </c>
      <c r="O17" s="78"/>
      <c r="P17" s="69">
        <f ca="1">IF(SUM(L17:INDIRECT(ADDRESS(ROW(L17)+$Q$7,COLUMN(L17),1,1)))&gt;0,1,0)</f>
        <v>1</v>
      </c>
      <c r="Q17" s="69">
        <f ca="1">IF(SUM(M17:INDIRECT(ADDRESS(ROW(M17)+$Q$7,COLUMN(M17),1,1)))&gt;0,1,0)</f>
        <v>0</v>
      </c>
      <c r="R17" s="69">
        <f ca="1">IF(SUM(N17:INDIRECT(ADDRESS(ROW(N17)+$Q$7,COLUMN(N17),1,1)))&gt;0,1,0)</f>
        <v>0</v>
      </c>
    </row>
    <row r="18" spans="1:18" x14ac:dyDescent="0.35">
      <c r="A18" s="41">
        <v>10</v>
      </c>
      <c r="B18" s="42">
        <v>10</v>
      </c>
      <c r="C18" s="42">
        <v>0</v>
      </c>
      <c r="D18" s="42">
        <v>0</v>
      </c>
      <c r="G18" s="68">
        <v>10</v>
      </c>
      <c r="H18" s="69">
        <v>1</v>
      </c>
      <c r="I18" s="69">
        <v>0</v>
      </c>
      <c r="J18" s="69">
        <v>0</v>
      </c>
      <c r="K18" s="66"/>
      <c r="L18" s="69">
        <f t="shared" si="1"/>
        <v>1</v>
      </c>
      <c r="M18" s="69">
        <f t="shared" si="0"/>
        <v>0</v>
      </c>
      <c r="N18" s="69">
        <f t="shared" si="0"/>
        <v>0</v>
      </c>
      <c r="O18" s="78"/>
      <c r="P18" s="69">
        <f ca="1">IF(SUM(L18:INDIRECT(ADDRESS(ROW(L18)+$Q$7,COLUMN(L18),1,1)))&gt;0,1,0)</f>
        <v>1</v>
      </c>
      <c r="Q18" s="69">
        <f ca="1">IF(SUM(M18:INDIRECT(ADDRESS(ROW(M18)+$Q$7,COLUMN(M18),1,1)))&gt;0,1,0)</f>
        <v>0</v>
      </c>
      <c r="R18" s="69">
        <f ca="1">IF(SUM(N18:INDIRECT(ADDRESS(ROW(N18)+$Q$7,COLUMN(N18),1,1)))&gt;0,1,0)</f>
        <v>0</v>
      </c>
    </row>
    <row r="19" spans="1:18" x14ac:dyDescent="0.35">
      <c r="A19" s="41">
        <v>11</v>
      </c>
      <c r="B19" s="42">
        <v>10</v>
      </c>
      <c r="C19" s="42">
        <v>0</v>
      </c>
      <c r="D19" s="42">
        <v>0</v>
      </c>
      <c r="G19" s="68">
        <v>11</v>
      </c>
      <c r="H19" s="69">
        <v>1</v>
      </c>
      <c r="I19" s="69">
        <v>0</v>
      </c>
      <c r="J19" s="69">
        <v>0</v>
      </c>
      <c r="K19" s="66"/>
      <c r="L19" s="69">
        <f t="shared" si="1"/>
        <v>1</v>
      </c>
      <c r="M19" s="69">
        <f t="shared" si="0"/>
        <v>0</v>
      </c>
      <c r="N19" s="69">
        <f t="shared" si="0"/>
        <v>0</v>
      </c>
      <c r="O19" s="78"/>
      <c r="P19" s="69">
        <f ca="1">IF(SUM(L19:INDIRECT(ADDRESS(ROW(L19)+$Q$7,COLUMN(L19),1,1)))&gt;0,1,0)</f>
        <v>1</v>
      </c>
      <c r="Q19" s="69">
        <f ca="1">IF(SUM(M19:INDIRECT(ADDRESS(ROW(M19)+$Q$7,COLUMN(M19),1,1)))&gt;0,1,0)</f>
        <v>0</v>
      </c>
      <c r="R19" s="69">
        <f ca="1">IF(SUM(N19:INDIRECT(ADDRESS(ROW(N19)+$Q$7,COLUMN(N19),1,1)))&gt;0,1,0)</f>
        <v>0</v>
      </c>
    </row>
    <row r="20" spans="1:18" x14ac:dyDescent="0.35">
      <c r="A20" s="41">
        <v>12</v>
      </c>
      <c r="B20" s="42">
        <v>10</v>
      </c>
      <c r="C20" s="42">
        <v>0</v>
      </c>
      <c r="D20" s="42">
        <v>0</v>
      </c>
      <c r="G20" s="68">
        <v>12</v>
      </c>
      <c r="H20" s="69">
        <v>1</v>
      </c>
      <c r="I20" s="69">
        <v>0</v>
      </c>
      <c r="J20" s="69">
        <v>0</v>
      </c>
      <c r="K20" s="66"/>
      <c r="L20" s="69">
        <f t="shared" si="1"/>
        <v>1</v>
      </c>
      <c r="M20" s="69">
        <f t="shared" si="0"/>
        <v>0</v>
      </c>
      <c r="N20" s="69">
        <f t="shared" si="0"/>
        <v>0</v>
      </c>
      <c r="O20" s="78"/>
      <c r="P20" s="69">
        <f ca="1">IF(SUM(L20:INDIRECT(ADDRESS(ROW(L20)+$Q$7,COLUMN(L20),1,1)))&gt;0,1,0)</f>
        <v>1</v>
      </c>
      <c r="Q20" s="69">
        <f ca="1">IF(SUM(M20:INDIRECT(ADDRESS(ROW(M20)+$Q$7,COLUMN(M20),1,1)))&gt;0,1,0)</f>
        <v>0</v>
      </c>
      <c r="R20" s="69">
        <f ca="1">IF(SUM(N20:INDIRECT(ADDRESS(ROW(N20)+$Q$7,COLUMN(N20),1,1)))&gt;0,1,0)</f>
        <v>0</v>
      </c>
    </row>
    <row r="21" spans="1:18" x14ac:dyDescent="0.35">
      <c r="A21" s="41">
        <v>13</v>
      </c>
      <c r="B21" s="42">
        <v>20</v>
      </c>
      <c r="C21" s="42">
        <v>0</v>
      </c>
      <c r="D21" s="42">
        <v>0</v>
      </c>
      <c r="G21" s="68">
        <v>13</v>
      </c>
      <c r="H21" s="69">
        <v>1</v>
      </c>
      <c r="I21" s="69">
        <v>0</v>
      </c>
      <c r="J21" s="69">
        <v>0</v>
      </c>
      <c r="K21" s="66"/>
      <c r="L21" s="69">
        <f t="shared" si="1"/>
        <v>1</v>
      </c>
      <c r="M21" s="69">
        <f t="shared" si="0"/>
        <v>0</v>
      </c>
      <c r="N21" s="69">
        <f t="shared" si="0"/>
        <v>0</v>
      </c>
      <c r="O21" s="78"/>
      <c r="P21" s="69">
        <f ca="1">IF(SUM(L21:INDIRECT(ADDRESS(ROW(L21)+$Q$7,COLUMN(L21),1,1)))&gt;0,1,0)</f>
        <v>1</v>
      </c>
      <c r="Q21" s="69">
        <f ca="1">IF(SUM(M21:INDIRECT(ADDRESS(ROW(M21)+$Q$7,COLUMN(M21),1,1)))&gt;0,1,0)</f>
        <v>0</v>
      </c>
      <c r="R21" s="69">
        <f ca="1">IF(SUM(N21:INDIRECT(ADDRESS(ROW(N21)+$Q$7,COLUMN(N21),1,1)))&gt;0,1,0)</f>
        <v>0</v>
      </c>
    </row>
    <row r="22" spans="1:18" x14ac:dyDescent="0.35">
      <c r="A22" s="41">
        <v>14</v>
      </c>
      <c r="B22" s="42">
        <v>10</v>
      </c>
      <c r="C22" s="42">
        <v>0</v>
      </c>
      <c r="D22" s="42">
        <v>0</v>
      </c>
      <c r="G22" s="68">
        <v>14</v>
      </c>
      <c r="H22" s="69">
        <v>0.5</v>
      </c>
      <c r="I22" s="69">
        <v>0</v>
      </c>
      <c r="J22" s="69">
        <v>0</v>
      </c>
      <c r="K22" s="66"/>
      <c r="L22" s="69">
        <f t="shared" si="1"/>
        <v>1</v>
      </c>
      <c r="M22" s="69">
        <f t="shared" si="0"/>
        <v>0</v>
      </c>
      <c r="N22" s="69">
        <f t="shared" si="0"/>
        <v>0</v>
      </c>
      <c r="O22" s="78"/>
      <c r="P22" s="69">
        <f ca="1">IF(SUM(L22:INDIRECT(ADDRESS(ROW(L22)+$Q$7,COLUMN(L22),1,1)))&gt;0,1,0)</f>
        <v>1</v>
      </c>
      <c r="Q22" s="69">
        <f ca="1">IF(SUM(M22:INDIRECT(ADDRESS(ROW(M22)+$Q$7,COLUMN(M22),1,1)))&gt;0,1,0)</f>
        <v>0</v>
      </c>
      <c r="R22" s="69">
        <f ca="1">IF(SUM(N22:INDIRECT(ADDRESS(ROW(N22)+$Q$7,COLUMN(N22),1,1)))&gt;0,1,0)</f>
        <v>0</v>
      </c>
    </row>
    <row r="23" spans="1:18" x14ac:dyDescent="0.35">
      <c r="A23" s="41">
        <v>15</v>
      </c>
      <c r="B23" s="42">
        <v>10</v>
      </c>
      <c r="C23" s="42">
        <v>0</v>
      </c>
      <c r="D23" s="42">
        <v>0</v>
      </c>
      <c r="G23" s="68">
        <v>15</v>
      </c>
      <c r="H23" s="69">
        <v>1</v>
      </c>
      <c r="I23" s="69">
        <v>0</v>
      </c>
      <c r="J23" s="69">
        <v>0</v>
      </c>
      <c r="K23" s="66"/>
      <c r="L23" s="69">
        <f t="shared" si="1"/>
        <v>1</v>
      </c>
      <c r="M23" s="69">
        <f t="shared" si="0"/>
        <v>0</v>
      </c>
      <c r="N23" s="69">
        <f t="shared" si="0"/>
        <v>0</v>
      </c>
      <c r="O23" s="78"/>
      <c r="P23" s="69">
        <f ca="1">IF(SUM(L23:INDIRECT(ADDRESS(ROW(L23)+$Q$7,COLUMN(L23),1,1)))&gt;0,1,0)</f>
        <v>1</v>
      </c>
      <c r="Q23" s="69">
        <f ca="1">IF(SUM(M23:INDIRECT(ADDRESS(ROW(M23)+$Q$7,COLUMN(M23),1,1)))&gt;0,1,0)</f>
        <v>0</v>
      </c>
      <c r="R23" s="69">
        <f ca="1">IF(SUM(N23:INDIRECT(ADDRESS(ROW(N23)+$Q$7,COLUMN(N23),1,1)))&gt;0,1,0)</f>
        <v>0</v>
      </c>
    </row>
    <row r="24" spans="1:18" x14ac:dyDescent="0.35">
      <c r="A24" s="41">
        <v>16</v>
      </c>
      <c r="B24" s="42">
        <v>10</v>
      </c>
      <c r="C24" s="42">
        <v>0</v>
      </c>
      <c r="D24" s="42">
        <v>0</v>
      </c>
      <c r="G24" s="68">
        <v>16</v>
      </c>
      <c r="H24" s="69">
        <v>1</v>
      </c>
      <c r="I24" s="69">
        <v>0</v>
      </c>
      <c r="J24" s="69">
        <v>0</v>
      </c>
      <c r="K24" s="66"/>
      <c r="L24" s="69">
        <f t="shared" si="1"/>
        <v>1</v>
      </c>
      <c r="M24" s="69">
        <f t="shared" si="0"/>
        <v>0</v>
      </c>
      <c r="N24" s="69">
        <f t="shared" si="0"/>
        <v>0</v>
      </c>
      <c r="O24" s="78"/>
      <c r="P24" s="69">
        <f ca="1">IF(SUM(L24:INDIRECT(ADDRESS(ROW(L24)+$Q$7,COLUMN(L24),1,1)))&gt;0,1,0)</f>
        <v>1</v>
      </c>
      <c r="Q24" s="69">
        <f ca="1">IF(SUM(M24:INDIRECT(ADDRESS(ROW(M24)+$Q$7,COLUMN(M24),1,1)))&gt;0,1,0)</f>
        <v>0</v>
      </c>
      <c r="R24" s="69">
        <f ca="1">IF(SUM(N24:INDIRECT(ADDRESS(ROW(N24)+$Q$7,COLUMN(N24),1,1)))&gt;0,1,0)</f>
        <v>0</v>
      </c>
    </row>
    <row r="25" spans="1:18" x14ac:dyDescent="0.35">
      <c r="A25" s="41">
        <v>17</v>
      </c>
      <c r="B25" s="42">
        <v>10</v>
      </c>
      <c r="C25" s="42">
        <v>0</v>
      </c>
      <c r="D25" s="42">
        <v>0</v>
      </c>
      <c r="G25" s="68">
        <v>17</v>
      </c>
      <c r="H25" s="69">
        <v>1</v>
      </c>
      <c r="I25" s="69">
        <v>0</v>
      </c>
      <c r="J25" s="69">
        <v>0</v>
      </c>
      <c r="K25" s="66"/>
      <c r="L25" s="69">
        <f t="shared" si="1"/>
        <v>1</v>
      </c>
      <c r="M25" s="69">
        <f t="shared" si="0"/>
        <v>0</v>
      </c>
      <c r="N25" s="69">
        <f t="shared" si="0"/>
        <v>0</v>
      </c>
      <c r="O25" s="78"/>
      <c r="P25" s="69">
        <f ca="1">IF(SUM(L25:INDIRECT(ADDRESS(ROW(L25)+$Q$7,COLUMN(L25),1,1)))&gt;0,1,0)</f>
        <v>1</v>
      </c>
      <c r="Q25" s="69">
        <f ca="1">IF(SUM(M25:INDIRECT(ADDRESS(ROW(M25)+$Q$7,COLUMN(M25),1,1)))&gt;0,1,0)</f>
        <v>0</v>
      </c>
      <c r="R25" s="69">
        <f ca="1">IF(SUM(N25:INDIRECT(ADDRESS(ROW(N25)+$Q$7,COLUMN(N25),1,1)))&gt;0,1,0)</f>
        <v>0</v>
      </c>
    </row>
    <row r="26" spans="1:18" x14ac:dyDescent="0.35">
      <c r="A26" s="41">
        <v>18</v>
      </c>
      <c r="B26" s="42">
        <v>5</v>
      </c>
      <c r="C26" s="42">
        <v>0</v>
      </c>
      <c r="D26" s="42">
        <v>0</v>
      </c>
      <c r="G26" s="68">
        <v>18</v>
      </c>
      <c r="H26" s="69">
        <v>0.5</v>
      </c>
      <c r="I26" s="69">
        <v>0</v>
      </c>
      <c r="J26" s="69">
        <v>0</v>
      </c>
      <c r="K26" s="66"/>
      <c r="L26" s="69">
        <f t="shared" si="1"/>
        <v>1</v>
      </c>
      <c r="M26" s="69">
        <f t="shared" si="0"/>
        <v>0</v>
      </c>
      <c r="N26" s="69">
        <f t="shared" si="0"/>
        <v>0</v>
      </c>
      <c r="O26" s="78"/>
      <c r="P26" s="69">
        <f ca="1">IF(SUM(L26:INDIRECT(ADDRESS(ROW(L26)+$Q$7,COLUMN(L26),1,1)))&gt;0,1,0)</f>
        <v>1</v>
      </c>
      <c r="Q26" s="69">
        <f ca="1">IF(SUM(M26:INDIRECT(ADDRESS(ROW(M26)+$Q$7,COLUMN(M26),1,1)))&gt;0,1,0)</f>
        <v>0</v>
      </c>
      <c r="R26" s="69">
        <f ca="1">IF(SUM(N26:INDIRECT(ADDRESS(ROW(N26)+$Q$7,COLUMN(N26),1,1)))&gt;0,1,0)</f>
        <v>0</v>
      </c>
    </row>
    <row r="27" spans="1:18" x14ac:dyDescent="0.35">
      <c r="A27" s="41">
        <v>19</v>
      </c>
      <c r="B27" s="42">
        <v>0</v>
      </c>
      <c r="C27" s="42">
        <v>0</v>
      </c>
      <c r="D27" s="42">
        <v>0</v>
      </c>
      <c r="G27" s="68">
        <v>19</v>
      </c>
      <c r="H27" s="69">
        <v>0</v>
      </c>
      <c r="I27" s="69">
        <v>0</v>
      </c>
      <c r="J27" s="69">
        <v>0</v>
      </c>
      <c r="K27" s="66"/>
      <c r="L27" s="69">
        <f t="shared" si="1"/>
        <v>0</v>
      </c>
      <c r="M27" s="69">
        <f t="shared" si="0"/>
        <v>0</v>
      </c>
      <c r="N27" s="69">
        <f t="shared" si="0"/>
        <v>0</v>
      </c>
      <c r="O27" s="78"/>
      <c r="P27" s="69">
        <f ca="1">IF(SUM(L27:INDIRECT(ADDRESS(ROW(L27)+$Q$7,COLUMN(L27),1,1)))&gt;0,1,0)</f>
        <v>0</v>
      </c>
      <c r="Q27" s="69">
        <f ca="1">IF(SUM(M27:INDIRECT(ADDRESS(ROW(M27)+$Q$7,COLUMN(M27),1,1)))&gt;0,1,0)</f>
        <v>0</v>
      </c>
      <c r="R27" s="69">
        <f ca="1">IF(SUM(N27:INDIRECT(ADDRESS(ROW(N27)+$Q$7,COLUMN(N27),1,1)))&gt;0,1,0)</f>
        <v>0</v>
      </c>
    </row>
    <row r="28" spans="1:18" x14ac:dyDescent="0.35">
      <c r="A28" s="41">
        <v>20</v>
      </c>
      <c r="B28" s="42">
        <v>0</v>
      </c>
      <c r="C28" s="42">
        <v>0</v>
      </c>
      <c r="D28" s="42">
        <v>0</v>
      </c>
      <c r="G28" s="68">
        <v>20</v>
      </c>
      <c r="H28" s="69">
        <v>0</v>
      </c>
      <c r="I28" s="69">
        <v>0</v>
      </c>
      <c r="J28" s="69">
        <v>0</v>
      </c>
      <c r="K28" s="66"/>
      <c r="L28" s="69">
        <f t="shared" si="1"/>
        <v>0</v>
      </c>
      <c r="M28" s="69">
        <f t="shared" si="0"/>
        <v>0</v>
      </c>
      <c r="N28" s="69">
        <f t="shared" si="0"/>
        <v>0</v>
      </c>
      <c r="O28" s="78"/>
      <c r="P28" s="69">
        <f ca="1">IF(SUM(L28:INDIRECT(ADDRESS(ROW(L28)+$Q$7,COLUMN(L28),1,1)))&gt;0,1,0)</f>
        <v>0</v>
      </c>
      <c r="Q28" s="69">
        <f ca="1">IF(SUM(M28:INDIRECT(ADDRESS(ROW(M28)+$Q$7,COLUMN(M28),1,1)))&gt;0,1,0)</f>
        <v>0</v>
      </c>
      <c r="R28" s="69">
        <f ca="1">IF(SUM(N28:INDIRECT(ADDRESS(ROW(N28)+$Q$7,COLUMN(N28),1,1)))&gt;0,1,0)</f>
        <v>0</v>
      </c>
    </row>
    <row r="29" spans="1:18" x14ac:dyDescent="0.35">
      <c r="A29" s="41">
        <v>21</v>
      </c>
      <c r="B29" s="42">
        <v>0</v>
      </c>
      <c r="C29" s="42">
        <v>0</v>
      </c>
      <c r="D29" s="42">
        <v>0</v>
      </c>
      <c r="G29" s="68">
        <v>21</v>
      </c>
      <c r="H29" s="69">
        <v>0</v>
      </c>
      <c r="I29" s="69">
        <v>0</v>
      </c>
      <c r="J29" s="69">
        <v>0</v>
      </c>
      <c r="K29" s="66"/>
      <c r="L29" s="69">
        <f t="shared" si="1"/>
        <v>0</v>
      </c>
      <c r="M29" s="69">
        <f t="shared" si="0"/>
        <v>0</v>
      </c>
      <c r="N29" s="69">
        <f t="shared" si="0"/>
        <v>0</v>
      </c>
      <c r="O29" s="78"/>
      <c r="P29" s="69">
        <f ca="1">IF(SUM(L29:INDIRECT(ADDRESS(ROW(L29)+$Q$7,COLUMN(L29),1,1)))&gt;0,1,0)</f>
        <v>0</v>
      </c>
      <c r="Q29" s="69">
        <f ca="1">IF(SUM(M29:INDIRECT(ADDRESS(ROW(M29)+$Q$7,COLUMN(M29),1,1)))&gt;0,1,0)</f>
        <v>0</v>
      </c>
      <c r="R29" s="69">
        <f ca="1">IF(SUM(N29:INDIRECT(ADDRESS(ROW(N29)+$Q$7,COLUMN(N29),1,1)))&gt;0,1,0)</f>
        <v>0</v>
      </c>
    </row>
    <row r="30" spans="1:18" x14ac:dyDescent="0.35">
      <c r="A30" s="41">
        <v>22</v>
      </c>
      <c r="B30" s="42">
        <v>0</v>
      </c>
      <c r="C30" s="42">
        <v>0</v>
      </c>
      <c r="D30" s="42">
        <v>0</v>
      </c>
      <c r="G30" s="68">
        <v>22</v>
      </c>
      <c r="H30" s="69">
        <v>0</v>
      </c>
      <c r="I30" s="69">
        <v>0</v>
      </c>
      <c r="J30" s="69">
        <v>0</v>
      </c>
      <c r="K30" s="66"/>
      <c r="L30" s="69">
        <f t="shared" si="1"/>
        <v>0</v>
      </c>
      <c r="M30" s="69">
        <f t="shared" si="0"/>
        <v>0</v>
      </c>
      <c r="N30" s="69">
        <f t="shared" si="0"/>
        <v>0</v>
      </c>
      <c r="O30" s="78"/>
      <c r="P30" s="69">
        <f ca="1">IF(SUM(L30:INDIRECT(ADDRESS(ROW(L30)+$Q$7,COLUMN(L30),1,1)))&gt;0,1,0)</f>
        <v>0</v>
      </c>
      <c r="Q30" s="69">
        <f ca="1">IF(SUM(M30:INDIRECT(ADDRESS(ROW(M30)+$Q$7,COLUMN(M30),1,1)))&gt;0,1,0)</f>
        <v>0</v>
      </c>
      <c r="R30" s="69">
        <f ca="1">IF(SUM(N30:INDIRECT(ADDRESS(ROW(N30)+$Q$7,COLUMN(N30),1,1)))&gt;0,1,0)</f>
        <v>0</v>
      </c>
    </row>
    <row r="31" spans="1:18" x14ac:dyDescent="0.35">
      <c r="A31" s="41">
        <v>23</v>
      </c>
      <c r="B31" s="42">
        <v>0</v>
      </c>
      <c r="C31" s="42">
        <v>0</v>
      </c>
      <c r="D31" s="42">
        <v>0</v>
      </c>
      <c r="G31" s="68">
        <v>23</v>
      </c>
      <c r="H31" s="69">
        <v>0</v>
      </c>
      <c r="I31" s="69">
        <v>0</v>
      </c>
      <c r="J31" s="69">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1">
        <v>24</v>
      </c>
      <c r="B32" s="42">
        <v>0</v>
      </c>
      <c r="C32" s="42">
        <v>0</v>
      </c>
      <c r="D32" s="42">
        <v>0</v>
      </c>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100</v>
      </c>
      <c r="C34" s="42">
        <f t="shared" ref="C34:D34" si="2">SUM(C9:C33)</f>
        <v>0</v>
      </c>
      <c r="D34" s="42">
        <f t="shared" si="2"/>
        <v>0</v>
      </c>
    </row>
  </sheetData>
  <mergeCells count="8">
    <mergeCell ref="A6:E6"/>
    <mergeCell ref="B7:B8"/>
    <mergeCell ref="C7:C8"/>
    <mergeCell ref="D7:D8"/>
    <mergeCell ref="G6:K6"/>
    <mergeCell ref="H7:H8"/>
    <mergeCell ref="I7:I8"/>
    <mergeCell ref="J7:J8"/>
  </mergeCells>
  <conditionalFormatting sqref="B9:B32">
    <cfRule type="dataBar" priority="6">
      <dataBar>
        <cfvo type="min"/>
        <cfvo type="max"/>
        <color rgb="FF63C384"/>
      </dataBar>
      <extLst>
        <ext xmlns:x14="http://schemas.microsoft.com/office/spreadsheetml/2009/9/main" uri="{B025F937-C7B1-47D3-B67F-A62EFF666E3E}">
          <x14:id>{3F0B378A-775C-41F8-A230-7B65C44F6481}</x14:id>
        </ext>
      </extLst>
    </cfRule>
  </conditionalFormatting>
  <conditionalFormatting sqref="C9:D32">
    <cfRule type="dataBar" priority="7">
      <dataBar>
        <cfvo type="min"/>
        <cfvo type="max"/>
        <color rgb="FF63C384"/>
      </dataBar>
      <extLst>
        <ext xmlns:x14="http://schemas.microsoft.com/office/spreadsheetml/2009/9/main" uri="{B025F937-C7B1-47D3-B67F-A62EFF666E3E}">
          <x14:id>{33002B07-C6F6-4282-915C-AF543D1AB632}</x14:id>
        </ext>
      </extLst>
    </cfRule>
  </conditionalFormatting>
  <conditionalFormatting sqref="H9:H32">
    <cfRule type="dataBar" priority="4">
      <dataBar>
        <cfvo type="min"/>
        <cfvo type="max"/>
        <color rgb="FF63C384"/>
      </dataBar>
      <extLst>
        <ext xmlns:x14="http://schemas.microsoft.com/office/spreadsheetml/2009/9/main" uri="{B025F937-C7B1-47D3-B67F-A62EFF666E3E}">
          <x14:id>{483BC2AB-5462-4985-8D7E-EE3B0BEDF404}</x14:id>
        </ext>
      </extLst>
    </cfRule>
  </conditionalFormatting>
  <conditionalFormatting sqref="I9:J32">
    <cfRule type="dataBar" priority="5">
      <dataBar>
        <cfvo type="min"/>
        <cfvo type="max"/>
        <color rgb="FF63C384"/>
      </dataBar>
      <extLst>
        <ext xmlns:x14="http://schemas.microsoft.com/office/spreadsheetml/2009/9/main" uri="{B025F937-C7B1-47D3-B67F-A62EFF666E3E}">
          <x14:id>{D82F989F-EA7E-4723-B2ED-4FABBC05EC93}</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{69114047-64C2-4B68-98B1-14A4C5D30A89}</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{1B9A6F92-BB5A-4A7D-889C-984CDCE74597}</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3F0B378A-775C-41F8-A230-7B65C44F6481}">
            <x14:dataBar minLength="0" maxLength="100" border="1" negativeBarBorderColorSameAsPositive="0">
              <x14:cfvo type="autoMin"/>
              <x14:cfvo type="autoMax"/>
              <x14:borderColor rgb="FF63C384"/>
              <x14:negativeFillColor rgb="FFFF0000"/>
              <x14:negativeBorderColor rgb="FFFF0000"/>
              <x14:axisColor rgb="FF000000"/>
            </x14:dataBar>
          </x14:cfRule>
          <xm:sqref>B9:B32</xm:sqref>
        </x14:conditionalFormatting>
        <x14:conditionalFormatting xmlns:xm="http://schemas.microsoft.com/office/excel/2006/main">
          <x14:cfRule type="dataBar" id="{33002B07-C6F6-4282-915C-AF543D1AB632}">
            <x14:dataBar minLength="0" maxLength="100" border="1" negativeBarBorderColorSameAsPositive="0">
              <x14:cfvo type="autoMin"/>
              <x14:cfvo type="autoMax"/>
              <x14:borderColor rgb="FF63C384"/>
              <x14:negativeFillColor rgb="FFFF0000"/>
              <x14:negativeBorderColor rgb="FFFF0000"/>
              <x14:axisColor rgb="FF000000"/>
            </x14:dataBar>
          </x14:cfRule>
          <xm:sqref>C9:D32</xm:sqref>
        </x14:conditionalFormatting>
        <x14:conditionalFormatting xmlns:xm="http://schemas.microsoft.com/office/excel/2006/main">
          <x14:cfRule type="dataBar" id="{483BC2AB-5462-4985-8D7E-EE3B0BEDF404}">
            <x14:dataBar minLength="0" maxLength="100" border="1" negativeBarBorderColorSameAsPositive="0">
              <x14:cfvo type="autoMin"/>
              <x14:cfvo type="autoMax"/>
              <x14:borderColor rgb="FF63C384"/>
              <x14:negativeFillColor rgb="FFFF0000"/>
              <x14:negativeBorderColor rgb="FFFF0000"/>
              <x14:axisColor rgb="FF000000"/>
            </x14:dataBar>
          </x14:cfRule>
          <xm:sqref>H9:H32</xm:sqref>
        </x14:conditionalFormatting>
        <x14:conditionalFormatting xmlns:xm="http://schemas.microsoft.com/office/excel/2006/main">
          <x14:cfRule type="dataBar" id="{D82F989F-EA7E-4723-B2ED-4FABBC05EC93}">
            <x14:dataBar minLength="0" maxLength="100" border="1" negativeBarBorderColorSameAsPositive="0">
              <x14:cfvo type="autoMin"/>
              <x14:cfvo type="autoMax"/>
              <x14:borderColor rgb="FF63C384"/>
              <x14:negativeFillColor rgb="FFFF0000"/>
              <x14:negativeBorderColor rgb="FFFF0000"/>
              <x14:axisColor rgb="FF000000"/>
            </x14:dataBar>
          </x14:cfRule>
          <xm:sqref>I9:J32</xm:sqref>
        </x14:conditionalFormatting>
        <x14:conditionalFormatting xmlns:xm="http://schemas.microsoft.com/office/excel/2006/main">
          <x14:cfRule type="dataBar" id="{69114047-64C2-4B68-98B1-14A4C5D30A89}">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1B9A6F92-BB5A-4A7D-889C-984CDCE74597}">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A1:R34"/>
  <sheetViews>
    <sheetView workbookViewId="0"/>
  </sheetViews>
  <sheetFormatPr defaultColWidth="9.1796875" defaultRowHeight="14.5" x14ac:dyDescent="0.35"/>
  <cols>
    <col min="1" max="1" width="8" style="46" customWidth="1"/>
    <col min="2" max="16384" width="9.1796875" style="46"/>
  </cols>
  <sheetData>
    <row r="1" spans="1:18" x14ac:dyDescent="0.35">
      <c r="A1" s="44" t="s">
        <v>71</v>
      </c>
      <c r="B1" s="45"/>
      <c r="C1" s="45"/>
      <c r="D1" s="43" t="s">
        <v>107</v>
      </c>
      <c r="E1" s="43"/>
      <c r="F1" s="39"/>
    </row>
    <row r="2" spans="1:18" x14ac:dyDescent="0.35">
      <c r="A2" s="44" t="s">
        <v>73</v>
      </c>
      <c r="B2" s="45"/>
      <c r="C2" s="45"/>
      <c r="D2" s="43" t="s">
        <v>110</v>
      </c>
      <c r="E2" s="43" t="s">
        <v>111</v>
      </c>
      <c r="F2" s="39"/>
    </row>
    <row r="3" spans="1:18" x14ac:dyDescent="0.35">
      <c r="A3" s="44" t="s">
        <v>75</v>
      </c>
      <c r="B3" s="45"/>
      <c r="C3" s="45"/>
      <c r="D3" s="43" t="s">
        <v>109</v>
      </c>
      <c r="E3" s="43"/>
      <c r="F3" s="39"/>
    </row>
    <row r="4" spans="1:18" x14ac:dyDescent="0.35">
      <c r="A4" s="45"/>
      <c r="B4" s="45"/>
      <c r="C4" s="45"/>
      <c r="D4" s="43"/>
      <c r="E4" s="43"/>
      <c r="F4" s="39"/>
    </row>
    <row r="5" spans="1:18" x14ac:dyDescent="0.35">
      <c r="A5" s="43"/>
      <c r="B5" s="43"/>
      <c r="C5" s="43"/>
      <c r="D5" s="43"/>
      <c r="E5" s="43"/>
      <c r="F5" s="39"/>
    </row>
    <row r="6" spans="1:18" x14ac:dyDescent="0.35">
      <c r="A6" s="911" t="s">
        <v>191</v>
      </c>
      <c r="B6" s="912"/>
      <c r="C6" s="912"/>
      <c r="D6" s="912"/>
      <c r="E6" s="913"/>
      <c r="F6" s="39"/>
      <c r="G6" s="916" t="s">
        <v>77</v>
      </c>
      <c r="H6" s="916"/>
      <c r="I6" s="916"/>
      <c r="J6" s="916"/>
      <c r="K6" s="916"/>
      <c r="L6" s="70"/>
      <c r="M6" s="71" t="s">
        <v>193</v>
      </c>
      <c r="N6" s="72"/>
      <c r="O6" s="71"/>
      <c r="P6" s="70"/>
      <c r="Q6" s="71" t="s">
        <v>192</v>
      </c>
      <c r="R6" s="72"/>
    </row>
    <row r="7" spans="1:18" x14ac:dyDescent="0.35">
      <c r="A7" s="43"/>
      <c r="B7" s="914" t="s">
        <v>78</v>
      </c>
      <c r="C7" s="914" t="s">
        <v>79</v>
      </c>
      <c r="D7" s="915" t="s">
        <v>80</v>
      </c>
      <c r="E7" s="39"/>
      <c r="G7" s="73"/>
      <c r="H7" s="917" t="s">
        <v>78</v>
      </c>
      <c r="I7" s="917" t="s">
        <v>79</v>
      </c>
      <c r="J7" s="918" t="s">
        <v>80</v>
      </c>
      <c r="K7" s="66"/>
      <c r="L7" s="39"/>
      <c r="M7" s="39"/>
      <c r="N7" s="39"/>
      <c r="O7" s="39"/>
      <c r="P7" s="79" t="s">
        <v>195</v>
      </c>
      <c r="Q7" s="80">
        <v>3</v>
      </c>
      <c r="R7" s="39"/>
    </row>
    <row r="8" spans="1:18" x14ac:dyDescent="0.35">
      <c r="A8" s="47" t="s">
        <v>81</v>
      </c>
      <c r="B8" s="914"/>
      <c r="C8" s="914"/>
      <c r="D8" s="915"/>
      <c r="E8" s="39"/>
      <c r="G8" s="74" t="s">
        <v>81</v>
      </c>
      <c r="H8" s="917"/>
      <c r="I8" s="917"/>
      <c r="J8" s="918"/>
      <c r="K8" s="66"/>
      <c r="L8" s="39"/>
      <c r="M8" s="39"/>
      <c r="N8" s="39"/>
      <c r="O8" s="39"/>
      <c r="P8" s="39"/>
      <c r="Q8" s="39"/>
      <c r="R8" s="39"/>
    </row>
    <row r="9" spans="1:18" x14ac:dyDescent="0.35">
      <c r="A9" s="47">
        <v>1</v>
      </c>
      <c r="B9" s="42">
        <v>0</v>
      </c>
      <c r="C9" s="48">
        <v>0</v>
      </c>
      <c r="D9" s="48">
        <v>0</v>
      </c>
      <c r="E9" s="39"/>
      <c r="G9" s="74">
        <v>1</v>
      </c>
      <c r="H9" s="75">
        <v>0</v>
      </c>
      <c r="I9" s="75">
        <v>0</v>
      </c>
      <c r="J9" s="75">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7">
        <v>2</v>
      </c>
      <c r="B10" s="42">
        <v>0</v>
      </c>
      <c r="C10" s="48">
        <v>0</v>
      </c>
      <c r="D10" s="48">
        <v>0</v>
      </c>
      <c r="E10" s="39"/>
      <c r="G10" s="74">
        <v>2</v>
      </c>
      <c r="H10" s="75">
        <v>0</v>
      </c>
      <c r="I10" s="75">
        <v>0</v>
      </c>
      <c r="J10" s="75">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7">
        <v>3</v>
      </c>
      <c r="B11" s="42">
        <v>0</v>
      </c>
      <c r="C11" s="48">
        <v>0</v>
      </c>
      <c r="D11" s="48">
        <v>0</v>
      </c>
      <c r="E11" s="39"/>
      <c r="G11" s="74">
        <v>3</v>
      </c>
      <c r="H11" s="75">
        <v>0</v>
      </c>
      <c r="I11" s="75">
        <v>0</v>
      </c>
      <c r="J11" s="75">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7">
        <v>4</v>
      </c>
      <c r="B12" s="42">
        <v>0</v>
      </c>
      <c r="C12" s="48">
        <v>0</v>
      </c>
      <c r="D12" s="48">
        <v>0</v>
      </c>
      <c r="E12" s="39"/>
      <c r="G12" s="74">
        <v>4</v>
      </c>
      <c r="H12" s="75">
        <v>0</v>
      </c>
      <c r="I12" s="75">
        <v>0</v>
      </c>
      <c r="J12" s="75">
        <v>0</v>
      </c>
      <c r="K12" s="66"/>
      <c r="L12" s="69">
        <f t="shared" si="1"/>
        <v>0</v>
      </c>
      <c r="M12" s="69">
        <f t="shared" si="0"/>
        <v>0</v>
      </c>
      <c r="N12" s="69">
        <f t="shared" si="0"/>
        <v>0</v>
      </c>
      <c r="O12" s="78"/>
      <c r="P12" s="69">
        <f ca="1">IF(SUM(L12:INDIRECT(ADDRESS(ROW(L12)+$Q$7,COLUMN(L12),1,1)))&gt;0,1,0)</f>
        <v>0</v>
      </c>
      <c r="Q12" s="69">
        <f ca="1">IF(SUM(M12:INDIRECT(ADDRESS(ROW(M12)+$Q$7,COLUMN(M12),1,1)))&gt;0,1,0)</f>
        <v>0</v>
      </c>
      <c r="R12" s="69">
        <f ca="1">IF(SUM(N12:INDIRECT(ADDRESS(ROW(N12)+$Q$7,COLUMN(N12),1,1)))&gt;0,1,0)</f>
        <v>0</v>
      </c>
    </row>
    <row r="13" spans="1:18" x14ac:dyDescent="0.35">
      <c r="A13" s="47">
        <v>5</v>
      </c>
      <c r="B13" s="42">
        <v>0</v>
      </c>
      <c r="C13" s="48">
        <v>0</v>
      </c>
      <c r="D13" s="48">
        <v>0</v>
      </c>
      <c r="E13" s="39"/>
      <c r="G13" s="74">
        <v>5</v>
      </c>
      <c r="H13" s="75">
        <v>0</v>
      </c>
      <c r="I13" s="75">
        <v>0</v>
      </c>
      <c r="J13" s="75">
        <v>0</v>
      </c>
      <c r="K13" s="66"/>
      <c r="L13" s="69">
        <f t="shared" si="1"/>
        <v>0</v>
      </c>
      <c r="M13" s="69">
        <f t="shared" si="0"/>
        <v>0</v>
      </c>
      <c r="N13" s="69">
        <f t="shared" si="0"/>
        <v>0</v>
      </c>
      <c r="O13" s="78"/>
      <c r="P13" s="69">
        <f ca="1">IF(SUM(L13:INDIRECT(ADDRESS(ROW(L13)+$Q$7,COLUMN(L13),1,1)))&gt;0,1,0)</f>
        <v>0</v>
      </c>
      <c r="Q13" s="69">
        <f ca="1">IF(SUM(M13:INDIRECT(ADDRESS(ROW(M13)+$Q$7,COLUMN(M13),1,1)))&gt;0,1,0)</f>
        <v>0</v>
      </c>
      <c r="R13" s="69">
        <f ca="1">IF(SUM(N13:INDIRECT(ADDRESS(ROW(N13)+$Q$7,COLUMN(N13),1,1)))&gt;0,1,0)</f>
        <v>0</v>
      </c>
    </row>
    <row r="14" spans="1:18" x14ac:dyDescent="0.35">
      <c r="A14" s="47">
        <v>6</v>
      </c>
      <c r="B14" s="42">
        <v>0</v>
      </c>
      <c r="C14" s="48">
        <v>0</v>
      </c>
      <c r="D14" s="48">
        <v>0</v>
      </c>
      <c r="E14" s="39"/>
      <c r="G14" s="74">
        <v>6</v>
      </c>
      <c r="H14" s="75">
        <v>0</v>
      </c>
      <c r="I14" s="75">
        <v>0</v>
      </c>
      <c r="J14" s="75">
        <v>0</v>
      </c>
      <c r="K14" s="66"/>
      <c r="L14" s="69">
        <f t="shared" si="1"/>
        <v>0</v>
      </c>
      <c r="M14" s="69">
        <f t="shared" si="0"/>
        <v>0</v>
      </c>
      <c r="N14" s="69">
        <f t="shared" si="0"/>
        <v>0</v>
      </c>
      <c r="O14" s="78"/>
      <c r="P14" s="69">
        <f ca="1">IF(SUM(L14:INDIRECT(ADDRESS(ROW(L14)+$Q$7,COLUMN(L14),1,1)))&gt;0,1,0)</f>
        <v>1</v>
      </c>
      <c r="Q14" s="69">
        <f ca="1">IF(SUM(M14:INDIRECT(ADDRESS(ROW(M14)+$Q$7,COLUMN(M14),1,1)))&gt;0,1,0)</f>
        <v>1</v>
      </c>
      <c r="R14" s="69">
        <f ca="1">IF(SUM(N14:INDIRECT(ADDRESS(ROW(N14)+$Q$7,COLUMN(N14),1,1)))&gt;0,1,0)</f>
        <v>0</v>
      </c>
    </row>
    <row r="15" spans="1:18" x14ac:dyDescent="0.35">
      <c r="A15" s="47">
        <v>7</v>
      </c>
      <c r="B15" s="42">
        <v>0</v>
      </c>
      <c r="C15" s="48">
        <v>0</v>
      </c>
      <c r="D15" s="48">
        <v>0</v>
      </c>
      <c r="E15" s="39"/>
      <c r="G15" s="74">
        <v>7</v>
      </c>
      <c r="H15" s="75">
        <v>0</v>
      </c>
      <c r="I15" s="75">
        <v>0</v>
      </c>
      <c r="J15" s="75">
        <v>0</v>
      </c>
      <c r="K15" s="66"/>
      <c r="L15" s="69">
        <f t="shared" si="1"/>
        <v>0</v>
      </c>
      <c r="M15" s="69">
        <f t="shared" si="0"/>
        <v>0</v>
      </c>
      <c r="N15" s="69">
        <f t="shared" si="0"/>
        <v>0</v>
      </c>
      <c r="O15" s="78"/>
      <c r="P15" s="69">
        <f ca="1">IF(SUM(L15:INDIRECT(ADDRESS(ROW(L15)+$Q$7,COLUMN(L15),1,1)))&gt;0,1,0)</f>
        <v>1</v>
      </c>
      <c r="Q15" s="69">
        <f ca="1">IF(SUM(M15:INDIRECT(ADDRESS(ROW(M15)+$Q$7,COLUMN(M15),1,1)))&gt;0,1,0)</f>
        <v>1</v>
      </c>
      <c r="R15" s="69">
        <f ca="1">IF(SUM(N15:INDIRECT(ADDRESS(ROW(N15)+$Q$7,COLUMN(N15),1,1)))&gt;0,1,0)</f>
        <v>0</v>
      </c>
    </row>
    <row r="16" spans="1:18" x14ac:dyDescent="0.35">
      <c r="A16" s="47">
        <v>8</v>
      </c>
      <c r="B16" s="42">
        <v>0</v>
      </c>
      <c r="C16" s="48">
        <v>0</v>
      </c>
      <c r="D16" s="48">
        <v>0</v>
      </c>
      <c r="E16" s="39"/>
      <c r="G16" s="74">
        <v>8</v>
      </c>
      <c r="H16" s="69">
        <v>0</v>
      </c>
      <c r="I16" s="75">
        <v>0</v>
      </c>
      <c r="J16" s="75">
        <v>0</v>
      </c>
      <c r="K16" s="66"/>
      <c r="L16" s="69">
        <f t="shared" si="1"/>
        <v>0</v>
      </c>
      <c r="M16" s="69">
        <f t="shared" si="0"/>
        <v>0</v>
      </c>
      <c r="N16" s="69">
        <f t="shared" si="0"/>
        <v>0</v>
      </c>
      <c r="O16" s="78"/>
      <c r="P16" s="69">
        <f ca="1">IF(SUM(L16:INDIRECT(ADDRESS(ROW(L16)+$Q$7,COLUMN(L16),1,1)))&gt;0,1,0)</f>
        <v>1</v>
      </c>
      <c r="Q16" s="69">
        <f ca="1">IF(SUM(M16:INDIRECT(ADDRESS(ROW(M16)+$Q$7,COLUMN(M16),1,1)))&gt;0,1,0)</f>
        <v>1</v>
      </c>
      <c r="R16" s="69">
        <f ca="1">IF(SUM(N16:INDIRECT(ADDRESS(ROW(N16)+$Q$7,COLUMN(N16),1,1)))&gt;0,1,0)</f>
        <v>0</v>
      </c>
    </row>
    <row r="17" spans="1:18" x14ac:dyDescent="0.35">
      <c r="A17" s="47">
        <v>9</v>
      </c>
      <c r="B17" s="42">
        <v>5</v>
      </c>
      <c r="C17" s="48">
        <v>5</v>
      </c>
      <c r="D17" s="48">
        <v>0</v>
      </c>
      <c r="E17" s="39"/>
      <c r="G17" s="74">
        <v>9</v>
      </c>
      <c r="H17" s="69">
        <v>0.5</v>
      </c>
      <c r="I17" s="75">
        <v>0.5</v>
      </c>
      <c r="J17" s="75">
        <v>0</v>
      </c>
      <c r="K17" s="66"/>
      <c r="L17" s="69">
        <f t="shared" si="1"/>
        <v>1</v>
      </c>
      <c r="M17" s="69">
        <f t="shared" si="0"/>
        <v>1</v>
      </c>
      <c r="N17" s="69">
        <f t="shared" si="0"/>
        <v>0</v>
      </c>
      <c r="O17" s="78"/>
      <c r="P17" s="69">
        <f ca="1">IF(SUM(L17:INDIRECT(ADDRESS(ROW(L17)+$Q$7,COLUMN(L17),1,1)))&gt;0,1,0)</f>
        <v>1</v>
      </c>
      <c r="Q17" s="69">
        <f ca="1">IF(SUM(M17:INDIRECT(ADDRESS(ROW(M17)+$Q$7,COLUMN(M17),1,1)))&gt;0,1,0)</f>
        <v>1</v>
      </c>
      <c r="R17" s="69">
        <f ca="1">IF(SUM(N17:INDIRECT(ADDRESS(ROW(N17)+$Q$7,COLUMN(N17),1,1)))&gt;0,1,0)</f>
        <v>0</v>
      </c>
    </row>
    <row r="18" spans="1:18" x14ac:dyDescent="0.35">
      <c r="A18" s="47">
        <v>10</v>
      </c>
      <c r="B18" s="42">
        <v>10</v>
      </c>
      <c r="C18" s="48">
        <v>10</v>
      </c>
      <c r="D18" s="48">
        <v>0</v>
      </c>
      <c r="E18" s="39"/>
      <c r="G18" s="74">
        <v>10</v>
      </c>
      <c r="H18" s="69">
        <v>1</v>
      </c>
      <c r="I18" s="75">
        <v>1</v>
      </c>
      <c r="J18" s="75">
        <v>0</v>
      </c>
      <c r="K18" s="66"/>
      <c r="L18" s="69">
        <f t="shared" si="1"/>
        <v>1</v>
      </c>
      <c r="M18" s="69">
        <f t="shared" si="0"/>
        <v>1</v>
      </c>
      <c r="N18" s="69">
        <f t="shared" si="0"/>
        <v>0</v>
      </c>
      <c r="O18" s="78"/>
      <c r="P18" s="69">
        <f ca="1">IF(SUM(L18:INDIRECT(ADDRESS(ROW(L18)+$Q$7,COLUMN(L18),1,1)))&gt;0,1,0)</f>
        <v>1</v>
      </c>
      <c r="Q18" s="69">
        <f ca="1">IF(SUM(M18:INDIRECT(ADDRESS(ROW(M18)+$Q$7,COLUMN(M18),1,1)))&gt;0,1,0)</f>
        <v>1</v>
      </c>
      <c r="R18" s="69">
        <f ca="1">IF(SUM(N18:INDIRECT(ADDRESS(ROW(N18)+$Q$7,COLUMN(N18),1,1)))&gt;0,1,0)</f>
        <v>0</v>
      </c>
    </row>
    <row r="19" spans="1:18" x14ac:dyDescent="0.35">
      <c r="A19" s="47">
        <v>11</v>
      </c>
      <c r="B19" s="42">
        <v>10</v>
      </c>
      <c r="C19" s="48">
        <v>10</v>
      </c>
      <c r="D19" s="48">
        <v>0</v>
      </c>
      <c r="E19" s="39"/>
      <c r="G19" s="74">
        <v>11</v>
      </c>
      <c r="H19" s="69">
        <v>1</v>
      </c>
      <c r="I19" s="75">
        <v>1</v>
      </c>
      <c r="J19" s="75">
        <v>0</v>
      </c>
      <c r="K19" s="66"/>
      <c r="L19" s="69">
        <f t="shared" si="1"/>
        <v>1</v>
      </c>
      <c r="M19" s="69">
        <f t="shared" si="0"/>
        <v>1</v>
      </c>
      <c r="N19" s="69">
        <f t="shared" si="0"/>
        <v>0</v>
      </c>
      <c r="O19" s="78"/>
      <c r="P19" s="69">
        <f ca="1">IF(SUM(L19:INDIRECT(ADDRESS(ROW(L19)+$Q$7,COLUMN(L19),1,1)))&gt;0,1,0)</f>
        <v>1</v>
      </c>
      <c r="Q19" s="69">
        <f ca="1">IF(SUM(M19:INDIRECT(ADDRESS(ROW(M19)+$Q$7,COLUMN(M19),1,1)))&gt;0,1,0)</f>
        <v>1</v>
      </c>
      <c r="R19" s="69">
        <f ca="1">IF(SUM(N19:INDIRECT(ADDRESS(ROW(N19)+$Q$7,COLUMN(N19),1,1)))&gt;0,1,0)</f>
        <v>0</v>
      </c>
    </row>
    <row r="20" spans="1:18" x14ac:dyDescent="0.35">
      <c r="A20" s="47">
        <v>12</v>
      </c>
      <c r="B20" s="42">
        <v>10</v>
      </c>
      <c r="C20" s="48">
        <v>10</v>
      </c>
      <c r="D20" s="48">
        <v>0</v>
      </c>
      <c r="E20" s="39"/>
      <c r="G20" s="74">
        <v>12</v>
      </c>
      <c r="H20" s="69">
        <v>1</v>
      </c>
      <c r="I20" s="75">
        <v>1</v>
      </c>
      <c r="J20" s="75">
        <v>0</v>
      </c>
      <c r="K20" s="66"/>
      <c r="L20" s="69">
        <f t="shared" si="1"/>
        <v>1</v>
      </c>
      <c r="M20" s="69">
        <f t="shared" si="0"/>
        <v>1</v>
      </c>
      <c r="N20" s="69">
        <f t="shared" si="0"/>
        <v>0</v>
      </c>
      <c r="O20" s="78"/>
      <c r="P20" s="69">
        <f ca="1">IF(SUM(L20:INDIRECT(ADDRESS(ROW(L20)+$Q$7,COLUMN(L20),1,1)))&gt;0,1,0)</f>
        <v>1</v>
      </c>
      <c r="Q20" s="69">
        <f ca="1">IF(SUM(M20:INDIRECT(ADDRESS(ROW(M20)+$Q$7,COLUMN(M20),1,1)))&gt;0,1,0)</f>
        <v>1</v>
      </c>
      <c r="R20" s="69">
        <f ca="1">IF(SUM(N20:INDIRECT(ADDRESS(ROW(N20)+$Q$7,COLUMN(N20),1,1)))&gt;0,1,0)</f>
        <v>0</v>
      </c>
    </row>
    <row r="21" spans="1:18" x14ac:dyDescent="0.35">
      <c r="A21" s="47">
        <v>13</v>
      </c>
      <c r="B21" s="42">
        <v>20</v>
      </c>
      <c r="C21" s="48">
        <v>5</v>
      </c>
      <c r="D21" s="48">
        <v>0</v>
      </c>
      <c r="E21" s="39"/>
      <c r="G21" s="74">
        <v>13</v>
      </c>
      <c r="H21" s="69">
        <v>1</v>
      </c>
      <c r="I21" s="75">
        <v>0.5</v>
      </c>
      <c r="J21" s="75">
        <v>0</v>
      </c>
      <c r="K21" s="66"/>
      <c r="L21" s="69">
        <f t="shared" si="1"/>
        <v>1</v>
      </c>
      <c r="M21" s="69">
        <f t="shared" si="0"/>
        <v>1</v>
      </c>
      <c r="N21" s="69">
        <f t="shared" si="0"/>
        <v>0</v>
      </c>
      <c r="O21" s="78"/>
      <c r="P21" s="69">
        <f ca="1">IF(SUM(L21:INDIRECT(ADDRESS(ROW(L21)+$Q$7,COLUMN(L21),1,1)))&gt;0,1,0)</f>
        <v>1</v>
      </c>
      <c r="Q21" s="69">
        <f ca="1">IF(SUM(M21:INDIRECT(ADDRESS(ROW(M21)+$Q$7,COLUMN(M21),1,1)))&gt;0,1,0)</f>
        <v>1</v>
      </c>
      <c r="R21" s="69">
        <f ca="1">IF(SUM(N21:INDIRECT(ADDRESS(ROW(N21)+$Q$7,COLUMN(N21),1,1)))&gt;0,1,0)</f>
        <v>0</v>
      </c>
    </row>
    <row r="22" spans="1:18" x14ac:dyDescent="0.35">
      <c r="A22" s="47">
        <v>14</v>
      </c>
      <c r="B22" s="42">
        <v>10</v>
      </c>
      <c r="C22" s="48">
        <v>0</v>
      </c>
      <c r="D22" s="48">
        <v>0</v>
      </c>
      <c r="E22" s="39"/>
      <c r="G22" s="74">
        <v>14</v>
      </c>
      <c r="H22" s="69">
        <v>0.5</v>
      </c>
      <c r="I22" s="75">
        <v>0</v>
      </c>
      <c r="J22" s="75">
        <v>0</v>
      </c>
      <c r="K22" s="66"/>
      <c r="L22" s="69">
        <f t="shared" si="1"/>
        <v>1</v>
      </c>
      <c r="M22" s="69">
        <f t="shared" si="0"/>
        <v>0</v>
      </c>
      <c r="N22" s="69">
        <f t="shared" si="0"/>
        <v>0</v>
      </c>
      <c r="O22" s="78"/>
      <c r="P22" s="69">
        <f ca="1">IF(SUM(L22:INDIRECT(ADDRESS(ROW(L22)+$Q$7,COLUMN(L22),1,1)))&gt;0,1,0)</f>
        <v>1</v>
      </c>
      <c r="Q22" s="69">
        <f ca="1">IF(SUM(M22:INDIRECT(ADDRESS(ROW(M22)+$Q$7,COLUMN(M22),1,1)))&gt;0,1,0)</f>
        <v>0</v>
      </c>
      <c r="R22" s="69">
        <f ca="1">IF(SUM(N22:INDIRECT(ADDRESS(ROW(N22)+$Q$7,COLUMN(N22),1,1)))&gt;0,1,0)</f>
        <v>0</v>
      </c>
    </row>
    <row r="23" spans="1:18" x14ac:dyDescent="0.35">
      <c r="A23" s="47">
        <v>15</v>
      </c>
      <c r="B23" s="42">
        <v>10</v>
      </c>
      <c r="C23" s="48">
        <v>0</v>
      </c>
      <c r="D23" s="48">
        <v>0</v>
      </c>
      <c r="E23" s="39"/>
      <c r="G23" s="74">
        <v>15</v>
      </c>
      <c r="H23" s="69">
        <v>1</v>
      </c>
      <c r="I23" s="75">
        <v>0</v>
      </c>
      <c r="J23" s="75">
        <v>0</v>
      </c>
      <c r="K23" s="66"/>
      <c r="L23" s="69">
        <f t="shared" si="1"/>
        <v>1</v>
      </c>
      <c r="M23" s="69">
        <f t="shared" si="0"/>
        <v>0</v>
      </c>
      <c r="N23" s="69">
        <f t="shared" si="0"/>
        <v>0</v>
      </c>
      <c r="O23" s="78"/>
      <c r="P23" s="69">
        <f ca="1">IF(SUM(L23:INDIRECT(ADDRESS(ROW(L23)+$Q$7,COLUMN(L23),1,1)))&gt;0,1,0)</f>
        <v>1</v>
      </c>
      <c r="Q23" s="69">
        <f ca="1">IF(SUM(M23:INDIRECT(ADDRESS(ROW(M23)+$Q$7,COLUMN(M23),1,1)))&gt;0,1,0)</f>
        <v>0</v>
      </c>
      <c r="R23" s="69">
        <f ca="1">IF(SUM(N23:INDIRECT(ADDRESS(ROW(N23)+$Q$7,COLUMN(N23),1,1)))&gt;0,1,0)</f>
        <v>0</v>
      </c>
    </row>
    <row r="24" spans="1:18" x14ac:dyDescent="0.35">
      <c r="A24" s="47">
        <v>16</v>
      </c>
      <c r="B24" s="42">
        <v>10</v>
      </c>
      <c r="C24" s="48">
        <v>0</v>
      </c>
      <c r="D24" s="48">
        <v>0</v>
      </c>
      <c r="E24" s="39"/>
      <c r="G24" s="74">
        <v>16</v>
      </c>
      <c r="H24" s="69">
        <v>1</v>
      </c>
      <c r="I24" s="75">
        <v>0</v>
      </c>
      <c r="J24" s="75">
        <v>0</v>
      </c>
      <c r="K24" s="66"/>
      <c r="L24" s="69">
        <f t="shared" si="1"/>
        <v>1</v>
      </c>
      <c r="M24" s="69">
        <f t="shared" si="0"/>
        <v>0</v>
      </c>
      <c r="N24" s="69">
        <f t="shared" si="0"/>
        <v>0</v>
      </c>
      <c r="O24" s="78"/>
      <c r="P24" s="69">
        <f ca="1">IF(SUM(L24:INDIRECT(ADDRESS(ROW(L24)+$Q$7,COLUMN(L24),1,1)))&gt;0,1,0)</f>
        <v>1</v>
      </c>
      <c r="Q24" s="69">
        <f ca="1">IF(SUM(M24:INDIRECT(ADDRESS(ROW(M24)+$Q$7,COLUMN(M24),1,1)))&gt;0,1,0)</f>
        <v>0</v>
      </c>
      <c r="R24" s="69">
        <f ca="1">IF(SUM(N24:INDIRECT(ADDRESS(ROW(N24)+$Q$7,COLUMN(N24),1,1)))&gt;0,1,0)</f>
        <v>0</v>
      </c>
    </row>
    <row r="25" spans="1:18" x14ac:dyDescent="0.35">
      <c r="A25" s="47">
        <v>17</v>
      </c>
      <c r="B25" s="42">
        <v>10</v>
      </c>
      <c r="C25" s="48">
        <v>0</v>
      </c>
      <c r="D25" s="48">
        <v>0</v>
      </c>
      <c r="E25" s="39"/>
      <c r="G25" s="74">
        <v>17</v>
      </c>
      <c r="H25" s="69">
        <v>1</v>
      </c>
      <c r="I25" s="75">
        <v>0</v>
      </c>
      <c r="J25" s="75">
        <v>0</v>
      </c>
      <c r="K25" s="66"/>
      <c r="L25" s="69">
        <f t="shared" si="1"/>
        <v>1</v>
      </c>
      <c r="M25" s="69">
        <f t="shared" si="0"/>
        <v>0</v>
      </c>
      <c r="N25" s="69">
        <f t="shared" si="0"/>
        <v>0</v>
      </c>
      <c r="O25" s="78"/>
      <c r="P25" s="69">
        <f ca="1">IF(SUM(L25:INDIRECT(ADDRESS(ROW(L25)+$Q$7,COLUMN(L25),1,1)))&gt;0,1,0)</f>
        <v>1</v>
      </c>
      <c r="Q25" s="69">
        <f ca="1">IF(SUM(M25:INDIRECT(ADDRESS(ROW(M25)+$Q$7,COLUMN(M25),1,1)))&gt;0,1,0)</f>
        <v>0</v>
      </c>
      <c r="R25" s="69">
        <f ca="1">IF(SUM(N25:INDIRECT(ADDRESS(ROW(N25)+$Q$7,COLUMN(N25),1,1)))&gt;0,1,0)</f>
        <v>0</v>
      </c>
    </row>
    <row r="26" spans="1:18" x14ac:dyDescent="0.35">
      <c r="A26" s="47">
        <v>18</v>
      </c>
      <c r="B26" s="42">
        <v>5</v>
      </c>
      <c r="C26" s="48">
        <v>0</v>
      </c>
      <c r="D26" s="48">
        <v>0</v>
      </c>
      <c r="E26" s="39"/>
      <c r="G26" s="74">
        <v>18</v>
      </c>
      <c r="H26" s="75">
        <v>0.5</v>
      </c>
      <c r="I26" s="75">
        <v>0</v>
      </c>
      <c r="J26" s="75">
        <v>0</v>
      </c>
      <c r="K26" s="66"/>
      <c r="L26" s="69">
        <f t="shared" si="1"/>
        <v>1</v>
      </c>
      <c r="M26" s="69">
        <f t="shared" si="0"/>
        <v>0</v>
      </c>
      <c r="N26" s="69">
        <f t="shared" si="0"/>
        <v>0</v>
      </c>
      <c r="O26" s="78"/>
      <c r="P26" s="69">
        <f ca="1">IF(SUM(L26:INDIRECT(ADDRESS(ROW(L26)+$Q$7,COLUMN(L26),1,1)))&gt;0,1,0)</f>
        <v>1</v>
      </c>
      <c r="Q26" s="69">
        <f ca="1">IF(SUM(M26:INDIRECT(ADDRESS(ROW(M26)+$Q$7,COLUMN(M26),1,1)))&gt;0,1,0)</f>
        <v>0</v>
      </c>
      <c r="R26" s="69">
        <f ca="1">IF(SUM(N26:INDIRECT(ADDRESS(ROW(N26)+$Q$7,COLUMN(N26),1,1)))&gt;0,1,0)</f>
        <v>0</v>
      </c>
    </row>
    <row r="27" spans="1:18" x14ac:dyDescent="0.35">
      <c r="A27" s="47">
        <v>19</v>
      </c>
      <c r="B27" s="42">
        <v>0</v>
      </c>
      <c r="C27" s="48">
        <v>0</v>
      </c>
      <c r="D27" s="48">
        <v>0</v>
      </c>
      <c r="E27" s="39"/>
      <c r="G27" s="74">
        <v>19</v>
      </c>
      <c r="H27" s="75">
        <v>0</v>
      </c>
      <c r="I27" s="75">
        <v>0</v>
      </c>
      <c r="J27" s="75">
        <v>0</v>
      </c>
      <c r="K27" s="66"/>
      <c r="L27" s="69">
        <f t="shared" si="1"/>
        <v>0</v>
      </c>
      <c r="M27" s="69">
        <f t="shared" si="0"/>
        <v>0</v>
      </c>
      <c r="N27" s="69">
        <f t="shared" si="0"/>
        <v>0</v>
      </c>
      <c r="O27" s="78"/>
      <c r="P27" s="69">
        <f ca="1">IF(SUM(L27:INDIRECT(ADDRESS(ROW(L27)+$Q$7,COLUMN(L27),1,1)))&gt;0,1,0)</f>
        <v>0</v>
      </c>
      <c r="Q27" s="69">
        <f ca="1">IF(SUM(M27:INDIRECT(ADDRESS(ROW(M27)+$Q$7,COLUMN(M27),1,1)))&gt;0,1,0)</f>
        <v>0</v>
      </c>
      <c r="R27" s="69">
        <f ca="1">IF(SUM(N27:INDIRECT(ADDRESS(ROW(N27)+$Q$7,COLUMN(N27),1,1)))&gt;0,1,0)</f>
        <v>0</v>
      </c>
    </row>
    <row r="28" spans="1:18" x14ac:dyDescent="0.35">
      <c r="A28" s="47">
        <v>20</v>
      </c>
      <c r="B28" s="42">
        <v>0</v>
      </c>
      <c r="C28" s="48">
        <v>0</v>
      </c>
      <c r="D28" s="48">
        <v>0</v>
      </c>
      <c r="E28" s="39"/>
      <c r="G28" s="74">
        <v>20</v>
      </c>
      <c r="H28" s="75">
        <v>0</v>
      </c>
      <c r="I28" s="75">
        <v>0</v>
      </c>
      <c r="J28" s="75">
        <v>0</v>
      </c>
      <c r="K28" s="66"/>
      <c r="L28" s="69">
        <f t="shared" si="1"/>
        <v>0</v>
      </c>
      <c r="M28" s="69">
        <f t="shared" si="0"/>
        <v>0</v>
      </c>
      <c r="N28" s="69">
        <f t="shared" si="0"/>
        <v>0</v>
      </c>
      <c r="O28" s="78"/>
      <c r="P28" s="69">
        <f ca="1">IF(SUM(L28:INDIRECT(ADDRESS(ROW(L28)+$Q$7,COLUMN(L28),1,1)))&gt;0,1,0)</f>
        <v>0</v>
      </c>
      <c r="Q28" s="69">
        <f ca="1">IF(SUM(M28:INDIRECT(ADDRESS(ROW(M28)+$Q$7,COLUMN(M28),1,1)))&gt;0,1,0)</f>
        <v>0</v>
      </c>
      <c r="R28" s="69">
        <f ca="1">IF(SUM(N28:INDIRECT(ADDRESS(ROW(N28)+$Q$7,COLUMN(N28),1,1)))&gt;0,1,0)</f>
        <v>0</v>
      </c>
    </row>
    <row r="29" spans="1:18" x14ac:dyDescent="0.35">
      <c r="A29" s="47">
        <v>21</v>
      </c>
      <c r="B29" s="42">
        <v>0</v>
      </c>
      <c r="C29" s="48">
        <v>0</v>
      </c>
      <c r="D29" s="48">
        <v>0</v>
      </c>
      <c r="E29" s="39"/>
      <c r="G29" s="74">
        <v>21</v>
      </c>
      <c r="H29" s="75">
        <v>0</v>
      </c>
      <c r="I29" s="75">
        <v>0</v>
      </c>
      <c r="J29" s="75">
        <v>0</v>
      </c>
      <c r="K29" s="66"/>
      <c r="L29" s="69">
        <f t="shared" si="1"/>
        <v>0</v>
      </c>
      <c r="M29" s="69">
        <f t="shared" si="0"/>
        <v>0</v>
      </c>
      <c r="N29" s="69">
        <f t="shared" si="0"/>
        <v>0</v>
      </c>
      <c r="O29" s="78"/>
      <c r="P29" s="69">
        <f ca="1">IF(SUM(L29:INDIRECT(ADDRESS(ROW(L29)+$Q$7,COLUMN(L29),1,1)))&gt;0,1,0)</f>
        <v>0</v>
      </c>
      <c r="Q29" s="69">
        <f ca="1">IF(SUM(M29:INDIRECT(ADDRESS(ROW(M29)+$Q$7,COLUMN(M29),1,1)))&gt;0,1,0)</f>
        <v>0</v>
      </c>
      <c r="R29" s="69">
        <f ca="1">IF(SUM(N29:INDIRECT(ADDRESS(ROW(N29)+$Q$7,COLUMN(N29),1,1)))&gt;0,1,0)</f>
        <v>0</v>
      </c>
    </row>
    <row r="30" spans="1:18" x14ac:dyDescent="0.35">
      <c r="A30" s="47">
        <v>22</v>
      </c>
      <c r="B30" s="42">
        <v>0</v>
      </c>
      <c r="C30" s="48">
        <v>0</v>
      </c>
      <c r="D30" s="48">
        <v>0</v>
      </c>
      <c r="E30" s="39"/>
      <c r="G30" s="74">
        <v>22</v>
      </c>
      <c r="H30" s="75">
        <v>0</v>
      </c>
      <c r="I30" s="75">
        <v>0</v>
      </c>
      <c r="J30" s="75">
        <v>0</v>
      </c>
      <c r="K30" s="66"/>
      <c r="L30" s="69">
        <f t="shared" si="1"/>
        <v>0</v>
      </c>
      <c r="M30" s="69">
        <f t="shared" si="0"/>
        <v>0</v>
      </c>
      <c r="N30" s="69">
        <f t="shared" si="0"/>
        <v>0</v>
      </c>
      <c r="O30" s="78"/>
      <c r="P30" s="69">
        <f ca="1">IF(SUM(L30:INDIRECT(ADDRESS(ROW(L30)+$Q$7,COLUMN(L30),1,1)))&gt;0,1,0)</f>
        <v>0</v>
      </c>
      <c r="Q30" s="69">
        <f ca="1">IF(SUM(M30:INDIRECT(ADDRESS(ROW(M30)+$Q$7,COLUMN(M30),1,1)))&gt;0,1,0)</f>
        <v>0</v>
      </c>
      <c r="R30" s="69">
        <f ca="1">IF(SUM(N30:INDIRECT(ADDRESS(ROW(N30)+$Q$7,COLUMN(N30),1,1)))&gt;0,1,0)</f>
        <v>0</v>
      </c>
    </row>
    <row r="31" spans="1:18" x14ac:dyDescent="0.35">
      <c r="A31" s="47">
        <v>23</v>
      </c>
      <c r="B31" s="42">
        <v>0</v>
      </c>
      <c r="C31" s="48">
        <v>0</v>
      </c>
      <c r="D31" s="48">
        <v>0</v>
      </c>
      <c r="E31" s="39"/>
      <c r="G31" s="74">
        <v>23</v>
      </c>
      <c r="H31" s="75">
        <v>0</v>
      </c>
      <c r="I31" s="75">
        <v>0</v>
      </c>
      <c r="J31" s="75">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7">
        <v>24</v>
      </c>
      <c r="B32" s="42">
        <v>0</v>
      </c>
      <c r="C32" s="48">
        <v>0</v>
      </c>
      <c r="D32" s="48">
        <v>0</v>
      </c>
      <c r="E32" s="39"/>
      <c r="G32" s="74">
        <v>24</v>
      </c>
      <c r="H32" s="75">
        <v>0</v>
      </c>
      <c r="I32" s="75">
        <v>0</v>
      </c>
      <c r="J32" s="75">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3" spans="1:6" x14ac:dyDescent="0.35">
      <c r="A33" s="39"/>
      <c r="B33" s="39"/>
      <c r="C33" s="39"/>
      <c r="D33" s="39"/>
      <c r="E33" s="39"/>
      <c r="F33" s="39"/>
    </row>
    <row r="34" spans="1:6" x14ac:dyDescent="0.35">
      <c r="A34" s="366" t="s">
        <v>403</v>
      </c>
      <c r="B34" s="65">
        <f>SUM(B9:B33)</f>
        <v>100</v>
      </c>
      <c r="C34" s="65">
        <f t="shared" ref="C34:D34" si="2">SUM(C9:C33)</f>
        <v>40</v>
      </c>
      <c r="D34" s="65">
        <f t="shared" si="2"/>
        <v>0</v>
      </c>
    </row>
  </sheetData>
  <mergeCells count="8">
    <mergeCell ref="A6:E6"/>
    <mergeCell ref="B7:B8"/>
    <mergeCell ref="C7:C8"/>
    <mergeCell ref="D7:D8"/>
    <mergeCell ref="G6:K6"/>
    <mergeCell ref="H7:H8"/>
    <mergeCell ref="I7:I8"/>
    <mergeCell ref="J7:J8"/>
  </mergeCells>
  <conditionalFormatting sqref="C9:D32">
    <cfRule type="dataBar" priority="14">
      <dataBar>
        <cfvo type="min"/>
        <cfvo type="max"/>
        <color rgb="FF63C384"/>
      </dataBar>
      <extLst>
        <ext xmlns:x14="http://schemas.microsoft.com/office/spreadsheetml/2009/9/main" uri="{B025F937-C7B1-47D3-B67F-A62EFF666E3E}">
          <x14:id>{7D22EAC9-C970-452D-AD71-080D5B85EAD5}</x14:id>
        </ext>
      </extLst>
    </cfRule>
  </conditionalFormatting>
  <conditionalFormatting sqref="B9:B32">
    <cfRule type="dataBar" priority="11">
      <dataBar>
        <cfvo type="min"/>
        <cfvo type="max"/>
        <color rgb="FF63C384"/>
      </dataBar>
      <extLst>
        <ext xmlns:x14="http://schemas.microsoft.com/office/spreadsheetml/2009/9/main" uri="{B025F937-C7B1-47D3-B67F-A62EFF666E3E}">
          <x14:id>{71DCFC5F-97B6-4694-AD64-285A1CD78D4B}</x14:id>
        </ext>
      </extLst>
    </cfRule>
  </conditionalFormatting>
  <conditionalFormatting sqref="H9:H15 H26:H32">
    <cfRule type="dataBar" priority="9">
      <dataBar>
        <cfvo type="min"/>
        <cfvo type="max"/>
        <color rgb="FF63C384"/>
      </dataBar>
      <extLst>
        <ext xmlns:x14="http://schemas.microsoft.com/office/spreadsheetml/2009/9/main" uri="{B025F937-C7B1-47D3-B67F-A62EFF666E3E}">
          <x14:id>{9EF8EB07-2F4C-4E55-BACB-E39BF5C5F719}</x14:id>
        </ext>
      </extLst>
    </cfRule>
  </conditionalFormatting>
  <conditionalFormatting sqref="H16:H25">
    <cfRule type="dataBar" priority="8">
      <dataBar>
        <cfvo type="min"/>
        <cfvo type="max"/>
        <color rgb="FF63C384"/>
      </dataBar>
      <extLst>
        <ext xmlns:x14="http://schemas.microsoft.com/office/spreadsheetml/2009/9/main" uri="{B025F937-C7B1-47D3-B67F-A62EFF666E3E}">
          <x14:id>{14FAF4FB-BBC9-472C-9421-85C7F188B68F}</x14:id>
        </ext>
      </extLst>
    </cfRule>
  </conditionalFormatting>
  <conditionalFormatting sqref="I9:J32">
    <cfRule type="dataBar" priority="10">
      <dataBar>
        <cfvo type="min"/>
        <cfvo type="max"/>
        <color rgb="FF63C384"/>
      </dataBar>
      <extLst>
        <ext xmlns:x14="http://schemas.microsoft.com/office/spreadsheetml/2009/9/main" uri="{B025F937-C7B1-47D3-B67F-A62EFF666E3E}">
          <x14:id>{B6CD5716-C161-4D04-BAAA-BC1420155239}</x14:id>
        </ext>
      </extLst>
    </cfRule>
  </conditionalFormatting>
  <conditionalFormatting sqref="L9:N32">
    <cfRule type="dataBar" priority="7">
      <dataBar>
        <cfvo type="min"/>
        <cfvo type="max"/>
        <color rgb="FF63C384"/>
      </dataBar>
      <extLst>
        <ext xmlns:x14="http://schemas.microsoft.com/office/spreadsheetml/2009/9/main" uri="{B025F937-C7B1-47D3-B67F-A62EFF666E3E}">
          <x14:id>{787FB13F-39EC-4DD8-AFE5-A00523D1FA38}</x14:id>
        </ext>
      </extLst>
    </cfRule>
  </conditionalFormatting>
  <conditionalFormatting sqref="P9:R32">
    <cfRule type="dataBar" priority="5">
      <dataBar>
        <cfvo type="min"/>
        <cfvo type="max"/>
        <color rgb="FF63C384"/>
      </dataBar>
      <extLst>
        <ext xmlns:x14="http://schemas.microsoft.com/office/spreadsheetml/2009/9/main" uri="{B025F937-C7B1-47D3-B67F-A62EFF666E3E}">
          <x14:id>{CA6B002D-7487-4895-8E2C-325373D5D8CB}</x14:id>
        </ext>
      </extLst>
    </cfRule>
  </conditionalFormatting>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7D22EAC9-C970-452D-AD71-080D5B85EAD5}">
            <x14:dataBar minLength="0" maxLength="100" border="1" negativeBarBorderColorSameAsPositive="0">
              <x14:cfvo type="autoMin"/>
              <x14:cfvo type="autoMax"/>
              <x14:borderColor rgb="FF63C384"/>
              <x14:negativeFillColor rgb="FFFF0000"/>
              <x14:negativeBorderColor rgb="FFFF0000"/>
              <x14:axisColor rgb="FF000000"/>
            </x14:dataBar>
          </x14:cfRule>
          <xm:sqref>C9:D32</xm:sqref>
        </x14:conditionalFormatting>
        <x14:conditionalFormatting xmlns:xm="http://schemas.microsoft.com/office/excel/2006/main">
          <x14:cfRule type="dataBar" id="{71DCFC5F-97B6-4694-AD64-285A1CD78D4B}">
            <x14:dataBar minLength="0" maxLength="100" border="1" negativeBarBorderColorSameAsPositive="0">
              <x14:cfvo type="autoMin"/>
              <x14:cfvo type="autoMax"/>
              <x14:borderColor rgb="FF63C384"/>
              <x14:negativeFillColor rgb="FFFF0000"/>
              <x14:negativeBorderColor rgb="FFFF0000"/>
              <x14:axisColor rgb="FF000000"/>
            </x14:dataBar>
          </x14:cfRule>
          <xm:sqref>B9:B32</xm:sqref>
        </x14:conditionalFormatting>
        <x14:conditionalFormatting xmlns:xm="http://schemas.microsoft.com/office/excel/2006/main">
          <x14:cfRule type="dataBar" id="{9EF8EB07-2F4C-4E55-BACB-E39BF5C5F719}">
            <x14:dataBar minLength="0" maxLength="100" border="1" negativeBarBorderColorSameAsPositive="0">
              <x14:cfvo type="autoMin"/>
              <x14:cfvo type="autoMax"/>
              <x14:borderColor rgb="FF63C384"/>
              <x14:negativeFillColor rgb="FFFF0000"/>
              <x14:negativeBorderColor rgb="FFFF0000"/>
              <x14:axisColor rgb="FF000000"/>
            </x14:dataBar>
          </x14:cfRule>
          <xm:sqref>H9:H15 H26:H32</xm:sqref>
        </x14:conditionalFormatting>
        <x14:conditionalFormatting xmlns:xm="http://schemas.microsoft.com/office/excel/2006/main">
          <x14:cfRule type="dataBar" id="{14FAF4FB-BBC9-472C-9421-85C7F188B68F}">
            <x14:dataBar minLength="0" maxLength="100" border="1" negativeBarBorderColorSameAsPositive="0">
              <x14:cfvo type="autoMin"/>
              <x14:cfvo type="autoMax"/>
              <x14:borderColor rgb="FF63C384"/>
              <x14:negativeFillColor rgb="FFFF0000"/>
              <x14:negativeBorderColor rgb="FFFF0000"/>
              <x14:axisColor rgb="FF000000"/>
            </x14:dataBar>
          </x14:cfRule>
          <xm:sqref>H16:H25</xm:sqref>
        </x14:conditionalFormatting>
        <x14:conditionalFormatting xmlns:xm="http://schemas.microsoft.com/office/excel/2006/main">
          <x14:cfRule type="dataBar" id="{B6CD5716-C161-4D04-BAAA-BC1420155239}">
            <x14:dataBar minLength="0" maxLength="100" border="1" negativeBarBorderColorSameAsPositive="0">
              <x14:cfvo type="autoMin"/>
              <x14:cfvo type="autoMax"/>
              <x14:borderColor rgb="FF63C384"/>
              <x14:negativeFillColor rgb="FFFF0000"/>
              <x14:negativeBorderColor rgb="FFFF0000"/>
              <x14:axisColor rgb="FF000000"/>
            </x14:dataBar>
          </x14:cfRule>
          <xm:sqref>I9:J32</xm:sqref>
        </x14:conditionalFormatting>
        <x14:conditionalFormatting xmlns:xm="http://schemas.microsoft.com/office/excel/2006/main">
          <x14:cfRule type="dataBar" id="{787FB13F-39EC-4DD8-AFE5-A00523D1FA38}">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CA6B002D-7487-4895-8E2C-325373D5D8CB}">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dimension ref="A1:P61"/>
  <sheetViews>
    <sheetView workbookViewId="0"/>
  </sheetViews>
  <sheetFormatPr defaultColWidth="9.1796875" defaultRowHeight="14.5" x14ac:dyDescent="0.35"/>
  <cols>
    <col min="1" max="1" width="9.1796875" style="365"/>
    <col min="2" max="2" width="5.26953125" style="365" customWidth="1"/>
    <col min="3" max="5" width="10.453125" style="365" customWidth="1"/>
    <col min="6" max="6" width="4.7265625" style="365" customWidth="1"/>
    <col min="7" max="7" width="4.54296875" style="365" customWidth="1"/>
    <col min="8" max="28" width="5.1796875" style="365" customWidth="1"/>
    <col min="29" max="16384" width="9.1796875" style="365"/>
  </cols>
  <sheetData>
    <row r="1" spans="1:16" x14ac:dyDescent="0.35">
      <c r="A1" s="367"/>
      <c r="B1" s="367"/>
      <c r="C1" s="367"/>
      <c r="D1" s="367"/>
      <c r="E1" s="367"/>
      <c r="F1" s="367"/>
      <c r="G1" s="367"/>
      <c r="H1" s="367"/>
      <c r="I1" s="367"/>
      <c r="J1" s="367"/>
      <c r="K1" s="367"/>
      <c r="L1" s="367"/>
      <c r="M1" s="367"/>
      <c r="N1" s="367"/>
      <c r="O1" s="367"/>
      <c r="P1" s="367"/>
    </row>
    <row r="2" spans="1:16" x14ac:dyDescent="0.35">
      <c r="A2" s="367"/>
      <c r="B2" s="367"/>
      <c r="C2" s="367"/>
      <c r="D2" s="367"/>
      <c r="E2" s="367"/>
      <c r="F2" s="367"/>
      <c r="G2" s="367"/>
      <c r="H2" s="367"/>
      <c r="I2" s="367"/>
      <c r="J2" s="367"/>
      <c r="K2" s="367"/>
      <c r="L2" s="367"/>
      <c r="M2" s="367"/>
      <c r="N2" s="367"/>
      <c r="O2" s="367"/>
      <c r="P2" s="367"/>
    </row>
    <row r="3" spans="1:16" x14ac:dyDescent="0.35">
      <c r="A3" s="367"/>
      <c r="B3" s="367"/>
      <c r="C3" s="367"/>
      <c r="D3" s="367"/>
      <c r="E3" s="367"/>
      <c r="F3" s="367"/>
      <c r="G3" s="367"/>
      <c r="H3" s="367"/>
      <c r="I3" s="367"/>
      <c r="J3" s="367"/>
      <c r="K3" s="367"/>
      <c r="L3" s="367"/>
      <c r="M3" s="367"/>
      <c r="N3" s="367"/>
      <c r="O3" s="367"/>
      <c r="P3" s="367"/>
    </row>
    <row r="4" spans="1:16" x14ac:dyDescent="0.35">
      <c r="A4" s="367"/>
      <c r="B4" s="367"/>
      <c r="C4" s="367"/>
      <c r="D4" s="367"/>
      <c r="E4" s="367"/>
      <c r="F4" s="367"/>
      <c r="G4" s="367"/>
      <c r="H4" s="367"/>
      <c r="I4" s="367"/>
      <c r="J4" s="367"/>
      <c r="K4" s="367"/>
      <c r="L4" s="367"/>
      <c r="M4" s="367"/>
      <c r="N4" s="367"/>
      <c r="O4" s="367"/>
      <c r="P4" s="367"/>
    </row>
    <row r="5" spans="1:16" x14ac:dyDescent="0.35">
      <c r="A5" s="367"/>
      <c r="B5" s="367"/>
      <c r="C5" s="367"/>
      <c r="D5" s="367"/>
      <c r="E5" s="367"/>
      <c r="F5" s="367"/>
      <c r="G5" s="367"/>
      <c r="H5" s="367"/>
      <c r="I5" s="367"/>
      <c r="J5" s="367"/>
      <c r="K5" s="367"/>
      <c r="L5" s="367"/>
      <c r="M5" s="367"/>
      <c r="N5" s="367"/>
      <c r="O5" s="367"/>
      <c r="P5" s="367"/>
    </row>
    <row r="6" spans="1:16" ht="58.5" customHeight="1" x14ac:dyDescent="0.35">
      <c r="A6" s="367"/>
      <c r="B6" s="384" t="s">
        <v>597</v>
      </c>
      <c r="C6" s="385" t="s">
        <v>688</v>
      </c>
      <c r="D6" s="386" t="s">
        <v>79</v>
      </c>
      <c r="E6" s="387" t="s">
        <v>78</v>
      </c>
      <c r="F6" s="919" t="s">
        <v>689</v>
      </c>
      <c r="G6" s="922" t="s">
        <v>690</v>
      </c>
      <c r="H6" s="368"/>
      <c r="I6" s="368"/>
      <c r="J6" s="367"/>
      <c r="K6" s="367"/>
      <c r="L6" s="367"/>
      <c r="M6" s="367"/>
      <c r="N6" s="367"/>
      <c r="O6" s="367"/>
      <c r="P6" s="367"/>
    </row>
    <row r="7" spans="1:16" ht="16.5" customHeight="1" x14ac:dyDescent="0.35">
      <c r="A7" s="367"/>
      <c r="B7" s="380">
        <v>1</v>
      </c>
      <c r="C7" s="381">
        <v>0</v>
      </c>
      <c r="D7" s="382">
        <v>0</v>
      </c>
      <c r="E7" s="383">
        <v>0</v>
      </c>
      <c r="F7" s="920"/>
      <c r="G7" s="923"/>
      <c r="H7" s="368"/>
      <c r="I7" s="368"/>
      <c r="J7" s="367"/>
      <c r="K7" s="367"/>
      <c r="L7" s="367"/>
      <c r="M7" s="367"/>
      <c r="N7" s="367"/>
      <c r="O7" s="367"/>
      <c r="P7" s="367"/>
    </row>
    <row r="8" spans="1:16" ht="16.5" customHeight="1" x14ac:dyDescent="0.35">
      <c r="A8" s="367"/>
      <c r="B8" s="377">
        <v>2</v>
      </c>
      <c r="C8" s="374">
        <v>0</v>
      </c>
      <c r="D8" s="370">
        <v>0</v>
      </c>
      <c r="E8" s="371">
        <v>0</v>
      </c>
      <c r="F8" s="920"/>
      <c r="G8" s="923"/>
      <c r="H8" s="368"/>
      <c r="I8" s="368"/>
      <c r="J8" s="367"/>
      <c r="K8" s="367"/>
      <c r="L8" s="367"/>
      <c r="M8" s="367"/>
      <c r="N8" s="367"/>
      <c r="O8" s="367"/>
      <c r="P8" s="367"/>
    </row>
    <row r="9" spans="1:16" ht="16.5" customHeight="1" x14ac:dyDescent="0.35">
      <c r="A9" s="367"/>
      <c r="B9" s="377">
        <v>3</v>
      </c>
      <c r="C9" s="374">
        <v>0</v>
      </c>
      <c r="D9" s="370">
        <v>0</v>
      </c>
      <c r="E9" s="371">
        <v>0</v>
      </c>
      <c r="F9" s="920"/>
      <c r="G9" s="923"/>
      <c r="H9" s="368"/>
      <c r="I9" s="368"/>
      <c r="J9" s="367"/>
      <c r="K9" s="367"/>
      <c r="L9" s="367"/>
      <c r="M9" s="367"/>
      <c r="N9" s="367"/>
      <c r="O9" s="367"/>
      <c r="P9" s="367"/>
    </row>
    <row r="10" spans="1:16" ht="16.5" customHeight="1" x14ac:dyDescent="0.35">
      <c r="A10" s="367"/>
      <c r="B10" s="377">
        <v>4</v>
      </c>
      <c r="C10" s="374">
        <v>0</v>
      </c>
      <c r="D10" s="370">
        <v>0</v>
      </c>
      <c r="E10" s="371">
        <v>0</v>
      </c>
      <c r="F10" s="920"/>
      <c r="G10" s="923"/>
      <c r="H10" s="368"/>
      <c r="I10" s="368"/>
      <c r="J10" s="367"/>
      <c r="K10" s="367"/>
      <c r="L10" s="367"/>
      <c r="M10" s="367"/>
      <c r="N10" s="367"/>
      <c r="O10" s="367"/>
      <c r="P10" s="367"/>
    </row>
    <row r="11" spans="1:16" ht="16.5" customHeight="1" x14ac:dyDescent="0.35">
      <c r="A11" s="367"/>
      <c r="B11" s="377">
        <v>5</v>
      </c>
      <c r="C11" s="374">
        <v>0</v>
      </c>
      <c r="D11" s="370">
        <v>0</v>
      </c>
      <c r="E11" s="371">
        <v>0</v>
      </c>
      <c r="F11" s="920"/>
      <c r="G11" s="923"/>
      <c r="H11" s="368"/>
      <c r="I11" s="368"/>
      <c r="J11" s="367"/>
      <c r="K11" s="367"/>
      <c r="L11" s="367"/>
      <c r="M11" s="367"/>
      <c r="N11" s="367"/>
      <c r="O11" s="367"/>
      <c r="P11" s="367"/>
    </row>
    <row r="12" spans="1:16" ht="16.5" customHeight="1" x14ac:dyDescent="0.35">
      <c r="A12" s="367"/>
      <c r="B12" s="377">
        <v>6</v>
      </c>
      <c r="C12" s="374">
        <v>0</v>
      </c>
      <c r="D12" s="370">
        <v>0</v>
      </c>
      <c r="E12" s="371">
        <v>0</v>
      </c>
      <c r="F12" s="920"/>
      <c r="G12" s="923"/>
      <c r="H12" s="368"/>
      <c r="I12" s="368"/>
      <c r="J12" s="367"/>
      <c r="K12" s="367"/>
      <c r="L12" s="367"/>
      <c r="M12" s="367"/>
      <c r="N12" s="367"/>
      <c r="O12" s="367"/>
      <c r="P12" s="367"/>
    </row>
    <row r="13" spans="1:16" ht="16.5" customHeight="1" x14ac:dyDescent="0.35">
      <c r="A13" s="367"/>
      <c r="B13" s="377">
        <v>7</v>
      </c>
      <c r="C13" s="374">
        <v>0</v>
      </c>
      <c r="D13" s="370">
        <v>0</v>
      </c>
      <c r="E13" s="371">
        <v>0</v>
      </c>
      <c r="F13" s="920"/>
      <c r="G13" s="923"/>
      <c r="H13" s="368"/>
      <c r="I13" s="368"/>
      <c r="J13" s="367"/>
      <c r="K13" s="367"/>
      <c r="L13" s="367"/>
      <c r="M13" s="367"/>
      <c r="N13" s="367"/>
      <c r="O13" s="367"/>
      <c r="P13" s="367"/>
    </row>
    <row r="14" spans="1:16" ht="16.5" customHeight="1" x14ac:dyDescent="0.35">
      <c r="A14" s="367"/>
      <c r="B14" s="377">
        <v>8</v>
      </c>
      <c r="C14" s="374">
        <v>0</v>
      </c>
      <c r="D14" s="370">
        <v>0</v>
      </c>
      <c r="E14" s="371">
        <v>0</v>
      </c>
      <c r="F14" s="920"/>
      <c r="G14" s="923"/>
      <c r="H14" s="368"/>
      <c r="I14" s="368"/>
      <c r="J14" s="367"/>
      <c r="K14" s="367"/>
      <c r="L14" s="367"/>
      <c r="M14" s="367"/>
      <c r="N14" s="367"/>
      <c r="O14" s="367"/>
      <c r="P14" s="367"/>
    </row>
    <row r="15" spans="1:16" ht="16.5" customHeight="1" x14ac:dyDescent="0.35">
      <c r="A15" s="367"/>
      <c r="B15" s="377">
        <v>9</v>
      </c>
      <c r="C15" s="374">
        <v>0</v>
      </c>
      <c r="D15" s="370">
        <v>5</v>
      </c>
      <c r="E15" s="371">
        <v>5</v>
      </c>
      <c r="F15" s="920"/>
      <c r="G15" s="923"/>
      <c r="H15" s="368"/>
      <c r="I15" s="368"/>
      <c r="J15" s="367"/>
      <c r="K15" s="367"/>
      <c r="L15" s="367"/>
      <c r="M15" s="367"/>
      <c r="N15" s="367"/>
      <c r="O15" s="367"/>
      <c r="P15" s="367"/>
    </row>
    <row r="16" spans="1:16" ht="16.5" customHeight="1" x14ac:dyDescent="0.35">
      <c r="A16" s="367"/>
      <c r="B16" s="377">
        <v>10</v>
      </c>
      <c r="C16" s="374">
        <v>0</v>
      </c>
      <c r="D16" s="370">
        <v>10</v>
      </c>
      <c r="E16" s="371">
        <v>10</v>
      </c>
      <c r="F16" s="920"/>
      <c r="G16" s="923"/>
      <c r="H16" s="368"/>
      <c r="I16" s="368"/>
      <c r="J16" s="367"/>
      <c r="K16" s="367"/>
      <c r="L16" s="367"/>
      <c r="M16" s="367"/>
      <c r="N16" s="367"/>
      <c r="O16" s="367"/>
      <c r="P16" s="367"/>
    </row>
    <row r="17" spans="1:16" ht="16.5" customHeight="1" x14ac:dyDescent="0.35">
      <c r="A17" s="367"/>
      <c r="B17" s="377">
        <v>11</v>
      </c>
      <c r="C17" s="374">
        <v>0</v>
      </c>
      <c r="D17" s="370">
        <v>10</v>
      </c>
      <c r="E17" s="371">
        <v>10</v>
      </c>
      <c r="F17" s="920"/>
      <c r="G17" s="923"/>
      <c r="H17" s="368"/>
      <c r="I17" s="368"/>
      <c r="J17" s="367"/>
      <c r="K17" s="367"/>
      <c r="L17" s="367"/>
      <c r="M17" s="367"/>
      <c r="N17" s="367"/>
      <c r="O17" s="367"/>
      <c r="P17" s="367"/>
    </row>
    <row r="18" spans="1:16" ht="16.5" customHeight="1" x14ac:dyDescent="0.35">
      <c r="A18" s="367"/>
      <c r="B18" s="377">
        <v>12</v>
      </c>
      <c r="C18" s="374">
        <v>0</v>
      </c>
      <c r="D18" s="370">
        <v>10</v>
      </c>
      <c r="E18" s="371">
        <v>10</v>
      </c>
      <c r="F18" s="920"/>
      <c r="G18" s="923"/>
      <c r="H18" s="368"/>
      <c r="I18" s="368"/>
      <c r="J18" s="367"/>
      <c r="K18" s="367"/>
      <c r="L18" s="367"/>
      <c r="M18" s="367"/>
      <c r="N18" s="367"/>
      <c r="O18" s="367"/>
      <c r="P18" s="367"/>
    </row>
    <row r="19" spans="1:16" ht="16.5" customHeight="1" x14ac:dyDescent="0.35">
      <c r="A19" s="367"/>
      <c r="B19" s="377">
        <v>13</v>
      </c>
      <c r="C19" s="374">
        <v>0</v>
      </c>
      <c r="D19" s="370">
        <v>5</v>
      </c>
      <c r="E19" s="371">
        <v>20</v>
      </c>
      <c r="F19" s="920"/>
      <c r="G19" s="923"/>
      <c r="H19" s="368"/>
      <c r="I19" s="368"/>
      <c r="J19" s="367"/>
      <c r="K19" s="367"/>
      <c r="L19" s="367"/>
      <c r="M19" s="367"/>
      <c r="N19" s="367"/>
      <c r="O19" s="367"/>
      <c r="P19" s="367"/>
    </row>
    <row r="20" spans="1:16" ht="16.5" customHeight="1" x14ac:dyDescent="0.35">
      <c r="A20" s="367"/>
      <c r="B20" s="377">
        <v>14</v>
      </c>
      <c r="C20" s="374">
        <v>0</v>
      </c>
      <c r="D20" s="370">
        <v>0</v>
      </c>
      <c r="E20" s="371">
        <v>10</v>
      </c>
      <c r="F20" s="920"/>
      <c r="G20" s="923"/>
      <c r="H20" s="368"/>
      <c r="I20" s="368"/>
      <c r="J20" s="367"/>
      <c r="K20" s="367"/>
      <c r="L20" s="367"/>
      <c r="M20" s="367"/>
      <c r="N20" s="367"/>
      <c r="O20" s="367"/>
      <c r="P20" s="367"/>
    </row>
    <row r="21" spans="1:16" ht="16.5" customHeight="1" x14ac:dyDescent="0.35">
      <c r="A21" s="367"/>
      <c r="B21" s="377">
        <v>15</v>
      </c>
      <c r="C21" s="374">
        <v>0</v>
      </c>
      <c r="D21" s="370">
        <v>0</v>
      </c>
      <c r="E21" s="371">
        <v>10</v>
      </c>
      <c r="F21" s="920"/>
      <c r="G21" s="923"/>
      <c r="H21" s="368"/>
      <c r="I21" s="368"/>
      <c r="J21" s="367"/>
      <c r="K21" s="367"/>
      <c r="L21" s="367"/>
      <c r="M21" s="367"/>
      <c r="N21" s="367"/>
      <c r="O21" s="367"/>
      <c r="P21" s="367"/>
    </row>
    <row r="22" spans="1:16" ht="16.5" customHeight="1" x14ac:dyDescent="0.35">
      <c r="A22" s="367"/>
      <c r="B22" s="377">
        <v>16</v>
      </c>
      <c r="C22" s="374">
        <v>0</v>
      </c>
      <c r="D22" s="370">
        <v>0</v>
      </c>
      <c r="E22" s="371">
        <v>10</v>
      </c>
      <c r="F22" s="920"/>
      <c r="G22" s="923"/>
      <c r="H22" s="368"/>
      <c r="I22" s="368"/>
      <c r="J22" s="367"/>
      <c r="K22" s="367"/>
      <c r="L22" s="367"/>
      <c r="M22" s="367"/>
      <c r="N22" s="367"/>
      <c r="O22" s="367"/>
      <c r="P22" s="367"/>
    </row>
    <row r="23" spans="1:16" ht="16.5" customHeight="1" x14ac:dyDescent="0.35">
      <c r="A23" s="367"/>
      <c r="B23" s="377">
        <v>17</v>
      </c>
      <c r="C23" s="374">
        <v>0</v>
      </c>
      <c r="D23" s="370">
        <v>0</v>
      </c>
      <c r="E23" s="371">
        <v>10</v>
      </c>
      <c r="F23" s="920"/>
      <c r="G23" s="923"/>
      <c r="H23" s="368"/>
      <c r="I23" s="368"/>
      <c r="J23" s="367"/>
      <c r="K23" s="367"/>
      <c r="L23" s="367"/>
      <c r="M23" s="367"/>
      <c r="N23" s="367"/>
      <c r="O23" s="367"/>
      <c r="P23" s="367"/>
    </row>
    <row r="24" spans="1:16" ht="16.5" customHeight="1" x14ac:dyDescent="0.35">
      <c r="A24" s="367"/>
      <c r="B24" s="377">
        <v>18</v>
      </c>
      <c r="C24" s="374">
        <v>0</v>
      </c>
      <c r="D24" s="370">
        <v>0</v>
      </c>
      <c r="E24" s="371">
        <v>5</v>
      </c>
      <c r="F24" s="920"/>
      <c r="G24" s="923"/>
      <c r="H24" s="368"/>
      <c r="I24" s="368"/>
      <c r="J24" s="367"/>
      <c r="K24" s="367"/>
      <c r="L24" s="367"/>
      <c r="M24" s="367"/>
      <c r="N24" s="367"/>
      <c r="O24" s="367"/>
      <c r="P24" s="367"/>
    </row>
    <row r="25" spans="1:16" ht="16.5" customHeight="1" x14ac:dyDescent="0.35">
      <c r="A25" s="367"/>
      <c r="B25" s="377">
        <v>19</v>
      </c>
      <c r="C25" s="374">
        <v>0</v>
      </c>
      <c r="D25" s="370">
        <v>0</v>
      </c>
      <c r="E25" s="371">
        <v>0</v>
      </c>
      <c r="F25" s="920"/>
      <c r="G25" s="923"/>
      <c r="H25" s="368"/>
      <c r="I25" s="368"/>
      <c r="J25" s="367"/>
      <c r="K25" s="367"/>
      <c r="L25" s="367"/>
      <c r="M25" s="367"/>
      <c r="N25" s="367"/>
      <c r="O25" s="367"/>
      <c r="P25" s="367"/>
    </row>
    <row r="26" spans="1:16" ht="16.5" customHeight="1" x14ac:dyDescent="0.35">
      <c r="A26" s="367"/>
      <c r="B26" s="377">
        <v>20</v>
      </c>
      <c r="C26" s="374">
        <v>0</v>
      </c>
      <c r="D26" s="370">
        <v>0</v>
      </c>
      <c r="E26" s="371">
        <v>0</v>
      </c>
      <c r="F26" s="920"/>
      <c r="G26" s="923"/>
      <c r="H26" s="368"/>
      <c r="I26" s="368"/>
      <c r="J26" s="367"/>
      <c r="K26" s="367"/>
      <c r="L26" s="367"/>
      <c r="M26" s="367"/>
      <c r="N26" s="367"/>
      <c r="O26" s="367"/>
      <c r="P26" s="367"/>
    </row>
    <row r="27" spans="1:16" ht="16.5" customHeight="1" x14ac:dyDescent="0.35">
      <c r="A27" s="367"/>
      <c r="B27" s="377">
        <v>21</v>
      </c>
      <c r="C27" s="374">
        <v>0</v>
      </c>
      <c r="D27" s="370">
        <v>0</v>
      </c>
      <c r="E27" s="371">
        <v>0</v>
      </c>
      <c r="F27" s="920"/>
      <c r="G27" s="923"/>
      <c r="H27" s="368"/>
      <c r="I27" s="368"/>
      <c r="J27" s="367"/>
      <c r="K27" s="367"/>
      <c r="L27" s="367"/>
      <c r="M27" s="367"/>
      <c r="N27" s="367"/>
      <c r="O27" s="367"/>
      <c r="P27" s="367"/>
    </row>
    <row r="28" spans="1:16" ht="16.5" customHeight="1" x14ac:dyDescent="0.35">
      <c r="A28" s="367"/>
      <c r="B28" s="377">
        <v>22</v>
      </c>
      <c r="C28" s="374">
        <v>0</v>
      </c>
      <c r="D28" s="370">
        <v>0</v>
      </c>
      <c r="E28" s="371">
        <v>0</v>
      </c>
      <c r="F28" s="920"/>
      <c r="G28" s="923"/>
      <c r="H28" s="368"/>
      <c r="I28" s="368"/>
      <c r="J28" s="367"/>
      <c r="K28" s="367"/>
      <c r="L28" s="367"/>
      <c r="M28" s="367"/>
      <c r="N28" s="367"/>
      <c r="O28" s="367"/>
      <c r="P28" s="367"/>
    </row>
    <row r="29" spans="1:16" ht="16.5" customHeight="1" x14ac:dyDescent="0.35">
      <c r="A29" s="367"/>
      <c r="B29" s="377">
        <v>23</v>
      </c>
      <c r="C29" s="374">
        <v>0</v>
      </c>
      <c r="D29" s="370">
        <v>0</v>
      </c>
      <c r="E29" s="371">
        <v>0</v>
      </c>
      <c r="F29" s="920"/>
      <c r="G29" s="923"/>
      <c r="H29" s="368"/>
      <c r="I29" s="368"/>
      <c r="J29" s="367"/>
      <c r="K29" s="367"/>
      <c r="L29" s="367"/>
      <c r="M29" s="367"/>
      <c r="N29" s="367"/>
      <c r="O29" s="367"/>
      <c r="P29" s="367"/>
    </row>
    <row r="30" spans="1:16" ht="16.5" customHeight="1" x14ac:dyDescent="0.35">
      <c r="A30" s="367"/>
      <c r="B30" s="378">
        <v>24</v>
      </c>
      <c r="C30" s="375">
        <v>0</v>
      </c>
      <c r="D30" s="372">
        <v>0</v>
      </c>
      <c r="E30" s="373">
        <v>0</v>
      </c>
      <c r="F30" s="920"/>
      <c r="G30" s="923"/>
      <c r="H30" s="368"/>
      <c r="I30" s="368"/>
      <c r="J30" s="367"/>
      <c r="K30" s="367"/>
      <c r="L30" s="367"/>
      <c r="M30" s="367"/>
      <c r="N30" s="367"/>
      <c r="O30" s="367"/>
      <c r="P30" s="367"/>
    </row>
    <row r="31" spans="1:16" ht="38.25" customHeight="1" x14ac:dyDescent="0.35">
      <c r="A31" s="367"/>
      <c r="B31" s="379" t="s">
        <v>403</v>
      </c>
      <c r="C31" s="376">
        <v>0</v>
      </c>
      <c r="D31" s="369">
        <v>40</v>
      </c>
      <c r="E31" s="369">
        <v>100</v>
      </c>
      <c r="F31" s="921"/>
      <c r="G31" s="924"/>
      <c r="H31" s="368"/>
      <c r="I31" s="368"/>
      <c r="J31" s="367"/>
      <c r="K31" s="367"/>
      <c r="L31" s="367"/>
      <c r="M31" s="367"/>
      <c r="N31" s="367"/>
      <c r="O31" s="367"/>
      <c r="P31" s="367"/>
    </row>
    <row r="32" spans="1:16" x14ac:dyDescent="0.35">
      <c r="A32" s="367"/>
      <c r="B32" s="367"/>
      <c r="C32" s="367"/>
      <c r="D32" s="367"/>
      <c r="E32" s="367"/>
      <c r="F32" s="367"/>
      <c r="G32" s="367"/>
      <c r="H32" s="367"/>
      <c r="I32" s="367"/>
      <c r="J32" s="367"/>
      <c r="K32" s="367"/>
      <c r="L32" s="367"/>
      <c r="M32" s="367"/>
      <c r="N32" s="367"/>
      <c r="O32" s="367"/>
      <c r="P32" s="367"/>
    </row>
    <row r="33" spans="1:16" x14ac:dyDescent="0.35">
      <c r="A33" s="367"/>
      <c r="B33" s="367"/>
      <c r="C33" s="367"/>
      <c r="D33" s="367"/>
      <c r="E33" s="367"/>
      <c r="F33" s="367"/>
      <c r="G33" s="367"/>
      <c r="H33" s="367"/>
      <c r="I33" s="367"/>
      <c r="J33" s="367"/>
      <c r="K33" s="367"/>
      <c r="L33" s="367"/>
      <c r="M33" s="367"/>
      <c r="N33" s="367"/>
      <c r="O33" s="367"/>
      <c r="P33" s="367"/>
    </row>
    <row r="34" spans="1:16" x14ac:dyDescent="0.35">
      <c r="A34" s="367"/>
      <c r="B34" s="367"/>
      <c r="C34" s="367"/>
      <c r="D34" s="367"/>
      <c r="E34" s="367"/>
      <c r="F34" s="367"/>
      <c r="G34" s="367"/>
      <c r="H34" s="367"/>
      <c r="I34" s="367"/>
      <c r="J34" s="367"/>
      <c r="K34" s="367"/>
      <c r="L34" s="367"/>
      <c r="M34" s="367"/>
      <c r="N34" s="367"/>
      <c r="O34" s="367"/>
      <c r="P34" s="367"/>
    </row>
    <row r="35" spans="1:16" x14ac:dyDescent="0.35">
      <c r="A35" s="367"/>
      <c r="B35" s="367"/>
      <c r="C35" s="367"/>
      <c r="D35" s="367"/>
      <c r="E35" s="367"/>
      <c r="F35" s="367"/>
      <c r="G35" s="367"/>
      <c r="H35" s="367"/>
      <c r="I35" s="367"/>
      <c r="J35" s="367"/>
      <c r="K35" s="367"/>
      <c r="L35" s="367"/>
      <c r="M35" s="367"/>
      <c r="N35" s="367"/>
      <c r="O35" s="367"/>
      <c r="P35" s="367"/>
    </row>
    <row r="36" spans="1:16" x14ac:dyDescent="0.35">
      <c r="A36" s="367"/>
      <c r="B36" s="367"/>
      <c r="C36" s="367"/>
      <c r="D36" s="367"/>
      <c r="E36" s="367"/>
      <c r="F36" s="367"/>
      <c r="G36" s="367"/>
      <c r="H36" s="367"/>
      <c r="I36" s="367"/>
      <c r="J36" s="367"/>
      <c r="K36" s="367"/>
      <c r="L36" s="367"/>
      <c r="M36" s="367"/>
      <c r="N36" s="367"/>
      <c r="O36" s="367"/>
      <c r="P36" s="367"/>
    </row>
    <row r="37" spans="1:16" x14ac:dyDescent="0.35">
      <c r="A37" s="367"/>
      <c r="B37" s="367"/>
      <c r="C37" s="367"/>
      <c r="D37" s="367"/>
      <c r="E37" s="367"/>
      <c r="F37" s="367"/>
      <c r="G37" s="367"/>
      <c r="H37" s="367"/>
      <c r="I37" s="367"/>
      <c r="J37" s="367"/>
      <c r="K37" s="367"/>
      <c r="L37" s="367"/>
      <c r="M37" s="367"/>
      <c r="N37" s="367"/>
      <c r="O37" s="367"/>
      <c r="P37" s="367"/>
    </row>
    <row r="38" spans="1:16" x14ac:dyDescent="0.35">
      <c r="A38" s="367"/>
      <c r="B38" s="367"/>
      <c r="C38" s="367"/>
      <c r="D38" s="367"/>
      <c r="E38" s="367"/>
      <c r="F38" s="367"/>
      <c r="G38" s="367"/>
      <c r="H38" s="367"/>
      <c r="I38" s="367"/>
      <c r="J38" s="367"/>
      <c r="K38" s="367"/>
      <c r="L38" s="367"/>
      <c r="M38" s="367"/>
      <c r="N38" s="367"/>
      <c r="O38" s="367"/>
      <c r="P38" s="367"/>
    </row>
    <row r="39" spans="1:16" x14ac:dyDescent="0.35">
      <c r="A39" s="367"/>
      <c r="B39" s="367"/>
      <c r="C39" s="367"/>
      <c r="D39" s="367"/>
      <c r="E39" s="367"/>
      <c r="F39" s="367"/>
      <c r="G39" s="367"/>
      <c r="H39" s="367"/>
      <c r="I39" s="367"/>
      <c r="J39" s="367"/>
      <c r="K39" s="367"/>
      <c r="L39" s="367"/>
      <c r="M39" s="367"/>
      <c r="N39" s="367"/>
      <c r="O39" s="367"/>
      <c r="P39" s="367"/>
    </row>
    <row r="40" spans="1:16" x14ac:dyDescent="0.35">
      <c r="A40" s="367"/>
      <c r="B40" s="367"/>
      <c r="C40" s="367"/>
      <c r="D40" s="367"/>
      <c r="E40" s="367"/>
      <c r="F40" s="367"/>
      <c r="G40" s="367"/>
      <c r="H40" s="367"/>
      <c r="I40" s="367"/>
      <c r="J40" s="367"/>
      <c r="K40" s="367"/>
      <c r="L40" s="367"/>
      <c r="M40" s="367"/>
      <c r="N40" s="367"/>
      <c r="O40" s="367"/>
      <c r="P40" s="367"/>
    </row>
    <row r="41" spans="1:16" x14ac:dyDescent="0.35">
      <c r="A41" s="367"/>
      <c r="B41" s="367"/>
      <c r="C41" s="367"/>
      <c r="D41" s="367"/>
      <c r="E41" s="367"/>
      <c r="F41" s="367"/>
      <c r="G41" s="367"/>
      <c r="H41" s="367"/>
      <c r="I41" s="367"/>
      <c r="J41" s="367"/>
      <c r="K41" s="367"/>
      <c r="L41" s="367"/>
      <c r="M41" s="367"/>
      <c r="N41" s="367"/>
      <c r="O41" s="367"/>
      <c r="P41" s="367"/>
    </row>
    <row r="42" spans="1:16" x14ac:dyDescent="0.35">
      <c r="A42" s="367"/>
      <c r="B42" s="367"/>
      <c r="C42" s="367"/>
      <c r="D42" s="367"/>
      <c r="E42" s="367"/>
      <c r="F42" s="367"/>
      <c r="G42" s="367"/>
      <c r="H42" s="367"/>
      <c r="I42" s="367"/>
      <c r="J42" s="367"/>
      <c r="K42" s="367"/>
      <c r="L42" s="367"/>
      <c r="M42" s="367"/>
      <c r="N42" s="367"/>
      <c r="O42" s="367"/>
      <c r="P42" s="367"/>
    </row>
    <row r="43" spans="1:16" x14ac:dyDescent="0.35">
      <c r="A43" s="367"/>
      <c r="B43" s="367"/>
      <c r="C43" s="367"/>
      <c r="D43" s="367"/>
      <c r="E43" s="367"/>
      <c r="F43" s="367"/>
      <c r="G43" s="367"/>
      <c r="H43" s="367"/>
      <c r="I43" s="367"/>
      <c r="J43" s="367"/>
      <c r="K43" s="367"/>
      <c r="L43" s="367"/>
      <c r="M43" s="367"/>
      <c r="N43" s="367"/>
      <c r="O43" s="367"/>
      <c r="P43" s="367"/>
    </row>
    <row r="44" spans="1:16" x14ac:dyDescent="0.35">
      <c r="A44" s="367"/>
      <c r="B44" s="367"/>
      <c r="C44" s="367"/>
      <c r="D44" s="367"/>
      <c r="E44" s="367"/>
      <c r="F44" s="367"/>
      <c r="G44" s="367"/>
      <c r="H44" s="367"/>
      <c r="I44" s="367"/>
      <c r="J44" s="367"/>
      <c r="K44" s="367"/>
      <c r="L44" s="367"/>
      <c r="M44" s="367"/>
      <c r="N44" s="367"/>
      <c r="O44" s="367"/>
      <c r="P44" s="367"/>
    </row>
    <row r="45" spans="1:16" x14ac:dyDescent="0.35">
      <c r="A45" s="367"/>
      <c r="B45" s="367"/>
      <c r="C45" s="367"/>
      <c r="D45" s="367"/>
      <c r="E45" s="367"/>
      <c r="F45" s="367"/>
      <c r="G45" s="367"/>
      <c r="H45" s="367"/>
      <c r="I45" s="367"/>
      <c r="J45" s="367"/>
      <c r="K45" s="367"/>
      <c r="L45" s="367"/>
      <c r="M45" s="367"/>
      <c r="N45" s="367"/>
      <c r="O45" s="367"/>
      <c r="P45" s="367"/>
    </row>
    <row r="46" spans="1:16" x14ac:dyDescent="0.35">
      <c r="A46" s="367"/>
      <c r="B46" s="367"/>
      <c r="C46" s="367"/>
      <c r="D46" s="367"/>
      <c r="E46" s="367"/>
      <c r="F46" s="367"/>
      <c r="G46" s="367"/>
      <c r="H46" s="367"/>
      <c r="I46" s="367"/>
      <c r="J46" s="367"/>
      <c r="K46" s="367"/>
      <c r="L46" s="367"/>
      <c r="M46" s="367"/>
      <c r="N46" s="367"/>
      <c r="O46" s="367"/>
      <c r="P46" s="367"/>
    </row>
    <row r="47" spans="1:16" x14ac:dyDescent="0.35">
      <c r="A47" s="367"/>
      <c r="B47" s="367"/>
      <c r="C47" s="367"/>
      <c r="D47" s="367"/>
      <c r="E47" s="367"/>
      <c r="F47" s="367"/>
      <c r="G47" s="367"/>
      <c r="H47" s="367"/>
      <c r="I47" s="367"/>
      <c r="J47" s="367"/>
      <c r="K47" s="367"/>
      <c r="L47" s="367"/>
      <c r="M47" s="367"/>
      <c r="N47" s="367"/>
      <c r="O47" s="367"/>
      <c r="P47" s="367"/>
    </row>
    <row r="48" spans="1:16" x14ac:dyDescent="0.35">
      <c r="A48" s="367"/>
      <c r="B48" s="367"/>
      <c r="C48" s="367"/>
      <c r="D48" s="367"/>
      <c r="E48" s="367"/>
      <c r="F48" s="367"/>
      <c r="G48" s="367"/>
      <c r="H48" s="367"/>
      <c r="I48" s="367"/>
      <c r="J48" s="367"/>
      <c r="K48" s="367"/>
      <c r="L48" s="367"/>
      <c r="M48" s="367"/>
      <c r="N48" s="367"/>
      <c r="O48" s="367"/>
      <c r="P48" s="367"/>
    </row>
    <row r="49" spans="1:16" x14ac:dyDescent="0.35">
      <c r="A49" s="367"/>
      <c r="B49" s="367"/>
      <c r="C49" s="367"/>
      <c r="D49" s="367"/>
      <c r="E49" s="367"/>
      <c r="F49" s="367"/>
      <c r="G49" s="367"/>
      <c r="H49" s="367"/>
      <c r="I49" s="367"/>
      <c r="J49" s="367"/>
      <c r="K49" s="367"/>
      <c r="L49" s="367"/>
      <c r="M49" s="367"/>
      <c r="N49" s="367"/>
      <c r="O49" s="367"/>
      <c r="P49" s="367"/>
    </row>
    <row r="50" spans="1:16" x14ac:dyDescent="0.35">
      <c r="A50" s="367"/>
      <c r="B50" s="367"/>
      <c r="C50" s="367"/>
      <c r="D50" s="367"/>
      <c r="E50" s="367"/>
      <c r="F50" s="367"/>
      <c r="G50" s="367"/>
      <c r="H50" s="367"/>
      <c r="I50" s="367"/>
      <c r="J50" s="367"/>
      <c r="K50" s="367"/>
      <c r="L50" s="367"/>
      <c r="M50" s="367"/>
      <c r="N50" s="367"/>
      <c r="O50" s="367"/>
      <c r="P50" s="367"/>
    </row>
    <row r="51" spans="1:16" x14ac:dyDescent="0.35">
      <c r="A51" s="367"/>
      <c r="B51" s="367"/>
      <c r="C51" s="367"/>
      <c r="D51" s="367"/>
      <c r="E51" s="367"/>
      <c r="F51" s="367"/>
      <c r="G51" s="367"/>
      <c r="H51" s="367"/>
      <c r="I51" s="367"/>
      <c r="J51" s="367"/>
      <c r="K51" s="367"/>
      <c r="L51" s="367"/>
      <c r="M51" s="367"/>
      <c r="N51" s="367"/>
      <c r="O51" s="367"/>
      <c r="P51" s="367"/>
    </row>
    <row r="52" spans="1:16" x14ac:dyDescent="0.35">
      <c r="A52" s="367"/>
      <c r="B52" s="367"/>
      <c r="C52" s="367"/>
      <c r="D52" s="367"/>
      <c r="E52" s="367"/>
      <c r="F52" s="367"/>
      <c r="G52" s="367"/>
      <c r="H52" s="367"/>
      <c r="I52" s="367"/>
      <c r="J52" s="367"/>
      <c r="K52" s="367"/>
      <c r="L52" s="367"/>
      <c r="M52" s="367"/>
      <c r="N52" s="367"/>
      <c r="O52" s="367"/>
      <c r="P52" s="367"/>
    </row>
    <row r="53" spans="1:16" x14ac:dyDescent="0.35">
      <c r="A53" s="367"/>
      <c r="B53" s="367"/>
      <c r="C53" s="367"/>
      <c r="D53" s="367"/>
      <c r="E53" s="367"/>
      <c r="F53" s="367"/>
      <c r="G53" s="367"/>
      <c r="H53" s="367"/>
      <c r="I53" s="367"/>
      <c r="J53" s="367"/>
      <c r="K53" s="367"/>
      <c r="L53" s="367"/>
      <c r="M53" s="367"/>
      <c r="N53" s="367"/>
      <c r="O53" s="367"/>
      <c r="P53" s="367"/>
    </row>
    <row r="54" spans="1:16" x14ac:dyDescent="0.35">
      <c r="A54" s="367"/>
      <c r="B54" s="367"/>
      <c r="C54" s="367"/>
      <c r="D54" s="367"/>
      <c r="E54" s="367"/>
      <c r="F54" s="367"/>
      <c r="G54" s="367"/>
      <c r="H54" s="367"/>
      <c r="I54" s="367"/>
      <c r="J54" s="367"/>
      <c r="K54" s="367"/>
      <c r="L54" s="367"/>
      <c r="M54" s="367"/>
      <c r="N54" s="367"/>
      <c r="O54" s="367"/>
      <c r="P54" s="367"/>
    </row>
    <row r="55" spans="1:16" x14ac:dyDescent="0.35">
      <c r="A55" s="367"/>
      <c r="B55" s="367"/>
      <c r="C55" s="367"/>
      <c r="D55" s="367"/>
      <c r="E55" s="367"/>
      <c r="F55" s="367"/>
      <c r="G55" s="367"/>
      <c r="H55" s="367"/>
      <c r="I55" s="367"/>
      <c r="J55" s="367"/>
      <c r="K55" s="367"/>
      <c r="L55" s="367"/>
      <c r="M55" s="367"/>
      <c r="N55" s="367"/>
      <c r="O55" s="367"/>
      <c r="P55" s="367"/>
    </row>
    <row r="56" spans="1:16" x14ac:dyDescent="0.35">
      <c r="A56" s="367"/>
      <c r="B56" s="367"/>
      <c r="C56" s="367"/>
      <c r="D56" s="367"/>
      <c r="E56" s="367"/>
      <c r="F56" s="367"/>
      <c r="G56" s="367"/>
      <c r="H56" s="367"/>
      <c r="I56" s="367"/>
      <c r="J56" s="367"/>
      <c r="K56" s="367"/>
      <c r="L56" s="367"/>
      <c r="M56" s="367"/>
      <c r="N56" s="367"/>
      <c r="O56" s="367"/>
      <c r="P56" s="367"/>
    </row>
    <row r="57" spans="1:16" x14ac:dyDescent="0.35">
      <c r="A57" s="367"/>
      <c r="B57" s="367"/>
      <c r="C57" s="367"/>
      <c r="D57" s="367"/>
      <c r="E57" s="367"/>
      <c r="F57" s="367"/>
      <c r="G57" s="367"/>
      <c r="H57" s="367"/>
      <c r="I57" s="367"/>
      <c r="J57" s="367"/>
      <c r="K57" s="367"/>
      <c r="L57" s="367"/>
      <c r="M57" s="367"/>
      <c r="N57" s="367"/>
      <c r="O57" s="367"/>
      <c r="P57" s="367"/>
    </row>
    <row r="58" spans="1:16" x14ac:dyDescent="0.35">
      <c r="A58" s="367"/>
      <c r="B58" s="367"/>
      <c r="C58" s="367"/>
      <c r="D58" s="367"/>
      <c r="E58" s="367"/>
      <c r="F58" s="367"/>
      <c r="G58" s="367"/>
      <c r="H58" s="367"/>
      <c r="I58" s="367"/>
      <c r="J58" s="367"/>
      <c r="K58" s="367"/>
      <c r="L58" s="367"/>
      <c r="M58" s="367"/>
      <c r="N58" s="367"/>
      <c r="O58" s="367"/>
      <c r="P58" s="367"/>
    </row>
    <row r="59" spans="1:16" x14ac:dyDescent="0.35">
      <c r="A59" s="367"/>
      <c r="B59" s="367"/>
      <c r="C59" s="367"/>
      <c r="D59" s="367"/>
      <c r="E59" s="367"/>
      <c r="F59" s="367"/>
      <c r="G59" s="367"/>
      <c r="H59" s="367"/>
      <c r="I59" s="367"/>
      <c r="J59" s="367"/>
      <c r="K59" s="367"/>
      <c r="L59" s="367"/>
      <c r="M59" s="367"/>
      <c r="N59" s="367"/>
      <c r="O59" s="367"/>
      <c r="P59" s="367"/>
    </row>
    <row r="60" spans="1:16" x14ac:dyDescent="0.35">
      <c r="A60" s="367"/>
      <c r="B60" s="367"/>
      <c r="C60" s="367"/>
      <c r="D60" s="367"/>
      <c r="E60" s="367"/>
      <c r="F60" s="367"/>
      <c r="G60" s="367"/>
      <c r="H60" s="367"/>
      <c r="I60" s="367"/>
      <c r="J60" s="367"/>
      <c r="K60" s="367"/>
      <c r="L60" s="367"/>
      <c r="M60" s="367"/>
      <c r="N60" s="367"/>
      <c r="O60" s="367"/>
      <c r="P60" s="367"/>
    </row>
    <row r="61" spans="1:16" x14ac:dyDescent="0.35">
      <c r="A61" s="367"/>
      <c r="B61" s="367"/>
      <c r="C61" s="367"/>
      <c r="D61" s="367"/>
      <c r="E61" s="367"/>
      <c r="F61" s="367"/>
      <c r="G61" s="367"/>
      <c r="H61" s="367"/>
      <c r="I61" s="367"/>
      <c r="J61" s="367"/>
      <c r="K61" s="367"/>
      <c r="L61" s="367"/>
      <c r="M61" s="367"/>
      <c r="N61" s="367"/>
      <c r="O61" s="367"/>
      <c r="P61" s="367"/>
    </row>
  </sheetData>
  <mergeCells count="2">
    <mergeCell ref="F6:F31"/>
    <mergeCell ref="G6:G31"/>
  </mergeCells>
  <conditionalFormatting sqref="C7:E30">
    <cfRule type="dataBar" priority="15">
      <dataBar>
        <cfvo type="min"/>
        <cfvo type="max"/>
        <color rgb="FFFF555A"/>
      </dataBar>
      <extLst>
        <ext xmlns:x14="http://schemas.microsoft.com/office/spreadsheetml/2009/9/main" uri="{B025F937-C7B1-47D3-B67F-A62EFF666E3E}">
          <x14:id>{4BDC0F6D-C9FB-49F4-AF5E-D60FA3CD1C18}</x14:id>
        </ext>
      </extLst>
    </cfRule>
  </conditionalFormatting>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4BDC0F6D-C9FB-49F4-AF5E-D60FA3CD1C18}">
            <x14:dataBar minLength="0" maxLength="100" border="1" negativeBarBorderColorSameAsPositive="0">
              <x14:cfvo type="autoMin"/>
              <x14:cfvo type="autoMax"/>
              <x14:borderColor rgb="FFFF555A"/>
              <x14:negativeFillColor rgb="FFFF0000"/>
              <x14:negativeBorderColor rgb="FFFF0000"/>
              <x14:axisColor rgb="FF000000"/>
            </x14:dataBar>
          </x14:cfRule>
          <xm:sqref>C7:E30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9"/>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112</v>
      </c>
    </row>
    <row r="2" spans="1:18" x14ac:dyDescent="0.35">
      <c r="A2" s="37" t="s">
        <v>73</v>
      </c>
      <c r="B2" s="38"/>
      <c r="C2" s="38"/>
      <c r="D2" s="39" t="s">
        <v>113</v>
      </c>
    </row>
    <row r="3" spans="1:18" x14ac:dyDescent="0.35">
      <c r="A3" s="37" t="s">
        <v>75</v>
      </c>
      <c r="B3" s="38"/>
      <c r="C3" s="38"/>
      <c r="D3" s="39" t="s">
        <v>86</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2</v>
      </c>
      <c r="C9" s="42">
        <v>2</v>
      </c>
      <c r="D9" s="42">
        <v>2</v>
      </c>
      <c r="G9" s="68">
        <v>1</v>
      </c>
      <c r="H9" s="69">
        <v>0.9</v>
      </c>
      <c r="I9" s="69">
        <v>0.9</v>
      </c>
      <c r="J9" s="69">
        <v>0.9</v>
      </c>
      <c r="K9" s="66"/>
      <c r="L9" s="69">
        <f>IF(H9&gt;0,1,0)</f>
        <v>1</v>
      </c>
      <c r="M9" s="69">
        <f t="shared" ref="M9:N32" si="0">IF(I9&gt;0,1,0)</f>
        <v>1</v>
      </c>
      <c r="N9" s="69">
        <f t="shared" si="0"/>
        <v>1</v>
      </c>
      <c r="O9" s="78"/>
      <c r="P9" s="69">
        <f ca="1">IF(SUM(L9:INDIRECT(ADDRESS(ROW(L9)+$Q$7,COLUMN(L9),1,1)))&gt;0,1,0)</f>
        <v>1</v>
      </c>
      <c r="Q9" s="69">
        <f ca="1">IF(SUM(M9:INDIRECT(ADDRESS(ROW(M9)+$Q$7,COLUMN(M9),1,1)))&gt;0,1,0)</f>
        <v>1</v>
      </c>
      <c r="R9" s="69">
        <f ca="1">IF(SUM(N9:INDIRECT(ADDRESS(ROW(N9)+$Q$7,COLUMN(N9),1,1)))&gt;0,1,0)</f>
        <v>1</v>
      </c>
    </row>
    <row r="10" spans="1:18" x14ac:dyDescent="0.35">
      <c r="A10" s="41">
        <v>2</v>
      </c>
      <c r="B10" s="42">
        <v>2</v>
      </c>
      <c r="C10" s="42">
        <v>2</v>
      </c>
      <c r="D10" s="42">
        <v>2</v>
      </c>
      <c r="G10" s="68">
        <v>2</v>
      </c>
      <c r="H10" s="69">
        <v>0.9</v>
      </c>
      <c r="I10" s="69">
        <v>0.9</v>
      </c>
      <c r="J10" s="69">
        <v>0.9</v>
      </c>
      <c r="K10" s="66"/>
      <c r="L10" s="69">
        <f t="shared" ref="L10:L32" si="1">IF(H10&gt;0,1,0)</f>
        <v>1</v>
      </c>
      <c r="M10" s="69">
        <f t="shared" si="0"/>
        <v>1</v>
      </c>
      <c r="N10" s="69">
        <f t="shared" si="0"/>
        <v>1</v>
      </c>
      <c r="O10" s="78"/>
      <c r="P10" s="69">
        <f ca="1">IF(SUM(L10:INDIRECT(ADDRESS(ROW(L10)+$Q$7,COLUMN(L10),1,1)))&gt;0,1,0)</f>
        <v>1</v>
      </c>
      <c r="Q10" s="69">
        <f ca="1">IF(SUM(M10:INDIRECT(ADDRESS(ROW(M10)+$Q$7,COLUMN(M10),1,1)))&gt;0,1,0)</f>
        <v>1</v>
      </c>
      <c r="R10" s="69">
        <f ca="1">IF(SUM(N10:INDIRECT(ADDRESS(ROW(N10)+$Q$7,COLUMN(N10),1,1)))&gt;0,1,0)</f>
        <v>1</v>
      </c>
    </row>
    <row r="11" spans="1:18" x14ac:dyDescent="0.35">
      <c r="A11" s="41">
        <v>3</v>
      </c>
      <c r="B11" s="42">
        <v>2</v>
      </c>
      <c r="C11" s="42">
        <v>2</v>
      </c>
      <c r="D11" s="42">
        <v>2</v>
      </c>
      <c r="G11" s="68">
        <v>3</v>
      </c>
      <c r="H11" s="69">
        <v>0.9</v>
      </c>
      <c r="I11" s="69">
        <v>0.9</v>
      </c>
      <c r="J11" s="69">
        <v>0.9</v>
      </c>
      <c r="K11" s="66"/>
      <c r="L11" s="69">
        <f t="shared" si="1"/>
        <v>1</v>
      </c>
      <c r="M11" s="69">
        <f t="shared" si="0"/>
        <v>1</v>
      </c>
      <c r="N11" s="69">
        <f t="shared" si="0"/>
        <v>1</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5</v>
      </c>
      <c r="C12" s="42">
        <v>5</v>
      </c>
      <c r="D12" s="42">
        <v>5</v>
      </c>
      <c r="G12" s="68">
        <v>4</v>
      </c>
      <c r="H12" s="69">
        <v>0.9</v>
      </c>
      <c r="I12" s="69">
        <v>0.9</v>
      </c>
      <c r="J12" s="69">
        <v>0.9</v>
      </c>
      <c r="K12" s="66"/>
      <c r="L12" s="69">
        <f t="shared" si="1"/>
        <v>1</v>
      </c>
      <c r="M12" s="69">
        <f t="shared" si="0"/>
        <v>1</v>
      </c>
      <c r="N12" s="69">
        <f t="shared" si="0"/>
        <v>1</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5</v>
      </c>
      <c r="C13" s="42">
        <v>5</v>
      </c>
      <c r="D13" s="42">
        <v>5</v>
      </c>
      <c r="G13" s="68">
        <v>5</v>
      </c>
      <c r="H13" s="69">
        <v>0.9</v>
      </c>
      <c r="I13" s="69">
        <v>0.9</v>
      </c>
      <c r="J13" s="69">
        <v>0.9</v>
      </c>
      <c r="K13" s="66"/>
      <c r="L13" s="69">
        <f t="shared" si="1"/>
        <v>1</v>
      </c>
      <c r="M13" s="69">
        <f t="shared" si="0"/>
        <v>1</v>
      </c>
      <c r="N13" s="69">
        <f t="shared" si="0"/>
        <v>1</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5</v>
      </c>
      <c r="C14" s="42">
        <v>5</v>
      </c>
      <c r="D14" s="42">
        <v>5</v>
      </c>
      <c r="G14" s="68">
        <v>6</v>
      </c>
      <c r="H14" s="69">
        <v>1</v>
      </c>
      <c r="I14" s="69">
        <v>1</v>
      </c>
      <c r="J14" s="69">
        <v>1</v>
      </c>
      <c r="K14" s="66"/>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5</v>
      </c>
      <c r="C15" s="42">
        <v>5</v>
      </c>
      <c r="D15" s="42">
        <v>5</v>
      </c>
      <c r="G15" s="68">
        <v>7</v>
      </c>
      <c r="H15" s="69">
        <v>1</v>
      </c>
      <c r="I15" s="69">
        <v>1</v>
      </c>
      <c r="J15" s="69">
        <v>1</v>
      </c>
      <c r="K15" s="66"/>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5</v>
      </c>
      <c r="C16" s="42">
        <v>5</v>
      </c>
      <c r="D16" s="42">
        <v>5</v>
      </c>
      <c r="G16" s="68">
        <v>8</v>
      </c>
      <c r="H16" s="69">
        <v>1</v>
      </c>
      <c r="I16" s="69">
        <v>1</v>
      </c>
      <c r="J16" s="69">
        <v>1</v>
      </c>
      <c r="K16" s="66"/>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5</v>
      </c>
      <c r="C17" s="42">
        <v>5</v>
      </c>
      <c r="D17" s="42">
        <v>5</v>
      </c>
      <c r="G17" s="68">
        <v>9</v>
      </c>
      <c r="H17" s="69">
        <v>1</v>
      </c>
      <c r="I17" s="69">
        <v>1</v>
      </c>
      <c r="J17" s="69">
        <v>1</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5</v>
      </c>
      <c r="C18" s="42">
        <v>5</v>
      </c>
      <c r="D18" s="42">
        <v>5</v>
      </c>
      <c r="G18" s="68">
        <v>10</v>
      </c>
      <c r="H18" s="69">
        <v>1</v>
      </c>
      <c r="I18" s="69">
        <v>1</v>
      </c>
      <c r="J18" s="69">
        <v>1</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5</v>
      </c>
      <c r="C19" s="42">
        <v>5</v>
      </c>
      <c r="D19" s="42">
        <v>5</v>
      </c>
      <c r="G19" s="68">
        <v>11</v>
      </c>
      <c r="H19" s="69">
        <v>1</v>
      </c>
      <c r="I19" s="69">
        <v>1</v>
      </c>
      <c r="J19" s="69">
        <v>1</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5</v>
      </c>
      <c r="C20" s="42">
        <v>5</v>
      </c>
      <c r="D20" s="42">
        <v>5</v>
      </c>
      <c r="G20" s="68">
        <v>12</v>
      </c>
      <c r="H20" s="69">
        <v>1</v>
      </c>
      <c r="I20" s="69">
        <v>1</v>
      </c>
      <c r="J20" s="69">
        <v>1</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5</v>
      </c>
      <c r="C21" s="42">
        <v>5</v>
      </c>
      <c r="D21" s="42">
        <v>5</v>
      </c>
      <c r="G21" s="68">
        <v>13</v>
      </c>
      <c r="H21" s="69">
        <v>1</v>
      </c>
      <c r="I21" s="69">
        <v>1</v>
      </c>
      <c r="J21" s="69">
        <v>1</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5</v>
      </c>
      <c r="C22" s="42">
        <v>5</v>
      </c>
      <c r="D22" s="42">
        <v>5</v>
      </c>
      <c r="G22" s="68">
        <v>14</v>
      </c>
      <c r="H22" s="69">
        <v>1</v>
      </c>
      <c r="I22" s="69">
        <v>1</v>
      </c>
      <c r="J22" s="69">
        <v>1</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5</v>
      </c>
      <c r="C23" s="42">
        <v>5</v>
      </c>
      <c r="D23" s="42">
        <v>5</v>
      </c>
      <c r="G23" s="68">
        <v>15</v>
      </c>
      <c r="H23" s="69">
        <v>1</v>
      </c>
      <c r="I23" s="69">
        <v>1</v>
      </c>
      <c r="J23" s="69">
        <v>1</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5</v>
      </c>
      <c r="C24" s="42">
        <v>5</v>
      </c>
      <c r="D24" s="42">
        <v>5</v>
      </c>
      <c r="G24" s="68">
        <v>16</v>
      </c>
      <c r="H24" s="69">
        <v>1</v>
      </c>
      <c r="I24" s="69">
        <v>1</v>
      </c>
      <c r="J24" s="69">
        <v>1</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5</v>
      </c>
      <c r="C25" s="42">
        <v>5</v>
      </c>
      <c r="D25" s="42">
        <v>5</v>
      </c>
      <c r="G25" s="68">
        <v>17</v>
      </c>
      <c r="H25" s="69">
        <v>1</v>
      </c>
      <c r="I25" s="69">
        <v>1</v>
      </c>
      <c r="J25" s="69">
        <v>1</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5</v>
      </c>
      <c r="C26" s="42">
        <v>5</v>
      </c>
      <c r="D26" s="42">
        <v>5</v>
      </c>
      <c r="G26" s="68">
        <v>18</v>
      </c>
      <c r="H26" s="69">
        <v>1</v>
      </c>
      <c r="I26" s="69">
        <v>1</v>
      </c>
      <c r="J26" s="69">
        <v>1</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5</v>
      </c>
      <c r="C27" s="42">
        <v>5</v>
      </c>
      <c r="D27" s="42">
        <v>5</v>
      </c>
      <c r="G27" s="68">
        <v>19</v>
      </c>
      <c r="H27" s="69">
        <v>1</v>
      </c>
      <c r="I27" s="69">
        <v>1</v>
      </c>
      <c r="J27" s="69">
        <v>1</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5</v>
      </c>
      <c r="C28" s="42">
        <v>5</v>
      </c>
      <c r="D28" s="42">
        <v>5</v>
      </c>
      <c r="G28" s="68">
        <v>20</v>
      </c>
      <c r="H28" s="69">
        <v>1</v>
      </c>
      <c r="I28" s="69">
        <v>1</v>
      </c>
      <c r="J28" s="69">
        <v>1</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3</v>
      </c>
      <c r="C29" s="42">
        <v>3</v>
      </c>
      <c r="D29" s="42">
        <v>3</v>
      </c>
      <c r="G29" s="68">
        <v>21</v>
      </c>
      <c r="H29" s="69">
        <v>1</v>
      </c>
      <c r="I29" s="69">
        <v>1</v>
      </c>
      <c r="J29" s="69">
        <v>1</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2</v>
      </c>
      <c r="C30" s="42">
        <v>2</v>
      </c>
      <c r="D30" s="42">
        <v>2</v>
      </c>
      <c r="G30" s="68">
        <v>22</v>
      </c>
      <c r="H30" s="69">
        <v>0.9</v>
      </c>
      <c r="I30" s="69">
        <v>0.9</v>
      </c>
      <c r="J30" s="69">
        <v>0.9</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2</v>
      </c>
      <c r="C31" s="42">
        <v>2</v>
      </c>
      <c r="D31" s="42">
        <v>2</v>
      </c>
      <c r="G31" s="68">
        <v>23</v>
      </c>
      <c r="H31" s="69">
        <v>0.9</v>
      </c>
      <c r="I31" s="69">
        <v>0.9</v>
      </c>
      <c r="J31" s="69">
        <v>0.9</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2</v>
      </c>
      <c r="C32" s="42">
        <v>2</v>
      </c>
      <c r="D32" s="42">
        <v>2</v>
      </c>
      <c r="G32" s="68">
        <v>24</v>
      </c>
      <c r="H32" s="69">
        <v>0.9</v>
      </c>
      <c r="I32" s="69">
        <v>0.9</v>
      </c>
      <c r="J32" s="69">
        <v>0.9</v>
      </c>
      <c r="K32" s="66"/>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100</v>
      </c>
      <c r="C34" s="42">
        <f t="shared" ref="C34:D34" si="2">SUM(C9:C33)</f>
        <v>100</v>
      </c>
      <c r="D34" s="42">
        <f t="shared" si="2"/>
        <v>100</v>
      </c>
    </row>
  </sheetData>
  <mergeCells count="8">
    <mergeCell ref="A6:E6"/>
    <mergeCell ref="B7:B8"/>
    <mergeCell ref="C7:C8"/>
    <mergeCell ref="D7:D8"/>
    <mergeCell ref="G6:K6"/>
    <mergeCell ref="H7:H8"/>
    <mergeCell ref="I7:I8"/>
    <mergeCell ref="J7:J8"/>
  </mergeCells>
  <conditionalFormatting sqref="B9:D32">
    <cfRule type="dataBar" priority="7">
      <dataBar>
        <cfvo type="min"/>
        <cfvo type="max"/>
        <color rgb="FF63C384"/>
      </dataBar>
      <extLst>
        <ext xmlns:x14="http://schemas.microsoft.com/office/spreadsheetml/2009/9/main" uri="{B025F937-C7B1-47D3-B67F-A62EFF666E3E}">
          <x14:id>{84CD72E3-0EF9-4696-A3C5-67CAD067A68E}</x14:id>
        </ext>
      </extLst>
    </cfRule>
  </conditionalFormatting>
  <conditionalFormatting sqref="H9:J32">
    <cfRule type="dataBar" priority="6">
      <dataBar>
        <cfvo type="min"/>
        <cfvo type="max"/>
        <color rgb="FF63C384"/>
      </dataBar>
      <extLst>
        <ext xmlns:x14="http://schemas.microsoft.com/office/spreadsheetml/2009/9/main" uri="{B025F937-C7B1-47D3-B67F-A62EFF666E3E}">
          <x14:id>{C052D1C0-E21E-47F2-8A13-A175F5880B62}</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{CFFE4CAF-B400-4474-BCEE-0DD5B30F2EEB}</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{07CDDE34-E48D-4F2B-B82B-1F722C8AB79F}</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84CD72E3-0EF9-4696-A3C5-67CAD067A68E}">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C052D1C0-E21E-47F2-8A13-A175F5880B62}">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CFFE4CAF-B400-4474-BCEE-0DD5B30F2EEB}">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07CDDE34-E48D-4F2B-B82B-1F722C8AB79F}">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112</v>
      </c>
    </row>
    <row r="2" spans="1:18" x14ac:dyDescent="0.35">
      <c r="A2" s="37" t="s">
        <v>73</v>
      </c>
      <c r="B2" s="38"/>
      <c r="C2" s="38"/>
      <c r="D2" s="39" t="s">
        <v>113</v>
      </c>
    </row>
    <row r="3" spans="1:18" x14ac:dyDescent="0.35">
      <c r="A3" s="37" t="s">
        <v>75</v>
      </c>
      <c r="B3" s="38"/>
      <c r="C3" s="38"/>
      <c r="D3" s="39" t="s">
        <v>86</v>
      </c>
    </row>
    <row r="4" spans="1:18" x14ac:dyDescent="0.35">
      <c r="A4" s="38"/>
      <c r="B4" s="38"/>
      <c r="C4" s="38"/>
    </row>
    <row r="6" spans="1:18" x14ac:dyDescent="0.35">
      <c r="A6" s="905" t="s">
        <v>191</v>
      </c>
      <c r="B6" s="905"/>
      <c r="C6" s="905"/>
      <c r="D6" s="905"/>
      <c r="E6" s="905"/>
      <c r="G6" s="925" t="s">
        <v>77</v>
      </c>
      <c r="H6" s="925"/>
      <c r="I6" s="925"/>
      <c r="J6" s="925"/>
      <c r="K6" s="925"/>
      <c r="L6" s="70"/>
      <c r="M6" s="71" t="s">
        <v>193</v>
      </c>
      <c r="N6" s="72"/>
      <c r="O6" s="71"/>
      <c r="P6" s="70"/>
      <c r="Q6" s="71" t="s">
        <v>192</v>
      </c>
      <c r="R6" s="72"/>
    </row>
    <row r="7" spans="1:18" ht="32.5" customHeight="1" x14ac:dyDescent="0.35">
      <c r="B7" s="906" t="s">
        <v>78</v>
      </c>
      <c r="C7" s="906" t="s">
        <v>79</v>
      </c>
      <c r="D7" s="907" t="s">
        <v>80</v>
      </c>
      <c r="G7" s="50"/>
      <c r="H7" s="926" t="s">
        <v>78</v>
      </c>
      <c r="I7" s="926" t="s">
        <v>79</v>
      </c>
      <c r="J7" s="927" t="s">
        <v>80</v>
      </c>
      <c r="K7" s="50"/>
      <c r="P7" s="79" t="s">
        <v>195</v>
      </c>
      <c r="Q7" s="80">
        <v>3</v>
      </c>
    </row>
    <row r="8" spans="1:18" x14ac:dyDescent="0.35">
      <c r="A8" s="41" t="s">
        <v>81</v>
      </c>
      <c r="B8" s="906"/>
      <c r="C8" s="906"/>
      <c r="D8" s="907"/>
      <c r="G8" s="76" t="s">
        <v>81</v>
      </c>
      <c r="H8" s="926"/>
      <c r="I8" s="926"/>
      <c r="J8" s="927"/>
      <c r="K8" s="50"/>
    </row>
    <row r="9" spans="1:18" x14ac:dyDescent="0.35">
      <c r="A9" s="41">
        <v>1</v>
      </c>
      <c r="B9" s="42">
        <v>1</v>
      </c>
      <c r="C9" s="42">
        <v>1</v>
      </c>
      <c r="D9" s="42">
        <v>1</v>
      </c>
      <c r="G9" s="76">
        <v>1</v>
      </c>
      <c r="H9" s="77">
        <v>0.2</v>
      </c>
      <c r="I9" s="77">
        <v>0.9</v>
      </c>
      <c r="J9" s="77">
        <v>0.9</v>
      </c>
      <c r="K9" s="50"/>
      <c r="L9" s="69">
        <f>IF(H9&gt;0,1,0)</f>
        <v>1</v>
      </c>
      <c r="M9" s="69">
        <f t="shared" ref="M9:N32" si="0">IF(I9&gt;0,1,0)</f>
        <v>1</v>
      </c>
      <c r="N9" s="69">
        <f t="shared" si="0"/>
        <v>1</v>
      </c>
      <c r="O9" s="78"/>
      <c r="P9" s="69">
        <f ca="1">IF(SUM(L9:INDIRECT(ADDRESS(ROW(L9)+$Q$7,COLUMN(L9),1,1)))&gt;0,1,0)</f>
        <v>1</v>
      </c>
      <c r="Q9" s="69">
        <f ca="1">IF(SUM(M9:INDIRECT(ADDRESS(ROW(M9)+$Q$7,COLUMN(M9),1,1)))&gt;0,1,0)</f>
        <v>1</v>
      </c>
      <c r="R9" s="69">
        <f ca="1">IF(SUM(N9:INDIRECT(ADDRESS(ROW(N9)+$Q$7,COLUMN(N9),1,1)))&gt;0,1,0)</f>
        <v>1</v>
      </c>
    </row>
    <row r="10" spans="1:18" x14ac:dyDescent="0.35">
      <c r="A10" s="41">
        <v>2</v>
      </c>
      <c r="B10" s="42">
        <v>1</v>
      </c>
      <c r="C10" s="42">
        <v>1</v>
      </c>
      <c r="D10" s="42">
        <v>1</v>
      </c>
      <c r="G10" s="76">
        <v>2</v>
      </c>
      <c r="H10" s="77">
        <v>0.2</v>
      </c>
      <c r="I10" s="77">
        <v>0.9</v>
      </c>
      <c r="J10" s="77">
        <v>0.9</v>
      </c>
      <c r="K10" s="50"/>
      <c r="L10" s="69">
        <f t="shared" ref="L10:L32" si="1">IF(H10&gt;0,1,0)</f>
        <v>1</v>
      </c>
      <c r="M10" s="69">
        <f t="shared" si="0"/>
        <v>1</v>
      </c>
      <c r="N10" s="69">
        <f t="shared" si="0"/>
        <v>1</v>
      </c>
      <c r="O10" s="78"/>
      <c r="P10" s="69">
        <f ca="1">IF(SUM(L10:INDIRECT(ADDRESS(ROW(L10)+$Q$7,COLUMN(L10),1,1)))&gt;0,1,0)</f>
        <v>1</v>
      </c>
      <c r="Q10" s="69">
        <f ca="1">IF(SUM(M10:INDIRECT(ADDRESS(ROW(M10)+$Q$7,COLUMN(M10),1,1)))&gt;0,1,0)</f>
        <v>1</v>
      </c>
      <c r="R10" s="69">
        <f ca="1">IF(SUM(N10:INDIRECT(ADDRESS(ROW(N10)+$Q$7,COLUMN(N10),1,1)))&gt;0,1,0)</f>
        <v>1</v>
      </c>
    </row>
    <row r="11" spans="1:18" x14ac:dyDescent="0.35">
      <c r="A11" s="41">
        <v>3</v>
      </c>
      <c r="B11" s="42">
        <v>1</v>
      </c>
      <c r="C11" s="42">
        <v>1</v>
      </c>
      <c r="D11" s="42">
        <v>1</v>
      </c>
      <c r="G11" s="76">
        <v>3</v>
      </c>
      <c r="H11" s="77">
        <v>0.2</v>
      </c>
      <c r="I11" s="77">
        <v>0.9</v>
      </c>
      <c r="J11" s="77">
        <v>0.9</v>
      </c>
      <c r="K11" s="50"/>
      <c r="L11" s="69">
        <f t="shared" si="1"/>
        <v>1</v>
      </c>
      <c r="M11" s="69">
        <f t="shared" si="0"/>
        <v>1</v>
      </c>
      <c r="N11" s="69">
        <f t="shared" si="0"/>
        <v>1</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1</v>
      </c>
      <c r="C12" s="42">
        <v>1</v>
      </c>
      <c r="D12" s="42">
        <v>1</v>
      </c>
      <c r="G12" s="76">
        <v>4</v>
      </c>
      <c r="H12" s="77">
        <v>0.2</v>
      </c>
      <c r="I12" s="77">
        <v>0.9</v>
      </c>
      <c r="J12" s="77">
        <v>0.9</v>
      </c>
      <c r="K12" s="50"/>
      <c r="L12" s="69">
        <f t="shared" si="1"/>
        <v>1</v>
      </c>
      <c r="M12" s="69">
        <f t="shared" si="0"/>
        <v>1</v>
      </c>
      <c r="N12" s="69">
        <f t="shared" si="0"/>
        <v>1</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1</v>
      </c>
      <c r="C13" s="42">
        <v>1</v>
      </c>
      <c r="D13" s="42">
        <v>1</v>
      </c>
      <c r="G13" s="76">
        <v>5</v>
      </c>
      <c r="H13" s="77">
        <v>0.2</v>
      </c>
      <c r="I13" s="77">
        <v>0.9</v>
      </c>
      <c r="J13" s="77">
        <v>0.9</v>
      </c>
      <c r="K13" s="50"/>
      <c r="L13" s="69">
        <f t="shared" si="1"/>
        <v>1</v>
      </c>
      <c r="M13" s="69">
        <f t="shared" si="0"/>
        <v>1</v>
      </c>
      <c r="N13" s="69">
        <f t="shared" si="0"/>
        <v>1</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3</v>
      </c>
      <c r="C14" s="42">
        <v>3</v>
      </c>
      <c r="D14" s="42">
        <v>3</v>
      </c>
      <c r="G14" s="76">
        <v>6</v>
      </c>
      <c r="H14" s="77">
        <v>0.5</v>
      </c>
      <c r="I14" s="77">
        <v>1</v>
      </c>
      <c r="J14" s="77">
        <v>1</v>
      </c>
      <c r="K14" s="50"/>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5</v>
      </c>
      <c r="C15" s="42">
        <v>5</v>
      </c>
      <c r="D15" s="42">
        <v>5</v>
      </c>
      <c r="G15" s="76">
        <v>7</v>
      </c>
      <c r="H15" s="77">
        <v>1</v>
      </c>
      <c r="I15" s="77">
        <v>1</v>
      </c>
      <c r="J15" s="77">
        <v>1</v>
      </c>
      <c r="K15" s="50"/>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5</v>
      </c>
      <c r="C16" s="42">
        <v>5</v>
      </c>
      <c r="D16" s="42">
        <v>5</v>
      </c>
      <c r="G16" s="76">
        <v>8</v>
      </c>
      <c r="H16" s="77">
        <v>1</v>
      </c>
      <c r="I16" s="77">
        <v>1</v>
      </c>
      <c r="J16" s="77">
        <v>1</v>
      </c>
      <c r="K16" s="50"/>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5</v>
      </c>
      <c r="C17" s="42">
        <v>5</v>
      </c>
      <c r="D17" s="42">
        <v>5</v>
      </c>
      <c r="G17" s="76">
        <v>9</v>
      </c>
      <c r="H17" s="77">
        <v>1</v>
      </c>
      <c r="I17" s="77">
        <v>1</v>
      </c>
      <c r="J17" s="77">
        <v>1</v>
      </c>
      <c r="K17" s="50"/>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5</v>
      </c>
      <c r="C18" s="42">
        <v>5</v>
      </c>
      <c r="D18" s="42">
        <v>5</v>
      </c>
      <c r="G18" s="76">
        <v>10</v>
      </c>
      <c r="H18" s="77">
        <v>1</v>
      </c>
      <c r="I18" s="77">
        <v>1</v>
      </c>
      <c r="J18" s="77">
        <v>1</v>
      </c>
      <c r="K18" s="50"/>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5</v>
      </c>
      <c r="C19" s="42">
        <v>5</v>
      </c>
      <c r="D19" s="42">
        <v>5</v>
      </c>
      <c r="G19" s="76">
        <v>11</v>
      </c>
      <c r="H19" s="77">
        <v>1</v>
      </c>
      <c r="I19" s="77">
        <v>1</v>
      </c>
      <c r="J19" s="77">
        <v>1</v>
      </c>
      <c r="K19" s="50"/>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5</v>
      </c>
      <c r="C20" s="42">
        <v>5</v>
      </c>
      <c r="D20" s="42">
        <v>5</v>
      </c>
      <c r="G20" s="76">
        <v>12</v>
      </c>
      <c r="H20" s="77">
        <v>1</v>
      </c>
      <c r="I20" s="77">
        <v>1</v>
      </c>
      <c r="J20" s="77">
        <v>1</v>
      </c>
      <c r="K20" s="50"/>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5</v>
      </c>
      <c r="C21" s="42">
        <v>5</v>
      </c>
      <c r="D21" s="42">
        <v>5</v>
      </c>
      <c r="G21" s="76">
        <v>13</v>
      </c>
      <c r="H21" s="77">
        <v>1</v>
      </c>
      <c r="I21" s="77">
        <v>1</v>
      </c>
      <c r="J21" s="77">
        <v>1</v>
      </c>
      <c r="K21" s="50"/>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5</v>
      </c>
      <c r="C22" s="42">
        <v>5</v>
      </c>
      <c r="D22" s="42">
        <v>5</v>
      </c>
      <c r="G22" s="76">
        <v>14</v>
      </c>
      <c r="H22" s="77">
        <v>1</v>
      </c>
      <c r="I22" s="77">
        <v>1</v>
      </c>
      <c r="J22" s="77">
        <v>1</v>
      </c>
      <c r="K22" s="50"/>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5</v>
      </c>
      <c r="C23" s="42">
        <v>5</v>
      </c>
      <c r="D23" s="42">
        <v>5</v>
      </c>
      <c r="G23" s="76">
        <v>15</v>
      </c>
      <c r="H23" s="77">
        <v>1</v>
      </c>
      <c r="I23" s="77">
        <v>1</v>
      </c>
      <c r="J23" s="77">
        <v>1</v>
      </c>
      <c r="K23" s="50"/>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5</v>
      </c>
      <c r="C24" s="42">
        <v>5</v>
      </c>
      <c r="D24" s="42">
        <v>5</v>
      </c>
      <c r="G24" s="76">
        <v>16</v>
      </c>
      <c r="H24" s="77">
        <v>1</v>
      </c>
      <c r="I24" s="77">
        <v>1</v>
      </c>
      <c r="J24" s="77">
        <v>1</v>
      </c>
      <c r="K24" s="50"/>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5</v>
      </c>
      <c r="C25" s="42">
        <v>5</v>
      </c>
      <c r="D25" s="42">
        <v>5</v>
      </c>
      <c r="G25" s="76">
        <v>17</v>
      </c>
      <c r="H25" s="77">
        <v>1</v>
      </c>
      <c r="I25" s="77">
        <v>1</v>
      </c>
      <c r="J25" s="77">
        <v>1</v>
      </c>
      <c r="K25" s="50"/>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5</v>
      </c>
      <c r="C26" s="42">
        <v>5</v>
      </c>
      <c r="D26" s="42">
        <v>5</v>
      </c>
      <c r="G26" s="76">
        <v>18</v>
      </c>
      <c r="H26" s="77">
        <v>1</v>
      </c>
      <c r="I26" s="77">
        <v>1</v>
      </c>
      <c r="J26" s="77">
        <v>1</v>
      </c>
      <c r="K26" s="50"/>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3</v>
      </c>
      <c r="C27" s="42">
        <v>3</v>
      </c>
      <c r="D27" s="42">
        <v>3</v>
      </c>
      <c r="G27" s="76">
        <v>19</v>
      </c>
      <c r="H27" s="77">
        <v>1</v>
      </c>
      <c r="I27" s="77">
        <v>1</v>
      </c>
      <c r="J27" s="77">
        <v>1</v>
      </c>
      <c r="K27" s="50"/>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3</v>
      </c>
      <c r="C28" s="42">
        <v>3</v>
      </c>
      <c r="D28" s="42">
        <v>3</v>
      </c>
      <c r="G28" s="76">
        <v>20</v>
      </c>
      <c r="H28" s="77">
        <v>1</v>
      </c>
      <c r="I28" s="77">
        <v>1</v>
      </c>
      <c r="J28" s="77">
        <v>1</v>
      </c>
      <c r="K28" s="50"/>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3</v>
      </c>
      <c r="C29" s="42">
        <v>3</v>
      </c>
      <c r="D29" s="42">
        <v>3</v>
      </c>
      <c r="G29" s="76">
        <v>21</v>
      </c>
      <c r="H29" s="77">
        <v>1</v>
      </c>
      <c r="I29" s="77">
        <v>1</v>
      </c>
      <c r="J29" s="77">
        <v>1</v>
      </c>
      <c r="K29" s="50"/>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1</v>
      </c>
      <c r="C30" s="42">
        <v>1</v>
      </c>
      <c r="D30" s="42">
        <v>1</v>
      </c>
      <c r="G30" s="76">
        <v>22</v>
      </c>
      <c r="H30" s="77">
        <v>0.9</v>
      </c>
      <c r="I30" s="77">
        <v>0.9</v>
      </c>
      <c r="J30" s="77">
        <v>0.9</v>
      </c>
      <c r="K30" s="50"/>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1</v>
      </c>
      <c r="C31" s="42">
        <v>1</v>
      </c>
      <c r="D31" s="42">
        <v>1</v>
      </c>
      <c r="G31" s="76">
        <v>23</v>
      </c>
      <c r="H31" s="77">
        <v>0.9</v>
      </c>
      <c r="I31" s="77">
        <v>0.9</v>
      </c>
      <c r="J31" s="77">
        <v>0.9</v>
      </c>
      <c r="K31" s="50"/>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1</v>
      </c>
      <c r="C32" s="42">
        <v>1</v>
      </c>
      <c r="D32" s="42">
        <v>1</v>
      </c>
      <c r="G32" s="76">
        <v>24</v>
      </c>
      <c r="H32" s="77">
        <v>0.9</v>
      </c>
      <c r="I32" s="77">
        <v>0.9</v>
      </c>
      <c r="J32" s="77">
        <v>0.9</v>
      </c>
      <c r="K32" s="50"/>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80</v>
      </c>
      <c r="C34" s="42">
        <f t="shared" ref="C34:D34" si="2">SUM(C9:C33)</f>
        <v>80</v>
      </c>
      <c r="D34" s="42">
        <f t="shared" si="2"/>
        <v>80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{0AAE6AA3-74CD-4C5D-B75D-7308F56A441B}</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{C3DC6020-9349-43A4-8C8F-3FE110A6A800}</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{DDC8218D-DA85-49A4-8BEB-D6EFC95FF310}</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{B1BE47F3-6E9F-434E-B855-736BBB5EDB70}</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0AAE6AA3-74CD-4C5D-B75D-7308F56A441B}">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C3DC6020-9349-43A4-8C8F-3FE110A6A800}">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DDC8218D-DA85-49A4-8BEB-D6EFC95FF310}">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B1BE47F3-6E9F-434E-B855-736BBB5EDB70}">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
    <tabColor rgb="FF00B0F0"/>
    <pageSetUpPr fitToPage="1"/>
  </sheetPr>
  <dimension ref="B1:P506"/>
  <sheetViews>
    <sheetView topLeftCell="A67" workbookViewId="0">
      <selection activeCell="L93" sqref="L93"/>
    </sheetView>
  </sheetViews>
  <sheetFormatPr defaultColWidth="9.1796875" defaultRowHeight="14.5" x14ac:dyDescent="0.35"/>
  <cols>
    <col min="1" max="1" width="9.1796875" style="52"/>
    <col min="2" max="13" width="13.81640625" style="52" customWidth="1"/>
    <col min="14" max="14" width="9.1796875" style="52"/>
    <col min="15" max="15" width="9.7265625" style="365" customWidth="1"/>
    <col min="16" max="16384" width="9.1796875" style="52"/>
  </cols>
  <sheetData>
    <row r="1" spans="2:15" ht="15" thickBot="1" x14ac:dyDescent="0.4">
      <c r="B1" s="429"/>
      <c r="C1" s="429"/>
      <c r="D1" s="429"/>
      <c r="E1" s="429"/>
      <c r="F1" s="429"/>
      <c r="G1" s="429"/>
      <c r="H1" s="429"/>
      <c r="I1" s="429"/>
      <c r="J1" s="429"/>
      <c r="K1" s="429"/>
      <c r="L1" s="429"/>
      <c r="M1" s="429"/>
    </row>
    <row r="2" spans="2:15" x14ac:dyDescent="0.35">
      <c r="B2" s="645" t="s">
        <v>691</v>
      </c>
      <c r="C2" s="646"/>
      <c r="D2" s="646"/>
      <c r="E2" s="646"/>
      <c r="F2" s="646"/>
      <c r="G2" s="647"/>
      <c r="H2" s="389"/>
      <c r="I2" s="389"/>
      <c r="J2" s="389"/>
      <c r="K2" s="389"/>
      <c r="L2" s="389"/>
      <c r="M2" s="390"/>
      <c r="O2" s="431" t="s">
        <v>704</v>
      </c>
    </row>
    <row r="3" spans="2:15" x14ac:dyDescent="0.35">
      <c r="B3" s="648" t="s">
        <v>692</v>
      </c>
      <c r="C3" s="649"/>
      <c r="D3" s="649"/>
      <c r="E3" s="649"/>
      <c r="F3" s="649"/>
      <c r="G3" s="650"/>
      <c r="H3" s="761"/>
      <c r="I3" s="391"/>
      <c r="J3" s="391"/>
      <c r="K3" s="391"/>
      <c r="L3" s="391"/>
      <c r="M3" s="392"/>
      <c r="O3" s="432"/>
    </row>
    <row r="4" spans="2:15" ht="15" thickBot="1" x14ac:dyDescent="0.4">
      <c r="B4" s="651" t="s">
        <v>693</v>
      </c>
      <c r="C4" s="652"/>
      <c r="D4" s="652"/>
      <c r="E4" s="652"/>
      <c r="F4" s="652"/>
      <c r="G4" s="653"/>
      <c r="H4" s="393"/>
      <c r="I4" s="393"/>
      <c r="J4" s="393"/>
      <c r="K4" s="393"/>
      <c r="L4" s="393"/>
      <c r="M4" s="394"/>
      <c r="O4" s="433"/>
    </row>
    <row r="5" spans="2:15" x14ac:dyDescent="0.35">
      <c r="B5" s="429"/>
      <c r="C5" s="429"/>
      <c r="D5" s="429"/>
      <c r="E5" s="429"/>
      <c r="F5" s="429"/>
      <c r="G5" s="429"/>
      <c r="H5" s="429"/>
      <c r="I5" s="429"/>
      <c r="J5" s="429"/>
      <c r="K5" s="429"/>
      <c r="L5" s="429"/>
      <c r="M5" s="429"/>
      <c r="O5" s="433"/>
    </row>
    <row r="6" spans="2:15" ht="28.5" x14ac:dyDescent="0.35">
      <c r="B6" s="513" t="s">
        <v>729</v>
      </c>
      <c r="C6" s="429"/>
      <c r="D6" s="429"/>
      <c r="E6" s="429"/>
      <c r="F6" s="429"/>
      <c r="G6" s="429"/>
      <c r="H6" s="429"/>
      <c r="I6" s="429"/>
      <c r="J6" s="429"/>
      <c r="K6" s="429"/>
      <c r="L6" s="429"/>
      <c r="M6" s="429"/>
      <c r="O6" s="433"/>
    </row>
    <row r="7" spans="2:15" ht="15" thickBot="1" x14ac:dyDescent="0.4">
      <c r="B7" s="429"/>
      <c r="C7" s="429"/>
      <c r="D7" s="429"/>
      <c r="E7" s="429"/>
      <c r="F7" s="429"/>
      <c r="G7" s="429"/>
      <c r="H7" s="429"/>
      <c r="I7" s="429"/>
      <c r="J7" s="429"/>
      <c r="K7" s="429"/>
      <c r="L7" s="429"/>
      <c r="M7" s="429"/>
      <c r="O7" s="433"/>
    </row>
    <row r="8" spans="2:15" x14ac:dyDescent="0.35">
      <c r="B8" s="549" t="s">
        <v>206</v>
      </c>
      <c r="C8" s="550"/>
      <c r="D8" s="480"/>
      <c r="E8" s="480"/>
      <c r="F8" s="480"/>
      <c r="G8" s="480"/>
      <c r="H8" s="481"/>
      <c r="I8" s="429"/>
      <c r="J8" s="429"/>
      <c r="K8" s="429"/>
      <c r="L8" s="429"/>
      <c r="M8" s="429"/>
      <c r="O8" s="433"/>
    </row>
    <row r="9" spans="2:15" ht="16.5" x14ac:dyDescent="0.35">
      <c r="B9" s="426" t="s">
        <v>399</v>
      </c>
      <c r="C9" s="399"/>
      <c r="D9" s="399"/>
      <c r="E9" s="399"/>
      <c r="F9" s="399" t="s">
        <v>699</v>
      </c>
      <c r="G9" s="553" t="s">
        <v>207</v>
      </c>
      <c r="H9" s="400">
        <v>42</v>
      </c>
      <c r="I9" s="429"/>
      <c r="J9" s="478" t="s">
        <v>718</v>
      </c>
      <c r="K9" s="429"/>
      <c r="L9" s="429"/>
      <c r="M9" s="429"/>
      <c r="O9" s="433"/>
    </row>
    <row r="10" spans="2:15" ht="16.5" x14ac:dyDescent="0.35">
      <c r="B10" s="466" t="s">
        <v>324</v>
      </c>
      <c r="C10" s="551"/>
      <c r="D10" s="551"/>
      <c r="E10" s="551"/>
      <c r="F10" s="551" t="s">
        <v>698</v>
      </c>
      <c r="G10" s="554" t="s">
        <v>207</v>
      </c>
      <c r="H10" s="552">
        <v>11.2</v>
      </c>
      <c r="I10" s="429"/>
      <c r="J10" s="478" t="s">
        <v>719</v>
      </c>
      <c r="K10" s="429"/>
      <c r="L10" s="429"/>
      <c r="M10" s="429"/>
      <c r="O10" s="433"/>
    </row>
    <row r="11" spans="2:15" x14ac:dyDescent="0.35">
      <c r="B11" s="548" t="s">
        <v>694</v>
      </c>
      <c r="C11" s="545"/>
      <c r="D11" s="545"/>
      <c r="E11" s="545"/>
      <c r="F11" s="546"/>
      <c r="G11" s="545"/>
      <c r="H11" s="547"/>
      <c r="I11" s="429"/>
      <c r="J11" s="478"/>
      <c r="K11" s="429"/>
      <c r="L11" s="429"/>
      <c r="M11" s="429"/>
      <c r="O11" s="433"/>
    </row>
    <row r="12" spans="2:15" ht="15.5" x14ac:dyDescent="0.35">
      <c r="B12" s="441" t="s">
        <v>491</v>
      </c>
      <c r="C12" s="510"/>
      <c r="D12" s="510"/>
      <c r="E12" s="510"/>
      <c r="F12" s="511" t="s">
        <v>732</v>
      </c>
      <c r="G12" s="555" t="s">
        <v>494</v>
      </c>
      <c r="H12" s="557">
        <v>1000</v>
      </c>
      <c r="I12" s="429"/>
      <c r="J12" s="478"/>
      <c r="K12" s="429"/>
      <c r="L12" s="429"/>
      <c r="M12" s="429"/>
      <c r="O12" s="433"/>
    </row>
    <row r="13" spans="2:15" ht="15.5" x14ac:dyDescent="0.35">
      <c r="B13" s="441" t="s">
        <v>492</v>
      </c>
      <c r="C13" s="510"/>
      <c r="D13" s="510"/>
      <c r="E13" s="510"/>
      <c r="F13" s="511" t="s">
        <v>733</v>
      </c>
      <c r="G13" s="555" t="s">
        <v>495</v>
      </c>
      <c r="H13" s="556">
        <v>1.16E-3</v>
      </c>
      <c r="I13" s="429"/>
      <c r="J13" s="478"/>
      <c r="K13" s="429"/>
      <c r="L13" s="429"/>
      <c r="M13" s="429"/>
      <c r="O13" s="433"/>
    </row>
    <row r="14" spans="2:15" ht="15" thickBot="1" x14ac:dyDescent="0.4">
      <c r="B14" s="430"/>
      <c r="C14" s="401"/>
      <c r="D14" s="401"/>
      <c r="E14" s="401"/>
      <c r="F14" s="402"/>
      <c r="G14" s="401"/>
      <c r="H14" s="435"/>
      <c r="I14" s="429"/>
      <c r="J14" s="429"/>
      <c r="K14" s="429"/>
      <c r="L14" s="429"/>
      <c r="M14" s="429"/>
      <c r="O14" s="433"/>
    </row>
    <row r="15" spans="2:15" ht="15" thickBot="1" x14ac:dyDescent="0.4">
      <c r="B15" s="429"/>
      <c r="C15" s="429"/>
      <c r="D15" s="429"/>
      <c r="E15" s="429"/>
      <c r="F15" s="429"/>
      <c r="G15" s="429"/>
      <c r="H15" s="429"/>
      <c r="I15" s="429"/>
      <c r="J15" s="429"/>
      <c r="K15" s="429"/>
      <c r="L15" s="429"/>
      <c r="M15" s="429"/>
      <c r="O15" s="433"/>
    </row>
    <row r="16" spans="2:15" ht="15" thickBot="1" x14ac:dyDescent="0.4">
      <c r="B16" s="395" t="s">
        <v>703</v>
      </c>
      <c r="C16" s="396"/>
      <c r="D16" s="397"/>
      <c r="E16" s="397"/>
      <c r="F16" s="397"/>
      <c r="G16" s="397"/>
      <c r="H16" s="398"/>
      <c r="I16" s="429"/>
      <c r="J16" s="429"/>
      <c r="K16" s="429" t="s">
        <v>211</v>
      </c>
      <c r="L16" s="429"/>
      <c r="M16" s="429"/>
      <c r="O16" s="433"/>
    </row>
    <row r="17" spans="2:16" ht="22.5" customHeight="1" x14ac:dyDescent="0.35">
      <c r="B17" s="887" t="s">
        <v>705</v>
      </c>
      <c r="C17" s="888"/>
      <c r="D17" s="888"/>
      <c r="E17" s="888"/>
      <c r="F17" s="888"/>
      <c r="G17" s="888"/>
      <c r="H17" s="425"/>
      <c r="I17" s="429"/>
      <c r="J17" s="478" t="s">
        <v>734</v>
      </c>
      <c r="K17" s="429"/>
      <c r="L17" s="429"/>
      <c r="M17" s="429"/>
      <c r="O17" s="364">
        <f>MATCH(B17,'Lists_&amp;_data'!B7:B9,0)</f>
        <v>3</v>
      </c>
      <c r="P17" s="52" t="s">
        <v>744</v>
      </c>
    </row>
    <row r="18" spans="2:16" ht="22.5" customHeight="1" thickBot="1" x14ac:dyDescent="0.4">
      <c r="B18" s="430"/>
      <c r="C18" s="401"/>
      <c r="D18" s="401"/>
      <c r="E18" s="401"/>
      <c r="F18" s="402"/>
      <c r="G18" s="401"/>
      <c r="H18" s="435"/>
      <c r="I18" s="429"/>
      <c r="J18" s="429"/>
      <c r="K18" s="429"/>
      <c r="L18" s="429"/>
      <c r="M18" s="429"/>
      <c r="O18" s="433"/>
    </row>
    <row r="19" spans="2:16" ht="15" thickBot="1" x14ac:dyDescent="0.4">
      <c r="B19" s="429"/>
      <c r="C19" s="429"/>
      <c r="D19" s="429"/>
      <c r="E19" s="429"/>
      <c r="F19" s="429"/>
      <c r="G19" s="429"/>
      <c r="H19" s="429"/>
      <c r="I19" s="429"/>
      <c r="J19" s="429"/>
      <c r="K19" s="429"/>
      <c r="L19" s="429"/>
      <c r="M19" s="429"/>
      <c r="O19" s="433"/>
    </row>
    <row r="20" spans="2:16" ht="21.75" customHeight="1" thickBot="1" x14ac:dyDescent="0.4">
      <c r="B20" s="395" t="s">
        <v>510</v>
      </c>
      <c r="C20" s="396"/>
      <c r="D20" s="397"/>
      <c r="E20" s="397"/>
      <c r="F20" s="397"/>
      <c r="G20" s="397"/>
      <c r="H20" s="398"/>
      <c r="I20" s="429"/>
      <c r="J20" s="429"/>
      <c r="K20" s="429"/>
      <c r="L20" s="429"/>
      <c r="M20" s="429"/>
      <c r="O20" s="433"/>
    </row>
    <row r="21" spans="2:16" ht="21.75" customHeight="1" x14ac:dyDescent="0.35">
      <c r="B21" s="887" t="s">
        <v>266</v>
      </c>
      <c r="C21" s="888"/>
      <c r="D21" s="888"/>
      <c r="E21" s="888"/>
      <c r="F21" s="888"/>
      <c r="G21" s="888"/>
      <c r="H21" s="439"/>
      <c r="I21" s="429"/>
      <c r="J21" s="429"/>
      <c r="K21" s="429"/>
      <c r="L21" s="429"/>
      <c r="M21" s="429"/>
      <c r="O21" s="364">
        <f>MATCH(B21,Annex_B!$D$161:$D$186,0)</f>
        <v>5</v>
      </c>
      <c r="P21" s="52" t="s">
        <v>745</v>
      </c>
    </row>
    <row r="22" spans="2:16" ht="21.75" customHeight="1" x14ac:dyDescent="0.35">
      <c r="B22" s="426" t="s">
        <v>451</v>
      </c>
      <c r="C22" s="440"/>
      <c r="D22" s="440"/>
      <c r="E22" s="440"/>
      <c r="F22" s="440"/>
      <c r="G22" s="452"/>
      <c r="H22" s="434" t="str">
        <f>INDEX(Annex_B!$E$161:$E$186,Interface!O21,1)&amp;"s"</f>
        <v>employees</v>
      </c>
      <c r="I22" s="429"/>
      <c r="J22" s="429"/>
      <c r="K22" s="429"/>
      <c r="L22" s="429"/>
      <c r="M22" s="429"/>
      <c r="O22" s="433"/>
    </row>
    <row r="23" spans="2:16" ht="21.75" customHeight="1" x14ac:dyDescent="0.35">
      <c r="B23" s="441" t="s">
        <v>452</v>
      </c>
      <c r="C23" s="442"/>
      <c r="D23" s="442"/>
      <c r="E23" s="442"/>
      <c r="F23" s="447" t="s">
        <v>454</v>
      </c>
      <c r="G23" s="447" t="s">
        <v>346</v>
      </c>
      <c r="H23" s="455">
        <f>INDEX(Annex_B!$F$161:$F$186,Interface!O21,1)</f>
        <v>1</v>
      </c>
      <c r="I23" s="429"/>
      <c r="J23" s="429" t="s">
        <v>211</v>
      </c>
      <c r="K23" s="429"/>
      <c r="L23" s="429"/>
      <c r="M23" s="429"/>
      <c r="O23" s="433"/>
    </row>
    <row r="24" spans="2:16" ht="21.75" customHeight="1" x14ac:dyDescent="0.35">
      <c r="B24" s="441" t="str">
        <f>"Number of units ("&amp;H22&amp;")"</f>
        <v>Number of units (employees)</v>
      </c>
      <c r="C24" s="442"/>
      <c r="D24" s="442"/>
      <c r="E24" s="442"/>
      <c r="F24" s="448" t="s">
        <v>707</v>
      </c>
      <c r="G24" s="449" t="s">
        <v>279</v>
      </c>
      <c r="H24" s="443">
        <v>60</v>
      </c>
      <c r="I24" s="429"/>
      <c r="J24" s="429"/>
      <c r="K24" s="429"/>
      <c r="L24" s="429"/>
      <c r="M24" s="429"/>
      <c r="O24" s="433"/>
    </row>
    <row r="25" spans="2:16" ht="21.75" customHeight="1" x14ac:dyDescent="0.35">
      <c r="B25" s="441" t="s">
        <v>453</v>
      </c>
      <c r="C25" s="442"/>
      <c r="D25" s="442"/>
      <c r="E25" s="442"/>
      <c r="F25" s="450" t="s">
        <v>708</v>
      </c>
      <c r="G25" s="448" t="s">
        <v>207</v>
      </c>
      <c r="H25" s="446">
        <f>INDEX(Annex_B!$J$161:$J$186,Interface!O21,1)</f>
        <v>60</v>
      </c>
      <c r="I25" s="429"/>
      <c r="J25" s="429"/>
      <c r="K25" s="429"/>
      <c r="L25" s="429"/>
      <c r="M25" s="429"/>
      <c r="O25" s="433"/>
    </row>
    <row r="26" spans="2:16" ht="21.75" customHeight="1" thickBot="1" x14ac:dyDescent="0.4">
      <c r="B26" s="427" t="s">
        <v>455</v>
      </c>
      <c r="C26" s="401"/>
      <c r="D26" s="401"/>
      <c r="E26" s="401"/>
      <c r="F26" s="451" t="s">
        <v>709</v>
      </c>
      <c r="G26" s="453" t="s">
        <v>207</v>
      </c>
      <c r="H26" s="435">
        <f>INDEX(Annex_B!$K$161:$K$186,Interface!O21,1)</f>
        <v>13.5</v>
      </c>
      <c r="I26" s="429"/>
      <c r="J26" s="429"/>
      <c r="K26" s="429"/>
      <c r="L26" s="429"/>
      <c r="M26" s="429"/>
      <c r="O26" s="433"/>
    </row>
    <row r="27" spans="2:16" ht="15" thickBot="1" x14ac:dyDescent="0.4">
      <c r="B27" s="429"/>
      <c r="C27" s="429"/>
      <c r="D27" s="429"/>
      <c r="E27" s="429"/>
      <c r="F27" s="429"/>
      <c r="G27" s="429"/>
      <c r="H27" s="429"/>
      <c r="I27" s="429"/>
      <c r="J27" s="429"/>
      <c r="K27" s="429"/>
      <c r="L27" s="429"/>
      <c r="M27" s="429"/>
      <c r="O27" s="433"/>
    </row>
    <row r="28" spans="2:16" ht="21.75" customHeight="1" thickBot="1" x14ac:dyDescent="0.4">
      <c r="B28" s="395" t="s">
        <v>509</v>
      </c>
      <c r="C28" s="396"/>
      <c r="D28" s="397"/>
      <c r="E28" s="397"/>
      <c r="F28" s="397"/>
      <c r="G28" s="397"/>
      <c r="H28" s="398"/>
      <c r="I28" s="429"/>
      <c r="J28" s="429"/>
      <c r="K28" s="429"/>
      <c r="L28" s="429"/>
      <c r="M28" s="429"/>
      <c r="O28" s="433"/>
    </row>
    <row r="29" spans="2:16" ht="21.75" customHeight="1" x14ac:dyDescent="0.35">
      <c r="B29" s="887" t="s">
        <v>263</v>
      </c>
      <c r="C29" s="888"/>
      <c r="D29" s="888"/>
      <c r="E29" s="888"/>
      <c r="F29" s="888"/>
      <c r="G29" s="888"/>
      <c r="H29" s="439"/>
      <c r="I29" s="429"/>
      <c r="J29" s="429"/>
      <c r="K29" s="429"/>
      <c r="L29" s="429"/>
      <c r="M29" s="429"/>
      <c r="O29" s="364">
        <f>MATCH(B29,Annex_B!$D$161:$D$186,0)</f>
        <v>3</v>
      </c>
      <c r="P29" s="52" t="s">
        <v>746</v>
      </c>
    </row>
    <row r="30" spans="2:16" ht="21.75" customHeight="1" x14ac:dyDescent="0.35">
      <c r="B30" s="441" t="s">
        <v>452</v>
      </c>
      <c r="C30" s="442"/>
      <c r="D30" s="442"/>
      <c r="E30" s="442"/>
      <c r="F30" s="447" t="s">
        <v>454</v>
      </c>
      <c r="G30" s="447" t="s">
        <v>459</v>
      </c>
      <c r="H30" s="455">
        <f>INDEX(Annex_B!$H$161:$H$186,Interface!O29,1)/1000</f>
        <v>0.17</v>
      </c>
      <c r="I30" s="429"/>
      <c r="J30" s="429"/>
      <c r="K30" s="429"/>
      <c r="L30" s="429"/>
      <c r="M30" s="429"/>
      <c r="O30" s="433"/>
    </row>
    <row r="31" spans="2:16" ht="21.75" customHeight="1" x14ac:dyDescent="0.35">
      <c r="B31" s="441" t="s">
        <v>464</v>
      </c>
      <c r="C31" s="442"/>
      <c r="D31" s="442"/>
      <c r="E31" s="442"/>
      <c r="F31" s="448" t="s">
        <v>458</v>
      </c>
      <c r="G31" s="449" t="s">
        <v>218</v>
      </c>
      <c r="H31" s="443">
        <v>1000</v>
      </c>
      <c r="I31" s="429"/>
      <c r="J31" s="429"/>
      <c r="K31" s="429"/>
      <c r="L31" s="429"/>
      <c r="M31" s="429"/>
      <c r="O31" s="433"/>
    </row>
    <row r="32" spans="2:16" ht="21.75" customHeight="1" x14ac:dyDescent="0.35">
      <c r="B32" s="441" t="s">
        <v>453</v>
      </c>
      <c r="C32" s="442"/>
      <c r="D32" s="442"/>
      <c r="E32" s="442"/>
      <c r="F32" s="450" t="s">
        <v>708</v>
      </c>
      <c r="G32" s="448" t="s">
        <v>207</v>
      </c>
      <c r="H32" s="446">
        <f>+Annex_B!J169</f>
        <v>60</v>
      </c>
      <c r="I32" s="429"/>
      <c r="J32" s="429"/>
      <c r="K32" s="429"/>
      <c r="L32" s="429"/>
      <c r="M32" s="429"/>
      <c r="O32" s="433"/>
    </row>
    <row r="33" spans="2:16" ht="21.75" customHeight="1" thickBot="1" x14ac:dyDescent="0.4">
      <c r="B33" s="427" t="s">
        <v>455</v>
      </c>
      <c r="C33" s="401"/>
      <c r="D33" s="401"/>
      <c r="E33" s="401"/>
      <c r="F33" s="451" t="s">
        <v>709</v>
      </c>
      <c r="G33" s="453" t="s">
        <v>207</v>
      </c>
      <c r="H33" s="435">
        <f>+Annex_B!K169</f>
        <v>13.5</v>
      </c>
      <c r="I33" s="429"/>
      <c r="J33" s="429"/>
      <c r="K33" s="429"/>
      <c r="L33" s="429"/>
      <c r="M33" s="429"/>
      <c r="O33" s="433"/>
    </row>
    <row r="34" spans="2:16" ht="15" thickBot="1" x14ac:dyDescent="0.4">
      <c r="B34" s="429"/>
      <c r="C34" s="429"/>
      <c r="D34" s="429"/>
      <c r="E34" s="429"/>
      <c r="F34" s="429"/>
      <c r="G34" s="429"/>
      <c r="H34" s="429"/>
      <c r="I34" s="429"/>
      <c r="J34" s="429"/>
      <c r="K34" s="429"/>
      <c r="L34" s="429"/>
      <c r="M34" s="429"/>
      <c r="O34" s="433"/>
    </row>
    <row r="35" spans="2:16" ht="20.25" customHeight="1" thickBot="1" x14ac:dyDescent="0.4">
      <c r="B35" s="395" t="s">
        <v>705</v>
      </c>
      <c r="C35" s="396"/>
      <c r="D35" s="397"/>
      <c r="E35" s="397"/>
      <c r="F35" s="397"/>
      <c r="G35" s="397"/>
      <c r="H35" s="398"/>
      <c r="I35" s="429"/>
      <c r="J35" s="429"/>
      <c r="K35" s="429"/>
      <c r="L35" s="429"/>
      <c r="M35" s="429"/>
      <c r="O35" s="433"/>
    </row>
    <row r="36" spans="2:16" ht="20.25" customHeight="1" x14ac:dyDescent="0.35">
      <c r="B36" s="889" t="s">
        <v>291</v>
      </c>
      <c r="C36" s="890"/>
      <c r="D36" s="890"/>
      <c r="E36" s="890"/>
      <c r="F36" s="890"/>
      <c r="G36" s="890"/>
      <c r="H36" s="423"/>
      <c r="I36" s="429"/>
      <c r="J36" s="429"/>
      <c r="K36" s="429"/>
      <c r="L36" s="429"/>
      <c r="M36" s="429"/>
      <c r="O36" s="364">
        <f>MATCH(B36,Annex_B!D195:D227,0)</f>
        <v>7</v>
      </c>
      <c r="P36" s="52" t="s">
        <v>747</v>
      </c>
    </row>
    <row r="37" spans="2:16" ht="20.25" customHeight="1" x14ac:dyDescent="0.35">
      <c r="B37" s="464" t="s">
        <v>451</v>
      </c>
      <c r="C37" s="460"/>
      <c r="D37" s="460"/>
      <c r="E37" s="460"/>
      <c r="F37" s="460"/>
      <c r="G37" s="461"/>
      <c r="H37" s="465" t="str">
        <f>IF(O37,"",INDEX(Annex_B!$E$195:$E$227,Interface!$O$36,1))</f>
        <v>Students</v>
      </c>
      <c r="I37" s="429"/>
      <c r="J37" s="429"/>
      <c r="K37" s="429"/>
      <c r="L37" s="429"/>
      <c r="M37" s="429"/>
      <c r="O37" s="364" t="b">
        <f>OR(O36=1,O36=2)</f>
        <v>0</v>
      </c>
      <c r="P37" s="52" t="s">
        <v>748</v>
      </c>
    </row>
    <row r="38" spans="2:16" ht="20.25" customHeight="1" x14ac:dyDescent="0.35">
      <c r="B38" s="441" t="str">
        <f>"Number of units ("&amp;H37&amp;")"</f>
        <v>Number of units (Students)</v>
      </c>
      <c r="C38" s="442"/>
      <c r="D38" s="442"/>
      <c r="E38" s="442"/>
      <c r="F38" s="448" t="s">
        <v>707</v>
      </c>
      <c r="G38" s="449" t="s">
        <v>279</v>
      </c>
      <c r="H38" s="443">
        <v>10</v>
      </c>
      <c r="I38" s="429"/>
      <c r="J38" s="429"/>
      <c r="K38" s="429"/>
      <c r="L38" s="429"/>
      <c r="M38" s="429"/>
      <c r="O38" s="433"/>
    </row>
    <row r="39" spans="2:16" ht="20.25" customHeight="1" x14ac:dyDescent="0.35">
      <c r="B39" s="441" t="s">
        <v>452</v>
      </c>
      <c r="C39" s="442"/>
      <c r="D39" s="442"/>
      <c r="E39" s="442"/>
      <c r="F39" s="447" t="s">
        <v>454</v>
      </c>
      <c r="G39" s="447" t="s">
        <v>712</v>
      </c>
      <c r="H39" s="446">
        <f>IF(Interface!O37,"",INDEX(Annex_B!$F$195:$F$227,Interface!$O$36,1))</f>
        <v>0</v>
      </c>
      <c r="I39" s="429"/>
      <c r="J39" s="429"/>
      <c r="K39" s="429"/>
      <c r="L39" s="429"/>
      <c r="M39" s="429"/>
      <c r="O39" s="433"/>
    </row>
    <row r="40" spans="2:16" ht="20.25" customHeight="1" x14ac:dyDescent="0.35">
      <c r="B40" s="464" t="s">
        <v>465</v>
      </c>
      <c r="C40" s="460"/>
      <c r="D40" s="460"/>
      <c r="E40" s="460"/>
      <c r="F40" s="471" t="s">
        <v>458</v>
      </c>
      <c r="G40" s="472" t="s">
        <v>218</v>
      </c>
      <c r="H40" s="473">
        <v>142</v>
      </c>
      <c r="I40" s="429"/>
      <c r="J40" s="429"/>
      <c r="K40" s="429"/>
      <c r="L40" s="429"/>
      <c r="M40" s="429"/>
      <c r="O40" s="433"/>
    </row>
    <row r="41" spans="2:16" ht="20.25" customHeight="1" x14ac:dyDescent="0.35">
      <c r="B41" s="426" t="s">
        <v>716</v>
      </c>
      <c r="C41" s="440"/>
      <c r="D41" s="440"/>
      <c r="E41" s="440"/>
      <c r="F41" s="474"/>
      <c r="G41" s="475"/>
      <c r="H41" s="434"/>
      <c r="I41" s="429"/>
      <c r="J41" s="429"/>
      <c r="K41" s="429"/>
      <c r="L41" s="429"/>
      <c r="M41" s="429"/>
      <c r="O41" s="433"/>
    </row>
    <row r="42" spans="2:16" ht="20.25" customHeight="1" x14ac:dyDescent="0.35">
      <c r="B42" s="893" t="s">
        <v>534</v>
      </c>
      <c r="C42" s="894"/>
      <c r="D42" s="894"/>
      <c r="E42" s="894"/>
      <c r="F42" s="467"/>
      <c r="G42" s="458"/>
      <c r="H42" s="459"/>
      <c r="I42" s="429"/>
      <c r="J42" s="429"/>
      <c r="K42" s="429"/>
      <c r="L42" s="429"/>
      <c r="M42" s="429"/>
      <c r="O42" s="364">
        <f>MATCH(B42,'Lists_&amp;_data'!B13:B14)</f>
        <v>2</v>
      </c>
      <c r="P42" s="52" t="s">
        <v>749</v>
      </c>
    </row>
    <row r="43" spans="2:16" x14ac:dyDescent="0.35">
      <c r="B43" s="476" t="s">
        <v>717</v>
      </c>
      <c r="C43" s="477"/>
      <c r="D43" s="477"/>
      <c r="E43" s="477"/>
      <c r="F43" s="448"/>
      <c r="G43" s="449"/>
      <c r="H43" s="446"/>
      <c r="I43" s="429"/>
      <c r="J43" s="429"/>
      <c r="K43" s="429"/>
      <c r="L43" s="429"/>
      <c r="M43" s="429"/>
      <c r="O43" s="433"/>
    </row>
    <row r="44" spans="2:16" ht="20.25" customHeight="1" x14ac:dyDescent="0.35">
      <c r="B44" s="891" t="s">
        <v>788</v>
      </c>
      <c r="C44" s="892"/>
      <c r="D44" s="892"/>
      <c r="E44" s="892"/>
      <c r="F44" s="467"/>
      <c r="G44" s="457" t="s">
        <v>466</v>
      </c>
      <c r="H44" s="459">
        <f>INDEX(Annex_B!$E$294:$E$314,Interface!O44,1)</f>
        <v>55</v>
      </c>
      <c r="I44" s="429"/>
      <c r="J44" s="429"/>
      <c r="K44" s="429"/>
      <c r="L44" s="429"/>
      <c r="M44" s="429"/>
      <c r="O44" s="364">
        <f>MATCH(B44,Annex_B!D294:D314,0)</f>
        <v>8</v>
      </c>
      <c r="P44" s="52" t="s">
        <v>750</v>
      </c>
    </row>
    <row r="45" spans="2:16" ht="20.25" customHeight="1" x14ac:dyDescent="0.35">
      <c r="B45" s="466"/>
      <c r="C45" s="462"/>
      <c r="D45" s="462"/>
      <c r="E45" s="462"/>
      <c r="F45" s="469"/>
      <c r="G45" s="463"/>
      <c r="H45" s="470"/>
      <c r="I45" s="429"/>
      <c r="J45" s="429"/>
      <c r="K45" s="429"/>
      <c r="L45" s="429"/>
      <c r="M45" s="429"/>
      <c r="O45" s="433"/>
    </row>
    <row r="46" spans="2:16" ht="20.25" customHeight="1" x14ac:dyDescent="0.35">
      <c r="B46" s="437" t="s">
        <v>453</v>
      </c>
      <c r="C46" s="438"/>
      <c r="D46" s="438"/>
      <c r="E46" s="438"/>
      <c r="F46" s="467" t="s">
        <v>708</v>
      </c>
      <c r="G46" s="457" t="s">
        <v>207</v>
      </c>
      <c r="H46" s="468">
        <f>INDEX(Annex_B!$H$195:$H$227,Interface!$O$36)</f>
        <v>60</v>
      </c>
      <c r="I46" s="429"/>
      <c r="J46" s="429"/>
      <c r="K46" s="429"/>
      <c r="L46" s="429"/>
      <c r="M46" s="429"/>
      <c r="O46" s="433"/>
    </row>
    <row r="47" spans="2:16" ht="20.25" customHeight="1" thickBot="1" x14ac:dyDescent="0.4">
      <c r="B47" s="427" t="s">
        <v>455</v>
      </c>
      <c r="C47" s="401"/>
      <c r="D47" s="401"/>
      <c r="E47" s="401"/>
      <c r="F47" s="451" t="s">
        <v>709</v>
      </c>
      <c r="G47" s="453" t="s">
        <v>207</v>
      </c>
      <c r="H47" s="435">
        <f>INDEX(Annex_B!$I$195:$I$227,Interface!$O$36)</f>
        <v>13.5</v>
      </c>
      <c r="I47" s="429"/>
      <c r="J47" s="429"/>
      <c r="K47" s="429"/>
      <c r="L47" s="429"/>
      <c r="M47" s="429"/>
      <c r="O47" s="433"/>
    </row>
    <row r="48" spans="2:16" x14ac:dyDescent="0.35">
      <c r="B48" s="429"/>
      <c r="C48" s="429"/>
      <c r="D48" s="429"/>
      <c r="E48" s="429"/>
      <c r="F48" s="429"/>
      <c r="G48" s="429"/>
      <c r="H48" s="429"/>
      <c r="I48" s="429"/>
      <c r="J48" s="429"/>
      <c r="K48" s="429"/>
      <c r="L48" s="429"/>
      <c r="M48" s="429"/>
      <c r="O48" s="433"/>
    </row>
    <row r="49" spans="2:15" ht="28.5" x14ac:dyDescent="0.35">
      <c r="B49" s="513" t="s">
        <v>730</v>
      </c>
      <c r="C49" s="429"/>
      <c r="D49" s="429"/>
      <c r="E49" s="429"/>
      <c r="F49" s="429"/>
      <c r="G49" s="429"/>
      <c r="H49" s="429"/>
      <c r="I49" s="429"/>
      <c r="J49" s="429"/>
      <c r="K49" s="429"/>
      <c r="L49" s="429"/>
      <c r="M49" s="429"/>
      <c r="O49" s="433"/>
    </row>
    <row r="50" spans="2:15" x14ac:dyDescent="0.35">
      <c r="B50" s="429"/>
      <c r="C50" s="429"/>
      <c r="D50" s="429"/>
      <c r="E50" s="429"/>
      <c r="F50" s="429"/>
      <c r="G50" s="429"/>
      <c r="H50" s="429"/>
      <c r="I50" s="429"/>
      <c r="J50" s="429"/>
      <c r="K50" s="429"/>
      <c r="L50" s="429"/>
      <c r="M50" s="429"/>
      <c r="O50" s="433"/>
    </row>
    <row r="51" spans="2:15" ht="15" thickBot="1" x14ac:dyDescent="0.4">
      <c r="B51" s="429"/>
      <c r="C51" s="429"/>
      <c r="D51" s="429"/>
      <c r="E51" s="429"/>
      <c r="F51" s="429"/>
      <c r="G51" s="429"/>
      <c r="H51" s="429"/>
      <c r="I51" s="429"/>
      <c r="J51" s="429"/>
      <c r="K51" s="429"/>
      <c r="L51" s="429"/>
      <c r="M51" s="429"/>
      <c r="O51" s="433"/>
    </row>
    <row r="52" spans="2:15" ht="21.75" customHeight="1" x14ac:dyDescent="0.35">
      <c r="B52" s="479" t="s">
        <v>720</v>
      </c>
      <c r="C52" s="480"/>
      <c r="D52" s="480"/>
      <c r="E52" s="481"/>
      <c r="F52" s="429"/>
      <c r="G52" s="429"/>
      <c r="H52" s="429"/>
      <c r="I52" s="429"/>
      <c r="J52" s="429"/>
      <c r="K52" s="429"/>
      <c r="L52" s="429"/>
      <c r="M52" s="429"/>
      <c r="O52" s="433"/>
    </row>
    <row r="53" spans="2:15" ht="36" customHeight="1" x14ac:dyDescent="0.35">
      <c r="B53" s="482"/>
      <c r="C53" s="424"/>
      <c r="D53" s="424"/>
      <c r="E53" s="425"/>
      <c r="F53" s="429"/>
      <c r="G53" s="429"/>
      <c r="H53" s="429"/>
      <c r="I53" s="429"/>
      <c r="J53" s="429"/>
      <c r="K53" s="429"/>
      <c r="L53" s="429"/>
      <c r="M53" s="429"/>
      <c r="O53" s="433">
        <v>13</v>
      </c>
    </row>
    <row r="54" spans="2:15" x14ac:dyDescent="0.35">
      <c r="B54" s="483"/>
      <c r="C54" s="484"/>
      <c r="D54" s="485" t="s">
        <v>620</v>
      </c>
      <c r="E54" s="436"/>
      <c r="F54" s="429"/>
      <c r="G54" s="429"/>
      <c r="H54" s="429"/>
      <c r="I54" s="429"/>
      <c r="J54" s="429"/>
      <c r="K54" s="429"/>
      <c r="L54" s="429"/>
      <c r="M54" s="429"/>
      <c r="O54" s="433"/>
    </row>
    <row r="55" spans="2:15" x14ac:dyDescent="0.35">
      <c r="B55" s="486" t="s">
        <v>597</v>
      </c>
      <c r="C55" s="487" t="s">
        <v>473</v>
      </c>
      <c r="D55" s="487" t="s">
        <v>79</v>
      </c>
      <c r="E55" s="488" t="s">
        <v>474</v>
      </c>
      <c r="F55" s="429"/>
      <c r="G55" s="429"/>
      <c r="H55" s="429"/>
      <c r="I55" s="429"/>
      <c r="J55" s="429"/>
      <c r="K55" s="429"/>
      <c r="L55" s="429"/>
      <c r="M55" s="429"/>
      <c r="O55" s="433"/>
    </row>
    <row r="56" spans="2:15" ht="15.5" x14ac:dyDescent="0.35">
      <c r="B56" s="489"/>
      <c r="C56" s="490" t="s">
        <v>644</v>
      </c>
      <c r="D56" s="490" t="s">
        <v>621</v>
      </c>
      <c r="E56" s="491" t="s">
        <v>621</v>
      </c>
      <c r="F56" s="429"/>
      <c r="G56" s="429"/>
      <c r="H56" s="429"/>
      <c r="I56" s="429"/>
      <c r="J56" s="429"/>
      <c r="K56" s="429"/>
      <c r="L56" s="429"/>
      <c r="M56" s="429"/>
      <c r="O56" s="433"/>
    </row>
    <row r="57" spans="2:15" x14ac:dyDescent="0.35">
      <c r="B57" s="492">
        <v>1</v>
      </c>
      <c r="C57" s="493">
        <f>+Annex_B!B68</f>
        <v>0</v>
      </c>
      <c r="D57" s="493">
        <f>+Annex_B!B97</f>
        <v>0</v>
      </c>
      <c r="E57" s="494">
        <f>+Annex_B!B126</f>
        <v>0</v>
      </c>
      <c r="F57" s="429"/>
      <c r="G57" s="429"/>
      <c r="H57" s="429"/>
      <c r="I57" s="429"/>
      <c r="J57" s="429"/>
      <c r="K57" s="429"/>
      <c r="L57" s="429"/>
      <c r="M57" s="429"/>
      <c r="O57" s="433"/>
    </row>
    <row r="58" spans="2:15" x14ac:dyDescent="0.35">
      <c r="B58" s="492">
        <v>2</v>
      </c>
      <c r="C58" s="493">
        <f>+Annex_B!B69</f>
        <v>0</v>
      </c>
      <c r="D58" s="493">
        <f>+Annex_B!B98</f>
        <v>0</v>
      </c>
      <c r="E58" s="494">
        <f>+Annex_B!B127</f>
        <v>0</v>
      </c>
      <c r="F58" s="429"/>
      <c r="G58" s="429"/>
      <c r="H58" s="429"/>
      <c r="I58" s="429"/>
      <c r="J58" s="429"/>
      <c r="K58" s="429"/>
      <c r="L58" s="429"/>
      <c r="M58" s="429"/>
      <c r="O58" s="433"/>
    </row>
    <row r="59" spans="2:15" x14ac:dyDescent="0.35">
      <c r="B59" s="492">
        <v>3</v>
      </c>
      <c r="C59" s="493">
        <f>+Annex_B!B70</f>
        <v>0</v>
      </c>
      <c r="D59" s="493">
        <f>+Annex_B!B99</f>
        <v>0</v>
      </c>
      <c r="E59" s="494">
        <f>+Annex_B!B128</f>
        <v>0</v>
      </c>
      <c r="F59" s="429"/>
      <c r="G59" s="429"/>
      <c r="H59" s="429"/>
      <c r="I59" s="429"/>
      <c r="J59" s="429"/>
      <c r="K59" s="429"/>
      <c r="L59" s="429"/>
      <c r="M59" s="429"/>
      <c r="O59" s="433"/>
    </row>
    <row r="60" spans="2:15" x14ac:dyDescent="0.35">
      <c r="B60" s="492">
        <v>4</v>
      </c>
      <c r="C60" s="493">
        <f>+Annex_B!B71</f>
        <v>0</v>
      </c>
      <c r="D60" s="493">
        <f>+Annex_B!B100</f>
        <v>0</v>
      </c>
      <c r="E60" s="494">
        <f>+Annex_B!B129</f>
        <v>0</v>
      </c>
      <c r="F60" s="429"/>
      <c r="G60" s="429"/>
      <c r="H60" s="429"/>
      <c r="I60" s="429"/>
      <c r="J60" s="429"/>
      <c r="K60" s="429"/>
      <c r="L60" s="429"/>
      <c r="M60" s="429"/>
      <c r="O60" s="433"/>
    </row>
    <row r="61" spans="2:15" x14ac:dyDescent="0.35">
      <c r="B61" s="492">
        <v>5</v>
      </c>
      <c r="C61" s="493">
        <f>+Annex_B!B72</f>
        <v>0</v>
      </c>
      <c r="D61" s="493">
        <f>+Annex_B!B101</f>
        <v>0</v>
      </c>
      <c r="E61" s="494">
        <f>+Annex_B!B130</f>
        <v>0</v>
      </c>
      <c r="F61" s="429"/>
      <c r="G61" s="429"/>
      <c r="H61" s="429"/>
      <c r="I61" s="429"/>
      <c r="J61" s="429"/>
      <c r="K61" s="429"/>
      <c r="L61" s="429"/>
      <c r="M61" s="429"/>
      <c r="O61" s="433"/>
    </row>
    <row r="62" spans="2:15" x14ac:dyDescent="0.35">
      <c r="B62" s="492">
        <v>6</v>
      </c>
      <c r="C62" s="493">
        <f>+Annex_B!B73</f>
        <v>0</v>
      </c>
      <c r="D62" s="493">
        <f>+Annex_B!B102</f>
        <v>0</v>
      </c>
      <c r="E62" s="494">
        <f>+Annex_B!B131</f>
        <v>0</v>
      </c>
      <c r="F62" s="429"/>
      <c r="G62" s="429"/>
      <c r="H62" s="429"/>
      <c r="I62" s="429"/>
      <c r="J62" s="429"/>
      <c r="K62" s="429"/>
      <c r="L62" s="429"/>
      <c r="M62" s="429"/>
      <c r="O62" s="433"/>
    </row>
    <row r="63" spans="2:15" x14ac:dyDescent="0.35">
      <c r="B63" s="492">
        <v>7</v>
      </c>
      <c r="C63" s="493">
        <f>+Annex_B!B74</f>
        <v>0</v>
      </c>
      <c r="D63" s="493">
        <f>+Annex_B!B103</f>
        <v>0</v>
      </c>
      <c r="E63" s="494">
        <f>+Annex_B!B132</f>
        <v>0</v>
      </c>
      <c r="F63" s="429"/>
      <c r="G63" s="429"/>
      <c r="H63" s="429"/>
      <c r="I63" s="429"/>
      <c r="J63" s="429"/>
      <c r="K63" s="429"/>
      <c r="L63" s="429"/>
      <c r="M63" s="429"/>
    </row>
    <row r="64" spans="2:15" x14ac:dyDescent="0.35">
      <c r="B64" s="492">
        <v>8</v>
      </c>
      <c r="C64" s="493">
        <f>+Annex_B!B75</f>
        <v>0</v>
      </c>
      <c r="D64" s="493">
        <f>+Annex_B!B104</f>
        <v>0</v>
      </c>
      <c r="E64" s="494">
        <f>+Annex_B!B133</f>
        <v>0</v>
      </c>
      <c r="F64" s="429"/>
      <c r="G64" s="429"/>
      <c r="H64" s="429"/>
      <c r="I64" s="429"/>
      <c r="J64" s="429"/>
      <c r="K64" s="429"/>
      <c r="L64" s="429"/>
      <c r="M64" s="429"/>
    </row>
    <row r="65" spans="2:13" x14ac:dyDescent="0.35">
      <c r="B65" s="492">
        <v>9</v>
      </c>
      <c r="C65" s="493">
        <f>+Annex_B!B76</f>
        <v>5</v>
      </c>
      <c r="D65" s="493">
        <f>+Annex_B!B105</f>
        <v>5</v>
      </c>
      <c r="E65" s="494">
        <f>+Annex_B!B134</f>
        <v>0</v>
      </c>
      <c r="F65" s="429"/>
      <c r="G65" s="429"/>
      <c r="H65" s="429"/>
      <c r="I65" s="429"/>
      <c r="J65" s="429"/>
      <c r="K65" s="429"/>
      <c r="L65" s="429"/>
      <c r="M65" s="429"/>
    </row>
    <row r="66" spans="2:13" x14ac:dyDescent="0.35">
      <c r="B66" s="492">
        <v>10</v>
      </c>
      <c r="C66" s="493">
        <f>+Annex_B!B77</f>
        <v>10</v>
      </c>
      <c r="D66" s="493">
        <f>+Annex_B!B106</f>
        <v>10</v>
      </c>
      <c r="E66" s="494">
        <f>+Annex_B!B135</f>
        <v>0</v>
      </c>
      <c r="F66" s="429"/>
      <c r="G66" s="429"/>
      <c r="H66" s="429"/>
      <c r="I66" s="429"/>
      <c r="J66" s="429"/>
      <c r="K66" s="429"/>
      <c r="L66" s="429"/>
      <c r="M66" s="429"/>
    </row>
    <row r="67" spans="2:13" x14ac:dyDescent="0.35">
      <c r="B67" s="492">
        <v>11</v>
      </c>
      <c r="C67" s="493">
        <f>+Annex_B!B78</f>
        <v>10</v>
      </c>
      <c r="D67" s="493">
        <f>+Annex_B!B107</f>
        <v>10</v>
      </c>
      <c r="E67" s="494">
        <f>+Annex_B!B136</f>
        <v>0</v>
      </c>
      <c r="F67" s="429"/>
      <c r="G67" s="429"/>
      <c r="H67" s="429"/>
      <c r="I67" s="429"/>
      <c r="J67" s="429"/>
      <c r="K67" s="429"/>
      <c r="L67" s="429"/>
      <c r="M67" s="429"/>
    </row>
    <row r="68" spans="2:13" x14ac:dyDescent="0.35">
      <c r="B68" s="492">
        <v>12</v>
      </c>
      <c r="C68" s="493">
        <f>+Annex_B!B79</f>
        <v>10</v>
      </c>
      <c r="D68" s="493">
        <f>+Annex_B!B108</f>
        <v>10</v>
      </c>
      <c r="E68" s="494">
        <f>+Annex_B!B137</f>
        <v>0</v>
      </c>
      <c r="F68" s="429"/>
      <c r="G68" s="429"/>
      <c r="H68" s="429"/>
      <c r="I68" s="429"/>
      <c r="J68" s="429"/>
      <c r="K68" s="429"/>
      <c r="L68" s="429"/>
      <c r="M68" s="429"/>
    </row>
    <row r="69" spans="2:13" x14ac:dyDescent="0.35">
      <c r="B69" s="492">
        <v>13</v>
      </c>
      <c r="C69" s="493">
        <f>+Annex_B!B80</f>
        <v>20</v>
      </c>
      <c r="D69" s="493">
        <f>+Annex_B!B109</f>
        <v>5</v>
      </c>
      <c r="E69" s="494">
        <f>+Annex_B!B138</f>
        <v>0</v>
      </c>
      <c r="F69" s="429"/>
      <c r="G69" s="429"/>
      <c r="H69" s="429"/>
      <c r="I69" s="429"/>
      <c r="J69" s="429"/>
      <c r="K69" s="429"/>
      <c r="L69" s="429"/>
      <c r="M69" s="429"/>
    </row>
    <row r="70" spans="2:13" x14ac:dyDescent="0.35">
      <c r="B70" s="492">
        <v>14</v>
      </c>
      <c r="C70" s="493">
        <f>+Annex_B!B81</f>
        <v>10</v>
      </c>
      <c r="D70" s="493">
        <f>+Annex_B!B110</f>
        <v>0</v>
      </c>
      <c r="E70" s="494">
        <f>+Annex_B!B139</f>
        <v>0</v>
      </c>
      <c r="F70" s="429"/>
      <c r="G70" s="429"/>
      <c r="H70" s="429"/>
      <c r="I70" s="429"/>
      <c r="J70" s="429"/>
      <c r="K70" s="429"/>
      <c r="L70" s="429"/>
      <c r="M70" s="429"/>
    </row>
    <row r="71" spans="2:13" x14ac:dyDescent="0.35">
      <c r="B71" s="492">
        <v>15</v>
      </c>
      <c r="C71" s="493">
        <f>+Annex_B!B82</f>
        <v>10</v>
      </c>
      <c r="D71" s="493">
        <f>+Annex_B!B111</f>
        <v>0</v>
      </c>
      <c r="E71" s="494">
        <f>+Annex_B!B140</f>
        <v>0</v>
      </c>
      <c r="F71" s="429"/>
      <c r="G71" s="429"/>
      <c r="H71" s="429"/>
      <c r="I71" s="429"/>
      <c r="J71" s="429"/>
      <c r="K71" s="429"/>
      <c r="L71" s="429"/>
      <c r="M71" s="429"/>
    </row>
    <row r="72" spans="2:13" x14ac:dyDescent="0.35">
      <c r="B72" s="492">
        <v>16</v>
      </c>
      <c r="C72" s="493">
        <f>+Annex_B!B83</f>
        <v>10</v>
      </c>
      <c r="D72" s="493">
        <f>+Annex_B!B112</f>
        <v>0</v>
      </c>
      <c r="E72" s="494">
        <f>+Annex_B!B141</f>
        <v>0</v>
      </c>
      <c r="F72" s="429"/>
      <c r="G72" s="429"/>
      <c r="H72" s="429"/>
      <c r="I72" s="429"/>
      <c r="J72" s="429"/>
      <c r="K72" s="429"/>
      <c r="L72" s="429"/>
      <c r="M72" s="429"/>
    </row>
    <row r="73" spans="2:13" x14ac:dyDescent="0.35">
      <c r="B73" s="492">
        <v>17</v>
      </c>
      <c r="C73" s="493">
        <f>+Annex_B!B84</f>
        <v>10</v>
      </c>
      <c r="D73" s="493">
        <f>+Annex_B!B113</f>
        <v>0</v>
      </c>
      <c r="E73" s="494">
        <f>+Annex_B!B142</f>
        <v>0</v>
      </c>
      <c r="F73" s="429"/>
      <c r="G73" s="429"/>
      <c r="H73" s="429"/>
      <c r="I73" s="429"/>
      <c r="J73" s="429"/>
      <c r="K73" s="429"/>
      <c r="L73" s="429"/>
      <c r="M73" s="429"/>
    </row>
    <row r="74" spans="2:13" x14ac:dyDescent="0.35">
      <c r="B74" s="492">
        <v>18</v>
      </c>
      <c r="C74" s="493">
        <f>+Annex_B!B85</f>
        <v>5</v>
      </c>
      <c r="D74" s="493">
        <f>+Annex_B!B114</f>
        <v>0</v>
      </c>
      <c r="E74" s="494">
        <f>+Annex_B!B143</f>
        <v>0</v>
      </c>
      <c r="F74" s="429"/>
      <c r="G74" s="429"/>
      <c r="H74" s="429"/>
      <c r="I74" s="429"/>
      <c r="J74" s="429"/>
      <c r="K74" s="429"/>
      <c r="L74" s="429"/>
      <c r="M74" s="429"/>
    </row>
    <row r="75" spans="2:13" x14ac:dyDescent="0.35">
      <c r="B75" s="492">
        <v>19</v>
      </c>
      <c r="C75" s="493">
        <f>+Annex_B!B86</f>
        <v>0</v>
      </c>
      <c r="D75" s="493">
        <f>+Annex_B!B115</f>
        <v>0</v>
      </c>
      <c r="E75" s="494">
        <f>+Annex_B!B144</f>
        <v>0</v>
      </c>
      <c r="F75" s="429"/>
      <c r="G75" s="429"/>
      <c r="H75" s="429"/>
      <c r="I75" s="429"/>
      <c r="J75" s="429"/>
      <c r="K75" s="429"/>
      <c r="L75" s="429"/>
      <c r="M75" s="429"/>
    </row>
    <row r="76" spans="2:13" x14ac:dyDescent="0.35">
      <c r="B76" s="492">
        <v>20</v>
      </c>
      <c r="C76" s="493">
        <f>+Annex_B!B87</f>
        <v>0</v>
      </c>
      <c r="D76" s="493">
        <f>+Annex_B!B116</f>
        <v>0</v>
      </c>
      <c r="E76" s="494">
        <f>+Annex_B!B145</f>
        <v>0</v>
      </c>
      <c r="F76" s="429"/>
      <c r="G76" s="429"/>
      <c r="H76" s="429"/>
      <c r="I76" s="429"/>
      <c r="J76" s="429"/>
      <c r="K76" s="429"/>
      <c r="L76" s="429"/>
      <c r="M76" s="429"/>
    </row>
    <row r="77" spans="2:13" x14ac:dyDescent="0.35">
      <c r="B77" s="492">
        <v>21</v>
      </c>
      <c r="C77" s="493">
        <f>+Annex_B!B88</f>
        <v>0</v>
      </c>
      <c r="D77" s="493">
        <f>+Annex_B!B117</f>
        <v>0</v>
      </c>
      <c r="E77" s="494">
        <f>+Annex_B!B146</f>
        <v>0</v>
      </c>
      <c r="F77" s="429"/>
      <c r="G77" s="429"/>
      <c r="H77" s="429"/>
      <c r="I77" s="429"/>
      <c r="J77" s="429"/>
      <c r="K77" s="429"/>
      <c r="L77" s="429"/>
      <c r="M77" s="429"/>
    </row>
    <row r="78" spans="2:13" x14ac:dyDescent="0.35">
      <c r="B78" s="492">
        <v>22</v>
      </c>
      <c r="C78" s="493">
        <f>+Annex_B!B89</f>
        <v>0</v>
      </c>
      <c r="D78" s="493">
        <f>+Annex_B!B118</f>
        <v>0</v>
      </c>
      <c r="E78" s="494">
        <f>+Annex_B!B147</f>
        <v>0</v>
      </c>
      <c r="F78" s="429"/>
      <c r="G78" s="429"/>
      <c r="H78" s="429"/>
      <c r="I78" s="429"/>
      <c r="J78" s="429"/>
      <c r="K78" s="429"/>
      <c r="L78" s="429"/>
      <c r="M78" s="429"/>
    </row>
    <row r="79" spans="2:13" x14ac:dyDescent="0.35">
      <c r="B79" s="492">
        <v>23</v>
      </c>
      <c r="C79" s="493">
        <f>+Annex_B!B90</f>
        <v>0</v>
      </c>
      <c r="D79" s="493">
        <f>+Annex_B!B119</f>
        <v>0</v>
      </c>
      <c r="E79" s="494">
        <f>+Annex_B!B148</f>
        <v>0</v>
      </c>
      <c r="F79" s="429"/>
      <c r="G79" s="429"/>
      <c r="H79" s="429"/>
      <c r="I79" s="429"/>
      <c r="J79" s="429"/>
      <c r="K79" s="429"/>
      <c r="L79" s="429"/>
      <c r="M79" s="429"/>
    </row>
    <row r="80" spans="2:13" x14ac:dyDescent="0.35">
      <c r="B80" s="495">
        <v>24</v>
      </c>
      <c r="C80" s="496">
        <f>+Annex_B!B91</f>
        <v>0</v>
      </c>
      <c r="D80" s="496">
        <f>+Annex_B!B120</f>
        <v>0</v>
      </c>
      <c r="E80" s="497">
        <f>+Annex_B!B149</f>
        <v>0</v>
      </c>
      <c r="F80" s="429"/>
      <c r="G80" s="429"/>
      <c r="H80" s="429"/>
      <c r="I80" s="429"/>
      <c r="J80" s="429"/>
      <c r="K80" s="429"/>
      <c r="L80" s="429"/>
      <c r="M80" s="429"/>
    </row>
    <row r="81" spans="2:15" ht="15" thickBot="1" x14ac:dyDescent="0.4">
      <c r="B81" s="498" t="s">
        <v>403</v>
      </c>
      <c r="C81" s="499">
        <f>SUM(C57:C80)</f>
        <v>100</v>
      </c>
      <c r="D81" s="499">
        <f t="shared" ref="D81:E81" si="0">SUM(D57:D80)</f>
        <v>40</v>
      </c>
      <c r="E81" s="500">
        <f t="shared" si="0"/>
        <v>0</v>
      </c>
      <c r="F81" s="429"/>
      <c r="G81" s="429"/>
      <c r="H81" s="429"/>
      <c r="I81" s="429"/>
      <c r="J81" s="429"/>
      <c r="K81" s="429"/>
      <c r="L81" s="429"/>
      <c r="M81" s="429"/>
    </row>
    <row r="82" spans="2:15" ht="15" thickBot="1" x14ac:dyDescent="0.4">
      <c r="B82" s="429"/>
      <c r="C82" s="429"/>
      <c r="D82" s="429"/>
      <c r="E82" s="429"/>
      <c r="F82" s="429"/>
      <c r="G82" s="429"/>
      <c r="H82" s="429"/>
      <c r="I82" s="429"/>
      <c r="J82" s="429"/>
      <c r="K82" s="869" t="s">
        <v>917</v>
      </c>
      <c r="L82" s="870"/>
      <c r="M82" s="870"/>
    </row>
    <row r="83" spans="2:15" x14ac:dyDescent="0.35">
      <c r="B83" s="514" t="s">
        <v>596</v>
      </c>
      <c r="C83" s="515">
        <v>2015</v>
      </c>
      <c r="D83" s="516"/>
      <c r="E83" s="517" t="s">
        <v>695</v>
      </c>
      <c r="F83" s="518"/>
      <c r="G83" s="518"/>
      <c r="H83" s="518"/>
      <c r="I83" s="518"/>
      <c r="J83" s="519"/>
      <c r="K83" s="871" t="s">
        <v>918</v>
      </c>
      <c r="L83" s="872"/>
      <c r="M83" s="872"/>
    </row>
    <row r="84" spans="2:15" x14ac:dyDescent="0.35">
      <c r="B84" s="520" t="s">
        <v>634</v>
      </c>
      <c r="C84" s="300"/>
      <c r="D84" s="300"/>
      <c r="E84" s="328"/>
      <c r="F84" s="328"/>
      <c r="G84" s="328"/>
      <c r="H84" s="328"/>
      <c r="I84" s="328"/>
      <c r="J84" s="521"/>
      <c r="K84" s="873" t="s">
        <v>919</v>
      </c>
      <c r="L84" s="874"/>
      <c r="M84" s="874"/>
    </row>
    <row r="85" spans="2:15" x14ac:dyDescent="0.35">
      <c r="B85" s="522" t="s">
        <v>614</v>
      </c>
      <c r="C85" s="329" t="s">
        <v>635</v>
      </c>
      <c r="D85" s="329" t="s">
        <v>565</v>
      </c>
      <c r="E85" s="330" t="s">
        <v>73</v>
      </c>
      <c r="F85" s="329"/>
      <c r="G85" s="331"/>
      <c r="H85" s="331"/>
      <c r="I85" s="331"/>
      <c r="J85" s="764" t="s">
        <v>810</v>
      </c>
      <c r="K85" s="873" t="s">
        <v>920</v>
      </c>
      <c r="L85" s="874"/>
      <c r="M85" s="874"/>
      <c r="O85" s="365" t="s">
        <v>813</v>
      </c>
    </row>
    <row r="86" spans="2:15" x14ac:dyDescent="0.35">
      <c r="B86" s="523" t="str">
        <f>IF(O86,FLOOR(DATE(C83,5,DAY(MINUTE(C83/38)/2+56)),7)-34,"")</f>
        <v/>
      </c>
      <c r="C86" s="405" t="str">
        <f>IF(O86,IF(YEAR(B86)&lt;&gt;$C$83,"&lt;-- Please Correct date",""),"")</f>
        <v/>
      </c>
      <c r="D86" s="406"/>
      <c r="E86" s="333" t="s">
        <v>577</v>
      </c>
      <c r="F86" s="328"/>
      <c r="G86" s="328"/>
      <c r="H86" s="328"/>
      <c r="I86" s="328"/>
      <c r="J86" s="763" t="s">
        <v>812</v>
      </c>
      <c r="K86" s="875">
        <v>1</v>
      </c>
      <c r="L86" s="874" t="s">
        <v>921</v>
      </c>
      <c r="M86" s="875">
        <v>2018</v>
      </c>
      <c r="O86" s="365" t="b">
        <f>J86='Lists_&amp;_data'!$B$91</f>
        <v>0</v>
      </c>
    </row>
    <row r="87" spans="2:15" x14ac:dyDescent="0.35">
      <c r="B87" s="524" t="str">
        <f>IF(O87,+B86+1,"")</f>
        <v/>
      </c>
      <c r="C87" s="407"/>
      <c r="D87" s="407"/>
      <c r="E87" s="334" t="s">
        <v>578</v>
      </c>
      <c r="F87" s="335"/>
      <c r="G87" s="335"/>
      <c r="H87" s="335"/>
      <c r="I87" s="335"/>
      <c r="J87" s="766" t="s">
        <v>812</v>
      </c>
      <c r="K87" s="875">
        <v>2</v>
      </c>
      <c r="L87" s="874" t="s">
        <v>922</v>
      </c>
      <c r="M87" s="875">
        <v>2019</v>
      </c>
      <c r="O87" s="365" t="b">
        <f>J87='Lists_&amp;_data'!$B$91</f>
        <v>0</v>
      </c>
    </row>
    <row r="88" spans="2:15" x14ac:dyDescent="0.35">
      <c r="B88" s="524" t="str">
        <f>IF(O88,+B86+40,"")</f>
        <v/>
      </c>
      <c r="C88" s="407"/>
      <c r="D88" s="407"/>
      <c r="E88" s="334" t="s">
        <v>439</v>
      </c>
      <c r="F88" s="335"/>
      <c r="G88" s="335"/>
      <c r="H88" s="335"/>
      <c r="I88" s="335"/>
      <c r="J88" s="766" t="s">
        <v>812</v>
      </c>
      <c r="K88" s="875">
        <v>3</v>
      </c>
      <c r="L88" s="874" t="s">
        <v>923</v>
      </c>
      <c r="M88" s="875">
        <v>2014</v>
      </c>
      <c r="O88" s="365" t="b">
        <f>J88='Lists_&amp;_data'!$B$91</f>
        <v>0</v>
      </c>
    </row>
    <row r="89" spans="2:15" x14ac:dyDescent="0.35">
      <c r="B89" s="524" t="str">
        <f>IF(O89,+B86+49,"")</f>
        <v/>
      </c>
      <c r="C89" s="407"/>
      <c r="D89" s="407"/>
      <c r="E89" s="334" t="s">
        <v>438</v>
      </c>
      <c r="F89" s="335"/>
      <c r="G89" s="335"/>
      <c r="H89" s="335"/>
      <c r="I89" s="335"/>
      <c r="J89" s="766" t="s">
        <v>812</v>
      </c>
      <c r="K89" s="875">
        <v>4</v>
      </c>
      <c r="L89" s="874" t="s">
        <v>924</v>
      </c>
      <c r="M89" s="875">
        <v>2015</v>
      </c>
      <c r="O89" s="365" t="b">
        <f>J89='Lists_&amp;_data'!$B$91</f>
        <v>0</v>
      </c>
    </row>
    <row r="90" spans="2:15" x14ac:dyDescent="0.35">
      <c r="B90" s="524" t="str">
        <f>IF(O90,DATE($C$83,C90,D90),"")</f>
        <v/>
      </c>
      <c r="C90" s="408">
        <v>12</v>
      </c>
      <c r="D90" s="408">
        <v>25</v>
      </c>
      <c r="E90" s="403" t="s">
        <v>659</v>
      </c>
      <c r="F90" s="404"/>
      <c r="G90" s="404"/>
      <c r="H90" s="404"/>
      <c r="I90" s="404"/>
      <c r="J90" s="767" t="s">
        <v>812</v>
      </c>
      <c r="K90" s="875">
        <v>5</v>
      </c>
      <c r="L90" s="874" t="s">
        <v>925</v>
      </c>
      <c r="M90" s="875">
        <v>2010</v>
      </c>
      <c r="O90" s="365" t="b">
        <f>J90='Lists_&amp;_data'!$B$91</f>
        <v>0</v>
      </c>
    </row>
    <row r="91" spans="2:15" x14ac:dyDescent="0.35">
      <c r="B91" s="524" t="str">
        <f t="shared" ref="B91:B105" si="1">IF(O91,DATE($C$83,C91,D91),"")</f>
        <v/>
      </c>
      <c r="C91" s="408">
        <v>12</v>
      </c>
      <c r="D91" s="408">
        <v>26</v>
      </c>
      <c r="E91" s="403" t="s">
        <v>661</v>
      </c>
      <c r="F91" s="404"/>
      <c r="G91" s="404"/>
      <c r="H91" s="404"/>
      <c r="I91" s="404"/>
      <c r="J91" s="767" t="s">
        <v>812</v>
      </c>
      <c r="K91" s="875">
        <v>6</v>
      </c>
      <c r="L91" s="874" t="s">
        <v>79</v>
      </c>
      <c r="M91" s="875">
        <v>2011</v>
      </c>
      <c r="O91" s="365" t="b">
        <f>J91='Lists_&amp;_data'!$B$91</f>
        <v>0</v>
      </c>
    </row>
    <row r="92" spans="2:15" x14ac:dyDescent="0.35">
      <c r="B92" s="524" t="str">
        <f t="shared" si="1"/>
        <v/>
      </c>
      <c r="C92" s="408">
        <v>1</v>
      </c>
      <c r="D92" s="408">
        <v>1</v>
      </c>
      <c r="E92" s="403" t="s">
        <v>660</v>
      </c>
      <c r="F92" s="404"/>
      <c r="G92" s="404"/>
      <c r="H92" s="404"/>
      <c r="I92" s="404"/>
      <c r="J92" s="767" t="s">
        <v>812</v>
      </c>
      <c r="K92" s="875">
        <v>7</v>
      </c>
      <c r="L92" s="874" t="s">
        <v>926</v>
      </c>
      <c r="M92" s="875">
        <v>2017</v>
      </c>
      <c r="O92" s="365" t="b">
        <f>J92='Lists_&amp;_data'!$B$91</f>
        <v>0</v>
      </c>
    </row>
    <row r="93" spans="2:15" x14ac:dyDescent="0.35">
      <c r="B93" s="524" t="str">
        <f t="shared" si="1"/>
        <v/>
      </c>
      <c r="C93" s="408"/>
      <c r="D93" s="408"/>
      <c r="E93" s="403" t="s">
        <v>441</v>
      </c>
      <c r="F93" s="404"/>
      <c r="G93" s="404"/>
      <c r="H93" s="404"/>
      <c r="I93" s="404"/>
      <c r="J93" s="767" t="s">
        <v>812</v>
      </c>
      <c r="K93" s="429"/>
      <c r="L93" s="429"/>
      <c r="M93" s="429"/>
      <c r="O93" s="365" t="b">
        <f>J93='Lists_&amp;_data'!$B$91</f>
        <v>0</v>
      </c>
    </row>
    <row r="94" spans="2:15" x14ac:dyDescent="0.35">
      <c r="B94" s="524" t="str">
        <f t="shared" si="1"/>
        <v/>
      </c>
      <c r="C94" s="408"/>
      <c r="D94" s="408"/>
      <c r="E94" s="403" t="s">
        <v>442</v>
      </c>
      <c r="F94" s="404"/>
      <c r="G94" s="404"/>
      <c r="H94" s="404"/>
      <c r="I94" s="404"/>
      <c r="J94" s="767" t="s">
        <v>812</v>
      </c>
      <c r="K94" s="429"/>
      <c r="L94" s="429"/>
      <c r="M94" s="429"/>
      <c r="O94" s="365" t="b">
        <f>J94='Lists_&amp;_data'!$B$91</f>
        <v>0</v>
      </c>
    </row>
    <row r="95" spans="2:15" x14ac:dyDescent="0.35">
      <c r="B95" s="524" t="str">
        <f t="shared" si="1"/>
        <v/>
      </c>
      <c r="C95" s="408"/>
      <c r="D95" s="408"/>
      <c r="E95" s="403" t="s">
        <v>443</v>
      </c>
      <c r="F95" s="404"/>
      <c r="G95" s="404"/>
      <c r="H95" s="404"/>
      <c r="I95" s="404"/>
      <c r="J95" s="767" t="s">
        <v>812</v>
      </c>
      <c r="K95" s="429"/>
      <c r="L95" s="429"/>
      <c r="M95" s="429"/>
      <c r="O95" s="365" t="b">
        <f>J95='Lists_&amp;_data'!$B$91</f>
        <v>0</v>
      </c>
    </row>
    <row r="96" spans="2:15" x14ac:dyDescent="0.35">
      <c r="B96" s="524" t="str">
        <f t="shared" si="1"/>
        <v/>
      </c>
      <c r="C96" s="408"/>
      <c r="D96" s="408"/>
      <c r="E96" s="403" t="s">
        <v>444</v>
      </c>
      <c r="F96" s="404"/>
      <c r="G96" s="404"/>
      <c r="H96" s="404"/>
      <c r="I96" s="404"/>
      <c r="J96" s="767" t="s">
        <v>812</v>
      </c>
      <c r="K96" s="429"/>
      <c r="L96" s="429"/>
      <c r="M96" s="429"/>
      <c r="O96" s="365" t="b">
        <f>J96='Lists_&amp;_data'!$B$91</f>
        <v>0</v>
      </c>
    </row>
    <row r="97" spans="2:15" x14ac:dyDescent="0.35">
      <c r="B97" s="524" t="str">
        <f t="shared" si="1"/>
        <v/>
      </c>
      <c r="C97" s="408"/>
      <c r="D97" s="408"/>
      <c r="E97" s="403" t="s">
        <v>445</v>
      </c>
      <c r="F97" s="404"/>
      <c r="G97" s="404"/>
      <c r="H97" s="404"/>
      <c r="I97" s="404"/>
      <c r="J97" s="767" t="s">
        <v>812</v>
      </c>
      <c r="K97" s="429"/>
      <c r="L97" s="429"/>
      <c r="M97" s="429"/>
      <c r="O97" s="365" t="b">
        <f>J97='Lists_&amp;_data'!$B$91</f>
        <v>0</v>
      </c>
    </row>
    <row r="98" spans="2:15" x14ac:dyDescent="0.35">
      <c r="B98" s="524" t="str">
        <f t="shared" si="1"/>
        <v/>
      </c>
      <c r="C98" s="408"/>
      <c r="D98" s="408"/>
      <c r="E98" s="403" t="s">
        <v>569</v>
      </c>
      <c r="F98" s="404"/>
      <c r="G98" s="404"/>
      <c r="H98" s="404"/>
      <c r="I98" s="404"/>
      <c r="J98" s="767" t="s">
        <v>812</v>
      </c>
      <c r="K98" s="429"/>
      <c r="L98" s="429"/>
      <c r="M98" s="429"/>
      <c r="O98" s="365" t="b">
        <f>J98='Lists_&amp;_data'!$B$91</f>
        <v>0</v>
      </c>
    </row>
    <row r="99" spans="2:15" x14ac:dyDescent="0.35">
      <c r="B99" s="524" t="str">
        <f t="shared" si="1"/>
        <v/>
      </c>
      <c r="C99" s="408"/>
      <c r="D99" s="408"/>
      <c r="E99" s="403" t="s">
        <v>570</v>
      </c>
      <c r="F99" s="404"/>
      <c r="G99" s="404"/>
      <c r="H99" s="404"/>
      <c r="I99" s="404"/>
      <c r="J99" s="767" t="s">
        <v>812</v>
      </c>
      <c r="K99" s="429"/>
      <c r="L99" s="429"/>
      <c r="M99" s="429"/>
      <c r="N99" s="429"/>
      <c r="O99" s="365" t="b">
        <f>J99='Lists_&amp;_data'!$B$91</f>
        <v>0</v>
      </c>
    </row>
    <row r="100" spans="2:15" x14ac:dyDescent="0.35">
      <c r="B100" s="524" t="str">
        <f t="shared" si="1"/>
        <v/>
      </c>
      <c r="C100" s="408"/>
      <c r="D100" s="408"/>
      <c r="E100" s="403" t="s">
        <v>571</v>
      </c>
      <c r="F100" s="404"/>
      <c r="G100" s="404"/>
      <c r="H100" s="404"/>
      <c r="I100" s="404"/>
      <c r="J100" s="767" t="s">
        <v>812</v>
      </c>
      <c r="K100" s="429"/>
      <c r="L100" s="429"/>
      <c r="M100" s="429"/>
      <c r="N100" s="429"/>
      <c r="O100" s="365" t="b">
        <f>J100='Lists_&amp;_data'!$B$91</f>
        <v>0</v>
      </c>
    </row>
    <row r="101" spans="2:15" x14ac:dyDescent="0.35">
      <c r="B101" s="524" t="str">
        <f t="shared" si="1"/>
        <v/>
      </c>
      <c r="C101" s="408"/>
      <c r="D101" s="408"/>
      <c r="E101" s="403" t="s">
        <v>572</v>
      </c>
      <c r="F101" s="404"/>
      <c r="G101" s="404"/>
      <c r="H101" s="404"/>
      <c r="I101" s="404"/>
      <c r="J101" s="767" t="s">
        <v>812</v>
      </c>
      <c r="K101" s="429"/>
      <c r="L101" s="429"/>
      <c r="M101" s="429"/>
      <c r="N101" s="429"/>
      <c r="O101" s="365" t="b">
        <f>J101='Lists_&amp;_data'!$B$91</f>
        <v>0</v>
      </c>
    </row>
    <row r="102" spans="2:15" x14ac:dyDescent="0.35">
      <c r="B102" s="524" t="str">
        <f t="shared" si="1"/>
        <v/>
      </c>
      <c r="C102" s="408"/>
      <c r="D102" s="408"/>
      <c r="E102" s="403" t="s">
        <v>573</v>
      </c>
      <c r="F102" s="404"/>
      <c r="G102" s="404"/>
      <c r="H102" s="404"/>
      <c r="I102" s="404"/>
      <c r="J102" s="767" t="s">
        <v>812</v>
      </c>
      <c r="K102" s="429"/>
      <c r="L102" s="429"/>
      <c r="M102" s="429"/>
      <c r="N102" s="429"/>
      <c r="O102" s="365" t="b">
        <f>J102='Lists_&amp;_data'!$B$91</f>
        <v>0</v>
      </c>
    </row>
    <row r="103" spans="2:15" x14ac:dyDescent="0.35">
      <c r="B103" s="524" t="str">
        <f t="shared" si="1"/>
        <v/>
      </c>
      <c r="C103" s="408"/>
      <c r="D103" s="408"/>
      <c r="E103" s="403" t="s">
        <v>574</v>
      </c>
      <c r="F103" s="404"/>
      <c r="G103" s="404"/>
      <c r="H103" s="404"/>
      <c r="I103" s="404"/>
      <c r="J103" s="767" t="s">
        <v>812</v>
      </c>
      <c r="K103" s="429"/>
      <c r="L103" s="429"/>
      <c r="M103" s="429"/>
      <c r="N103" s="429"/>
      <c r="O103" s="365" t="b">
        <f>J103='Lists_&amp;_data'!$B$91</f>
        <v>0</v>
      </c>
    </row>
    <row r="104" spans="2:15" x14ac:dyDescent="0.35">
      <c r="B104" s="524" t="str">
        <f t="shared" si="1"/>
        <v/>
      </c>
      <c r="C104" s="408"/>
      <c r="D104" s="408"/>
      <c r="E104" s="403" t="s">
        <v>575</v>
      </c>
      <c r="F104" s="404"/>
      <c r="G104" s="404"/>
      <c r="H104" s="404"/>
      <c r="I104" s="404"/>
      <c r="J104" s="767" t="s">
        <v>812</v>
      </c>
      <c r="K104" s="429"/>
      <c r="L104" s="429"/>
      <c r="M104" s="429"/>
      <c r="N104" s="429"/>
      <c r="O104" s="365" t="b">
        <f>J104='Lists_&amp;_data'!$B$91</f>
        <v>0</v>
      </c>
    </row>
    <row r="105" spans="2:15" ht="15" thickBot="1" x14ac:dyDescent="0.4">
      <c r="B105" s="525" t="str">
        <f t="shared" si="1"/>
        <v/>
      </c>
      <c r="C105" s="526"/>
      <c r="D105" s="526"/>
      <c r="E105" s="527" t="s">
        <v>576</v>
      </c>
      <c r="F105" s="528"/>
      <c r="G105" s="528"/>
      <c r="H105" s="528"/>
      <c r="I105" s="528"/>
      <c r="J105" s="768" t="s">
        <v>812</v>
      </c>
      <c r="K105" s="429"/>
      <c r="L105" s="429"/>
      <c r="M105" s="429"/>
      <c r="N105" s="429"/>
      <c r="O105" s="365" t="b">
        <f>J105='Lists_&amp;_data'!$B$91</f>
        <v>0</v>
      </c>
    </row>
    <row r="106" spans="2:15" customFormat="1" x14ac:dyDescent="0.35">
      <c r="B106" s="339"/>
      <c r="C106" s="308"/>
      <c r="D106" s="308"/>
      <c r="E106" s="326"/>
      <c r="F106" s="326"/>
      <c r="G106" s="326"/>
      <c r="H106" s="326"/>
      <c r="I106" s="326"/>
      <c r="J106" s="327"/>
      <c r="K106" s="66"/>
      <c r="L106" s="66"/>
      <c r="M106" s="66"/>
      <c r="N106" s="66"/>
    </row>
    <row r="107" spans="2:15" customFormat="1" x14ac:dyDescent="0.35">
      <c r="B107" s="350" t="s">
        <v>640</v>
      </c>
      <c r="C107" s="349"/>
      <c r="D107" s="349"/>
      <c r="E107" s="290"/>
      <c r="F107" s="544" t="s">
        <v>503</v>
      </c>
      <c r="G107" s="290"/>
      <c r="H107" s="290"/>
      <c r="I107" s="290"/>
      <c r="J107" s="340"/>
      <c r="K107" s="66"/>
      <c r="L107" s="66"/>
      <c r="M107" s="66"/>
      <c r="N107" s="66"/>
    </row>
    <row r="108" spans="2:15" customFormat="1" ht="16.5" x14ac:dyDescent="0.45">
      <c r="B108" s="345" t="s">
        <v>47</v>
      </c>
      <c r="C108" s="346">
        <f>SUM(H118:H122)</f>
        <v>261</v>
      </c>
      <c r="D108" s="347" t="s">
        <v>580</v>
      </c>
      <c r="E108" s="348"/>
      <c r="F108" s="543" t="s">
        <v>641</v>
      </c>
      <c r="G108" s="347" t="s">
        <v>636</v>
      </c>
      <c r="H108" s="348"/>
      <c r="I108" s="348"/>
      <c r="J108" s="340"/>
      <c r="K108" s="66"/>
      <c r="L108" s="66"/>
      <c r="M108" s="66"/>
      <c r="N108" s="66"/>
    </row>
    <row r="109" spans="2:15" customFormat="1" ht="16.5" x14ac:dyDescent="0.45">
      <c r="B109" s="341" t="s">
        <v>48</v>
      </c>
      <c r="C109" s="337">
        <f>H123</f>
        <v>52</v>
      </c>
      <c r="D109" s="334" t="s">
        <v>581</v>
      </c>
      <c r="E109" s="335"/>
      <c r="F109" s="303" t="s">
        <v>642</v>
      </c>
      <c r="G109" s="334" t="s">
        <v>637</v>
      </c>
      <c r="H109" s="335"/>
      <c r="I109" s="335"/>
      <c r="J109" s="340"/>
      <c r="K109" s="66"/>
      <c r="L109" s="66"/>
      <c r="M109" s="66"/>
      <c r="N109" s="66"/>
    </row>
    <row r="110" spans="2:15" customFormat="1" ht="16.5" x14ac:dyDescent="0.45">
      <c r="B110" s="341" t="s">
        <v>49</v>
      </c>
      <c r="C110" s="338">
        <f>H124</f>
        <v>52</v>
      </c>
      <c r="D110" s="334" t="s">
        <v>582</v>
      </c>
      <c r="E110" s="335"/>
      <c r="F110" s="303" t="s">
        <v>643</v>
      </c>
      <c r="G110" s="334" t="s">
        <v>638</v>
      </c>
      <c r="H110" s="335"/>
      <c r="I110" s="335"/>
      <c r="J110" s="340"/>
      <c r="K110" s="66"/>
      <c r="L110" s="66"/>
      <c r="M110" s="66"/>
      <c r="N110" s="66"/>
    </row>
    <row r="111" spans="2:15" customFormat="1" ht="16.5" x14ac:dyDescent="0.45">
      <c r="B111" s="341" t="s">
        <v>50</v>
      </c>
      <c r="C111" s="303">
        <f>SUM(C108:C110)</f>
        <v>365</v>
      </c>
      <c r="D111" s="335"/>
      <c r="E111" s="335"/>
      <c r="F111" s="335"/>
      <c r="G111" s="334" t="s">
        <v>639</v>
      </c>
      <c r="H111" s="335"/>
      <c r="I111" s="335"/>
      <c r="J111" s="340"/>
      <c r="K111" s="66"/>
      <c r="L111" s="66"/>
      <c r="M111" s="66"/>
      <c r="N111" s="66"/>
    </row>
    <row r="112" spans="2:15" customFormat="1" x14ac:dyDescent="0.35">
      <c r="B112" s="342"/>
      <c r="C112" s="310"/>
      <c r="D112" s="310"/>
      <c r="E112" s="343"/>
      <c r="F112" s="343"/>
      <c r="G112" s="343"/>
      <c r="H112" s="343"/>
      <c r="I112" s="343"/>
      <c r="J112" s="344"/>
      <c r="K112" s="66"/>
      <c r="L112" s="66"/>
      <c r="M112" s="66"/>
      <c r="N112" s="66"/>
    </row>
    <row r="113" spans="2:14" customFormat="1" x14ac:dyDescent="0.35">
      <c r="B113" s="66"/>
      <c r="C113" s="286"/>
      <c r="D113" s="286"/>
      <c r="E113" s="66"/>
      <c r="F113" s="66"/>
      <c r="G113" s="66"/>
      <c r="H113" s="66"/>
      <c r="I113" s="66"/>
      <c r="J113" s="66"/>
      <c r="K113" s="66"/>
      <c r="L113" s="66"/>
      <c r="M113" s="66"/>
      <c r="N113" s="66"/>
    </row>
    <row r="114" spans="2:14" customFormat="1" x14ac:dyDescent="0.35">
      <c r="B114" s="66"/>
      <c r="C114" s="286"/>
      <c r="D114" s="286"/>
      <c r="E114" s="66"/>
      <c r="F114" s="66"/>
      <c r="G114" s="66"/>
      <c r="H114" s="66"/>
      <c r="I114" s="66"/>
      <c r="J114" s="66"/>
      <c r="K114" s="66"/>
      <c r="L114" s="66"/>
      <c r="M114" s="66"/>
      <c r="N114" s="66"/>
    </row>
    <row r="115" spans="2:14" customFormat="1" ht="21" x14ac:dyDescent="0.5">
      <c r="B115" s="529" t="s">
        <v>731</v>
      </c>
      <c r="C115" s="286"/>
      <c r="D115" s="286"/>
      <c r="E115" s="66"/>
      <c r="F115" s="66"/>
      <c r="G115" s="66"/>
      <c r="H115" s="66"/>
      <c r="I115" s="66"/>
      <c r="J115" s="66"/>
      <c r="K115" s="66"/>
      <c r="L115" s="66"/>
      <c r="M115" s="66"/>
      <c r="N115" s="66"/>
    </row>
    <row r="116" spans="2:14" customFormat="1" x14ac:dyDescent="0.35">
      <c r="B116" s="66"/>
      <c r="C116" s="286"/>
      <c r="D116" s="286"/>
      <c r="E116" s="66"/>
      <c r="F116" s="66"/>
      <c r="G116" s="66"/>
      <c r="H116" s="66"/>
      <c r="I116" s="66"/>
      <c r="J116" s="66"/>
      <c r="K116" s="66"/>
      <c r="L116" s="66"/>
      <c r="M116" s="66"/>
      <c r="N116" s="66"/>
    </row>
    <row r="117" spans="2:14" customFormat="1" x14ac:dyDescent="0.35">
      <c r="B117" s="532" t="s">
        <v>565</v>
      </c>
      <c r="C117" s="532" t="s">
        <v>566</v>
      </c>
      <c r="D117" s="532" t="s">
        <v>71</v>
      </c>
      <c r="E117" s="532" t="s">
        <v>503</v>
      </c>
      <c r="F117" s="66"/>
      <c r="G117" s="531" t="s">
        <v>567</v>
      </c>
      <c r="H117" s="532" t="s">
        <v>568</v>
      </c>
      <c r="I117" s="533" t="s">
        <v>73</v>
      </c>
      <c r="J117" s="534"/>
      <c r="K117" s="66"/>
      <c r="L117" s="66"/>
      <c r="M117" s="66"/>
      <c r="N117" s="66"/>
    </row>
    <row r="118" spans="2:14" customFormat="1" x14ac:dyDescent="0.35">
      <c r="B118" s="351">
        <f>DATE(Interface!C83,1,1)</f>
        <v>42005</v>
      </c>
      <c r="C118" s="303" t="b">
        <f>IF(ISERROR(MATCH(B118,Interface!$B$86:$B$105,0)),FALSE,TRUE)</f>
        <v>0</v>
      </c>
      <c r="D118" s="303">
        <f t="shared" ref="D118:D181" si="2">IF(C118,7,WEEKDAY(B118,2))</f>
        <v>4</v>
      </c>
      <c r="E118" s="303" t="str">
        <f t="shared" ref="E118:E181" si="3">IF(D118&lt;6,"WRK",IF(D118=6,"SAT","HOL"))</f>
        <v>WRK</v>
      </c>
      <c r="F118" s="66"/>
      <c r="G118" s="341">
        <v>1</v>
      </c>
      <c r="H118" s="530">
        <f t="shared" ref="H118:H124" si="4">COUNTIF($D$118:$D$484,G118)</f>
        <v>52</v>
      </c>
      <c r="I118" s="334" t="s">
        <v>446</v>
      </c>
      <c r="J118" s="336"/>
      <c r="K118" s="66"/>
      <c r="L118" s="66"/>
      <c r="M118" s="66"/>
      <c r="N118" s="66"/>
    </row>
    <row r="119" spans="2:14" customFormat="1" x14ac:dyDescent="0.35">
      <c r="B119" s="351">
        <f t="shared" ref="B119:B182" si="5">+B118+1</f>
        <v>42006</v>
      </c>
      <c r="C119" s="303" t="b">
        <f>IF(ISERROR(MATCH(B119,Interface!$B$86:$B$105,0)),FALSE,TRUE)</f>
        <v>0</v>
      </c>
      <c r="D119" s="303">
        <f t="shared" si="2"/>
        <v>5</v>
      </c>
      <c r="E119" s="303" t="str">
        <f t="shared" si="3"/>
        <v>WRK</v>
      </c>
      <c r="F119" s="66"/>
      <c r="G119" s="341">
        <v>2</v>
      </c>
      <c r="H119" s="530">
        <f t="shared" si="4"/>
        <v>52</v>
      </c>
      <c r="I119" s="334" t="s">
        <v>447</v>
      </c>
      <c r="J119" s="336"/>
      <c r="K119" s="66"/>
      <c r="L119" s="66"/>
      <c r="M119" s="66"/>
      <c r="N119" s="66"/>
    </row>
    <row r="120" spans="2:14" customFormat="1" x14ac:dyDescent="0.35">
      <c r="B120" s="351">
        <f t="shared" si="5"/>
        <v>42007</v>
      </c>
      <c r="C120" s="303" t="b">
        <f>IF(ISERROR(MATCH(B120,Interface!$B$86:$B$105,0)),FALSE,TRUE)</f>
        <v>0</v>
      </c>
      <c r="D120" s="303">
        <f t="shared" si="2"/>
        <v>6</v>
      </c>
      <c r="E120" s="303" t="str">
        <f t="shared" si="3"/>
        <v>SAT</v>
      </c>
      <c r="F120" s="66"/>
      <c r="G120" s="341">
        <v>3</v>
      </c>
      <c r="H120" s="530">
        <f t="shared" si="4"/>
        <v>52</v>
      </c>
      <c r="I120" s="334" t="s">
        <v>448</v>
      </c>
      <c r="J120" s="336"/>
      <c r="K120" s="66"/>
      <c r="L120" s="66"/>
      <c r="M120" s="66"/>
      <c r="N120" s="66"/>
    </row>
    <row r="121" spans="2:14" customFormat="1" x14ac:dyDescent="0.35">
      <c r="B121" s="351">
        <f t="shared" si="5"/>
        <v>42008</v>
      </c>
      <c r="C121" s="303" t="b">
        <f>IF(ISERROR(MATCH(B121,Interface!$B$86:$B$105,0)),FALSE,TRUE)</f>
        <v>0</v>
      </c>
      <c r="D121" s="303">
        <f t="shared" si="2"/>
        <v>7</v>
      </c>
      <c r="E121" s="303" t="str">
        <f t="shared" si="3"/>
        <v>HOL</v>
      </c>
      <c r="F121" s="66"/>
      <c r="G121" s="341">
        <v>4</v>
      </c>
      <c r="H121" s="530">
        <f t="shared" si="4"/>
        <v>53</v>
      </c>
      <c r="I121" s="334" t="s">
        <v>449</v>
      </c>
      <c r="J121" s="336"/>
      <c r="K121" s="66"/>
      <c r="L121" s="66"/>
      <c r="M121" s="66"/>
      <c r="N121" s="66"/>
    </row>
    <row r="122" spans="2:14" customFormat="1" x14ac:dyDescent="0.35">
      <c r="B122" s="351">
        <f t="shared" si="5"/>
        <v>42009</v>
      </c>
      <c r="C122" s="303" t="b">
        <f>IF(ISERROR(MATCH(B122,Interface!$B$86:$B$105,0)),FALSE,TRUE)</f>
        <v>0</v>
      </c>
      <c r="D122" s="303">
        <f t="shared" si="2"/>
        <v>1</v>
      </c>
      <c r="E122" s="303" t="str">
        <f t="shared" si="3"/>
        <v>WRK</v>
      </c>
      <c r="F122" s="66"/>
      <c r="G122" s="341">
        <v>5</v>
      </c>
      <c r="H122" s="530">
        <f t="shared" si="4"/>
        <v>52</v>
      </c>
      <c r="I122" s="334" t="s">
        <v>450</v>
      </c>
      <c r="J122" s="336"/>
      <c r="K122" s="66"/>
      <c r="L122" s="66"/>
      <c r="M122" s="66"/>
      <c r="N122" s="66"/>
    </row>
    <row r="123" spans="2:14" customFormat="1" x14ac:dyDescent="0.35">
      <c r="B123" s="351">
        <f t="shared" si="5"/>
        <v>42010</v>
      </c>
      <c r="C123" s="303" t="b">
        <f>IF(ISERROR(MATCH(B123,Interface!$B$86:$B$105,0)),FALSE,TRUE)</f>
        <v>0</v>
      </c>
      <c r="D123" s="303">
        <f t="shared" si="2"/>
        <v>2</v>
      </c>
      <c r="E123" s="303" t="str">
        <f t="shared" si="3"/>
        <v>WRK</v>
      </c>
      <c r="F123" s="66"/>
      <c r="G123" s="341">
        <v>6</v>
      </c>
      <c r="H123" s="337">
        <f t="shared" si="4"/>
        <v>52</v>
      </c>
      <c r="I123" s="334" t="s">
        <v>10</v>
      </c>
      <c r="J123" s="336"/>
      <c r="K123" s="66"/>
      <c r="L123" s="66"/>
      <c r="M123" s="66"/>
      <c r="N123" s="66"/>
    </row>
    <row r="124" spans="2:14" customFormat="1" x14ac:dyDescent="0.35">
      <c r="B124" s="351">
        <f t="shared" si="5"/>
        <v>42011</v>
      </c>
      <c r="C124" s="303" t="b">
        <f>IF(ISERROR(MATCH(B124,Interface!$B$86:$B$105,0)),FALSE,TRUE)</f>
        <v>0</v>
      </c>
      <c r="D124" s="303">
        <f t="shared" si="2"/>
        <v>3</v>
      </c>
      <c r="E124" s="303" t="str">
        <f t="shared" si="3"/>
        <v>WRK</v>
      </c>
      <c r="F124" s="66"/>
      <c r="G124" s="535">
        <v>7</v>
      </c>
      <c r="H124" s="536">
        <f t="shared" si="4"/>
        <v>52</v>
      </c>
      <c r="I124" s="537" t="s">
        <v>440</v>
      </c>
      <c r="J124" s="538"/>
      <c r="K124" s="66"/>
      <c r="L124" s="66"/>
      <c r="M124" s="66"/>
      <c r="N124" s="66"/>
    </row>
    <row r="125" spans="2:14" customFormat="1" x14ac:dyDescent="0.35">
      <c r="B125" s="351">
        <f t="shared" si="5"/>
        <v>42012</v>
      </c>
      <c r="C125" s="303" t="b">
        <f>IF(ISERROR(MATCH(B125,Interface!$B$86:$B$105,0)),FALSE,TRUE)</f>
        <v>0</v>
      </c>
      <c r="D125" s="303">
        <f t="shared" si="2"/>
        <v>4</v>
      </c>
      <c r="E125" s="303" t="str">
        <f t="shared" si="3"/>
        <v>WRK</v>
      </c>
      <c r="F125" s="66"/>
      <c r="G125" s="539"/>
      <c r="H125" s="540">
        <f>SUM(H118:H124)</f>
        <v>365</v>
      </c>
      <c r="I125" s="541" t="s">
        <v>12</v>
      </c>
      <c r="J125" s="542"/>
      <c r="K125" s="66"/>
      <c r="L125" s="66"/>
      <c r="M125" s="66"/>
      <c r="N125" s="66"/>
    </row>
    <row r="126" spans="2:14" customFormat="1" x14ac:dyDescent="0.35">
      <c r="B126" s="351">
        <f t="shared" si="5"/>
        <v>42013</v>
      </c>
      <c r="C126" s="303" t="b">
        <f>IF(ISERROR(MATCH(B126,Interface!$B$86:$B$105,0)),FALSE,TRUE)</f>
        <v>0</v>
      </c>
      <c r="D126" s="303">
        <f t="shared" si="2"/>
        <v>5</v>
      </c>
      <c r="E126" s="303" t="str">
        <f t="shared" si="3"/>
        <v>WRK</v>
      </c>
      <c r="F126" s="66"/>
      <c r="G126" s="66"/>
      <c r="H126" s="66"/>
      <c r="I126" s="66"/>
      <c r="J126" s="66"/>
      <c r="K126" s="66"/>
      <c r="L126" s="66"/>
      <c r="M126" s="66"/>
      <c r="N126" s="66"/>
    </row>
    <row r="127" spans="2:14" customFormat="1" x14ac:dyDescent="0.35">
      <c r="B127" s="351">
        <f t="shared" si="5"/>
        <v>42014</v>
      </c>
      <c r="C127" s="303" t="b">
        <f>IF(ISERROR(MATCH(B127,Interface!$B$86:$B$105,0)),FALSE,TRUE)</f>
        <v>0</v>
      </c>
      <c r="D127" s="303">
        <f t="shared" si="2"/>
        <v>6</v>
      </c>
      <c r="E127" s="303" t="str">
        <f t="shared" si="3"/>
        <v>SAT</v>
      </c>
      <c r="F127" s="66"/>
      <c r="G127" s="66"/>
      <c r="H127" s="66"/>
      <c r="I127" s="66"/>
      <c r="J127" s="66"/>
      <c r="K127" s="66"/>
      <c r="L127" s="66"/>
      <c r="M127" s="66"/>
      <c r="N127" s="66"/>
    </row>
    <row r="128" spans="2:14" customFormat="1" x14ac:dyDescent="0.35">
      <c r="B128" s="351">
        <f t="shared" si="5"/>
        <v>42015</v>
      </c>
      <c r="C128" s="303" t="b">
        <f>IF(ISERROR(MATCH(B128,Interface!$B$86:$B$105,0)),FALSE,TRUE)</f>
        <v>0</v>
      </c>
      <c r="D128" s="303">
        <f t="shared" si="2"/>
        <v>7</v>
      </c>
      <c r="E128" s="303" t="str">
        <f t="shared" si="3"/>
        <v>HOL</v>
      </c>
      <c r="F128" s="66"/>
      <c r="G128" s="66"/>
      <c r="H128" s="66"/>
      <c r="I128" s="66"/>
      <c r="J128" s="66"/>
      <c r="K128" s="66"/>
      <c r="L128" s="66"/>
      <c r="M128" s="66"/>
      <c r="N128" s="66"/>
    </row>
    <row r="129" spans="2:14" customFormat="1" x14ac:dyDescent="0.35">
      <c r="B129" s="351">
        <f t="shared" si="5"/>
        <v>42016</v>
      </c>
      <c r="C129" s="303" t="b">
        <f>IF(ISERROR(MATCH(B129,Interface!$B$86:$B$105,0)),FALSE,TRUE)</f>
        <v>0</v>
      </c>
      <c r="D129" s="303">
        <f t="shared" si="2"/>
        <v>1</v>
      </c>
      <c r="E129" s="303" t="str">
        <f t="shared" si="3"/>
        <v>WRK</v>
      </c>
      <c r="F129" s="66"/>
      <c r="G129" s="66"/>
      <c r="H129" s="66"/>
      <c r="I129" s="66"/>
      <c r="J129" s="66"/>
      <c r="K129" s="66"/>
      <c r="L129" s="66"/>
      <c r="M129" s="66"/>
      <c r="N129" s="66"/>
    </row>
    <row r="130" spans="2:14" customFormat="1" x14ac:dyDescent="0.35">
      <c r="B130" s="351">
        <f t="shared" si="5"/>
        <v>42017</v>
      </c>
      <c r="C130" s="303" t="b">
        <f>IF(ISERROR(MATCH(B130,Interface!$B$86:$B$105,0)),FALSE,TRUE)</f>
        <v>0</v>
      </c>
      <c r="D130" s="303">
        <f t="shared" si="2"/>
        <v>2</v>
      </c>
      <c r="E130" s="303" t="str">
        <f t="shared" si="3"/>
        <v>WRK</v>
      </c>
      <c r="F130" s="66"/>
      <c r="G130" s="66"/>
      <c r="H130" s="66"/>
      <c r="I130" s="66"/>
      <c r="J130" s="66"/>
      <c r="K130" s="66"/>
      <c r="L130" s="66"/>
      <c r="M130" s="66"/>
      <c r="N130" s="66"/>
    </row>
    <row r="131" spans="2:14" customFormat="1" x14ac:dyDescent="0.35">
      <c r="B131" s="351">
        <f t="shared" si="5"/>
        <v>42018</v>
      </c>
      <c r="C131" s="303" t="b">
        <f>IF(ISERROR(MATCH(B131,Interface!$B$86:$B$105,0)),FALSE,TRUE)</f>
        <v>0</v>
      </c>
      <c r="D131" s="303">
        <f t="shared" si="2"/>
        <v>3</v>
      </c>
      <c r="E131" s="303" t="str">
        <f t="shared" si="3"/>
        <v>WRK</v>
      </c>
      <c r="F131" s="66"/>
      <c r="G131" s="66"/>
      <c r="H131" s="66"/>
      <c r="I131" s="66"/>
      <c r="J131" s="66"/>
      <c r="K131" s="66"/>
      <c r="L131" s="66"/>
      <c r="M131" s="66"/>
      <c r="N131" s="66"/>
    </row>
    <row r="132" spans="2:14" customFormat="1" x14ac:dyDescent="0.35">
      <c r="B132" s="351">
        <f t="shared" si="5"/>
        <v>42019</v>
      </c>
      <c r="C132" s="303" t="b">
        <f>IF(ISERROR(MATCH(B132,Interface!$B$86:$B$105,0)),FALSE,TRUE)</f>
        <v>0</v>
      </c>
      <c r="D132" s="303">
        <f t="shared" si="2"/>
        <v>4</v>
      </c>
      <c r="E132" s="303" t="str">
        <f t="shared" si="3"/>
        <v>WRK</v>
      </c>
      <c r="F132" s="66"/>
      <c r="G132" s="66"/>
      <c r="H132" s="66"/>
      <c r="I132" s="66"/>
      <c r="J132" s="66"/>
      <c r="K132" s="66"/>
      <c r="L132" s="66"/>
      <c r="M132" s="66"/>
      <c r="N132" s="66"/>
    </row>
    <row r="133" spans="2:14" customFormat="1" x14ac:dyDescent="0.35">
      <c r="B133" s="351">
        <f t="shared" si="5"/>
        <v>42020</v>
      </c>
      <c r="C133" s="303" t="b">
        <f>IF(ISERROR(MATCH(B133,Interface!$B$86:$B$105,0)),FALSE,TRUE)</f>
        <v>0</v>
      </c>
      <c r="D133" s="303">
        <f t="shared" si="2"/>
        <v>5</v>
      </c>
      <c r="E133" s="303" t="str">
        <f t="shared" si="3"/>
        <v>WRK</v>
      </c>
      <c r="F133" s="66"/>
      <c r="G133" s="66"/>
      <c r="H133" s="66"/>
      <c r="I133" s="66"/>
      <c r="J133" s="66"/>
      <c r="K133" s="66"/>
      <c r="L133" s="66"/>
      <c r="M133" s="66"/>
      <c r="N133" s="66"/>
    </row>
    <row r="134" spans="2:14" customFormat="1" x14ac:dyDescent="0.35">
      <c r="B134" s="351">
        <f t="shared" si="5"/>
        <v>42021</v>
      </c>
      <c r="C134" s="303" t="b">
        <f>IF(ISERROR(MATCH(B134,Interface!$B$86:$B$105,0)),FALSE,TRUE)</f>
        <v>0</v>
      </c>
      <c r="D134" s="303">
        <f t="shared" si="2"/>
        <v>6</v>
      </c>
      <c r="E134" s="303" t="str">
        <f t="shared" si="3"/>
        <v>SAT</v>
      </c>
      <c r="F134" s="66"/>
      <c r="G134" s="66"/>
      <c r="H134" s="66"/>
      <c r="I134" s="66"/>
      <c r="J134" s="66"/>
      <c r="K134" s="66"/>
      <c r="L134" s="66"/>
      <c r="M134" s="66"/>
      <c r="N134" s="66"/>
    </row>
    <row r="135" spans="2:14" customFormat="1" x14ac:dyDescent="0.35">
      <c r="B135" s="351">
        <f t="shared" si="5"/>
        <v>42022</v>
      </c>
      <c r="C135" s="303" t="b">
        <f>IF(ISERROR(MATCH(B135,Interface!$B$86:$B$105,0)),FALSE,TRUE)</f>
        <v>0</v>
      </c>
      <c r="D135" s="303">
        <f t="shared" si="2"/>
        <v>7</v>
      </c>
      <c r="E135" s="303" t="str">
        <f t="shared" si="3"/>
        <v>HOL</v>
      </c>
      <c r="F135" s="66"/>
      <c r="G135" s="66"/>
      <c r="H135" s="66"/>
      <c r="I135" s="66"/>
      <c r="J135" s="66"/>
      <c r="K135" s="66"/>
      <c r="L135" s="66"/>
      <c r="M135" s="66"/>
      <c r="N135" s="66"/>
    </row>
    <row r="136" spans="2:14" customFormat="1" x14ac:dyDescent="0.35">
      <c r="B136" s="351">
        <f t="shared" si="5"/>
        <v>42023</v>
      </c>
      <c r="C136" s="303" t="b">
        <f>IF(ISERROR(MATCH(B136,Interface!$B$86:$B$105,0)),FALSE,TRUE)</f>
        <v>0</v>
      </c>
      <c r="D136" s="303">
        <f t="shared" si="2"/>
        <v>1</v>
      </c>
      <c r="E136" s="303" t="str">
        <f t="shared" si="3"/>
        <v>WRK</v>
      </c>
      <c r="F136" s="66"/>
      <c r="G136" s="66"/>
      <c r="H136" s="66"/>
      <c r="I136" s="66"/>
      <c r="J136" s="66"/>
      <c r="K136" s="66"/>
      <c r="L136" s="66"/>
      <c r="M136" s="66"/>
      <c r="N136" s="66"/>
    </row>
    <row r="137" spans="2:14" customFormat="1" x14ac:dyDescent="0.35">
      <c r="B137" s="351">
        <f t="shared" si="5"/>
        <v>42024</v>
      </c>
      <c r="C137" s="303" t="b">
        <f>IF(ISERROR(MATCH(B137,Interface!$B$86:$B$105,0)),FALSE,TRUE)</f>
        <v>0</v>
      </c>
      <c r="D137" s="303">
        <f t="shared" si="2"/>
        <v>2</v>
      </c>
      <c r="E137" s="303" t="str">
        <f t="shared" si="3"/>
        <v>WRK</v>
      </c>
      <c r="F137" s="66"/>
      <c r="G137" s="66"/>
      <c r="H137" s="66"/>
      <c r="I137" s="66"/>
      <c r="J137" s="66"/>
      <c r="K137" s="66"/>
      <c r="L137" s="66"/>
      <c r="M137" s="66"/>
      <c r="N137" s="66"/>
    </row>
    <row r="138" spans="2:14" customFormat="1" x14ac:dyDescent="0.35">
      <c r="B138" s="351">
        <f t="shared" si="5"/>
        <v>42025</v>
      </c>
      <c r="C138" s="303" t="b">
        <f>IF(ISERROR(MATCH(B138,Interface!$B$86:$B$105,0)),FALSE,TRUE)</f>
        <v>0</v>
      </c>
      <c r="D138" s="303">
        <f t="shared" si="2"/>
        <v>3</v>
      </c>
      <c r="E138" s="303" t="str">
        <f t="shared" si="3"/>
        <v>WRK</v>
      </c>
      <c r="F138" s="66"/>
      <c r="G138" s="66"/>
      <c r="H138" s="66"/>
      <c r="I138" s="66"/>
      <c r="J138" s="66"/>
      <c r="K138" s="66"/>
      <c r="L138" s="66"/>
      <c r="M138" s="66"/>
      <c r="N138" s="66"/>
    </row>
    <row r="139" spans="2:14" customFormat="1" x14ac:dyDescent="0.35">
      <c r="B139" s="351">
        <f t="shared" si="5"/>
        <v>42026</v>
      </c>
      <c r="C139" s="303" t="b">
        <f>IF(ISERROR(MATCH(B139,Interface!$B$86:$B$105,0)),FALSE,TRUE)</f>
        <v>0</v>
      </c>
      <c r="D139" s="303">
        <f t="shared" si="2"/>
        <v>4</v>
      </c>
      <c r="E139" s="303" t="str">
        <f t="shared" si="3"/>
        <v>WRK</v>
      </c>
      <c r="F139" s="66"/>
      <c r="G139" s="66"/>
      <c r="H139" s="66"/>
      <c r="I139" s="66"/>
      <c r="J139" s="66"/>
      <c r="K139" s="66"/>
      <c r="L139" s="66"/>
      <c r="M139" s="66"/>
      <c r="N139" s="66"/>
    </row>
    <row r="140" spans="2:14" customFormat="1" x14ac:dyDescent="0.35">
      <c r="B140" s="351">
        <f t="shared" si="5"/>
        <v>42027</v>
      </c>
      <c r="C140" s="303" t="b">
        <f>IF(ISERROR(MATCH(B140,Interface!$B$86:$B$105,0)),FALSE,TRUE)</f>
        <v>0</v>
      </c>
      <c r="D140" s="303">
        <f t="shared" si="2"/>
        <v>5</v>
      </c>
      <c r="E140" s="303" t="str">
        <f t="shared" si="3"/>
        <v>WRK</v>
      </c>
      <c r="F140" s="66"/>
      <c r="G140" s="66"/>
      <c r="H140" s="66"/>
      <c r="I140" s="66"/>
      <c r="J140" s="66"/>
      <c r="K140" s="66"/>
      <c r="L140" s="66"/>
      <c r="M140" s="66"/>
      <c r="N140" s="66"/>
    </row>
    <row r="141" spans="2:14" customFormat="1" x14ac:dyDescent="0.35">
      <c r="B141" s="351">
        <f t="shared" si="5"/>
        <v>42028</v>
      </c>
      <c r="C141" s="303" t="b">
        <f>IF(ISERROR(MATCH(B141,Interface!$B$86:$B$105,0)),FALSE,TRUE)</f>
        <v>0</v>
      </c>
      <c r="D141" s="303">
        <f t="shared" si="2"/>
        <v>6</v>
      </c>
      <c r="E141" s="303" t="str">
        <f t="shared" si="3"/>
        <v>SAT</v>
      </c>
      <c r="F141" s="66"/>
      <c r="G141" s="66"/>
      <c r="H141" s="66"/>
      <c r="I141" s="66"/>
      <c r="J141" s="66"/>
      <c r="K141" s="66"/>
      <c r="L141" s="66"/>
      <c r="M141" s="66"/>
      <c r="N141" s="66"/>
    </row>
    <row r="142" spans="2:14" customFormat="1" x14ac:dyDescent="0.35">
      <c r="B142" s="351">
        <f t="shared" si="5"/>
        <v>42029</v>
      </c>
      <c r="C142" s="303" t="b">
        <f>IF(ISERROR(MATCH(B142,Interface!$B$86:$B$105,0)),FALSE,TRUE)</f>
        <v>0</v>
      </c>
      <c r="D142" s="303">
        <f t="shared" si="2"/>
        <v>7</v>
      </c>
      <c r="E142" s="303" t="str">
        <f t="shared" si="3"/>
        <v>HOL</v>
      </c>
      <c r="F142" s="66"/>
      <c r="G142" s="66"/>
      <c r="H142" s="66"/>
      <c r="I142" s="66"/>
      <c r="J142" s="66"/>
      <c r="K142" s="66"/>
      <c r="L142" s="66"/>
      <c r="M142" s="66"/>
      <c r="N142" s="66"/>
    </row>
    <row r="143" spans="2:14" customFormat="1" x14ac:dyDescent="0.35">
      <c r="B143" s="351">
        <f t="shared" si="5"/>
        <v>42030</v>
      </c>
      <c r="C143" s="303" t="b">
        <f>IF(ISERROR(MATCH(B143,Interface!$B$86:$B$105,0)),FALSE,TRUE)</f>
        <v>0</v>
      </c>
      <c r="D143" s="303">
        <f t="shared" si="2"/>
        <v>1</v>
      </c>
      <c r="E143" s="303" t="str">
        <f t="shared" si="3"/>
        <v>WRK</v>
      </c>
      <c r="F143" s="66"/>
      <c r="G143" s="66"/>
      <c r="H143" s="66"/>
      <c r="I143" s="66"/>
      <c r="J143" s="66"/>
      <c r="K143" s="66"/>
      <c r="L143" s="66"/>
      <c r="M143" s="66"/>
      <c r="N143" s="66"/>
    </row>
    <row r="144" spans="2:14" customFormat="1" x14ac:dyDescent="0.35">
      <c r="B144" s="351">
        <f t="shared" si="5"/>
        <v>42031</v>
      </c>
      <c r="C144" s="303" t="b">
        <f>IF(ISERROR(MATCH(B144,Interface!$B$86:$B$105,0)),FALSE,TRUE)</f>
        <v>0</v>
      </c>
      <c r="D144" s="303">
        <f t="shared" si="2"/>
        <v>2</v>
      </c>
      <c r="E144" s="303" t="str">
        <f t="shared" si="3"/>
        <v>WRK</v>
      </c>
      <c r="F144" s="66"/>
      <c r="G144" s="66"/>
      <c r="H144" s="66"/>
      <c r="I144" s="66"/>
      <c r="J144" s="66"/>
      <c r="K144" s="66"/>
      <c r="L144" s="66"/>
      <c r="M144" s="66"/>
      <c r="N144" s="66"/>
    </row>
    <row r="145" spans="2:14" customFormat="1" x14ac:dyDescent="0.35">
      <c r="B145" s="351">
        <f t="shared" si="5"/>
        <v>42032</v>
      </c>
      <c r="C145" s="303" t="b">
        <f>IF(ISERROR(MATCH(B145,Interface!$B$86:$B$105,0)),FALSE,TRUE)</f>
        <v>0</v>
      </c>
      <c r="D145" s="303">
        <f t="shared" si="2"/>
        <v>3</v>
      </c>
      <c r="E145" s="303" t="str">
        <f t="shared" si="3"/>
        <v>WRK</v>
      </c>
      <c r="F145" s="66"/>
      <c r="G145" s="66"/>
      <c r="H145" s="66"/>
      <c r="I145" s="66"/>
      <c r="J145" s="66"/>
      <c r="K145" s="66"/>
      <c r="L145" s="66"/>
      <c r="M145" s="66"/>
      <c r="N145" s="66"/>
    </row>
    <row r="146" spans="2:14" customFormat="1" x14ac:dyDescent="0.35">
      <c r="B146" s="351">
        <f t="shared" si="5"/>
        <v>42033</v>
      </c>
      <c r="C146" s="303" t="b">
        <f>IF(ISERROR(MATCH(B146,Interface!$B$86:$B$105,0)),FALSE,TRUE)</f>
        <v>0</v>
      </c>
      <c r="D146" s="303">
        <f t="shared" si="2"/>
        <v>4</v>
      </c>
      <c r="E146" s="303" t="str">
        <f t="shared" si="3"/>
        <v>WRK</v>
      </c>
      <c r="F146" s="66"/>
      <c r="G146" s="66"/>
      <c r="H146" s="66"/>
      <c r="I146" s="66"/>
      <c r="J146" s="66"/>
      <c r="K146" s="66"/>
      <c r="L146" s="66"/>
      <c r="M146" s="66"/>
      <c r="N146" s="66"/>
    </row>
    <row r="147" spans="2:14" customFormat="1" x14ac:dyDescent="0.35">
      <c r="B147" s="351">
        <f t="shared" si="5"/>
        <v>42034</v>
      </c>
      <c r="C147" s="303" t="b">
        <f>IF(ISERROR(MATCH(B147,Interface!$B$86:$B$105,0)),FALSE,TRUE)</f>
        <v>0</v>
      </c>
      <c r="D147" s="303">
        <f t="shared" si="2"/>
        <v>5</v>
      </c>
      <c r="E147" s="303" t="str">
        <f t="shared" si="3"/>
        <v>WRK</v>
      </c>
      <c r="F147" s="66"/>
      <c r="G147" s="66"/>
      <c r="H147" s="66"/>
      <c r="I147" s="66"/>
      <c r="J147" s="66"/>
      <c r="K147" s="66"/>
      <c r="L147" s="66"/>
      <c r="M147" s="66"/>
      <c r="N147" s="66"/>
    </row>
    <row r="148" spans="2:14" customFormat="1" x14ac:dyDescent="0.35">
      <c r="B148" s="351">
        <f t="shared" si="5"/>
        <v>42035</v>
      </c>
      <c r="C148" s="303" t="b">
        <f>IF(ISERROR(MATCH(B148,Interface!$B$86:$B$105,0)),FALSE,TRUE)</f>
        <v>0</v>
      </c>
      <c r="D148" s="303">
        <f t="shared" si="2"/>
        <v>6</v>
      </c>
      <c r="E148" s="303" t="str">
        <f t="shared" si="3"/>
        <v>SAT</v>
      </c>
      <c r="F148" s="66"/>
      <c r="G148" s="66"/>
      <c r="H148" s="66"/>
      <c r="I148" s="66"/>
      <c r="J148" s="66"/>
      <c r="K148" s="66"/>
      <c r="L148" s="66"/>
      <c r="M148" s="66"/>
      <c r="N148" s="66"/>
    </row>
    <row r="149" spans="2:14" customFormat="1" x14ac:dyDescent="0.35">
      <c r="B149" s="351">
        <f t="shared" si="5"/>
        <v>42036</v>
      </c>
      <c r="C149" s="303" t="b">
        <f>IF(ISERROR(MATCH(B149,Interface!$B$86:$B$105,0)),FALSE,TRUE)</f>
        <v>0</v>
      </c>
      <c r="D149" s="303">
        <f t="shared" si="2"/>
        <v>7</v>
      </c>
      <c r="E149" s="303" t="str">
        <f t="shared" si="3"/>
        <v>HOL</v>
      </c>
      <c r="F149" s="66"/>
      <c r="G149" s="66"/>
      <c r="H149" s="66"/>
      <c r="I149" s="66"/>
      <c r="J149" s="66"/>
      <c r="K149" s="66"/>
      <c r="L149" s="66"/>
      <c r="M149" s="66"/>
      <c r="N149" s="66"/>
    </row>
    <row r="150" spans="2:14" customFormat="1" x14ac:dyDescent="0.35">
      <c r="B150" s="351">
        <f t="shared" si="5"/>
        <v>42037</v>
      </c>
      <c r="C150" s="303" t="b">
        <f>IF(ISERROR(MATCH(B150,Interface!$B$86:$B$105,0)),FALSE,TRUE)</f>
        <v>0</v>
      </c>
      <c r="D150" s="303">
        <f t="shared" si="2"/>
        <v>1</v>
      </c>
      <c r="E150" s="303" t="str">
        <f t="shared" si="3"/>
        <v>WRK</v>
      </c>
      <c r="F150" s="66"/>
      <c r="G150" s="66"/>
      <c r="H150" s="66"/>
      <c r="I150" s="66"/>
      <c r="J150" s="66"/>
      <c r="K150" s="66"/>
      <c r="L150" s="66"/>
      <c r="M150" s="66"/>
      <c r="N150" s="66"/>
    </row>
    <row r="151" spans="2:14" customFormat="1" x14ac:dyDescent="0.35">
      <c r="B151" s="351">
        <f t="shared" si="5"/>
        <v>42038</v>
      </c>
      <c r="C151" s="303" t="b">
        <f>IF(ISERROR(MATCH(B151,Interface!$B$86:$B$105,0)),FALSE,TRUE)</f>
        <v>0</v>
      </c>
      <c r="D151" s="303">
        <f t="shared" si="2"/>
        <v>2</v>
      </c>
      <c r="E151" s="303" t="str">
        <f t="shared" si="3"/>
        <v>WRK</v>
      </c>
      <c r="F151" s="66"/>
      <c r="G151" s="66"/>
      <c r="H151" s="66"/>
      <c r="I151" s="66"/>
      <c r="J151" s="66"/>
      <c r="K151" s="66"/>
      <c r="L151" s="66"/>
      <c r="M151" s="66"/>
      <c r="N151" s="66"/>
    </row>
    <row r="152" spans="2:14" customFormat="1" x14ac:dyDescent="0.35">
      <c r="B152" s="351">
        <f t="shared" si="5"/>
        <v>42039</v>
      </c>
      <c r="C152" s="303" t="b">
        <f>IF(ISERROR(MATCH(B152,Interface!$B$86:$B$105,0)),FALSE,TRUE)</f>
        <v>0</v>
      </c>
      <c r="D152" s="303">
        <f t="shared" si="2"/>
        <v>3</v>
      </c>
      <c r="E152" s="303" t="str">
        <f t="shared" si="3"/>
        <v>WRK</v>
      </c>
      <c r="F152" s="66"/>
      <c r="G152" s="66"/>
      <c r="H152" s="66"/>
      <c r="I152" s="66"/>
      <c r="J152" s="66"/>
      <c r="K152" s="66"/>
      <c r="L152" s="66"/>
      <c r="M152" s="66"/>
      <c r="N152" s="66"/>
    </row>
    <row r="153" spans="2:14" customFormat="1" x14ac:dyDescent="0.35">
      <c r="B153" s="351">
        <f t="shared" si="5"/>
        <v>42040</v>
      </c>
      <c r="C153" s="303" t="b">
        <f>IF(ISERROR(MATCH(B153,Interface!$B$86:$B$105,0)),FALSE,TRUE)</f>
        <v>0</v>
      </c>
      <c r="D153" s="303">
        <f t="shared" si="2"/>
        <v>4</v>
      </c>
      <c r="E153" s="303" t="str">
        <f t="shared" si="3"/>
        <v>WRK</v>
      </c>
      <c r="F153" s="66"/>
      <c r="G153" s="66"/>
      <c r="H153" s="66"/>
      <c r="I153" s="66"/>
      <c r="J153" s="66"/>
      <c r="K153" s="66"/>
      <c r="L153" s="66"/>
      <c r="M153" s="66"/>
      <c r="N153" s="66"/>
    </row>
    <row r="154" spans="2:14" customFormat="1" x14ac:dyDescent="0.35">
      <c r="B154" s="351">
        <f t="shared" si="5"/>
        <v>42041</v>
      </c>
      <c r="C154" s="303" t="b">
        <f>IF(ISERROR(MATCH(B154,Interface!$B$86:$B$105,0)),FALSE,TRUE)</f>
        <v>0</v>
      </c>
      <c r="D154" s="303">
        <f t="shared" si="2"/>
        <v>5</v>
      </c>
      <c r="E154" s="303" t="str">
        <f t="shared" si="3"/>
        <v>WRK</v>
      </c>
      <c r="F154" s="66"/>
      <c r="G154" s="66"/>
      <c r="H154" s="66"/>
      <c r="I154" s="66"/>
      <c r="J154" s="66"/>
      <c r="K154" s="66"/>
      <c r="L154" s="66"/>
      <c r="M154" s="66"/>
      <c r="N154" s="66"/>
    </row>
    <row r="155" spans="2:14" customFormat="1" x14ac:dyDescent="0.35">
      <c r="B155" s="351">
        <f t="shared" si="5"/>
        <v>42042</v>
      </c>
      <c r="C155" s="303" t="b">
        <f>IF(ISERROR(MATCH(B155,Interface!$B$86:$B$105,0)),FALSE,TRUE)</f>
        <v>0</v>
      </c>
      <c r="D155" s="303">
        <f t="shared" si="2"/>
        <v>6</v>
      </c>
      <c r="E155" s="303" t="str">
        <f t="shared" si="3"/>
        <v>SAT</v>
      </c>
      <c r="F155" s="66"/>
      <c r="G155" s="66"/>
      <c r="H155" s="66"/>
      <c r="I155" s="66"/>
      <c r="J155" s="66"/>
      <c r="K155" s="66"/>
      <c r="L155" s="66"/>
      <c r="M155" s="66"/>
      <c r="N155" s="66"/>
    </row>
    <row r="156" spans="2:14" customFormat="1" x14ac:dyDescent="0.35">
      <c r="B156" s="351">
        <f t="shared" si="5"/>
        <v>42043</v>
      </c>
      <c r="C156" s="303" t="b">
        <f>IF(ISERROR(MATCH(B156,Interface!$B$86:$B$105,0)),FALSE,TRUE)</f>
        <v>0</v>
      </c>
      <c r="D156" s="303">
        <f t="shared" si="2"/>
        <v>7</v>
      </c>
      <c r="E156" s="303" t="str">
        <f t="shared" si="3"/>
        <v>HOL</v>
      </c>
      <c r="F156" s="66"/>
      <c r="G156" s="66"/>
      <c r="H156" s="66"/>
      <c r="I156" s="66"/>
      <c r="J156" s="66"/>
      <c r="K156" s="66"/>
      <c r="L156" s="66"/>
      <c r="M156" s="66"/>
      <c r="N156" s="66"/>
    </row>
    <row r="157" spans="2:14" customFormat="1" x14ac:dyDescent="0.35">
      <c r="B157" s="351">
        <f t="shared" si="5"/>
        <v>42044</v>
      </c>
      <c r="C157" s="303" t="b">
        <f>IF(ISERROR(MATCH(B157,Interface!$B$86:$B$105,0)),FALSE,TRUE)</f>
        <v>0</v>
      </c>
      <c r="D157" s="303">
        <f t="shared" si="2"/>
        <v>1</v>
      </c>
      <c r="E157" s="303" t="str">
        <f t="shared" si="3"/>
        <v>WRK</v>
      </c>
      <c r="F157" s="66"/>
      <c r="G157" s="66"/>
      <c r="H157" s="66"/>
      <c r="I157" s="66"/>
      <c r="J157" s="66"/>
      <c r="K157" s="66"/>
      <c r="L157" s="66"/>
      <c r="M157" s="66"/>
      <c r="N157" s="66"/>
    </row>
    <row r="158" spans="2:14" customFormat="1" x14ac:dyDescent="0.35">
      <c r="B158" s="351">
        <f t="shared" si="5"/>
        <v>42045</v>
      </c>
      <c r="C158" s="303" t="b">
        <f>IF(ISERROR(MATCH(B158,Interface!$B$86:$B$105,0)),FALSE,TRUE)</f>
        <v>0</v>
      </c>
      <c r="D158" s="303">
        <f t="shared" si="2"/>
        <v>2</v>
      </c>
      <c r="E158" s="303" t="str">
        <f t="shared" si="3"/>
        <v>WRK</v>
      </c>
      <c r="F158" s="66"/>
      <c r="G158" s="66"/>
      <c r="H158" s="66"/>
      <c r="I158" s="66"/>
      <c r="J158" s="66"/>
      <c r="K158" s="66"/>
      <c r="L158" s="66"/>
      <c r="M158" s="66"/>
      <c r="N158" s="66"/>
    </row>
    <row r="159" spans="2:14" customFormat="1" x14ac:dyDescent="0.35">
      <c r="B159" s="351">
        <f t="shared" si="5"/>
        <v>42046</v>
      </c>
      <c r="C159" s="303" t="b">
        <f>IF(ISERROR(MATCH(B159,Interface!$B$86:$B$105,0)),FALSE,TRUE)</f>
        <v>0</v>
      </c>
      <c r="D159" s="303">
        <f t="shared" si="2"/>
        <v>3</v>
      </c>
      <c r="E159" s="303" t="str">
        <f t="shared" si="3"/>
        <v>WRK</v>
      </c>
      <c r="F159" s="66"/>
      <c r="G159" s="66"/>
      <c r="H159" s="66"/>
      <c r="I159" s="66"/>
      <c r="J159" s="66"/>
      <c r="K159" s="66"/>
      <c r="L159" s="66"/>
      <c r="M159" s="66"/>
      <c r="N159" s="66"/>
    </row>
    <row r="160" spans="2:14" customFormat="1" x14ac:dyDescent="0.35">
      <c r="B160" s="351">
        <f t="shared" si="5"/>
        <v>42047</v>
      </c>
      <c r="C160" s="303" t="b">
        <f>IF(ISERROR(MATCH(B160,Interface!$B$86:$B$105,0)),FALSE,TRUE)</f>
        <v>0</v>
      </c>
      <c r="D160" s="303">
        <f t="shared" si="2"/>
        <v>4</v>
      </c>
      <c r="E160" s="303" t="str">
        <f t="shared" si="3"/>
        <v>WRK</v>
      </c>
      <c r="F160" s="66"/>
      <c r="G160" s="66"/>
      <c r="H160" s="66"/>
      <c r="I160" s="66"/>
      <c r="J160" s="66"/>
      <c r="K160" s="66"/>
      <c r="L160" s="66"/>
      <c r="M160" s="66"/>
      <c r="N160" s="66"/>
    </row>
    <row r="161" spans="2:14" customFormat="1" x14ac:dyDescent="0.35">
      <c r="B161" s="351">
        <f t="shared" si="5"/>
        <v>42048</v>
      </c>
      <c r="C161" s="303" t="b">
        <f>IF(ISERROR(MATCH(B161,Interface!$B$86:$B$105,0)),FALSE,TRUE)</f>
        <v>0</v>
      </c>
      <c r="D161" s="303">
        <f t="shared" si="2"/>
        <v>5</v>
      </c>
      <c r="E161" s="303" t="str">
        <f t="shared" si="3"/>
        <v>WRK</v>
      </c>
      <c r="F161" s="66"/>
      <c r="G161" s="66"/>
      <c r="H161" s="66"/>
      <c r="I161" s="66"/>
      <c r="J161" s="66"/>
      <c r="K161" s="66"/>
      <c r="L161" s="66"/>
      <c r="M161" s="66"/>
      <c r="N161" s="66"/>
    </row>
    <row r="162" spans="2:14" customFormat="1" x14ac:dyDescent="0.35">
      <c r="B162" s="351">
        <f t="shared" si="5"/>
        <v>42049</v>
      </c>
      <c r="C162" s="303" t="b">
        <f>IF(ISERROR(MATCH(B162,Interface!$B$86:$B$105,0)),FALSE,TRUE)</f>
        <v>0</v>
      </c>
      <c r="D162" s="303">
        <f t="shared" si="2"/>
        <v>6</v>
      </c>
      <c r="E162" s="303" t="str">
        <f t="shared" si="3"/>
        <v>SAT</v>
      </c>
      <c r="F162" s="66"/>
      <c r="G162" s="66"/>
      <c r="H162" s="66"/>
      <c r="I162" s="66"/>
      <c r="J162" s="66"/>
      <c r="K162" s="66"/>
      <c r="L162" s="66"/>
      <c r="M162" s="66"/>
      <c r="N162" s="66"/>
    </row>
    <row r="163" spans="2:14" customFormat="1" x14ac:dyDescent="0.35">
      <c r="B163" s="351">
        <f t="shared" si="5"/>
        <v>42050</v>
      </c>
      <c r="C163" s="303" t="b">
        <f>IF(ISERROR(MATCH(B163,Interface!$B$86:$B$105,0)),FALSE,TRUE)</f>
        <v>0</v>
      </c>
      <c r="D163" s="303">
        <f t="shared" si="2"/>
        <v>7</v>
      </c>
      <c r="E163" s="303" t="str">
        <f t="shared" si="3"/>
        <v>HOL</v>
      </c>
      <c r="F163" s="66"/>
      <c r="G163" s="66"/>
      <c r="H163" s="66"/>
      <c r="I163" s="66"/>
      <c r="J163" s="66"/>
      <c r="K163" s="66"/>
      <c r="L163" s="66"/>
      <c r="M163" s="66"/>
      <c r="N163" s="66"/>
    </row>
    <row r="164" spans="2:14" customFormat="1" x14ac:dyDescent="0.35">
      <c r="B164" s="351">
        <f t="shared" si="5"/>
        <v>42051</v>
      </c>
      <c r="C164" s="303" t="b">
        <f>IF(ISERROR(MATCH(B164,Interface!$B$86:$B$105,0)),FALSE,TRUE)</f>
        <v>0</v>
      </c>
      <c r="D164" s="303">
        <f t="shared" si="2"/>
        <v>1</v>
      </c>
      <c r="E164" s="303" t="str">
        <f t="shared" si="3"/>
        <v>WRK</v>
      </c>
      <c r="F164" s="66"/>
      <c r="G164" s="66"/>
      <c r="H164" s="66"/>
      <c r="I164" s="66"/>
      <c r="J164" s="66"/>
      <c r="K164" s="66"/>
      <c r="L164" s="66"/>
      <c r="M164" s="66"/>
      <c r="N164" s="66"/>
    </row>
    <row r="165" spans="2:14" customFormat="1" x14ac:dyDescent="0.35">
      <c r="B165" s="351">
        <f t="shared" si="5"/>
        <v>42052</v>
      </c>
      <c r="C165" s="303" t="b">
        <f>IF(ISERROR(MATCH(B165,Interface!$B$86:$B$105,0)),FALSE,TRUE)</f>
        <v>0</v>
      </c>
      <c r="D165" s="303">
        <f t="shared" si="2"/>
        <v>2</v>
      </c>
      <c r="E165" s="303" t="str">
        <f t="shared" si="3"/>
        <v>WRK</v>
      </c>
      <c r="F165" s="66"/>
      <c r="G165" s="66"/>
      <c r="H165" s="66"/>
      <c r="I165" s="66"/>
      <c r="J165" s="66"/>
      <c r="K165" s="66"/>
      <c r="L165" s="66"/>
      <c r="M165" s="66"/>
      <c r="N165" s="66"/>
    </row>
    <row r="166" spans="2:14" customFormat="1" x14ac:dyDescent="0.35">
      <c r="B166" s="351">
        <f t="shared" si="5"/>
        <v>42053</v>
      </c>
      <c r="C166" s="303" t="b">
        <f>IF(ISERROR(MATCH(B166,Interface!$B$86:$B$105,0)),FALSE,TRUE)</f>
        <v>0</v>
      </c>
      <c r="D166" s="303">
        <f t="shared" si="2"/>
        <v>3</v>
      </c>
      <c r="E166" s="303" t="str">
        <f t="shared" si="3"/>
        <v>WRK</v>
      </c>
      <c r="F166" s="66"/>
      <c r="G166" s="66"/>
      <c r="H166" s="66"/>
      <c r="I166" s="66"/>
      <c r="J166" s="66"/>
      <c r="K166" s="66"/>
      <c r="L166" s="66"/>
      <c r="M166" s="66"/>
      <c r="N166" s="66"/>
    </row>
    <row r="167" spans="2:14" customFormat="1" x14ac:dyDescent="0.35">
      <c r="B167" s="351">
        <f t="shared" si="5"/>
        <v>42054</v>
      </c>
      <c r="C167" s="303" t="b">
        <f>IF(ISERROR(MATCH(B167,Interface!$B$86:$B$105,0)),FALSE,TRUE)</f>
        <v>0</v>
      </c>
      <c r="D167" s="303">
        <f t="shared" si="2"/>
        <v>4</v>
      </c>
      <c r="E167" s="303" t="str">
        <f t="shared" si="3"/>
        <v>WRK</v>
      </c>
      <c r="F167" s="66"/>
      <c r="G167" s="66"/>
      <c r="H167" s="66"/>
      <c r="I167" s="66"/>
      <c r="J167" s="66"/>
      <c r="K167" s="66"/>
      <c r="L167" s="66"/>
      <c r="M167" s="66"/>
      <c r="N167" s="66"/>
    </row>
    <row r="168" spans="2:14" customFormat="1" x14ac:dyDescent="0.35">
      <c r="B168" s="351">
        <f t="shared" si="5"/>
        <v>42055</v>
      </c>
      <c r="C168" s="303" t="b">
        <f>IF(ISERROR(MATCH(B168,Interface!$B$86:$B$105,0)),FALSE,TRUE)</f>
        <v>0</v>
      </c>
      <c r="D168" s="303">
        <f t="shared" si="2"/>
        <v>5</v>
      </c>
      <c r="E168" s="303" t="str">
        <f t="shared" si="3"/>
        <v>WRK</v>
      </c>
      <c r="F168" s="66"/>
      <c r="G168" s="66"/>
      <c r="H168" s="66"/>
      <c r="I168" s="66"/>
      <c r="J168" s="66"/>
      <c r="K168" s="66"/>
      <c r="L168" s="66"/>
      <c r="M168" s="66"/>
      <c r="N168" s="66"/>
    </row>
    <row r="169" spans="2:14" customFormat="1" x14ac:dyDescent="0.35">
      <c r="B169" s="351">
        <f t="shared" si="5"/>
        <v>42056</v>
      </c>
      <c r="C169" s="303" t="b">
        <f>IF(ISERROR(MATCH(B169,Interface!$B$86:$B$105,0)),FALSE,TRUE)</f>
        <v>0</v>
      </c>
      <c r="D169" s="303">
        <f t="shared" si="2"/>
        <v>6</v>
      </c>
      <c r="E169" s="303" t="str">
        <f t="shared" si="3"/>
        <v>SAT</v>
      </c>
      <c r="F169" s="66"/>
      <c r="G169" s="66"/>
      <c r="H169" s="66"/>
      <c r="I169" s="66"/>
      <c r="J169" s="66"/>
      <c r="K169" s="66"/>
      <c r="L169" s="66"/>
      <c r="M169" s="66"/>
      <c r="N169" s="66"/>
    </row>
    <row r="170" spans="2:14" customFormat="1" x14ac:dyDescent="0.35">
      <c r="B170" s="351">
        <f t="shared" si="5"/>
        <v>42057</v>
      </c>
      <c r="C170" s="303" t="b">
        <f>IF(ISERROR(MATCH(B170,Interface!$B$86:$B$105,0)),FALSE,TRUE)</f>
        <v>0</v>
      </c>
      <c r="D170" s="303">
        <f t="shared" si="2"/>
        <v>7</v>
      </c>
      <c r="E170" s="303" t="str">
        <f t="shared" si="3"/>
        <v>HOL</v>
      </c>
      <c r="F170" s="66"/>
      <c r="G170" s="66"/>
      <c r="H170" s="66"/>
      <c r="I170" s="66"/>
      <c r="J170" s="66"/>
      <c r="K170" s="66"/>
      <c r="L170" s="66"/>
      <c r="M170" s="66"/>
      <c r="N170" s="66"/>
    </row>
    <row r="171" spans="2:14" customFormat="1" x14ac:dyDescent="0.35">
      <c r="B171" s="351">
        <f t="shared" si="5"/>
        <v>42058</v>
      </c>
      <c r="C171" s="303" t="b">
        <f>IF(ISERROR(MATCH(B171,Interface!$B$86:$B$105,0)),FALSE,TRUE)</f>
        <v>0</v>
      </c>
      <c r="D171" s="303">
        <f t="shared" si="2"/>
        <v>1</v>
      </c>
      <c r="E171" s="303" t="str">
        <f t="shared" si="3"/>
        <v>WRK</v>
      </c>
      <c r="F171" s="66"/>
      <c r="G171" s="66"/>
      <c r="H171" s="66"/>
      <c r="I171" s="66"/>
      <c r="J171" s="66"/>
      <c r="K171" s="66"/>
      <c r="L171" s="66"/>
      <c r="M171" s="66"/>
      <c r="N171" s="66"/>
    </row>
    <row r="172" spans="2:14" customFormat="1" x14ac:dyDescent="0.35">
      <c r="B172" s="351">
        <f t="shared" si="5"/>
        <v>42059</v>
      </c>
      <c r="C172" s="303" t="b">
        <f>IF(ISERROR(MATCH(B172,Interface!$B$86:$B$105,0)),FALSE,TRUE)</f>
        <v>0</v>
      </c>
      <c r="D172" s="303">
        <f t="shared" si="2"/>
        <v>2</v>
      </c>
      <c r="E172" s="303" t="str">
        <f t="shared" si="3"/>
        <v>WRK</v>
      </c>
      <c r="F172" s="66"/>
      <c r="G172" s="66"/>
      <c r="H172" s="66"/>
      <c r="I172" s="66"/>
      <c r="J172" s="66"/>
      <c r="K172" s="66"/>
      <c r="L172" s="66"/>
      <c r="M172" s="66"/>
      <c r="N172" s="66"/>
    </row>
    <row r="173" spans="2:14" customFormat="1" x14ac:dyDescent="0.35">
      <c r="B173" s="351">
        <f t="shared" si="5"/>
        <v>42060</v>
      </c>
      <c r="C173" s="303" t="b">
        <f>IF(ISERROR(MATCH(B173,Interface!$B$86:$B$105,0)),FALSE,TRUE)</f>
        <v>0</v>
      </c>
      <c r="D173" s="303">
        <f t="shared" si="2"/>
        <v>3</v>
      </c>
      <c r="E173" s="303" t="str">
        <f t="shared" si="3"/>
        <v>WRK</v>
      </c>
      <c r="F173" s="66"/>
      <c r="G173" s="66"/>
      <c r="H173" s="66"/>
      <c r="I173" s="66"/>
      <c r="J173" s="66"/>
      <c r="K173" s="66"/>
      <c r="L173" s="66"/>
      <c r="M173" s="66"/>
      <c r="N173" s="66"/>
    </row>
    <row r="174" spans="2:14" customFormat="1" x14ac:dyDescent="0.35">
      <c r="B174" s="351">
        <f t="shared" si="5"/>
        <v>42061</v>
      </c>
      <c r="C174" s="303" t="b">
        <f>IF(ISERROR(MATCH(B174,Interface!$B$86:$B$105,0)),FALSE,TRUE)</f>
        <v>0</v>
      </c>
      <c r="D174" s="303">
        <f t="shared" si="2"/>
        <v>4</v>
      </c>
      <c r="E174" s="303" t="str">
        <f t="shared" si="3"/>
        <v>WRK</v>
      </c>
      <c r="F174" s="66"/>
      <c r="G174" s="66"/>
      <c r="H174" s="66"/>
      <c r="I174" s="66"/>
      <c r="J174" s="66"/>
      <c r="K174" s="66"/>
      <c r="L174" s="66"/>
      <c r="M174" s="66"/>
      <c r="N174" s="66"/>
    </row>
    <row r="175" spans="2:14" customFormat="1" x14ac:dyDescent="0.35">
      <c r="B175" s="351">
        <f t="shared" si="5"/>
        <v>42062</v>
      </c>
      <c r="C175" s="303" t="b">
        <f>IF(ISERROR(MATCH(B175,Interface!$B$86:$B$105,0)),FALSE,TRUE)</f>
        <v>0</v>
      </c>
      <c r="D175" s="303">
        <f t="shared" si="2"/>
        <v>5</v>
      </c>
      <c r="E175" s="303" t="str">
        <f t="shared" si="3"/>
        <v>WRK</v>
      </c>
      <c r="F175" s="66"/>
      <c r="G175" s="66"/>
      <c r="H175" s="66"/>
      <c r="I175" s="66"/>
      <c r="J175" s="66"/>
      <c r="K175" s="66"/>
      <c r="L175" s="66"/>
      <c r="M175" s="66"/>
      <c r="N175" s="66"/>
    </row>
    <row r="176" spans="2:14" customFormat="1" x14ac:dyDescent="0.35">
      <c r="B176" s="351">
        <f t="shared" si="5"/>
        <v>42063</v>
      </c>
      <c r="C176" s="303" t="b">
        <f>IF(ISERROR(MATCH(B176,Interface!$B$86:$B$105,0)),FALSE,TRUE)</f>
        <v>0</v>
      </c>
      <c r="D176" s="303">
        <f t="shared" si="2"/>
        <v>6</v>
      </c>
      <c r="E176" s="303" t="str">
        <f t="shared" si="3"/>
        <v>SAT</v>
      </c>
      <c r="F176" s="66"/>
      <c r="G176" s="66"/>
      <c r="H176" s="66"/>
      <c r="I176" s="66"/>
      <c r="J176" s="66"/>
      <c r="K176" s="66"/>
      <c r="L176" s="66"/>
      <c r="M176" s="66"/>
      <c r="N176" s="66"/>
    </row>
    <row r="177" spans="2:14" customFormat="1" x14ac:dyDescent="0.35">
      <c r="B177" s="351">
        <f t="shared" si="5"/>
        <v>42064</v>
      </c>
      <c r="C177" s="303" t="b">
        <f>IF(ISERROR(MATCH(B177,Interface!$B$86:$B$105,0)),FALSE,TRUE)</f>
        <v>0</v>
      </c>
      <c r="D177" s="303">
        <f t="shared" si="2"/>
        <v>7</v>
      </c>
      <c r="E177" s="303" t="str">
        <f t="shared" si="3"/>
        <v>HOL</v>
      </c>
      <c r="F177" s="66"/>
      <c r="G177" s="66"/>
      <c r="H177" s="66"/>
      <c r="I177" s="66"/>
      <c r="J177" s="66"/>
      <c r="K177" s="66"/>
      <c r="L177" s="66"/>
      <c r="M177" s="66"/>
      <c r="N177" s="66"/>
    </row>
    <row r="178" spans="2:14" customFormat="1" x14ac:dyDescent="0.35">
      <c r="B178" s="351">
        <f t="shared" si="5"/>
        <v>42065</v>
      </c>
      <c r="C178" s="303" t="b">
        <f>IF(ISERROR(MATCH(B178,Interface!$B$86:$B$105,0)),FALSE,TRUE)</f>
        <v>0</v>
      </c>
      <c r="D178" s="303">
        <f t="shared" si="2"/>
        <v>1</v>
      </c>
      <c r="E178" s="303" t="str">
        <f t="shared" si="3"/>
        <v>WRK</v>
      </c>
      <c r="F178" s="66"/>
      <c r="G178" s="66"/>
      <c r="H178" s="66"/>
      <c r="I178" s="66"/>
      <c r="J178" s="66"/>
      <c r="K178" s="66"/>
      <c r="L178" s="66"/>
      <c r="M178" s="66"/>
      <c r="N178" s="66"/>
    </row>
    <row r="179" spans="2:14" customFormat="1" x14ac:dyDescent="0.35">
      <c r="B179" s="351">
        <f t="shared" si="5"/>
        <v>42066</v>
      </c>
      <c r="C179" s="303" t="b">
        <f>IF(ISERROR(MATCH(B179,Interface!$B$86:$B$105,0)),FALSE,TRUE)</f>
        <v>0</v>
      </c>
      <c r="D179" s="303">
        <f t="shared" si="2"/>
        <v>2</v>
      </c>
      <c r="E179" s="303" t="str">
        <f t="shared" si="3"/>
        <v>WRK</v>
      </c>
      <c r="F179" s="66"/>
      <c r="G179" s="66"/>
      <c r="H179" s="66"/>
      <c r="I179" s="66"/>
      <c r="J179" s="66"/>
      <c r="K179" s="66"/>
      <c r="L179" s="66"/>
      <c r="M179" s="66"/>
      <c r="N179" s="66"/>
    </row>
    <row r="180" spans="2:14" customFormat="1" x14ac:dyDescent="0.35">
      <c r="B180" s="351">
        <f t="shared" si="5"/>
        <v>42067</v>
      </c>
      <c r="C180" s="303" t="b">
        <f>IF(ISERROR(MATCH(B180,Interface!$B$86:$B$105,0)),FALSE,TRUE)</f>
        <v>0</v>
      </c>
      <c r="D180" s="303">
        <f t="shared" si="2"/>
        <v>3</v>
      </c>
      <c r="E180" s="303" t="str">
        <f t="shared" si="3"/>
        <v>WRK</v>
      </c>
      <c r="F180" s="66"/>
      <c r="G180" s="66"/>
      <c r="H180" s="66"/>
      <c r="I180" s="66"/>
      <c r="J180" s="66"/>
      <c r="K180" s="66"/>
      <c r="L180" s="66"/>
      <c r="M180" s="66"/>
      <c r="N180" s="66"/>
    </row>
    <row r="181" spans="2:14" customFormat="1" x14ac:dyDescent="0.35">
      <c r="B181" s="351">
        <f t="shared" si="5"/>
        <v>42068</v>
      </c>
      <c r="C181" s="303" t="b">
        <f>IF(ISERROR(MATCH(B181,Interface!$B$86:$B$105,0)),FALSE,TRUE)</f>
        <v>0</v>
      </c>
      <c r="D181" s="303">
        <f t="shared" si="2"/>
        <v>4</v>
      </c>
      <c r="E181" s="303" t="str">
        <f t="shared" si="3"/>
        <v>WRK</v>
      </c>
      <c r="F181" s="66"/>
      <c r="G181" s="66"/>
      <c r="H181" s="66"/>
      <c r="I181" s="66"/>
      <c r="J181" s="66"/>
      <c r="K181" s="66"/>
      <c r="L181" s="66"/>
      <c r="M181" s="66"/>
      <c r="N181" s="66"/>
    </row>
    <row r="182" spans="2:14" customFormat="1" x14ac:dyDescent="0.35">
      <c r="B182" s="351">
        <f t="shared" si="5"/>
        <v>42069</v>
      </c>
      <c r="C182" s="303" t="b">
        <f>IF(ISERROR(MATCH(B182,Interface!$B$86:$B$105,0)),FALSE,TRUE)</f>
        <v>0</v>
      </c>
      <c r="D182" s="303">
        <f t="shared" ref="D182:D245" si="6">IF(C182,7,WEEKDAY(B182,2))</f>
        <v>5</v>
      </c>
      <c r="E182" s="303" t="str">
        <f t="shared" ref="E182:E245" si="7">IF(D182&lt;6,"WRK",IF(D182=6,"SAT","HOL"))</f>
        <v>WRK</v>
      </c>
      <c r="F182" s="66"/>
      <c r="G182" s="66"/>
      <c r="H182" s="66"/>
      <c r="I182" s="66"/>
      <c r="J182" s="66"/>
      <c r="K182" s="66"/>
      <c r="L182" s="66"/>
      <c r="M182" s="66"/>
      <c r="N182" s="66"/>
    </row>
    <row r="183" spans="2:14" customFormat="1" x14ac:dyDescent="0.35">
      <c r="B183" s="351">
        <f t="shared" ref="B183:B246" si="8">+B182+1</f>
        <v>42070</v>
      </c>
      <c r="C183" s="303" t="b">
        <f>IF(ISERROR(MATCH(B183,Interface!$B$86:$B$105,0)),FALSE,TRUE)</f>
        <v>0</v>
      </c>
      <c r="D183" s="303">
        <f t="shared" si="6"/>
        <v>6</v>
      </c>
      <c r="E183" s="303" t="str">
        <f t="shared" si="7"/>
        <v>SAT</v>
      </c>
      <c r="F183" s="66"/>
      <c r="G183" s="66"/>
      <c r="H183" s="66"/>
      <c r="I183" s="66"/>
      <c r="J183" s="66"/>
      <c r="K183" s="66"/>
      <c r="L183" s="66"/>
      <c r="M183" s="66"/>
      <c r="N183" s="66"/>
    </row>
    <row r="184" spans="2:14" customFormat="1" x14ac:dyDescent="0.35">
      <c r="B184" s="351">
        <f t="shared" si="8"/>
        <v>42071</v>
      </c>
      <c r="C184" s="303" t="b">
        <f>IF(ISERROR(MATCH(B184,Interface!$B$86:$B$105,0)),FALSE,TRUE)</f>
        <v>0</v>
      </c>
      <c r="D184" s="303">
        <f t="shared" si="6"/>
        <v>7</v>
      </c>
      <c r="E184" s="303" t="str">
        <f t="shared" si="7"/>
        <v>HOL</v>
      </c>
      <c r="F184" s="66"/>
      <c r="G184" s="66"/>
      <c r="H184" s="66"/>
      <c r="I184" s="66"/>
      <c r="J184" s="66"/>
      <c r="K184" s="66"/>
      <c r="L184" s="66"/>
      <c r="M184" s="66"/>
      <c r="N184" s="66"/>
    </row>
    <row r="185" spans="2:14" customFormat="1" x14ac:dyDescent="0.35">
      <c r="B185" s="351">
        <f t="shared" si="8"/>
        <v>42072</v>
      </c>
      <c r="C185" s="303" t="b">
        <f>IF(ISERROR(MATCH(B185,Interface!$B$86:$B$105,0)),FALSE,TRUE)</f>
        <v>0</v>
      </c>
      <c r="D185" s="303">
        <f t="shared" si="6"/>
        <v>1</v>
      </c>
      <c r="E185" s="303" t="str">
        <f t="shared" si="7"/>
        <v>WRK</v>
      </c>
      <c r="F185" s="66"/>
      <c r="G185" s="66"/>
      <c r="H185" s="66"/>
      <c r="I185" s="66"/>
      <c r="J185" s="66"/>
      <c r="K185" s="66"/>
      <c r="L185" s="66"/>
      <c r="M185" s="66"/>
      <c r="N185" s="66"/>
    </row>
    <row r="186" spans="2:14" customFormat="1" x14ac:dyDescent="0.35">
      <c r="B186" s="351">
        <f t="shared" si="8"/>
        <v>42073</v>
      </c>
      <c r="C186" s="303" t="b">
        <f>IF(ISERROR(MATCH(B186,Interface!$B$86:$B$105,0)),FALSE,TRUE)</f>
        <v>0</v>
      </c>
      <c r="D186" s="303">
        <f t="shared" si="6"/>
        <v>2</v>
      </c>
      <c r="E186" s="303" t="str">
        <f t="shared" si="7"/>
        <v>WRK</v>
      </c>
      <c r="F186" s="66"/>
      <c r="G186" s="66"/>
      <c r="H186" s="66"/>
      <c r="I186" s="66"/>
      <c r="J186" s="66"/>
      <c r="K186" s="66"/>
      <c r="L186" s="66"/>
      <c r="M186" s="66"/>
      <c r="N186" s="66"/>
    </row>
    <row r="187" spans="2:14" customFormat="1" x14ac:dyDescent="0.35">
      <c r="B187" s="351">
        <f t="shared" si="8"/>
        <v>42074</v>
      </c>
      <c r="C187" s="303" t="b">
        <f>IF(ISERROR(MATCH(B187,Interface!$B$86:$B$105,0)),FALSE,TRUE)</f>
        <v>0</v>
      </c>
      <c r="D187" s="303">
        <f t="shared" si="6"/>
        <v>3</v>
      </c>
      <c r="E187" s="303" t="str">
        <f t="shared" si="7"/>
        <v>WRK</v>
      </c>
      <c r="F187" s="66"/>
      <c r="G187" s="66"/>
      <c r="H187" s="66"/>
      <c r="I187" s="66"/>
      <c r="J187" s="66"/>
      <c r="K187" s="66"/>
      <c r="L187" s="66"/>
      <c r="M187" s="66"/>
      <c r="N187" s="66"/>
    </row>
    <row r="188" spans="2:14" customFormat="1" x14ac:dyDescent="0.35">
      <c r="B188" s="351">
        <f t="shared" si="8"/>
        <v>42075</v>
      </c>
      <c r="C188" s="303" t="b">
        <f>IF(ISERROR(MATCH(B188,Interface!$B$86:$B$105,0)),FALSE,TRUE)</f>
        <v>0</v>
      </c>
      <c r="D188" s="303">
        <f t="shared" si="6"/>
        <v>4</v>
      </c>
      <c r="E188" s="303" t="str">
        <f t="shared" si="7"/>
        <v>WRK</v>
      </c>
      <c r="F188" s="66"/>
      <c r="G188" s="66"/>
      <c r="H188" s="66"/>
      <c r="I188" s="66"/>
      <c r="J188" s="66"/>
      <c r="K188" s="66"/>
      <c r="L188" s="66"/>
      <c r="M188" s="66"/>
      <c r="N188" s="66"/>
    </row>
    <row r="189" spans="2:14" customFormat="1" x14ac:dyDescent="0.35">
      <c r="B189" s="351">
        <f t="shared" si="8"/>
        <v>42076</v>
      </c>
      <c r="C189" s="303" t="b">
        <f>IF(ISERROR(MATCH(B189,Interface!$B$86:$B$105,0)),FALSE,TRUE)</f>
        <v>0</v>
      </c>
      <c r="D189" s="303">
        <f t="shared" si="6"/>
        <v>5</v>
      </c>
      <c r="E189" s="303" t="str">
        <f t="shared" si="7"/>
        <v>WRK</v>
      </c>
      <c r="F189" s="66"/>
      <c r="G189" s="66"/>
      <c r="H189" s="66"/>
      <c r="I189" s="66"/>
      <c r="J189" s="66"/>
      <c r="K189" s="66"/>
      <c r="L189" s="66"/>
      <c r="M189" s="66"/>
      <c r="N189" s="66"/>
    </row>
    <row r="190" spans="2:14" customFormat="1" x14ac:dyDescent="0.35">
      <c r="B190" s="351">
        <f t="shared" si="8"/>
        <v>42077</v>
      </c>
      <c r="C190" s="303" t="b">
        <f>IF(ISERROR(MATCH(B190,Interface!$B$86:$B$105,0)),FALSE,TRUE)</f>
        <v>0</v>
      </c>
      <c r="D190" s="303">
        <f t="shared" si="6"/>
        <v>6</v>
      </c>
      <c r="E190" s="303" t="str">
        <f t="shared" si="7"/>
        <v>SAT</v>
      </c>
      <c r="F190" s="66"/>
      <c r="G190" s="66"/>
      <c r="H190" s="66"/>
      <c r="I190" s="66"/>
      <c r="J190" s="66"/>
      <c r="K190" s="66"/>
      <c r="L190" s="66"/>
      <c r="M190" s="66"/>
      <c r="N190" s="66"/>
    </row>
    <row r="191" spans="2:14" customFormat="1" x14ac:dyDescent="0.35">
      <c r="B191" s="351">
        <f t="shared" si="8"/>
        <v>42078</v>
      </c>
      <c r="C191" s="303" t="b">
        <f>IF(ISERROR(MATCH(B191,Interface!$B$86:$B$105,0)),FALSE,TRUE)</f>
        <v>0</v>
      </c>
      <c r="D191" s="303">
        <f t="shared" si="6"/>
        <v>7</v>
      </c>
      <c r="E191" s="303" t="str">
        <f t="shared" si="7"/>
        <v>HOL</v>
      </c>
      <c r="F191" s="66"/>
      <c r="G191" s="66"/>
      <c r="H191" s="66"/>
      <c r="I191" s="66"/>
      <c r="J191" s="66"/>
      <c r="K191" s="66"/>
      <c r="L191" s="66"/>
      <c r="M191" s="66"/>
      <c r="N191" s="66"/>
    </row>
    <row r="192" spans="2:14" customFormat="1" x14ac:dyDescent="0.35">
      <c r="B192" s="351">
        <f t="shared" si="8"/>
        <v>42079</v>
      </c>
      <c r="C192" s="303" t="b">
        <f>IF(ISERROR(MATCH(B192,Interface!$B$86:$B$105,0)),FALSE,TRUE)</f>
        <v>0</v>
      </c>
      <c r="D192" s="303">
        <f t="shared" si="6"/>
        <v>1</v>
      </c>
      <c r="E192" s="303" t="str">
        <f t="shared" si="7"/>
        <v>WRK</v>
      </c>
      <c r="F192" s="66"/>
      <c r="G192" s="66"/>
      <c r="H192" s="66"/>
      <c r="I192" s="66"/>
      <c r="J192" s="66"/>
      <c r="K192" s="66"/>
      <c r="L192" s="66"/>
      <c r="M192" s="66"/>
      <c r="N192" s="66"/>
    </row>
    <row r="193" spans="2:14" customFormat="1" x14ac:dyDescent="0.35">
      <c r="B193" s="351">
        <f t="shared" si="8"/>
        <v>42080</v>
      </c>
      <c r="C193" s="303" t="b">
        <f>IF(ISERROR(MATCH(B193,Interface!$B$86:$B$105,0)),FALSE,TRUE)</f>
        <v>0</v>
      </c>
      <c r="D193" s="303">
        <f t="shared" si="6"/>
        <v>2</v>
      </c>
      <c r="E193" s="303" t="str">
        <f t="shared" si="7"/>
        <v>WRK</v>
      </c>
      <c r="F193" s="66"/>
      <c r="G193" s="66"/>
      <c r="H193" s="66"/>
      <c r="I193" s="66"/>
      <c r="J193" s="66"/>
      <c r="K193" s="66"/>
      <c r="L193" s="66"/>
      <c r="M193" s="66"/>
      <c r="N193" s="66"/>
    </row>
    <row r="194" spans="2:14" customFormat="1" x14ac:dyDescent="0.35">
      <c r="B194" s="351">
        <f t="shared" si="8"/>
        <v>42081</v>
      </c>
      <c r="C194" s="303" t="b">
        <f>IF(ISERROR(MATCH(B194,Interface!$B$86:$B$105,0)),FALSE,TRUE)</f>
        <v>0</v>
      </c>
      <c r="D194" s="303">
        <f t="shared" si="6"/>
        <v>3</v>
      </c>
      <c r="E194" s="303" t="str">
        <f t="shared" si="7"/>
        <v>WRK</v>
      </c>
      <c r="F194" s="66"/>
      <c r="G194" s="66"/>
      <c r="H194" s="66"/>
      <c r="I194" s="66"/>
      <c r="J194" s="66"/>
      <c r="K194" s="66"/>
      <c r="L194" s="66"/>
      <c r="M194" s="66"/>
      <c r="N194" s="66"/>
    </row>
    <row r="195" spans="2:14" customFormat="1" x14ac:dyDescent="0.35">
      <c r="B195" s="351">
        <f t="shared" si="8"/>
        <v>42082</v>
      </c>
      <c r="C195" s="303" t="b">
        <f>IF(ISERROR(MATCH(B195,Interface!$B$86:$B$105,0)),FALSE,TRUE)</f>
        <v>0</v>
      </c>
      <c r="D195" s="303">
        <f t="shared" si="6"/>
        <v>4</v>
      </c>
      <c r="E195" s="303" t="str">
        <f t="shared" si="7"/>
        <v>WRK</v>
      </c>
      <c r="F195" s="66"/>
      <c r="G195" s="66"/>
      <c r="H195" s="66"/>
      <c r="I195" s="66"/>
      <c r="J195" s="66"/>
      <c r="K195" s="66"/>
      <c r="L195" s="66"/>
      <c r="M195" s="66"/>
      <c r="N195" s="66"/>
    </row>
    <row r="196" spans="2:14" customFormat="1" x14ac:dyDescent="0.35">
      <c r="B196" s="351">
        <f t="shared" si="8"/>
        <v>42083</v>
      </c>
      <c r="C196" s="303" t="b">
        <f>IF(ISERROR(MATCH(B196,Interface!$B$86:$B$105,0)),FALSE,TRUE)</f>
        <v>0</v>
      </c>
      <c r="D196" s="303">
        <f t="shared" si="6"/>
        <v>5</v>
      </c>
      <c r="E196" s="303" t="str">
        <f t="shared" si="7"/>
        <v>WRK</v>
      </c>
      <c r="F196" s="66"/>
      <c r="G196" s="66"/>
      <c r="H196" s="66"/>
      <c r="I196" s="66"/>
      <c r="J196" s="66"/>
      <c r="K196" s="66"/>
      <c r="L196" s="66"/>
      <c r="M196" s="66"/>
      <c r="N196" s="66"/>
    </row>
    <row r="197" spans="2:14" customFormat="1" x14ac:dyDescent="0.35">
      <c r="B197" s="351">
        <f t="shared" si="8"/>
        <v>42084</v>
      </c>
      <c r="C197" s="303" t="b">
        <f>IF(ISERROR(MATCH(B197,Interface!$B$86:$B$105,0)),FALSE,TRUE)</f>
        <v>0</v>
      </c>
      <c r="D197" s="303">
        <f t="shared" si="6"/>
        <v>6</v>
      </c>
      <c r="E197" s="303" t="str">
        <f t="shared" si="7"/>
        <v>SAT</v>
      </c>
      <c r="F197" s="66"/>
      <c r="G197" s="66"/>
      <c r="H197" s="66"/>
      <c r="I197" s="66"/>
      <c r="J197" s="66"/>
      <c r="K197" s="66"/>
      <c r="L197" s="66"/>
      <c r="M197" s="66"/>
      <c r="N197" s="66"/>
    </row>
    <row r="198" spans="2:14" customFormat="1" x14ac:dyDescent="0.35">
      <c r="B198" s="351">
        <f t="shared" si="8"/>
        <v>42085</v>
      </c>
      <c r="C198" s="303" t="b">
        <f>IF(ISERROR(MATCH(B198,Interface!$B$86:$B$105,0)),FALSE,TRUE)</f>
        <v>0</v>
      </c>
      <c r="D198" s="303">
        <f t="shared" si="6"/>
        <v>7</v>
      </c>
      <c r="E198" s="303" t="str">
        <f t="shared" si="7"/>
        <v>HOL</v>
      </c>
      <c r="F198" s="66"/>
      <c r="G198" s="66"/>
      <c r="H198" s="66"/>
      <c r="I198" s="66"/>
      <c r="J198" s="66"/>
      <c r="K198" s="66"/>
      <c r="L198" s="66"/>
      <c r="M198" s="66"/>
      <c r="N198" s="66"/>
    </row>
    <row r="199" spans="2:14" customFormat="1" x14ac:dyDescent="0.35">
      <c r="B199" s="351">
        <f t="shared" si="8"/>
        <v>42086</v>
      </c>
      <c r="C199" s="303" t="b">
        <f>IF(ISERROR(MATCH(B199,Interface!$B$86:$B$105,0)),FALSE,TRUE)</f>
        <v>0</v>
      </c>
      <c r="D199" s="303">
        <f t="shared" si="6"/>
        <v>1</v>
      </c>
      <c r="E199" s="303" t="str">
        <f t="shared" si="7"/>
        <v>WRK</v>
      </c>
      <c r="F199" s="66"/>
      <c r="G199" s="66"/>
      <c r="H199" s="66"/>
      <c r="I199" s="66"/>
      <c r="J199" s="66"/>
      <c r="K199" s="66"/>
      <c r="L199" s="66"/>
      <c r="M199" s="66"/>
      <c r="N199" s="66"/>
    </row>
    <row r="200" spans="2:14" customFormat="1" x14ac:dyDescent="0.35">
      <c r="B200" s="351">
        <f t="shared" si="8"/>
        <v>42087</v>
      </c>
      <c r="C200" s="303" t="b">
        <f>IF(ISERROR(MATCH(B200,Interface!$B$86:$B$105,0)),FALSE,TRUE)</f>
        <v>0</v>
      </c>
      <c r="D200" s="303">
        <f t="shared" si="6"/>
        <v>2</v>
      </c>
      <c r="E200" s="303" t="str">
        <f t="shared" si="7"/>
        <v>WRK</v>
      </c>
      <c r="F200" s="66"/>
      <c r="G200" s="66"/>
      <c r="H200" s="66"/>
      <c r="I200" s="66"/>
      <c r="J200" s="66"/>
      <c r="K200" s="66"/>
      <c r="L200" s="66"/>
      <c r="M200" s="66"/>
      <c r="N200" s="66"/>
    </row>
    <row r="201" spans="2:14" customFormat="1" x14ac:dyDescent="0.35">
      <c r="B201" s="351">
        <f t="shared" si="8"/>
        <v>42088</v>
      </c>
      <c r="C201" s="303" t="b">
        <f>IF(ISERROR(MATCH(B201,Interface!$B$86:$B$105,0)),FALSE,TRUE)</f>
        <v>0</v>
      </c>
      <c r="D201" s="303">
        <f t="shared" si="6"/>
        <v>3</v>
      </c>
      <c r="E201" s="303" t="str">
        <f t="shared" si="7"/>
        <v>WRK</v>
      </c>
      <c r="F201" s="66"/>
      <c r="G201" s="66"/>
      <c r="H201" s="66"/>
      <c r="I201" s="66"/>
      <c r="J201" s="66"/>
      <c r="K201" s="66"/>
      <c r="L201" s="66"/>
      <c r="M201" s="66"/>
      <c r="N201" s="66"/>
    </row>
    <row r="202" spans="2:14" customFormat="1" x14ac:dyDescent="0.35">
      <c r="B202" s="351">
        <f t="shared" si="8"/>
        <v>42089</v>
      </c>
      <c r="C202" s="303" t="b">
        <f>IF(ISERROR(MATCH(B202,Interface!$B$86:$B$105,0)),FALSE,TRUE)</f>
        <v>0</v>
      </c>
      <c r="D202" s="303">
        <f t="shared" si="6"/>
        <v>4</v>
      </c>
      <c r="E202" s="303" t="str">
        <f t="shared" si="7"/>
        <v>WRK</v>
      </c>
      <c r="F202" s="66"/>
      <c r="G202" s="66"/>
      <c r="H202" s="66"/>
      <c r="I202" s="66"/>
      <c r="J202" s="66"/>
      <c r="K202" s="66"/>
      <c r="L202" s="66"/>
      <c r="M202" s="66"/>
      <c r="N202" s="66"/>
    </row>
    <row r="203" spans="2:14" customFormat="1" x14ac:dyDescent="0.35">
      <c r="B203" s="351">
        <f t="shared" si="8"/>
        <v>42090</v>
      </c>
      <c r="C203" s="303" t="b">
        <f>IF(ISERROR(MATCH(B203,Interface!$B$86:$B$105,0)),FALSE,TRUE)</f>
        <v>0</v>
      </c>
      <c r="D203" s="303">
        <f t="shared" si="6"/>
        <v>5</v>
      </c>
      <c r="E203" s="303" t="str">
        <f t="shared" si="7"/>
        <v>WRK</v>
      </c>
      <c r="F203" s="66"/>
      <c r="G203" s="66"/>
      <c r="H203" s="66"/>
      <c r="I203" s="66"/>
      <c r="J203" s="66"/>
      <c r="K203" s="66"/>
      <c r="L203" s="66"/>
      <c r="M203" s="66"/>
      <c r="N203" s="66"/>
    </row>
    <row r="204" spans="2:14" customFormat="1" x14ac:dyDescent="0.35">
      <c r="B204" s="351">
        <f t="shared" si="8"/>
        <v>42091</v>
      </c>
      <c r="C204" s="303" t="b">
        <f>IF(ISERROR(MATCH(B204,Interface!$B$86:$B$105,0)),FALSE,TRUE)</f>
        <v>0</v>
      </c>
      <c r="D204" s="303">
        <f t="shared" si="6"/>
        <v>6</v>
      </c>
      <c r="E204" s="303" t="str">
        <f t="shared" si="7"/>
        <v>SAT</v>
      </c>
      <c r="F204" s="66"/>
      <c r="G204" s="66"/>
      <c r="H204" s="66"/>
      <c r="I204" s="66"/>
      <c r="J204" s="66"/>
      <c r="K204" s="66"/>
      <c r="L204" s="66"/>
      <c r="M204" s="66"/>
      <c r="N204" s="66"/>
    </row>
    <row r="205" spans="2:14" customFormat="1" x14ac:dyDescent="0.35">
      <c r="B205" s="351">
        <f t="shared" si="8"/>
        <v>42092</v>
      </c>
      <c r="C205" s="303" t="b">
        <f>IF(ISERROR(MATCH(B205,Interface!$B$86:$B$105,0)),FALSE,TRUE)</f>
        <v>0</v>
      </c>
      <c r="D205" s="303">
        <f t="shared" si="6"/>
        <v>7</v>
      </c>
      <c r="E205" s="303" t="str">
        <f t="shared" si="7"/>
        <v>HOL</v>
      </c>
      <c r="F205" s="66"/>
      <c r="G205" s="66"/>
      <c r="H205" s="66"/>
      <c r="I205" s="66"/>
      <c r="J205" s="66"/>
      <c r="K205" s="66"/>
      <c r="L205" s="66"/>
      <c r="M205" s="66"/>
      <c r="N205" s="66"/>
    </row>
    <row r="206" spans="2:14" customFormat="1" x14ac:dyDescent="0.35">
      <c r="B206" s="351">
        <f t="shared" si="8"/>
        <v>42093</v>
      </c>
      <c r="C206" s="303" t="b">
        <f>IF(ISERROR(MATCH(B206,Interface!$B$86:$B$105,0)),FALSE,TRUE)</f>
        <v>0</v>
      </c>
      <c r="D206" s="303">
        <f t="shared" si="6"/>
        <v>1</v>
      </c>
      <c r="E206" s="303" t="str">
        <f t="shared" si="7"/>
        <v>WRK</v>
      </c>
      <c r="F206" s="66"/>
      <c r="G206" s="66"/>
      <c r="H206" s="66"/>
      <c r="I206" s="66"/>
      <c r="J206" s="66"/>
      <c r="K206" s="66"/>
      <c r="L206" s="66"/>
      <c r="M206" s="66"/>
      <c r="N206" s="66"/>
    </row>
    <row r="207" spans="2:14" customFormat="1" x14ac:dyDescent="0.35">
      <c r="B207" s="351">
        <f t="shared" si="8"/>
        <v>42094</v>
      </c>
      <c r="C207" s="303" t="b">
        <f>IF(ISERROR(MATCH(B207,Interface!$B$86:$B$105,0)),FALSE,TRUE)</f>
        <v>0</v>
      </c>
      <c r="D207" s="303">
        <f t="shared" si="6"/>
        <v>2</v>
      </c>
      <c r="E207" s="303" t="str">
        <f t="shared" si="7"/>
        <v>WRK</v>
      </c>
      <c r="F207" s="66"/>
      <c r="G207" s="66"/>
      <c r="H207" s="66"/>
      <c r="I207" s="66"/>
      <c r="J207" s="66"/>
      <c r="K207" s="66"/>
      <c r="L207" s="66"/>
      <c r="M207" s="66"/>
      <c r="N207" s="66"/>
    </row>
    <row r="208" spans="2:14" customFormat="1" x14ac:dyDescent="0.35">
      <c r="B208" s="351">
        <f t="shared" si="8"/>
        <v>42095</v>
      </c>
      <c r="C208" s="303" t="b">
        <f>IF(ISERROR(MATCH(B208,Interface!$B$86:$B$105,0)),FALSE,TRUE)</f>
        <v>0</v>
      </c>
      <c r="D208" s="303">
        <f t="shared" si="6"/>
        <v>3</v>
      </c>
      <c r="E208" s="303" t="str">
        <f t="shared" si="7"/>
        <v>WRK</v>
      </c>
      <c r="F208" s="66"/>
      <c r="G208" s="66"/>
      <c r="H208" s="66"/>
      <c r="I208" s="66"/>
      <c r="J208" s="66"/>
      <c r="K208" s="66"/>
      <c r="L208" s="66"/>
      <c r="M208" s="66"/>
      <c r="N208" s="66"/>
    </row>
    <row r="209" spans="2:14" customFormat="1" x14ac:dyDescent="0.35">
      <c r="B209" s="351">
        <f t="shared" si="8"/>
        <v>42096</v>
      </c>
      <c r="C209" s="303" t="b">
        <f>IF(ISERROR(MATCH(B209,Interface!$B$86:$B$105,0)),FALSE,TRUE)</f>
        <v>0</v>
      </c>
      <c r="D209" s="303">
        <f t="shared" si="6"/>
        <v>4</v>
      </c>
      <c r="E209" s="303" t="str">
        <f t="shared" si="7"/>
        <v>WRK</v>
      </c>
      <c r="F209" s="66"/>
      <c r="G209" s="66"/>
      <c r="H209" s="66"/>
      <c r="I209" s="66"/>
      <c r="J209" s="66"/>
      <c r="K209" s="66"/>
      <c r="L209" s="66"/>
      <c r="M209" s="66"/>
      <c r="N209" s="66"/>
    </row>
    <row r="210" spans="2:14" customFormat="1" x14ac:dyDescent="0.35">
      <c r="B210" s="351">
        <f t="shared" si="8"/>
        <v>42097</v>
      </c>
      <c r="C210" s="303" t="b">
        <f>IF(ISERROR(MATCH(B210,Interface!$B$86:$B$105,0)),FALSE,TRUE)</f>
        <v>0</v>
      </c>
      <c r="D210" s="303">
        <f t="shared" si="6"/>
        <v>5</v>
      </c>
      <c r="E210" s="303" t="str">
        <f t="shared" si="7"/>
        <v>WRK</v>
      </c>
      <c r="F210" s="66"/>
      <c r="G210" s="66"/>
      <c r="H210" s="66"/>
      <c r="I210" s="66"/>
      <c r="J210" s="66"/>
      <c r="K210" s="66"/>
      <c r="L210" s="66"/>
      <c r="M210" s="66"/>
      <c r="N210" s="66"/>
    </row>
    <row r="211" spans="2:14" customFormat="1" x14ac:dyDescent="0.35">
      <c r="B211" s="351">
        <f t="shared" si="8"/>
        <v>42098</v>
      </c>
      <c r="C211" s="303" t="b">
        <f>IF(ISERROR(MATCH(B211,Interface!$B$86:$B$105,0)),FALSE,TRUE)</f>
        <v>0</v>
      </c>
      <c r="D211" s="303">
        <f t="shared" si="6"/>
        <v>6</v>
      </c>
      <c r="E211" s="303" t="str">
        <f t="shared" si="7"/>
        <v>SAT</v>
      </c>
      <c r="F211" s="66"/>
      <c r="G211" s="66"/>
      <c r="H211" s="66"/>
      <c r="I211" s="66"/>
      <c r="J211" s="66"/>
      <c r="K211" s="66"/>
      <c r="L211" s="66"/>
      <c r="M211" s="66"/>
      <c r="N211" s="66"/>
    </row>
    <row r="212" spans="2:14" customFormat="1" x14ac:dyDescent="0.35">
      <c r="B212" s="351">
        <f t="shared" si="8"/>
        <v>42099</v>
      </c>
      <c r="C212" s="303" t="b">
        <f>IF(ISERROR(MATCH(B212,Interface!$B$86:$B$105,0)),FALSE,TRUE)</f>
        <v>0</v>
      </c>
      <c r="D212" s="303">
        <f t="shared" si="6"/>
        <v>7</v>
      </c>
      <c r="E212" s="303" t="str">
        <f t="shared" si="7"/>
        <v>HOL</v>
      </c>
      <c r="F212" s="66"/>
      <c r="G212" s="66"/>
      <c r="H212" s="66"/>
      <c r="I212" s="66"/>
      <c r="J212" s="66"/>
      <c r="K212" s="66"/>
      <c r="L212" s="66"/>
      <c r="M212" s="66"/>
      <c r="N212" s="66"/>
    </row>
    <row r="213" spans="2:14" customFormat="1" x14ac:dyDescent="0.35">
      <c r="B213" s="351">
        <f t="shared" si="8"/>
        <v>42100</v>
      </c>
      <c r="C213" s="303" t="b">
        <f>IF(ISERROR(MATCH(B213,Interface!$B$86:$B$105,0)),FALSE,TRUE)</f>
        <v>0</v>
      </c>
      <c r="D213" s="303">
        <f t="shared" si="6"/>
        <v>1</v>
      </c>
      <c r="E213" s="303" t="str">
        <f t="shared" si="7"/>
        <v>WRK</v>
      </c>
      <c r="F213" s="66"/>
      <c r="G213" s="66"/>
      <c r="H213" s="66"/>
      <c r="I213" s="66"/>
      <c r="J213" s="66"/>
      <c r="K213" s="66"/>
      <c r="L213" s="66"/>
      <c r="M213" s="66"/>
      <c r="N213" s="66"/>
    </row>
    <row r="214" spans="2:14" customFormat="1" x14ac:dyDescent="0.35">
      <c r="B214" s="351">
        <f t="shared" si="8"/>
        <v>42101</v>
      </c>
      <c r="C214" s="303" t="b">
        <f>IF(ISERROR(MATCH(B214,Interface!$B$86:$B$105,0)),FALSE,TRUE)</f>
        <v>0</v>
      </c>
      <c r="D214" s="303">
        <f t="shared" si="6"/>
        <v>2</v>
      </c>
      <c r="E214" s="303" t="str">
        <f t="shared" si="7"/>
        <v>WRK</v>
      </c>
      <c r="F214" s="66"/>
      <c r="G214" s="66"/>
      <c r="H214" s="66"/>
      <c r="I214" s="66"/>
      <c r="J214" s="66"/>
      <c r="K214" s="66"/>
      <c r="L214" s="66"/>
      <c r="M214" s="66"/>
      <c r="N214" s="66"/>
    </row>
    <row r="215" spans="2:14" customFormat="1" x14ac:dyDescent="0.35">
      <c r="B215" s="351">
        <f t="shared" si="8"/>
        <v>42102</v>
      </c>
      <c r="C215" s="303" t="b">
        <f>IF(ISERROR(MATCH(B215,Interface!$B$86:$B$105,0)),FALSE,TRUE)</f>
        <v>0</v>
      </c>
      <c r="D215" s="303">
        <f t="shared" si="6"/>
        <v>3</v>
      </c>
      <c r="E215" s="303" t="str">
        <f t="shared" si="7"/>
        <v>WRK</v>
      </c>
      <c r="F215" s="66"/>
      <c r="G215" s="66"/>
      <c r="H215" s="66"/>
      <c r="I215" s="66"/>
      <c r="J215" s="66"/>
      <c r="K215" s="66"/>
      <c r="L215" s="66"/>
      <c r="M215" s="66"/>
      <c r="N215" s="66"/>
    </row>
    <row r="216" spans="2:14" customFormat="1" x14ac:dyDescent="0.35">
      <c r="B216" s="351">
        <f t="shared" si="8"/>
        <v>42103</v>
      </c>
      <c r="C216" s="303" t="b">
        <f>IF(ISERROR(MATCH(B216,Interface!$B$86:$B$105,0)),FALSE,TRUE)</f>
        <v>0</v>
      </c>
      <c r="D216" s="303">
        <f t="shared" si="6"/>
        <v>4</v>
      </c>
      <c r="E216" s="303" t="str">
        <f t="shared" si="7"/>
        <v>WRK</v>
      </c>
      <c r="F216" s="66"/>
      <c r="G216" s="66"/>
      <c r="H216" s="66"/>
      <c r="I216" s="66"/>
      <c r="J216" s="66"/>
      <c r="K216" s="66"/>
      <c r="L216" s="66"/>
      <c r="M216" s="66"/>
      <c r="N216" s="66"/>
    </row>
    <row r="217" spans="2:14" customFormat="1" x14ac:dyDescent="0.35">
      <c r="B217" s="351">
        <f t="shared" si="8"/>
        <v>42104</v>
      </c>
      <c r="C217" s="303" t="b">
        <f>IF(ISERROR(MATCH(B217,Interface!$B$86:$B$105,0)),FALSE,TRUE)</f>
        <v>0</v>
      </c>
      <c r="D217" s="303">
        <f t="shared" si="6"/>
        <v>5</v>
      </c>
      <c r="E217" s="303" t="str">
        <f t="shared" si="7"/>
        <v>WRK</v>
      </c>
      <c r="F217" s="66"/>
      <c r="G217" s="66"/>
      <c r="H217" s="66"/>
      <c r="I217" s="66"/>
      <c r="J217" s="66"/>
      <c r="K217" s="66"/>
      <c r="L217" s="66"/>
      <c r="M217" s="66"/>
      <c r="N217" s="66"/>
    </row>
    <row r="218" spans="2:14" customFormat="1" x14ac:dyDescent="0.35">
      <c r="B218" s="351">
        <f t="shared" si="8"/>
        <v>42105</v>
      </c>
      <c r="C218" s="303" t="b">
        <f>IF(ISERROR(MATCH(B218,Interface!$B$86:$B$105,0)),FALSE,TRUE)</f>
        <v>0</v>
      </c>
      <c r="D218" s="303">
        <f t="shared" si="6"/>
        <v>6</v>
      </c>
      <c r="E218" s="303" t="str">
        <f t="shared" si="7"/>
        <v>SAT</v>
      </c>
      <c r="F218" s="66"/>
      <c r="G218" s="66"/>
      <c r="H218" s="66"/>
      <c r="I218" s="66"/>
      <c r="J218" s="66"/>
      <c r="K218" s="66"/>
      <c r="L218" s="66"/>
      <c r="M218" s="66"/>
      <c r="N218" s="66"/>
    </row>
    <row r="219" spans="2:14" customFormat="1" x14ac:dyDescent="0.35">
      <c r="B219" s="351">
        <f t="shared" si="8"/>
        <v>42106</v>
      </c>
      <c r="C219" s="303" t="b">
        <f>IF(ISERROR(MATCH(B219,Interface!$B$86:$B$105,0)),FALSE,TRUE)</f>
        <v>0</v>
      </c>
      <c r="D219" s="303">
        <f t="shared" si="6"/>
        <v>7</v>
      </c>
      <c r="E219" s="303" t="str">
        <f t="shared" si="7"/>
        <v>HOL</v>
      </c>
      <c r="F219" s="66"/>
      <c r="G219" s="66"/>
      <c r="H219" s="66"/>
      <c r="I219" s="66"/>
      <c r="J219" s="66"/>
      <c r="K219" s="66"/>
      <c r="L219" s="66"/>
      <c r="M219" s="66"/>
      <c r="N219" s="66"/>
    </row>
    <row r="220" spans="2:14" customFormat="1" x14ac:dyDescent="0.35">
      <c r="B220" s="351">
        <f t="shared" si="8"/>
        <v>42107</v>
      </c>
      <c r="C220" s="303" t="b">
        <f>IF(ISERROR(MATCH(B220,Interface!$B$86:$B$105,0)),FALSE,TRUE)</f>
        <v>0</v>
      </c>
      <c r="D220" s="303">
        <f t="shared" si="6"/>
        <v>1</v>
      </c>
      <c r="E220" s="303" t="str">
        <f t="shared" si="7"/>
        <v>WRK</v>
      </c>
      <c r="F220" s="66"/>
      <c r="G220" s="66"/>
      <c r="H220" s="66"/>
      <c r="I220" s="66"/>
      <c r="J220" s="66"/>
      <c r="K220" s="66"/>
      <c r="L220" s="66"/>
      <c r="M220" s="66"/>
      <c r="N220" s="66"/>
    </row>
    <row r="221" spans="2:14" customFormat="1" x14ac:dyDescent="0.35">
      <c r="B221" s="351">
        <f t="shared" si="8"/>
        <v>42108</v>
      </c>
      <c r="C221" s="303" t="b">
        <f>IF(ISERROR(MATCH(B221,Interface!$B$86:$B$105,0)),FALSE,TRUE)</f>
        <v>0</v>
      </c>
      <c r="D221" s="303">
        <f t="shared" si="6"/>
        <v>2</v>
      </c>
      <c r="E221" s="303" t="str">
        <f t="shared" si="7"/>
        <v>WRK</v>
      </c>
      <c r="F221" s="66"/>
      <c r="G221" s="66"/>
      <c r="H221" s="66"/>
      <c r="I221" s="66"/>
      <c r="J221" s="66"/>
      <c r="K221" s="66"/>
      <c r="L221" s="66"/>
      <c r="M221" s="66"/>
      <c r="N221" s="66"/>
    </row>
    <row r="222" spans="2:14" customFormat="1" x14ac:dyDescent="0.35">
      <c r="B222" s="351">
        <f t="shared" si="8"/>
        <v>42109</v>
      </c>
      <c r="C222" s="303" t="b">
        <f>IF(ISERROR(MATCH(B222,Interface!$B$86:$B$105,0)),FALSE,TRUE)</f>
        <v>0</v>
      </c>
      <c r="D222" s="303">
        <f t="shared" si="6"/>
        <v>3</v>
      </c>
      <c r="E222" s="303" t="str">
        <f t="shared" si="7"/>
        <v>WRK</v>
      </c>
      <c r="F222" s="66"/>
      <c r="G222" s="66"/>
      <c r="H222" s="66"/>
      <c r="I222" s="66"/>
      <c r="J222" s="66"/>
      <c r="K222" s="66"/>
      <c r="L222" s="66"/>
      <c r="M222" s="66"/>
      <c r="N222" s="66"/>
    </row>
    <row r="223" spans="2:14" customFormat="1" x14ac:dyDescent="0.35">
      <c r="B223" s="351">
        <f t="shared" si="8"/>
        <v>42110</v>
      </c>
      <c r="C223" s="303" t="b">
        <f>IF(ISERROR(MATCH(B223,Interface!$B$86:$B$105,0)),FALSE,TRUE)</f>
        <v>0</v>
      </c>
      <c r="D223" s="303">
        <f t="shared" si="6"/>
        <v>4</v>
      </c>
      <c r="E223" s="303" t="str">
        <f t="shared" si="7"/>
        <v>WRK</v>
      </c>
      <c r="F223" s="66"/>
      <c r="G223" s="66"/>
      <c r="H223" s="66"/>
      <c r="I223" s="66"/>
      <c r="J223" s="66"/>
      <c r="K223" s="66"/>
      <c r="L223" s="66"/>
      <c r="M223" s="66"/>
      <c r="N223" s="66"/>
    </row>
    <row r="224" spans="2:14" customFormat="1" x14ac:dyDescent="0.35">
      <c r="B224" s="351">
        <f t="shared" si="8"/>
        <v>42111</v>
      </c>
      <c r="C224" s="303" t="b">
        <f>IF(ISERROR(MATCH(B224,Interface!$B$86:$B$105,0)),FALSE,TRUE)</f>
        <v>0</v>
      </c>
      <c r="D224" s="303">
        <f t="shared" si="6"/>
        <v>5</v>
      </c>
      <c r="E224" s="303" t="str">
        <f t="shared" si="7"/>
        <v>WRK</v>
      </c>
      <c r="F224" s="66"/>
      <c r="G224" s="66"/>
      <c r="H224" s="66"/>
      <c r="I224" s="66"/>
      <c r="J224" s="66"/>
      <c r="K224" s="66"/>
      <c r="L224" s="66"/>
      <c r="M224" s="66"/>
      <c r="N224" s="66"/>
    </row>
    <row r="225" spans="2:14" customFormat="1" x14ac:dyDescent="0.35">
      <c r="B225" s="351">
        <f t="shared" si="8"/>
        <v>42112</v>
      </c>
      <c r="C225" s="303" t="b">
        <f>IF(ISERROR(MATCH(B225,Interface!$B$86:$B$105,0)),FALSE,TRUE)</f>
        <v>0</v>
      </c>
      <c r="D225" s="303">
        <f t="shared" si="6"/>
        <v>6</v>
      </c>
      <c r="E225" s="303" t="str">
        <f t="shared" si="7"/>
        <v>SAT</v>
      </c>
      <c r="F225" s="66"/>
      <c r="G225" s="66"/>
      <c r="H225" s="66"/>
      <c r="I225" s="66"/>
      <c r="J225" s="66"/>
      <c r="K225" s="66"/>
      <c r="L225" s="66"/>
      <c r="M225" s="66"/>
      <c r="N225" s="66"/>
    </row>
    <row r="226" spans="2:14" customFormat="1" x14ac:dyDescent="0.35">
      <c r="B226" s="351">
        <f t="shared" si="8"/>
        <v>42113</v>
      </c>
      <c r="C226" s="303" t="b">
        <f>IF(ISERROR(MATCH(B226,Interface!$B$86:$B$105,0)),FALSE,TRUE)</f>
        <v>0</v>
      </c>
      <c r="D226" s="303">
        <f t="shared" si="6"/>
        <v>7</v>
      </c>
      <c r="E226" s="303" t="str">
        <f t="shared" si="7"/>
        <v>HOL</v>
      </c>
      <c r="F226" s="66"/>
      <c r="G226" s="66"/>
      <c r="H226" s="66"/>
      <c r="I226" s="66"/>
      <c r="J226" s="66"/>
      <c r="K226" s="66"/>
      <c r="L226" s="66"/>
      <c r="M226" s="66"/>
      <c r="N226" s="66"/>
    </row>
    <row r="227" spans="2:14" customFormat="1" x14ac:dyDescent="0.35">
      <c r="B227" s="351">
        <f t="shared" si="8"/>
        <v>42114</v>
      </c>
      <c r="C227" s="303" t="b">
        <f>IF(ISERROR(MATCH(B227,Interface!$B$86:$B$105,0)),FALSE,TRUE)</f>
        <v>0</v>
      </c>
      <c r="D227" s="303">
        <f t="shared" si="6"/>
        <v>1</v>
      </c>
      <c r="E227" s="303" t="str">
        <f t="shared" si="7"/>
        <v>WRK</v>
      </c>
      <c r="F227" s="66"/>
      <c r="G227" s="66"/>
      <c r="H227" s="66"/>
      <c r="I227" s="66"/>
      <c r="J227" s="66"/>
      <c r="K227" s="66"/>
      <c r="L227" s="66"/>
      <c r="M227" s="66"/>
      <c r="N227" s="66"/>
    </row>
    <row r="228" spans="2:14" customFormat="1" x14ac:dyDescent="0.35">
      <c r="B228" s="351">
        <f t="shared" si="8"/>
        <v>42115</v>
      </c>
      <c r="C228" s="303" t="b">
        <f>IF(ISERROR(MATCH(B228,Interface!$B$86:$B$105,0)),FALSE,TRUE)</f>
        <v>0</v>
      </c>
      <c r="D228" s="303">
        <f t="shared" si="6"/>
        <v>2</v>
      </c>
      <c r="E228" s="303" t="str">
        <f t="shared" si="7"/>
        <v>WRK</v>
      </c>
      <c r="F228" s="66"/>
      <c r="G228" s="66"/>
      <c r="H228" s="66"/>
      <c r="I228" s="66"/>
      <c r="J228" s="66"/>
      <c r="K228" s="66"/>
      <c r="L228" s="66"/>
      <c r="M228" s="66"/>
      <c r="N228" s="66"/>
    </row>
    <row r="229" spans="2:14" customFormat="1" x14ac:dyDescent="0.35">
      <c r="B229" s="351">
        <f t="shared" si="8"/>
        <v>42116</v>
      </c>
      <c r="C229" s="303" t="b">
        <f>IF(ISERROR(MATCH(B229,Interface!$B$86:$B$105,0)),FALSE,TRUE)</f>
        <v>0</v>
      </c>
      <c r="D229" s="303">
        <f t="shared" si="6"/>
        <v>3</v>
      </c>
      <c r="E229" s="303" t="str">
        <f t="shared" si="7"/>
        <v>WRK</v>
      </c>
      <c r="F229" s="66"/>
      <c r="G229" s="66"/>
      <c r="H229" s="66"/>
      <c r="I229" s="66"/>
      <c r="J229" s="66"/>
      <c r="K229" s="66"/>
      <c r="L229" s="66"/>
      <c r="M229" s="66"/>
      <c r="N229" s="66"/>
    </row>
    <row r="230" spans="2:14" customFormat="1" x14ac:dyDescent="0.35">
      <c r="B230" s="351">
        <f t="shared" si="8"/>
        <v>42117</v>
      </c>
      <c r="C230" s="303" t="b">
        <f>IF(ISERROR(MATCH(B230,Interface!$B$86:$B$105,0)),FALSE,TRUE)</f>
        <v>0</v>
      </c>
      <c r="D230" s="303">
        <f t="shared" si="6"/>
        <v>4</v>
      </c>
      <c r="E230" s="303" t="str">
        <f t="shared" si="7"/>
        <v>WRK</v>
      </c>
      <c r="F230" s="66"/>
      <c r="G230" s="66"/>
      <c r="H230" s="66"/>
      <c r="I230" s="66"/>
      <c r="J230" s="66"/>
      <c r="K230" s="66"/>
      <c r="L230" s="66"/>
      <c r="M230" s="66"/>
      <c r="N230" s="66"/>
    </row>
    <row r="231" spans="2:14" customFormat="1" x14ac:dyDescent="0.35">
      <c r="B231" s="351">
        <f t="shared" si="8"/>
        <v>42118</v>
      </c>
      <c r="C231" s="303" t="b">
        <f>IF(ISERROR(MATCH(B231,Interface!$B$86:$B$105,0)),FALSE,TRUE)</f>
        <v>0</v>
      </c>
      <c r="D231" s="303">
        <f t="shared" si="6"/>
        <v>5</v>
      </c>
      <c r="E231" s="303" t="str">
        <f t="shared" si="7"/>
        <v>WRK</v>
      </c>
      <c r="F231" s="66"/>
      <c r="G231" s="66"/>
      <c r="H231" s="66"/>
      <c r="I231" s="66"/>
      <c r="J231" s="66"/>
      <c r="K231" s="66"/>
      <c r="L231" s="66"/>
      <c r="M231" s="66"/>
      <c r="N231" s="66"/>
    </row>
    <row r="232" spans="2:14" customFormat="1" x14ac:dyDescent="0.35">
      <c r="B232" s="351">
        <f t="shared" si="8"/>
        <v>42119</v>
      </c>
      <c r="C232" s="303" t="b">
        <f>IF(ISERROR(MATCH(B232,Interface!$B$86:$B$105,0)),FALSE,TRUE)</f>
        <v>0</v>
      </c>
      <c r="D232" s="303">
        <f t="shared" si="6"/>
        <v>6</v>
      </c>
      <c r="E232" s="303" t="str">
        <f t="shared" si="7"/>
        <v>SAT</v>
      </c>
      <c r="F232" s="66"/>
      <c r="G232" s="66"/>
      <c r="H232" s="66"/>
      <c r="I232" s="66"/>
      <c r="J232" s="66"/>
      <c r="K232" s="66"/>
      <c r="L232" s="66"/>
      <c r="M232" s="66"/>
      <c r="N232" s="66"/>
    </row>
    <row r="233" spans="2:14" customFormat="1" x14ac:dyDescent="0.35">
      <c r="B233" s="351">
        <f t="shared" si="8"/>
        <v>42120</v>
      </c>
      <c r="C233" s="303" t="b">
        <f>IF(ISERROR(MATCH(B233,Interface!$B$86:$B$105,0)),FALSE,TRUE)</f>
        <v>0</v>
      </c>
      <c r="D233" s="303">
        <f t="shared" si="6"/>
        <v>7</v>
      </c>
      <c r="E233" s="303" t="str">
        <f t="shared" si="7"/>
        <v>HOL</v>
      </c>
      <c r="F233" s="66"/>
      <c r="G233" s="66"/>
      <c r="H233" s="66"/>
      <c r="I233" s="66"/>
      <c r="J233" s="66"/>
      <c r="K233" s="66"/>
      <c r="L233" s="66"/>
      <c r="M233" s="66"/>
      <c r="N233" s="66"/>
    </row>
    <row r="234" spans="2:14" customFormat="1" x14ac:dyDescent="0.35">
      <c r="B234" s="351">
        <f t="shared" si="8"/>
        <v>42121</v>
      </c>
      <c r="C234" s="303" t="b">
        <f>IF(ISERROR(MATCH(B234,Interface!$B$86:$B$105,0)),FALSE,TRUE)</f>
        <v>0</v>
      </c>
      <c r="D234" s="303">
        <f t="shared" si="6"/>
        <v>1</v>
      </c>
      <c r="E234" s="303" t="str">
        <f t="shared" si="7"/>
        <v>WRK</v>
      </c>
      <c r="F234" s="66"/>
      <c r="G234" s="66"/>
      <c r="H234" s="66"/>
      <c r="I234" s="66"/>
      <c r="J234" s="66"/>
      <c r="K234" s="66"/>
      <c r="L234" s="66"/>
      <c r="M234" s="66"/>
      <c r="N234" s="66"/>
    </row>
    <row r="235" spans="2:14" customFormat="1" x14ac:dyDescent="0.35">
      <c r="B235" s="351">
        <f t="shared" si="8"/>
        <v>42122</v>
      </c>
      <c r="C235" s="303" t="b">
        <f>IF(ISERROR(MATCH(B235,Interface!$B$86:$B$105,0)),FALSE,TRUE)</f>
        <v>0</v>
      </c>
      <c r="D235" s="303">
        <f t="shared" si="6"/>
        <v>2</v>
      </c>
      <c r="E235" s="303" t="str">
        <f t="shared" si="7"/>
        <v>WRK</v>
      </c>
      <c r="F235" s="66"/>
      <c r="G235" s="66"/>
      <c r="H235" s="66"/>
      <c r="I235" s="66"/>
      <c r="J235" s="66"/>
      <c r="K235" s="66"/>
      <c r="L235" s="66"/>
      <c r="M235" s="66"/>
      <c r="N235" s="66"/>
    </row>
    <row r="236" spans="2:14" customFormat="1" x14ac:dyDescent="0.35">
      <c r="B236" s="351">
        <f t="shared" si="8"/>
        <v>42123</v>
      </c>
      <c r="C236" s="303" t="b">
        <f>IF(ISERROR(MATCH(B236,Interface!$B$86:$B$105,0)),FALSE,TRUE)</f>
        <v>0</v>
      </c>
      <c r="D236" s="303">
        <f t="shared" si="6"/>
        <v>3</v>
      </c>
      <c r="E236" s="303" t="str">
        <f t="shared" si="7"/>
        <v>WRK</v>
      </c>
      <c r="F236" s="66"/>
      <c r="G236" s="66"/>
      <c r="H236" s="66"/>
      <c r="I236" s="66"/>
      <c r="J236" s="66"/>
      <c r="K236" s="66"/>
      <c r="L236" s="66"/>
      <c r="M236" s="66"/>
      <c r="N236" s="66"/>
    </row>
    <row r="237" spans="2:14" customFormat="1" x14ac:dyDescent="0.35">
      <c r="B237" s="351">
        <f t="shared" si="8"/>
        <v>42124</v>
      </c>
      <c r="C237" s="303" t="b">
        <f>IF(ISERROR(MATCH(B237,Interface!$B$86:$B$105,0)),FALSE,TRUE)</f>
        <v>0</v>
      </c>
      <c r="D237" s="303">
        <f t="shared" si="6"/>
        <v>4</v>
      </c>
      <c r="E237" s="303" t="str">
        <f t="shared" si="7"/>
        <v>WRK</v>
      </c>
      <c r="F237" s="66"/>
      <c r="G237" s="66"/>
      <c r="H237" s="66"/>
      <c r="I237" s="66"/>
      <c r="J237" s="66"/>
      <c r="K237" s="66"/>
      <c r="L237" s="66"/>
      <c r="M237" s="66"/>
      <c r="N237" s="66"/>
    </row>
    <row r="238" spans="2:14" customFormat="1" x14ac:dyDescent="0.35">
      <c r="B238" s="351">
        <f t="shared" si="8"/>
        <v>42125</v>
      </c>
      <c r="C238" s="303" t="b">
        <f>IF(ISERROR(MATCH(B238,Interface!$B$86:$B$105,0)),FALSE,TRUE)</f>
        <v>0</v>
      </c>
      <c r="D238" s="303">
        <f t="shared" si="6"/>
        <v>5</v>
      </c>
      <c r="E238" s="303" t="str">
        <f t="shared" si="7"/>
        <v>WRK</v>
      </c>
      <c r="F238" s="66"/>
      <c r="G238" s="66"/>
      <c r="H238" s="66"/>
      <c r="I238" s="66"/>
      <c r="J238" s="66"/>
      <c r="K238" s="66"/>
      <c r="L238" s="66"/>
      <c r="M238" s="66"/>
      <c r="N238" s="66"/>
    </row>
    <row r="239" spans="2:14" customFormat="1" x14ac:dyDescent="0.35">
      <c r="B239" s="351">
        <f t="shared" si="8"/>
        <v>42126</v>
      </c>
      <c r="C239" s="303" t="b">
        <f>IF(ISERROR(MATCH(B239,Interface!$B$86:$B$105,0)),FALSE,TRUE)</f>
        <v>0</v>
      </c>
      <c r="D239" s="303">
        <f t="shared" si="6"/>
        <v>6</v>
      </c>
      <c r="E239" s="303" t="str">
        <f t="shared" si="7"/>
        <v>SAT</v>
      </c>
      <c r="F239" s="66"/>
      <c r="G239" s="66"/>
      <c r="H239" s="66"/>
      <c r="I239" s="66"/>
      <c r="J239" s="66"/>
      <c r="K239" s="66"/>
      <c r="L239" s="66"/>
      <c r="M239" s="66"/>
      <c r="N239" s="66"/>
    </row>
    <row r="240" spans="2:14" customFormat="1" x14ac:dyDescent="0.35">
      <c r="B240" s="351">
        <f t="shared" si="8"/>
        <v>42127</v>
      </c>
      <c r="C240" s="303" t="b">
        <f>IF(ISERROR(MATCH(B240,Interface!$B$86:$B$105,0)),FALSE,TRUE)</f>
        <v>0</v>
      </c>
      <c r="D240" s="303">
        <f t="shared" si="6"/>
        <v>7</v>
      </c>
      <c r="E240" s="303" t="str">
        <f t="shared" si="7"/>
        <v>HOL</v>
      </c>
      <c r="F240" s="66"/>
      <c r="G240" s="66"/>
      <c r="H240" s="66"/>
      <c r="I240" s="66"/>
      <c r="J240" s="66"/>
      <c r="K240" s="66"/>
      <c r="L240" s="66"/>
      <c r="M240" s="66"/>
      <c r="N240" s="66"/>
    </row>
    <row r="241" spans="2:14" customFormat="1" x14ac:dyDescent="0.35">
      <c r="B241" s="351">
        <f t="shared" si="8"/>
        <v>42128</v>
      </c>
      <c r="C241" s="303" t="b">
        <f>IF(ISERROR(MATCH(B241,Interface!$B$86:$B$105,0)),FALSE,TRUE)</f>
        <v>0</v>
      </c>
      <c r="D241" s="303">
        <f t="shared" si="6"/>
        <v>1</v>
      </c>
      <c r="E241" s="303" t="str">
        <f t="shared" si="7"/>
        <v>WRK</v>
      </c>
      <c r="F241" s="66"/>
      <c r="G241" s="66"/>
      <c r="H241" s="66"/>
      <c r="I241" s="66"/>
      <c r="J241" s="66"/>
      <c r="K241" s="66"/>
      <c r="L241" s="66"/>
      <c r="M241" s="66"/>
      <c r="N241" s="66"/>
    </row>
    <row r="242" spans="2:14" customFormat="1" x14ac:dyDescent="0.35">
      <c r="B242" s="351">
        <f t="shared" si="8"/>
        <v>42129</v>
      </c>
      <c r="C242" s="303" t="b">
        <f>IF(ISERROR(MATCH(B242,Interface!$B$86:$B$105,0)),FALSE,TRUE)</f>
        <v>0</v>
      </c>
      <c r="D242" s="303">
        <f t="shared" si="6"/>
        <v>2</v>
      </c>
      <c r="E242" s="303" t="str">
        <f t="shared" si="7"/>
        <v>WRK</v>
      </c>
      <c r="F242" s="66"/>
      <c r="G242" s="66"/>
      <c r="H242" s="66"/>
      <c r="I242" s="66"/>
      <c r="J242" s="66"/>
      <c r="K242" s="66"/>
      <c r="L242" s="66"/>
      <c r="M242" s="66"/>
      <c r="N242" s="66"/>
    </row>
    <row r="243" spans="2:14" customFormat="1" x14ac:dyDescent="0.35">
      <c r="B243" s="351">
        <f t="shared" si="8"/>
        <v>42130</v>
      </c>
      <c r="C243" s="303" t="b">
        <f>IF(ISERROR(MATCH(B243,Interface!$B$86:$B$105,0)),FALSE,TRUE)</f>
        <v>0</v>
      </c>
      <c r="D243" s="303">
        <f t="shared" si="6"/>
        <v>3</v>
      </c>
      <c r="E243" s="303" t="str">
        <f t="shared" si="7"/>
        <v>WRK</v>
      </c>
      <c r="F243" s="66"/>
      <c r="G243" s="66"/>
      <c r="H243" s="66"/>
      <c r="I243" s="66"/>
      <c r="J243" s="66"/>
      <c r="K243" s="66"/>
      <c r="L243" s="66"/>
      <c r="M243" s="66"/>
      <c r="N243" s="66"/>
    </row>
    <row r="244" spans="2:14" customFormat="1" x14ac:dyDescent="0.35">
      <c r="B244" s="351">
        <f t="shared" si="8"/>
        <v>42131</v>
      </c>
      <c r="C244" s="303" t="b">
        <f>IF(ISERROR(MATCH(B244,Interface!$B$86:$B$105,0)),FALSE,TRUE)</f>
        <v>0</v>
      </c>
      <c r="D244" s="303">
        <f t="shared" si="6"/>
        <v>4</v>
      </c>
      <c r="E244" s="303" t="str">
        <f t="shared" si="7"/>
        <v>WRK</v>
      </c>
      <c r="F244" s="66"/>
      <c r="G244" s="66"/>
      <c r="H244" s="66"/>
      <c r="I244" s="66"/>
      <c r="J244" s="66"/>
      <c r="K244" s="66"/>
      <c r="L244" s="66"/>
      <c r="M244" s="66"/>
      <c r="N244" s="66"/>
    </row>
    <row r="245" spans="2:14" customFormat="1" x14ac:dyDescent="0.35">
      <c r="B245" s="351">
        <f t="shared" si="8"/>
        <v>42132</v>
      </c>
      <c r="C245" s="303" t="b">
        <f>IF(ISERROR(MATCH(B245,Interface!$B$86:$B$105,0)),FALSE,TRUE)</f>
        <v>0</v>
      </c>
      <c r="D245" s="303">
        <f t="shared" si="6"/>
        <v>5</v>
      </c>
      <c r="E245" s="303" t="str">
        <f t="shared" si="7"/>
        <v>WRK</v>
      </c>
      <c r="F245" s="66"/>
      <c r="G245" s="66"/>
      <c r="H245" s="66"/>
      <c r="I245" s="66"/>
      <c r="J245" s="66"/>
      <c r="K245" s="66"/>
      <c r="L245" s="66"/>
      <c r="M245" s="66"/>
      <c r="N245" s="66"/>
    </row>
    <row r="246" spans="2:14" customFormat="1" x14ac:dyDescent="0.35">
      <c r="B246" s="351">
        <f t="shared" si="8"/>
        <v>42133</v>
      </c>
      <c r="C246" s="303" t="b">
        <f>IF(ISERROR(MATCH(B246,Interface!$B$86:$B$105,0)),FALSE,TRUE)</f>
        <v>0</v>
      </c>
      <c r="D246" s="303">
        <f t="shared" ref="D246:D309" si="9">IF(C246,7,WEEKDAY(B246,2))</f>
        <v>6</v>
      </c>
      <c r="E246" s="303" t="str">
        <f t="shared" ref="E246:E309" si="10">IF(D246&lt;6,"WRK",IF(D246=6,"SAT","HOL"))</f>
        <v>SAT</v>
      </c>
      <c r="F246" s="66"/>
      <c r="G246" s="66"/>
      <c r="H246" s="66"/>
      <c r="I246" s="66"/>
      <c r="J246" s="66"/>
      <c r="K246" s="66"/>
      <c r="L246" s="66"/>
      <c r="M246" s="66"/>
      <c r="N246" s="66"/>
    </row>
    <row r="247" spans="2:14" customFormat="1" x14ac:dyDescent="0.35">
      <c r="B247" s="351">
        <f t="shared" ref="B247:B310" si="11">+B246+1</f>
        <v>42134</v>
      </c>
      <c r="C247" s="303" t="b">
        <f>IF(ISERROR(MATCH(B247,Interface!$B$86:$B$105,0)),FALSE,TRUE)</f>
        <v>0</v>
      </c>
      <c r="D247" s="303">
        <f t="shared" si="9"/>
        <v>7</v>
      </c>
      <c r="E247" s="303" t="str">
        <f t="shared" si="10"/>
        <v>HOL</v>
      </c>
      <c r="F247" s="66"/>
      <c r="G247" s="66"/>
      <c r="H247" s="66"/>
      <c r="I247" s="66"/>
      <c r="J247" s="66"/>
      <c r="K247" s="66"/>
      <c r="L247" s="66"/>
      <c r="M247" s="66"/>
      <c r="N247" s="66"/>
    </row>
    <row r="248" spans="2:14" customFormat="1" x14ac:dyDescent="0.35">
      <c r="B248" s="351">
        <f t="shared" si="11"/>
        <v>42135</v>
      </c>
      <c r="C248" s="303" t="b">
        <f>IF(ISERROR(MATCH(B248,Interface!$B$86:$B$105,0)),FALSE,TRUE)</f>
        <v>0</v>
      </c>
      <c r="D248" s="303">
        <f t="shared" si="9"/>
        <v>1</v>
      </c>
      <c r="E248" s="303" t="str">
        <f t="shared" si="10"/>
        <v>WRK</v>
      </c>
      <c r="F248" s="66"/>
      <c r="G248" s="66"/>
      <c r="H248" s="66"/>
      <c r="I248" s="66"/>
      <c r="J248" s="66"/>
      <c r="K248" s="66"/>
      <c r="L248" s="66"/>
      <c r="M248" s="66"/>
      <c r="N248" s="66"/>
    </row>
    <row r="249" spans="2:14" customFormat="1" x14ac:dyDescent="0.35">
      <c r="B249" s="351">
        <f t="shared" si="11"/>
        <v>42136</v>
      </c>
      <c r="C249" s="303" t="b">
        <f>IF(ISERROR(MATCH(B249,Interface!$B$86:$B$105,0)),FALSE,TRUE)</f>
        <v>0</v>
      </c>
      <c r="D249" s="303">
        <f t="shared" si="9"/>
        <v>2</v>
      </c>
      <c r="E249" s="303" t="str">
        <f t="shared" si="10"/>
        <v>WRK</v>
      </c>
      <c r="F249" s="66"/>
      <c r="G249" s="66"/>
      <c r="H249" s="66"/>
      <c r="I249" s="66"/>
      <c r="J249" s="66"/>
      <c r="K249" s="66"/>
      <c r="L249" s="66"/>
      <c r="M249" s="66"/>
      <c r="N249" s="66"/>
    </row>
    <row r="250" spans="2:14" customFormat="1" x14ac:dyDescent="0.35">
      <c r="B250" s="351">
        <f t="shared" si="11"/>
        <v>42137</v>
      </c>
      <c r="C250" s="303" t="b">
        <f>IF(ISERROR(MATCH(B250,Interface!$B$86:$B$105,0)),FALSE,TRUE)</f>
        <v>0</v>
      </c>
      <c r="D250" s="303">
        <f t="shared" si="9"/>
        <v>3</v>
      </c>
      <c r="E250" s="303" t="str">
        <f t="shared" si="10"/>
        <v>WRK</v>
      </c>
      <c r="F250" s="66"/>
      <c r="G250" s="66"/>
      <c r="H250" s="66"/>
      <c r="I250" s="66"/>
      <c r="J250" s="66"/>
      <c r="K250" s="66"/>
      <c r="L250" s="66"/>
      <c r="M250" s="66"/>
      <c r="N250" s="66"/>
    </row>
    <row r="251" spans="2:14" customFormat="1" x14ac:dyDescent="0.35">
      <c r="B251" s="351">
        <f t="shared" si="11"/>
        <v>42138</v>
      </c>
      <c r="C251" s="303" t="b">
        <f>IF(ISERROR(MATCH(B251,Interface!$B$86:$B$105,0)),FALSE,TRUE)</f>
        <v>0</v>
      </c>
      <c r="D251" s="303">
        <f t="shared" si="9"/>
        <v>4</v>
      </c>
      <c r="E251" s="303" t="str">
        <f t="shared" si="10"/>
        <v>WRK</v>
      </c>
      <c r="F251" s="66"/>
      <c r="G251" s="66"/>
      <c r="H251" s="66"/>
      <c r="I251" s="66"/>
      <c r="J251" s="66"/>
      <c r="K251" s="66"/>
      <c r="L251" s="66"/>
      <c r="M251" s="66"/>
      <c r="N251" s="66"/>
    </row>
    <row r="252" spans="2:14" customFormat="1" x14ac:dyDescent="0.35">
      <c r="B252" s="351">
        <f t="shared" si="11"/>
        <v>42139</v>
      </c>
      <c r="C252" s="303" t="b">
        <f>IF(ISERROR(MATCH(B252,Interface!$B$86:$B$105,0)),FALSE,TRUE)</f>
        <v>0</v>
      </c>
      <c r="D252" s="303">
        <f t="shared" si="9"/>
        <v>5</v>
      </c>
      <c r="E252" s="303" t="str">
        <f t="shared" si="10"/>
        <v>WRK</v>
      </c>
      <c r="F252" s="66"/>
      <c r="G252" s="66"/>
      <c r="H252" s="66"/>
      <c r="I252" s="66"/>
      <c r="J252" s="66"/>
      <c r="K252" s="66"/>
      <c r="L252" s="66"/>
      <c r="M252" s="66"/>
      <c r="N252" s="66"/>
    </row>
    <row r="253" spans="2:14" customFormat="1" x14ac:dyDescent="0.35">
      <c r="B253" s="351">
        <f t="shared" si="11"/>
        <v>42140</v>
      </c>
      <c r="C253" s="303" t="b">
        <f>IF(ISERROR(MATCH(B253,Interface!$B$86:$B$105,0)),FALSE,TRUE)</f>
        <v>0</v>
      </c>
      <c r="D253" s="303">
        <f t="shared" si="9"/>
        <v>6</v>
      </c>
      <c r="E253" s="303" t="str">
        <f t="shared" si="10"/>
        <v>SAT</v>
      </c>
      <c r="F253" s="66"/>
      <c r="G253" s="66"/>
      <c r="H253" s="66"/>
      <c r="I253" s="66"/>
      <c r="J253" s="66"/>
      <c r="K253" s="66"/>
      <c r="L253" s="66"/>
      <c r="M253" s="66"/>
      <c r="N253" s="66"/>
    </row>
    <row r="254" spans="2:14" customFormat="1" x14ac:dyDescent="0.35">
      <c r="B254" s="351">
        <f t="shared" si="11"/>
        <v>42141</v>
      </c>
      <c r="C254" s="303" t="b">
        <f>IF(ISERROR(MATCH(B254,Interface!$B$86:$B$105,0)),FALSE,TRUE)</f>
        <v>0</v>
      </c>
      <c r="D254" s="303">
        <f t="shared" si="9"/>
        <v>7</v>
      </c>
      <c r="E254" s="303" t="str">
        <f t="shared" si="10"/>
        <v>HOL</v>
      </c>
      <c r="F254" s="66"/>
      <c r="G254" s="66"/>
      <c r="H254" s="66"/>
      <c r="I254" s="66"/>
      <c r="J254" s="66"/>
      <c r="K254" s="66"/>
      <c r="L254" s="66"/>
      <c r="M254" s="66"/>
      <c r="N254" s="66"/>
    </row>
    <row r="255" spans="2:14" customFormat="1" x14ac:dyDescent="0.35">
      <c r="B255" s="351">
        <f t="shared" si="11"/>
        <v>42142</v>
      </c>
      <c r="C255" s="303" t="b">
        <f>IF(ISERROR(MATCH(B255,Interface!$B$86:$B$105,0)),FALSE,TRUE)</f>
        <v>0</v>
      </c>
      <c r="D255" s="303">
        <f t="shared" si="9"/>
        <v>1</v>
      </c>
      <c r="E255" s="303" t="str">
        <f t="shared" si="10"/>
        <v>WRK</v>
      </c>
      <c r="F255" s="66"/>
      <c r="G255" s="66"/>
      <c r="H255" s="66"/>
      <c r="I255" s="66"/>
      <c r="J255" s="66"/>
      <c r="K255" s="66"/>
      <c r="L255" s="66"/>
      <c r="M255" s="66"/>
      <c r="N255" s="66"/>
    </row>
    <row r="256" spans="2:14" customFormat="1" x14ac:dyDescent="0.35">
      <c r="B256" s="351">
        <f t="shared" si="11"/>
        <v>42143</v>
      </c>
      <c r="C256" s="303" t="b">
        <f>IF(ISERROR(MATCH(B256,Interface!$B$86:$B$105,0)),FALSE,TRUE)</f>
        <v>0</v>
      </c>
      <c r="D256" s="303">
        <f t="shared" si="9"/>
        <v>2</v>
      </c>
      <c r="E256" s="303" t="str">
        <f t="shared" si="10"/>
        <v>WRK</v>
      </c>
      <c r="F256" s="66"/>
      <c r="G256" s="66"/>
      <c r="H256" s="66"/>
      <c r="I256" s="66"/>
      <c r="J256" s="66"/>
      <c r="K256" s="66"/>
      <c r="L256" s="66"/>
      <c r="M256" s="66"/>
      <c r="N256" s="66"/>
    </row>
    <row r="257" spans="2:14" customFormat="1" x14ac:dyDescent="0.35">
      <c r="B257" s="351">
        <f t="shared" si="11"/>
        <v>42144</v>
      </c>
      <c r="C257" s="303" t="b">
        <f>IF(ISERROR(MATCH(B257,Interface!$B$86:$B$105,0)),FALSE,TRUE)</f>
        <v>0</v>
      </c>
      <c r="D257" s="303">
        <f t="shared" si="9"/>
        <v>3</v>
      </c>
      <c r="E257" s="303" t="str">
        <f t="shared" si="10"/>
        <v>WRK</v>
      </c>
      <c r="F257" s="66"/>
      <c r="G257" s="66"/>
      <c r="H257" s="66"/>
      <c r="I257" s="66"/>
      <c r="J257" s="66"/>
      <c r="K257" s="66"/>
      <c r="L257" s="66"/>
      <c r="M257" s="66"/>
      <c r="N257" s="66"/>
    </row>
    <row r="258" spans="2:14" customFormat="1" x14ac:dyDescent="0.35">
      <c r="B258" s="351">
        <f t="shared" si="11"/>
        <v>42145</v>
      </c>
      <c r="C258" s="303" t="b">
        <f>IF(ISERROR(MATCH(B258,Interface!$B$86:$B$105,0)),FALSE,TRUE)</f>
        <v>0</v>
      </c>
      <c r="D258" s="303">
        <f t="shared" si="9"/>
        <v>4</v>
      </c>
      <c r="E258" s="303" t="str">
        <f t="shared" si="10"/>
        <v>WRK</v>
      </c>
      <c r="F258" s="66"/>
      <c r="G258" s="66"/>
      <c r="H258" s="66"/>
      <c r="I258" s="66"/>
      <c r="J258" s="66"/>
      <c r="K258" s="66"/>
      <c r="L258" s="66"/>
      <c r="M258" s="66"/>
      <c r="N258" s="66"/>
    </row>
    <row r="259" spans="2:14" customFormat="1" x14ac:dyDescent="0.35">
      <c r="B259" s="351">
        <f t="shared" si="11"/>
        <v>42146</v>
      </c>
      <c r="C259" s="303" t="b">
        <f>IF(ISERROR(MATCH(B259,Interface!$B$86:$B$105,0)),FALSE,TRUE)</f>
        <v>0</v>
      </c>
      <c r="D259" s="303">
        <f t="shared" si="9"/>
        <v>5</v>
      </c>
      <c r="E259" s="303" t="str">
        <f t="shared" si="10"/>
        <v>WRK</v>
      </c>
      <c r="F259" s="66"/>
      <c r="G259" s="66"/>
      <c r="H259" s="66"/>
      <c r="I259" s="66"/>
      <c r="J259" s="66"/>
      <c r="K259" s="66"/>
      <c r="L259" s="66"/>
      <c r="M259" s="66"/>
      <c r="N259" s="66"/>
    </row>
    <row r="260" spans="2:14" customFormat="1" x14ac:dyDescent="0.35">
      <c r="B260" s="351">
        <f t="shared" si="11"/>
        <v>42147</v>
      </c>
      <c r="C260" s="303" t="b">
        <f>IF(ISERROR(MATCH(B260,Interface!$B$86:$B$105,0)),FALSE,TRUE)</f>
        <v>0</v>
      </c>
      <c r="D260" s="303">
        <f t="shared" si="9"/>
        <v>6</v>
      </c>
      <c r="E260" s="303" t="str">
        <f t="shared" si="10"/>
        <v>SAT</v>
      </c>
      <c r="F260" s="66"/>
      <c r="G260" s="66"/>
      <c r="H260" s="66"/>
      <c r="I260" s="66"/>
      <c r="J260" s="66"/>
      <c r="K260" s="66"/>
      <c r="L260" s="66"/>
      <c r="M260" s="66"/>
      <c r="N260" s="66"/>
    </row>
    <row r="261" spans="2:14" customFormat="1" x14ac:dyDescent="0.35">
      <c r="B261" s="351">
        <f t="shared" si="11"/>
        <v>42148</v>
      </c>
      <c r="C261" s="303" t="b">
        <f>IF(ISERROR(MATCH(B261,Interface!$B$86:$B$105,0)),FALSE,TRUE)</f>
        <v>0</v>
      </c>
      <c r="D261" s="303">
        <f t="shared" si="9"/>
        <v>7</v>
      </c>
      <c r="E261" s="303" t="str">
        <f t="shared" si="10"/>
        <v>HOL</v>
      </c>
      <c r="F261" s="66"/>
      <c r="G261" s="66"/>
      <c r="H261" s="66"/>
      <c r="I261" s="66"/>
      <c r="J261" s="66"/>
      <c r="K261" s="66"/>
      <c r="L261" s="66"/>
      <c r="M261" s="66"/>
      <c r="N261" s="66"/>
    </row>
    <row r="262" spans="2:14" customFormat="1" x14ac:dyDescent="0.35">
      <c r="B262" s="351">
        <f t="shared" si="11"/>
        <v>42149</v>
      </c>
      <c r="C262" s="303" t="b">
        <f>IF(ISERROR(MATCH(B262,Interface!$B$86:$B$105,0)),FALSE,TRUE)</f>
        <v>0</v>
      </c>
      <c r="D262" s="303">
        <f t="shared" si="9"/>
        <v>1</v>
      </c>
      <c r="E262" s="303" t="str">
        <f t="shared" si="10"/>
        <v>WRK</v>
      </c>
      <c r="F262" s="66"/>
      <c r="G262" s="66"/>
      <c r="H262" s="66"/>
      <c r="I262" s="66"/>
      <c r="J262" s="66"/>
      <c r="K262" s="66"/>
      <c r="L262" s="66"/>
      <c r="M262" s="66"/>
      <c r="N262" s="66"/>
    </row>
    <row r="263" spans="2:14" customFormat="1" x14ac:dyDescent="0.35">
      <c r="B263" s="351">
        <f t="shared" si="11"/>
        <v>42150</v>
      </c>
      <c r="C263" s="303" t="b">
        <f>IF(ISERROR(MATCH(B263,Interface!$B$86:$B$105,0)),FALSE,TRUE)</f>
        <v>0</v>
      </c>
      <c r="D263" s="303">
        <f t="shared" si="9"/>
        <v>2</v>
      </c>
      <c r="E263" s="303" t="str">
        <f t="shared" si="10"/>
        <v>WRK</v>
      </c>
      <c r="F263" s="66"/>
      <c r="G263" s="66"/>
      <c r="H263" s="66"/>
      <c r="I263" s="66"/>
      <c r="J263" s="66"/>
      <c r="K263" s="66"/>
      <c r="L263" s="66"/>
      <c r="M263" s="66"/>
      <c r="N263" s="66"/>
    </row>
    <row r="264" spans="2:14" customFormat="1" x14ac:dyDescent="0.35">
      <c r="B264" s="351">
        <f t="shared" si="11"/>
        <v>42151</v>
      </c>
      <c r="C264" s="303" t="b">
        <f>IF(ISERROR(MATCH(B264,Interface!$B$86:$B$105,0)),FALSE,TRUE)</f>
        <v>0</v>
      </c>
      <c r="D264" s="303">
        <f t="shared" si="9"/>
        <v>3</v>
      </c>
      <c r="E264" s="303" t="str">
        <f t="shared" si="10"/>
        <v>WRK</v>
      </c>
      <c r="F264" s="66"/>
      <c r="G264" s="66"/>
      <c r="H264" s="66"/>
      <c r="I264" s="66"/>
      <c r="J264" s="66"/>
      <c r="K264" s="66"/>
      <c r="L264" s="66"/>
      <c r="M264" s="66"/>
      <c r="N264" s="66"/>
    </row>
    <row r="265" spans="2:14" customFormat="1" x14ac:dyDescent="0.35">
      <c r="B265" s="351">
        <f t="shared" si="11"/>
        <v>42152</v>
      </c>
      <c r="C265" s="303" t="b">
        <f>IF(ISERROR(MATCH(B265,Interface!$B$86:$B$105,0)),FALSE,TRUE)</f>
        <v>0</v>
      </c>
      <c r="D265" s="303">
        <f t="shared" si="9"/>
        <v>4</v>
      </c>
      <c r="E265" s="303" t="str">
        <f t="shared" si="10"/>
        <v>WRK</v>
      </c>
      <c r="F265" s="66"/>
      <c r="G265" s="66"/>
      <c r="H265" s="66"/>
      <c r="I265" s="66"/>
      <c r="J265" s="66"/>
      <c r="K265" s="66"/>
      <c r="L265" s="66"/>
      <c r="M265" s="66"/>
      <c r="N265" s="66"/>
    </row>
    <row r="266" spans="2:14" customFormat="1" x14ac:dyDescent="0.35">
      <c r="B266" s="351">
        <f t="shared" si="11"/>
        <v>42153</v>
      </c>
      <c r="C266" s="303" t="b">
        <f>IF(ISERROR(MATCH(B266,Interface!$B$86:$B$105,0)),FALSE,TRUE)</f>
        <v>0</v>
      </c>
      <c r="D266" s="303">
        <f t="shared" si="9"/>
        <v>5</v>
      </c>
      <c r="E266" s="303" t="str">
        <f t="shared" si="10"/>
        <v>WRK</v>
      </c>
      <c r="F266" s="66"/>
      <c r="G266" s="66"/>
      <c r="H266" s="66"/>
      <c r="I266" s="66"/>
      <c r="J266" s="66"/>
      <c r="K266" s="66"/>
      <c r="L266" s="66"/>
      <c r="M266" s="66"/>
      <c r="N266" s="66"/>
    </row>
    <row r="267" spans="2:14" customFormat="1" x14ac:dyDescent="0.35">
      <c r="B267" s="351">
        <f t="shared" si="11"/>
        <v>42154</v>
      </c>
      <c r="C267" s="303" t="b">
        <f>IF(ISERROR(MATCH(B267,Interface!$B$86:$B$105,0)),FALSE,TRUE)</f>
        <v>0</v>
      </c>
      <c r="D267" s="303">
        <f t="shared" si="9"/>
        <v>6</v>
      </c>
      <c r="E267" s="303" t="str">
        <f t="shared" si="10"/>
        <v>SAT</v>
      </c>
      <c r="F267" s="66"/>
      <c r="G267" s="66"/>
      <c r="H267" s="66"/>
      <c r="I267" s="66"/>
      <c r="J267" s="66"/>
      <c r="K267" s="66"/>
      <c r="L267" s="66"/>
      <c r="M267" s="66"/>
      <c r="N267" s="66"/>
    </row>
    <row r="268" spans="2:14" customFormat="1" x14ac:dyDescent="0.35">
      <c r="B268" s="351">
        <f t="shared" si="11"/>
        <v>42155</v>
      </c>
      <c r="C268" s="303" t="b">
        <f>IF(ISERROR(MATCH(B268,Interface!$B$86:$B$105,0)),FALSE,TRUE)</f>
        <v>0</v>
      </c>
      <c r="D268" s="303">
        <f t="shared" si="9"/>
        <v>7</v>
      </c>
      <c r="E268" s="303" t="str">
        <f t="shared" si="10"/>
        <v>HOL</v>
      </c>
      <c r="F268" s="66"/>
      <c r="G268" s="66"/>
      <c r="H268" s="66"/>
      <c r="I268" s="66"/>
      <c r="J268" s="66"/>
      <c r="K268" s="66"/>
      <c r="L268" s="66"/>
      <c r="M268" s="66"/>
      <c r="N268" s="66"/>
    </row>
    <row r="269" spans="2:14" customFormat="1" x14ac:dyDescent="0.35">
      <c r="B269" s="351">
        <f t="shared" si="11"/>
        <v>42156</v>
      </c>
      <c r="C269" s="303" t="b">
        <f>IF(ISERROR(MATCH(B269,Interface!$B$86:$B$105,0)),FALSE,TRUE)</f>
        <v>0</v>
      </c>
      <c r="D269" s="303">
        <f t="shared" si="9"/>
        <v>1</v>
      </c>
      <c r="E269" s="303" t="str">
        <f t="shared" si="10"/>
        <v>WRK</v>
      </c>
      <c r="F269" s="66"/>
      <c r="G269" s="66"/>
      <c r="H269" s="66"/>
      <c r="I269" s="66"/>
      <c r="J269" s="66"/>
      <c r="K269" s="66"/>
      <c r="L269" s="66"/>
      <c r="M269" s="66"/>
      <c r="N269" s="66"/>
    </row>
    <row r="270" spans="2:14" customFormat="1" x14ac:dyDescent="0.35">
      <c r="B270" s="351">
        <f t="shared" si="11"/>
        <v>42157</v>
      </c>
      <c r="C270" s="303" t="b">
        <f>IF(ISERROR(MATCH(B270,Interface!$B$86:$B$105,0)),FALSE,TRUE)</f>
        <v>0</v>
      </c>
      <c r="D270" s="303">
        <f t="shared" si="9"/>
        <v>2</v>
      </c>
      <c r="E270" s="303" t="str">
        <f t="shared" si="10"/>
        <v>WRK</v>
      </c>
      <c r="F270" s="66"/>
      <c r="G270" s="66"/>
      <c r="H270" s="66"/>
      <c r="I270" s="66"/>
      <c r="J270" s="66"/>
      <c r="K270" s="66"/>
      <c r="L270" s="66"/>
      <c r="M270" s="66"/>
      <c r="N270" s="66"/>
    </row>
    <row r="271" spans="2:14" customFormat="1" x14ac:dyDescent="0.35">
      <c r="B271" s="351">
        <f t="shared" si="11"/>
        <v>42158</v>
      </c>
      <c r="C271" s="303" t="b">
        <f>IF(ISERROR(MATCH(B271,Interface!$B$86:$B$105,0)),FALSE,TRUE)</f>
        <v>0</v>
      </c>
      <c r="D271" s="303">
        <f t="shared" si="9"/>
        <v>3</v>
      </c>
      <c r="E271" s="303" t="str">
        <f t="shared" si="10"/>
        <v>WRK</v>
      </c>
      <c r="F271" s="66"/>
      <c r="G271" s="66"/>
      <c r="H271" s="66"/>
      <c r="I271" s="66"/>
      <c r="J271" s="66"/>
      <c r="K271" s="66"/>
      <c r="L271" s="66"/>
      <c r="M271" s="66"/>
      <c r="N271" s="66"/>
    </row>
    <row r="272" spans="2:14" customFormat="1" x14ac:dyDescent="0.35">
      <c r="B272" s="351">
        <f t="shared" si="11"/>
        <v>42159</v>
      </c>
      <c r="C272" s="303" t="b">
        <f>IF(ISERROR(MATCH(B272,Interface!$B$86:$B$105,0)),FALSE,TRUE)</f>
        <v>0</v>
      </c>
      <c r="D272" s="303">
        <f t="shared" si="9"/>
        <v>4</v>
      </c>
      <c r="E272" s="303" t="str">
        <f t="shared" si="10"/>
        <v>WRK</v>
      </c>
      <c r="F272" s="66"/>
      <c r="G272" s="66"/>
      <c r="H272" s="66"/>
      <c r="I272" s="66"/>
      <c r="J272" s="66"/>
      <c r="K272" s="66"/>
      <c r="L272" s="66"/>
      <c r="M272" s="66"/>
      <c r="N272" s="66"/>
    </row>
    <row r="273" spans="2:14" customFormat="1" x14ac:dyDescent="0.35">
      <c r="B273" s="351">
        <f t="shared" si="11"/>
        <v>42160</v>
      </c>
      <c r="C273" s="303" t="b">
        <f>IF(ISERROR(MATCH(B273,Interface!$B$86:$B$105,0)),FALSE,TRUE)</f>
        <v>0</v>
      </c>
      <c r="D273" s="303">
        <f t="shared" si="9"/>
        <v>5</v>
      </c>
      <c r="E273" s="303" t="str">
        <f t="shared" si="10"/>
        <v>WRK</v>
      </c>
      <c r="F273" s="66"/>
      <c r="G273" s="66"/>
      <c r="H273" s="66"/>
      <c r="I273" s="66"/>
      <c r="J273" s="66"/>
      <c r="K273" s="66"/>
      <c r="L273" s="66"/>
      <c r="M273" s="66"/>
      <c r="N273" s="66"/>
    </row>
    <row r="274" spans="2:14" customFormat="1" x14ac:dyDescent="0.35">
      <c r="B274" s="351">
        <f t="shared" si="11"/>
        <v>42161</v>
      </c>
      <c r="C274" s="303" t="b">
        <f>IF(ISERROR(MATCH(B274,Interface!$B$86:$B$105,0)),FALSE,TRUE)</f>
        <v>0</v>
      </c>
      <c r="D274" s="303">
        <f t="shared" si="9"/>
        <v>6</v>
      </c>
      <c r="E274" s="303" t="str">
        <f t="shared" si="10"/>
        <v>SAT</v>
      </c>
      <c r="F274" s="66"/>
      <c r="G274" s="66"/>
      <c r="H274" s="66"/>
      <c r="I274" s="66"/>
      <c r="J274" s="66"/>
      <c r="K274" s="66"/>
      <c r="L274" s="66"/>
      <c r="M274" s="66"/>
      <c r="N274" s="66"/>
    </row>
    <row r="275" spans="2:14" customFormat="1" x14ac:dyDescent="0.35">
      <c r="B275" s="351">
        <f t="shared" si="11"/>
        <v>42162</v>
      </c>
      <c r="C275" s="303" t="b">
        <f>IF(ISERROR(MATCH(B275,Interface!$B$86:$B$105,0)),FALSE,TRUE)</f>
        <v>0</v>
      </c>
      <c r="D275" s="303">
        <f t="shared" si="9"/>
        <v>7</v>
      </c>
      <c r="E275" s="303" t="str">
        <f t="shared" si="10"/>
        <v>HOL</v>
      </c>
      <c r="F275" s="66"/>
      <c r="G275" s="66"/>
      <c r="H275" s="66"/>
      <c r="I275" s="66"/>
      <c r="J275" s="66"/>
      <c r="K275" s="66"/>
      <c r="L275" s="66"/>
      <c r="M275" s="66"/>
      <c r="N275" s="66"/>
    </row>
    <row r="276" spans="2:14" customFormat="1" x14ac:dyDescent="0.35">
      <c r="B276" s="351">
        <f t="shared" si="11"/>
        <v>42163</v>
      </c>
      <c r="C276" s="303" t="b">
        <f>IF(ISERROR(MATCH(B276,Interface!$B$86:$B$105,0)),FALSE,TRUE)</f>
        <v>0</v>
      </c>
      <c r="D276" s="303">
        <f t="shared" si="9"/>
        <v>1</v>
      </c>
      <c r="E276" s="303" t="str">
        <f t="shared" si="10"/>
        <v>WRK</v>
      </c>
      <c r="F276" s="66"/>
      <c r="G276" s="66"/>
      <c r="H276" s="66"/>
      <c r="I276" s="66"/>
      <c r="J276" s="66"/>
      <c r="K276" s="66"/>
      <c r="L276" s="66"/>
      <c r="M276" s="66"/>
      <c r="N276" s="66"/>
    </row>
    <row r="277" spans="2:14" customFormat="1" x14ac:dyDescent="0.35">
      <c r="B277" s="351">
        <f t="shared" si="11"/>
        <v>42164</v>
      </c>
      <c r="C277" s="303" t="b">
        <f>IF(ISERROR(MATCH(B277,Interface!$B$86:$B$105,0)),FALSE,TRUE)</f>
        <v>0</v>
      </c>
      <c r="D277" s="303">
        <f t="shared" si="9"/>
        <v>2</v>
      </c>
      <c r="E277" s="303" t="str">
        <f t="shared" si="10"/>
        <v>WRK</v>
      </c>
      <c r="F277" s="66"/>
      <c r="G277" s="66"/>
      <c r="H277" s="66"/>
      <c r="I277" s="66"/>
      <c r="J277" s="66"/>
      <c r="K277" s="66"/>
      <c r="L277" s="66"/>
      <c r="M277" s="66"/>
      <c r="N277" s="66"/>
    </row>
    <row r="278" spans="2:14" customFormat="1" x14ac:dyDescent="0.35">
      <c r="B278" s="351">
        <f t="shared" si="11"/>
        <v>42165</v>
      </c>
      <c r="C278" s="303" t="b">
        <f>IF(ISERROR(MATCH(B278,Interface!$B$86:$B$105,0)),FALSE,TRUE)</f>
        <v>0</v>
      </c>
      <c r="D278" s="303">
        <f t="shared" si="9"/>
        <v>3</v>
      </c>
      <c r="E278" s="303" t="str">
        <f t="shared" si="10"/>
        <v>WRK</v>
      </c>
      <c r="F278" s="66"/>
      <c r="G278" s="66"/>
      <c r="H278" s="66"/>
      <c r="I278" s="66"/>
      <c r="J278" s="66"/>
      <c r="K278" s="66"/>
      <c r="L278" s="66"/>
      <c r="M278" s="66"/>
      <c r="N278" s="66"/>
    </row>
    <row r="279" spans="2:14" customFormat="1" x14ac:dyDescent="0.35">
      <c r="B279" s="351">
        <f t="shared" si="11"/>
        <v>42166</v>
      </c>
      <c r="C279" s="303" t="b">
        <f>IF(ISERROR(MATCH(B279,Interface!$B$86:$B$105,0)),FALSE,TRUE)</f>
        <v>0</v>
      </c>
      <c r="D279" s="303">
        <f t="shared" si="9"/>
        <v>4</v>
      </c>
      <c r="E279" s="303" t="str">
        <f t="shared" si="10"/>
        <v>WRK</v>
      </c>
      <c r="F279" s="66"/>
      <c r="G279" s="66"/>
      <c r="H279" s="66"/>
      <c r="I279" s="66"/>
      <c r="J279" s="66"/>
      <c r="K279" s="66"/>
      <c r="L279" s="66"/>
      <c r="M279" s="66"/>
      <c r="N279" s="66"/>
    </row>
    <row r="280" spans="2:14" customFormat="1" x14ac:dyDescent="0.35">
      <c r="B280" s="351">
        <f t="shared" si="11"/>
        <v>42167</v>
      </c>
      <c r="C280" s="303" t="b">
        <f>IF(ISERROR(MATCH(B280,Interface!$B$86:$B$105,0)),FALSE,TRUE)</f>
        <v>0</v>
      </c>
      <c r="D280" s="303">
        <f t="shared" si="9"/>
        <v>5</v>
      </c>
      <c r="E280" s="303" t="str">
        <f t="shared" si="10"/>
        <v>WRK</v>
      </c>
      <c r="F280" s="66"/>
      <c r="G280" s="66"/>
      <c r="H280" s="66"/>
      <c r="I280" s="66"/>
      <c r="J280" s="66"/>
      <c r="K280" s="66"/>
      <c r="L280" s="66"/>
      <c r="M280" s="66"/>
      <c r="N280" s="66"/>
    </row>
    <row r="281" spans="2:14" customFormat="1" x14ac:dyDescent="0.35">
      <c r="B281" s="351">
        <f t="shared" si="11"/>
        <v>42168</v>
      </c>
      <c r="C281" s="303" t="b">
        <f>IF(ISERROR(MATCH(B281,Interface!$B$86:$B$105,0)),FALSE,TRUE)</f>
        <v>0</v>
      </c>
      <c r="D281" s="303">
        <f t="shared" si="9"/>
        <v>6</v>
      </c>
      <c r="E281" s="303" t="str">
        <f t="shared" si="10"/>
        <v>SAT</v>
      </c>
      <c r="F281" s="66"/>
      <c r="G281" s="66"/>
      <c r="H281" s="66"/>
      <c r="I281" s="66"/>
      <c r="J281" s="66"/>
      <c r="K281" s="66"/>
      <c r="L281" s="66"/>
      <c r="M281" s="66"/>
      <c r="N281" s="66"/>
    </row>
    <row r="282" spans="2:14" customFormat="1" x14ac:dyDescent="0.35">
      <c r="B282" s="351">
        <f t="shared" si="11"/>
        <v>42169</v>
      </c>
      <c r="C282" s="303" t="b">
        <f>IF(ISERROR(MATCH(B282,Interface!$B$86:$B$105,0)),FALSE,TRUE)</f>
        <v>0</v>
      </c>
      <c r="D282" s="303">
        <f t="shared" si="9"/>
        <v>7</v>
      </c>
      <c r="E282" s="303" t="str">
        <f t="shared" si="10"/>
        <v>HOL</v>
      </c>
      <c r="F282" s="66"/>
      <c r="G282" s="66"/>
      <c r="H282" s="66"/>
      <c r="I282" s="66"/>
      <c r="J282" s="66"/>
      <c r="K282" s="66"/>
      <c r="L282" s="66"/>
      <c r="M282" s="66"/>
      <c r="N282" s="66"/>
    </row>
    <row r="283" spans="2:14" customFormat="1" x14ac:dyDescent="0.35">
      <c r="B283" s="351">
        <f t="shared" si="11"/>
        <v>42170</v>
      </c>
      <c r="C283" s="303" t="b">
        <f>IF(ISERROR(MATCH(B283,Interface!$B$86:$B$105,0)),FALSE,TRUE)</f>
        <v>0</v>
      </c>
      <c r="D283" s="303">
        <f t="shared" si="9"/>
        <v>1</v>
      </c>
      <c r="E283" s="303" t="str">
        <f t="shared" si="10"/>
        <v>WRK</v>
      </c>
      <c r="F283" s="66"/>
      <c r="G283" s="66"/>
      <c r="H283" s="66"/>
      <c r="I283" s="66"/>
      <c r="J283" s="66"/>
      <c r="K283" s="66"/>
      <c r="L283" s="66"/>
      <c r="M283" s="66"/>
      <c r="N283" s="66"/>
    </row>
    <row r="284" spans="2:14" customFormat="1" x14ac:dyDescent="0.35">
      <c r="B284" s="351">
        <f t="shared" si="11"/>
        <v>42171</v>
      </c>
      <c r="C284" s="303" t="b">
        <f>IF(ISERROR(MATCH(B284,Interface!$B$86:$B$105,0)),FALSE,TRUE)</f>
        <v>0</v>
      </c>
      <c r="D284" s="303">
        <f t="shared" si="9"/>
        <v>2</v>
      </c>
      <c r="E284" s="303" t="str">
        <f t="shared" si="10"/>
        <v>WRK</v>
      </c>
      <c r="F284" s="66"/>
      <c r="G284" s="66"/>
      <c r="H284" s="66"/>
      <c r="I284" s="66"/>
      <c r="J284" s="66"/>
      <c r="K284" s="66"/>
      <c r="L284" s="66"/>
      <c r="M284" s="66"/>
      <c r="N284" s="66"/>
    </row>
    <row r="285" spans="2:14" customFormat="1" x14ac:dyDescent="0.35">
      <c r="B285" s="351">
        <f t="shared" si="11"/>
        <v>42172</v>
      </c>
      <c r="C285" s="303" t="b">
        <f>IF(ISERROR(MATCH(B285,Interface!$B$86:$B$105,0)),FALSE,TRUE)</f>
        <v>0</v>
      </c>
      <c r="D285" s="303">
        <f t="shared" si="9"/>
        <v>3</v>
      </c>
      <c r="E285" s="303" t="str">
        <f t="shared" si="10"/>
        <v>WRK</v>
      </c>
      <c r="F285" s="66"/>
      <c r="G285" s="66"/>
      <c r="H285" s="66"/>
      <c r="I285" s="66"/>
      <c r="J285" s="66"/>
      <c r="K285" s="66"/>
      <c r="L285" s="66"/>
      <c r="M285" s="66"/>
      <c r="N285" s="66"/>
    </row>
    <row r="286" spans="2:14" customFormat="1" x14ac:dyDescent="0.35">
      <c r="B286" s="351">
        <f t="shared" si="11"/>
        <v>42173</v>
      </c>
      <c r="C286" s="303" t="b">
        <f>IF(ISERROR(MATCH(B286,Interface!$B$86:$B$105,0)),FALSE,TRUE)</f>
        <v>0</v>
      </c>
      <c r="D286" s="303">
        <f t="shared" si="9"/>
        <v>4</v>
      </c>
      <c r="E286" s="303" t="str">
        <f t="shared" si="10"/>
        <v>WRK</v>
      </c>
      <c r="F286" s="66"/>
      <c r="G286" s="66"/>
      <c r="H286" s="66"/>
      <c r="I286" s="66"/>
      <c r="J286" s="66"/>
      <c r="K286" s="66"/>
      <c r="L286" s="66"/>
      <c r="M286" s="66"/>
      <c r="N286" s="66"/>
    </row>
    <row r="287" spans="2:14" customFormat="1" x14ac:dyDescent="0.35">
      <c r="B287" s="351">
        <f t="shared" si="11"/>
        <v>42174</v>
      </c>
      <c r="C287" s="303" t="b">
        <f>IF(ISERROR(MATCH(B287,Interface!$B$86:$B$105,0)),FALSE,TRUE)</f>
        <v>0</v>
      </c>
      <c r="D287" s="303">
        <f t="shared" si="9"/>
        <v>5</v>
      </c>
      <c r="E287" s="303" t="str">
        <f t="shared" si="10"/>
        <v>WRK</v>
      </c>
      <c r="F287" s="66"/>
      <c r="G287" s="66"/>
      <c r="H287" s="66"/>
      <c r="I287" s="66"/>
      <c r="J287" s="66"/>
      <c r="K287" s="66"/>
      <c r="L287" s="66"/>
      <c r="M287" s="66"/>
      <c r="N287" s="66"/>
    </row>
    <row r="288" spans="2:14" customFormat="1" x14ac:dyDescent="0.35">
      <c r="B288" s="351">
        <f t="shared" si="11"/>
        <v>42175</v>
      </c>
      <c r="C288" s="303" t="b">
        <f>IF(ISERROR(MATCH(B288,Interface!$B$86:$B$105,0)),FALSE,TRUE)</f>
        <v>0</v>
      </c>
      <c r="D288" s="303">
        <f t="shared" si="9"/>
        <v>6</v>
      </c>
      <c r="E288" s="303" t="str">
        <f t="shared" si="10"/>
        <v>SAT</v>
      </c>
      <c r="F288" s="66"/>
      <c r="G288" s="66"/>
      <c r="H288" s="66"/>
      <c r="I288" s="66"/>
      <c r="J288" s="66"/>
      <c r="K288" s="66"/>
      <c r="L288" s="66"/>
      <c r="M288" s="66"/>
      <c r="N288" s="66"/>
    </row>
    <row r="289" spans="2:14" customFormat="1" x14ac:dyDescent="0.35">
      <c r="B289" s="351">
        <f t="shared" si="11"/>
        <v>42176</v>
      </c>
      <c r="C289" s="303" t="b">
        <f>IF(ISERROR(MATCH(B289,Interface!$B$86:$B$105,0)),FALSE,TRUE)</f>
        <v>0</v>
      </c>
      <c r="D289" s="303">
        <f t="shared" si="9"/>
        <v>7</v>
      </c>
      <c r="E289" s="303" t="str">
        <f t="shared" si="10"/>
        <v>HOL</v>
      </c>
      <c r="F289" s="66"/>
      <c r="G289" s="66"/>
      <c r="H289" s="66"/>
      <c r="I289" s="66"/>
      <c r="J289" s="66"/>
      <c r="K289" s="66"/>
      <c r="L289" s="66"/>
      <c r="M289" s="66"/>
      <c r="N289" s="66"/>
    </row>
    <row r="290" spans="2:14" customFormat="1" x14ac:dyDescent="0.35">
      <c r="B290" s="351">
        <f t="shared" si="11"/>
        <v>42177</v>
      </c>
      <c r="C290" s="303" t="b">
        <f>IF(ISERROR(MATCH(B290,Interface!$B$86:$B$105,0)),FALSE,TRUE)</f>
        <v>0</v>
      </c>
      <c r="D290" s="303">
        <f t="shared" si="9"/>
        <v>1</v>
      </c>
      <c r="E290" s="303" t="str">
        <f t="shared" si="10"/>
        <v>WRK</v>
      </c>
      <c r="F290" s="66"/>
      <c r="G290" s="66"/>
      <c r="H290" s="66"/>
      <c r="I290" s="66"/>
      <c r="J290" s="66"/>
      <c r="K290" s="66"/>
      <c r="L290" s="66"/>
      <c r="M290" s="66"/>
      <c r="N290" s="66"/>
    </row>
    <row r="291" spans="2:14" customFormat="1" x14ac:dyDescent="0.35">
      <c r="B291" s="351">
        <f t="shared" si="11"/>
        <v>42178</v>
      </c>
      <c r="C291" s="303" t="b">
        <f>IF(ISERROR(MATCH(B291,Interface!$B$86:$B$105,0)),FALSE,TRUE)</f>
        <v>0</v>
      </c>
      <c r="D291" s="303">
        <f t="shared" si="9"/>
        <v>2</v>
      </c>
      <c r="E291" s="303" t="str">
        <f t="shared" si="10"/>
        <v>WRK</v>
      </c>
      <c r="F291" s="66"/>
      <c r="G291" s="66"/>
      <c r="H291" s="66"/>
      <c r="I291" s="66"/>
      <c r="J291" s="66"/>
      <c r="K291" s="66"/>
      <c r="L291" s="66"/>
      <c r="M291" s="66"/>
      <c r="N291" s="66"/>
    </row>
    <row r="292" spans="2:14" customFormat="1" x14ac:dyDescent="0.35">
      <c r="B292" s="351">
        <f t="shared" si="11"/>
        <v>42179</v>
      </c>
      <c r="C292" s="303" t="b">
        <f>IF(ISERROR(MATCH(B292,Interface!$B$86:$B$105,0)),FALSE,TRUE)</f>
        <v>0</v>
      </c>
      <c r="D292" s="303">
        <f t="shared" si="9"/>
        <v>3</v>
      </c>
      <c r="E292" s="303" t="str">
        <f t="shared" si="10"/>
        <v>WRK</v>
      </c>
      <c r="F292" s="66"/>
      <c r="G292" s="66"/>
      <c r="H292" s="66"/>
      <c r="I292" s="66"/>
      <c r="J292" s="66"/>
      <c r="K292" s="66"/>
      <c r="L292" s="66"/>
      <c r="M292" s="66"/>
      <c r="N292" s="66"/>
    </row>
    <row r="293" spans="2:14" customFormat="1" x14ac:dyDescent="0.35">
      <c r="B293" s="351">
        <f t="shared" si="11"/>
        <v>42180</v>
      </c>
      <c r="C293" s="303" t="b">
        <f>IF(ISERROR(MATCH(B293,Interface!$B$86:$B$105,0)),FALSE,TRUE)</f>
        <v>0</v>
      </c>
      <c r="D293" s="303">
        <f t="shared" si="9"/>
        <v>4</v>
      </c>
      <c r="E293" s="303" t="str">
        <f t="shared" si="10"/>
        <v>WRK</v>
      </c>
      <c r="F293" s="66"/>
      <c r="G293" s="66"/>
      <c r="H293" s="66"/>
      <c r="I293" s="66"/>
      <c r="J293" s="66"/>
      <c r="K293" s="66"/>
      <c r="L293" s="66"/>
      <c r="M293" s="66"/>
      <c r="N293" s="66"/>
    </row>
    <row r="294" spans="2:14" customFormat="1" x14ac:dyDescent="0.35">
      <c r="B294" s="351">
        <f t="shared" si="11"/>
        <v>42181</v>
      </c>
      <c r="C294" s="303" t="b">
        <f>IF(ISERROR(MATCH(B294,Interface!$B$86:$B$105,0)),FALSE,TRUE)</f>
        <v>0</v>
      </c>
      <c r="D294" s="303">
        <f t="shared" si="9"/>
        <v>5</v>
      </c>
      <c r="E294" s="303" t="str">
        <f t="shared" si="10"/>
        <v>WRK</v>
      </c>
      <c r="F294" s="66"/>
      <c r="G294" s="66"/>
      <c r="H294" s="66"/>
      <c r="I294" s="66"/>
      <c r="J294" s="66"/>
      <c r="K294" s="66"/>
      <c r="L294" s="66"/>
      <c r="M294" s="66"/>
      <c r="N294" s="66"/>
    </row>
    <row r="295" spans="2:14" customFormat="1" x14ac:dyDescent="0.35">
      <c r="B295" s="351">
        <f t="shared" si="11"/>
        <v>42182</v>
      </c>
      <c r="C295" s="303" t="b">
        <f>IF(ISERROR(MATCH(B295,Interface!$B$86:$B$105,0)),FALSE,TRUE)</f>
        <v>0</v>
      </c>
      <c r="D295" s="303">
        <f t="shared" si="9"/>
        <v>6</v>
      </c>
      <c r="E295" s="303" t="str">
        <f t="shared" si="10"/>
        <v>SAT</v>
      </c>
      <c r="F295" s="66"/>
      <c r="G295" s="66"/>
      <c r="H295" s="66"/>
      <c r="I295" s="66"/>
      <c r="J295" s="66"/>
      <c r="K295" s="66"/>
      <c r="L295" s="66"/>
      <c r="M295" s="66"/>
      <c r="N295" s="66"/>
    </row>
    <row r="296" spans="2:14" customFormat="1" x14ac:dyDescent="0.35">
      <c r="B296" s="351">
        <f t="shared" si="11"/>
        <v>42183</v>
      </c>
      <c r="C296" s="303" t="b">
        <f>IF(ISERROR(MATCH(B296,Interface!$B$86:$B$105,0)),FALSE,TRUE)</f>
        <v>0</v>
      </c>
      <c r="D296" s="303">
        <f t="shared" si="9"/>
        <v>7</v>
      </c>
      <c r="E296" s="303" t="str">
        <f t="shared" si="10"/>
        <v>HOL</v>
      </c>
      <c r="F296" s="66"/>
      <c r="G296" s="66"/>
      <c r="H296" s="66"/>
      <c r="I296" s="66"/>
      <c r="J296" s="66"/>
      <c r="K296" s="66"/>
      <c r="L296" s="66"/>
      <c r="M296" s="66"/>
      <c r="N296" s="66"/>
    </row>
    <row r="297" spans="2:14" customFormat="1" x14ac:dyDescent="0.35">
      <c r="B297" s="351">
        <f t="shared" si="11"/>
        <v>42184</v>
      </c>
      <c r="C297" s="303" t="b">
        <f>IF(ISERROR(MATCH(B297,Interface!$B$86:$B$105,0)),FALSE,TRUE)</f>
        <v>0</v>
      </c>
      <c r="D297" s="303">
        <f t="shared" si="9"/>
        <v>1</v>
      </c>
      <c r="E297" s="303" t="str">
        <f t="shared" si="10"/>
        <v>WRK</v>
      </c>
      <c r="F297" s="66"/>
      <c r="G297" s="66"/>
      <c r="H297" s="66"/>
      <c r="I297" s="66"/>
      <c r="J297" s="66"/>
      <c r="K297" s="66"/>
      <c r="L297" s="66"/>
      <c r="M297" s="66"/>
      <c r="N297" s="66"/>
    </row>
    <row r="298" spans="2:14" customFormat="1" x14ac:dyDescent="0.35">
      <c r="B298" s="351">
        <f t="shared" si="11"/>
        <v>42185</v>
      </c>
      <c r="C298" s="303" t="b">
        <f>IF(ISERROR(MATCH(B298,Interface!$B$86:$B$105,0)),FALSE,TRUE)</f>
        <v>0</v>
      </c>
      <c r="D298" s="303">
        <f t="shared" si="9"/>
        <v>2</v>
      </c>
      <c r="E298" s="303" t="str">
        <f t="shared" si="10"/>
        <v>WRK</v>
      </c>
      <c r="F298" s="66"/>
      <c r="G298" s="66"/>
      <c r="H298" s="66"/>
      <c r="I298" s="66"/>
      <c r="J298" s="66"/>
      <c r="K298" s="66"/>
      <c r="L298" s="66"/>
      <c r="M298" s="66"/>
      <c r="N298" s="66"/>
    </row>
    <row r="299" spans="2:14" customFormat="1" x14ac:dyDescent="0.35">
      <c r="B299" s="351">
        <f t="shared" si="11"/>
        <v>42186</v>
      </c>
      <c r="C299" s="303" t="b">
        <f>IF(ISERROR(MATCH(B299,Interface!$B$86:$B$105,0)),FALSE,TRUE)</f>
        <v>0</v>
      </c>
      <c r="D299" s="303">
        <f t="shared" si="9"/>
        <v>3</v>
      </c>
      <c r="E299" s="303" t="str">
        <f t="shared" si="10"/>
        <v>WRK</v>
      </c>
      <c r="F299" s="66"/>
      <c r="G299" s="66"/>
      <c r="H299" s="66"/>
      <c r="I299" s="66"/>
      <c r="J299" s="66"/>
      <c r="K299" s="66"/>
      <c r="L299" s="66"/>
      <c r="M299" s="66"/>
      <c r="N299" s="66"/>
    </row>
    <row r="300" spans="2:14" customFormat="1" x14ac:dyDescent="0.35">
      <c r="B300" s="351">
        <f t="shared" si="11"/>
        <v>42187</v>
      </c>
      <c r="C300" s="303" t="b">
        <f>IF(ISERROR(MATCH(B300,Interface!$B$86:$B$105,0)),FALSE,TRUE)</f>
        <v>0</v>
      </c>
      <c r="D300" s="303">
        <f t="shared" si="9"/>
        <v>4</v>
      </c>
      <c r="E300" s="303" t="str">
        <f t="shared" si="10"/>
        <v>WRK</v>
      </c>
      <c r="F300" s="66"/>
      <c r="G300" s="66"/>
      <c r="H300" s="66"/>
      <c r="I300" s="66"/>
      <c r="J300" s="66"/>
      <c r="K300" s="66"/>
      <c r="L300" s="66"/>
      <c r="M300" s="66"/>
      <c r="N300" s="66"/>
    </row>
    <row r="301" spans="2:14" customFormat="1" x14ac:dyDescent="0.35">
      <c r="B301" s="351">
        <f t="shared" si="11"/>
        <v>42188</v>
      </c>
      <c r="C301" s="303" t="b">
        <f>IF(ISERROR(MATCH(B301,Interface!$B$86:$B$105,0)),FALSE,TRUE)</f>
        <v>0</v>
      </c>
      <c r="D301" s="303">
        <f t="shared" si="9"/>
        <v>5</v>
      </c>
      <c r="E301" s="303" t="str">
        <f t="shared" si="10"/>
        <v>WRK</v>
      </c>
      <c r="F301" s="66"/>
      <c r="G301" s="66"/>
      <c r="H301" s="66"/>
      <c r="I301" s="66"/>
      <c r="J301" s="66"/>
      <c r="K301" s="66"/>
      <c r="L301" s="66"/>
      <c r="M301" s="66"/>
      <c r="N301" s="66"/>
    </row>
    <row r="302" spans="2:14" customFormat="1" x14ac:dyDescent="0.35">
      <c r="B302" s="351">
        <f t="shared" si="11"/>
        <v>42189</v>
      </c>
      <c r="C302" s="303" t="b">
        <f>IF(ISERROR(MATCH(B302,Interface!$B$86:$B$105,0)),FALSE,TRUE)</f>
        <v>0</v>
      </c>
      <c r="D302" s="303">
        <f t="shared" si="9"/>
        <v>6</v>
      </c>
      <c r="E302" s="303" t="str">
        <f t="shared" si="10"/>
        <v>SAT</v>
      </c>
      <c r="F302" s="66"/>
      <c r="G302" s="66"/>
      <c r="H302" s="66"/>
      <c r="I302" s="66"/>
      <c r="J302" s="66"/>
      <c r="K302" s="66"/>
      <c r="L302" s="66"/>
      <c r="M302" s="66"/>
      <c r="N302" s="66"/>
    </row>
    <row r="303" spans="2:14" customFormat="1" x14ac:dyDescent="0.35">
      <c r="B303" s="351">
        <f t="shared" si="11"/>
        <v>42190</v>
      </c>
      <c r="C303" s="303" t="b">
        <f>IF(ISERROR(MATCH(B303,Interface!$B$86:$B$105,0)),FALSE,TRUE)</f>
        <v>0</v>
      </c>
      <c r="D303" s="303">
        <f t="shared" si="9"/>
        <v>7</v>
      </c>
      <c r="E303" s="303" t="str">
        <f t="shared" si="10"/>
        <v>HOL</v>
      </c>
      <c r="F303" s="66"/>
      <c r="G303" s="66"/>
      <c r="H303" s="66"/>
      <c r="I303" s="66"/>
      <c r="J303" s="66"/>
      <c r="K303" s="66"/>
      <c r="L303" s="66"/>
      <c r="M303" s="66"/>
      <c r="N303" s="66"/>
    </row>
    <row r="304" spans="2:14" customFormat="1" x14ac:dyDescent="0.35">
      <c r="B304" s="351">
        <f t="shared" si="11"/>
        <v>42191</v>
      </c>
      <c r="C304" s="303" t="b">
        <f>IF(ISERROR(MATCH(B304,Interface!$B$86:$B$105,0)),FALSE,TRUE)</f>
        <v>0</v>
      </c>
      <c r="D304" s="303">
        <f t="shared" si="9"/>
        <v>1</v>
      </c>
      <c r="E304" s="303" t="str">
        <f t="shared" si="10"/>
        <v>WRK</v>
      </c>
      <c r="F304" s="66"/>
      <c r="G304" s="66"/>
      <c r="H304" s="66"/>
      <c r="I304" s="66"/>
      <c r="J304" s="66"/>
      <c r="K304" s="66"/>
      <c r="L304" s="66"/>
      <c r="M304" s="66"/>
      <c r="N304" s="66"/>
    </row>
    <row r="305" spans="2:14" customFormat="1" x14ac:dyDescent="0.35">
      <c r="B305" s="351">
        <f t="shared" si="11"/>
        <v>42192</v>
      </c>
      <c r="C305" s="303" t="b">
        <f>IF(ISERROR(MATCH(B305,Interface!$B$86:$B$105,0)),FALSE,TRUE)</f>
        <v>0</v>
      </c>
      <c r="D305" s="303">
        <f t="shared" si="9"/>
        <v>2</v>
      </c>
      <c r="E305" s="303" t="str">
        <f t="shared" si="10"/>
        <v>WRK</v>
      </c>
      <c r="F305" s="66"/>
      <c r="G305" s="66"/>
      <c r="H305" s="66"/>
      <c r="I305" s="66"/>
      <c r="J305" s="66"/>
      <c r="K305" s="66"/>
      <c r="L305" s="66"/>
      <c r="M305" s="66"/>
      <c r="N305" s="66"/>
    </row>
    <row r="306" spans="2:14" customFormat="1" x14ac:dyDescent="0.35">
      <c r="B306" s="351">
        <f t="shared" si="11"/>
        <v>42193</v>
      </c>
      <c r="C306" s="303" t="b">
        <f>IF(ISERROR(MATCH(B306,Interface!$B$86:$B$105,0)),FALSE,TRUE)</f>
        <v>0</v>
      </c>
      <c r="D306" s="303">
        <f t="shared" si="9"/>
        <v>3</v>
      </c>
      <c r="E306" s="303" t="str">
        <f t="shared" si="10"/>
        <v>WRK</v>
      </c>
      <c r="F306" s="66"/>
      <c r="G306" s="66"/>
      <c r="H306" s="66"/>
      <c r="I306" s="66"/>
      <c r="J306" s="66"/>
      <c r="K306" s="66"/>
      <c r="L306" s="66"/>
      <c r="M306" s="66"/>
      <c r="N306" s="66"/>
    </row>
    <row r="307" spans="2:14" customFormat="1" x14ac:dyDescent="0.35">
      <c r="B307" s="351">
        <f t="shared" si="11"/>
        <v>42194</v>
      </c>
      <c r="C307" s="303" t="b">
        <f>IF(ISERROR(MATCH(B307,Interface!$B$86:$B$105,0)),FALSE,TRUE)</f>
        <v>0</v>
      </c>
      <c r="D307" s="303">
        <f t="shared" si="9"/>
        <v>4</v>
      </c>
      <c r="E307" s="303" t="str">
        <f t="shared" si="10"/>
        <v>WRK</v>
      </c>
      <c r="F307" s="66"/>
      <c r="G307" s="66"/>
      <c r="H307" s="66"/>
      <c r="I307" s="66"/>
      <c r="J307" s="66"/>
      <c r="K307" s="66"/>
      <c r="L307" s="66"/>
      <c r="M307" s="66"/>
      <c r="N307" s="66"/>
    </row>
    <row r="308" spans="2:14" customFormat="1" x14ac:dyDescent="0.35">
      <c r="B308" s="351">
        <f t="shared" si="11"/>
        <v>42195</v>
      </c>
      <c r="C308" s="303" t="b">
        <f>IF(ISERROR(MATCH(B308,Interface!$B$86:$B$105,0)),FALSE,TRUE)</f>
        <v>0</v>
      </c>
      <c r="D308" s="303">
        <f t="shared" si="9"/>
        <v>5</v>
      </c>
      <c r="E308" s="303" t="str">
        <f t="shared" si="10"/>
        <v>WRK</v>
      </c>
      <c r="F308" s="66"/>
      <c r="G308" s="66"/>
      <c r="H308" s="66"/>
      <c r="I308" s="66"/>
      <c r="J308" s="66"/>
      <c r="K308" s="66"/>
      <c r="L308" s="66"/>
      <c r="M308" s="66"/>
      <c r="N308" s="66"/>
    </row>
    <row r="309" spans="2:14" customFormat="1" x14ac:dyDescent="0.35">
      <c r="B309" s="351">
        <f t="shared" si="11"/>
        <v>42196</v>
      </c>
      <c r="C309" s="303" t="b">
        <f>IF(ISERROR(MATCH(B309,Interface!$B$86:$B$105,0)),FALSE,TRUE)</f>
        <v>0</v>
      </c>
      <c r="D309" s="303">
        <f t="shared" si="9"/>
        <v>6</v>
      </c>
      <c r="E309" s="303" t="str">
        <f t="shared" si="10"/>
        <v>SAT</v>
      </c>
      <c r="F309" s="66"/>
      <c r="G309" s="66"/>
      <c r="H309" s="66"/>
      <c r="I309" s="66"/>
      <c r="J309" s="66"/>
      <c r="K309" s="66"/>
      <c r="L309" s="66"/>
      <c r="M309" s="66"/>
      <c r="N309" s="66"/>
    </row>
    <row r="310" spans="2:14" customFormat="1" x14ac:dyDescent="0.35">
      <c r="B310" s="351">
        <f t="shared" si="11"/>
        <v>42197</v>
      </c>
      <c r="C310" s="303" t="b">
        <f>IF(ISERROR(MATCH(B310,Interface!$B$86:$B$105,0)),FALSE,TRUE)</f>
        <v>0</v>
      </c>
      <c r="D310" s="303">
        <f t="shared" ref="D310:D373" si="12">IF(C310,7,WEEKDAY(B310,2))</f>
        <v>7</v>
      </c>
      <c r="E310" s="303" t="str">
        <f t="shared" ref="E310:E373" si="13">IF(D310&lt;6,"WRK",IF(D310=6,"SAT","HOL"))</f>
        <v>HOL</v>
      </c>
      <c r="F310" s="66"/>
      <c r="G310" s="66"/>
      <c r="H310" s="66"/>
      <c r="I310" s="66"/>
      <c r="J310" s="66"/>
      <c r="K310" s="66"/>
      <c r="L310" s="66"/>
      <c r="M310" s="66"/>
      <c r="N310" s="66"/>
    </row>
    <row r="311" spans="2:14" customFormat="1" x14ac:dyDescent="0.35">
      <c r="B311" s="351">
        <f t="shared" ref="B311:B374" si="14">+B310+1</f>
        <v>42198</v>
      </c>
      <c r="C311" s="303" t="b">
        <f>IF(ISERROR(MATCH(B311,Interface!$B$86:$B$105,0)),FALSE,TRUE)</f>
        <v>0</v>
      </c>
      <c r="D311" s="303">
        <f t="shared" si="12"/>
        <v>1</v>
      </c>
      <c r="E311" s="303" t="str">
        <f t="shared" si="13"/>
        <v>WRK</v>
      </c>
      <c r="F311" s="66"/>
      <c r="G311" s="66"/>
      <c r="H311" s="66"/>
      <c r="I311" s="66"/>
      <c r="J311" s="66"/>
      <c r="K311" s="66"/>
      <c r="L311" s="66"/>
      <c r="M311" s="66"/>
      <c r="N311" s="66"/>
    </row>
    <row r="312" spans="2:14" customFormat="1" x14ac:dyDescent="0.35">
      <c r="B312" s="351">
        <f t="shared" si="14"/>
        <v>42199</v>
      </c>
      <c r="C312" s="303" t="b">
        <f>IF(ISERROR(MATCH(B312,Interface!$B$86:$B$105,0)),FALSE,TRUE)</f>
        <v>0</v>
      </c>
      <c r="D312" s="303">
        <f t="shared" si="12"/>
        <v>2</v>
      </c>
      <c r="E312" s="303" t="str">
        <f t="shared" si="13"/>
        <v>WRK</v>
      </c>
      <c r="F312" s="66"/>
      <c r="G312" s="66"/>
      <c r="H312" s="66"/>
      <c r="I312" s="66"/>
      <c r="J312" s="66"/>
      <c r="K312" s="66"/>
      <c r="L312" s="66"/>
      <c r="M312" s="66"/>
      <c r="N312" s="66"/>
    </row>
    <row r="313" spans="2:14" customFormat="1" x14ac:dyDescent="0.35">
      <c r="B313" s="351">
        <f t="shared" si="14"/>
        <v>42200</v>
      </c>
      <c r="C313" s="303" t="b">
        <f>IF(ISERROR(MATCH(B313,Interface!$B$86:$B$105,0)),FALSE,TRUE)</f>
        <v>0</v>
      </c>
      <c r="D313" s="303">
        <f t="shared" si="12"/>
        <v>3</v>
      </c>
      <c r="E313" s="303" t="str">
        <f t="shared" si="13"/>
        <v>WRK</v>
      </c>
      <c r="F313" s="66"/>
      <c r="G313" s="66"/>
      <c r="H313" s="66"/>
      <c r="I313" s="66"/>
      <c r="J313" s="66"/>
      <c r="K313" s="66"/>
      <c r="L313" s="66"/>
      <c r="M313" s="66"/>
      <c r="N313" s="66"/>
    </row>
    <row r="314" spans="2:14" customFormat="1" x14ac:dyDescent="0.35">
      <c r="B314" s="351">
        <f t="shared" si="14"/>
        <v>42201</v>
      </c>
      <c r="C314" s="303" t="b">
        <f>IF(ISERROR(MATCH(B314,Interface!$B$86:$B$105,0)),FALSE,TRUE)</f>
        <v>0</v>
      </c>
      <c r="D314" s="303">
        <f t="shared" si="12"/>
        <v>4</v>
      </c>
      <c r="E314" s="303" t="str">
        <f t="shared" si="13"/>
        <v>WRK</v>
      </c>
      <c r="F314" s="66"/>
      <c r="G314" s="66"/>
      <c r="H314" s="66"/>
      <c r="I314" s="66"/>
      <c r="J314" s="66"/>
      <c r="K314" s="66"/>
      <c r="L314" s="66"/>
      <c r="M314" s="66"/>
      <c r="N314" s="66"/>
    </row>
    <row r="315" spans="2:14" customFormat="1" x14ac:dyDescent="0.35">
      <c r="B315" s="351">
        <f t="shared" si="14"/>
        <v>42202</v>
      </c>
      <c r="C315" s="303" t="b">
        <f>IF(ISERROR(MATCH(B315,Interface!$B$86:$B$105,0)),FALSE,TRUE)</f>
        <v>0</v>
      </c>
      <c r="D315" s="303">
        <f t="shared" si="12"/>
        <v>5</v>
      </c>
      <c r="E315" s="303" t="str">
        <f t="shared" si="13"/>
        <v>WRK</v>
      </c>
      <c r="F315" s="66"/>
      <c r="G315" s="66"/>
      <c r="H315" s="66"/>
      <c r="I315" s="66"/>
      <c r="J315" s="66"/>
      <c r="K315" s="66"/>
      <c r="L315" s="66"/>
      <c r="M315" s="66"/>
      <c r="N315" s="66"/>
    </row>
    <row r="316" spans="2:14" customFormat="1" x14ac:dyDescent="0.35">
      <c r="B316" s="351">
        <f t="shared" si="14"/>
        <v>42203</v>
      </c>
      <c r="C316" s="303" t="b">
        <f>IF(ISERROR(MATCH(B316,Interface!$B$86:$B$105,0)),FALSE,TRUE)</f>
        <v>0</v>
      </c>
      <c r="D316" s="303">
        <f t="shared" si="12"/>
        <v>6</v>
      </c>
      <c r="E316" s="303" t="str">
        <f t="shared" si="13"/>
        <v>SAT</v>
      </c>
      <c r="F316" s="66"/>
      <c r="G316" s="66"/>
      <c r="H316" s="66"/>
      <c r="I316" s="66"/>
      <c r="J316" s="66"/>
      <c r="K316" s="66"/>
      <c r="L316" s="66"/>
      <c r="M316" s="66"/>
      <c r="N316" s="66"/>
    </row>
    <row r="317" spans="2:14" customFormat="1" x14ac:dyDescent="0.35">
      <c r="B317" s="351">
        <f t="shared" si="14"/>
        <v>42204</v>
      </c>
      <c r="C317" s="303" t="b">
        <f>IF(ISERROR(MATCH(B317,Interface!$B$86:$B$105,0)),FALSE,TRUE)</f>
        <v>0</v>
      </c>
      <c r="D317" s="303">
        <f t="shared" si="12"/>
        <v>7</v>
      </c>
      <c r="E317" s="303" t="str">
        <f t="shared" si="13"/>
        <v>HOL</v>
      </c>
      <c r="F317" s="66"/>
      <c r="G317" s="66"/>
      <c r="H317" s="66"/>
      <c r="I317" s="66"/>
      <c r="J317" s="66"/>
      <c r="K317" s="66"/>
      <c r="L317" s="66"/>
      <c r="M317" s="66"/>
      <c r="N317" s="66"/>
    </row>
    <row r="318" spans="2:14" customFormat="1" x14ac:dyDescent="0.35">
      <c r="B318" s="351">
        <f t="shared" si="14"/>
        <v>42205</v>
      </c>
      <c r="C318" s="303" t="b">
        <f>IF(ISERROR(MATCH(B318,Interface!$B$86:$B$105,0)),FALSE,TRUE)</f>
        <v>0</v>
      </c>
      <c r="D318" s="303">
        <f t="shared" si="12"/>
        <v>1</v>
      </c>
      <c r="E318" s="303" t="str">
        <f t="shared" si="13"/>
        <v>WRK</v>
      </c>
      <c r="F318" s="66"/>
      <c r="G318" s="66"/>
      <c r="H318" s="66"/>
      <c r="I318" s="66"/>
      <c r="J318" s="66"/>
      <c r="K318" s="66"/>
      <c r="L318" s="66"/>
      <c r="M318" s="66"/>
      <c r="N318" s="66"/>
    </row>
    <row r="319" spans="2:14" customFormat="1" x14ac:dyDescent="0.35">
      <c r="B319" s="351">
        <f t="shared" si="14"/>
        <v>42206</v>
      </c>
      <c r="C319" s="303" t="b">
        <f>IF(ISERROR(MATCH(B319,Interface!$B$86:$B$105,0)),FALSE,TRUE)</f>
        <v>0</v>
      </c>
      <c r="D319" s="303">
        <f t="shared" si="12"/>
        <v>2</v>
      </c>
      <c r="E319" s="303" t="str">
        <f t="shared" si="13"/>
        <v>WRK</v>
      </c>
      <c r="F319" s="66"/>
      <c r="G319" s="66"/>
      <c r="H319" s="66"/>
      <c r="I319" s="66"/>
      <c r="J319" s="66"/>
      <c r="K319" s="66"/>
      <c r="L319" s="66"/>
      <c r="M319" s="66"/>
      <c r="N319" s="66"/>
    </row>
    <row r="320" spans="2:14" customFormat="1" x14ac:dyDescent="0.35">
      <c r="B320" s="351">
        <f t="shared" si="14"/>
        <v>42207</v>
      </c>
      <c r="C320" s="303" t="b">
        <f>IF(ISERROR(MATCH(B320,Interface!$B$86:$B$105,0)),FALSE,TRUE)</f>
        <v>0</v>
      </c>
      <c r="D320" s="303">
        <f t="shared" si="12"/>
        <v>3</v>
      </c>
      <c r="E320" s="303" t="str">
        <f t="shared" si="13"/>
        <v>WRK</v>
      </c>
      <c r="F320" s="66"/>
      <c r="G320" s="66"/>
      <c r="H320" s="66"/>
      <c r="I320" s="66"/>
      <c r="J320" s="66"/>
      <c r="K320" s="66"/>
      <c r="L320" s="66"/>
      <c r="M320" s="66"/>
      <c r="N320" s="66"/>
    </row>
    <row r="321" spans="2:14" customFormat="1" x14ac:dyDescent="0.35">
      <c r="B321" s="351">
        <f t="shared" si="14"/>
        <v>42208</v>
      </c>
      <c r="C321" s="303" t="b">
        <f>IF(ISERROR(MATCH(B321,Interface!$B$86:$B$105,0)),FALSE,TRUE)</f>
        <v>0</v>
      </c>
      <c r="D321" s="303">
        <f t="shared" si="12"/>
        <v>4</v>
      </c>
      <c r="E321" s="303" t="str">
        <f t="shared" si="13"/>
        <v>WRK</v>
      </c>
      <c r="F321" s="66"/>
      <c r="G321" s="66"/>
      <c r="H321" s="66"/>
      <c r="I321" s="66"/>
      <c r="J321" s="66"/>
      <c r="K321" s="66"/>
      <c r="L321" s="66"/>
      <c r="M321" s="66"/>
      <c r="N321" s="66"/>
    </row>
    <row r="322" spans="2:14" customFormat="1" x14ac:dyDescent="0.35">
      <c r="B322" s="351">
        <f t="shared" si="14"/>
        <v>42209</v>
      </c>
      <c r="C322" s="303" t="b">
        <f>IF(ISERROR(MATCH(B322,Interface!$B$86:$B$105,0)),FALSE,TRUE)</f>
        <v>0</v>
      </c>
      <c r="D322" s="303">
        <f t="shared" si="12"/>
        <v>5</v>
      </c>
      <c r="E322" s="303" t="str">
        <f t="shared" si="13"/>
        <v>WRK</v>
      </c>
      <c r="F322" s="66"/>
      <c r="G322" s="66"/>
      <c r="H322" s="66"/>
      <c r="I322" s="66"/>
      <c r="J322" s="66"/>
      <c r="K322" s="66"/>
      <c r="L322" s="66"/>
      <c r="M322" s="66"/>
      <c r="N322" s="66"/>
    </row>
    <row r="323" spans="2:14" customFormat="1" x14ac:dyDescent="0.35">
      <c r="B323" s="351">
        <f t="shared" si="14"/>
        <v>42210</v>
      </c>
      <c r="C323" s="303" t="b">
        <f>IF(ISERROR(MATCH(B323,Interface!$B$86:$B$105,0)),FALSE,TRUE)</f>
        <v>0</v>
      </c>
      <c r="D323" s="303">
        <f t="shared" si="12"/>
        <v>6</v>
      </c>
      <c r="E323" s="303" t="str">
        <f t="shared" si="13"/>
        <v>SAT</v>
      </c>
      <c r="F323" s="66"/>
      <c r="G323" s="66"/>
      <c r="H323" s="66"/>
      <c r="I323" s="66"/>
      <c r="J323" s="66"/>
      <c r="K323" s="66"/>
      <c r="L323" s="66"/>
      <c r="M323" s="66"/>
      <c r="N323" s="66"/>
    </row>
    <row r="324" spans="2:14" customFormat="1" x14ac:dyDescent="0.35">
      <c r="B324" s="351">
        <f t="shared" si="14"/>
        <v>42211</v>
      </c>
      <c r="C324" s="303" t="b">
        <f>IF(ISERROR(MATCH(B324,Interface!$B$86:$B$105,0)),FALSE,TRUE)</f>
        <v>0</v>
      </c>
      <c r="D324" s="303">
        <f t="shared" si="12"/>
        <v>7</v>
      </c>
      <c r="E324" s="303" t="str">
        <f t="shared" si="13"/>
        <v>HOL</v>
      </c>
      <c r="F324" s="66"/>
      <c r="G324" s="66"/>
      <c r="H324" s="66"/>
      <c r="I324" s="66"/>
      <c r="J324" s="66"/>
      <c r="K324" s="66"/>
      <c r="L324" s="66"/>
      <c r="M324" s="66"/>
      <c r="N324" s="66"/>
    </row>
    <row r="325" spans="2:14" customFormat="1" x14ac:dyDescent="0.35">
      <c r="B325" s="351">
        <f t="shared" si="14"/>
        <v>42212</v>
      </c>
      <c r="C325" s="303" t="b">
        <f>IF(ISERROR(MATCH(B325,Interface!$B$86:$B$105,0)),FALSE,TRUE)</f>
        <v>0</v>
      </c>
      <c r="D325" s="303">
        <f t="shared" si="12"/>
        <v>1</v>
      </c>
      <c r="E325" s="303" t="str">
        <f t="shared" si="13"/>
        <v>WRK</v>
      </c>
      <c r="F325" s="66"/>
      <c r="G325" s="66"/>
      <c r="H325" s="66"/>
      <c r="I325" s="66"/>
      <c r="J325" s="66"/>
      <c r="K325" s="66"/>
      <c r="L325" s="66"/>
      <c r="M325" s="66"/>
      <c r="N325" s="66"/>
    </row>
    <row r="326" spans="2:14" customFormat="1" x14ac:dyDescent="0.35">
      <c r="B326" s="351">
        <f t="shared" si="14"/>
        <v>42213</v>
      </c>
      <c r="C326" s="303" t="b">
        <f>IF(ISERROR(MATCH(B326,Interface!$B$86:$B$105,0)),FALSE,TRUE)</f>
        <v>0</v>
      </c>
      <c r="D326" s="303">
        <f t="shared" si="12"/>
        <v>2</v>
      </c>
      <c r="E326" s="303" t="str">
        <f t="shared" si="13"/>
        <v>WRK</v>
      </c>
      <c r="F326" s="66"/>
      <c r="G326" s="66"/>
      <c r="H326" s="66"/>
      <c r="I326" s="66"/>
      <c r="J326" s="66"/>
      <c r="K326" s="66"/>
      <c r="L326" s="66"/>
      <c r="M326" s="66"/>
      <c r="N326" s="66"/>
    </row>
    <row r="327" spans="2:14" customFormat="1" x14ac:dyDescent="0.35">
      <c r="B327" s="351">
        <f t="shared" si="14"/>
        <v>42214</v>
      </c>
      <c r="C327" s="303" t="b">
        <f>IF(ISERROR(MATCH(B327,Interface!$B$86:$B$105,0)),FALSE,TRUE)</f>
        <v>0</v>
      </c>
      <c r="D327" s="303">
        <f t="shared" si="12"/>
        <v>3</v>
      </c>
      <c r="E327" s="303" t="str">
        <f t="shared" si="13"/>
        <v>WRK</v>
      </c>
      <c r="F327" s="66"/>
      <c r="G327" s="66"/>
      <c r="H327" s="66"/>
      <c r="I327" s="66"/>
      <c r="J327" s="66"/>
      <c r="K327" s="66"/>
      <c r="L327" s="66"/>
      <c r="M327" s="66"/>
      <c r="N327" s="66"/>
    </row>
    <row r="328" spans="2:14" customFormat="1" x14ac:dyDescent="0.35">
      <c r="B328" s="351">
        <f t="shared" si="14"/>
        <v>42215</v>
      </c>
      <c r="C328" s="303" t="b">
        <f>IF(ISERROR(MATCH(B328,Interface!$B$86:$B$105,0)),FALSE,TRUE)</f>
        <v>0</v>
      </c>
      <c r="D328" s="303">
        <f t="shared" si="12"/>
        <v>4</v>
      </c>
      <c r="E328" s="303" t="str">
        <f t="shared" si="13"/>
        <v>WRK</v>
      </c>
      <c r="F328" s="66"/>
      <c r="G328" s="66"/>
      <c r="H328" s="66"/>
      <c r="I328" s="66"/>
      <c r="J328" s="66"/>
      <c r="K328" s="66"/>
      <c r="L328" s="66"/>
      <c r="M328" s="66"/>
      <c r="N328" s="66"/>
    </row>
    <row r="329" spans="2:14" customFormat="1" x14ac:dyDescent="0.35">
      <c r="B329" s="351">
        <f t="shared" si="14"/>
        <v>42216</v>
      </c>
      <c r="C329" s="303" t="b">
        <f>IF(ISERROR(MATCH(B329,Interface!$B$86:$B$105,0)),FALSE,TRUE)</f>
        <v>0</v>
      </c>
      <c r="D329" s="303">
        <f t="shared" si="12"/>
        <v>5</v>
      </c>
      <c r="E329" s="303" t="str">
        <f t="shared" si="13"/>
        <v>WRK</v>
      </c>
      <c r="F329" s="66"/>
      <c r="G329" s="66"/>
      <c r="H329" s="66"/>
      <c r="I329" s="66"/>
      <c r="J329" s="66"/>
      <c r="K329" s="66"/>
      <c r="L329" s="66"/>
      <c r="M329" s="66"/>
      <c r="N329" s="66"/>
    </row>
    <row r="330" spans="2:14" customFormat="1" x14ac:dyDescent="0.35">
      <c r="B330" s="351">
        <f t="shared" si="14"/>
        <v>42217</v>
      </c>
      <c r="C330" s="303" t="b">
        <f>IF(ISERROR(MATCH(B330,Interface!$B$86:$B$105,0)),FALSE,TRUE)</f>
        <v>0</v>
      </c>
      <c r="D330" s="303">
        <f t="shared" si="12"/>
        <v>6</v>
      </c>
      <c r="E330" s="303" t="str">
        <f t="shared" si="13"/>
        <v>SAT</v>
      </c>
      <c r="F330" s="66"/>
      <c r="G330" s="66"/>
      <c r="H330" s="66"/>
      <c r="I330" s="66"/>
      <c r="J330" s="66"/>
      <c r="K330" s="66"/>
      <c r="L330" s="66"/>
      <c r="M330" s="66"/>
      <c r="N330" s="66"/>
    </row>
    <row r="331" spans="2:14" customFormat="1" x14ac:dyDescent="0.35">
      <c r="B331" s="351">
        <f t="shared" si="14"/>
        <v>42218</v>
      </c>
      <c r="C331" s="303" t="b">
        <f>IF(ISERROR(MATCH(B331,Interface!$B$86:$B$105,0)),FALSE,TRUE)</f>
        <v>0</v>
      </c>
      <c r="D331" s="303">
        <f t="shared" si="12"/>
        <v>7</v>
      </c>
      <c r="E331" s="303" t="str">
        <f t="shared" si="13"/>
        <v>HOL</v>
      </c>
      <c r="F331" s="66"/>
      <c r="G331" s="66"/>
      <c r="H331" s="66"/>
      <c r="I331" s="66"/>
      <c r="J331" s="66"/>
      <c r="K331" s="66"/>
      <c r="L331" s="66"/>
      <c r="M331" s="66"/>
      <c r="N331" s="66"/>
    </row>
    <row r="332" spans="2:14" customFormat="1" x14ac:dyDescent="0.35">
      <c r="B332" s="351">
        <f t="shared" si="14"/>
        <v>42219</v>
      </c>
      <c r="C332" s="303" t="b">
        <f>IF(ISERROR(MATCH(B332,Interface!$B$86:$B$105,0)),FALSE,TRUE)</f>
        <v>0</v>
      </c>
      <c r="D332" s="303">
        <f t="shared" si="12"/>
        <v>1</v>
      </c>
      <c r="E332" s="303" t="str">
        <f t="shared" si="13"/>
        <v>WRK</v>
      </c>
      <c r="F332" s="66"/>
      <c r="G332" s="66"/>
      <c r="H332" s="66"/>
      <c r="I332" s="66"/>
      <c r="J332" s="66"/>
      <c r="K332" s="66"/>
      <c r="L332" s="66"/>
      <c r="M332" s="66"/>
      <c r="N332" s="66"/>
    </row>
    <row r="333" spans="2:14" customFormat="1" x14ac:dyDescent="0.35">
      <c r="B333" s="351">
        <f t="shared" si="14"/>
        <v>42220</v>
      </c>
      <c r="C333" s="303" t="b">
        <f>IF(ISERROR(MATCH(B333,Interface!$B$86:$B$105,0)),FALSE,TRUE)</f>
        <v>0</v>
      </c>
      <c r="D333" s="303">
        <f t="shared" si="12"/>
        <v>2</v>
      </c>
      <c r="E333" s="303" t="str">
        <f t="shared" si="13"/>
        <v>WRK</v>
      </c>
      <c r="F333" s="66"/>
      <c r="G333" s="66"/>
      <c r="H333" s="66"/>
      <c r="I333" s="66"/>
      <c r="J333" s="66"/>
      <c r="K333" s="66"/>
      <c r="L333" s="66"/>
      <c r="M333" s="66"/>
      <c r="N333" s="66"/>
    </row>
    <row r="334" spans="2:14" customFormat="1" x14ac:dyDescent="0.35">
      <c r="B334" s="351">
        <f t="shared" si="14"/>
        <v>42221</v>
      </c>
      <c r="C334" s="303" t="b">
        <f>IF(ISERROR(MATCH(B334,Interface!$B$86:$B$105,0)),FALSE,TRUE)</f>
        <v>0</v>
      </c>
      <c r="D334" s="303">
        <f t="shared" si="12"/>
        <v>3</v>
      </c>
      <c r="E334" s="303" t="str">
        <f t="shared" si="13"/>
        <v>WRK</v>
      </c>
      <c r="F334" s="66"/>
      <c r="G334" s="66"/>
      <c r="H334" s="66"/>
      <c r="I334" s="66"/>
      <c r="J334" s="66"/>
      <c r="K334" s="66"/>
      <c r="L334" s="66"/>
      <c r="M334" s="66"/>
      <c r="N334" s="66"/>
    </row>
    <row r="335" spans="2:14" customFormat="1" x14ac:dyDescent="0.35">
      <c r="B335" s="351">
        <f t="shared" si="14"/>
        <v>42222</v>
      </c>
      <c r="C335" s="303" t="b">
        <f>IF(ISERROR(MATCH(B335,Interface!$B$86:$B$105,0)),FALSE,TRUE)</f>
        <v>0</v>
      </c>
      <c r="D335" s="303">
        <f t="shared" si="12"/>
        <v>4</v>
      </c>
      <c r="E335" s="303" t="str">
        <f t="shared" si="13"/>
        <v>WRK</v>
      </c>
      <c r="F335" s="66"/>
      <c r="G335" s="66"/>
      <c r="H335" s="66"/>
      <c r="I335" s="66"/>
      <c r="J335" s="66"/>
      <c r="K335" s="66"/>
      <c r="L335" s="66"/>
      <c r="M335" s="66"/>
      <c r="N335" s="66"/>
    </row>
    <row r="336" spans="2:14" customFormat="1" x14ac:dyDescent="0.35">
      <c r="B336" s="351">
        <f t="shared" si="14"/>
        <v>42223</v>
      </c>
      <c r="C336" s="303" t="b">
        <f>IF(ISERROR(MATCH(B336,Interface!$B$86:$B$105,0)),FALSE,TRUE)</f>
        <v>0</v>
      </c>
      <c r="D336" s="303">
        <f t="shared" si="12"/>
        <v>5</v>
      </c>
      <c r="E336" s="303" t="str">
        <f t="shared" si="13"/>
        <v>WRK</v>
      </c>
      <c r="F336" s="66"/>
      <c r="G336" s="66"/>
      <c r="H336" s="66"/>
      <c r="I336" s="66"/>
      <c r="J336" s="66"/>
      <c r="K336" s="66"/>
      <c r="L336" s="66"/>
      <c r="M336" s="66"/>
      <c r="N336" s="66"/>
    </row>
    <row r="337" spans="2:14" customFormat="1" x14ac:dyDescent="0.35">
      <c r="B337" s="351">
        <f t="shared" si="14"/>
        <v>42224</v>
      </c>
      <c r="C337" s="303" t="b">
        <f>IF(ISERROR(MATCH(B337,Interface!$B$86:$B$105,0)),FALSE,TRUE)</f>
        <v>0</v>
      </c>
      <c r="D337" s="303">
        <f t="shared" si="12"/>
        <v>6</v>
      </c>
      <c r="E337" s="303" t="str">
        <f t="shared" si="13"/>
        <v>SAT</v>
      </c>
      <c r="F337" s="66"/>
      <c r="G337" s="66"/>
      <c r="H337" s="66"/>
      <c r="I337" s="66"/>
      <c r="J337" s="66"/>
      <c r="K337" s="66"/>
      <c r="L337" s="66"/>
      <c r="M337" s="66"/>
      <c r="N337" s="66"/>
    </row>
    <row r="338" spans="2:14" customFormat="1" x14ac:dyDescent="0.35">
      <c r="B338" s="351">
        <f t="shared" si="14"/>
        <v>42225</v>
      </c>
      <c r="C338" s="303" t="b">
        <f>IF(ISERROR(MATCH(B338,Interface!$B$86:$B$105,0)),FALSE,TRUE)</f>
        <v>0</v>
      </c>
      <c r="D338" s="303">
        <f t="shared" si="12"/>
        <v>7</v>
      </c>
      <c r="E338" s="303" t="str">
        <f t="shared" si="13"/>
        <v>HOL</v>
      </c>
      <c r="F338" s="66"/>
      <c r="G338" s="66"/>
      <c r="H338" s="66"/>
      <c r="I338" s="66"/>
      <c r="J338" s="66"/>
      <c r="K338" s="66"/>
      <c r="L338" s="66"/>
      <c r="M338" s="66"/>
      <c r="N338" s="66"/>
    </row>
    <row r="339" spans="2:14" customFormat="1" x14ac:dyDescent="0.35">
      <c r="B339" s="351">
        <f t="shared" si="14"/>
        <v>42226</v>
      </c>
      <c r="C339" s="303" t="b">
        <f>IF(ISERROR(MATCH(B339,Interface!$B$86:$B$105,0)),FALSE,TRUE)</f>
        <v>0</v>
      </c>
      <c r="D339" s="303">
        <f t="shared" si="12"/>
        <v>1</v>
      </c>
      <c r="E339" s="303" t="str">
        <f t="shared" si="13"/>
        <v>WRK</v>
      </c>
      <c r="F339" s="66"/>
      <c r="G339" s="66"/>
      <c r="H339" s="66"/>
      <c r="I339" s="66"/>
      <c r="J339" s="66"/>
      <c r="K339" s="66"/>
      <c r="L339" s="66"/>
      <c r="M339" s="66"/>
      <c r="N339" s="66"/>
    </row>
    <row r="340" spans="2:14" customFormat="1" x14ac:dyDescent="0.35">
      <c r="B340" s="351">
        <f t="shared" si="14"/>
        <v>42227</v>
      </c>
      <c r="C340" s="303" t="b">
        <f>IF(ISERROR(MATCH(B340,Interface!$B$86:$B$105,0)),FALSE,TRUE)</f>
        <v>0</v>
      </c>
      <c r="D340" s="303">
        <f t="shared" si="12"/>
        <v>2</v>
      </c>
      <c r="E340" s="303" t="str">
        <f t="shared" si="13"/>
        <v>WRK</v>
      </c>
      <c r="F340" s="66"/>
      <c r="G340" s="66"/>
      <c r="H340" s="66"/>
      <c r="I340" s="66"/>
      <c r="J340" s="66"/>
      <c r="K340" s="66"/>
      <c r="L340" s="66"/>
      <c r="M340" s="66"/>
      <c r="N340" s="66"/>
    </row>
    <row r="341" spans="2:14" customFormat="1" x14ac:dyDescent="0.35">
      <c r="B341" s="351">
        <f t="shared" si="14"/>
        <v>42228</v>
      </c>
      <c r="C341" s="303" t="b">
        <f>IF(ISERROR(MATCH(B341,Interface!$B$86:$B$105,0)),FALSE,TRUE)</f>
        <v>0</v>
      </c>
      <c r="D341" s="303">
        <f t="shared" si="12"/>
        <v>3</v>
      </c>
      <c r="E341" s="303" t="str">
        <f t="shared" si="13"/>
        <v>WRK</v>
      </c>
      <c r="F341" s="66"/>
      <c r="G341" s="66"/>
      <c r="H341" s="66"/>
      <c r="I341" s="66"/>
      <c r="J341" s="66"/>
      <c r="K341" s="66"/>
      <c r="L341" s="66"/>
      <c r="M341" s="66"/>
      <c r="N341" s="66"/>
    </row>
    <row r="342" spans="2:14" customFormat="1" x14ac:dyDescent="0.35">
      <c r="B342" s="351">
        <f t="shared" si="14"/>
        <v>42229</v>
      </c>
      <c r="C342" s="303" t="b">
        <f>IF(ISERROR(MATCH(B342,Interface!$B$86:$B$105,0)),FALSE,TRUE)</f>
        <v>0</v>
      </c>
      <c r="D342" s="303">
        <f t="shared" si="12"/>
        <v>4</v>
      </c>
      <c r="E342" s="303" t="str">
        <f t="shared" si="13"/>
        <v>WRK</v>
      </c>
      <c r="F342" s="66"/>
      <c r="G342" s="66"/>
      <c r="H342" s="66"/>
      <c r="I342" s="66"/>
      <c r="J342" s="66"/>
      <c r="K342" s="66"/>
      <c r="L342" s="66"/>
      <c r="M342" s="66"/>
      <c r="N342" s="66"/>
    </row>
    <row r="343" spans="2:14" customFormat="1" x14ac:dyDescent="0.35">
      <c r="B343" s="351">
        <f t="shared" si="14"/>
        <v>42230</v>
      </c>
      <c r="C343" s="303" t="b">
        <f>IF(ISERROR(MATCH(B343,Interface!$B$86:$B$105,0)),FALSE,TRUE)</f>
        <v>0</v>
      </c>
      <c r="D343" s="303">
        <f t="shared" si="12"/>
        <v>5</v>
      </c>
      <c r="E343" s="303" t="str">
        <f t="shared" si="13"/>
        <v>WRK</v>
      </c>
      <c r="F343" s="66"/>
      <c r="G343" s="66"/>
      <c r="H343" s="66"/>
      <c r="I343" s="66"/>
      <c r="J343" s="66"/>
      <c r="K343" s="66"/>
      <c r="L343" s="66"/>
      <c r="M343" s="66"/>
      <c r="N343" s="66"/>
    </row>
    <row r="344" spans="2:14" customFormat="1" x14ac:dyDescent="0.35">
      <c r="B344" s="351">
        <f t="shared" si="14"/>
        <v>42231</v>
      </c>
      <c r="C344" s="303" t="b">
        <f>IF(ISERROR(MATCH(B344,Interface!$B$86:$B$105,0)),FALSE,TRUE)</f>
        <v>0</v>
      </c>
      <c r="D344" s="303">
        <f t="shared" si="12"/>
        <v>6</v>
      </c>
      <c r="E344" s="303" t="str">
        <f t="shared" si="13"/>
        <v>SAT</v>
      </c>
      <c r="F344" s="66"/>
      <c r="G344" s="66"/>
      <c r="H344" s="66"/>
      <c r="I344" s="66"/>
      <c r="J344" s="66"/>
      <c r="K344" s="66"/>
      <c r="L344" s="66"/>
      <c r="M344" s="66"/>
      <c r="N344" s="66"/>
    </row>
    <row r="345" spans="2:14" customFormat="1" x14ac:dyDescent="0.35">
      <c r="B345" s="351">
        <f t="shared" si="14"/>
        <v>42232</v>
      </c>
      <c r="C345" s="303" t="b">
        <f>IF(ISERROR(MATCH(B345,Interface!$B$86:$B$105,0)),FALSE,TRUE)</f>
        <v>0</v>
      </c>
      <c r="D345" s="303">
        <f t="shared" si="12"/>
        <v>7</v>
      </c>
      <c r="E345" s="303" t="str">
        <f t="shared" si="13"/>
        <v>HOL</v>
      </c>
      <c r="F345" s="66"/>
      <c r="G345" s="66"/>
      <c r="H345" s="66"/>
      <c r="I345" s="66"/>
      <c r="J345" s="66"/>
      <c r="K345" s="66"/>
      <c r="L345" s="66"/>
      <c r="M345" s="66"/>
      <c r="N345" s="66"/>
    </row>
    <row r="346" spans="2:14" customFormat="1" x14ac:dyDescent="0.35">
      <c r="B346" s="351">
        <f t="shared" si="14"/>
        <v>42233</v>
      </c>
      <c r="C346" s="303" t="b">
        <f>IF(ISERROR(MATCH(B346,Interface!$B$86:$B$105,0)),FALSE,TRUE)</f>
        <v>0</v>
      </c>
      <c r="D346" s="303">
        <f t="shared" si="12"/>
        <v>1</v>
      </c>
      <c r="E346" s="303" t="str">
        <f t="shared" si="13"/>
        <v>WRK</v>
      </c>
      <c r="F346" s="66"/>
      <c r="G346" s="66"/>
      <c r="H346" s="66"/>
      <c r="I346" s="66"/>
      <c r="J346" s="66"/>
      <c r="K346" s="66"/>
      <c r="L346" s="66"/>
      <c r="M346" s="66"/>
      <c r="N346" s="66"/>
    </row>
    <row r="347" spans="2:14" customFormat="1" x14ac:dyDescent="0.35">
      <c r="B347" s="351">
        <f t="shared" si="14"/>
        <v>42234</v>
      </c>
      <c r="C347" s="303" t="b">
        <f>IF(ISERROR(MATCH(B347,Interface!$B$86:$B$105,0)),FALSE,TRUE)</f>
        <v>0</v>
      </c>
      <c r="D347" s="303">
        <f t="shared" si="12"/>
        <v>2</v>
      </c>
      <c r="E347" s="303" t="str">
        <f t="shared" si="13"/>
        <v>WRK</v>
      </c>
      <c r="F347" s="66"/>
      <c r="G347" s="66"/>
      <c r="H347" s="66"/>
      <c r="I347" s="66"/>
      <c r="J347" s="66"/>
      <c r="K347" s="66"/>
      <c r="L347" s="66"/>
      <c r="M347" s="66"/>
      <c r="N347" s="66"/>
    </row>
    <row r="348" spans="2:14" customFormat="1" x14ac:dyDescent="0.35">
      <c r="B348" s="351">
        <f t="shared" si="14"/>
        <v>42235</v>
      </c>
      <c r="C348" s="303" t="b">
        <f>IF(ISERROR(MATCH(B348,Interface!$B$86:$B$105,0)),FALSE,TRUE)</f>
        <v>0</v>
      </c>
      <c r="D348" s="303">
        <f t="shared" si="12"/>
        <v>3</v>
      </c>
      <c r="E348" s="303" t="str">
        <f t="shared" si="13"/>
        <v>WRK</v>
      </c>
      <c r="F348" s="66"/>
      <c r="G348" s="66"/>
      <c r="H348" s="66"/>
      <c r="I348" s="66"/>
      <c r="J348" s="66"/>
      <c r="K348" s="66"/>
      <c r="L348" s="66"/>
      <c r="M348" s="66"/>
      <c r="N348" s="66"/>
    </row>
    <row r="349" spans="2:14" customFormat="1" x14ac:dyDescent="0.35">
      <c r="B349" s="351">
        <f t="shared" si="14"/>
        <v>42236</v>
      </c>
      <c r="C349" s="303" t="b">
        <f>IF(ISERROR(MATCH(B349,Interface!$B$86:$B$105,0)),FALSE,TRUE)</f>
        <v>0</v>
      </c>
      <c r="D349" s="303">
        <f t="shared" si="12"/>
        <v>4</v>
      </c>
      <c r="E349" s="303" t="str">
        <f t="shared" si="13"/>
        <v>WRK</v>
      </c>
      <c r="F349" s="66"/>
      <c r="G349" s="66"/>
      <c r="H349" s="66"/>
      <c r="I349" s="66"/>
      <c r="J349" s="66"/>
      <c r="K349" s="66"/>
      <c r="L349" s="66"/>
      <c r="M349" s="66"/>
      <c r="N349" s="66"/>
    </row>
    <row r="350" spans="2:14" customFormat="1" x14ac:dyDescent="0.35">
      <c r="B350" s="351">
        <f t="shared" si="14"/>
        <v>42237</v>
      </c>
      <c r="C350" s="303" t="b">
        <f>IF(ISERROR(MATCH(B350,Interface!$B$86:$B$105,0)),FALSE,TRUE)</f>
        <v>0</v>
      </c>
      <c r="D350" s="303">
        <f t="shared" si="12"/>
        <v>5</v>
      </c>
      <c r="E350" s="303" t="str">
        <f t="shared" si="13"/>
        <v>WRK</v>
      </c>
      <c r="F350" s="66"/>
      <c r="G350" s="66"/>
      <c r="H350" s="66"/>
      <c r="I350" s="66"/>
      <c r="J350" s="66"/>
      <c r="K350" s="66"/>
      <c r="L350" s="66"/>
      <c r="M350" s="66"/>
      <c r="N350" s="66"/>
    </row>
    <row r="351" spans="2:14" customFormat="1" x14ac:dyDescent="0.35">
      <c r="B351" s="351">
        <f t="shared" si="14"/>
        <v>42238</v>
      </c>
      <c r="C351" s="303" t="b">
        <f>IF(ISERROR(MATCH(B351,Interface!$B$86:$B$105,0)),FALSE,TRUE)</f>
        <v>0</v>
      </c>
      <c r="D351" s="303">
        <f t="shared" si="12"/>
        <v>6</v>
      </c>
      <c r="E351" s="303" t="str">
        <f t="shared" si="13"/>
        <v>SAT</v>
      </c>
      <c r="F351" s="66"/>
      <c r="G351" s="66"/>
      <c r="H351" s="66"/>
      <c r="I351" s="66"/>
      <c r="J351" s="66"/>
      <c r="K351" s="66"/>
      <c r="L351" s="66"/>
      <c r="M351" s="66"/>
      <c r="N351" s="66"/>
    </row>
    <row r="352" spans="2:14" customFormat="1" x14ac:dyDescent="0.35">
      <c r="B352" s="351">
        <f t="shared" si="14"/>
        <v>42239</v>
      </c>
      <c r="C352" s="303" t="b">
        <f>IF(ISERROR(MATCH(B352,Interface!$B$86:$B$105,0)),FALSE,TRUE)</f>
        <v>0</v>
      </c>
      <c r="D352" s="303">
        <f t="shared" si="12"/>
        <v>7</v>
      </c>
      <c r="E352" s="303" t="str">
        <f t="shared" si="13"/>
        <v>HOL</v>
      </c>
      <c r="F352" s="66"/>
      <c r="G352" s="66"/>
      <c r="H352" s="66"/>
      <c r="I352" s="66"/>
      <c r="J352" s="66"/>
      <c r="K352" s="66"/>
      <c r="L352" s="66"/>
      <c r="M352" s="66"/>
      <c r="N352" s="66"/>
    </row>
    <row r="353" spans="2:14" customFormat="1" x14ac:dyDescent="0.35">
      <c r="B353" s="351">
        <f t="shared" si="14"/>
        <v>42240</v>
      </c>
      <c r="C353" s="303" t="b">
        <f>IF(ISERROR(MATCH(B353,Interface!$B$86:$B$105,0)),FALSE,TRUE)</f>
        <v>0</v>
      </c>
      <c r="D353" s="303">
        <f t="shared" si="12"/>
        <v>1</v>
      </c>
      <c r="E353" s="303" t="str">
        <f t="shared" si="13"/>
        <v>WRK</v>
      </c>
      <c r="F353" s="66"/>
      <c r="G353" s="66"/>
      <c r="H353" s="66"/>
      <c r="I353" s="66"/>
      <c r="J353" s="66"/>
      <c r="K353" s="66"/>
      <c r="L353" s="66"/>
      <c r="M353" s="66"/>
      <c r="N353" s="66"/>
    </row>
    <row r="354" spans="2:14" customFormat="1" x14ac:dyDescent="0.35">
      <c r="B354" s="351">
        <f t="shared" si="14"/>
        <v>42241</v>
      </c>
      <c r="C354" s="303" t="b">
        <f>IF(ISERROR(MATCH(B354,Interface!$B$86:$B$105,0)),FALSE,TRUE)</f>
        <v>0</v>
      </c>
      <c r="D354" s="303">
        <f t="shared" si="12"/>
        <v>2</v>
      </c>
      <c r="E354" s="303" t="str">
        <f t="shared" si="13"/>
        <v>WRK</v>
      </c>
      <c r="F354" s="66"/>
      <c r="G354" s="66"/>
      <c r="H354" s="66"/>
      <c r="I354" s="66"/>
      <c r="J354" s="66"/>
      <c r="K354" s="66"/>
      <c r="L354" s="66"/>
      <c r="M354" s="66"/>
      <c r="N354" s="66"/>
    </row>
    <row r="355" spans="2:14" customFormat="1" x14ac:dyDescent="0.35">
      <c r="B355" s="351">
        <f t="shared" si="14"/>
        <v>42242</v>
      </c>
      <c r="C355" s="303" t="b">
        <f>IF(ISERROR(MATCH(B355,Interface!$B$86:$B$105,0)),FALSE,TRUE)</f>
        <v>0</v>
      </c>
      <c r="D355" s="303">
        <f t="shared" si="12"/>
        <v>3</v>
      </c>
      <c r="E355" s="303" t="str">
        <f t="shared" si="13"/>
        <v>WRK</v>
      </c>
      <c r="F355" s="66"/>
      <c r="G355" s="66"/>
      <c r="H355" s="66"/>
      <c r="I355" s="66"/>
      <c r="J355" s="66"/>
      <c r="K355" s="66"/>
      <c r="L355" s="66"/>
      <c r="M355" s="66"/>
      <c r="N355" s="66"/>
    </row>
    <row r="356" spans="2:14" customFormat="1" x14ac:dyDescent="0.35">
      <c r="B356" s="351">
        <f t="shared" si="14"/>
        <v>42243</v>
      </c>
      <c r="C356" s="303" t="b">
        <f>IF(ISERROR(MATCH(B356,Interface!$B$86:$B$105,0)),FALSE,TRUE)</f>
        <v>0</v>
      </c>
      <c r="D356" s="303">
        <f t="shared" si="12"/>
        <v>4</v>
      </c>
      <c r="E356" s="303" t="str">
        <f t="shared" si="13"/>
        <v>WRK</v>
      </c>
      <c r="F356" s="66"/>
      <c r="G356" s="66"/>
      <c r="H356" s="66"/>
      <c r="I356" s="66"/>
      <c r="J356" s="66"/>
      <c r="K356" s="66"/>
      <c r="L356" s="66"/>
      <c r="M356" s="66"/>
      <c r="N356" s="66"/>
    </row>
    <row r="357" spans="2:14" customFormat="1" x14ac:dyDescent="0.35">
      <c r="B357" s="351">
        <f t="shared" si="14"/>
        <v>42244</v>
      </c>
      <c r="C357" s="303" t="b">
        <f>IF(ISERROR(MATCH(B357,Interface!$B$86:$B$105,0)),FALSE,TRUE)</f>
        <v>0</v>
      </c>
      <c r="D357" s="303">
        <f t="shared" si="12"/>
        <v>5</v>
      </c>
      <c r="E357" s="303" t="str">
        <f t="shared" si="13"/>
        <v>WRK</v>
      </c>
      <c r="F357" s="66"/>
      <c r="G357" s="66"/>
      <c r="H357" s="66"/>
      <c r="I357" s="66"/>
      <c r="J357" s="66"/>
      <c r="K357" s="66"/>
      <c r="L357" s="66"/>
      <c r="M357" s="66"/>
      <c r="N357" s="66"/>
    </row>
    <row r="358" spans="2:14" customFormat="1" x14ac:dyDescent="0.35">
      <c r="B358" s="351">
        <f t="shared" si="14"/>
        <v>42245</v>
      </c>
      <c r="C358" s="303" t="b">
        <f>IF(ISERROR(MATCH(B358,Interface!$B$86:$B$105,0)),FALSE,TRUE)</f>
        <v>0</v>
      </c>
      <c r="D358" s="303">
        <f t="shared" si="12"/>
        <v>6</v>
      </c>
      <c r="E358" s="303" t="str">
        <f t="shared" si="13"/>
        <v>SAT</v>
      </c>
      <c r="F358" s="66"/>
      <c r="G358" s="66"/>
      <c r="H358" s="66"/>
      <c r="I358" s="66"/>
      <c r="J358" s="66"/>
      <c r="K358" s="66"/>
      <c r="L358" s="66"/>
      <c r="M358" s="66"/>
      <c r="N358" s="66"/>
    </row>
    <row r="359" spans="2:14" customFormat="1" x14ac:dyDescent="0.35">
      <c r="B359" s="351">
        <f t="shared" si="14"/>
        <v>42246</v>
      </c>
      <c r="C359" s="303" t="b">
        <f>IF(ISERROR(MATCH(B359,Interface!$B$86:$B$105,0)),FALSE,TRUE)</f>
        <v>0</v>
      </c>
      <c r="D359" s="303">
        <f t="shared" si="12"/>
        <v>7</v>
      </c>
      <c r="E359" s="303" t="str">
        <f t="shared" si="13"/>
        <v>HOL</v>
      </c>
      <c r="F359" s="66"/>
      <c r="G359" s="66"/>
      <c r="H359" s="66"/>
      <c r="I359" s="66"/>
      <c r="J359" s="66"/>
      <c r="K359" s="66"/>
      <c r="L359" s="66"/>
      <c r="M359" s="66"/>
      <c r="N359" s="66"/>
    </row>
    <row r="360" spans="2:14" customFormat="1" x14ac:dyDescent="0.35">
      <c r="B360" s="351">
        <f t="shared" si="14"/>
        <v>42247</v>
      </c>
      <c r="C360" s="303" t="b">
        <f>IF(ISERROR(MATCH(B360,Interface!$B$86:$B$105,0)),FALSE,TRUE)</f>
        <v>0</v>
      </c>
      <c r="D360" s="303">
        <f t="shared" si="12"/>
        <v>1</v>
      </c>
      <c r="E360" s="303" t="str">
        <f t="shared" si="13"/>
        <v>WRK</v>
      </c>
      <c r="F360" s="66"/>
      <c r="G360" s="66"/>
      <c r="H360" s="66"/>
      <c r="I360" s="66"/>
      <c r="J360" s="66"/>
      <c r="K360" s="66"/>
      <c r="L360" s="66"/>
      <c r="M360" s="66"/>
      <c r="N360" s="66"/>
    </row>
    <row r="361" spans="2:14" customFormat="1" x14ac:dyDescent="0.35">
      <c r="B361" s="351">
        <f t="shared" si="14"/>
        <v>42248</v>
      </c>
      <c r="C361" s="303" t="b">
        <f>IF(ISERROR(MATCH(B361,Interface!$B$86:$B$105,0)),FALSE,TRUE)</f>
        <v>0</v>
      </c>
      <c r="D361" s="303">
        <f t="shared" si="12"/>
        <v>2</v>
      </c>
      <c r="E361" s="303" t="str">
        <f t="shared" si="13"/>
        <v>WRK</v>
      </c>
      <c r="F361" s="66"/>
      <c r="G361" s="66"/>
      <c r="H361" s="66"/>
      <c r="I361" s="66"/>
      <c r="J361" s="66"/>
      <c r="K361" s="66"/>
      <c r="L361" s="66"/>
      <c r="M361" s="66"/>
      <c r="N361" s="66"/>
    </row>
    <row r="362" spans="2:14" customFormat="1" x14ac:dyDescent="0.35">
      <c r="B362" s="351">
        <f t="shared" si="14"/>
        <v>42249</v>
      </c>
      <c r="C362" s="303" t="b">
        <f>IF(ISERROR(MATCH(B362,Interface!$B$86:$B$105,0)),FALSE,TRUE)</f>
        <v>0</v>
      </c>
      <c r="D362" s="303">
        <f t="shared" si="12"/>
        <v>3</v>
      </c>
      <c r="E362" s="303" t="str">
        <f t="shared" si="13"/>
        <v>WRK</v>
      </c>
      <c r="F362" s="66"/>
      <c r="G362" s="66"/>
      <c r="H362" s="66"/>
      <c r="I362" s="66"/>
      <c r="J362" s="66"/>
      <c r="K362" s="66"/>
      <c r="L362" s="66"/>
      <c r="M362" s="66"/>
      <c r="N362" s="66"/>
    </row>
    <row r="363" spans="2:14" customFormat="1" x14ac:dyDescent="0.35">
      <c r="B363" s="351">
        <f t="shared" si="14"/>
        <v>42250</v>
      </c>
      <c r="C363" s="303" t="b">
        <f>IF(ISERROR(MATCH(B363,Interface!$B$86:$B$105,0)),FALSE,TRUE)</f>
        <v>0</v>
      </c>
      <c r="D363" s="303">
        <f t="shared" si="12"/>
        <v>4</v>
      </c>
      <c r="E363" s="303" t="str">
        <f t="shared" si="13"/>
        <v>WRK</v>
      </c>
      <c r="F363" s="66"/>
      <c r="G363" s="66"/>
      <c r="H363" s="66"/>
      <c r="I363" s="66"/>
      <c r="J363" s="66"/>
      <c r="K363" s="66"/>
      <c r="L363" s="66"/>
      <c r="M363" s="66"/>
      <c r="N363" s="66"/>
    </row>
    <row r="364" spans="2:14" customFormat="1" x14ac:dyDescent="0.35">
      <c r="B364" s="351">
        <f t="shared" si="14"/>
        <v>42251</v>
      </c>
      <c r="C364" s="303" t="b">
        <f>IF(ISERROR(MATCH(B364,Interface!$B$86:$B$105,0)),FALSE,TRUE)</f>
        <v>0</v>
      </c>
      <c r="D364" s="303">
        <f t="shared" si="12"/>
        <v>5</v>
      </c>
      <c r="E364" s="303" t="str">
        <f t="shared" si="13"/>
        <v>WRK</v>
      </c>
      <c r="F364" s="66"/>
      <c r="G364" s="66"/>
      <c r="H364" s="66"/>
      <c r="I364" s="66"/>
      <c r="J364" s="66"/>
      <c r="K364" s="66"/>
      <c r="L364" s="66"/>
      <c r="M364" s="66"/>
      <c r="N364" s="66"/>
    </row>
    <row r="365" spans="2:14" customFormat="1" x14ac:dyDescent="0.35">
      <c r="B365" s="351">
        <f t="shared" si="14"/>
        <v>42252</v>
      </c>
      <c r="C365" s="303" t="b">
        <f>IF(ISERROR(MATCH(B365,Interface!$B$86:$B$105,0)),FALSE,TRUE)</f>
        <v>0</v>
      </c>
      <c r="D365" s="303">
        <f t="shared" si="12"/>
        <v>6</v>
      </c>
      <c r="E365" s="303" t="str">
        <f t="shared" si="13"/>
        <v>SAT</v>
      </c>
      <c r="F365" s="66"/>
      <c r="G365" s="66"/>
      <c r="H365" s="66"/>
      <c r="I365" s="66"/>
      <c r="J365" s="66"/>
      <c r="K365" s="66"/>
      <c r="L365" s="66"/>
      <c r="M365" s="66"/>
      <c r="N365" s="66"/>
    </row>
    <row r="366" spans="2:14" customFormat="1" x14ac:dyDescent="0.35">
      <c r="B366" s="351">
        <f t="shared" si="14"/>
        <v>42253</v>
      </c>
      <c r="C366" s="303" t="b">
        <f>IF(ISERROR(MATCH(B366,Interface!$B$86:$B$105,0)),FALSE,TRUE)</f>
        <v>0</v>
      </c>
      <c r="D366" s="303">
        <f t="shared" si="12"/>
        <v>7</v>
      </c>
      <c r="E366" s="303" t="str">
        <f t="shared" si="13"/>
        <v>HOL</v>
      </c>
      <c r="F366" s="66"/>
      <c r="G366" s="66"/>
      <c r="H366" s="66"/>
      <c r="I366" s="66"/>
      <c r="J366" s="66"/>
      <c r="K366" s="66"/>
      <c r="L366" s="66"/>
      <c r="M366" s="66"/>
      <c r="N366" s="66"/>
    </row>
    <row r="367" spans="2:14" customFormat="1" x14ac:dyDescent="0.35">
      <c r="B367" s="351">
        <f t="shared" si="14"/>
        <v>42254</v>
      </c>
      <c r="C367" s="303" t="b">
        <f>IF(ISERROR(MATCH(B367,Interface!$B$86:$B$105,0)),FALSE,TRUE)</f>
        <v>0</v>
      </c>
      <c r="D367" s="303">
        <f t="shared" si="12"/>
        <v>1</v>
      </c>
      <c r="E367" s="303" t="str">
        <f t="shared" si="13"/>
        <v>WRK</v>
      </c>
      <c r="F367" s="66"/>
      <c r="G367" s="66"/>
      <c r="H367" s="66"/>
      <c r="I367" s="66"/>
      <c r="J367" s="66"/>
      <c r="K367" s="66"/>
      <c r="L367" s="66"/>
      <c r="M367" s="66"/>
      <c r="N367" s="66"/>
    </row>
    <row r="368" spans="2:14" customFormat="1" x14ac:dyDescent="0.35">
      <c r="B368" s="351">
        <f t="shared" si="14"/>
        <v>42255</v>
      </c>
      <c r="C368" s="303" t="b">
        <f>IF(ISERROR(MATCH(B368,Interface!$B$86:$B$105,0)),FALSE,TRUE)</f>
        <v>0</v>
      </c>
      <c r="D368" s="303">
        <f t="shared" si="12"/>
        <v>2</v>
      </c>
      <c r="E368" s="303" t="str">
        <f t="shared" si="13"/>
        <v>WRK</v>
      </c>
      <c r="F368" s="66"/>
      <c r="G368" s="66"/>
      <c r="H368" s="66"/>
      <c r="I368" s="66"/>
      <c r="J368" s="66"/>
      <c r="K368" s="66"/>
      <c r="L368" s="66"/>
      <c r="M368" s="66"/>
      <c r="N368" s="66"/>
    </row>
    <row r="369" spans="2:14" customFormat="1" x14ac:dyDescent="0.35">
      <c r="B369" s="351">
        <f t="shared" si="14"/>
        <v>42256</v>
      </c>
      <c r="C369" s="303" t="b">
        <f>IF(ISERROR(MATCH(B369,Interface!$B$86:$B$105,0)),FALSE,TRUE)</f>
        <v>0</v>
      </c>
      <c r="D369" s="303">
        <f t="shared" si="12"/>
        <v>3</v>
      </c>
      <c r="E369" s="303" t="str">
        <f t="shared" si="13"/>
        <v>WRK</v>
      </c>
      <c r="F369" s="66"/>
      <c r="G369" s="66"/>
      <c r="H369" s="66"/>
      <c r="I369" s="66"/>
      <c r="J369" s="66"/>
      <c r="K369" s="66"/>
      <c r="L369" s="66"/>
      <c r="M369" s="66"/>
      <c r="N369" s="66"/>
    </row>
    <row r="370" spans="2:14" customFormat="1" x14ac:dyDescent="0.35">
      <c r="B370" s="351">
        <f t="shared" si="14"/>
        <v>42257</v>
      </c>
      <c r="C370" s="303" t="b">
        <f>IF(ISERROR(MATCH(B370,Interface!$B$86:$B$105,0)),FALSE,TRUE)</f>
        <v>0</v>
      </c>
      <c r="D370" s="303">
        <f t="shared" si="12"/>
        <v>4</v>
      </c>
      <c r="E370" s="303" t="str">
        <f t="shared" si="13"/>
        <v>WRK</v>
      </c>
      <c r="F370" s="66"/>
      <c r="G370" s="66"/>
      <c r="H370" s="66"/>
      <c r="I370" s="66"/>
      <c r="J370" s="66"/>
      <c r="K370" s="66"/>
      <c r="L370" s="66"/>
      <c r="M370" s="66"/>
      <c r="N370" s="66"/>
    </row>
    <row r="371" spans="2:14" customFormat="1" x14ac:dyDescent="0.35">
      <c r="B371" s="351">
        <f t="shared" si="14"/>
        <v>42258</v>
      </c>
      <c r="C371" s="303" t="b">
        <f>IF(ISERROR(MATCH(B371,Interface!$B$86:$B$105,0)),FALSE,TRUE)</f>
        <v>0</v>
      </c>
      <c r="D371" s="303">
        <f t="shared" si="12"/>
        <v>5</v>
      </c>
      <c r="E371" s="303" t="str">
        <f t="shared" si="13"/>
        <v>WRK</v>
      </c>
      <c r="F371" s="66"/>
      <c r="G371" s="66"/>
      <c r="H371" s="66"/>
      <c r="I371" s="66"/>
      <c r="J371" s="66"/>
      <c r="K371" s="66"/>
      <c r="L371" s="66"/>
      <c r="M371" s="66"/>
      <c r="N371" s="66"/>
    </row>
    <row r="372" spans="2:14" customFormat="1" x14ac:dyDescent="0.35">
      <c r="B372" s="351">
        <f t="shared" si="14"/>
        <v>42259</v>
      </c>
      <c r="C372" s="303" t="b">
        <f>IF(ISERROR(MATCH(B372,Interface!$B$86:$B$105,0)),FALSE,TRUE)</f>
        <v>0</v>
      </c>
      <c r="D372" s="303">
        <f t="shared" si="12"/>
        <v>6</v>
      </c>
      <c r="E372" s="303" t="str">
        <f t="shared" si="13"/>
        <v>SAT</v>
      </c>
      <c r="F372" s="66"/>
      <c r="G372" s="66"/>
      <c r="H372" s="66"/>
      <c r="I372" s="66"/>
      <c r="J372" s="66"/>
      <c r="K372" s="66"/>
      <c r="L372" s="66"/>
      <c r="M372" s="66"/>
      <c r="N372" s="66"/>
    </row>
    <row r="373" spans="2:14" customFormat="1" x14ac:dyDescent="0.35">
      <c r="B373" s="351">
        <f t="shared" si="14"/>
        <v>42260</v>
      </c>
      <c r="C373" s="303" t="b">
        <f>IF(ISERROR(MATCH(B373,Interface!$B$86:$B$105,0)),FALSE,TRUE)</f>
        <v>0</v>
      </c>
      <c r="D373" s="303">
        <f t="shared" si="12"/>
        <v>7</v>
      </c>
      <c r="E373" s="303" t="str">
        <f t="shared" si="13"/>
        <v>HOL</v>
      </c>
      <c r="F373" s="66"/>
      <c r="G373" s="66"/>
      <c r="H373" s="66"/>
      <c r="I373" s="66"/>
      <c r="J373" s="66"/>
      <c r="K373" s="66"/>
      <c r="L373" s="66"/>
      <c r="M373" s="66"/>
      <c r="N373" s="66"/>
    </row>
    <row r="374" spans="2:14" customFormat="1" x14ac:dyDescent="0.35">
      <c r="B374" s="351">
        <f t="shared" si="14"/>
        <v>42261</v>
      </c>
      <c r="C374" s="303" t="b">
        <f>IF(ISERROR(MATCH(B374,Interface!$B$86:$B$105,0)),FALSE,TRUE)</f>
        <v>0</v>
      </c>
      <c r="D374" s="303">
        <f t="shared" ref="D374:D437" si="15">IF(C374,7,WEEKDAY(B374,2))</f>
        <v>1</v>
      </c>
      <c r="E374" s="303" t="str">
        <f t="shared" ref="E374:E437" si="16">IF(D374&lt;6,"WRK",IF(D374=6,"SAT","HOL"))</f>
        <v>WRK</v>
      </c>
      <c r="F374" s="66"/>
      <c r="G374" s="66"/>
      <c r="H374" s="66"/>
      <c r="I374" s="66"/>
      <c r="J374" s="66"/>
      <c r="K374" s="66"/>
      <c r="L374" s="66"/>
      <c r="M374" s="66"/>
      <c r="N374" s="66"/>
    </row>
    <row r="375" spans="2:14" customFormat="1" x14ac:dyDescent="0.35">
      <c r="B375" s="351">
        <f t="shared" ref="B375:B438" si="17">+B374+1</f>
        <v>42262</v>
      </c>
      <c r="C375" s="303" t="b">
        <f>IF(ISERROR(MATCH(B375,Interface!$B$86:$B$105,0)),FALSE,TRUE)</f>
        <v>0</v>
      </c>
      <c r="D375" s="303">
        <f t="shared" si="15"/>
        <v>2</v>
      </c>
      <c r="E375" s="303" t="str">
        <f t="shared" si="16"/>
        <v>WRK</v>
      </c>
      <c r="F375" s="66"/>
      <c r="G375" s="66"/>
      <c r="H375" s="66"/>
      <c r="I375" s="66"/>
      <c r="J375" s="66"/>
      <c r="K375" s="66"/>
      <c r="L375" s="66"/>
      <c r="M375" s="66"/>
      <c r="N375" s="66"/>
    </row>
    <row r="376" spans="2:14" customFormat="1" x14ac:dyDescent="0.35">
      <c r="B376" s="351">
        <f t="shared" si="17"/>
        <v>42263</v>
      </c>
      <c r="C376" s="303" t="b">
        <f>IF(ISERROR(MATCH(B376,Interface!$B$86:$B$105,0)),FALSE,TRUE)</f>
        <v>0</v>
      </c>
      <c r="D376" s="303">
        <f t="shared" si="15"/>
        <v>3</v>
      </c>
      <c r="E376" s="303" t="str">
        <f t="shared" si="16"/>
        <v>WRK</v>
      </c>
      <c r="F376" s="66"/>
      <c r="G376" s="66"/>
      <c r="H376" s="66"/>
      <c r="I376" s="66"/>
      <c r="J376" s="66"/>
      <c r="K376" s="66"/>
      <c r="L376" s="66"/>
      <c r="M376" s="66"/>
      <c r="N376" s="66"/>
    </row>
    <row r="377" spans="2:14" customFormat="1" x14ac:dyDescent="0.35">
      <c r="B377" s="351">
        <f t="shared" si="17"/>
        <v>42264</v>
      </c>
      <c r="C377" s="303" t="b">
        <f>IF(ISERROR(MATCH(B377,Interface!$B$86:$B$105,0)),FALSE,TRUE)</f>
        <v>0</v>
      </c>
      <c r="D377" s="303">
        <f t="shared" si="15"/>
        <v>4</v>
      </c>
      <c r="E377" s="303" t="str">
        <f t="shared" si="16"/>
        <v>WRK</v>
      </c>
      <c r="F377" s="66"/>
      <c r="G377" s="66"/>
      <c r="H377" s="66"/>
      <c r="I377" s="66"/>
      <c r="J377" s="66"/>
      <c r="K377" s="66"/>
      <c r="L377" s="66"/>
      <c r="M377" s="66"/>
      <c r="N377" s="66"/>
    </row>
    <row r="378" spans="2:14" customFormat="1" x14ac:dyDescent="0.35">
      <c r="B378" s="351">
        <f t="shared" si="17"/>
        <v>42265</v>
      </c>
      <c r="C378" s="303" t="b">
        <f>IF(ISERROR(MATCH(B378,Interface!$B$86:$B$105,0)),FALSE,TRUE)</f>
        <v>0</v>
      </c>
      <c r="D378" s="303">
        <f t="shared" si="15"/>
        <v>5</v>
      </c>
      <c r="E378" s="303" t="str">
        <f t="shared" si="16"/>
        <v>WRK</v>
      </c>
      <c r="F378" s="66"/>
      <c r="G378" s="66"/>
      <c r="H378" s="66"/>
      <c r="I378" s="66"/>
      <c r="J378" s="66"/>
      <c r="K378" s="66"/>
      <c r="L378" s="66"/>
      <c r="M378" s="66"/>
      <c r="N378" s="66"/>
    </row>
    <row r="379" spans="2:14" customFormat="1" x14ac:dyDescent="0.35">
      <c r="B379" s="351">
        <f t="shared" si="17"/>
        <v>42266</v>
      </c>
      <c r="C379" s="303" t="b">
        <f>IF(ISERROR(MATCH(B379,Interface!$B$86:$B$105,0)),FALSE,TRUE)</f>
        <v>0</v>
      </c>
      <c r="D379" s="303">
        <f t="shared" si="15"/>
        <v>6</v>
      </c>
      <c r="E379" s="303" t="str">
        <f t="shared" si="16"/>
        <v>SAT</v>
      </c>
      <c r="F379" s="66"/>
      <c r="G379" s="66"/>
      <c r="H379" s="66"/>
      <c r="I379" s="66"/>
      <c r="J379" s="66"/>
      <c r="K379" s="66"/>
      <c r="L379" s="66"/>
      <c r="M379" s="66"/>
      <c r="N379" s="66"/>
    </row>
    <row r="380" spans="2:14" customFormat="1" x14ac:dyDescent="0.35">
      <c r="B380" s="351">
        <f t="shared" si="17"/>
        <v>42267</v>
      </c>
      <c r="C380" s="303" t="b">
        <f>IF(ISERROR(MATCH(B380,Interface!$B$86:$B$105,0)),FALSE,TRUE)</f>
        <v>0</v>
      </c>
      <c r="D380" s="303">
        <f t="shared" si="15"/>
        <v>7</v>
      </c>
      <c r="E380" s="303" t="str">
        <f t="shared" si="16"/>
        <v>HOL</v>
      </c>
      <c r="F380" s="66"/>
      <c r="G380" s="66"/>
      <c r="H380" s="66"/>
      <c r="I380" s="66"/>
      <c r="J380" s="66"/>
      <c r="K380" s="66"/>
      <c r="L380" s="66"/>
      <c r="M380" s="66"/>
      <c r="N380" s="66"/>
    </row>
    <row r="381" spans="2:14" customFormat="1" x14ac:dyDescent="0.35">
      <c r="B381" s="351">
        <f t="shared" si="17"/>
        <v>42268</v>
      </c>
      <c r="C381" s="303" t="b">
        <f>IF(ISERROR(MATCH(B381,Interface!$B$86:$B$105,0)),FALSE,TRUE)</f>
        <v>0</v>
      </c>
      <c r="D381" s="303">
        <f t="shared" si="15"/>
        <v>1</v>
      </c>
      <c r="E381" s="303" t="str">
        <f t="shared" si="16"/>
        <v>WRK</v>
      </c>
      <c r="F381" s="66"/>
      <c r="G381" s="66"/>
      <c r="H381" s="66"/>
      <c r="I381" s="66"/>
      <c r="J381" s="66"/>
      <c r="K381" s="66"/>
      <c r="L381" s="66"/>
      <c r="M381" s="66"/>
      <c r="N381" s="66"/>
    </row>
    <row r="382" spans="2:14" customFormat="1" x14ac:dyDescent="0.35">
      <c r="B382" s="351">
        <f t="shared" si="17"/>
        <v>42269</v>
      </c>
      <c r="C382" s="303" t="b">
        <f>IF(ISERROR(MATCH(B382,Interface!$B$86:$B$105,0)),FALSE,TRUE)</f>
        <v>0</v>
      </c>
      <c r="D382" s="303">
        <f t="shared" si="15"/>
        <v>2</v>
      </c>
      <c r="E382" s="303" t="str">
        <f t="shared" si="16"/>
        <v>WRK</v>
      </c>
      <c r="F382" s="66"/>
      <c r="G382" s="66"/>
      <c r="H382" s="66"/>
      <c r="I382" s="66"/>
      <c r="J382" s="66"/>
      <c r="K382" s="66"/>
      <c r="L382" s="66"/>
      <c r="M382" s="66"/>
      <c r="N382" s="66"/>
    </row>
    <row r="383" spans="2:14" customFormat="1" x14ac:dyDescent="0.35">
      <c r="B383" s="351">
        <f t="shared" si="17"/>
        <v>42270</v>
      </c>
      <c r="C383" s="303" t="b">
        <f>IF(ISERROR(MATCH(B383,Interface!$B$86:$B$105,0)),FALSE,TRUE)</f>
        <v>0</v>
      </c>
      <c r="D383" s="303">
        <f t="shared" si="15"/>
        <v>3</v>
      </c>
      <c r="E383" s="303" t="str">
        <f t="shared" si="16"/>
        <v>WRK</v>
      </c>
      <c r="F383" s="66"/>
      <c r="G383" s="66"/>
      <c r="H383" s="66"/>
      <c r="I383" s="66"/>
      <c r="J383" s="66"/>
      <c r="K383" s="66"/>
      <c r="L383" s="66"/>
      <c r="M383" s="66"/>
      <c r="N383" s="66"/>
    </row>
    <row r="384" spans="2:14" customFormat="1" x14ac:dyDescent="0.35">
      <c r="B384" s="351">
        <f t="shared" si="17"/>
        <v>42271</v>
      </c>
      <c r="C384" s="303" t="b">
        <f>IF(ISERROR(MATCH(B384,Interface!$B$86:$B$105,0)),FALSE,TRUE)</f>
        <v>0</v>
      </c>
      <c r="D384" s="303">
        <f t="shared" si="15"/>
        <v>4</v>
      </c>
      <c r="E384" s="303" t="str">
        <f t="shared" si="16"/>
        <v>WRK</v>
      </c>
      <c r="F384" s="66"/>
      <c r="G384" s="66"/>
      <c r="H384" s="66"/>
      <c r="I384" s="66"/>
      <c r="J384" s="66"/>
      <c r="K384" s="66"/>
      <c r="L384" s="66"/>
      <c r="M384" s="66"/>
      <c r="N384" s="66"/>
    </row>
    <row r="385" spans="2:14" customFormat="1" x14ac:dyDescent="0.35">
      <c r="B385" s="351">
        <f t="shared" si="17"/>
        <v>42272</v>
      </c>
      <c r="C385" s="303" t="b">
        <f>IF(ISERROR(MATCH(B385,Interface!$B$86:$B$105,0)),FALSE,TRUE)</f>
        <v>0</v>
      </c>
      <c r="D385" s="303">
        <f t="shared" si="15"/>
        <v>5</v>
      </c>
      <c r="E385" s="303" t="str">
        <f t="shared" si="16"/>
        <v>WRK</v>
      </c>
      <c r="F385" s="66"/>
      <c r="G385" s="66"/>
      <c r="H385" s="66"/>
      <c r="I385" s="66"/>
      <c r="J385" s="66"/>
      <c r="K385" s="66"/>
      <c r="L385" s="66"/>
      <c r="M385" s="66"/>
      <c r="N385" s="66"/>
    </row>
    <row r="386" spans="2:14" customFormat="1" x14ac:dyDescent="0.35">
      <c r="B386" s="351">
        <f t="shared" si="17"/>
        <v>42273</v>
      </c>
      <c r="C386" s="303" t="b">
        <f>IF(ISERROR(MATCH(B386,Interface!$B$86:$B$105,0)),FALSE,TRUE)</f>
        <v>0</v>
      </c>
      <c r="D386" s="303">
        <f t="shared" si="15"/>
        <v>6</v>
      </c>
      <c r="E386" s="303" t="str">
        <f t="shared" si="16"/>
        <v>SAT</v>
      </c>
      <c r="F386" s="66"/>
      <c r="G386" s="66"/>
      <c r="H386" s="66"/>
      <c r="I386" s="66"/>
      <c r="J386" s="66"/>
      <c r="K386" s="66"/>
      <c r="L386" s="66"/>
      <c r="M386" s="66"/>
      <c r="N386" s="66"/>
    </row>
    <row r="387" spans="2:14" customFormat="1" x14ac:dyDescent="0.35">
      <c r="B387" s="351">
        <f t="shared" si="17"/>
        <v>42274</v>
      </c>
      <c r="C387" s="303" t="b">
        <f>IF(ISERROR(MATCH(B387,Interface!$B$86:$B$105,0)),FALSE,TRUE)</f>
        <v>0</v>
      </c>
      <c r="D387" s="303">
        <f t="shared" si="15"/>
        <v>7</v>
      </c>
      <c r="E387" s="303" t="str">
        <f t="shared" si="16"/>
        <v>HOL</v>
      </c>
      <c r="F387" s="66"/>
      <c r="G387" s="66"/>
      <c r="H387" s="66"/>
      <c r="I387" s="66"/>
      <c r="J387" s="66"/>
      <c r="K387" s="66"/>
      <c r="L387" s="66"/>
      <c r="M387" s="66"/>
      <c r="N387" s="66"/>
    </row>
    <row r="388" spans="2:14" customFormat="1" x14ac:dyDescent="0.35">
      <c r="B388" s="351">
        <f t="shared" si="17"/>
        <v>42275</v>
      </c>
      <c r="C388" s="303" t="b">
        <f>IF(ISERROR(MATCH(B388,Interface!$B$86:$B$105,0)),FALSE,TRUE)</f>
        <v>0</v>
      </c>
      <c r="D388" s="303">
        <f t="shared" si="15"/>
        <v>1</v>
      </c>
      <c r="E388" s="303" t="str">
        <f t="shared" si="16"/>
        <v>WRK</v>
      </c>
      <c r="F388" s="66"/>
      <c r="G388" s="66"/>
      <c r="H388" s="66"/>
      <c r="I388" s="66"/>
      <c r="J388" s="66"/>
      <c r="K388" s="66"/>
      <c r="L388" s="66"/>
      <c r="M388" s="66"/>
      <c r="N388" s="66"/>
    </row>
    <row r="389" spans="2:14" customFormat="1" x14ac:dyDescent="0.35">
      <c r="B389" s="351">
        <f t="shared" si="17"/>
        <v>42276</v>
      </c>
      <c r="C389" s="303" t="b">
        <f>IF(ISERROR(MATCH(B389,Interface!$B$86:$B$105,0)),FALSE,TRUE)</f>
        <v>0</v>
      </c>
      <c r="D389" s="303">
        <f t="shared" si="15"/>
        <v>2</v>
      </c>
      <c r="E389" s="303" t="str">
        <f t="shared" si="16"/>
        <v>WRK</v>
      </c>
      <c r="F389" s="66"/>
      <c r="G389" s="66"/>
      <c r="H389" s="66"/>
      <c r="I389" s="66"/>
      <c r="J389" s="66"/>
      <c r="K389" s="66"/>
      <c r="L389" s="66"/>
      <c r="M389" s="66"/>
      <c r="N389" s="66"/>
    </row>
    <row r="390" spans="2:14" customFormat="1" x14ac:dyDescent="0.35">
      <c r="B390" s="351">
        <f t="shared" si="17"/>
        <v>42277</v>
      </c>
      <c r="C390" s="303" t="b">
        <f>IF(ISERROR(MATCH(B390,Interface!$B$86:$B$105,0)),FALSE,TRUE)</f>
        <v>0</v>
      </c>
      <c r="D390" s="303">
        <f t="shared" si="15"/>
        <v>3</v>
      </c>
      <c r="E390" s="303" t="str">
        <f t="shared" si="16"/>
        <v>WRK</v>
      </c>
      <c r="F390" s="66"/>
      <c r="G390" s="66"/>
      <c r="H390" s="66"/>
      <c r="I390" s="66"/>
      <c r="J390" s="66"/>
      <c r="K390" s="66"/>
      <c r="L390" s="66"/>
      <c r="M390" s="66"/>
      <c r="N390" s="66"/>
    </row>
    <row r="391" spans="2:14" customFormat="1" x14ac:dyDescent="0.35">
      <c r="B391" s="351">
        <f t="shared" si="17"/>
        <v>42278</v>
      </c>
      <c r="C391" s="303" t="b">
        <f>IF(ISERROR(MATCH(B391,Interface!$B$86:$B$105,0)),FALSE,TRUE)</f>
        <v>0</v>
      </c>
      <c r="D391" s="303">
        <f t="shared" si="15"/>
        <v>4</v>
      </c>
      <c r="E391" s="303" t="str">
        <f t="shared" si="16"/>
        <v>WRK</v>
      </c>
      <c r="F391" s="66"/>
      <c r="G391" s="66"/>
      <c r="H391" s="66"/>
      <c r="I391" s="66"/>
      <c r="J391" s="66"/>
      <c r="K391" s="66"/>
      <c r="L391" s="66"/>
      <c r="M391" s="66"/>
      <c r="N391" s="66"/>
    </row>
    <row r="392" spans="2:14" customFormat="1" x14ac:dyDescent="0.35">
      <c r="B392" s="351">
        <f t="shared" si="17"/>
        <v>42279</v>
      </c>
      <c r="C392" s="303" t="b">
        <f>IF(ISERROR(MATCH(B392,Interface!$B$86:$B$105,0)),FALSE,TRUE)</f>
        <v>0</v>
      </c>
      <c r="D392" s="303">
        <f t="shared" si="15"/>
        <v>5</v>
      </c>
      <c r="E392" s="303" t="str">
        <f t="shared" si="16"/>
        <v>WRK</v>
      </c>
      <c r="F392" s="66"/>
      <c r="G392" s="66"/>
      <c r="H392" s="66"/>
      <c r="I392" s="66"/>
      <c r="J392" s="66"/>
      <c r="K392" s="66"/>
      <c r="L392" s="66"/>
      <c r="M392" s="66"/>
      <c r="N392" s="66"/>
    </row>
    <row r="393" spans="2:14" customFormat="1" x14ac:dyDescent="0.35">
      <c r="B393" s="351">
        <f t="shared" si="17"/>
        <v>42280</v>
      </c>
      <c r="C393" s="303" t="b">
        <f>IF(ISERROR(MATCH(B393,Interface!$B$86:$B$105,0)),FALSE,TRUE)</f>
        <v>0</v>
      </c>
      <c r="D393" s="303">
        <f t="shared" si="15"/>
        <v>6</v>
      </c>
      <c r="E393" s="303" t="str">
        <f t="shared" si="16"/>
        <v>SAT</v>
      </c>
      <c r="F393" s="66"/>
      <c r="G393" s="66"/>
      <c r="H393" s="66"/>
      <c r="I393" s="66"/>
      <c r="J393" s="66"/>
      <c r="K393" s="66"/>
      <c r="L393" s="66"/>
      <c r="M393" s="66"/>
      <c r="N393" s="66"/>
    </row>
    <row r="394" spans="2:14" customFormat="1" x14ac:dyDescent="0.35">
      <c r="B394" s="351">
        <f t="shared" si="17"/>
        <v>42281</v>
      </c>
      <c r="C394" s="303" t="b">
        <f>IF(ISERROR(MATCH(B394,Interface!$B$86:$B$105,0)),FALSE,TRUE)</f>
        <v>0</v>
      </c>
      <c r="D394" s="303">
        <f t="shared" si="15"/>
        <v>7</v>
      </c>
      <c r="E394" s="303" t="str">
        <f t="shared" si="16"/>
        <v>HOL</v>
      </c>
      <c r="F394" s="66"/>
      <c r="G394" s="66"/>
      <c r="H394" s="66"/>
      <c r="I394" s="66"/>
      <c r="J394" s="66"/>
      <c r="K394" s="66"/>
      <c r="L394" s="66"/>
      <c r="M394" s="66"/>
      <c r="N394" s="66"/>
    </row>
    <row r="395" spans="2:14" customFormat="1" x14ac:dyDescent="0.35">
      <c r="B395" s="351">
        <f t="shared" si="17"/>
        <v>42282</v>
      </c>
      <c r="C395" s="303" t="b">
        <f>IF(ISERROR(MATCH(B395,Interface!$B$86:$B$105,0)),FALSE,TRUE)</f>
        <v>0</v>
      </c>
      <c r="D395" s="303">
        <f t="shared" si="15"/>
        <v>1</v>
      </c>
      <c r="E395" s="303" t="str">
        <f t="shared" si="16"/>
        <v>WRK</v>
      </c>
      <c r="F395" s="66"/>
      <c r="G395" s="66"/>
      <c r="H395" s="66"/>
      <c r="I395" s="66"/>
      <c r="J395" s="66"/>
      <c r="K395" s="66"/>
      <c r="L395" s="66"/>
      <c r="M395" s="66"/>
      <c r="N395" s="66"/>
    </row>
    <row r="396" spans="2:14" customFormat="1" x14ac:dyDescent="0.35">
      <c r="B396" s="351">
        <f t="shared" si="17"/>
        <v>42283</v>
      </c>
      <c r="C396" s="303" t="b">
        <f>IF(ISERROR(MATCH(B396,Interface!$B$86:$B$105,0)),FALSE,TRUE)</f>
        <v>0</v>
      </c>
      <c r="D396" s="303">
        <f t="shared" si="15"/>
        <v>2</v>
      </c>
      <c r="E396" s="303" t="str">
        <f t="shared" si="16"/>
        <v>WRK</v>
      </c>
      <c r="F396" s="66"/>
      <c r="G396" s="66"/>
      <c r="H396" s="66"/>
      <c r="I396" s="66"/>
      <c r="J396" s="66"/>
      <c r="K396" s="66"/>
      <c r="L396" s="66"/>
      <c r="M396" s="66"/>
      <c r="N396" s="66"/>
    </row>
    <row r="397" spans="2:14" customFormat="1" x14ac:dyDescent="0.35">
      <c r="B397" s="351">
        <f t="shared" si="17"/>
        <v>42284</v>
      </c>
      <c r="C397" s="303" t="b">
        <f>IF(ISERROR(MATCH(B397,Interface!$B$86:$B$105,0)),FALSE,TRUE)</f>
        <v>0</v>
      </c>
      <c r="D397" s="303">
        <f t="shared" si="15"/>
        <v>3</v>
      </c>
      <c r="E397" s="303" t="str">
        <f t="shared" si="16"/>
        <v>WRK</v>
      </c>
      <c r="F397" s="66"/>
      <c r="G397" s="66"/>
      <c r="H397" s="66"/>
      <c r="I397" s="66"/>
      <c r="J397" s="66"/>
      <c r="K397" s="66"/>
      <c r="L397" s="66"/>
      <c r="M397" s="66"/>
      <c r="N397" s="66"/>
    </row>
    <row r="398" spans="2:14" customFormat="1" x14ac:dyDescent="0.35">
      <c r="B398" s="351">
        <f t="shared" si="17"/>
        <v>42285</v>
      </c>
      <c r="C398" s="303" t="b">
        <f>IF(ISERROR(MATCH(B398,Interface!$B$86:$B$105,0)),FALSE,TRUE)</f>
        <v>0</v>
      </c>
      <c r="D398" s="303">
        <f t="shared" si="15"/>
        <v>4</v>
      </c>
      <c r="E398" s="303" t="str">
        <f t="shared" si="16"/>
        <v>WRK</v>
      </c>
      <c r="F398" s="66"/>
      <c r="G398" s="66"/>
      <c r="H398" s="66"/>
      <c r="I398" s="66"/>
      <c r="J398" s="66"/>
      <c r="K398" s="66"/>
      <c r="L398" s="66"/>
      <c r="M398" s="66"/>
      <c r="N398" s="66"/>
    </row>
    <row r="399" spans="2:14" customFormat="1" x14ac:dyDescent="0.35">
      <c r="B399" s="351">
        <f t="shared" si="17"/>
        <v>42286</v>
      </c>
      <c r="C399" s="303" t="b">
        <f>IF(ISERROR(MATCH(B399,Interface!$B$86:$B$105,0)),FALSE,TRUE)</f>
        <v>0</v>
      </c>
      <c r="D399" s="303">
        <f t="shared" si="15"/>
        <v>5</v>
      </c>
      <c r="E399" s="303" t="str">
        <f t="shared" si="16"/>
        <v>WRK</v>
      </c>
      <c r="F399" s="66"/>
      <c r="G399" s="66"/>
      <c r="H399" s="66"/>
      <c r="I399" s="66"/>
      <c r="J399" s="66"/>
      <c r="K399" s="66"/>
      <c r="L399" s="66"/>
      <c r="M399" s="66"/>
      <c r="N399" s="66"/>
    </row>
    <row r="400" spans="2:14" customFormat="1" x14ac:dyDescent="0.35">
      <c r="B400" s="351">
        <f t="shared" si="17"/>
        <v>42287</v>
      </c>
      <c r="C400" s="303" t="b">
        <f>IF(ISERROR(MATCH(B400,Interface!$B$86:$B$105,0)),FALSE,TRUE)</f>
        <v>0</v>
      </c>
      <c r="D400" s="303">
        <f t="shared" si="15"/>
        <v>6</v>
      </c>
      <c r="E400" s="303" t="str">
        <f t="shared" si="16"/>
        <v>SAT</v>
      </c>
      <c r="F400" s="66"/>
      <c r="G400" s="66"/>
      <c r="H400" s="66"/>
      <c r="I400" s="66"/>
      <c r="J400" s="66"/>
      <c r="K400" s="66"/>
      <c r="L400" s="66"/>
      <c r="M400" s="66"/>
      <c r="N400" s="66"/>
    </row>
    <row r="401" spans="2:14" customFormat="1" x14ac:dyDescent="0.35">
      <c r="B401" s="351">
        <f t="shared" si="17"/>
        <v>42288</v>
      </c>
      <c r="C401" s="303" t="b">
        <f>IF(ISERROR(MATCH(B401,Interface!$B$86:$B$105,0)),FALSE,TRUE)</f>
        <v>0</v>
      </c>
      <c r="D401" s="303">
        <f t="shared" si="15"/>
        <v>7</v>
      </c>
      <c r="E401" s="303" t="str">
        <f t="shared" si="16"/>
        <v>HOL</v>
      </c>
      <c r="F401" s="66"/>
      <c r="G401" s="66"/>
      <c r="H401" s="66"/>
      <c r="I401" s="66"/>
      <c r="J401" s="66"/>
      <c r="K401" s="66"/>
      <c r="L401" s="66"/>
      <c r="M401" s="66"/>
      <c r="N401" s="66"/>
    </row>
    <row r="402" spans="2:14" customFormat="1" x14ac:dyDescent="0.35">
      <c r="B402" s="351">
        <f t="shared" si="17"/>
        <v>42289</v>
      </c>
      <c r="C402" s="303" t="b">
        <f>IF(ISERROR(MATCH(B402,Interface!$B$86:$B$105,0)),FALSE,TRUE)</f>
        <v>0</v>
      </c>
      <c r="D402" s="303">
        <f t="shared" si="15"/>
        <v>1</v>
      </c>
      <c r="E402" s="303" t="str">
        <f t="shared" si="16"/>
        <v>WRK</v>
      </c>
      <c r="F402" s="66"/>
      <c r="G402" s="66"/>
      <c r="H402" s="66"/>
      <c r="I402" s="66"/>
      <c r="J402" s="66"/>
      <c r="K402" s="66"/>
      <c r="L402" s="66"/>
      <c r="M402" s="66"/>
      <c r="N402" s="66"/>
    </row>
    <row r="403" spans="2:14" customFormat="1" x14ac:dyDescent="0.35">
      <c r="B403" s="351">
        <f t="shared" si="17"/>
        <v>42290</v>
      </c>
      <c r="C403" s="303" t="b">
        <f>IF(ISERROR(MATCH(B403,Interface!$B$86:$B$105,0)),FALSE,TRUE)</f>
        <v>0</v>
      </c>
      <c r="D403" s="303">
        <f t="shared" si="15"/>
        <v>2</v>
      </c>
      <c r="E403" s="303" t="str">
        <f t="shared" si="16"/>
        <v>WRK</v>
      </c>
      <c r="F403" s="66"/>
      <c r="G403" s="66"/>
      <c r="H403" s="66"/>
      <c r="I403" s="66"/>
      <c r="J403" s="66"/>
      <c r="K403" s="66"/>
      <c r="L403" s="66"/>
      <c r="M403" s="66"/>
      <c r="N403" s="66"/>
    </row>
    <row r="404" spans="2:14" customFormat="1" x14ac:dyDescent="0.35">
      <c r="B404" s="351">
        <f t="shared" si="17"/>
        <v>42291</v>
      </c>
      <c r="C404" s="303" t="b">
        <f>IF(ISERROR(MATCH(B404,Interface!$B$86:$B$105,0)),FALSE,TRUE)</f>
        <v>0</v>
      </c>
      <c r="D404" s="303">
        <f t="shared" si="15"/>
        <v>3</v>
      </c>
      <c r="E404" s="303" t="str">
        <f t="shared" si="16"/>
        <v>WRK</v>
      </c>
      <c r="F404" s="66"/>
      <c r="G404" s="66"/>
      <c r="H404" s="66"/>
      <c r="I404" s="66"/>
      <c r="J404" s="66"/>
      <c r="K404" s="66"/>
      <c r="L404" s="66"/>
      <c r="M404" s="66"/>
      <c r="N404" s="66"/>
    </row>
    <row r="405" spans="2:14" customFormat="1" x14ac:dyDescent="0.35">
      <c r="B405" s="351">
        <f t="shared" si="17"/>
        <v>42292</v>
      </c>
      <c r="C405" s="303" t="b">
        <f>IF(ISERROR(MATCH(B405,Interface!$B$86:$B$105,0)),FALSE,TRUE)</f>
        <v>0</v>
      </c>
      <c r="D405" s="303">
        <f t="shared" si="15"/>
        <v>4</v>
      </c>
      <c r="E405" s="303" t="str">
        <f t="shared" si="16"/>
        <v>WRK</v>
      </c>
      <c r="F405" s="66"/>
      <c r="G405" s="66"/>
      <c r="H405" s="66"/>
      <c r="I405" s="66"/>
      <c r="J405" s="66"/>
      <c r="K405" s="66"/>
      <c r="L405" s="66"/>
      <c r="M405" s="66"/>
      <c r="N405" s="66"/>
    </row>
    <row r="406" spans="2:14" customFormat="1" x14ac:dyDescent="0.35">
      <c r="B406" s="351">
        <f t="shared" si="17"/>
        <v>42293</v>
      </c>
      <c r="C406" s="303" t="b">
        <f>IF(ISERROR(MATCH(B406,Interface!$B$86:$B$105,0)),FALSE,TRUE)</f>
        <v>0</v>
      </c>
      <c r="D406" s="303">
        <f t="shared" si="15"/>
        <v>5</v>
      </c>
      <c r="E406" s="303" t="str">
        <f t="shared" si="16"/>
        <v>WRK</v>
      </c>
      <c r="F406" s="66"/>
      <c r="G406" s="66"/>
      <c r="H406" s="66"/>
      <c r="I406" s="66"/>
      <c r="J406" s="66"/>
      <c r="K406" s="66"/>
      <c r="L406" s="66"/>
      <c r="M406" s="66"/>
      <c r="N406" s="66"/>
    </row>
    <row r="407" spans="2:14" customFormat="1" x14ac:dyDescent="0.35">
      <c r="B407" s="351">
        <f t="shared" si="17"/>
        <v>42294</v>
      </c>
      <c r="C407" s="303" t="b">
        <f>IF(ISERROR(MATCH(B407,Interface!$B$86:$B$105,0)),FALSE,TRUE)</f>
        <v>0</v>
      </c>
      <c r="D407" s="303">
        <f t="shared" si="15"/>
        <v>6</v>
      </c>
      <c r="E407" s="303" t="str">
        <f t="shared" si="16"/>
        <v>SAT</v>
      </c>
      <c r="F407" s="66"/>
      <c r="G407" s="66"/>
      <c r="H407" s="66"/>
      <c r="I407" s="66"/>
      <c r="J407" s="66"/>
      <c r="K407" s="66"/>
      <c r="L407" s="66"/>
      <c r="M407" s="66"/>
      <c r="N407" s="66"/>
    </row>
    <row r="408" spans="2:14" customFormat="1" x14ac:dyDescent="0.35">
      <c r="B408" s="351">
        <f t="shared" si="17"/>
        <v>42295</v>
      </c>
      <c r="C408" s="303" t="b">
        <f>IF(ISERROR(MATCH(B408,Interface!$B$86:$B$105,0)),FALSE,TRUE)</f>
        <v>0</v>
      </c>
      <c r="D408" s="303">
        <f t="shared" si="15"/>
        <v>7</v>
      </c>
      <c r="E408" s="303" t="str">
        <f t="shared" si="16"/>
        <v>HOL</v>
      </c>
      <c r="F408" s="66"/>
      <c r="G408" s="66"/>
      <c r="H408" s="66"/>
      <c r="I408" s="66"/>
      <c r="J408" s="66"/>
      <c r="K408" s="66"/>
      <c r="L408" s="66"/>
      <c r="M408" s="66"/>
      <c r="N408" s="66"/>
    </row>
    <row r="409" spans="2:14" customFormat="1" x14ac:dyDescent="0.35">
      <c r="B409" s="351">
        <f t="shared" si="17"/>
        <v>42296</v>
      </c>
      <c r="C409" s="303" t="b">
        <f>IF(ISERROR(MATCH(B409,Interface!$B$86:$B$105,0)),FALSE,TRUE)</f>
        <v>0</v>
      </c>
      <c r="D409" s="303">
        <f t="shared" si="15"/>
        <v>1</v>
      </c>
      <c r="E409" s="303" t="str">
        <f t="shared" si="16"/>
        <v>WRK</v>
      </c>
      <c r="F409" s="66"/>
      <c r="G409" s="66"/>
      <c r="H409" s="66"/>
      <c r="I409" s="66"/>
      <c r="J409" s="66"/>
      <c r="K409" s="66"/>
      <c r="L409" s="66"/>
      <c r="M409" s="66"/>
      <c r="N409" s="66"/>
    </row>
    <row r="410" spans="2:14" customFormat="1" x14ac:dyDescent="0.35">
      <c r="B410" s="351">
        <f t="shared" si="17"/>
        <v>42297</v>
      </c>
      <c r="C410" s="303" t="b">
        <f>IF(ISERROR(MATCH(B410,Interface!$B$86:$B$105,0)),FALSE,TRUE)</f>
        <v>0</v>
      </c>
      <c r="D410" s="303">
        <f t="shared" si="15"/>
        <v>2</v>
      </c>
      <c r="E410" s="303" t="str">
        <f t="shared" si="16"/>
        <v>WRK</v>
      </c>
      <c r="F410" s="66"/>
      <c r="G410" s="66"/>
      <c r="H410" s="66"/>
      <c r="I410" s="66"/>
      <c r="J410" s="66"/>
      <c r="K410" s="66"/>
      <c r="L410" s="66"/>
      <c r="M410" s="66"/>
      <c r="N410" s="66"/>
    </row>
    <row r="411" spans="2:14" customFormat="1" x14ac:dyDescent="0.35">
      <c r="B411" s="351">
        <f t="shared" si="17"/>
        <v>42298</v>
      </c>
      <c r="C411" s="303" t="b">
        <f>IF(ISERROR(MATCH(B411,Interface!$B$86:$B$105,0)),FALSE,TRUE)</f>
        <v>0</v>
      </c>
      <c r="D411" s="303">
        <f t="shared" si="15"/>
        <v>3</v>
      </c>
      <c r="E411" s="303" t="str">
        <f t="shared" si="16"/>
        <v>WRK</v>
      </c>
      <c r="F411" s="66"/>
      <c r="G411" s="66"/>
      <c r="H411" s="66"/>
      <c r="I411" s="66"/>
      <c r="J411" s="66"/>
      <c r="K411" s="66"/>
      <c r="L411" s="66"/>
      <c r="M411" s="66"/>
      <c r="N411" s="66"/>
    </row>
    <row r="412" spans="2:14" customFormat="1" x14ac:dyDescent="0.35">
      <c r="B412" s="351">
        <f t="shared" si="17"/>
        <v>42299</v>
      </c>
      <c r="C412" s="303" t="b">
        <f>IF(ISERROR(MATCH(B412,Interface!$B$86:$B$105,0)),FALSE,TRUE)</f>
        <v>0</v>
      </c>
      <c r="D412" s="303">
        <f t="shared" si="15"/>
        <v>4</v>
      </c>
      <c r="E412" s="303" t="str">
        <f t="shared" si="16"/>
        <v>WRK</v>
      </c>
      <c r="F412" s="66"/>
      <c r="G412" s="66"/>
      <c r="H412" s="66"/>
      <c r="I412" s="66"/>
      <c r="J412" s="66"/>
      <c r="K412" s="66"/>
      <c r="L412" s="66"/>
      <c r="M412" s="66"/>
      <c r="N412" s="66"/>
    </row>
    <row r="413" spans="2:14" customFormat="1" x14ac:dyDescent="0.35">
      <c r="B413" s="351">
        <f t="shared" si="17"/>
        <v>42300</v>
      </c>
      <c r="C413" s="303" t="b">
        <f>IF(ISERROR(MATCH(B413,Interface!$B$86:$B$105,0)),FALSE,TRUE)</f>
        <v>0</v>
      </c>
      <c r="D413" s="303">
        <f t="shared" si="15"/>
        <v>5</v>
      </c>
      <c r="E413" s="303" t="str">
        <f t="shared" si="16"/>
        <v>WRK</v>
      </c>
      <c r="F413" s="66"/>
      <c r="G413" s="66"/>
      <c r="H413" s="66"/>
      <c r="I413" s="66"/>
      <c r="J413" s="66"/>
      <c r="K413" s="66"/>
      <c r="L413" s="66"/>
      <c r="M413" s="66"/>
      <c r="N413" s="66"/>
    </row>
    <row r="414" spans="2:14" customFormat="1" x14ac:dyDescent="0.35">
      <c r="B414" s="351">
        <f t="shared" si="17"/>
        <v>42301</v>
      </c>
      <c r="C414" s="303" t="b">
        <f>IF(ISERROR(MATCH(B414,Interface!$B$86:$B$105,0)),FALSE,TRUE)</f>
        <v>0</v>
      </c>
      <c r="D414" s="303">
        <f t="shared" si="15"/>
        <v>6</v>
      </c>
      <c r="E414" s="303" t="str">
        <f t="shared" si="16"/>
        <v>SAT</v>
      </c>
      <c r="F414" s="66"/>
      <c r="G414" s="66"/>
      <c r="H414" s="66"/>
      <c r="I414" s="66"/>
      <c r="J414" s="66"/>
      <c r="K414" s="66"/>
      <c r="L414" s="66"/>
      <c r="M414" s="66"/>
      <c r="N414" s="66"/>
    </row>
    <row r="415" spans="2:14" customFormat="1" x14ac:dyDescent="0.35">
      <c r="B415" s="351">
        <f t="shared" si="17"/>
        <v>42302</v>
      </c>
      <c r="C415" s="303" t="b">
        <f>IF(ISERROR(MATCH(B415,Interface!$B$86:$B$105,0)),FALSE,TRUE)</f>
        <v>0</v>
      </c>
      <c r="D415" s="303">
        <f t="shared" si="15"/>
        <v>7</v>
      </c>
      <c r="E415" s="303" t="str">
        <f t="shared" si="16"/>
        <v>HOL</v>
      </c>
      <c r="F415" s="66"/>
      <c r="G415" s="66"/>
      <c r="H415" s="66"/>
      <c r="I415" s="66"/>
      <c r="J415" s="66"/>
      <c r="K415" s="66"/>
      <c r="L415" s="66"/>
      <c r="M415" s="66"/>
      <c r="N415" s="66"/>
    </row>
    <row r="416" spans="2:14" customFormat="1" x14ac:dyDescent="0.35">
      <c r="B416" s="351">
        <f t="shared" si="17"/>
        <v>42303</v>
      </c>
      <c r="C416" s="303" t="b">
        <f>IF(ISERROR(MATCH(B416,Interface!$B$86:$B$105,0)),FALSE,TRUE)</f>
        <v>0</v>
      </c>
      <c r="D416" s="303">
        <f t="shared" si="15"/>
        <v>1</v>
      </c>
      <c r="E416" s="303" t="str">
        <f t="shared" si="16"/>
        <v>WRK</v>
      </c>
      <c r="F416" s="66"/>
      <c r="G416" s="66"/>
      <c r="H416" s="66"/>
      <c r="I416" s="66"/>
      <c r="J416" s="66"/>
      <c r="K416" s="66"/>
      <c r="L416" s="66"/>
      <c r="M416" s="66"/>
      <c r="N416" s="66"/>
    </row>
    <row r="417" spans="2:14" customFormat="1" x14ac:dyDescent="0.35">
      <c r="B417" s="351">
        <f t="shared" si="17"/>
        <v>42304</v>
      </c>
      <c r="C417" s="303" t="b">
        <f>IF(ISERROR(MATCH(B417,Interface!$B$86:$B$105,0)),FALSE,TRUE)</f>
        <v>0</v>
      </c>
      <c r="D417" s="303">
        <f t="shared" si="15"/>
        <v>2</v>
      </c>
      <c r="E417" s="303" t="str">
        <f t="shared" si="16"/>
        <v>WRK</v>
      </c>
      <c r="F417" s="66"/>
      <c r="G417" s="66"/>
      <c r="H417" s="66"/>
      <c r="I417" s="66"/>
      <c r="J417" s="66"/>
      <c r="K417" s="66"/>
      <c r="L417" s="66"/>
      <c r="M417" s="66"/>
      <c r="N417" s="66"/>
    </row>
    <row r="418" spans="2:14" customFormat="1" x14ac:dyDescent="0.35">
      <c r="B418" s="351">
        <f t="shared" si="17"/>
        <v>42305</v>
      </c>
      <c r="C418" s="303" t="b">
        <f>IF(ISERROR(MATCH(B418,Interface!$B$86:$B$105,0)),FALSE,TRUE)</f>
        <v>0</v>
      </c>
      <c r="D418" s="303">
        <f t="shared" si="15"/>
        <v>3</v>
      </c>
      <c r="E418" s="303" t="str">
        <f t="shared" si="16"/>
        <v>WRK</v>
      </c>
      <c r="F418" s="66"/>
      <c r="G418" s="66"/>
      <c r="H418" s="66"/>
      <c r="I418" s="66"/>
      <c r="J418" s="66"/>
      <c r="K418" s="66"/>
      <c r="L418" s="66"/>
      <c r="M418" s="66"/>
      <c r="N418" s="66"/>
    </row>
    <row r="419" spans="2:14" customFormat="1" x14ac:dyDescent="0.35">
      <c r="B419" s="351">
        <f t="shared" si="17"/>
        <v>42306</v>
      </c>
      <c r="C419" s="303" t="b">
        <f>IF(ISERROR(MATCH(B419,Interface!$B$86:$B$105,0)),FALSE,TRUE)</f>
        <v>0</v>
      </c>
      <c r="D419" s="303">
        <f t="shared" si="15"/>
        <v>4</v>
      </c>
      <c r="E419" s="303" t="str">
        <f t="shared" si="16"/>
        <v>WRK</v>
      </c>
      <c r="F419" s="66"/>
      <c r="G419" s="66"/>
      <c r="H419" s="66"/>
      <c r="I419" s="66"/>
      <c r="J419" s="66"/>
      <c r="K419" s="66"/>
      <c r="L419" s="66"/>
      <c r="M419" s="66"/>
      <c r="N419" s="66"/>
    </row>
    <row r="420" spans="2:14" customFormat="1" x14ac:dyDescent="0.35">
      <c r="B420" s="351">
        <f t="shared" si="17"/>
        <v>42307</v>
      </c>
      <c r="C420" s="303" t="b">
        <f>IF(ISERROR(MATCH(B420,Interface!$B$86:$B$105,0)),FALSE,TRUE)</f>
        <v>0</v>
      </c>
      <c r="D420" s="303">
        <f t="shared" si="15"/>
        <v>5</v>
      </c>
      <c r="E420" s="303" t="str">
        <f t="shared" si="16"/>
        <v>WRK</v>
      </c>
      <c r="F420" s="66"/>
      <c r="G420" s="66"/>
      <c r="H420" s="66"/>
      <c r="I420" s="66"/>
      <c r="J420" s="66"/>
      <c r="K420" s="66"/>
      <c r="L420" s="66"/>
      <c r="M420" s="66"/>
      <c r="N420" s="66"/>
    </row>
    <row r="421" spans="2:14" customFormat="1" x14ac:dyDescent="0.35">
      <c r="B421" s="351">
        <f t="shared" si="17"/>
        <v>42308</v>
      </c>
      <c r="C421" s="303" t="b">
        <f>IF(ISERROR(MATCH(B421,Interface!$B$86:$B$105,0)),FALSE,TRUE)</f>
        <v>0</v>
      </c>
      <c r="D421" s="303">
        <f t="shared" si="15"/>
        <v>6</v>
      </c>
      <c r="E421" s="303" t="str">
        <f t="shared" si="16"/>
        <v>SAT</v>
      </c>
      <c r="F421" s="66"/>
      <c r="G421" s="66"/>
      <c r="H421" s="66"/>
      <c r="I421" s="66"/>
      <c r="J421" s="66"/>
      <c r="K421" s="66"/>
      <c r="L421" s="66"/>
      <c r="M421" s="66"/>
      <c r="N421" s="66"/>
    </row>
    <row r="422" spans="2:14" customFormat="1" x14ac:dyDescent="0.35">
      <c r="B422" s="351">
        <f t="shared" si="17"/>
        <v>42309</v>
      </c>
      <c r="C422" s="303" t="b">
        <f>IF(ISERROR(MATCH(B422,Interface!$B$86:$B$105,0)),FALSE,TRUE)</f>
        <v>0</v>
      </c>
      <c r="D422" s="303">
        <f t="shared" si="15"/>
        <v>7</v>
      </c>
      <c r="E422" s="303" t="str">
        <f t="shared" si="16"/>
        <v>HOL</v>
      </c>
      <c r="F422" s="66"/>
      <c r="G422" s="66"/>
      <c r="H422" s="66"/>
      <c r="I422" s="66"/>
      <c r="J422" s="66"/>
      <c r="K422" s="66"/>
      <c r="L422" s="66"/>
      <c r="M422" s="66"/>
      <c r="N422" s="66"/>
    </row>
    <row r="423" spans="2:14" customFormat="1" x14ac:dyDescent="0.35">
      <c r="B423" s="351">
        <f t="shared" si="17"/>
        <v>42310</v>
      </c>
      <c r="C423" s="303" t="b">
        <f>IF(ISERROR(MATCH(B423,Interface!$B$86:$B$105,0)),FALSE,TRUE)</f>
        <v>0</v>
      </c>
      <c r="D423" s="303">
        <f t="shared" si="15"/>
        <v>1</v>
      </c>
      <c r="E423" s="303" t="str">
        <f t="shared" si="16"/>
        <v>WRK</v>
      </c>
      <c r="F423" s="66"/>
      <c r="G423" s="66"/>
      <c r="H423" s="66"/>
      <c r="I423" s="66"/>
      <c r="J423" s="66"/>
      <c r="K423" s="66"/>
      <c r="L423" s="66"/>
      <c r="M423" s="66"/>
      <c r="N423" s="66"/>
    </row>
    <row r="424" spans="2:14" customFormat="1" x14ac:dyDescent="0.35">
      <c r="B424" s="351">
        <f t="shared" si="17"/>
        <v>42311</v>
      </c>
      <c r="C424" s="303" t="b">
        <f>IF(ISERROR(MATCH(B424,Interface!$B$86:$B$105,0)),FALSE,TRUE)</f>
        <v>0</v>
      </c>
      <c r="D424" s="303">
        <f t="shared" si="15"/>
        <v>2</v>
      </c>
      <c r="E424" s="303" t="str">
        <f t="shared" si="16"/>
        <v>WRK</v>
      </c>
      <c r="F424" s="66"/>
      <c r="G424" s="66"/>
      <c r="H424" s="66"/>
      <c r="I424" s="66"/>
      <c r="J424" s="66"/>
      <c r="K424" s="66"/>
      <c r="L424" s="66"/>
      <c r="M424" s="66"/>
      <c r="N424" s="66"/>
    </row>
    <row r="425" spans="2:14" customFormat="1" x14ac:dyDescent="0.35">
      <c r="B425" s="351">
        <f t="shared" si="17"/>
        <v>42312</v>
      </c>
      <c r="C425" s="303" t="b">
        <f>IF(ISERROR(MATCH(B425,Interface!$B$86:$B$105,0)),FALSE,TRUE)</f>
        <v>0</v>
      </c>
      <c r="D425" s="303">
        <f t="shared" si="15"/>
        <v>3</v>
      </c>
      <c r="E425" s="303" t="str">
        <f t="shared" si="16"/>
        <v>WRK</v>
      </c>
      <c r="F425" s="66"/>
      <c r="G425" s="66"/>
      <c r="H425" s="66"/>
      <c r="I425" s="66"/>
      <c r="J425" s="66"/>
      <c r="K425" s="66"/>
      <c r="L425" s="66"/>
      <c r="M425" s="66"/>
      <c r="N425" s="66"/>
    </row>
    <row r="426" spans="2:14" customFormat="1" x14ac:dyDescent="0.35">
      <c r="B426" s="351">
        <f t="shared" si="17"/>
        <v>42313</v>
      </c>
      <c r="C426" s="303" t="b">
        <f>IF(ISERROR(MATCH(B426,Interface!$B$86:$B$105,0)),FALSE,TRUE)</f>
        <v>0</v>
      </c>
      <c r="D426" s="303">
        <f t="shared" si="15"/>
        <v>4</v>
      </c>
      <c r="E426" s="303" t="str">
        <f t="shared" si="16"/>
        <v>WRK</v>
      </c>
      <c r="F426" s="66"/>
      <c r="G426" s="66"/>
      <c r="H426" s="66"/>
      <c r="I426" s="66"/>
      <c r="J426" s="66"/>
      <c r="K426" s="66"/>
      <c r="L426" s="66"/>
      <c r="M426" s="66"/>
      <c r="N426" s="66"/>
    </row>
    <row r="427" spans="2:14" customFormat="1" x14ac:dyDescent="0.35">
      <c r="B427" s="351">
        <f t="shared" si="17"/>
        <v>42314</v>
      </c>
      <c r="C427" s="303" t="b">
        <f>IF(ISERROR(MATCH(B427,Interface!$B$86:$B$105,0)),FALSE,TRUE)</f>
        <v>0</v>
      </c>
      <c r="D427" s="303">
        <f t="shared" si="15"/>
        <v>5</v>
      </c>
      <c r="E427" s="303" t="str">
        <f t="shared" si="16"/>
        <v>WRK</v>
      </c>
      <c r="F427" s="66"/>
      <c r="G427" s="66"/>
      <c r="H427" s="66"/>
      <c r="I427" s="66"/>
      <c r="J427" s="66"/>
      <c r="K427" s="66"/>
      <c r="L427" s="66"/>
      <c r="M427" s="66"/>
      <c r="N427" s="66"/>
    </row>
    <row r="428" spans="2:14" customFormat="1" x14ac:dyDescent="0.35">
      <c r="B428" s="351">
        <f t="shared" si="17"/>
        <v>42315</v>
      </c>
      <c r="C428" s="303" t="b">
        <f>IF(ISERROR(MATCH(B428,Interface!$B$86:$B$105,0)),FALSE,TRUE)</f>
        <v>0</v>
      </c>
      <c r="D428" s="303">
        <f t="shared" si="15"/>
        <v>6</v>
      </c>
      <c r="E428" s="303" t="str">
        <f t="shared" si="16"/>
        <v>SAT</v>
      </c>
      <c r="F428" s="66"/>
      <c r="G428" s="66"/>
      <c r="H428" s="66"/>
      <c r="I428" s="66"/>
      <c r="J428" s="66"/>
      <c r="K428" s="66"/>
      <c r="L428" s="66"/>
      <c r="M428" s="66"/>
      <c r="N428" s="66"/>
    </row>
    <row r="429" spans="2:14" customFormat="1" x14ac:dyDescent="0.35">
      <c r="B429" s="351">
        <f t="shared" si="17"/>
        <v>42316</v>
      </c>
      <c r="C429" s="303" t="b">
        <f>IF(ISERROR(MATCH(B429,Interface!$B$86:$B$105,0)),FALSE,TRUE)</f>
        <v>0</v>
      </c>
      <c r="D429" s="303">
        <f t="shared" si="15"/>
        <v>7</v>
      </c>
      <c r="E429" s="303" t="str">
        <f t="shared" si="16"/>
        <v>HOL</v>
      </c>
      <c r="F429" s="66"/>
      <c r="G429" s="66"/>
      <c r="H429" s="66"/>
      <c r="I429" s="66"/>
      <c r="J429" s="66"/>
      <c r="K429" s="66"/>
      <c r="L429" s="66"/>
      <c r="M429" s="66"/>
      <c r="N429" s="66"/>
    </row>
    <row r="430" spans="2:14" customFormat="1" x14ac:dyDescent="0.35">
      <c r="B430" s="351">
        <f t="shared" si="17"/>
        <v>42317</v>
      </c>
      <c r="C430" s="303" t="b">
        <f>IF(ISERROR(MATCH(B430,Interface!$B$86:$B$105,0)),FALSE,TRUE)</f>
        <v>0</v>
      </c>
      <c r="D430" s="303">
        <f t="shared" si="15"/>
        <v>1</v>
      </c>
      <c r="E430" s="303" t="str">
        <f t="shared" si="16"/>
        <v>WRK</v>
      </c>
      <c r="F430" s="66"/>
      <c r="G430" s="66"/>
      <c r="H430" s="66"/>
      <c r="I430" s="66"/>
      <c r="J430" s="66"/>
      <c r="K430" s="66"/>
      <c r="L430" s="66"/>
      <c r="M430" s="66"/>
      <c r="N430" s="66"/>
    </row>
    <row r="431" spans="2:14" customFormat="1" x14ac:dyDescent="0.35">
      <c r="B431" s="351">
        <f t="shared" si="17"/>
        <v>42318</v>
      </c>
      <c r="C431" s="303" t="b">
        <f>IF(ISERROR(MATCH(B431,Interface!$B$86:$B$105,0)),FALSE,TRUE)</f>
        <v>0</v>
      </c>
      <c r="D431" s="303">
        <f t="shared" si="15"/>
        <v>2</v>
      </c>
      <c r="E431" s="303" t="str">
        <f t="shared" si="16"/>
        <v>WRK</v>
      </c>
      <c r="F431" s="66"/>
      <c r="G431" s="66"/>
      <c r="H431" s="66"/>
      <c r="I431" s="66"/>
      <c r="J431" s="66"/>
      <c r="K431" s="66"/>
      <c r="L431" s="66"/>
      <c r="M431" s="66"/>
      <c r="N431" s="66"/>
    </row>
    <row r="432" spans="2:14" customFormat="1" x14ac:dyDescent="0.35">
      <c r="B432" s="351">
        <f t="shared" si="17"/>
        <v>42319</v>
      </c>
      <c r="C432" s="303" t="b">
        <f>IF(ISERROR(MATCH(B432,Interface!$B$86:$B$105,0)),FALSE,TRUE)</f>
        <v>0</v>
      </c>
      <c r="D432" s="303">
        <f t="shared" si="15"/>
        <v>3</v>
      </c>
      <c r="E432" s="303" t="str">
        <f t="shared" si="16"/>
        <v>WRK</v>
      </c>
      <c r="F432" s="66"/>
      <c r="G432" s="66"/>
      <c r="H432" s="66"/>
      <c r="I432" s="66"/>
      <c r="J432" s="66"/>
      <c r="K432" s="66"/>
      <c r="L432" s="66"/>
      <c r="M432" s="66"/>
      <c r="N432" s="66"/>
    </row>
    <row r="433" spans="2:14" customFormat="1" x14ac:dyDescent="0.35">
      <c r="B433" s="351">
        <f t="shared" si="17"/>
        <v>42320</v>
      </c>
      <c r="C433" s="303" t="b">
        <f>IF(ISERROR(MATCH(B433,Interface!$B$86:$B$105,0)),FALSE,TRUE)</f>
        <v>0</v>
      </c>
      <c r="D433" s="303">
        <f t="shared" si="15"/>
        <v>4</v>
      </c>
      <c r="E433" s="303" t="str">
        <f t="shared" si="16"/>
        <v>WRK</v>
      </c>
      <c r="F433" s="66"/>
      <c r="G433" s="66"/>
      <c r="H433" s="66"/>
      <c r="I433" s="66"/>
      <c r="J433" s="66"/>
      <c r="K433" s="66"/>
      <c r="L433" s="66"/>
      <c r="M433" s="66"/>
      <c r="N433" s="66"/>
    </row>
    <row r="434" spans="2:14" customFormat="1" x14ac:dyDescent="0.35">
      <c r="B434" s="351">
        <f t="shared" si="17"/>
        <v>42321</v>
      </c>
      <c r="C434" s="303" t="b">
        <f>IF(ISERROR(MATCH(B434,Interface!$B$86:$B$105,0)),FALSE,TRUE)</f>
        <v>0</v>
      </c>
      <c r="D434" s="303">
        <f t="shared" si="15"/>
        <v>5</v>
      </c>
      <c r="E434" s="303" t="str">
        <f t="shared" si="16"/>
        <v>WRK</v>
      </c>
      <c r="F434" s="66"/>
      <c r="G434" s="66"/>
      <c r="H434" s="66"/>
      <c r="I434" s="66"/>
      <c r="J434" s="66"/>
      <c r="K434" s="66"/>
      <c r="L434" s="66"/>
      <c r="M434" s="66"/>
      <c r="N434" s="66"/>
    </row>
    <row r="435" spans="2:14" customFormat="1" x14ac:dyDescent="0.35">
      <c r="B435" s="351">
        <f t="shared" si="17"/>
        <v>42322</v>
      </c>
      <c r="C435" s="303" t="b">
        <f>IF(ISERROR(MATCH(B435,Interface!$B$86:$B$105,0)),FALSE,TRUE)</f>
        <v>0</v>
      </c>
      <c r="D435" s="303">
        <f t="shared" si="15"/>
        <v>6</v>
      </c>
      <c r="E435" s="303" t="str">
        <f t="shared" si="16"/>
        <v>SAT</v>
      </c>
      <c r="F435" s="66"/>
      <c r="G435" s="66"/>
      <c r="H435" s="66"/>
      <c r="I435" s="66"/>
      <c r="J435" s="66"/>
      <c r="K435" s="66"/>
      <c r="L435" s="66"/>
      <c r="M435" s="66"/>
      <c r="N435" s="66"/>
    </row>
    <row r="436" spans="2:14" customFormat="1" x14ac:dyDescent="0.35">
      <c r="B436" s="351">
        <f t="shared" si="17"/>
        <v>42323</v>
      </c>
      <c r="C436" s="303" t="b">
        <f>IF(ISERROR(MATCH(B436,Interface!$B$86:$B$105,0)),FALSE,TRUE)</f>
        <v>0</v>
      </c>
      <c r="D436" s="303">
        <f t="shared" si="15"/>
        <v>7</v>
      </c>
      <c r="E436" s="303" t="str">
        <f t="shared" si="16"/>
        <v>HOL</v>
      </c>
      <c r="F436" s="66"/>
      <c r="G436" s="66"/>
      <c r="H436" s="66"/>
      <c r="I436" s="66"/>
      <c r="J436" s="66"/>
      <c r="K436" s="66"/>
      <c r="L436" s="66"/>
      <c r="M436" s="66"/>
      <c r="N436" s="66"/>
    </row>
    <row r="437" spans="2:14" customFormat="1" x14ac:dyDescent="0.35">
      <c r="B437" s="351">
        <f t="shared" si="17"/>
        <v>42324</v>
      </c>
      <c r="C437" s="303" t="b">
        <f>IF(ISERROR(MATCH(B437,Interface!$B$86:$B$105,0)),FALSE,TRUE)</f>
        <v>0</v>
      </c>
      <c r="D437" s="303">
        <f t="shared" si="15"/>
        <v>1</v>
      </c>
      <c r="E437" s="303" t="str">
        <f t="shared" si="16"/>
        <v>WRK</v>
      </c>
      <c r="F437" s="66"/>
      <c r="G437" s="66"/>
      <c r="H437" s="66"/>
      <c r="I437" s="66"/>
      <c r="J437" s="66"/>
      <c r="K437" s="66"/>
      <c r="L437" s="66"/>
      <c r="M437" s="66"/>
      <c r="N437" s="66"/>
    </row>
    <row r="438" spans="2:14" customFormat="1" x14ac:dyDescent="0.35">
      <c r="B438" s="351">
        <f t="shared" si="17"/>
        <v>42325</v>
      </c>
      <c r="C438" s="303" t="b">
        <f>IF(ISERROR(MATCH(B438,Interface!$B$86:$B$105,0)),FALSE,TRUE)</f>
        <v>0</v>
      </c>
      <c r="D438" s="303">
        <f t="shared" ref="D438:D482" si="18">IF(C438,7,WEEKDAY(B438,2))</f>
        <v>2</v>
      </c>
      <c r="E438" s="303" t="str">
        <f t="shared" ref="E438:E482" si="19">IF(D438&lt;6,"WRK",IF(D438=6,"SAT","HOL"))</f>
        <v>WRK</v>
      </c>
      <c r="F438" s="66"/>
      <c r="G438" s="66"/>
      <c r="H438" s="66"/>
      <c r="I438" s="66"/>
      <c r="J438" s="66"/>
      <c r="K438" s="66"/>
      <c r="L438" s="66"/>
      <c r="M438" s="66"/>
      <c r="N438" s="66"/>
    </row>
    <row r="439" spans="2:14" customFormat="1" x14ac:dyDescent="0.35">
      <c r="B439" s="351">
        <f t="shared" ref="B439:B483" si="20">+B438+1</f>
        <v>42326</v>
      </c>
      <c r="C439" s="303" t="b">
        <f>IF(ISERROR(MATCH(B439,Interface!$B$86:$B$105,0)),FALSE,TRUE)</f>
        <v>0</v>
      </c>
      <c r="D439" s="303">
        <f t="shared" si="18"/>
        <v>3</v>
      </c>
      <c r="E439" s="303" t="str">
        <f t="shared" si="19"/>
        <v>WRK</v>
      </c>
      <c r="F439" s="66"/>
      <c r="G439" s="66"/>
      <c r="H439" s="66"/>
      <c r="I439" s="66"/>
      <c r="J439" s="66"/>
      <c r="K439" s="66"/>
      <c r="L439" s="66"/>
      <c r="M439" s="66"/>
      <c r="N439" s="66"/>
    </row>
    <row r="440" spans="2:14" customFormat="1" x14ac:dyDescent="0.35">
      <c r="B440" s="351">
        <f t="shared" si="20"/>
        <v>42327</v>
      </c>
      <c r="C440" s="303" t="b">
        <f>IF(ISERROR(MATCH(B440,Interface!$B$86:$B$105,0)),FALSE,TRUE)</f>
        <v>0</v>
      </c>
      <c r="D440" s="303">
        <f t="shared" si="18"/>
        <v>4</v>
      </c>
      <c r="E440" s="303" t="str">
        <f t="shared" si="19"/>
        <v>WRK</v>
      </c>
      <c r="F440" s="66"/>
      <c r="G440" s="66"/>
      <c r="H440" s="66"/>
      <c r="I440" s="66"/>
      <c r="J440" s="66"/>
      <c r="K440" s="66"/>
      <c r="L440" s="66"/>
      <c r="M440" s="66"/>
      <c r="N440" s="66"/>
    </row>
    <row r="441" spans="2:14" customFormat="1" x14ac:dyDescent="0.35">
      <c r="B441" s="351">
        <f t="shared" si="20"/>
        <v>42328</v>
      </c>
      <c r="C441" s="303" t="b">
        <f>IF(ISERROR(MATCH(B441,Interface!$B$86:$B$105,0)),FALSE,TRUE)</f>
        <v>0</v>
      </c>
      <c r="D441" s="303">
        <f t="shared" si="18"/>
        <v>5</v>
      </c>
      <c r="E441" s="303" t="str">
        <f t="shared" si="19"/>
        <v>WRK</v>
      </c>
      <c r="F441" s="66"/>
      <c r="G441" s="66"/>
      <c r="H441" s="66"/>
      <c r="I441" s="66"/>
      <c r="J441" s="66"/>
      <c r="K441" s="66"/>
      <c r="L441" s="66"/>
      <c r="M441" s="66"/>
      <c r="N441" s="66"/>
    </row>
    <row r="442" spans="2:14" customFormat="1" x14ac:dyDescent="0.35">
      <c r="B442" s="351">
        <f t="shared" si="20"/>
        <v>42329</v>
      </c>
      <c r="C442" s="303" t="b">
        <f>IF(ISERROR(MATCH(B442,Interface!$B$86:$B$105,0)),FALSE,TRUE)</f>
        <v>0</v>
      </c>
      <c r="D442" s="303">
        <f t="shared" si="18"/>
        <v>6</v>
      </c>
      <c r="E442" s="303" t="str">
        <f t="shared" si="19"/>
        <v>SAT</v>
      </c>
      <c r="F442" s="66"/>
      <c r="G442" s="66"/>
      <c r="H442" s="66"/>
      <c r="I442" s="66"/>
      <c r="J442" s="66"/>
      <c r="K442" s="66"/>
      <c r="L442" s="66"/>
      <c r="M442" s="66"/>
      <c r="N442" s="66"/>
    </row>
    <row r="443" spans="2:14" customFormat="1" x14ac:dyDescent="0.35">
      <c r="B443" s="351">
        <f t="shared" si="20"/>
        <v>42330</v>
      </c>
      <c r="C443" s="303" t="b">
        <f>IF(ISERROR(MATCH(B443,Interface!$B$86:$B$105,0)),FALSE,TRUE)</f>
        <v>0</v>
      </c>
      <c r="D443" s="303">
        <f t="shared" si="18"/>
        <v>7</v>
      </c>
      <c r="E443" s="303" t="str">
        <f t="shared" si="19"/>
        <v>HOL</v>
      </c>
      <c r="F443" s="66"/>
      <c r="G443" s="66"/>
      <c r="H443" s="66"/>
      <c r="I443" s="66"/>
      <c r="J443" s="66"/>
      <c r="K443" s="66"/>
      <c r="L443" s="66"/>
      <c r="M443" s="66"/>
      <c r="N443" s="66"/>
    </row>
    <row r="444" spans="2:14" customFormat="1" x14ac:dyDescent="0.35">
      <c r="B444" s="351">
        <f t="shared" si="20"/>
        <v>42331</v>
      </c>
      <c r="C444" s="303" t="b">
        <f>IF(ISERROR(MATCH(B444,Interface!$B$86:$B$105,0)),FALSE,TRUE)</f>
        <v>0</v>
      </c>
      <c r="D444" s="303">
        <f t="shared" si="18"/>
        <v>1</v>
      </c>
      <c r="E444" s="303" t="str">
        <f t="shared" si="19"/>
        <v>WRK</v>
      </c>
      <c r="F444" s="66"/>
      <c r="G444" s="66"/>
      <c r="H444" s="66"/>
      <c r="I444" s="66"/>
      <c r="J444" s="66"/>
      <c r="K444" s="66"/>
      <c r="L444" s="66"/>
      <c r="M444" s="66"/>
      <c r="N444" s="66"/>
    </row>
    <row r="445" spans="2:14" customFormat="1" x14ac:dyDescent="0.35">
      <c r="B445" s="351">
        <f t="shared" si="20"/>
        <v>42332</v>
      </c>
      <c r="C445" s="303" t="b">
        <f>IF(ISERROR(MATCH(B445,Interface!$B$86:$B$105,0)),FALSE,TRUE)</f>
        <v>0</v>
      </c>
      <c r="D445" s="303">
        <f t="shared" si="18"/>
        <v>2</v>
      </c>
      <c r="E445" s="303" t="str">
        <f t="shared" si="19"/>
        <v>WRK</v>
      </c>
      <c r="F445" s="66"/>
      <c r="G445" s="66"/>
      <c r="H445" s="66"/>
      <c r="I445" s="66"/>
      <c r="J445" s="66"/>
      <c r="K445" s="66"/>
      <c r="L445" s="66"/>
      <c r="M445" s="66"/>
      <c r="N445" s="66"/>
    </row>
    <row r="446" spans="2:14" customFormat="1" x14ac:dyDescent="0.35">
      <c r="B446" s="351">
        <f t="shared" si="20"/>
        <v>42333</v>
      </c>
      <c r="C446" s="303" t="b">
        <f>IF(ISERROR(MATCH(B446,Interface!$B$86:$B$105,0)),FALSE,TRUE)</f>
        <v>0</v>
      </c>
      <c r="D446" s="303">
        <f t="shared" si="18"/>
        <v>3</v>
      </c>
      <c r="E446" s="303" t="str">
        <f t="shared" si="19"/>
        <v>WRK</v>
      </c>
      <c r="F446" s="66"/>
      <c r="G446" s="66"/>
      <c r="H446" s="66"/>
      <c r="I446" s="66"/>
      <c r="J446" s="66"/>
      <c r="K446" s="66"/>
      <c r="L446" s="66"/>
      <c r="M446" s="66"/>
      <c r="N446" s="66"/>
    </row>
    <row r="447" spans="2:14" customFormat="1" x14ac:dyDescent="0.35">
      <c r="B447" s="351">
        <f t="shared" si="20"/>
        <v>42334</v>
      </c>
      <c r="C447" s="303" t="b">
        <f>IF(ISERROR(MATCH(B447,Interface!$B$86:$B$105,0)),FALSE,TRUE)</f>
        <v>0</v>
      </c>
      <c r="D447" s="303">
        <f t="shared" si="18"/>
        <v>4</v>
      </c>
      <c r="E447" s="303" t="str">
        <f t="shared" si="19"/>
        <v>WRK</v>
      </c>
      <c r="F447" s="66"/>
      <c r="G447" s="66"/>
      <c r="H447" s="66"/>
      <c r="I447" s="66"/>
      <c r="J447" s="66"/>
      <c r="K447" s="66"/>
      <c r="L447" s="66"/>
      <c r="M447" s="66"/>
      <c r="N447" s="66"/>
    </row>
    <row r="448" spans="2:14" customFormat="1" x14ac:dyDescent="0.35">
      <c r="B448" s="351">
        <f t="shared" si="20"/>
        <v>42335</v>
      </c>
      <c r="C448" s="303" t="b">
        <f>IF(ISERROR(MATCH(B448,Interface!$B$86:$B$105,0)),FALSE,TRUE)</f>
        <v>0</v>
      </c>
      <c r="D448" s="303">
        <f t="shared" si="18"/>
        <v>5</v>
      </c>
      <c r="E448" s="303" t="str">
        <f t="shared" si="19"/>
        <v>WRK</v>
      </c>
      <c r="F448" s="66"/>
      <c r="G448" s="66"/>
      <c r="H448" s="66"/>
      <c r="I448" s="66"/>
      <c r="J448" s="66"/>
      <c r="K448" s="66"/>
      <c r="L448" s="66"/>
      <c r="M448" s="66"/>
      <c r="N448" s="66"/>
    </row>
    <row r="449" spans="2:14" customFormat="1" x14ac:dyDescent="0.35">
      <c r="B449" s="351">
        <f t="shared" si="20"/>
        <v>42336</v>
      </c>
      <c r="C449" s="303" t="b">
        <f>IF(ISERROR(MATCH(B449,Interface!$B$86:$B$105,0)),FALSE,TRUE)</f>
        <v>0</v>
      </c>
      <c r="D449" s="303">
        <f t="shared" si="18"/>
        <v>6</v>
      </c>
      <c r="E449" s="303" t="str">
        <f t="shared" si="19"/>
        <v>SAT</v>
      </c>
      <c r="F449" s="66"/>
      <c r="G449" s="66"/>
      <c r="H449" s="66"/>
      <c r="I449" s="66"/>
      <c r="J449" s="66"/>
      <c r="K449" s="66"/>
      <c r="L449" s="66"/>
      <c r="M449" s="66"/>
      <c r="N449" s="66"/>
    </row>
    <row r="450" spans="2:14" customFormat="1" x14ac:dyDescent="0.35">
      <c r="B450" s="351">
        <f t="shared" si="20"/>
        <v>42337</v>
      </c>
      <c r="C450" s="303" t="b">
        <f>IF(ISERROR(MATCH(B450,Interface!$B$86:$B$105,0)),FALSE,TRUE)</f>
        <v>0</v>
      </c>
      <c r="D450" s="303">
        <f t="shared" si="18"/>
        <v>7</v>
      </c>
      <c r="E450" s="303" t="str">
        <f t="shared" si="19"/>
        <v>HOL</v>
      </c>
      <c r="F450" s="66"/>
      <c r="G450" s="66"/>
      <c r="H450" s="66"/>
      <c r="I450" s="66"/>
      <c r="J450" s="66"/>
      <c r="K450" s="66"/>
      <c r="L450" s="66"/>
      <c r="M450" s="66"/>
      <c r="N450" s="66"/>
    </row>
    <row r="451" spans="2:14" customFormat="1" x14ac:dyDescent="0.35">
      <c r="B451" s="351">
        <f t="shared" si="20"/>
        <v>42338</v>
      </c>
      <c r="C451" s="303" t="b">
        <f>IF(ISERROR(MATCH(B451,Interface!$B$86:$B$105,0)),FALSE,TRUE)</f>
        <v>0</v>
      </c>
      <c r="D451" s="303">
        <f t="shared" si="18"/>
        <v>1</v>
      </c>
      <c r="E451" s="303" t="str">
        <f t="shared" si="19"/>
        <v>WRK</v>
      </c>
      <c r="F451" s="66"/>
      <c r="G451" s="66"/>
      <c r="H451" s="66"/>
      <c r="I451" s="66"/>
      <c r="J451" s="66"/>
      <c r="K451" s="66"/>
      <c r="L451" s="66"/>
      <c r="M451" s="66"/>
      <c r="N451" s="66"/>
    </row>
    <row r="452" spans="2:14" customFormat="1" x14ac:dyDescent="0.35">
      <c r="B452" s="351">
        <f t="shared" si="20"/>
        <v>42339</v>
      </c>
      <c r="C452" s="303" t="b">
        <f>IF(ISERROR(MATCH(B452,Interface!$B$86:$B$105,0)),FALSE,TRUE)</f>
        <v>0</v>
      </c>
      <c r="D452" s="303">
        <f t="shared" si="18"/>
        <v>2</v>
      </c>
      <c r="E452" s="303" t="str">
        <f t="shared" si="19"/>
        <v>WRK</v>
      </c>
      <c r="F452" s="66"/>
      <c r="G452" s="66"/>
      <c r="H452" s="66"/>
      <c r="I452" s="66"/>
      <c r="J452" s="66"/>
      <c r="K452" s="66"/>
      <c r="L452" s="66"/>
      <c r="M452" s="66"/>
      <c r="N452" s="66"/>
    </row>
    <row r="453" spans="2:14" customFormat="1" x14ac:dyDescent="0.35">
      <c r="B453" s="351">
        <f t="shared" si="20"/>
        <v>42340</v>
      </c>
      <c r="C453" s="303" t="b">
        <f>IF(ISERROR(MATCH(B453,Interface!$B$86:$B$105,0)),FALSE,TRUE)</f>
        <v>0</v>
      </c>
      <c r="D453" s="303">
        <f t="shared" si="18"/>
        <v>3</v>
      </c>
      <c r="E453" s="303" t="str">
        <f t="shared" si="19"/>
        <v>WRK</v>
      </c>
      <c r="F453" s="66"/>
      <c r="G453" s="66"/>
      <c r="H453" s="66"/>
      <c r="I453" s="66"/>
      <c r="J453" s="66"/>
      <c r="K453" s="66"/>
      <c r="L453" s="66"/>
      <c r="M453" s="66"/>
      <c r="N453" s="66"/>
    </row>
    <row r="454" spans="2:14" customFormat="1" x14ac:dyDescent="0.35">
      <c r="B454" s="351">
        <f t="shared" si="20"/>
        <v>42341</v>
      </c>
      <c r="C454" s="303" t="b">
        <f>IF(ISERROR(MATCH(B454,Interface!$B$86:$B$105,0)),FALSE,TRUE)</f>
        <v>0</v>
      </c>
      <c r="D454" s="303">
        <f t="shared" si="18"/>
        <v>4</v>
      </c>
      <c r="E454" s="303" t="str">
        <f t="shared" si="19"/>
        <v>WRK</v>
      </c>
      <c r="F454" s="66"/>
      <c r="G454" s="66"/>
      <c r="H454" s="66"/>
      <c r="I454" s="66"/>
      <c r="J454" s="66"/>
      <c r="K454" s="66"/>
      <c r="L454" s="66"/>
      <c r="M454" s="66"/>
      <c r="N454" s="66"/>
    </row>
    <row r="455" spans="2:14" customFormat="1" x14ac:dyDescent="0.35">
      <c r="B455" s="351">
        <f t="shared" si="20"/>
        <v>42342</v>
      </c>
      <c r="C455" s="303" t="b">
        <f>IF(ISERROR(MATCH(B455,Interface!$B$86:$B$105,0)),FALSE,TRUE)</f>
        <v>0</v>
      </c>
      <c r="D455" s="303">
        <f t="shared" si="18"/>
        <v>5</v>
      </c>
      <c r="E455" s="303" t="str">
        <f t="shared" si="19"/>
        <v>WRK</v>
      </c>
      <c r="F455" s="66"/>
      <c r="G455" s="66"/>
      <c r="H455" s="66"/>
      <c r="I455" s="66"/>
      <c r="J455" s="66"/>
      <c r="K455" s="66"/>
      <c r="L455" s="66"/>
      <c r="M455" s="66"/>
      <c r="N455" s="66"/>
    </row>
    <row r="456" spans="2:14" customFormat="1" x14ac:dyDescent="0.35">
      <c r="B456" s="351">
        <f t="shared" si="20"/>
        <v>42343</v>
      </c>
      <c r="C456" s="303" t="b">
        <f>IF(ISERROR(MATCH(B456,Interface!$B$86:$B$105,0)),FALSE,TRUE)</f>
        <v>0</v>
      </c>
      <c r="D456" s="303">
        <f t="shared" si="18"/>
        <v>6</v>
      </c>
      <c r="E456" s="303" t="str">
        <f t="shared" si="19"/>
        <v>SAT</v>
      </c>
      <c r="F456" s="66"/>
      <c r="G456" s="66"/>
      <c r="H456" s="66"/>
      <c r="I456" s="66"/>
      <c r="J456" s="66"/>
      <c r="K456" s="66"/>
      <c r="L456" s="66"/>
      <c r="M456" s="66"/>
      <c r="N456" s="66"/>
    </row>
    <row r="457" spans="2:14" customFormat="1" x14ac:dyDescent="0.35">
      <c r="B457" s="351">
        <f t="shared" si="20"/>
        <v>42344</v>
      </c>
      <c r="C457" s="303" t="b">
        <f>IF(ISERROR(MATCH(B457,Interface!$B$86:$B$105,0)),FALSE,TRUE)</f>
        <v>0</v>
      </c>
      <c r="D457" s="303">
        <f t="shared" si="18"/>
        <v>7</v>
      </c>
      <c r="E457" s="303" t="str">
        <f t="shared" si="19"/>
        <v>HOL</v>
      </c>
      <c r="F457" s="66"/>
      <c r="G457" s="66"/>
      <c r="H457" s="66"/>
      <c r="I457" s="66"/>
      <c r="J457" s="66"/>
      <c r="K457" s="66"/>
      <c r="L457" s="66"/>
      <c r="M457" s="66"/>
      <c r="N457" s="66"/>
    </row>
    <row r="458" spans="2:14" customFormat="1" x14ac:dyDescent="0.35">
      <c r="B458" s="351">
        <f t="shared" si="20"/>
        <v>42345</v>
      </c>
      <c r="C458" s="303" t="b">
        <f>IF(ISERROR(MATCH(B458,Interface!$B$86:$B$105,0)),FALSE,TRUE)</f>
        <v>0</v>
      </c>
      <c r="D458" s="303">
        <f t="shared" si="18"/>
        <v>1</v>
      </c>
      <c r="E458" s="303" t="str">
        <f t="shared" si="19"/>
        <v>WRK</v>
      </c>
      <c r="F458" s="66"/>
      <c r="G458" s="66"/>
      <c r="H458" s="66"/>
      <c r="I458" s="66"/>
      <c r="J458" s="66"/>
      <c r="K458" s="66"/>
      <c r="L458" s="66"/>
      <c r="M458" s="66"/>
      <c r="N458" s="66"/>
    </row>
    <row r="459" spans="2:14" customFormat="1" x14ac:dyDescent="0.35">
      <c r="B459" s="351">
        <f t="shared" si="20"/>
        <v>42346</v>
      </c>
      <c r="C459" s="303" t="b">
        <f>IF(ISERROR(MATCH(B459,Interface!$B$86:$B$105,0)),FALSE,TRUE)</f>
        <v>0</v>
      </c>
      <c r="D459" s="303">
        <f t="shared" si="18"/>
        <v>2</v>
      </c>
      <c r="E459" s="303" t="str">
        <f t="shared" si="19"/>
        <v>WRK</v>
      </c>
      <c r="F459" s="66"/>
      <c r="G459" s="66"/>
      <c r="H459" s="66"/>
      <c r="I459" s="66"/>
      <c r="J459" s="66"/>
      <c r="K459" s="66"/>
      <c r="L459" s="66"/>
      <c r="M459" s="66"/>
      <c r="N459" s="66"/>
    </row>
    <row r="460" spans="2:14" customFormat="1" x14ac:dyDescent="0.35">
      <c r="B460" s="351">
        <f t="shared" si="20"/>
        <v>42347</v>
      </c>
      <c r="C460" s="303" t="b">
        <f>IF(ISERROR(MATCH(B460,Interface!$B$86:$B$105,0)),FALSE,TRUE)</f>
        <v>0</v>
      </c>
      <c r="D460" s="303">
        <f t="shared" si="18"/>
        <v>3</v>
      </c>
      <c r="E460" s="303" t="str">
        <f t="shared" si="19"/>
        <v>WRK</v>
      </c>
      <c r="F460" s="66"/>
      <c r="G460" s="66"/>
      <c r="H460" s="66"/>
      <c r="I460" s="66"/>
      <c r="J460" s="66"/>
      <c r="K460" s="66"/>
      <c r="L460" s="66"/>
      <c r="M460" s="66"/>
      <c r="N460" s="66"/>
    </row>
    <row r="461" spans="2:14" customFormat="1" x14ac:dyDescent="0.35">
      <c r="B461" s="351">
        <f t="shared" si="20"/>
        <v>42348</v>
      </c>
      <c r="C461" s="303" t="b">
        <f>IF(ISERROR(MATCH(B461,Interface!$B$86:$B$105,0)),FALSE,TRUE)</f>
        <v>0</v>
      </c>
      <c r="D461" s="303">
        <f t="shared" si="18"/>
        <v>4</v>
      </c>
      <c r="E461" s="303" t="str">
        <f t="shared" si="19"/>
        <v>WRK</v>
      </c>
      <c r="F461" s="66"/>
      <c r="G461" s="66"/>
      <c r="H461" s="66"/>
      <c r="I461" s="66"/>
      <c r="J461" s="66"/>
      <c r="K461" s="66"/>
      <c r="L461" s="66"/>
      <c r="M461" s="66"/>
      <c r="N461" s="66"/>
    </row>
    <row r="462" spans="2:14" customFormat="1" x14ac:dyDescent="0.35">
      <c r="B462" s="351">
        <f t="shared" si="20"/>
        <v>42349</v>
      </c>
      <c r="C462" s="303" t="b">
        <f>IF(ISERROR(MATCH(B462,Interface!$B$86:$B$105,0)),FALSE,TRUE)</f>
        <v>0</v>
      </c>
      <c r="D462" s="303">
        <f t="shared" si="18"/>
        <v>5</v>
      </c>
      <c r="E462" s="303" t="str">
        <f t="shared" si="19"/>
        <v>WRK</v>
      </c>
      <c r="F462" s="66"/>
      <c r="G462" s="66"/>
      <c r="H462" s="66"/>
      <c r="I462" s="66"/>
      <c r="J462" s="66"/>
      <c r="K462" s="66"/>
      <c r="L462" s="66"/>
      <c r="M462" s="66"/>
      <c r="N462" s="66"/>
    </row>
    <row r="463" spans="2:14" customFormat="1" x14ac:dyDescent="0.35">
      <c r="B463" s="351">
        <f t="shared" si="20"/>
        <v>42350</v>
      </c>
      <c r="C463" s="303" t="b">
        <f>IF(ISERROR(MATCH(B463,Interface!$B$86:$B$105,0)),FALSE,TRUE)</f>
        <v>0</v>
      </c>
      <c r="D463" s="303">
        <f t="shared" si="18"/>
        <v>6</v>
      </c>
      <c r="E463" s="303" t="str">
        <f t="shared" si="19"/>
        <v>SAT</v>
      </c>
      <c r="F463" s="66"/>
      <c r="G463" s="66"/>
      <c r="H463" s="66"/>
      <c r="I463" s="66"/>
      <c r="J463" s="66"/>
      <c r="K463" s="66"/>
      <c r="L463" s="66"/>
      <c r="M463" s="66"/>
      <c r="N463" s="66"/>
    </row>
    <row r="464" spans="2:14" customFormat="1" x14ac:dyDescent="0.35">
      <c r="B464" s="351">
        <f t="shared" si="20"/>
        <v>42351</v>
      </c>
      <c r="C464" s="303" t="b">
        <f>IF(ISERROR(MATCH(B464,Interface!$B$86:$B$105,0)),FALSE,TRUE)</f>
        <v>0</v>
      </c>
      <c r="D464" s="303">
        <f t="shared" si="18"/>
        <v>7</v>
      </c>
      <c r="E464" s="303" t="str">
        <f t="shared" si="19"/>
        <v>HOL</v>
      </c>
      <c r="F464" s="66"/>
      <c r="G464" s="66"/>
      <c r="H464" s="66"/>
      <c r="I464" s="66"/>
      <c r="J464" s="66"/>
      <c r="K464" s="66"/>
      <c r="L464" s="66"/>
      <c r="M464" s="66"/>
      <c r="N464" s="66"/>
    </row>
    <row r="465" spans="2:14" customFormat="1" x14ac:dyDescent="0.35">
      <c r="B465" s="351">
        <f t="shared" si="20"/>
        <v>42352</v>
      </c>
      <c r="C465" s="303" t="b">
        <f>IF(ISERROR(MATCH(B465,Interface!$B$86:$B$105,0)),FALSE,TRUE)</f>
        <v>0</v>
      </c>
      <c r="D465" s="303">
        <f t="shared" si="18"/>
        <v>1</v>
      </c>
      <c r="E465" s="303" t="str">
        <f t="shared" si="19"/>
        <v>WRK</v>
      </c>
      <c r="F465" s="66"/>
      <c r="G465" s="66"/>
      <c r="H465" s="66"/>
      <c r="I465" s="66"/>
      <c r="J465" s="66"/>
      <c r="K465" s="66"/>
      <c r="L465" s="66"/>
      <c r="M465" s="66"/>
      <c r="N465" s="66"/>
    </row>
    <row r="466" spans="2:14" customFormat="1" x14ac:dyDescent="0.35">
      <c r="B466" s="351">
        <f t="shared" si="20"/>
        <v>42353</v>
      </c>
      <c r="C466" s="303" t="b">
        <f>IF(ISERROR(MATCH(B466,Interface!$B$86:$B$105,0)),FALSE,TRUE)</f>
        <v>0</v>
      </c>
      <c r="D466" s="303">
        <f t="shared" si="18"/>
        <v>2</v>
      </c>
      <c r="E466" s="303" t="str">
        <f t="shared" si="19"/>
        <v>WRK</v>
      </c>
      <c r="F466" s="66"/>
      <c r="G466" s="66"/>
      <c r="H466" s="66"/>
      <c r="I466" s="66"/>
      <c r="J466" s="66"/>
      <c r="K466" s="66"/>
      <c r="L466" s="66"/>
      <c r="M466" s="66"/>
      <c r="N466" s="66"/>
    </row>
    <row r="467" spans="2:14" customFormat="1" x14ac:dyDescent="0.35">
      <c r="B467" s="351">
        <f t="shared" si="20"/>
        <v>42354</v>
      </c>
      <c r="C467" s="303" t="b">
        <f>IF(ISERROR(MATCH(B467,Interface!$B$86:$B$105,0)),FALSE,TRUE)</f>
        <v>0</v>
      </c>
      <c r="D467" s="303">
        <f t="shared" si="18"/>
        <v>3</v>
      </c>
      <c r="E467" s="303" t="str">
        <f t="shared" si="19"/>
        <v>WRK</v>
      </c>
      <c r="F467" s="66"/>
      <c r="G467" s="66"/>
      <c r="H467" s="66"/>
      <c r="I467" s="66"/>
      <c r="J467" s="66"/>
      <c r="K467" s="66"/>
      <c r="L467" s="66"/>
      <c r="M467" s="66"/>
      <c r="N467" s="66"/>
    </row>
    <row r="468" spans="2:14" customFormat="1" x14ac:dyDescent="0.35">
      <c r="B468" s="351">
        <f t="shared" si="20"/>
        <v>42355</v>
      </c>
      <c r="C468" s="303" t="b">
        <f>IF(ISERROR(MATCH(B468,Interface!$B$86:$B$105,0)),FALSE,TRUE)</f>
        <v>0</v>
      </c>
      <c r="D468" s="303">
        <f t="shared" si="18"/>
        <v>4</v>
      </c>
      <c r="E468" s="303" t="str">
        <f t="shared" si="19"/>
        <v>WRK</v>
      </c>
      <c r="F468" s="66"/>
      <c r="G468" s="66"/>
      <c r="H468" s="66"/>
      <c r="I468" s="66"/>
      <c r="J468" s="66"/>
      <c r="K468" s="66"/>
      <c r="L468" s="66"/>
      <c r="M468" s="66"/>
      <c r="N468" s="66"/>
    </row>
    <row r="469" spans="2:14" customFormat="1" x14ac:dyDescent="0.35">
      <c r="B469" s="351">
        <f t="shared" si="20"/>
        <v>42356</v>
      </c>
      <c r="C469" s="303" t="b">
        <f>IF(ISERROR(MATCH(B469,Interface!$B$86:$B$105,0)),FALSE,TRUE)</f>
        <v>0</v>
      </c>
      <c r="D469" s="303">
        <f t="shared" si="18"/>
        <v>5</v>
      </c>
      <c r="E469" s="303" t="str">
        <f t="shared" si="19"/>
        <v>WRK</v>
      </c>
      <c r="F469" s="66"/>
      <c r="G469" s="66"/>
      <c r="H469" s="66"/>
      <c r="I469" s="66"/>
      <c r="J469" s="66"/>
      <c r="K469" s="66"/>
      <c r="L469" s="66"/>
      <c r="M469" s="66"/>
      <c r="N469" s="66"/>
    </row>
    <row r="470" spans="2:14" customFormat="1" x14ac:dyDescent="0.35">
      <c r="B470" s="351">
        <f t="shared" si="20"/>
        <v>42357</v>
      </c>
      <c r="C470" s="303" t="b">
        <f>IF(ISERROR(MATCH(B470,Interface!$B$86:$B$105,0)),FALSE,TRUE)</f>
        <v>0</v>
      </c>
      <c r="D470" s="303">
        <f t="shared" si="18"/>
        <v>6</v>
      </c>
      <c r="E470" s="303" t="str">
        <f t="shared" si="19"/>
        <v>SAT</v>
      </c>
      <c r="F470" s="66"/>
      <c r="G470" s="66"/>
      <c r="H470" s="66"/>
      <c r="I470" s="66"/>
      <c r="J470" s="66"/>
      <c r="K470" s="66"/>
      <c r="L470" s="66"/>
      <c r="M470" s="66"/>
      <c r="N470" s="66"/>
    </row>
    <row r="471" spans="2:14" customFormat="1" x14ac:dyDescent="0.35">
      <c r="B471" s="351">
        <f t="shared" si="20"/>
        <v>42358</v>
      </c>
      <c r="C471" s="303" t="b">
        <f>IF(ISERROR(MATCH(B471,Interface!$B$86:$B$105,0)),FALSE,TRUE)</f>
        <v>0</v>
      </c>
      <c r="D471" s="303">
        <f t="shared" si="18"/>
        <v>7</v>
      </c>
      <c r="E471" s="303" t="str">
        <f t="shared" si="19"/>
        <v>HOL</v>
      </c>
      <c r="F471" s="66"/>
      <c r="G471" s="66"/>
      <c r="H471" s="66"/>
      <c r="I471" s="66"/>
      <c r="J471" s="66"/>
      <c r="K471" s="66"/>
      <c r="L471" s="66"/>
      <c r="M471" s="66"/>
      <c r="N471" s="66"/>
    </row>
    <row r="472" spans="2:14" customFormat="1" x14ac:dyDescent="0.35">
      <c r="B472" s="351">
        <f t="shared" si="20"/>
        <v>42359</v>
      </c>
      <c r="C472" s="303" t="b">
        <f>IF(ISERROR(MATCH(B472,Interface!$B$86:$B$105,0)),FALSE,TRUE)</f>
        <v>0</v>
      </c>
      <c r="D472" s="303">
        <f t="shared" si="18"/>
        <v>1</v>
      </c>
      <c r="E472" s="303" t="str">
        <f t="shared" si="19"/>
        <v>WRK</v>
      </c>
      <c r="F472" s="66"/>
      <c r="G472" s="66"/>
      <c r="H472" s="66"/>
      <c r="I472" s="66"/>
      <c r="J472" s="66"/>
      <c r="K472" s="66"/>
      <c r="L472" s="66"/>
      <c r="M472" s="66"/>
      <c r="N472" s="66"/>
    </row>
    <row r="473" spans="2:14" customFormat="1" x14ac:dyDescent="0.35">
      <c r="B473" s="351">
        <f t="shared" si="20"/>
        <v>42360</v>
      </c>
      <c r="C473" s="303" t="b">
        <f>IF(ISERROR(MATCH(B473,Interface!$B$86:$B$105,0)),FALSE,TRUE)</f>
        <v>0</v>
      </c>
      <c r="D473" s="303">
        <f t="shared" si="18"/>
        <v>2</v>
      </c>
      <c r="E473" s="303" t="str">
        <f t="shared" si="19"/>
        <v>WRK</v>
      </c>
      <c r="F473" s="66"/>
      <c r="G473" s="66"/>
      <c r="H473" s="66"/>
      <c r="I473" s="66"/>
      <c r="J473" s="66"/>
      <c r="K473" s="66"/>
      <c r="L473" s="66"/>
      <c r="M473" s="66"/>
      <c r="N473" s="66"/>
    </row>
    <row r="474" spans="2:14" customFormat="1" x14ac:dyDescent="0.35">
      <c r="B474" s="351">
        <f t="shared" si="20"/>
        <v>42361</v>
      </c>
      <c r="C474" s="303" t="b">
        <f>IF(ISERROR(MATCH(B474,Interface!$B$86:$B$105,0)),FALSE,TRUE)</f>
        <v>0</v>
      </c>
      <c r="D474" s="303">
        <f t="shared" si="18"/>
        <v>3</v>
      </c>
      <c r="E474" s="303" t="str">
        <f t="shared" si="19"/>
        <v>WRK</v>
      </c>
      <c r="F474" s="66"/>
      <c r="G474" s="66"/>
      <c r="H474" s="66"/>
      <c r="I474" s="66"/>
      <c r="J474" s="66"/>
      <c r="K474" s="66"/>
      <c r="L474" s="66"/>
      <c r="M474" s="66"/>
      <c r="N474" s="66"/>
    </row>
    <row r="475" spans="2:14" customFormat="1" x14ac:dyDescent="0.35">
      <c r="B475" s="351">
        <f t="shared" si="20"/>
        <v>42362</v>
      </c>
      <c r="C475" s="303" t="b">
        <f>IF(ISERROR(MATCH(B475,Interface!$B$86:$B$105,0)),FALSE,TRUE)</f>
        <v>0</v>
      </c>
      <c r="D475" s="303">
        <f t="shared" si="18"/>
        <v>4</v>
      </c>
      <c r="E475" s="303" t="str">
        <f t="shared" si="19"/>
        <v>WRK</v>
      </c>
      <c r="F475" s="66"/>
      <c r="G475" s="66"/>
      <c r="H475" s="66"/>
      <c r="I475" s="66"/>
      <c r="J475" s="66"/>
      <c r="K475" s="66"/>
      <c r="L475" s="66"/>
      <c r="M475" s="66"/>
      <c r="N475" s="66"/>
    </row>
    <row r="476" spans="2:14" customFormat="1" x14ac:dyDescent="0.35">
      <c r="B476" s="351">
        <f t="shared" si="20"/>
        <v>42363</v>
      </c>
      <c r="C476" s="303" t="b">
        <f>IF(ISERROR(MATCH(B476,Interface!$B$86:$B$105,0)),FALSE,TRUE)</f>
        <v>0</v>
      </c>
      <c r="D476" s="303">
        <f t="shared" si="18"/>
        <v>5</v>
      </c>
      <c r="E476" s="303" t="str">
        <f t="shared" si="19"/>
        <v>WRK</v>
      </c>
      <c r="F476" s="66"/>
      <c r="G476" s="66"/>
      <c r="H476" s="66"/>
      <c r="I476" s="66"/>
      <c r="J476" s="66"/>
      <c r="K476" s="66"/>
      <c r="L476" s="66"/>
      <c r="M476" s="66"/>
      <c r="N476" s="66"/>
    </row>
    <row r="477" spans="2:14" customFormat="1" x14ac:dyDescent="0.35">
      <c r="B477" s="351">
        <f t="shared" si="20"/>
        <v>42364</v>
      </c>
      <c r="C477" s="303" t="b">
        <f>IF(ISERROR(MATCH(B477,Interface!$B$86:$B$105,0)),FALSE,TRUE)</f>
        <v>0</v>
      </c>
      <c r="D477" s="303">
        <f t="shared" si="18"/>
        <v>6</v>
      </c>
      <c r="E477" s="303" t="str">
        <f t="shared" si="19"/>
        <v>SAT</v>
      </c>
      <c r="F477" s="66"/>
      <c r="G477" s="66"/>
      <c r="H477" s="66"/>
      <c r="I477" s="66"/>
      <c r="J477" s="66"/>
      <c r="K477" s="66"/>
      <c r="L477" s="66"/>
      <c r="M477" s="66"/>
      <c r="N477" s="66"/>
    </row>
    <row r="478" spans="2:14" customFormat="1" x14ac:dyDescent="0.35">
      <c r="B478" s="351">
        <f t="shared" si="20"/>
        <v>42365</v>
      </c>
      <c r="C478" s="303" t="b">
        <f>IF(ISERROR(MATCH(B478,Interface!$B$86:$B$105,0)),FALSE,TRUE)</f>
        <v>0</v>
      </c>
      <c r="D478" s="303">
        <f t="shared" si="18"/>
        <v>7</v>
      </c>
      <c r="E478" s="303" t="str">
        <f t="shared" si="19"/>
        <v>HOL</v>
      </c>
      <c r="F478" s="66"/>
      <c r="G478" s="66"/>
      <c r="H478" s="66"/>
      <c r="I478" s="66"/>
      <c r="J478" s="66"/>
      <c r="K478" s="66"/>
      <c r="L478" s="66"/>
      <c r="M478" s="66"/>
      <c r="N478" s="66"/>
    </row>
    <row r="479" spans="2:14" customFormat="1" x14ac:dyDescent="0.35">
      <c r="B479" s="351">
        <f t="shared" si="20"/>
        <v>42366</v>
      </c>
      <c r="C479" s="303" t="b">
        <f>IF(ISERROR(MATCH(B479,Interface!$B$86:$B$105,0)),FALSE,TRUE)</f>
        <v>0</v>
      </c>
      <c r="D479" s="303">
        <f t="shared" si="18"/>
        <v>1</v>
      </c>
      <c r="E479" s="303" t="str">
        <f t="shared" si="19"/>
        <v>WRK</v>
      </c>
      <c r="F479" s="66"/>
      <c r="G479" s="66"/>
      <c r="H479" s="66"/>
      <c r="I479" s="66"/>
      <c r="J479" s="66"/>
      <c r="K479" s="66"/>
      <c r="L479" s="66"/>
      <c r="M479" s="66"/>
      <c r="N479" s="66"/>
    </row>
    <row r="480" spans="2:14" customFormat="1" x14ac:dyDescent="0.35">
      <c r="B480" s="351">
        <f t="shared" si="20"/>
        <v>42367</v>
      </c>
      <c r="C480" s="303" t="b">
        <f>IF(ISERROR(MATCH(B480,Interface!$B$86:$B$105,0)),FALSE,TRUE)</f>
        <v>0</v>
      </c>
      <c r="D480" s="303">
        <f t="shared" si="18"/>
        <v>2</v>
      </c>
      <c r="E480" s="303" t="str">
        <f t="shared" si="19"/>
        <v>WRK</v>
      </c>
      <c r="F480" s="66"/>
      <c r="G480" s="66"/>
      <c r="H480" s="66"/>
      <c r="I480" s="66"/>
      <c r="J480" s="66"/>
      <c r="K480" s="66"/>
      <c r="L480" s="66"/>
      <c r="M480" s="66"/>
      <c r="N480" s="66"/>
    </row>
    <row r="481" spans="2:14" customFormat="1" x14ac:dyDescent="0.35">
      <c r="B481" s="351">
        <f t="shared" si="20"/>
        <v>42368</v>
      </c>
      <c r="C481" s="303" t="b">
        <f>IF(ISERROR(MATCH(B481,Interface!$B$86:$B$105,0)),FALSE,TRUE)</f>
        <v>0</v>
      </c>
      <c r="D481" s="303">
        <f t="shared" si="18"/>
        <v>3</v>
      </c>
      <c r="E481" s="303" t="str">
        <f t="shared" si="19"/>
        <v>WRK</v>
      </c>
      <c r="F481" s="66"/>
      <c r="G481" s="66"/>
      <c r="H481" s="66"/>
      <c r="I481" s="66"/>
      <c r="J481" s="66"/>
      <c r="K481" s="66"/>
      <c r="L481" s="66"/>
      <c r="M481" s="66"/>
      <c r="N481" s="66"/>
    </row>
    <row r="482" spans="2:14" customFormat="1" x14ac:dyDescent="0.35">
      <c r="B482" s="351">
        <f t="shared" si="20"/>
        <v>42369</v>
      </c>
      <c r="C482" s="303" t="b">
        <f>IF(ISERROR(MATCH(B482,Interface!$B$86:$B$105,0)),FALSE,TRUE)</f>
        <v>0</v>
      </c>
      <c r="D482" s="303">
        <f t="shared" si="18"/>
        <v>4</v>
      </c>
      <c r="E482" s="303" t="str">
        <f t="shared" si="19"/>
        <v>WRK</v>
      </c>
      <c r="F482" s="66"/>
      <c r="G482" s="66"/>
      <c r="H482" s="66"/>
      <c r="I482" s="66"/>
      <c r="J482" s="66"/>
      <c r="K482" s="66"/>
      <c r="L482" s="66"/>
      <c r="M482" s="66"/>
      <c r="N482" s="66"/>
    </row>
    <row r="483" spans="2:14" customFormat="1" x14ac:dyDescent="0.35">
      <c r="B483" s="352">
        <f t="shared" si="20"/>
        <v>42370</v>
      </c>
      <c r="C483" s="353" t="b">
        <f>IF(ISERROR(MATCH(B483,Interface!$B$86:$B$105,0)),FALSE,TRUE)</f>
        <v>0</v>
      </c>
      <c r="D483" s="353">
        <f>IF(YEAR(B483)=Interface!C83,IF(C483,7,WEEKDAY(B483,2)),0)</f>
        <v>0</v>
      </c>
      <c r="E483" s="353" t="str">
        <f>IF(YEAR(B483)=Interface!C83,IF(D483&lt;6,"WRK",IF(D483=6,"SAT","HOL")),"")</f>
        <v/>
      </c>
      <c r="F483" s="354" t="s">
        <v>437</v>
      </c>
      <c r="G483" s="354"/>
      <c r="H483" s="354"/>
      <c r="I483" s="354"/>
      <c r="J483" s="354"/>
      <c r="K483" s="66"/>
      <c r="L483" s="66"/>
      <c r="M483" s="66"/>
      <c r="N483" s="66"/>
    </row>
    <row r="484" spans="2:14" customFormat="1" x14ac:dyDescent="0.35">
      <c r="B484" s="66"/>
      <c r="C484" s="66"/>
      <c r="D484" s="66"/>
      <c r="E484" s="66"/>
      <c r="F484" s="66"/>
      <c r="G484" s="66"/>
      <c r="H484" s="66"/>
      <c r="I484" s="66"/>
      <c r="J484" s="66"/>
      <c r="K484" s="66"/>
      <c r="L484" s="66"/>
      <c r="M484" s="66"/>
      <c r="N484" s="66"/>
    </row>
    <row r="485" spans="2:14" x14ac:dyDescent="0.35">
      <c r="B485" s="429"/>
      <c r="C485" s="429"/>
      <c r="D485" s="429"/>
      <c r="E485" s="429"/>
      <c r="F485" s="429"/>
      <c r="G485" s="429"/>
      <c r="H485" s="429"/>
      <c r="I485" s="429"/>
      <c r="J485" s="429"/>
      <c r="K485" s="429"/>
      <c r="L485" s="429"/>
      <c r="M485" s="429"/>
      <c r="N485" s="429"/>
    </row>
    <row r="486" spans="2:14" x14ac:dyDescent="0.35">
      <c r="B486" s="429"/>
      <c r="C486" s="429"/>
      <c r="D486" s="429"/>
      <c r="E486" s="429"/>
      <c r="F486" s="429"/>
      <c r="G486" s="429"/>
      <c r="H486" s="429"/>
      <c r="I486" s="429"/>
      <c r="J486" s="429"/>
      <c r="K486" s="429"/>
      <c r="L486" s="429"/>
      <c r="M486" s="429"/>
      <c r="N486" s="429"/>
    </row>
    <row r="487" spans="2:14" x14ac:dyDescent="0.35">
      <c r="B487" s="429"/>
      <c r="C487" s="429"/>
      <c r="D487" s="429"/>
      <c r="E487" s="429"/>
      <c r="F487" s="429"/>
      <c r="G487" s="429"/>
      <c r="H487" s="429"/>
      <c r="I487" s="429"/>
      <c r="J487" s="429"/>
      <c r="K487" s="429"/>
      <c r="L487" s="429"/>
      <c r="M487" s="429"/>
      <c r="N487" s="429"/>
    </row>
    <row r="488" spans="2:14" x14ac:dyDescent="0.35">
      <c r="B488" s="429"/>
      <c r="C488" s="429"/>
      <c r="D488" s="429"/>
      <c r="E488" s="429"/>
      <c r="F488" s="429"/>
      <c r="G488" s="429"/>
      <c r="H488" s="429"/>
      <c r="I488" s="429"/>
      <c r="J488" s="429"/>
      <c r="K488" s="429"/>
      <c r="L488" s="429"/>
      <c r="M488" s="429"/>
      <c r="N488" s="429"/>
    </row>
    <row r="489" spans="2:14" x14ac:dyDescent="0.35">
      <c r="B489" s="429"/>
      <c r="C489" s="429"/>
      <c r="D489" s="429"/>
      <c r="E489" s="429"/>
      <c r="F489" s="429"/>
      <c r="G489" s="429"/>
      <c r="H489" s="429"/>
      <c r="I489" s="429"/>
      <c r="J489" s="429"/>
      <c r="K489" s="429"/>
      <c r="L489" s="429"/>
      <c r="M489" s="429"/>
    </row>
    <row r="490" spans="2:14" x14ac:dyDescent="0.35">
      <c r="B490" s="429"/>
      <c r="C490" s="429"/>
      <c r="D490" s="429"/>
      <c r="E490" s="429"/>
      <c r="F490" s="429"/>
      <c r="G490" s="429"/>
      <c r="H490" s="429"/>
      <c r="I490" s="429"/>
      <c r="J490" s="429"/>
      <c r="K490" s="429"/>
      <c r="L490" s="429"/>
      <c r="M490" s="429"/>
    </row>
    <row r="491" spans="2:14" x14ac:dyDescent="0.35">
      <c r="B491" s="429"/>
      <c r="C491" s="429"/>
      <c r="D491" s="429"/>
      <c r="E491" s="429"/>
      <c r="F491" s="429"/>
      <c r="G491" s="429"/>
      <c r="H491" s="429"/>
      <c r="I491" s="429"/>
      <c r="J491" s="429"/>
      <c r="K491" s="429"/>
      <c r="L491" s="429"/>
      <c r="M491" s="429"/>
    </row>
    <row r="492" spans="2:14" x14ac:dyDescent="0.35">
      <c r="B492" s="429"/>
      <c r="C492" s="429"/>
      <c r="D492" s="429"/>
      <c r="E492" s="429"/>
      <c r="F492" s="429"/>
      <c r="G492" s="429"/>
      <c r="H492" s="429"/>
      <c r="I492" s="429"/>
      <c r="J492" s="429"/>
      <c r="K492" s="429"/>
      <c r="L492" s="429"/>
      <c r="M492" s="429"/>
    </row>
    <row r="493" spans="2:14" x14ac:dyDescent="0.35">
      <c r="B493" s="429"/>
      <c r="C493" s="429"/>
      <c r="D493" s="429"/>
      <c r="E493" s="429"/>
      <c r="F493" s="429"/>
      <c r="G493" s="429"/>
      <c r="H493" s="429"/>
      <c r="I493" s="429"/>
      <c r="J493" s="429"/>
      <c r="K493" s="429"/>
      <c r="L493" s="429"/>
      <c r="M493" s="429"/>
    </row>
    <row r="494" spans="2:14" x14ac:dyDescent="0.35">
      <c r="B494" s="429"/>
      <c r="C494" s="429"/>
      <c r="D494" s="429"/>
      <c r="E494" s="429"/>
      <c r="F494" s="429"/>
      <c r="G494" s="429"/>
      <c r="H494" s="429"/>
      <c r="I494" s="429"/>
      <c r="J494" s="429"/>
      <c r="K494" s="429"/>
      <c r="L494" s="429"/>
      <c r="M494" s="429"/>
    </row>
    <row r="495" spans="2:14" x14ac:dyDescent="0.35">
      <c r="B495" s="429"/>
      <c r="C495" s="429"/>
      <c r="D495" s="429"/>
      <c r="E495" s="429"/>
      <c r="F495" s="429"/>
      <c r="G495" s="429"/>
      <c r="H495" s="429"/>
      <c r="I495" s="429"/>
      <c r="J495" s="429"/>
      <c r="K495" s="429"/>
      <c r="L495" s="429"/>
      <c r="M495" s="429"/>
    </row>
    <row r="498" spans="2:10" x14ac:dyDescent="0.35">
      <c r="B498" s="501"/>
      <c r="C498" s="502"/>
      <c r="D498" s="503" t="s">
        <v>721</v>
      </c>
      <c r="E498" s="502"/>
      <c r="F498" s="502"/>
      <c r="G498" s="502"/>
      <c r="H498" s="502"/>
      <c r="I498" s="502"/>
      <c r="J498" s="504"/>
    </row>
    <row r="499" spans="2:10" x14ac:dyDescent="0.35">
      <c r="B499" s="505" t="s">
        <v>681</v>
      </c>
      <c r="C499" s="506"/>
      <c r="D499" s="507" t="str">
        <f>"Load profile for "&amp;Annex_B!B66</f>
        <v>Load profile for IT 
office long week</v>
      </c>
      <c r="E499" s="335"/>
      <c r="F499" s="335"/>
      <c r="G499" s="335"/>
      <c r="H499" s="335"/>
      <c r="I499" s="335"/>
      <c r="J499" s="336"/>
    </row>
    <row r="500" spans="2:10" x14ac:dyDescent="0.35">
      <c r="B500" s="505" t="s">
        <v>722</v>
      </c>
      <c r="C500" s="506"/>
      <c r="D500" s="507" t="s">
        <v>808</v>
      </c>
      <c r="E500" s="335"/>
      <c r="F500" s="335"/>
      <c r="G500" s="335"/>
      <c r="H500" s="335"/>
      <c r="I500" s="335"/>
      <c r="J500" s="336"/>
    </row>
    <row r="501" spans="2:10" x14ac:dyDescent="0.35">
      <c r="B501" s="505" t="s">
        <v>723</v>
      </c>
      <c r="C501" s="506"/>
      <c r="D501" s="507" t="s">
        <v>809</v>
      </c>
      <c r="E501" s="335"/>
      <c r="F501" s="335"/>
      <c r="G501" s="335"/>
      <c r="H501" s="335"/>
      <c r="I501" s="335"/>
      <c r="J501" s="336"/>
    </row>
    <row r="502" spans="2:10" x14ac:dyDescent="0.35">
      <c r="B502" s="505" t="s">
        <v>724</v>
      </c>
      <c r="C502" s="506"/>
      <c r="D502" s="507" t="str">
        <f>+C55</f>
        <v>Workday</v>
      </c>
      <c r="E502" s="335"/>
      <c r="F502" s="335"/>
      <c r="G502" s="335"/>
      <c r="H502" s="335"/>
      <c r="I502" s="335"/>
      <c r="J502" s="336"/>
    </row>
    <row r="503" spans="2:10" x14ac:dyDescent="0.35">
      <c r="B503" s="505" t="s">
        <v>725</v>
      </c>
      <c r="C503" s="506"/>
      <c r="D503" s="507" t="str">
        <f>+D55</f>
        <v>Saturday</v>
      </c>
      <c r="E503" s="335"/>
      <c r="F503" s="335"/>
      <c r="G503" s="335"/>
      <c r="H503" s="335"/>
      <c r="I503" s="335"/>
      <c r="J503" s="336"/>
    </row>
    <row r="504" spans="2:10" x14ac:dyDescent="0.35">
      <c r="B504" s="505" t="s">
        <v>726</v>
      </c>
      <c r="C504" s="506"/>
      <c r="D504" s="507" t="str">
        <f>+E55</f>
        <v>Holiday</v>
      </c>
      <c r="E504" s="335"/>
      <c r="F504" s="335"/>
      <c r="G504" s="335"/>
      <c r="H504" s="335"/>
      <c r="I504" s="335"/>
      <c r="J504" s="336"/>
    </row>
    <row r="505" spans="2:10" x14ac:dyDescent="0.35">
      <c r="B505" s="505" t="s">
        <v>727</v>
      </c>
      <c r="C505" s="506"/>
      <c r="D505" s="507"/>
      <c r="E505" s="335"/>
      <c r="F505" s="335"/>
      <c r="G505" s="335"/>
      <c r="H505" s="335"/>
      <c r="I505" s="335"/>
      <c r="J505" s="336"/>
    </row>
    <row r="506" spans="2:10" x14ac:dyDescent="0.35">
      <c r="B506" s="508"/>
      <c r="C506" s="509"/>
      <c r="D506" s="331"/>
      <c r="E506" s="331"/>
      <c r="F506" s="331"/>
      <c r="G506" s="331"/>
      <c r="H506" s="331"/>
      <c r="I506" s="331"/>
      <c r="J506" s="332"/>
    </row>
  </sheetData>
  <mergeCells count="6">
    <mergeCell ref="B17:G17"/>
    <mergeCell ref="B21:G21"/>
    <mergeCell ref="B29:G29"/>
    <mergeCell ref="B36:G36"/>
    <mergeCell ref="B44:E44"/>
    <mergeCell ref="B42:E42"/>
  </mergeCells>
  <conditionalFormatting sqref="B21:H26">
    <cfRule type="expression" dxfId="5" priority="6">
      <formula>OR($O$17=2,$O$17=3)</formula>
    </cfRule>
  </conditionalFormatting>
  <conditionalFormatting sqref="B29:H33">
    <cfRule type="expression" dxfId="4" priority="5">
      <formula>OR($O$17=1,$O$17=3)</formula>
    </cfRule>
  </conditionalFormatting>
  <conditionalFormatting sqref="B36:H47">
    <cfRule type="expression" dxfId="3" priority="4">
      <formula>OR($O$17=1,$O$17=2)</formula>
    </cfRule>
  </conditionalFormatting>
  <conditionalFormatting sqref="B37:H39">
    <cfRule type="expression" dxfId="2" priority="3">
      <formula>$O$37</formula>
    </cfRule>
  </conditionalFormatting>
  <conditionalFormatting sqref="B40:H45">
    <cfRule type="expression" dxfId="1" priority="2">
      <formula>NOT($O$37)</formula>
    </cfRule>
  </conditionalFormatting>
  <conditionalFormatting sqref="B43:H45">
    <cfRule type="expression" dxfId="0" priority="1">
      <formula>$O$42=1</formula>
    </cfRule>
  </conditionalFormatting>
  <pageMargins left="0.70866141732283472" right="0.70866141732283472" top="0.74803149606299213" bottom="0.74803149606299213" header="0.31496062992125984" footer="0.31496062992125984"/>
  <pageSetup paperSize="9" scale="52" fitToHeight="0" orientation="landscape"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77" r:id="rId4" name="Drop Down 9">
              <controlPr defaultSize="0" autoLine="0" autoPict="0">
                <anchor moveWithCells="1">
                  <from>
                    <xdr:col>1</xdr:col>
                    <xdr:colOff>171450</xdr:colOff>
                    <xdr:row>52</xdr:row>
                    <xdr:rowOff>127000</xdr:rowOff>
                  </from>
                  <to>
                    <xdr:col>4</xdr:col>
                    <xdr:colOff>698500</xdr:colOff>
                    <xdr:row>52</xdr:row>
                    <xdr:rowOff>361950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6">
        <x14:dataValidation type="list" allowBlank="1" showInputMessage="1" showErrorMessage="1">
          <x14:formula1>
            <xm:f>Annex_B!$D$161:$D$186</xm:f>
          </x14:formula1>
          <xm:sqref>B21:G21 B29:G29</xm:sqref>
        </x14:dataValidation>
        <x14:dataValidation type="list" allowBlank="1" showInputMessage="1" showErrorMessage="1">
          <x14:formula1>
            <xm:f>Annex_B!$D$195:$D$227</xm:f>
          </x14:formula1>
          <xm:sqref>B36:G36</xm:sqref>
        </x14:dataValidation>
        <x14:dataValidation type="list" allowBlank="1" showInputMessage="1" showErrorMessage="1">
          <x14:formula1>
            <xm:f>Annex_B!$D$294:$D$314</xm:f>
          </x14:formula1>
          <xm:sqref>B44:E44</xm:sqref>
        </x14:dataValidation>
        <x14:dataValidation type="list" allowBlank="1" showInputMessage="1" showErrorMessage="1">
          <x14:formula1>
            <xm:f>'Lists_&amp;_data'!$B$7:$B$9</xm:f>
          </x14:formula1>
          <xm:sqref>B17</xm:sqref>
        </x14:dataValidation>
        <x14:dataValidation type="list" allowBlank="1" showInputMessage="1" showErrorMessage="1">
          <x14:formula1>
            <xm:f>'Lists_&amp;_data'!$B$13:$B$14</xm:f>
          </x14:formula1>
          <xm:sqref>B42</xm:sqref>
        </x14:dataValidation>
        <x14:dataValidation type="list" allowBlank="1" showInputMessage="1" showErrorMessage="1">
          <x14:formula1>
            <xm:f>'Lists_&amp;_data'!$B$91:$B$92</xm:f>
          </x14:formula1>
          <xm:sqref>J86:J105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1"/>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114</v>
      </c>
    </row>
    <row r="2" spans="1:18" x14ac:dyDescent="0.35">
      <c r="A2" s="37" t="s">
        <v>73</v>
      </c>
      <c r="B2" s="38"/>
      <c r="C2" s="38"/>
      <c r="D2" s="39" t="s">
        <v>115</v>
      </c>
    </row>
    <row r="3" spans="1:18" x14ac:dyDescent="0.35">
      <c r="A3" s="37" t="s">
        <v>75</v>
      </c>
      <c r="B3" s="38"/>
      <c r="C3" s="38"/>
      <c r="D3" s="39" t="s">
        <v>116</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2</v>
      </c>
      <c r="C9" s="42">
        <v>2</v>
      </c>
      <c r="D9" s="42">
        <v>2</v>
      </c>
      <c r="G9" s="68">
        <v>1</v>
      </c>
      <c r="H9" s="69">
        <v>1</v>
      </c>
      <c r="I9" s="69">
        <v>1</v>
      </c>
      <c r="J9" s="69">
        <v>1</v>
      </c>
      <c r="K9" s="66"/>
      <c r="L9" s="69">
        <f>IF(H9&gt;0,1,0)</f>
        <v>1</v>
      </c>
      <c r="M9" s="69">
        <f t="shared" ref="M9:N32" si="0">IF(I9&gt;0,1,0)</f>
        <v>1</v>
      </c>
      <c r="N9" s="69">
        <f t="shared" si="0"/>
        <v>1</v>
      </c>
      <c r="O9" s="78"/>
      <c r="P9" s="69">
        <f ca="1">IF(SUM(L9:INDIRECT(ADDRESS(ROW(L9)+$Q$7,COLUMN(L9),1,1)))&gt;0,1,0)</f>
        <v>1</v>
      </c>
      <c r="Q9" s="69">
        <f ca="1">IF(SUM(M9:INDIRECT(ADDRESS(ROW(M9)+$Q$7,COLUMN(M9),1,1)))&gt;0,1,0)</f>
        <v>1</v>
      </c>
      <c r="R9" s="69">
        <f ca="1">IF(SUM(N9:INDIRECT(ADDRESS(ROW(N9)+$Q$7,COLUMN(N9),1,1)))&gt;0,1,0)</f>
        <v>1</v>
      </c>
    </row>
    <row r="10" spans="1:18" x14ac:dyDescent="0.35">
      <c r="A10" s="41">
        <v>2</v>
      </c>
      <c r="B10" s="42">
        <v>0</v>
      </c>
      <c r="C10" s="42">
        <v>0</v>
      </c>
      <c r="D10" s="42">
        <v>0</v>
      </c>
      <c r="G10" s="68">
        <v>2</v>
      </c>
      <c r="H10" s="69">
        <v>1</v>
      </c>
      <c r="I10" s="69">
        <v>1</v>
      </c>
      <c r="J10" s="69">
        <v>1</v>
      </c>
      <c r="K10" s="66"/>
      <c r="L10" s="69">
        <f t="shared" ref="L10:L32" si="1">IF(H10&gt;0,1,0)</f>
        <v>1</v>
      </c>
      <c r="M10" s="69">
        <f t="shared" si="0"/>
        <v>1</v>
      </c>
      <c r="N10" s="69">
        <f t="shared" si="0"/>
        <v>1</v>
      </c>
      <c r="O10" s="78"/>
      <c r="P10" s="69">
        <f ca="1">IF(SUM(L10:INDIRECT(ADDRESS(ROW(L10)+$Q$7,COLUMN(L10),1,1)))&gt;0,1,0)</f>
        <v>1</v>
      </c>
      <c r="Q10" s="69">
        <f ca="1">IF(SUM(M10:INDIRECT(ADDRESS(ROW(M10)+$Q$7,COLUMN(M10),1,1)))&gt;0,1,0)</f>
        <v>1</v>
      </c>
      <c r="R10" s="69">
        <f ca="1">IF(SUM(N10:INDIRECT(ADDRESS(ROW(N10)+$Q$7,COLUMN(N10),1,1)))&gt;0,1,0)</f>
        <v>1</v>
      </c>
    </row>
    <row r="11" spans="1:18" x14ac:dyDescent="0.35">
      <c r="A11" s="41">
        <v>3</v>
      </c>
      <c r="B11" s="42">
        <v>0</v>
      </c>
      <c r="C11" s="42">
        <v>0</v>
      </c>
      <c r="D11" s="42">
        <v>0</v>
      </c>
      <c r="G11" s="68">
        <v>3</v>
      </c>
      <c r="H11" s="69">
        <v>1</v>
      </c>
      <c r="I11" s="69">
        <v>1</v>
      </c>
      <c r="J11" s="69">
        <v>1</v>
      </c>
      <c r="K11" s="66"/>
      <c r="L11" s="69">
        <f t="shared" si="1"/>
        <v>1</v>
      </c>
      <c r="M11" s="69">
        <f t="shared" si="0"/>
        <v>1</v>
      </c>
      <c r="N11" s="69">
        <f t="shared" si="0"/>
        <v>1</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0</v>
      </c>
      <c r="C12" s="42">
        <v>0</v>
      </c>
      <c r="D12" s="42">
        <v>0</v>
      </c>
      <c r="G12" s="68">
        <v>4</v>
      </c>
      <c r="H12" s="69">
        <v>1</v>
      </c>
      <c r="I12" s="69">
        <v>1</v>
      </c>
      <c r="J12" s="69">
        <v>1</v>
      </c>
      <c r="K12" s="66"/>
      <c r="L12" s="69">
        <f t="shared" si="1"/>
        <v>1</v>
      </c>
      <c r="M12" s="69">
        <f t="shared" si="0"/>
        <v>1</v>
      </c>
      <c r="N12" s="69">
        <f t="shared" si="0"/>
        <v>1</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2</v>
      </c>
      <c r="C13" s="42">
        <v>2</v>
      </c>
      <c r="D13" s="42">
        <v>2</v>
      </c>
      <c r="G13" s="68">
        <v>5</v>
      </c>
      <c r="H13" s="69">
        <v>1</v>
      </c>
      <c r="I13" s="69">
        <v>1</v>
      </c>
      <c r="J13" s="69">
        <v>1</v>
      </c>
      <c r="K13" s="66"/>
      <c r="L13" s="69">
        <f t="shared" si="1"/>
        <v>1</v>
      </c>
      <c r="M13" s="69">
        <f t="shared" si="0"/>
        <v>1</v>
      </c>
      <c r="N13" s="69">
        <f t="shared" si="0"/>
        <v>1</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5</v>
      </c>
      <c r="C14" s="42">
        <v>5</v>
      </c>
      <c r="D14" s="42">
        <v>5</v>
      </c>
      <c r="G14" s="68">
        <v>6</v>
      </c>
      <c r="H14" s="69">
        <v>1</v>
      </c>
      <c r="I14" s="69">
        <v>1</v>
      </c>
      <c r="J14" s="69">
        <v>1</v>
      </c>
      <c r="K14" s="66"/>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10</v>
      </c>
      <c r="C15" s="42">
        <v>10</v>
      </c>
      <c r="D15" s="42">
        <v>10</v>
      </c>
      <c r="G15" s="68">
        <v>7</v>
      </c>
      <c r="H15" s="69">
        <v>1</v>
      </c>
      <c r="I15" s="69">
        <v>1</v>
      </c>
      <c r="J15" s="69">
        <v>1</v>
      </c>
      <c r="K15" s="66"/>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20</v>
      </c>
      <c r="C16" s="42">
        <v>20</v>
      </c>
      <c r="D16" s="42">
        <v>20</v>
      </c>
      <c r="G16" s="68">
        <v>8</v>
      </c>
      <c r="H16" s="69">
        <v>0.8</v>
      </c>
      <c r="I16" s="69">
        <v>0.8</v>
      </c>
      <c r="J16" s="69">
        <v>0.8</v>
      </c>
      <c r="K16" s="66"/>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10</v>
      </c>
      <c r="C17" s="42">
        <v>10</v>
      </c>
      <c r="D17" s="42">
        <v>10</v>
      </c>
      <c r="G17" s="68">
        <v>9</v>
      </c>
      <c r="H17" s="69">
        <v>0.5</v>
      </c>
      <c r="I17" s="69">
        <v>0.5</v>
      </c>
      <c r="J17" s="69">
        <v>0.5</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2</v>
      </c>
      <c r="C18" s="42">
        <v>2</v>
      </c>
      <c r="D18" s="42">
        <v>2</v>
      </c>
      <c r="G18" s="68">
        <v>10</v>
      </c>
      <c r="H18" s="69">
        <v>0.5</v>
      </c>
      <c r="I18" s="69">
        <v>0.5</v>
      </c>
      <c r="J18" s="69">
        <v>0.5</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2</v>
      </c>
      <c r="C19" s="42">
        <v>2</v>
      </c>
      <c r="D19" s="42">
        <v>2</v>
      </c>
      <c r="G19" s="68">
        <v>11</v>
      </c>
      <c r="H19" s="69">
        <v>0.5</v>
      </c>
      <c r="I19" s="69">
        <v>0.5</v>
      </c>
      <c r="J19" s="69">
        <v>0.5</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2</v>
      </c>
      <c r="C20" s="42">
        <v>2</v>
      </c>
      <c r="D20" s="42">
        <v>2</v>
      </c>
      <c r="G20" s="68">
        <v>12</v>
      </c>
      <c r="H20" s="69">
        <v>0.5</v>
      </c>
      <c r="I20" s="69">
        <v>0.5</v>
      </c>
      <c r="J20" s="69">
        <v>0.5</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0</v>
      </c>
      <c r="C21" s="42">
        <v>0</v>
      </c>
      <c r="D21" s="42">
        <v>0</v>
      </c>
      <c r="G21" s="68">
        <v>13</v>
      </c>
      <c r="H21" s="69">
        <v>0.5</v>
      </c>
      <c r="I21" s="69">
        <v>0.5</v>
      </c>
      <c r="J21" s="69">
        <v>0.5</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0</v>
      </c>
      <c r="C22" s="42">
        <v>0</v>
      </c>
      <c r="D22" s="42">
        <v>0</v>
      </c>
      <c r="G22" s="68">
        <v>14</v>
      </c>
      <c r="H22" s="69">
        <v>0.5</v>
      </c>
      <c r="I22" s="69">
        <v>0.5</v>
      </c>
      <c r="J22" s="69">
        <v>0.5</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0</v>
      </c>
      <c r="C23" s="42">
        <v>0</v>
      </c>
      <c r="D23" s="42">
        <v>0</v>
      </c>
      <c r="G23" s="68">
        <v>15</v>
      </c>
      <c r="H23" s="69">
        <v>0.5</v>
      </c>
      <c r="I23" s="69">
        <v>0.5</v>
      </c>
      <c r="J23" s="69">
        <v>0.5</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0</v>
      </c>
      <c r="C24" s="42">
        <v>0</v>
      </c>
      <c r="D24" s="42">
        <v>0</v>
      </c>
      <c r="G24" s="68">
        <v>16</v>
      </c>
      <c r="H24" s="69">
        <v>0.5</v>
      </c>
      <c r="I24" s="69">
        <v>0.5</v>
      </c>
      <c r="J24" s="69">
        <v>0.5</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0</v>
      </c>
      <c r="C25" s="42">
        <v>0</v>
      </c>
      <c r="D25" s="42">
        <v>0</v>
      </c>
      <c r="G25" s="68">
        <v>17</v>
      </c>
      <c r="H25" s="69">
        <v>0.8</v>
      </c>
      <c r="I25" s="69">
        <v>0.8</v>
      </c>
      <c r="J25" s="69">
        <v>0.8</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5</v>
      </c>
      <c r="C26" s="42">
        <v>5</v>
      </c>
      <c r="D26" s="42">
        <v>5</v>
      </c>
      <c r="G26" s="68">
        <v>18</v>
      </c>
      <c r="H26" s="69">
        <v>0.8</v>
      </c>
      <c r="I26" s="69">
        <v>0.8</v>
      </c>
      <c r="J26" s="69">
        <v>0.8</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10</v>
      </c>
      <c r="C27" s="42">
        <v>10</v>
      </c>
      <c r="D27" s="42">
        <v>10</v>
      </c>
      <c r="G27" s="68">
        <v>19</v>
      </c>
      <c r="H27" s="69">
        <v>0.8</v>
      </c>
      <c r="I27" s="69">
        <v>0.8</v>
      </c>
      <c r="J27" s="69">
        <v>0.8</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10</v>
      </c>
      <c r="C28" s="42">
        <v>10</v>
      </c>
      <c r="D28" s="42">
        <v>10</v>
      </c>
      <c r="G28" s="68">
        <v>20</v>
      </c>
      <c r="H28" s="69">
        <v>0.8</v>
      </c>
      <c r="I28" s="69">
        <v>0.8</v>
      </c>
      <c r="J28" s="69">
        <v>0.8</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10</v>
      </c>
      <c r="C29" s="42">
        <v>10</v>
      </c>
      <c r="D29" s="42">
        <v>10</v>
      </c>
      <c r="G29" s="68">
        <v>21</v>
      </c>
      <c r="H29" s="69">
        <v>0.8</v>
      </c>
      <c r="I29" s="69">
        <v>0.8</v>
      </c>
      <c r="J29" s="69">
        <v>0.8</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5</v>
      </c>
      <c r="C30" s="42">
        <v>5</v>
      </c>
      <c r="D30" s="42">
        <v>5</v>
      </c>
      <c r="G30" s="68">
        <v>22</v>
      </c>
      <c r="H30" s="69">
        <v>0.8</v>
      </c>
      <c r="I30" s="69">
        <v>0.8</v>
      </c>
      <c r="J30" s="69">
        <v>0.8</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3</v>
      </c>
      <c r="C31" s="42">
        <v>3</v>
      </c>
      <c r="D31" s="42">
        <v>3</v>
      </c>
      <c r="G31" s="68">
        <v>23</v>
      </c>
      <c r="H31" s="69">
        <v>1</v>
      </c>
      <c r="I31" s="69">
        <v>1</v>
      </c>
      <c r="J31" s="69">
        <v>1</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2</v>
      </c>
      <c r="C32" s="42">
        <v>2</v>
      </c>
      <c r="D32" s="42">
        <v>2</v>
      </c>
      <c r="G32" s="68">
        <v>24</v>
      </c>
      <c r="H32" s="69">
        <v>1</v>
      </c>
      <c r="I32" s="69">
        <v>1</v>
      </c>
      <c r="J32" s="69">
        <v>1</v>
      </c>
      <c r="K32" s="66"/>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100</v>
      </c>
      <c r="C34" s="42">
        <f t="shared" ref="C34:D34" si="2">SUM(C9:C33)</f>
        <v>100</v>
      </c>
      <c r="D34" s="42">
        <f t="shared" si="2"/>
        <v>100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{FB87104D-A90C-4365-AE8B-92E88F615E0D}</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{F3C6370E-2FAC-4812-833D-7671008272CA}</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{E8571A44-A3AD-41D8-B928-BF56713569C5}</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{AB16358C-FCB2-4431-A88A-8883E7EE1F99}</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FB87104D-A90C-4365-AE8B-92E88F615E0D}">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F3C6370E-2FAC-4812-833D-7671008272CA}">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E8571A44-A3AD-41D8-B928-BF56713569C5}">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AB16358C-FCB2-4431-A88A-8883E7EE1F99}">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2"/>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114</v>
      </c>
    </row>
    <row r="2" spans="1:18" x14ac:dyDescent="0.35">
      <c r="A2" s="37" t="s">
        <v>73</v>
      </c>
      <c r="B2" s="38"/>
      <c r="C2" s="38"/>
      <c r="D2" s="39" t="s">
        <v>115</v>
      </c>
    </row>
    <row r="3" spans="1:18" x14ac:dyDescent="0.35">
      <c r="A3" s="37" t="s">
        <v>75</v>
      </c>
      <c r="B3" s="38"/>
      <c r="C3" s="38"/>
      <c r="D3" s="39" t="s">
        <v>116</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1</v>
      </c>
      <c r="I9" s="69">
        <v>1</v>
      </c>
      <c r="J9" s="69">
        <v>1</v>
      </c>
      <c r="K9" s="66"/>
      <c r="L9" s="69">
        <f>IF(H9&gt;0,1,0)</f>
        <v>1</v>
      </c>
      <c r="M9" s="69">
        <f t="shared" ref="M9:N32" si="0">IF(I9&gt;0,1,0)</f>
        <v>1</v>
      </c>
      <c r="N9" s="69">
        <f t="shared" si="0"/>
        <v>1</v>
      </c>
      <c r="O9" s="78"/>
      <c r="P9" s="69">
        <f ca="1">IF(SUM(L9:INDIRECT(ADDRESS(ROW(L9)+$Q$7,COLUMN(L9),1,1)))&gt;0,1,0)</f>
        <v>1</v>
      </c>
      <c r="Q9" s="69">
        <f ca="1">IF(SUM(M9:INDIRECT(ADDRESS(ROW(M9)+$Q$7,COLUMN(M9),1,1)))&gt;0,1,0)</f>
        <v>1</v>
      </c>
      <c r="R9" s="69">
        <f ca="1">IF(SUM(N9:INDIRECT(ADDRESS(ROW(N9)+$Q$7,COLUMN(N9),1,1)))&gt;0,1,0)</f>
        <v>1</v>
      </c>
    </row>
    <row r="10" spans="1:18" x14ac:dyDescent="0.35">
      <c r="A10" s="41">
        <v>2</v>
      </c>
      <c r="B10" s="42">
        <v>0</v>
      </c>
      <c r="C10" s="42">
        <v>0</v>
      </c>
      <c r="D10" s="42">
        <v>0</v>
      </c>
      <c r="G10" s="68">
        <v>2</v>
      </c>
      <c r="H10" s="69">
        <v>1</v>
      </c>
      <c r="I10" s="69">
        <v>1</v>
      </c>
      <c r="J10" s="69">
        <v>1</v>
      </c>
      <c r="K10" s="66"/>
      <c r="L10" s="69">
        <f t="shared" ref="L10:L32" si="1">IF(H10&gt;0,1,0)</f>
        <v>1</v>
      </c>
      <c r="M10" s="69">
        <f t="shared" si="0"/>
        <v>1</v>
      </c>
      <c r="N10" s="69">
        <f t="shared" si="0"/>
        <v>1</v>
      </c>
      <c r="O10" s="78"/>
      <c r="P10" s="69">
        <f ca="1">IF(SUM(L10:INDIRECT(ADDRESS(ROW(L10)+$Q$7,COLUMN(L10),1,1)))&gt;0,1,0)</f>
        <v>1</v>
      </c>
      <c r="Q10" s="69">
        <f ca="1">IF(SUM(M10:INDIRECT(ADDRESS(ROW(M10)+$Q$7,COLUMN(M10),1,1)))&gt;0,1,0)</f>
        <v>1</v>
      </c>
      <c r="R10" s="69">
        <f ca="1">IF(SUM(N10:INDIRECT(ADDRESS(ROW(N10)+$Q$7,COLUMN(N10),1,1)))&gt;0,1,0)</f>
        <v>1</v>
      </c>
    </row>
    <row r="11" spans="1:18" x14ac:dyDescent="0.35">
      <c r="A11" s="41">
        <v>3</v>
      </c>
      <c r="B11" s="42">
        <v>0</v>
      </c>
      <c r="C11" s="42">
        <v>0</v>
      </c>
      <c r="D11" s="42">
        <v>0</v>
      </c>
      <c r="G11" s="68">
        <v>3</v>
      </c>
      <c r="H11" s="69">
        <v>1</v>
      </c>
      <c r="I11" s="69">
        <v>1</v>
      </c>
      <c r="J11" s="69">
        <v>1</v>
      </c>
      <c r="K11" s="66"/>
      <c r="L11" s="69">
        <f t="shared" si="1"/>
        <v>1</v>
      </c>
      <c r="M11" s="69">
        <f t="shared" si="0"/>
        <v>1</v>
      </c>
      <c r="N11" s="69">
        <f t="shared" si="0"/>
        <v>1</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0</v>
      </c>
      <c r="C12" s="42">
        <v>0</v>
      </c>
      <c r="D12" s="42">
        <v>0</v>
      </c>
      <c r="G12" s="68">
        <v>4</v>
      </c>
      <c r="H12" s="69">
        <v>1</v>
      </c>
      <c r="I12" s="69">
        <v>1</v>
      </c>
      <c r="J12" s="69">
        <v>1</v>
      </c>
      <c r="K12" s="66"/>
      <c r="L12" s="69">
        <f t="shared" si="1"/>
        <v>1</v>
      </c>
      <c r="M12" s="69">
        <f t="shared" si="0"/>
        <v>1</v>
      </c>
      <c r="N12" s="69">
        <f t="shared" si="0"/>
        <v>1</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0</v>
      </c>
      <c r="C13" s="42">
        <v>0</v>
      </c>
      <c r="D13" s="42">
        <v>0</v>
      </c>
      <c r="G13" s="68">
        <v>5</v>
      </c>
      <c r="H13" s="69">
        <v>1</v>
      </c>
      <c r="I13" s="69">
        <v>1</v>
      </c>
      <c r="J13" s="69">
        <v>1</v>
      </c>
      <c r="K13" s="66"/>
      <c r="L13" s="69">
        <f t="shared" si="1"/>
        <v>1</v>
      </c>
      <c r="M13" s="69">
        <f t="shared" si="0"/>
        <v>1</v>
      </c>
      <c r="N13" s="69">
        <f t="shared" si="0"/>
        <v>1</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0</v>
      </c>
      <c r="C14" s="42">
        <v>0</v>
      </c>
      <c r="D14" s="42">
        <v>0</v>
      </c>
      <c r="G14" s="68">
        <v>6</v>
      </c>
      <c r="H14" s="69">
        <v>1</v>
      </c>
      <c r="I14" s="69">
        <v>1</v>
      </c>
      <c r="J14" s="69">
        <v>1</v>
      </c>
      <c r="K14" s="66"/>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0</v>
      </c>
      <c r="C15" s="42">
        <v>0</v>
      </c>
      <c r="D15" s="42">
        <v>0</v>
      </c>
      <c r="G15" s="68">
        <v>7</v>
      </c>
      <c r="H15" s="69">
        <v>1</v>
      </c>
      <c r="I15" s="69">
        <v>1</v>
      </c>
      <c r="J15" s="69">
        <v>1</v>
      </c>
      <c r="K15" s="66"/>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0</v>
      </c>
      <c r="C16" s="42">
        <v>0</v>
      </c>
      <c r="D16" s="42">
        <v>0</v>
      </c>
      <c r="G16" s="68">
        <v>8</v>
      </c>
      <c r="H16" s="69">
        <v>0.8</v>
      </c>
      <c r="I16" s="69">
        <v>0.8</v>
      </c>
      <c r="J16" s="69">
        <v>0.8</v>
      </c>
      <c r="K16" s="66"/>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10</v>
      </c>
      <c r="C17" s="42">
        <v>10</v>
      </c>
      <c r="D17" s="42">
        <v>10</v>
      </c>
      <c r="G17" s="68">
        <v>9</v>
      </c>
      <c r="H17" s="69">
        <v>0.5</v>
      </c>
      <c r="I17" s="69">
        <v>0.5</v>
      </c>
      <c r="J17" s="69">
        <v>0.5</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30</v>
      </c>
      <c r="C18" s="42">
        <v>30</v>
      </c>
      <c r="D18" s="42">
        <v>30</v>
      </c>
      <c r="G18" s="68">
        <v>10</v>
      </c>
      <c r="H18" s="69">
        <v>0.5</v>
      </c>
      <c r="I18" s="69">
        <v>0.5</v>
      </c>
      <c r="J18" s="69">
        <v>0.5</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30</v>
      </c>
      <c r="C19" s="42">
        <v>30</v>
      </c>
      <c r="D19" s="42">
        <v>30</v>
      </c>
      <c r="G19" s="68">
        <v>11</v>
      </c>
      <c r="H19" s="69">
        <v>0.5</v>
      </c>
      <c r="I19" s="69">
        <v>0.5</v>
      </c>
      <c r="J19" s="69">
        <v>0.5</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20</v>
      </c>
      <c r="C20" s="42">
        <v>20</v>
      </c>
      <c r="D20" s="42">
        <v>20</v>
      </c>
      <c r="G20" s="68">
        <v>12</v>
      </c>
      <c r="H20" s="69">
        <v>0.5</v>
      </c>
      <c r="I20" s="69">
        <v>0.5</v>
      </c>
      <c r="J20" s="69">
        <v>0.5</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0</v>
      </c>
      <c r="C21" s="42">
        <v>0</v>
      </c>
      <c r="D21" s="42">
        <v>0</v>
      </c>
      <c r="G21" s="68">
        <v>13</v>
      </c>
      <c r="H21" s="69">
        <v>0.5</v>
      </c>
      <c r="I21" s="69">
        <v>0.5</v>
      </c>
      <c r="J21" s="69">
        <v>0.5</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0</v>
      </c>
      <c r="C22" s="42">
        <v>0</v>
      </c>
      <c r="D22" s="42">
        <v>0</v>
      </c>
      <c r="G22" s="68">
        <v>14</v>
      </c>
      <c r="H22" s="69">
        <v>0.5</v>
      </c>
      <c r="I22" s="69">
        <v>0.5</v>
      </c>
      <c r="J22" s="69">
        <v>0.5</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0</v>
      </c>
      <c r="C23" s="42">
        <v>0</v>
      </c>
      <c r="D23" s="42">
        <v>0</v>
      </c>
      <c r="G23" s="68">
        <v>15</v>
      </c>
      <c r="H23" s="69">
        <v>0.5</v>
      </c>
      <c r="I23" s="69">
        <v>0.5</v>
      </c>
      <c r="J23" s="69">
        <v>0.5</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0</v>
      </c>
      <c r="C24" s="42">
        <v>0</v>
      </c>
      <c r="D24" s="42">
        <v>0</v>
      </c>
      <c r="G24" s="68">
        <v>16</v>
      </c>
      <c r="H24" s="69">
        <v>0.5</v>
      </c>
      <c r="I24" s="69">
        <v>0.5</v>
      </c>
      <c r="J24" s="69">
        <v>0.5</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5</v>
      </c>
      <c r="C25" s="42">
        <v>5</v>
      </c>
      <c r="D25" s="42">
        <v>5</v>
      </c>
      <c r="G25" s="68">
        <v>17</v>
      </c>
      <c r="H25" s="69">
        <v>0.8</v>
      </c>
      <c r="I25" s="69">
        <v>0.8</v>
      </c>
      <c r="J25" s="69">
        <v>0.8</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5</v>
      </c>
      <c r="C26" s="42">
        <v>5</v>
      </c>
      <c r="D26" s="42">
        <v>5</v>
      </c>
      <c r="G26" s="68">
        <v>18</v>
      </c>
      <c r="H26" s="69">
        <v>0.8</v>
      </c>
      <c r="I26" s="69">
        <v>0.8</v>
      </c>
      <c r="J26" s="69">
        <v>0.8</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0</v>
      </c>
      <c r="C27" s="42">
        <v>0</v>
      </c>
      <c r="D27" s="42">
        <v>0</v>
      </c>
      <c r="G27" s="68">
        <v>19</v>
      </c>
      <c r="H27" s="69">
        <v>0.8</v>
      </c>
      <c r="I27" s="69">
        <v>0.8</v>
      </c>
      <c r="J27" s="69">
        <v>0.8</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0</v>
      </c>
      <c r="C28" s="42">
        <v>0</v>
      </c>
      <c r="D28" s="42">
        <v>0</v>
      </c>
      <c r="G28" s="68">
        <v>20</v>
      </c>
      <c r="H28" s="69">
        <v>0.8</v>
      </c>
      <c r="I28" s="69">
        <v>0.8</v>
      </c>
      <c r="J28" s="69">
        <v>0.8</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0</v>
      </c>
      <c r="C29" s="42">
        <v>0</v>
      </c>
      <c r="D29" s="42">
        <v>0</v>
      </c>
      <c r="G29" s="68">
        <v>21</v>
      </c>
      <c r="H29" s="69">
        <v>0.8</v>
      </c>
      <c r="I29" s="69">
        <v>0.8</v>
      </c>
      <c r="J29" s="69">
        <v>0.8</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0</v>
      </c>
      <c r="C30" s="42">
        <v>0</v>
      </c>
      <c r="D30" s="42">
        <v>0</v>
      </c>
      <c r="G30" s="68">
        <v>22</v>
      </c>
      <c r="H30" s="69">
        <v>0.8</v>
      </c>
      <c r="I30" s="69">
        <v>0.8</v>
      </c>
      <c r="J30" s="69">
        <v>0.8</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0</v>
      </c>
      <c r="C31" s="42">
        <v>0</v>
      </c>
      <c r="D31" s="42">
        <v>0</v>
      </c>
      <c r="G31" s="68">
        <v>23</v>
      </c>
      <c r="H31" s="69">
        <v>1</v>
      </c>
      <c r="I31" s="69">
        <v>1</v>
      </c>
      <c r="J31" s="69">
        <v>1</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0</v>
      </c>
      <c r="C32" s="42">
        <v>0</v>
      </c>
      <c r="D32" s="42">
        <v>0</v>
      </c>
      <c r="G32" s="68">
        <v>24</v>
      </c>
      <c r="H32" s="69">
        <v>1</v>
      </c>
      <c r="I32" s="69">
        <v>1</v>
      </c>
      <c r="J32" s="69">
        <v>1</v>
      </c>
      <c r="K32" s="66"/>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100</v>
      </c>
      <c r="C34" s="42">
        <f t="shared" ref="C34:D34" si="2">SUM(C9:C33)</f>
        <v>100</v>
      </c>
      <c r="D34" s="42">
        <f t="shared" si="2"/>
        <v>100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{9844D3A2-D183-47A8-B3AA-84E6FE300200}</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{C1929972-47A6-4F31-99D0-D313FFAF5625}</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{7F2137A7-20DB-420D-A65F-70E64F0E5298}</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{B6DAD46A-99CB-45DE-AC01-77CFF07193B2}</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9844D3A2-D183-47A8-B3AA-84E6FE300200}">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C1929972-47A6-4F31-99D0-D313FFAF5625}">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7F2137A7-20DB-420D-A65F-70E64F0E5298}">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B6DAD46A-99CB-45DE-AC01-77CFF07193B2}">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3"/>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114</v>
      </c>
    </row>
    <row r="2" spans="1:18" x14ac:dyDescent="0.35">
      <c r="A2" s="37" t="s">
        <v>73</v>
      </c>
      <c r="B2" s="38"/>
      <c r="C2" s="38"/>
      <c r="D2" s="39" t="s">
        <v>115</v>
      </c>
    </row>
    <row r="3" spans="1:18" x14ac:dyDescent="0.35">
      <c r="A3" s="37" t="s">
        <v>75</v>
      </c>
      <c r="B3" s="38"/>
      <c r="C3" s="38"/>
      <c r="D3" s="39" t="s">
        <v>116</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0</v>
      </c>
      <c r="Q12" s="69">
        <f ca="1">IF(SUM(M12:INDIRECT(ADDRESS(ROW(M12)+$Q$7,COLUMN(M12),1,1)))&gt;0,1,0)</f>
        <v>0</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0</v>
      </c>
      <c r="C15" s="42">
        <v>0</v>
      </c>
      <c r="D15" s="42">
        <v>0</v>
      </c>
      <c r="G15" s="68">
        <v>7</v>
      </c>
      <c r="H15" s="69">
        <v>0</v>
      </c>
      <c r="I15" s="69">
        <v>0</v>
      </c>
      <c r="J15" s="69">
        <v>0</v>
      </c>
      <c r="K15" s="66"/>
      <c r="L15" s="69">
        <f t="shared" si="1"/>
        <v>0</v>
      </c>
      <c r="M15" s="69">
        <f t="shared" si="0"/>
        <v>0</v>
      </c>
      <c r="N15" s="69">
        <f t="shared" si="0"/>
        <v>0</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2</v>
      </c>
      <c r="C16" s="42">
        <v>2</v>
      </c>
      <c r="D16" s="42">
        <v>2</v>
      </c>
      <c r="G16" s="68">
        <v>8</v>
      </c>
      <c r="H16" s="69">
        <v>0.2</v>
      </c>
      <c r="I16" s="69">
        <v>0.2</v>
      </c>
      <c r="J16" s="69">
        <v>0.2</v>
      </c>
      <c r="K16" s="66"/>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5</v>
      </c>
      <c r="C17" s="42">
        <v>5</v>
      </c>
      <c r="D17" s="42">
        <v>5</v>
      </c>
      <c r="G17" s="68">
        <v>9</v>
      </c>
      <c r="H17" s="69">
        <v>0.2</v>
      </c>
      <c r="I17" s="69">
        <v>0.2</v>
      </c>
      <c r="J17" s="69">
        <v>0.2</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5</v>
      </c>
      <c r="C18" s="42">
        <v>5</v>
      </c>
      <c r="D18" s="42">
        <v>5</v>
      </c>
      <c r="G18" s="68">
        <v>10</v>
      </c>
      <c r="H18" s="69">
        <v>0.2</v>
      </c>
      <c r="I18" s="69">
        <v>0.2</v>
      </c>
      <c r="J18" s="69">
        <v>0.2</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5</v>
      </c>
      <c r="C19" s="42">
        <v>5</v>
      </c>
      <c r="D19" s="42">
        <v>5</v>
      </c>
      <c r="G19" s="68">
        <v>11</v>
      </c>
      <c r="H19" s="69">
        <v>0.2</v>
      </c>
      <c r="I19" s="69">
        <v>0.2</v>
      </c>
      <c r="J19" s="69">
        <v>0.2</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5</v>
      </c>
      <c r="C20" s="42">
        <v>5</v>
      </c>
      <c r="D20" s="42">
        <v>5</v>
      </c>
      <c r="G20" s="68">
        <v>12</v>
      </c>
      <c r="H20" s="69">
        <v>0.2</v>
      </c>
      <c r="I20" s="69">
        <v>0.2</v>
      </c>
      <c r="J20" s="69">
        <v>0.2</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2</v>
      </c>
      <c r="C21" s="42">
        <v>2</v>
      </c>
      <c r="D21" s="42">
        <v>2</v>
      </c>
      <c r="G21" s="68">
        <v>13</v>
      </c>
      <c r="H21" s="69">
        <v>0.1</v>
      </c>
      <c r="I21" s="69">
        <v>0.1</v>
      </c>
      <c r="J21" s="69">
        <v>0.1</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2</v>
      </c>
      <c r="C22" s="42">
        <v>2</v>
      </c>
      <c r="D22" s="42">
        <v>2</v>
      </c>
      <c r="G22" s="68">
        <v>14</v>
      </c>
      <c r="H22" s="69">
        <v>0.1</v>
      </c>
      <c r="I22" s="69">
        <v>0.1</v>
      </c>
      <c r="J22" s="69">
        <v>0.1</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2</v>
      </c>
      <c r="C23" s="42">
        <v>2</v>
      </c>
      <c r="D23" s="42">
        <v>2</v>
      </c>
      <c r="G23" s="68">
        <v>15</v>
      </c>
      <c r="H23" s="69">
        <v>0.2</v>
      </c>
      <c r="I23" s="69">
        <v>0.2</v>
      </c>
      <c r="J23" s="69">
        <v>0.2</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5</v>
      </c>
      <c r="C24" s="42">
        <v>5</v>
      </c>
      <c r="D24" s="42">
        <v>5</v>
      </c>
      <c r="G24" s="68">
        <v>16</v>
      </c>
      <c r="H24" s="69">
        <v>0.5</v>
      </c>
      <c r="I24" s="69">
        <v>0.5</v>
      </c>
      <c r="J24" s="69">
        <v>0.5</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5</v>
      </c>
      <c r="C25" s="42">
        <v>5</v>
      </c>
      <c r="D25" s="42">
        <v>5</v>
      </c>
      <c r="G25" s="68">
        <v>17</v>
      </c>
      <c r="H25" s="69">
        <v>0.8</v>
      </c>
      <c r="I25" s="69">
        <v>0.8</v>
      </c>
      <c r="J25" s="69">
        <v>0.8</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5</v>
      </c>
      <c r="C26" s="42">
        <v>5</v>
      </c>
      <c r="D26" s="42">
        <v>5</v>
      </c>
      <c r="G26" s="68">
        <v>18</v>
      </c>
      <c r="H26" s="69">
        <v>0.8</v>
      </c>
      <c r="I26" s="69">
        <v>0.8</v>
      </c>
      <c r="J26" s="69">
        <v>0.8</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5</v>
      </c>
      <c r="C27" s="42">
        <v>5</v>
      </c>
      <c r="D27" s="42">
        <v>5</v>
      </c>
      <c r="G27" s="68">
        <v>19</v>
      </c>
      <c r="H27" s="69">
        <v>0.6</v>
      </c>
      <c r="I27" s="69">
        <v>0.6</v>
      </c>
      <c r="J27" s="69">
        <v>0.6</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2</v>
      </c>
      <c r="C28" s="42">
        <v>2</v>
      </c>
      <c r="D28" s="42">
        <v>2</v>
      </c>
      <c r="G28" s="68">
        <v>20</v>
      </c>
      <c r="H28" s="69">
        <v>0.5</v>
      </c>
      <c r="I28" s="69">
        <v>0.5</v>
      </c>
      <c r="J28" s="69">
        <v>0.5</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10</v>
      </c>
      <c r="C29" s="42">
        <v>10</v>
      </c>
      <c r="D29" s="42">
        <v>10</v>
      </c>
      <c r="G29" s="68">
        <v>21</v>
      </c>
      <c r="H29" s="69">
        <v>0.5</v>
      </c>
      <c r="I29" s="69">
        <v>0.5</v>
      </c>
      <c r="J29" s="69">
        <v>0.5</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15</v>
      </c>
      <c r="C30" s="42">
        <v>15</v>
      </c>
      <c r="D30" s="42">
        <v>15</v>
      </c>
      <c r="G30" s="68">
        <v>22</v>
      </c>
      <c r="H30" s="69">
        <v>0.8</v>
      </c>
      <c r="I30" s="69">
        <v>0.8</v>
      </c>
      <c r="J30" s="69">
        <v>0.8</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15</v>
      </c>
      <c r="C31" s="42">
        <v>15</v>
      </c>
      <c r="D31" s="42">
        <v>15</v>
      </c>
      <c r="G31" s="68">
        <v>23</v>
      </c>
      <c r="H31" s="69">
        <v>1</v>
      </c>
      <c r="I31" s="69">
        <v>1</v>
      </c>
      <c r="J31" s="69">
        <v>1</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10</v>
      </c>
      <c r="C32" s="42">
        <v>10</v>
      </c>
      <c r="D32" s="42">
        <v>10</v>
      </c>
      <c r="G32" s="68">
        <v>24</v>
      </c>
      <c r="H32" s="69">
        <v>0.5</v>
      </c>
      <c r="I32" s="69">
        <v>0.5</v>
      </c>
      <c r="J32" s="69">
        <v>0.5</v>
      </c>
      <c r="K32" s="66"/>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100</v>
      </c>
      <c r="C34" s="42">
        <f t="shared" ref="C34:D34" si="2">SUM(C9:C33)</f>
        <v>100</v>
      </c>
      <c r="D34" s="42">
        <f t="shared" si="2"/>
        <v>100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{F5212F79-ECE8-4EE0-9B3B-AE5D4A1490E4}</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{43A73DA8-A5EA-4888-9CD8-C160CCC5BF16}</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{05C5C8D8-30FF-4501-A5A4-E96654C336F3}</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{449EE6B6-83A0-4BD7-9BAB-A7874B4CB7E4}</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F5212F79-ECE8-4EE0-9B3B-AE5D4A1490E4}">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43A73DA8-A5EA-4888-9CD8-C160CCC5BF16}">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05C5C8D8-30FF-4501-A5A4-E96654C336F3}">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449EE6B6-83A0-4BD7-9BAB-A7874B4CB7E4}">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4"/>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117</v>
      </c>
      <c r="G1" s="37" t="s">
        <v>71</v>
      </c>
      <c r="H1" s="38"/>
      <c r="I1" s="38"/>
      <c r="J1" s="39" t="s">
        <v>117</v>
      </c>
    </row>
    <row r="2" spans="1:18" x14ac:dyDescent="0.35">
      <c r="A2" s="37" t="s">
        <v>73</v>
      </c>
      <c r="B2" s="38"/>
      <c r="C2" s="38"/>
      <c r="D2" s="39" t="s">
        <v>118</v>
      </c>
      <c r="G2" s="37" t="s">
        <v>73</v>
      </c>
      <c r="H2" s="38"/>
      <c r="I2" s="38"/>
      <c r="J2" s="39" t="s">
        <v>119</v>
      </c>
    </row>
    <row r="3" spans="1:18" x14ac:dyDescent="0.35">
      <c r="A3" s="37" t="s">
        <v>75</v>
      </c>
      <c r="B3" s="38"/>
      <c r="C3" s="38"/>
      <c r="D3" s="39" t="s">
        <v>120</v>
      </c>
      <c r="G3" s="37" t="s">
        <v>75</v>
      </c>
      <c r="H3" s="38"/>
      <c r="I3" s="38"/>
      <c r="J3" s="39" t="s">
        <v>120</v>
      </c>
    </row>
    <row r="4" spans="1:18" x14ac:dyDescent="0.35">
      <c r="A4" s="38"/>
      <c r="B4" s="38"/>
      <c r="C4" s="38"/>
    </row>
    <row r="6" spans="1:18" x14ac:dyDescent="0.35">
      <c r="A6" s="905" t="s">
        <v>191</v>
      </c>
      <c r="B6" s="905"/>
      <c r="C6" s="905"/>
      <c r="D6" s="905"/>
      <c r="E6" s="905"/>
      <c r="G6" s="905" t="s">
        <v>77</v>
      </c>
      <c r="H6" s="905"/>
      <c r="I6" s="905"/>
      <c r="J6" s="905"/>
      <c r="K6" s="905"/>
      <c r="L6" s="70"/>
      <c r="M6" s="71" t="s">
        <v>193</v>
      </c>
      <c r="N6" s="72"/>
      <c r="O6" s="71"/>
      <c r="P6" s="70"/>
      <c r="Q6" s="71" t="s">
        <v>192</v>
      </c>
      <c r="R6" s="72"/>
    </row>
    <row r="7" spans="1:18" ht="32.5" customHeight="1" x14ac:dyDescent="0.35">
      <c r="B7" s="906" t="s">
        <v>78</v>
      </c>
      <c r="C7" s="906" t="s">
        <v>79</v>
      </c>
      <c r="D7" s="907" t="s">
        <v>80</v>
      </c>
      <c r="H7" s="906" t="s">
        <v>78</v>
      </c>
      <c r="I7" s="906" t="s">
        <v>79</v>
      </c>
      <c r="J7" s="907" t="s">
        <v>80</v>
      </c>
      <c r="P7" s="79" t="s">
        <v>195</v>
      </c>
      <c r="Q7" s="80">
        <v>3</v>
      </c>
    </row>
    <row r="8" spans="1:18" x14ac:dyDescent="0.35">
      <c r="A8" s="41" t="s">
        <v>81</v>
      </c>
      <c r="B8" s="906"/>
      <c r="C8" s="906"/>
      <c r="D8" s="907"/>
      <c r="G8" s="41" t="s">
        <v>81</v>
      </c>
      <c r="H8" s="906"/>
      <c r="I8" s="906"/>
      <c r="J8" s="907"/>
    </row>
    <row r="9" spans="1:18" x14ac:dyDescent="0.35">
      <c r="A9" s="41">
        <v>1</v>
      </c>
      <c r="B9" s="42">
        <v>0</v>
      </c>
      <c r="C9" s="42">
        <v>0</v>
      </c>
      <c r="D9" s="42">
        <v>0</v>
      </c>
      <c r="G9" s="41">
        <v>1</v>
      </c>
      <c r="H9" s="42">
        <v>0</v>
      </c>
      <c r="I9" s="42">
        <v>0</v>
      </c>
      <c r="J9" s="42">
        <v>0</v>
      </c>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41">
        <v>2</v>
      </c>
      <c r="H10" s="42">
        <v>0</v>
      </c>
      <c r="I10" s="42">
        <v>0</v>
      </c>
      <c r="J10" s="42">
        <v>0</v>
      </c>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41">
        <v>3</v>
      </c>
      <c r="H11" s="42">
        <v>0</v>
      </c>
      <c r="I11" s="42">
        <v>0</v>
      </c>
      <c r="J11" s="42">
        <v>0</v>
      </c>
      <c r="L11" s="69">
        <f t="shared" si="1"/>
        <v>0</v>
      </c>
      <c r="M11" s="69">
        <f t="shared" si="0"/>
        <v>0</v>
      </c>
      <c r="N11" s="69">
        <f t="shared" si="0"/>
        <v>0</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0</v>
      </c>
      <c r="C12" s="42">
        <v>0</v>
      </c>
      <c r="D12" s="42">
        <v>0</v>
      </c>
      <c r="G12" s="41">
        <v>4</v>
      </c>
      <c r="H12" s="42">
        <v>0</v>
      </c>
      <c r="I12" s="42">
        <v>0</v>
      </c>
      <c r="J12" s="42">
        <v>0</v>
      </c>
      <c r="L12" s="69">
        <f t="shared" si="1"/>
        <v>0</v>
      </c>
      <c r="M12" s="69">
        <f t="shared" si="0"/>
        <v>0</v>
      </c>
      <c r="N12" s="69">
        <f t="shared" si="0"/>
        <v>0</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0</v>
      </c>
      <c r="C13" s="42">
        <v>0</v>
      </c>
      <c r="D13" s="42">
        <v>0</v>
      </c>
      <c r="G13" s="41">
        <v>5</v>
      </c>
      <c r="H13" s="42">
        <v>0</v>
      </c>
      <c r="I13" s="42">
        <v>0</v>
      </c>
      <c r="J13" s="42">
        <v>0</v>
      </c>
      <c r="L13" s="69">
        <f t="shared" si="1"/>
        <v>0</v>
      </c>
      <c r="M13" s="69">
        <f t="shared" si="0"/>
        <v>0</v>
      </c>
      <c r="N13" s="69">
        <f t="shared" si="0"/>
        <v>0</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0</v>
      </c>
      <c r="C14" s="42">
        <v>0</v>
      </c>
      <c r="D14" s="42">
        <v>0</v>
      </c>
      <c r="G14" s="41">
        <v>6</v>
      </c>
      <c r="H14" s="42">
        <v>0.3</v>
      </c>
      <c r="I14" s="42">
        <v>0.3</v>
      </c>
      <c r="J14" s="42">
        <v>0.3</v>
      </c>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0</v>
      </c>
      <c r="C15" s="42">
        <v>0</v>
      </c>
      <c r="D15" s="42">
        <v>0</v>
      </c>
      <c r="G15" s="41">
        <v>7</v>
      </c>
      <c r="H15" s="42">
        <v>0.8</v>
      </c>
      <c r="I15" s="42">
        <v>0.8</v>
      </c>
      <c r="J15" s="42">
        <v>0.8</v>
      </c>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0</v>
      </c>
      <c r="C16" s="42">
        <v>0</v>
      </c>
      <c r="D16" s="42">
        <v>0</v>
      </c>
      <c r="G16" s="41">
        <v>8</v>
      </c>
      <c r="H16" s="42">
        <v>1</v>
      </c>
      <c r="I16" s="42">
        <v>1</v>
      </c>
      <c r="J16" s="42">
        <v>1</v>
      </c>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0</v>
      </c>
      <c r="C17" s="42">
        <v>0</v>
      </c>
      <c r="D17" s="42">
        <v>0</v>
      </c>
      <c r="G17" s="41">
        <v>9</v>
      </c>
      <c r="H17" s="42">
        <v>1</v>
      </c>
      <c r="I17" s="42">
        <v>1</v>
      </c>
      <c r="J17" s="42">
        <v>1</v>
      </c>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5</v>
      </c>
      <c r="C18" s="42">
        <v>5</v>
      </c>
      <c r="D18" s="42">
        <v>5</v>
      </c>
      <c r="G18" s="41">
        <v>10</v>
      </c>
      <c r="H18" s="42">
        <v>0.5</v>
      </c>
      <c r="I18" s="42">
        <v>0.5</v>
      </c>
      <c r="J18" s="42">
        <v>0.5</v>
      </c>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10</v>
      </c>
      <c r="C19" s="42">
        <v>10</v>
      </c>
      <c r="D19" s="42">
        <v>10</v>
      </c>
      <c r="G19" s="41">
        <v>11</v>
      </c>
      <c r="H19" s="42">
        <v>0.5</v>
      </c>
      <c r="I19" s="42">
        <v>0.5</v>
      </c>
      <c r="J19" s="42">
        <v>0.5</v>
      </c>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10</v>
      </c>
      <c r="C20" s="42">
        <v>10</v>
      </c>
      <c r="D20" s="42">
        <v>10</v>
      </c>
      <c r="G20" s="41">
        <v>12</v>
      </c>
      <c r="H20" s="42">
        <v>0.5</v>
      </c>
      <c r="I20" s="42">
        <v>0.5</v>
      </c>
      <c r="J20" s="42">
        <v>0.5</v>
      </c>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10</v>
      </c>
      <c r="C21" s="42">
        <v>10</v>
      </c>
      <c r="D21" s="42">
        <v>10</v>
      </c>
      <c r="G21" s="41">
        <v>13</v>
      </c>
      <c r="H21" s="42">
        <v>0.5</v>
      </c>
      <c r="I21" s="42">
        <v>0.5</v>
      </c>
      <c r="J21" s="42">
        <v>0.5</v>
      </c>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15</v>
      </c>
      <c r="C22" s="42">
        <v>15</v>
      </c>
      <c r="D22" s="42">
        <v>15</v>
      </c>
      <c r="G22" s="41">
        <v>14</v>
      </c>
      <c r="H22" s="42">
        <v>0.8</v>
      </c>
      <c r="I22" s="42">
        <v>0.8</v>
      </c>
      <c r="J22" s="42">
        <v>0.8</v>
      </c>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10</v>
      </c>
      <c r="C23" s="42">
        <v>10</v>
      </c>
      <c r="D23" s="42">
        <v>10</v>
      </c>
      <c r="G23" s="41">
        <v>15</v>
      </c>
      <c r="H23" s="42">
        <v>0.2</v>
      </c>
      <c r="I23" s="42">
        <v>0.2</v>
      </c>
      <c r="J23" s="42">
        <v>0.2</v>
      </c>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5</v>
      </c>
      <c r="C24" s="42">
        <v>5</v>
      </c>
      <c r="D24" s="42">
        <v>5</v>
      </c>
      <c r="G24" s="41">
        <v>16</v>
      </c>
      <c r="H24" s="42">
        <v>0.2</v>
      </c>
      <c r="I24" s="42">
        <v>0.2</v>
      </c>
      <c r="J24" s="42">
        <v>0.2</v>
      </c>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0</v>
      </c>
      <c r="C25" s="42">
        <v>0</v>
      </c>
      <c r="D25" s="42">
        <v>0</v>
      </c>
      <c r="G25" s="41">
        <v>17</v>
      </c>
      <c r="H25" s="42">
        <v>0.2</v>
      </c>
      <c r="I25" s="42">
        <v>0.2</v>
      </c>
      <c r="J25" s="42">
        <v>0.2</v>
      </c>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5</v>
      </c>
      <c r="C26" s="42">
        <v>5</v>
      </c>
      <c r="D26" s="42">
        <v>5</v>
      </c>
      <c r="G26" s="41">
        <v>18</v>
      </c>
      <c r="H26" s="42">
        <v>0.5</v>
      </c>
      <c r="I26" s="42">
        <v>0.5</v>
      </c>
      <c r="J26" s="42">
        <v>0.5</v>
      </c>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10</v>
      </c>
      <c r="C27" s="42">
        <v>10</v>
      </c>
      <c r="D27" s="42">
        <v>10</v>
      </c>
      <c r="G27" s="41">
        <v>19</v>
      </c>
      <c r="H27" s="42">
        <v>0.8</v>
      </c>
      <c r="I27" s="42">
        <v>0.8</v>
      </c>
      <c r="J27" s="42">
        <v>0.8</v>
      </c>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10</v>
      </c>
      <c r="C28" s="42">
        <v>10</v>
      </c>
      <c r="D28" s="42">
        <v>10</v>
      </c>
      <c r="G28" s="41">
        <v>20</v>
      </c>
      <c r="H28" s="42">
        <v>0.8</v>
      </c>
      <c r="I28" s="42">
        <v>0.8</v>
      </c>
      <c r="J28" s="42">
        <v>0.8</v>
      </c>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10</v>
      </c>
      <c r="C29" s="42">
        <v>10</v>
      </c>
      <c r="D29" s="42">
        <v>10</v>
      </c>
      <c r="G29" s="41">
        <v>21</v>
      </c>
      <c r="H29" s="42">
        <v>0.5</v>
      </c>
      <c r="I29" s="42">
        <v>0.5</v>
      </c>
      <c r="J29" s="42">
        <v>0.5</v>
      </c>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10</v>
      </c>
      <c r="C30" s="42">
        <v>10</v>
      </c>
      <c r="D30" s="42">
        <v>10</v>
      </c>
      <c r="G30" s="41">
        <v>22</v>
      </c>
      <c r="H30" s="42">
        <v>0.2</v>
      </c>
      <c r="I30" s="42">
        <v>0.2</v>
      </c>
      <c r="J30" s="42">
        <v>0.2</v>
      </c>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5</v>
      </c>
      <c r="C31" s="42">
        <v>5</v>
      </c>
      <c r="D31" s="42">
        <v>5</v>
      </c>
      <c r="G31" s="41">
        <v>23</v>
      </c>
      <c r="H31" s="42">
        <v>0.2</v>
      </c>
      <c r="I31" s="42">
        <v>0.2</v>
      </c>
      <c r="J31" s="42">
        <v>0.2</v>
      </c>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5</v>
      </c>
      <c r="C32" s="42">
        <v>5</v>
      </c>
      <c r="D32" s="42">
        <v>5</v>
      </c>
      <c r="G32" s="41">
        <v>24</v>
      </c>
      <c r="H32" s="42">
        <v>0</v>
      </c>
      <c r="I32" s="42">
        <v>0</v>
      </c>
      <c r="J32" s="42">
        <v>0</v>
      </c>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120</v>
      </c>
      <c r="C34" s="42">
        <f t="shared" ref="C34:D34" si="2">SUM(C9:C33)</f>
        <v>120</v>
      </c>
      <c r="D34" s="42">
        <f t="shared" si="2"/>
        <v>120</v>
      </c>
    </row>
  </sheetData>
  <mergeCells count="8">
    <mergeCell ref="A6:E6"/>
    <mergeCell ref="G6:K6"/>
    <mergeCell ref="B7:B8"/>
    <mergeCell ref="C7:C8"/>
    <mergeCell ref="D7:D8"/>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{0DBD8D76-1775-4C68-A9BA-F5515ECD91A4}</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{C06EB03D-9830-473C-9873-AC76EA100005}</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{B769436B-6A64-4832-BA6B-B4BEFAC7CA26}</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{0055268D-BCF4-4A9C-9A6F-51E6471A4BD6}</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0DBD8D76-1775-4C68-A9BA-F5515ECD91A4}">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C06EB03D-9830-473C-9873-AC76EA100005}">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B769436B-6A64-4832-BA6B-B4BEFAC7CA26}">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0055268D-BCF4-4A9C-9A6F-51E6471A4BD6}">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5"/>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190</v>
      </c>
    </row>
    <row r="2" spans="1:18" x14ac:dyDescent="0.35">
      <c r="A2" s="37" t="s">
        <v>73</v>
      </c>
      <c r="B2" s="38"/>
      <c r="C2" s="38"/>
      <c r="D2" s="39" t="s">
        <v>119</v>
      </c>
    </row>
    <row r="3" spans="1:18" x14ac:dyDescent="0.35">
      <c r="A3" s="37" t="s">
        <v>75</v>
      </c>
      <c r="B3" s="38"/>
      <c r="C3" s="38"/>
      <c r="D3" s="39" t="s">
        <v>120</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1</v>
      </c>
      <c r="Q11" s="69">
        <f ca="1">IF(SUM(M11:INDIRECT(ADDRESS(ROW(M11)+$Q$7,COLUMN(M11),1,1)))&gt;0,1,0)</f>
        <v>1</v>
      </c>
      <c r="R11" s="69">
        <f ca="1">IF(SUM(N11:INDIRECT(ADDRESS(ROW(N11)+$Q$7,COLUMN(N11),1,1)))&gt;0,1,0)</f>
        <v>1</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1</v>
      </c>
      <c r="Q12" s="69">
        <f ca="1">IF(SUM(M12:INDIRECT(ADDRESS(ROW(M12)+$Q$7,COLUMN(M12),1,1)))&gt;0,1,0)</f>
        <v>1</v>
      </c>
      <c r="R12" s="69">
        <f ca="1">IF(SUM(N12:INDIRECT(ADDRESS(ROW(N12)+$Q$7,COLUMN(N12),1,1)))&gt;0,1,0)</f>
        <v>1</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1</v>
      </c>
      <c r="Q13" s="69">
        <f ca="1">IF(SUM(M13:INDIRECT(ADDRESS(ROW(M13)+$Q$7,COLUMN(M13),1,1)))&gt;0,1,0)</f>
        <v>1</v>
      </c>
      <c r="R13" s="69">
        <f ca="1">IF(SUM(N13:INDIRECT(ADDRESS(ROW(N13)+$Q$7,COLUMN(N13),1,1)))&gt;0,1,0)</f>
        <v>1</v>
      </c>
    </row>
    <row r="14" spans="1:18" x14ac:dyDescent="0.35">
      <c r="A14" s="41">
        <v>6</v>
      </c>
      <c r="B14" s="42">
        <v>5</v>
      </c>
      <c r="C14" s="42">
        <v>5</v>
      </c>
      <c r="D14" s="42">
        <v>5</v>
      </c>
      <c r="G14" s="68">
        <v>6</v>
      </c>
      <c r="H14" s="69">
        <v>0.3</v>
      </c>
      <c r="I14" s="69">
        <v>0.3</v>
      </c>
      <c r="J14" s="69">
        <v>0.3</v>
      </c>
      <c r="K14" s="66"/>
      <c r="L14" s="69">
        <f t="shared" si="1"/>
        <v>1</v>
      </c>
      <c r="M14" s="69">
        <f t="shared" si="0"/>
        <v>1</v>
      </c>
      <c r="N14" s="69">
        <f t="shared" si="0"/>
        <v>1</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10</v>
      </c>
      <c r="C15" s="42">
        <v>10</v>
      </c>
      <c r="D15" s="42">
        <v>10</v>
      </c>
      <c r="G15" s="68">
        <v>7</v>
      </c>
      <c r="H15" s="69">
        <v>0.8</v>
      </c>
      <c r="I15" s="69">
        <v>0.8</v>
      </c>
      <c r="J15" s="69">
        <v>0.8</v>
      </c>
      <c r="K15" s="66"/>
      <c r="L15" s="69">
        <f t="shared" si="1"/>
        <v>1</v>
      </c>
      <c r="M15" s="69">
        <f t="shared" si="0"/>
        <v>1</v>
      </c>
      <c r="N15" s="69">
        <f t="shared" si="0"/>
        <v>1</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10</v>
      </c>
      <c r="C16" s="42">
        <v>10</v>
      </c>
      <c r="D16" s="42">
        <v>10</v>
      </c>
      <c r="G16" s="68">
        <v>8</v>
      </c>
      <c r="H16" s="69">
        <v>1</v>
      </c>
      <c r="I16" s="69">
        <v>1</v>
      </c>
      <c r="J16" s="69">
        <v>1</v>
      </c>
      <c r="K16" s="66"/>
      <c r="L16" s="69">
        <f t="shared" si="1"/>
        <v>1</v>
      </c>
      <c r="M16" s="69">
        <f t="shared" si="0"/>
        <v>1</v>
      </c>
      <c r="N16" s="69">
        <f t="shared" si="0"/>
        <v>1</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5</v>
      </c>
      <c r="C17" s="42">
        <v>5</v>
      </c>
      <c r="D17" s="42">
        <v>5</v>
      </c>
      <c r="G17" s="68">
        <v>9</v>
      </c>
      <c r="H17" s="69">
        <v>1</v>
      </c>
      <c r="I17" s="69">
        <v>1</v>
      </c>
      <c r="J17" s="69">
        <v>1</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2</v>
      </c>
      <c r="C18" s="42">
        <v>2</v>
      </c>
      <c r="D18" s="42">
        <v>2</v>
      </c>
      <c r="G18" s="68">
        <v>10</v>
      </c>
      <c r="H18" s="69">
        <v>0.5</v>
      </c>
      <c r="I18" s="69">
        <v>0.5</v>
      </c>
      <c r="J18" s="69">
        <v>0.5</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2</v>
      </c>
      <c r="C19" s="42">
        <v>2</v>
      </c>
      <c r="D19" s="42">
        <v>2</v>
      </c>
      <c r="G19" s="68">
        <v>11</v>
      </c>
      <c r="H19" s="69">
        <v>0.5</v>
      </c>
      <c r="I19" s="69">
        <v>0.5</v>
      </c>
      <c r="J19" s="69">
        <v>0.5</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5</v>
      </c>
      <c r="C20" s="42">
        <v>5</v>
      </c>
      <c r="D20" s="42">
        <v>5</v>
      </c>
      <c r="G20" s="68">
        <v>12</v>
      </c>
      <c r="H20" s="69">
        <v>0.5</v>
      </c>
      <c r="I20" s="69">
        <v>0.5</v>
      </c>
      <c r="J20" s="69">
        <v>0.5</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10</v>
      </c>
      <c r="C21" s="42">
        <v>10</v>
      </c>
      <c r="D21" s="42">
        <v>10</v>
      </c>
      <c r="G21" s="68">
        <v>13</v>
      </c>
      <c r="H21" s="69">
        <v>0.5</v>
      </c>
      <c r="I21" s="69">
        <v>0.5</v>
      </c>
      <c r="J21" s="69">
        <v>0.5</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10</v>
      </c>
      <c r="C22" s="42">
        <v>10</v>
      </c>
      <c r="D22" s="42">
        <v>10</v>
      </c>
      <c r="G22" s="68">
        <v>14</v>
      </c>
      <c r="H22" s="69">
        <v>0.8</v>
      </c>
      <c r="I22" s="69">
        <v>0.8</v>
      </c>
      <c r="J22" s="69">
        <v>0.8</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5</v>
      </c>
      <c r="C23" s="42">
        <v>5</v>
      </c>
      <c r="D23" s="42">
        <v>5</v>
      </c>
      <c r="G23" s="68">
        <v>15</v>
      </c>
      <c r="H23" s="69">
        <v>0.2</v>
      </c>
      <c r="I23" s="69">
        <v>0.2</v>
      </c>
      <c r="J23" s="69">
        <v>0.2</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2</v>
      </c>
      <c r="C24" s="42">
        <v>2</v>
      </c>
      <c r="D24" s="42">
        <v>2</v>
      </c>
      <c r="G24" s="68">
        <v>16</v>
      </c>
      <c r="H24" s="69">
        <v>0.2</v>
      </c>
      <c r="I24" s="69">
        <v>0.2</v>
      </c>
      <c r="J24" s="69">
        <v>0.2</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2</v>
      </c>
      <c r="C25" s="42">
        <v>2</v>
      </c>
      <c r="D25" s="42">
        <v>2</v>
      </c>
      <c r="G25" s="68">
        <v>17</v>
      </c>
      <c r="H25" s="69">
        <v>0.2</v>
      </c>
      <c r="I25" s="69">
        <v>0.2</v>
      </c>
      <c r="J25" s="69">
        <v>0.2</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3</v>
      </c>
      <c r="C26" s="42">
        <v>3</v>
      </c>
      <c r="D26" s="42">
        <v>3</v>
      </c>
      <c r="G26" s="68">
        <v>18</v>
      </c>
      <c r="H26" s="69">
        <v>0.5</v>
      </c>
      <c r="I26" s="69">
        <v>0.5</v>
      </c>
      <c r="J26" s="69">
        <v>0.5</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10</v>
      </c>
      <c r="C27" s="42">
        <v>10</v>
      </c>
      <c r="D27" s="42">
        <v>10</v>
      </c>
      <c r="G27" s="68">
        <v>19</v>
      </c>
      <c r="H27" s="69">
        <v>0.8</v>
      </c>
      <c r="I27" s="69">
        <v>0.8</v>
      </c>
      <c r="J27" s="69">
        <v>0.8</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10</v>
      </c>
      <c r="C28" s="42">
        <v>10</v>
      </c>
      <c r="D28" s="42">
        <v>10</v>
      </c>
      <c r="G28" s="68">
        <v>20</v>
      </c>
      <c r="H28" s="69">
        <v>0.8</v>
      </c>
      <c r="I28" s="69">
        <v>0.8</v>
      </c>
      <c r="J28" s="69">
        <v>0.8</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5</v>
      </c>
      <c r="C29" s="42">
        <v>5</v>
      </c>
      <c r="D29" s="42">
        <v>5</v>
      </c>
      <c r="G29" s="68">
        <v>21</v>
      </c>
      <c r="H29" s="69">
        <v>0.5</v>
      </c>
      <c r="I29" s="69">
        <v>0.5</v>
      </c>
      <c r="J29" s="69">
        <v>0.5</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2</v>
      </c>
      <c r="C30" s="42">
        <v>2</v>
      </c>
      <c r="D30" s="42">
        <v>2</v>
      </c>
      <c r="G30" s="68">
        <v>22</v>
      </c>
      <c r="H30" s="69">
        <v>0.2</v>
      </c>
      <c r="I30" s="69">
        <v>0.2</v>
      </c>
      <c r="J30" s="69">
        <v>0.2</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2</v>
      </c>
      <c r="C31" s="42">
        <v>2</v>
      </c>
      <c r="D31" s="42">
        <v>2</v>
      </c>
      <c r="G31" s="68">
        <v>23</v>
      </c>
      <c r="H31" s="69">
        <v>0.2</v>
      </c>
      <c r="I31" s="69">
        <v>0.2</v>
      </c>
      <c r="J31" s="69">
        <v>0.2</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0</v>
      </c>
      <c r="C32" s="42">
        <v>0</v>
      </c>
      <c r="D32" s="42">
        <v>0</v>
      </c>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100</v>
      </c>
      <c r="C34" s="42">
        <f t="shared" ref="C34:D34" si="2">SUM(C9:C33)</f>
        <v>100</v>
      </c>
      <c r="D34" s="42">
        <f t="shared" si="2"/>
        <v>100</v>
      </c>
    </row>
  </sheetData>
  <mergeCells count="8">
    <mergeCell ref="G6:K6"/>
    <mergeCell ref="H7:H8"/>
    <mergeCell ref="I7:I8"/>
    <mergeCell ref="J7:J8"/>
    <mergeCell ref="A6:E6"/>
    <mergeCell ref="B7:B8"/>
    <mergeCell ref="C7:C8"/>
    <mergeCell ref="D7:D8"/>
  </mergeCells>
  <conditionalFormatting sqref="B9:D32">
    <cfRule type="dataBar" priority="6">
      <dataBar>
        <cfvo type="min"/>
        <cfvo type="max"/>
        <color rgb="FF63C384"/>
      </dataBar>
      <extLst>
        <ext xmlns:x14="http://schemas.microsoft.com/office/spreadsheetml/2009/9/main" uri="{B025F937-C7B1-47D3-B67F-A62EFF666E3E}">
          <x14:id>{AE394E5A-E007-43CD-8369-98BE374EB45C}</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{1AFE6DFD-4BDB-4E2B-BDD6-97D9DFE82D73}</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{71E5FCEF-C582-44A5-8232-E79621BC4500}</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{F0D2F791-8863-4101-BE8A-05CA709C96E6}</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E394E5A-E007-43CD-8369-98BE374EB45C}">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1AFE6DFD-4BDB-4E2B-BDD6-97D9DFE82D73}">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71E5FCEF-C582-44A5-8232-E79621BC4500}">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F0D2F791-8863-4101-BE8A-05CA709C96E6}">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6"/>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121</v>
      </c>
    </row>
    <row r="2" spans="1:18" x14ac:dyDescent="0.35">
      <c r="A2" s="37" t="s">
        <v>73</v>
      </c>
      <c r="B2" s="38"/>
      <c r="C2" s="38"/>
      <c r="D2" s="39" t="s">
        <v>122</v>
      </c>
    </row>
    <row r="3" spans="1:18" x14ac:dyDescent="0.35">
      <c r="A3" s="37" t="s">
        <v>75</v>
      </c>
      <c r="B3" s="38"/>
      <c r="C3" s="38"/>
      <c r="D3" s="39" t="s">
        <v>123</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0</v>
      </c>
      <c r="Q12" s="69">
        <f ca="1">IF(SUM(M12:INDIRECT(ADDRESS(ROW(M12)+$Q$7,COLUMN(M12),1,1)))&gt;0,1,0)</f>
        <v>0</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0</v>
      </c>
      <c r="Q13" s="69">
        <f ca="1">IF(SUM(M13:INDIRECT(ADDRESS(ROW(M13)+$Q$7,COLUMN(M13),1,1)))&gt;0,1,0)</f>
        <v>0</v>
      </c>
      <c r="R13" s="69">
        <f ca="1">IF(SUM(N13:INDIRECT(ADDRESS(ROW(N13)+$Q$7,COLUMN(N13),1,1)))&gt;0,1,0)</f>
        <v>0</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0</v>
      </c>
      <c r="Q14" s="69">
        <f ca="1">IF(SUM(M14:INDIRECT(ADDRESS(ROW(M14)+$Q$7,COLUMN(M14),1,1)))&gt;0,1,0)</f>
        <v>0</v>
      </c>
      <c r="R14" s="69">
        <f ca="1">IF(SUM(N14:INDIRECT(ADDRESS(ROW(N14)+$Q$7,COLUMN(N14),1,1)))&gt;0,1,0)</f>
        <v>0</v>
      </c>
    </row>
    <row r="15" spans="1:18" x14ac:dyDescent="0.35">
      <c r="A15" s="41">
        <v>7</v>
      </c>
      <c r="B15" s="42">
        <v>0</v>
      </c>
      <c r="C15" s="42">
        <v>0</v>
      </c>
      <c r="D15" s="42">
        <v>0</v>
      </c>
      <c r="G15" s="68">
        <v>7</v>
      </c>
      <c r="H15" s="69">
        <v>0</v>
      </c>
      <c r="I15" s="69">
        <v>0</v>
      </c>
      <c r="J15" s="69">
        <v>0</v>
      </c>
      <c r="K15" s="66"/>
      <c r="L15" s="69">
        <f t="shared" si="1"/>
        <v>0</v>
      </c>
      <c r="M15" s="69">
        <f t="shared" si="0"/>
        <v>0</v>
      </c>
      <c r="N15" s="69">
        <f t="shared" si="0"/>
        <v>0</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0</v>
      </c>
      <c r="C16" s="42">
        <v>0</v>
      </c>
      <c r="D16" s="42">
        <v>0</v>
      </c>
      <c r="G16" s="68">
        <v>8</v>
      </c>
      <c r="H16" s="69">
        <v>0</v>
      </c>
      <c r="I16" s="69">
        <v>0</v>
      </c>
      <c r="J16" s="69">
        <v>0</v>
      </c>
      <c r="K16" s="66"/>
      <c r="L16" s="69">
        <f t="shared" si="1"/>
        <v>0</v>
      </c>
      <c r="M16" s="69">
        <f t="shared" si="0"/>
        <v>0</v>
      </c>
      <c r="N16" s="69">
        <f t="shared" si="0"/>
        <v>0</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0</v>
      </c>
      <c r="C17" s="42">
        <v>0</v>
      </c>
      <c r="D17" s="42">
        <v>0</v>
      </c>
      <c r="G17" s="68">
        <v>9</v>
      </c>
      <c r="H17" s="69">
        <v>0</v>
      </c>
      <c r="I17" s="69">
        <v>0</v>
      </c>
      <c r="J17" s="69">
        <v>0</v>
      </c>
      <c r="K17" s="66"/>
      <c r="L17" s="69">
        <f t="shared" si="1"/>
        <v>0</v>
      </c>
      <c r="M17" s="69">
        <f t="shared" si="0"/>
        <v>0</v>
      </c>
      <c r="N17" s="69">
        <f t="shared" si="0"/>
        <v>0</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2</v>
      </c>
      <c r="C18" s="42">
        <v>2</v>
      </c>
      <c r="D18" s="42">
        <v>2</v>
      </c>
      <c r="G18" s="68">
        <v>10</v>
      </c>
      <c r="H18" s="69">
        <v>0.2</v>
      </c>
      <c r="I18" s="69">
        <v>0.2</v>
      </c>
      <c r="J18" s="69">
        <v>0.2</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2</v>
      </c>
      <c r="C19" s="42">
        <v>2</v>
      </c>
      <c r="D19" s="42">
        <v>2</v>
      </c>
      <c r="G19" s="68">
        <v>11</v>
      </c>
      <c r="H19" s="69">
        <v>0.2</v>
      </c>
      <c r="I19" s="69">
        <v>0.2</v>
      </c>
      <c r="J19" s="69">
        <v>0.2</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10</v>
      </c>
      <c r="C20" s="42">
        <v>10</v>
      </c>
      <c r="D20" s="42">
        <v>10</v>
      </c>
      <c r="G20" s="68">
        <v>12</v>
      </c>
      <c r="H20" s="69">
        <v>0.8</v>
      </c>
      <c r="I20" s="69">
        <v>0.8</v>
      </c>
      <c r="J20" s="69">
        <v>0.8</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10</v>
      </c>
      <c r="C21" s="42">
        <v>10</v>
      </c>
      <c r="D21" s="42">
        <v>10</v>
      </c>
      <c r="G21" s="68">
        <v>13</v>
      </c>
      <c r="H21" s="69">
        <v>0.8</v>
      </c>
      <c r="I21" s="69">
        <v>0.8</v>
      </c>
      <c r="J21" s="69">
        <v>0.8</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2</v>
      </c>
      <c r="C22" s="42">
        <v>2</v>
      </c>
      <c r="D22" s="42">
        <v>2</v>
      </c>
      <c r="G22" s="68">
        <v>14</v>
      </c>
      <c r="H22" s="69">
        <v>0.5</v>
      </c>
      <c r="I22" s="69">
        <v>0.5</v>
      </c>
      <c r="J22" s="69">
        <v>0.5</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2</v>
      </c>
      <c r="C23" s="42">
        <v>2</v>
      </c>
      <c r="D23" s="42">
        <v>2</v>
      </c>
      <c r="G23" s="68">
        <v>15</v>
      </c>
      <c r="H23" s="69">
        <v>0.5</v>
      </c>
      <c r="I23" s="69">
        <v>0.8</v>
      </c>
      <c r="J23" s="69">
        <v>0.5</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2</v>
      </c>
      <c r="C24" s="42">
        <v>2</v>
      </c>
      <c r="D24" s="42">
        <v>2</v>
      </c>
      <c r="G24" s="68">
        <v>16</v>
      </c>
      <c r="H24" s="69">
        <v>0.5</v>
      </c>
      <c r="I24" s="69">
        <v>0.8</v>
      </c>
      <c r="J24" s="69">
        <v>0.5</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5</v>
      </c>
      <c r="C25" s="42">
        <v>5</v>
      </c>
      <c r="D25" s="42">
        <v>5</v>
      </c>
      <c r="G25" s="68">
        <v>17</v>
      </c>
      <c r="H25" s="69">
        <v>0.5</v>
      </c>
      <c r="I25" s="69">
        <v>0.8</v>
      </c>
      <c r="J25" s="69">
        <v>0.5</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10</v>
      </c>
      <c r="C26" s="42">
        <v>10</v>
      </c>
      <c r="D26" s="42">
        <v>10</v>
      </c>
      <c r="G26" s="68">
        <v>18</v>
      </c>
      <c r="H26" s="69">
        <v>0.8</v>
      </c>
      <c r="I26" s="69">
        <v>0.8</v>
      </c>
      <c r="J26" s="69">
        <v>0.8</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10</v>
      </c>
      <c r="C27" s="42">
        <v>10</v>
      </c>
      <c r="D27" s="42">
        <v>10</v>
      </c>
      <c r="G27" s="68">
        <v>19</v>
      </c>
      <c r="H27" s="69">
        <v>1</v>
      </c>
      <c r="I27" s="69">
        <v>1</v>
      </c>
      <c r="J27" s="69">
        <v>1</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10</v>
      </c>
      <c r="C28" s="42">
        <v>10</v>
      </c>
      <c r="D28" s="42">
        <v>10</v>
      </c>
      <c r="G28" s="68">
        <v>20</v>
      </c>
      <c r="H28" s="69">
        <v>1</v>
      </c>
      <c r="I28" s="69">
        <v>1</v>
      </c>
      <c r="J28" s="69">
        <v>1</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15</v>
      </c>
      <c r="C29" s="42">
        <v>15</v>
      </c>
      <c r="D29" s="42">
        <v>15</v>
      </c>
      <c r="G29" s="68">
        <v>21</v>
      </c>
      <c r="H29" s="69">
        <v>1</v>
      </c>
      <c r="I29" s="69">
        <v>1</v>
      </c>
      <c r="J29" s="69">
        <v>1</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20</v>
      </c>
      <c r="C30" s="42">
        <v>20</v>
      </c>
      <c r="D30" s="42">
        <v>20</v>
      </c>
      <c r="G30" s="68">
        <v>22</v>
      </c>
      <c r="H30" s="69">
        <v>0.5</v>
      </c>
      <c r="I30" s="69">
        <v>0.5</v>
      </c>
      <c r="J30" s="69">
        <v>0.5</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0</v>
      </c>
      <c r="C31" s="42">
        <v>0</v>
      </c>
      <c r="D31" s="42">
        <v>0</v>
      </c>
      <c r="G31" s="68">
        <v>23</v>
      </c>
      <c r="H31" s="69">
        <v>0</v>
      </c>
      <c r="I31" s="69">
        <v>0</v>
      </c>
      <c r="J31" s="69">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1">
        <v>24</v>
      </c>
      <c r="B32" s="42">
        <v>0</v>
      </c>
      <c r="C32" s="42">
        <v>0</v>
      </c>
      <c r="D32" s="42">
        <v>0</v>
      </c>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100</v>
      </c>
      <c r="C34" s="42">
        <f t="shared" ref="C34:D34" si="2">SUM(C9:C33)</f>
        <v>100</v>
      </c>
      <c r="D34" s="42">
        <f t="shared" si="2"/>
        <v>100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{709126BC-BBDD-4BDC-A457-C5C7949BCFB6}</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{3AB1863B-EC8E-459A-B440-87A9FDA9ECF7}</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{1C91C8B8-D307-4891-93DE-21C9F66C2DA8}</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{A2A586C7-499D-47F8-ADF5-41EDB25697F1}</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709126BC-BBDD-4BDC-A457-C5C7949BCFB6}">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3AB1863B-EC8E-459A-B440-87A9FDA9ECF7}">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1C91C8B8-D307-4891-93DE-21C9F66C2DA8}">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A2A586C7-499D-47F8-ADF5-41EDB25697F1}">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7"/>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124</v>
      </c>
    </row>
    <row r="2" spans="1:18" x14ac:dyDescent="0.35">
      <c r="A2" s="37" t="s">
        <v>73</v>
      </c>
      <c r="B2" s="38"/>
      <c r="C2" s="38"/>
      <c r="D2" s="39" t="s">
        <v>125</v>
      </c>
    </row>
    <row r="3" spans="1:18" x14ac:dyDescent="0.35">
      <c r="A3" s="37" t="s">
        <v>75</v>
      </c>
      <c r="B3" s="38"/>
      <c r="C3" s="38"/>
      <c r="D3" s="39" t="s">
        <v>126</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0</v>
      </c>
      <c r="Q12" s="69">
        <f ca="1">IF(SUM(M12:INDIRECT(ADDRESS(ROW(M12)+$Q$7,COLUMN(M12),1,1)))&gt;0,1,0)</f>
        <v>0</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0</v>
      </c>
      <c r="Q13" s="69">
        <f ca="1">IF(SUM(M13:INDIRECT(ADDRESS(ROW(M13)+$Q$7,COLUMN(M13),1,1)))&gt;0,1,0)</f>
        <v>0</v>
      </c>
      <c r="R13" s="69">
        <f ca="1">IF(SUM(N13:INDIRECT(ADDRESS(ROW(N13)+$Q$7,COLUMN(N13),1,1)))&gt;0,1,0)</f>
        <v>0</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0</v>
      </c>
      <c r="Q14" s="69">
        <f ca="1">IF(SUM(M14:INDIRECT(ADDRESS(ROW(M14)+$Q$7,COLUMN(M14),1,1)))&gt;0,1,0)</f>
        <v>0</v>
      </c>
      <c r="R14" s="69">
        <f ca="1">IF(SUM(N14:INDIRECT(ADDRESS(ROW(N14)+$Q$7,COLUMN(N14),1,1)))&gt;0,1,0)</f>
        <v>0</v>
      </c>
    </row>
    <row r="15" spans="1:18" x14ac:dyDescent="0.35">
      <c r="A15" s="41">
        <v>7</v>
      </c>
      <c r="B15" s="42">
        <v>0</v>
      </c>
      <c r="C15" s="42">
        <v>0</v>
      </c>
      <c r="D15" s="42">
        <v>0</v>
      </c>
      <c r="G15" s="68">
        <v>7</v>
      </c>
      <c r="H15" s="69">
        <v>0</v>
      </c>
      <c r="I15" s="69">
        <v>0</v>
      </c>
      <c r="J15" s="69">
        <v>0</v>
      </c>
      <c r="K15" s="66"/>
      <c r="L15" s="69">
        <f t="shared" si="1"/>
        <v>0</v>
      </c>
      <c r="M15" s="69">
        <f t="shared" si="0"/>
        <v>0</v>
      </c>
      <c r="N15" s="69">
        <f t="shared" si="0"/>
        <v>0</v>
      </c>
      <c r="O15" s="78"/>
      <c r="P15" s="69">
        <f ca="1">IF(SUM(L15:INDIRECT(ADDRESS(ROW(L15)+$Q$7,COLUMN(L15),1,1)))&gt;0,1,0)</f>
        <v>1</v>
      </c>
      <c r="Q15" s="69">
        <f ca="1">IF(SUM(M15:INDIRECT(ADDRESS(ROW(M15)+$Q$7,COLUMN(M15),1,1)))&gt;0,1,0)</f>
        <v>1</v>
      </c>
      <c r="R15" s="69">
        <f ca="1">IF(SUM(N15:INDIRECT(ADDRESS(ROW(N15)+$Q$7,COLUMN(N15),1,1)))&gt;0,1,0)</f>
        <v>0</v>
      </c>
    </row>
    <row r="16" spans="1:18" x14ac:dyDescent="0.35">
      <c r="A16" s="41">
        <v>8</v>
      </c>
      <c r="B16" s="42">
        <v>0</v>
      </c>
      <c r="C16" s="42">
        <v>0</v>
      </c>
      <c r="D16" s="42">
        <v>0</v>
      </c>
      <c r="G16" s="68">
        <v>8</v>
      </c>
      <c r="H16" s="69">
        <v>0</v>
      </c>
      <c r="I16" s="69">
        <v>0</v>
      </c>
      <c r="J16" s="69">
        <v>0</v>
      </c>
      <c r="K16" s="66"/>
      <c r="L16" s="69">
        <f t="shared" si="1"/>
        <v>0</v>
      </c>
      <c r="M16" s="69">
        <f t="shared" si="0"/>
        <v>0</v>
      </c>
      <c r="N16" s="69">
        <f t="shared" si="0"/>
        <v>0</v>
      </c>
      <c r="O16" s="78"/>
      <c r="P16" s="69">
        <f ca="1">IF(SUM(L16:INDIRECT(ADDRESS(ROW(L16)+$Q$7,COLUMN(L16),1,1)))&gt;0,1,0)</f>
        <v>1</v>
      </c>
      <c r="Q16" s="69">
        <f ca="1">IF(SUM(M16:INDIRECT(ADDRESS(ROW(M16)+$Q$7,COLUMN(M16),1,1)))&gt;0,1,0)</f>
        <v>1</v>
      </c>
      <c r="R16" s="69">
        <f ca="1">IF(SUM(N16:INDIRECT(ADDRESS(ROW(N16)+$Q$7,COLUMN(N16),1,1)))&gt;0,1,0)</f>
        <v>0</v>
      </c>
    </row>
    <row r="17" spans="1:18" x14ac:dyDescent="0.35">
      <c r="A17" s="41">
        <v>9</v>
      </c>
      <c r="B17" s="42">
        <v>0</v>
      </c>
      <c r="C17" s="42">
        <v>0</v>
      </c>
      <c r="D17" s="42">
        <v>0</v>
      </c>
      <c r="G17" s="68">
        <v>9</v>
      </c>
      <c r="H17" s="69">
        <v>0</v>
      </c>
      <c r="I17" s="69">
        <v>0</v>
      </c>
      <c r="J17" s="69">
        <v>0</v>
      </c>
      <c r="K17" s="66"/>
      <c r="L17" s="69">
        <f t="shared" si="1"/>
        <v>0</v>
      </c>
      <c r="M17" s="69">
        <f t="shared" si="0"/>
        <v>0</v>
      </c>
      <c r="N17" s="69">
        <f t="shared" si="0"/>
        <v>0</v>
      </c>
      <c r="O17" s="78"/>
      <c r="P17" s="69">
        <f ca="1">IF(SUM(L17:INDIRECT(ADDRESS(ROW(L17)+$Q$7,COLUMN(L17),1,1)))&gt;0,1,0)</f>
        <v>1</v>
      </c>
      <c r="Q17" s="69">
        <f ca="1">IF(SUM(M17:INDIRECT(ADDRESS(ROW(M17)+$Q$7,COLUMN(M17),1,1)))&gt;0,1,0)</f>
        <v>1</v>
      </c>
      <c r="R17" s="69">
        <f ca="1">IF(SUM(N17:INDIRECT(ADDRESS(ROW(N17)+$Q$7,COLUMN(N17),1,1)))&gt;0,1,0)</f>
        <v>0</v>
      </c>
    </row>
    <row r="18" spans="1:18" x14ac:dyDescent="0.35">
      <c r="A18" s="41">
        <v>10</v>
      </c>
      <c r="B18" s="42">
        <v>5</v>
      </c>
      <c r="C18" s="42">
        <v>10</v>
      </c>
      <c r="D18" s="42">
        <v>0</v>
      </c>
      <c r="G18" s="68">
        <v>10</v>
      </c>
      <c r="H18" s="69">
        <v>0.5</v>
      </c>
      <c r="I18" s="69">
        <v>0.8</v>
      </c>
      <c r="J18" s="69">
        <v>0</v>
      </c>
      <c r="K18" s="66"/>
      <c r="L18" s="69">
        <f t="shared" si="1"/>
        <v>1</v>
      </c>
      <c r="M18" s="69">
        <f t="shared" si="0"/>
        <v>1</v>
      </c>
      <c r="N18" s="69">
        <f t="shared" si="0"/>
        <v>0</v>
      </c>
      <c r="O18" s="78"/>
      <c r="P18" s="69">
        <f ca="1">IF(SUM(L18:INDIRECT(ADDRESS(ROW(L18)+$Q$7,COLUMN(L18),1,1)))&gt;0,1,0)</f>
        <v>1</v>
      </c>
      <c r="Q18" s="69">
        <f ca="1">IF(SUM(M18:INDIRECT(ADDRESS(ROW(M18)+$Q$7,COLUMN(M18),1,1)))&gt;0,1,0)</f>
        <v>1</v>
      </c>
      <c r="R18" s="69">
        <f ca="1">IF(SUM(N18:INDIRECT(ADDRESS(ROW(N18)+$Q$7,COLUMN(N18),1,1)))&gt;0,1,0)</f>
        <v>0</v>
      </c>
    </row>
    <row r="19" spans="1:18" x14ac:dyDescent="0.35">
      <c r="A19" s="41">
        <v>11</v>
      </c>
      <c r="B19" s="42">
        <v>10</v>
      </c>
      <c r="C19" s="42">
        <v>10</v>
      </c>
      <c r="D19" s="42">
        <v>0</v>
      </c>
      <c r="G19" s="68">
        <v>11</v>
      </c>
      <c r="H19" s="69">
        <v>0.5</v>
      </c>
      <c r="I19" s="69">
        <v>0.8</v>
      </c>
      <c r="J19" s="69">
        <v>0</v>
      </c>
      <c r="K19" s="66"/>
      <c r="L19" s="69">
        <f t="shared" si="1"/>
        <v>1</v>
      </c>
      <c r="M19" s="69">
        <f t="shared" si="0"/>
        <v>1</v>
      </c>
      <c r="N19" s="69">
        <f t="shared" si="0"/>
        <v>0</v>
      </c>
      <c r="O19" s="78"/>
      <c r="P19" s="69">
        <f ca="1">IF(SUM(L19:INDIRECT(ADDRESS(ROW(L19)+$Q$7,COLUMN(L19),1,1)))&gt;0,1,0)</f>
        <v>1</v>
      </c>
      <c r="Q19" s="69">
        <f ca="1">IF(SUM(M19:INDIRECT(ADDRESS(ROW(M19)+$Q$7,COLUMN(M19),1,1)))&gt;0,1,0)</f>
        <v>1</v>
      </c>
      <c r="R19" s="69">
        <f ca="1">IF(SUM(N19:INDIRECT(ADDRESS(ROW(N19)+$Q$7,COLUMN(N19),1,1)))&gt;0,1,0)</f>
        <v>0</v>
      </c>
    </row>
    <row r="20" spans="1:18" x14ac:dyDescent="0.35">
      <c r="A20" s="41">
        <v>12</v>
      </c>
      <c r="B20" s="42">
        <v>10</v>
      </c>
      <c r="C20" s="42">
        <v>10</v>
      </c>
      <c r="D20" s="42">
        <v>0</v>
      </c>
      <c r="G20" s="68">
        <v>12</v>
      </c>
      <c r="H20" s="69">
        <v>0.8</v>
      </c>
      <c r="I20" s="69">
        <v>0.8</v>
      </c>
      <c r="J20" s="69">
        <v>0</v>
      </c>
      <c r="K20" s="66"/>
      <c r="L20" s="69">
        <f t="shared" si="1"/>
        <v>1</v>
      </c>
      <c r="M20" s="69">
        <f t="shared" si="0"/>
        <v>1</v>
      </c>
      <c r="N20" s="69">
        <f t="shared" si="0"/>
        <v>0</v>
      </c>
      <c r="O20" s="78"/>
      <c r="P20" s="69">
        <f ca="1">IF(SUM(L20:INDIRECT(ADDRESS(ROW(L20)+$Q$7,COLUMN(L20),1,1)))&gt;0,1,0)</f>
        <v>1</v>
      </c>
      <c r="Q20" s="69">
        <f ca="1">IF(SUM(M20:INDIRECT(ADDRESS(ROW(M20)+$Q$7,COLUMN(M20),1,1)))&gt;0,1,0)</f>
        <v>1</v>
      </c>
      <c r="R20" s="69">
        <f ca="1">IF(SUM(N20:INDIRECT(ADDRESS(ROW(N20)+$Q$7,COLUMN(N20),1,1)))&gt;0,1,0)</f>
        <v>0</v>
      </c>
    </row>
    <row r="21" spans="1:18" x14ac:dyDescent="0.35">
      <c r="A21" s="41">
        <v>13</v>
      </c>
      <c r="B21" s="42">
        <v>10</v>
      </c>
      <c r="C21" s="42">
        <v>5</v>
      </c>
      <c r="D21" s="42">
        <v>0</v>
      </c>
      <c r="G21" s="68">
        <v>13</v>
      </c>
      <c r="H21" s="69">
        <v>0.8</v>
      </c>
      <c r="I21" s="69">
        <v>0.5</v>
      </c>
      <c r="J21" s="69">
        <v>0</v>
      </c>
      <c r="K21" s="66"/>
      <c r="L21" s="69">
        <f t="shared" si="1"/>
        <v>1</v>
      </c>
      <c r="M21" s="69">
        <f t="shared" si="0"/>
        <v>1</v>
      </c>
      <c r="N21" s="69">
        <f t="shared" si="0"/>
        <v>0</v>
      </c>
      <c r="O21" s="78"/>
      <c r="P21" s="69">
        <f ca="1">IF(SUM(L21:INDIRECT(ADDRESS(ROW(L21)+$Q$7,COLUMN(L21),1,1)))&gt;0,1,0)</f>
        <v>1</v>
      </c>
      <c r="Q21" s="69">
        <f ca="1">IF(SUM(M21:INDIRECT(ADDRESS(ROW(M21)+$Q$7,COLUMN(M21),1,1)))&gt;0,1,0)</f>
        <v>1</v>
      </c>
      <c r="R21" s="69">
        <f ca="1">IF(SUM(N21:INDIRECT(ADDRESS(ROW(N21)+$Q$7,COLUMN(N21),1,1)))&gt;0,1,0)</f>
        <v>0</v>
      </c>
    </row>
    <row r="22" spans="1:18" x14ac:dyDescent="0.35">
      <c r="A22" s="41">
        <v>14</v>
      </c>
      <c r="B22" s="42">
        <v>10</v>
      </c>
      <c r="C22" s="42">
        <v>5</v>
      </c>
      <c r="D22" s="42">
        <v>0</v>
      </c>
      <c r="G22" s="68">
        <v>14</v>
      </c>
      <c r="H22" s="69">
        <v>0.5</v>
      </c>
      <c r="I22" s="69">
        <v>0.5</v>
      </c>
      <c r="J22" s="69">
        <v>0</v>
      </c>
      <c r="K22" s="66"/>
      <c r="L22" s="69">
        <f t="shared" si="1"/>
        <v>1</v>
      </c>
      <c r="M22" s="69">
        <f t="shared" si="0"/>
        <v>1</v>
      </c>
      <c r="N22" s="69">
        <f t="shared" si="0"/>
        <v>0</v>
      </c>
      <c r="O22" s="78"/>
      <c r="P22" s="69">
        <f ca="1">IF(SUM(L22:INDIRECT(ADDRESS(ROW(L22)+$Q$7,COLUMN(L22),1,1)))&gt;0,1,0)</f>
        <v>1</v>
      </c>
      <c r="Q22" s="69">
        <f ca="1">IF(SUM(M22:INDIRECT(ADDRESS(ROW(M22)+$Q$7,COLUMN(M22),1,1)))&gt;0,1,0)</f>
        <v>1</v>
      </c>
      <c r="R22" s="69">
        <f ca="1">IF(SUM(N22:INDIRECT(ADDRESS(ROW(N22)+$Q$7,COLUMN(N22),1,1)))&gt;0,1,0)</f>
        <v>0</v>
      </c>
    </row>
    <row r="23" spans="1:18" x14ac:dyDescent="0.35">
      <c r="A23" s="41">
        <v>15</v>
      </c>
      <c r="B23" s="42">
        <v>5</v>
      </c>
      <c r="C23" s="42">
        <v>10</v>
      </c>
      <c r="D23" s="42">
        <v>0</v>
      </c>
      <c r="G23" s="68">
        <v>15</v>
      </c>
      <c r="H23" s="69">
        <v>0.5</v>
      </c>
      <c r="I23" s="69">
        <v>1</v>
      </c>
      <c r="J23" s="69">
        <v>0</v>
      </c>
      <c r="K23" s="66"/>
      <c r="L23" s="69">
        <f t="shared" si="1"/>
        <v>1</v>
      </c>
      <c r="M23" s="69">
        <f t="shared" si="0"/>
        <v>1</v>
      </c>
      <c r="N23" s="69">
        <f t="shared" si="0"/>
        <v>0</v>
      </c>
      <c r="O23" s="78"/>
      <c r="P23" s="69">
        <f ca="1">IF(SUM(L23:INDIRECT(ADDRESS(ROW(L23)+$Q$7,COLUMN(L23),1,1)))&gt;0,1,0)</f>
        <v>1</v>
      </c>
      <c r="Q23" s="69">
        <f ca="1">IF(SUM(M23:INDIRECT(ADDRESS(ROW(M23)+$Q$7,COLUMN(M23),1,1)))&gt;0,1,0)</f>
        <v>1</v>
      </c>
      <c r="R23" s="69">
        <f ca="1">IF(SUM(N23:INDIRECT(ADDRESS(ROW(N23)+$Q$7,COLUMN(N23),1,1)))&gt;0,1,0)</f>
        <v>0</v>
      </c>
    </row>
    <row r="24" spans="1:18" x14ac:dyDescent="0.35">
      <c r="A24" s="41">
        <v>16</v>
      </c>
      <c r="B24" s="42">
        <v>5</v>
      </c>
      <c r="C24" s="42">
        <v>15</v>
      </c>
      <c r="D24" s="42">
        <v>0</v>
      </c>
      <c r="G24" s="68">
        <v>16</v>
      </c>
      <c r="H24" s="69">
        <v>0.5</v>
      </c>
      <c r="I24" s="69">
        <v>1</v>
      </c>
      <c r="J24" s="69">
        <v>0</v>
      </c>
      <c r="K24" s="66"/>
      <c r="L24" s="69">
        <f t="shared" si="1"/>
        <v>1</v>
      </c>
      <c r="M24" s="69">
        <f t="shared" si="0"/>
        <v>1</v>
      </c>
      <c r="N24" s="69">
        <f t="shared" si="0"/>
        <v>0</v>
      </c>
      <c r="O24" s="78"/>
      <c r="P24" s="69">
        <f ca="1">IF(SUM(L24:INDIRECT(ADDRESS(ROW(L24)+$Q$7,COLUMN(L24),1,1)))&gt;0,1,0)</f>
        <v>1</v>
      </c>
      <c r="Q24" s="69">
        <f ca="1">IF(SUM(M24:INDIRECT(ADDRESS(ROW(M24)+$Q$7,COLUMN(M24),1,1)))&gt;0,1,0)</f>
        <v>1</v>
      </c>
      <c r="R24" s="69">
        <f ca="1">IF(SUM(N24:INDIRECT(ADDRESS(ROW(N24)+$Q$7,COLUMN(N24),1,1)))&gt;0,1,0)</f>
        <v>0</v>
      </c>
    </row>
    <row r="25" spans="1:18" x14ac:dyDescent="0.35">
      <c r="A25" s="41">
        <v>17</v>
      </c>
      <c r="B25" s="42">
        <v>5</v>
      </c>
      <c r="C25" s="42">
        <v>15</v>
      </c>
      <c r="D25" s="42">
        <v>0</v>
      </c>
      <c r="G25" s="68">
        <v>17</v>
      </c>
      <c r="H25" s="69">
        <v>0.5</v>
      </c>
      <c r="I25" s="69">
        <v>1</v>
      </c>
      <c r="J25" s="69">
        <v>0</v>
      </c>
      <c r="K25" s="66"/>
      <c r="L25" s="69">
        <f t="shared" si="1"/>
        <v>1</v>
      </c>
      <c r="M25" s="69">
        <f t="shared" si="0"/>
        <v>1</v>
      </c>
      <c r="N25" s="69">
        <f t="shared" si="0"/>
        <v>0</v>
      </c>
      <c r="O25" s="78"/>
      <c r="P25" s="69">
        <f ca="1">IF(SUM(L25:INDIRECT(ADDRESS(ROW(L25)+$Q$7,COLUMN(L25),1,1)))&gt;0,1,0)</f>
        <v>1</v>
      </c>
      <c r="Q25" s="69">
        <f ca="1">IF(SUM(M25:INDIRECT(ADDRESS(ROW(M25)+$Q$7,COLUMN(M25),1,1)))&gt;0,1,0)</f>
        <v>1</v>
      </c>
      <c r="R25" s="69">
        <f ca="1">IF(SUM(N25:INDIRECT(ADDRESS(ROW(N25)+$Q$7,COLUMN(N25),1,1)))&gt;0,1,0)</f>
        <v>0</v>
      </c>
    </row>
    <row r="26" spans="1:18" x14ac:dyDescent="0.35">
      <c r="A26" s="41">
        <v>18</v>
      </c>
      <c r="B26" s="42">
        <v>10</v>
      </c>
      <c r="C26" s="42">
        <v>15</v>
      </c>
      <c r="D26" s="42">
        <v>0</v>
      </c>
      <c r="G26" s="68">
        <v>18</v>
      </c>
      <c r="H26" s="69">
        <v>0.8</v>
      </c>
      <c r="I26" s="69">
        <v>1</v>
      </c>
      <c r="J26" s="69">
        <v>0</v>
      </c>
      <c r="K26" s="66"/>
      <c r="L26" s="69">
        <f t="shared" si="1"/>
        <v>1</v>
      </c>
      <c r="M26" s="69">
        <f t="shared" si="0"/>
        <v>1</v>
      </c>
      <c r="N26" s="69">
        <f t="shared" si="0"/>
        <v>0</v>
      </c>
      <c r="O26" s="78"/>
      <c r="P26" s="69">
        <f ca="1">IF(SUM(L26:INDIRECT(ADDRESS(ROW(L26)+$Q$7,COLUMN(L26),1,1)))&gt;0,1,0)</f>
        <v>1</v>
      </c>
      <c r="Q26" s="69">
        <f ca="1">IF(SUM(M26:INDIRECT(ADDRESS(ROW(M26)+$Q$7,COLUMN(M26),1,1)))&gt;0,1,0)</f>
        <v>1</v>
      </c>
      <c r="R26" s="69">
        <f ca="1">IF(SUM(N26:INDIRECT(ADDRESS(ROW(N26)+$Q$7,COLUMN(N26),1,1)))&gt;0,1,0)</f>
        <v>0</v>
      </c>
    </row>
    <row r="27" spans="1:18" x14ac:dyDescent="0.35">
      <c r="A27" s="41">
        <v>19</v>
      </c>
      <c r="B27" s="42">
        <v>10</v>
      </c>
      <c r="C27" s="42">
        <v>10</v>
      </c>
      <c r="D27" s="42">
        <v>0</v>
      </c>
      <c r="G27" s="68">
        <v>19</v>
      </c>
      <c r="H27" s="69">
        <v>0.8</v>
      </c>
      <c r="I27" s="69">
        <v>1</v>
      </c>
      <c r="J27" s="69">
        <v>0</v>
      </c>
      <c r="K27" s="66"/>
      <c r="L27" s="69">
        <f t="shared" si="1"/>
        <v>1</v>
      </c>
      <c r="M27" s="69">
        <f t="shared" si="0"/>
        <v>1</v>
      </c>
      <c r="N27" s="69">
        <f t="shared" si="0"/>
        <v>0</v>
      </c>
      <c r="O27" s="78"/>
      <c r="P27" s="69">
        <f ca="1">IF(SUM(L27:INDIRECT(ADDRESS(ROW(L27)+$Q$7,COLUMN(L27),1,1)))&gt;0,1,0)</f>
        <v>1</v>
      </c>
      <c r="Q27" s="69">
        <f ca="1">IF(SUM(M27:INDIRECT(ADDRESS(ROW(M27)+$Q$7,COLUMN(M27),1,1)))&gt;0,1,0)</f>
        <v>1</v>
      </c>
      <c r="R27" s="69">
        <f ca="1">IF(SUM(N27:INDIRECT(ADDRESS(ROW(N27)+$Q$7,COLUMN(N27),1,1)))&gt;0,1,0)</f>
        <v>0</v>
      </c>
    </row>
    <row r="28" spans="1:18" x14ac:dyDescent="0.35">
      <c r="A28" s="41">
        <v>20</v>
      </c>
      <c r="B28" s="42">
        <v>0</v>
      </c>
      <c r="C28" s="42">
        <v>0</v>
      </c>
      <c r="D28" s="42">
        <v>0</v>
      </c>
      <c r="G28" s="68">
        <v>20</v>
      </c>
      <c r="H28" s="69">
        <v>0</v>
      </c>
      <c r="I28" s="69">
        <v>0</v>
      </c>
      <c r="J28" s="69">
        <v>0</v>
      </c>
      <c r="K28" s="66"/>
      <c r="L28" s="69">
        <f t="shared" si="1"/>
        <v>0</v>
      </c>
      <c r="M28" s="69">
        <f t="shared" si="0"/>
        <v>0</v>
      </c>
      <c r="N28" s="69">
        <f t="shared" si="0"/>
        <v>0</v>
      </c>
      <c r="O28" s="78"/>
      <c r="P28" s="69">
        <f ca="1">IF(SUM(L28:INDIRECT(ADDRESS(ROW(L28)+$Q$7,COLUMN(L28),1,1)))&gt;0,1,0)</f>
        <v>0</v>
      </c>
      <c r="Q28" s="69">
        <f ca="1">IF(SUM(M28:INDIRECT(ADDRESS(ROW(M28)+$Q$7,COLUMN(M28),1,1)))&gt;0,1,0)</f>
        <v>0</v>
      </c>
      <c r="R28" s="69">
        <f ca="1">IF(SUM(N28:INDIRECT(ADDRESS(ROW(N28)+$Q$7,COLUMN(N28),1,1)))&gt;0,1,0)</f>
        <v>0</v>
      </c>
    </row>
    <row r="29" spans="1:18" x14ac:dyDescent="0.35">
      <c r="A29" s="41">
        <v>21</v>
      </c>
      <c r="B29" s="42">
        <v>0</v>
      </c>
      <c r="C29" s="42">
        <v>0</v>
      </c>
      <c r="D29" s="42">
        <v>0</v>
      </c>
      <c r="G29" s="68">
        <v>21</v>
      </c>
      <c r="H29" s="69">
        <v>0</v>
      </c>
      <c r="I29" s="69">
        <v>0</v>
      </c>
      <c r="J29" s="69">
        <v>0</v>
      </c>
      <c r="K29" s="66"/>
      <c r="L29" s="69">
        <f t="shared" si="1"/>
        <v>0</v>
      </c>
      <c r="M29" s="69">
        <f t="shared" si="0"/>
        <v>0</v>
      </c>
      <c r="N29" s="69">
        <f t="shared" si="0"/>
        <v>0</v>
      </c>
      <c r="O29" s="78"/>
      <c r="P29" s="69">
        <f ca="1">IF(SUM(L29:INDIRECT(ADDRESS(ROW(L29)+$Q$7,COLUMN(L29),1,1)))&gt;0,1,0)</f>
        <v>0</v>
      </c>
      <c r="Q29" s="69">
        <f ca="1">IF(SUM(M29:INDIRECT(ADDRESS(ROW(M29)+$Q$7,COLUMN(M29),1,1)))&gt;0,1,0)</f>
        <v>0</v>
      </c>
      <c r="R29" s="69">
        <f ca="1">IF(SUM(N29:INDIRECT(ADDRESS(ROW(N29)+$Q$7,COLUMN(N29),1,1)))&gt;0,1,0)</f>
        <v>0</v>
      </c>
    </row>
    <row r="30" spans="1:18" x14ac:dyDescent="0.35">
      <c r="A30" s="41">
        <v>22</v>
      </c>
      <c r="B30" s="42">
        <v>0</v>
      </c>
      <c r="C30" s="42">
        <v>0</v>
      </c>
      <c r="D30" s="42">
        <v>0</v>
      </c>
      <c r="G30" s="68">
        <v>22</v>
      </c>
      <c r="H30" s="69">
        <v>0</v>
      </c>
      <c r="I30" s="69">
        <v>0</v>
      </c>
      <c r="J30" s="69">
        <v>0</v>
      </c>
      <c r="K30" s="66"/>
      <c r="L30" s="69">
        <f t="shared" si="1"/>
        <v>0</v>
      </c>
      <c r="M30" s="69">
        <f t="shared" si="0"/>
        <v>0</v>
      </c>
      <c r="N30" s="69">
        <f t="shared" si="0"/>
        <v>0</v>
      </c>
      <c r="O30" s="78"/>
      <c r="P30" s="69">
        <f ca="1">IF(SUM(L30:INDIRECT(ADDRESS(ROW(L30)+$Q$7,COLUMN(L30),1,1)))&gt;0,1,0)</f>
        <v>0</v>
      </c>
      <c r="Q30" s="69">
        <f ca="1">IF(SUM(M30:INDIRECT(ADDRESS(ROW(M30)+$Q$7,COLUMN(M30),1,1)))&gt;0,1,0)</f>
        <v>0</v>
      </c>
      <c r="R30" s="69">
        <f ca="1">IF(SUM(N30:INDIRECT(ADDRESS(ROW(N30)+$Q$7,COLUMN(N30),1,1)))&gt;0,1,0)</f>
        <v>0</v>
      </c>
    </row>
    <row r="31" spans="1:18" x14ac:dyDescent="0.35">
      <c r="A31" s="41">
        <v>23</v>
      </c>
      <c r="B31" s="42">
        <v>0</v>
      </c>
      <c r="C31" s="42">
        <v>0</v>
      </c>
      <c r="D31" s="42">
        <v>0</v>
      </c>
      <c r="G31" s="68">
        <v>23</v>
      </c>
      <c r="H31" s="69">
        <v>0</v>
      </c>
      <c r="I31" s="69">
        <v>0</v>
      </c>
      <c r="J31" s="69">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1">
        <v>24</v>
      </c>
      <c r="B32" s="42">
        <v>0</v>
      </c>
      <c r="C32" s="42">
        <v>0</v>
      </c>
      <c r="D32" s="42">
        <v>0</v>
      </c>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80</v>
      </c>
      <c r="C34" s="42">
        <f t="shared" ref="C34:D34" si="2">SUM(C9:C33)</f>
        <v>105</v>
      </c>
      <c r="D34" s="42">
        <f t="shared" si="2"/>
        <v>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{AEEC2247-4E41-4431-A230-7404FDF9F00D}</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{48250C63-693E-4979-B3E8-E5FB7D9BA108}</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{94D22698-E2F4-42F0-AB4B-B2ED5823BA9C}</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{50910933-9456-467E-AAED-9DDB380E265A}</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EEC2247-4E41-4431-A230-7404FDF9F00D}">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48250C63-693E-4979-B3E8-E5FB7D9BA108}">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94D22698-E2F4-42F0-AB4B-B2ED5823BA9C}">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50910933-9456-467E-AAED-9DDB380E265A}">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8"/>
  <dimension ref="A1:R34"/>
  <sheetViews>
    <sheetView workbookViewId="0"/>
  </sheetViews>
  <sheetFormatPr defaultColWidth="9.1796875" defaultRowHeight="14.5" x14ac:dyDescent="0.35"/>
  <cols>
    <col min="1" max="16384" width="9.1796875" style="46"/>
  </cols>
  <sheetData>
    <row r="1" spans="1:18" x14ac:dyDescent="0.35">
      <c r="A1" s="37" t="s">
        <v>71</v>
      </c>
      <c r="B1" s="38"/>
      <c r="C1" s="38"/>
      <c r="D1" s="39" t="s">
        <v>124</v>
      </c>
      <c r="E1" s="39"/>
    </row>
    <row r="2" spans="1:18" x14ac:dyDescent="0.35">
      <c r="A2" s="37" t="s">
        <v>73</v>
      </c>
      <c r="B2" s="38"/>
      <c r="C2" s="38"/>
      <c r="D2" s="39" t="s">
        <v>127</v>
      </c>
      <c r="E2" s="39"/>
    </row>
    <row r="3" spans="1:18" x14ac:dyDescent="0.35">
      <c r="A3" s="37" t="s">
        <v>75</v>
      </c>
      <c r="B3" s="38"/>
      <c r="C3" s="38"/>
      <c r="D3" s="39" t="s">
        <v>126</v>
      </c>
      <c r="E3" s="39"/>
    </row>
    <row r="4" spans="1:18" x14ac:dyDescent="0.35">
      <c r="A4" s="38"/>
      <c r="B4" s="38"/>
      <c r="C4" s="38"/>
      <c r="D4" s="39"/>
      <c r="E4" s="39"/>
    </row>
    <row r="5" spans="1:18" x14ac:dyDescent="0.35">
      <c r="A5" s="39"/>
      <c r="B5" s="39"/>
      <c r="C5" s="39"/>
      <c r="D5" s="39"/>
      <c r="E5" s="39"/>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x14ac:dyDescent="0.35">
      <c r="A7" s="39"/>
      <c r="B7" s="906" t="s">
        <v>78</v>
      </c>
      <c r="C7" s="906" t="s">
        <v>79</v>
      </c>
      <c r="D7" s="907" t="s">
        <v>80</v>
      </c>
      <c r="E7" s="39"/>
      <c r="G7" s="66"/>
      <c r="H7" s="909" t="s">
        <v>78</v>
      </c>
      <c r="I7" s="909" t="s">
        <v>79</v>
      </c>
      <c r="J7" s="910" t="s">
        <v>80</v>
      </c>
      <c r="K7" s="66"/>
      <c r="L7" s="39"/>
      <c r="M7" s="39"/>
      <c r="N7" s="39"/>
      <c r="O7" s="39"/>
      <c r="P7" s="79" t="s">
        <v>195</v>
      </c>
      <c r="Q7" s="80">
        <v>3</v>
      </c>
      <c r="R7" s="39"/>
    </row>
    <row r="8" spans="1:18" x14ac:dyDescent="0.35">
      <c r="A8" s="41" t="s">
        <v>81</v>
      </c>
      <c r="B8" s="906"/>
      <c r="C8" s="906"/>
      <c r="D8" s="907"/>
      <c r="E8" s="39"/>
      <c r="G8" s="68" t="s">
        <v>81</v>
      </c>
      <c r="H8" s="909"/>
      <c r="I8" s="909"/>
      <c r="J8" s="910"/>
      <c r="K8" s="66"/>
      <c r="L8" s="39"/>
      <c r="M8" s="39"/>
      <c r="N8" s="39"/>
      <c r="O8" s="39"/>
      <c r="P8" s="39"/>
      <c r="Q8" s="39"/>
      <c r="R8" s="39"/>
    </row>
    <row r="9" spans="1:18" x14ac:dyDescent="0.35">
      <c r="A9" s="41">
        <v>1</v>
      </c>
      <c r="B9" s="42">
        <v>0</v>
      </c>
      <c r="C9" s="42">
        <v>0</v>
      </c>
      <c r="D9" s="42">
        <v>0</v>
      </c>
      <c r="E9" s="39"/>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E10" s="39"/>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E11" s="39"/>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E12" s="39"/>
      <c r="G12" s="68">
        <v>4</v>
      </c>
      <c r="H12" s="69">
        <v>0</v>
      </c>
      <c r="I12" s="69">
        <v>0</v>
      </c>
      <c r="J12" s="69">
        <v>0</v>
      </c>
      <c r="K12" s="66"/>
      <c r="L12" s="69">
        <f t="shared" si="1"/>
        <v>0</v>
      </c>
      <c r="M12" s="69">
        <f t="shared" si="0"/>
        <v>0</v>
      </c>
      <c r="N12" s="69">
        <f t="shared" si="0"/>
        <v>0</v>
      </c>
      <c r="O12" s="78"/>
      <c r="P12" s="69">
        <f ca="1">IF(SUM(L12:INDIRECT(ADDRESS(ROW(L12)+$Q$7,COLUMN(L12),1,1)))&gt;0,1,0)</f>
        <v>0</v>
      </c>
      <c r="Q12" s="69">
        <f ca="1">IF(SUM(M12:INDIRECT(ADDRESS(ROW(M12)+$Q$7,COLUMN(M12),1,1)))&gt;0,1,0)</f>
        <v>0</v>
      </c>
      <c r="R12" s="69">
        <f ca="1">IF(SUM(N12:INDIRECT(ADDRESS(ROW(N12)+$Q$7,COLUMN(N12),1,1)))&gt;0,1,0)</f>
        <v>0</v>
      </c>
    </row>
    <row r="13" spans="1:18" x14ac:dyDescent="0.35">
      <c r="A13" s="41">
        <v>5</v>
      </c>
      <c r="B13" s="42">
        <v>0</v>
      </c>
      <c r="C13" s="42">
        <v>0</v>
      </c>
      <c r="D13" s="42">
        <v>0</v>
      </c>
      <c r="E13" s="39"/>
      <c r="G13" s="68">
        <v>5</v>
      </c>
      <c r="H13" s="69">
        <v>0</v>
      </c>
      <c r="I13" s="69">
        <v>0</v>
      </c>
      <c r="J13" s="69">
        <v>0</v>
      </c>
      <c r="K13" s="66"/>
      <c r="L13" s="69">
        <f t="shared" si="1"/>
        <v>0</v>
      </c>
      <c r="M13" s="69">
        <f t="shared" si="0"/>
        <v>0</v>
      </c>
      <c r="N13" s="69">
        <f t="shared" si="0"/>
        <v>0</v>
      </c>
      <c r="O13" s="78"/>
      <c r="P13" s="69">
        <f ca="1">IF(SUM(L13:INDIRECT(ADDRESS(ROW(L13)+$Q$7,COLUMN(L13),1,1)))&gt;0,1,0)</f>
        <v>0</v>
      </c>
      <c r="Q13" s="69">
        <f ca="1">IF(SUM(M13:INDIRECT(ADDRESS(ROW(M13)+$Q$7,COLUMN(M13),1,1)))&gt;0,1,0)</f>
        <v>0</v>
      </c>
      <c r="R13" s="69">
        <f ca="1">IF(SUM(N13:INDIRECT(ADDRESS(ROW(N13)+$Q$7,COLUMN(N13),1,1)))&gt;0,1,0)</f>
        <v>0</v>
      </c>
    </row>
    <row r="14" spans="1:18" x14ac:dyDescent="0.35">
      <c r="A14" s="41">
        <v>6</v>
      </c>
      <c r="B14" s="42">
        <v>0</v>
      </c>
      <c r="C14" s="42">
        <v>0</v>
      </c>
      <c r="D14" s="42">
        <v>0</v>
      </c>
      <c r="E14" s="39"/>
      <c r="G14" s="68">
        <v>6</v>
      </c>
      <c r="H14" s="69">
        <v>0</v>
      </c>
      <c r="I14" s="69">
        <v>0</v>
      </c>
      <c r="J14" s="69">
        <v>0</v>
      </c>
      <c r="K14" s="66"/>
      <c r="L14" s="69">
        <f t="shared" si="1"/>
        <v>0</v>
      </c>
      <c r="M14" s="69">
        <f t="shared" si="0"/>
        <v>0</v>
      </c>
      <c r="N14" s="69">
        <f t="shared" si="0"/>
        <v>0</v>
      </c>
      <c r="O14" s="78"/>
      <c r="P14" s="69">
        <f ca="1">IF(SUM(L14:INDIRECT(ADDRESS(ROW(L14)+$Q$7,COLUMN(L14),1,1)))&gt;0,1,0)</f>
        <v>0</v>
      </c>
      <c r="Q14" s="69">
        <f ca="1">IF(SUM(M14:INDIRECT(ADDRESS(ROW(M14)+$Q$7,COLUMN(M14),1,1)))&gt;0,1,0)</f>
        <v>0</v>
      </c>
      <c r="R14" s="69">
        <f ca="1">IF(SUM(N14:INDIRECT(ADDRESS(ROW(N14)+$Q$7,COLUMN(N14),1,1)))&gt;0,1,0)</f>
        <v>0</v>
      </c>
    </row>
    <row r="15" spans="1:18" x14ac:dyDescent="0.35">
      <c r="A15" s="41">
        <v>7</v>
      </c>
      <c r="B15" s="42">
        <v>0</v>
      </c>
      <c r="C15" s="42">
        <v>0</v>
      </c>
      <c r="D15" s="42">
        <v>0</v>
      </c>
      <c r="E15" s="39"/>
      <c r="G15" s="68">
        <v>7</v>
      </c>
      <c r="H15" s="69">
        <v>0</v>
      </c>
      <c r="I15" s="69">
        <v>0</v>
      </c>
      <c r="J15" s="69">
        <v>0</v>
      </c>
      <c r="K15" s="66"/>
      <c r="L15" s="69">
        <f t="shared" si="1"/>
        <v>0</v>
      </c>
      <c r="M15" s="69">
        <f t="shared" si="0"/>
        <v>0</v>
      </c>
      <c r="N15" s="69">
        <f t="shared" si="0"/>
        <v>0</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0</v>
      </c>
      <c r="C16" s="42">
        <v>0</v>
      </c>
      <c r="D16" s="42">
        <v>0</v>
      </c>
      <c r="E16" s="39"/>
      <c r="G16" s="68">
        <v>8</v>
      </c>
      <c r="H16" s="69">
        <v>0</v>
      </c>
      <c r="I16" s="69">
        <v>0</v>
      </c>
      <c r="J16" s="69">
        <v>0</v>
      </c>
      <c r="K16" s="66"/>
      <c r="L16" s="69">
        <f t="shared" si="1"/>
        <v>0</v>
      </c>
      <c r="M16" s="69">
        <f t="shared" si="0"/>
        <v>0</v>
      </c>
      <c r="N16" s="69">
        <f t="shared" si="0"/>
        <v>0</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0</v>
      </c>
      <c r="C17" s="42">
        <v>0</v>
      </c>
      <c r="D17" s="42">
        <v>0</v>
      </c>
      <c r="E17" s="39"/>
      <c r="G17" s="68">
        <v>9</v>
      </c>
      <c r="H17" s="69">
        <v>0</v>
      </c>
      <c r="I17" s="69">
        <v>0</v>
      </c>
      <c r="J17" s="69">
        <v>0</v>
      </c>
      <c r="K17" s="66"/>
      <c r="L17" s="69">
        <f t="shared" si="1"/>
        <v>0</v>
      </c>
      <c r="M17" s="69">
        <f t="shared" si="0"/>
        <v>0</v>
      </c>
      <c r="N17" s="69">
        <f t="shared" si="0"/>
        <v>0</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5</v>
      </c>
      <c r="C18" s="42">
        <v>5</v>
      </c>
      <c r="D18" s="42">
        <v>5</v>
      </c>
      <c r="E18" s="39"/>
      <c r="G18" s="68">
        <v>10</v>
      </c>
      <c r="H18" s="69">
        <v>0.5</v>
      </c>
      <c r="I18" s="69">
        <v>0.8</v>
      </c>
      <c r="J18" s="69">
        <v>0.5</v>
      </c>
      <c r="K18" s="66"/>
      <c r="L18" s="69">
        <f t="shared" si="1"/>
        <v>1</v>
      </c>
      <c r="M18" s="69">
        <f t="shared" si="0"/>
        <v>1</v>
      </c>
      <c r="N18" s="69">
        <f t="shared" si="0"/>
        <v>1</v>
      </c>
      <c r="O18" s="78"/>
      <c r="P18" s="69">
        <f ca="1">IF(SUM(L18:INDIRECT(ADDRESS(ROW(L18)+$Q$7,COLUMN(L18),1,1)))&gt;0,1,0)</f>
        <v>1</v>
      </c>
      <c r="Q18" s="69">
        <f ca="1">IF(SUM(M18:INDIRECT(ADDRESS(ROW(M18)+$Q$7,COLUMN(M18),1,1)))&gt;0,1,0)</f>
        <v>1</v>
      </c>
      <c r="R18" s="69">
        <f ca="1">IF(SUM(N18:INDIRECT(ADDRESS(ROW(N18)+$Q$7,COLUMN(N18),1,1)))&gt;0,1,0)</f>
        <v>1</v>
      </c>
    </row>
    <row r="19" spans="1:18" x14ac:dyDescent="0.35">
      <c r="A19" s="41">
        <v>11</v>
      </c>
      <c r="B19" s="42">
        <v>5</v>
      </c>
      <c r="C19" s="42">
        <v>10</v>
      </c>
      <c r="D19" s="42">
        <v>5</v>
      </c>
      <c r="E19" s="39"/>
      <c r="G19" s="68">
        <v>11</v>
      </c>
      <c r="H19" s="69">
        <v>0.5</v>
      </c>
      <c r="I19" s="69">
        <v>0.8</v>
      </c>
      <c r="J19" s="69">
        <v>0.5</v>
      </c>
      <c r="K19" s="66"/>
      <c r="L19" s="69">
        <f t="shared" si="1"/>
        <v>1</v>
      </c>
      <c r="M19" s="69">
        <f t="shared" si="0"/>
        <v>1</v>
      </c>
      <c r="N19" s="69">
        <f t="shared" si="0"/>
        <v>1</v>
      </c>
      <c r="O19" s="78"/>
      <c r="P19" s="69">
        <f ca="1">IF(SUM(L19:INDIRECT(ADDRESS(ROW(L19)+$Q$7,COLUMN(L19),1,1)))&gt;0,1,0)</f>
        <v>1</v>
      </c>
      <c r="Q19" s="69">
        <f ca="1">IF(SUM(M19:INDIRECT(ADDRESS(ROW(M19)+$Q$7,COLUMN(M19),1,1)))&gt;0,1,0)</f>
        <v>1</v>
      </c>
      <c r="R19" s="69">
        <f ca="1">IF(SUM(N19:INDIRECT(ADDRESS(ROW(N19)+$Q$7,COLUMN(N19),1,1)))&gt;0,1,0)</f>
        <v>1</v>
      </c>
    </row>
    <row r="20" spans="1:18" x14ac:dyDescent="0.35">
      <c r="A20" s="41">
        <v>12</v>
      </c>
      <c r="B20" s="42">
        <v>10</v>
      </c>
      <c r="C20" s="42">
        <v>10</v>
      </c>
      <c r="D20" s="42">
        <v>10</v>
      </c>
      <c r="E20" s="39"/>
      <c r="G20" s="68">
        <v>12</v>
      </c>
      <c r="H20" s="69">
        <v>0.8</v>
      </c>
      <c r="I20" s="69">
        <v>0.8</v>
      </c>
      <c r="J20" s="69">
        <v>0.8</v>
      </c>
      <c r="K20" s="66"/>
      <c r="L20" s="69">
        <f t="shared" si="1"/>
        <v>1</v>
      </c>
      <c r="M20" s="69">
        <f t="shared" si="0"/>
        <v>1</v>
      </c>
      <c r="N20" s="69">
        <f t="shared" si="0"/>
        <v>1</v>
      </c>
      <c r="O20" s="78"/>
      <c r="P20" s="69">
        <f ca="1">IF(SUM(L20:INDIRECT(ADDRESS(ROW(L20)+$Q$7,COLUMN(L20),1,1)))&gt;0,1,0)</f>
        <v>1</v>
      </c>
      <c r="Q20" s="69">
        <f ca="1">IF(SUM(M20:INDIRECT(ADDRESS(ROW(M20)+$Q$7,COLUMN(M20),1,1)))&gt;0,1,0)</f>
        <v>1</v>
      </c>
      <c r="R20" s="69">
        <f ca="1">IF(SUM(N20:INDIRECT(ADDRESS(ROW(N20)+$Q$7,COLUMN(N20),1,1)))&gt;0,1,0)</f>
        <v>1</v>
      </c>
    </row>
    <row r="21" spans="1:18" x14ac:dyDescent="0.35">
      <c r="A21" s="41">
        <v>13</v>
      </c>
      <c r="B21" s="42">
        <v>10</v>
      </c>
      <c r="C21" s="42">
        <v>10</v>
      </c>
      <c r="D21" s="42">
        <v>10</v>
      </c>
      <c r="E21" s="39"/>
      <c r="G21" s="68">
        <v>13</v>
      </c>
      <c r="H21" s="69">
        <v>0.8</v>
      </c>
      <c r="I21" s="69">
        <v>1</v>
      </c>
      <c r="J21" s="69">
        <v>0.8</v>
      </c>
      <c r="K21" s="66"/>
      <c r="L21" s="69">
        <f t="shared" si="1"/>
        <v>1</v>
      </c>
      <c r="M21" s="69">
        <f t="shared" si="0"/>
        <v>1</v>
      </c>
      <c r="N21" s="69">
        <f t="shared" si="0"/>
        <v>1</v>
      </c>
      <c r="O21" s="78"/>
      <c r="P21" s="69">
        <f ca="1">IF(SUM(L21:INDIRECT(ADDRESS(ROW(L21)+$Q$7,COLUMN(L21),1,1)))&gt;0,1,0)</f>
        <v>1</v>
      </c>
      <c r="Q21" s="69">
        <f ca="1">IF(SUM(M21:INDIRECT(ADDRESS(ROW(M21)+$Q$7,COLUMN(M21),1,1)))&gt;0,1,0)</f>
        <v>1</v>
      </c>
      <c r="R21" s="69">
        <f ca="1">IF(SUM(N21:INDIRECT(ADDRESS(ROW(N21)+$Q$7,COLUMN(N21),1,1)))&gt;0,1,0)</f>
        <v>1</v>
      </c>
    </row>
    <row r="22" spans="1:18" x14ac:dyDescent="0.35">
      <c r="A22" s="41">
        <v>14</v>
      </c>
      <c r="B22" s="42">
        <v>10</v>
      </c>
      <c r="C22" s="42">
        <v>15</v>
      </c>
      <c r="D22" s="42">
        <v>10</v>
      </c>
      <c r="E22" s="39"/>
      <c r="G22" s="68">
        <v>14</v>
      </c>
      <c r="H22" s="69">
        <v>0.5</v>
      </c>
      <c r="I22" s="69">
        <v>1</v>
      </c>
      <c r="J22" s="69">
        <v>0.8</v>
      </c>
      <c r="K22" s="66"/>
      <c r="L22" s="69">
        <f t="shared" si="1"/>
        <v>1</v>
      </c>
      <c r="M22" s="69">
        <f t="shared" si="0"/>
        <v>1</v>
      </c>
      <c r="N22" s="69">
        <f t="shared" si="0"/>
        <v>1</v>
      </c>
      <c r="O22" s="78"/>
      <c r="P22" s="69">
        <f ca="1">IF(SUM(L22:INDIRECT(ADDRESS(ROW(L22)+$Q$7,COLUMN(L22),1,1)))&gt;0,1,0)</f>
        <v>1</v>
      </c>
      <c r="Q22" s="69">
        <f ca="1">IF(SUM(M22:INDIRECT(ADDRESS(ROW(M22)+$Q$7,COLUMN(M22),1,1)))&gt;0,1,0)</f>
        <v>1</v>
      </c>
      <c r="R22" s="69">
        <f ca="1">IF(SUM(N22:INDIRECT(ADDRESS(ROW(N22)+$Q$7,COLUMN(N22),1,1)))&gt;0,1,0)</f>
        <v>1</v>
      </c>
    </row>
    <row r="23" spans="1:18" x14ac:dyDescent="0.35">
      <c r="A23" s="41">
        <v>15</v>
      </c>
      <c r="B23" s="42">
        <v>5</v>
      </c>
      <c r="C23" s="42">
        <v>15</v>
      </c>
      <c r="D23" s="42">
        <v>15</v>
      </c>
      <c r="E23" s="39"/>
      <c r="G23" s="68">
        <v>15</v>
      </c>
      <c r="H23" s="69">
        <v>0.5</v>
      </c>
      <c r="I23" s="69">
        <v>1</v>
      </c>
      <c r="J23" s="69">
        <v>1</v>
      </c>
      <c r="K23" s="66"/>
      <c r="L23" s="69">
        <f t="shared" si="1"/>
        <v>1</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5</v>
      </c>
      <c r="C24" s="42">
        <v>15</v>
      </c>
      <c r="D24" s="42">
        <v>15</v>
      </c>
      <c r="E24" s="39"/>
      <c r="G24" s="68">
        <v>16</v>
      </c>
      <c r="H24" s="69">
        <v>0.5</v>
      </c>
      <c r="I24" s="69">
        <v>1</v>
      </c>
      <c r="J24" s="69">
        <v>1</v>
      </c>
      <c r="K24" s="66"/>
      <c r="L24" s="69">
        <f t="shared" si="1"/>
        <v>1</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5</v>
      </c>
      <c r="C25" s="42">
        <v>15</v>
      </c>
      <c r="D25" s="42">
        <v>15</v>
      </c>
      <c r="E25" s="39"/>
      <c r="G25" s="68">
        <v>17</v>
      </c>
      <c r="H25" s="69">
        <v>0.5</v>
      </c>
      <c r="I25" s="69">
        <v>1</v>
      </c>
      <c r="J25" s="69">
        <v>1</v>
      </c>
      <c r="K25" s="66"/>
      <c r="L25" s="69">
        <f t="shared" si="1"/>
        <v>1</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10</v>
      </c>
      <c r="C26" s="42">
        <v>15</v>
      </c>
      <c r="D26" s="42">
        <v>15</v>
      </c>
      <c r="E26" s="39"/>
      <c r="G26" s="68">
        <v>18</v>
      </c>
      <c r="H26" s="69">
        <v>0.8</v>
      </c>
      <c r="I26" s="69">
        <v>1</v>
      </c>
      <c r="J26" s="69">
        <v>1</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10</v>
      </c>
      <c r="C27" s="42">
        <v>15</v>
      </c>
      <c r="D27" s="42">
        <v>15</v>
      </c>
      <c r="E27" s="39"/>
      <c r="G27" s="68">
        <v>19</v>
      </c>
      <c r="H27" s="69">
        <v>0.8</v>
      </c>
      <c r="I27" s="69">
        <v>1</v>
      </c>
      <c r="J27" s="69">
        <v>1</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10</v>
      </c>
      <c r="C28" s="42">
        <v>10</v>
      </c>
      <c r="D28" s="42">
        <v>10</v>
      </c>
      <c r="E28" s="39"/>
      <c r="G28" s="68">
        <v>20</v>
      </c>
      <c r="H28" s="69">
        <v>0.5</v>
      </c>
      <c r="I28" s="69">
        <v>0.8</v>
      </c>
      <c r="J28" s="69">
        <v>0.8</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0</v>
      </c>
      <c r="C29" s="42">
        <v>0</v>
      </c>
      <c r="D29" s="42">
        <v>0</v>
      </c>
      <c r="E29" s="39"/>
      <c r="G29" s="68">
        <v>21</v>
      </c>
      <c r="H29" s="69">
        <v>0</v>
      </c>
      <c r="I29" s="69">
        <v>0</v>
      </c>
      <c r="J29" s="69">
        <v>0</v>
      </c>
      <c r="K29" s="66"/>
      <c r="L29" s="69">
        <f t="shared" si="1"/>
        <v>0</v>
      </c>
      <c r="M29" s="69">
        <f t="shared" si="0"/>
        <v>0</v>
      </c>
      <c r="N29" s="69">
        <f t="shared" si="0"/>
        <v>0</v>
      </c>
      <c r="O29" s="78"/>
      <c r="P29" s="69">
        <f ca="1">IF(SUM(L29:INDIRECT(ADDRESS(ROW(L29)+$Q$7,COLUMN(L29),1,1)))&gt;0,1,0)</f>
        <v>0</v>
      </c>
      <c r="Q29" s="69">
        <f ca="1">IF(SUM(M29:INDIRECT(ADDRESS(ROW(M29)+$Q$7,COLUMN(M29),1,1)))&gt;0,1,0)</f>
        <v>0</v>
      </c>
      <c r="R29" s="69">
        <f ca="1">IF(SUM(N29:INDIRECT(ADDRESS(ROW(N29)+$Q$7,COLUMN(N29),1,1)))&gt;0,1,0)</f>
        <v>0</v>
      </c>
    </row>
    <row r="30" spans="1:18" x14ac:dyDescent="0.35">
      <c r="A30" s="41">
        <v>22</v>
      </c>
      <c r="B30" s="42">
        <v>0</v>
      </c>
      <c r="C30" s="42">
        <v>0</v>
      </c>
      <c r="D30" s="42">
        <v>0</v>
      </c>
      <c r="E30" s="39"/>
      <c r="G30" s="68">
        <v>22</v>
      </c>
      <c r="H30" s="69">
        <v>0</v>
      </c>
      <c r="I30" s="69">
        <v>0</v>
      </c>
      <c r="J30" s="69">
        <v>0</v>
      </c>
      <c r="K30" s="66"/>
      <c r="L30" s="69">
        <f t="shared" si="1"/>
        <v>0</v>
      </c>
      <c r="M30" s="69">
        <f t="shared" si="0"/>
        <v>0</v>
      </c>
      <c r="N30" s="69">
        <f t="shared" si="0"/>
        <v>0</v>
      </c>
      <c r="O30" s="78"/>
      <c r="P30" s="69">
        <f ca="1">IF(SUM(L30:INDIRECT(ADDRESS(ROW(L30)+$Q$7,COLUMN(L30),1,1)))&gt;0,1,0)</f>
        <v>0</v>
      </c>
      <c r="Q30" s="69">
        <f ca="1">IF(SUM(M30:INDIRECT(ADDRESS(ROW(M30)+$Q$7,COLUMN(M30),1,1)))&gt;0,1,0)</f>
        <v>0</v>
      </c>
      <c r="R30" s="69">
        <f ca="1">IF(SUM(N30:INDIRECT(ADDRESS(ROW(N30)+$Q$7,COLUMN(N30),1,1)))&gt;0,1,0)</f>
        <v>0</v>
      </c>
    </row>
    <row r="31" spans="1:18" x14ac:dyDescent="0.35">
      <c r="A31" s="41">
        <v>23</v>
      </c>
      <c r="B31" s="42">
        <v>0</v>
      </c>
      <c r="C31" s="42">
        <v>0</v>
      </c>
      <c r="D31" s="42">
        <v>0</v>
      </c>
      <c r="E31" s="39"/>
      <c r="G31" s="68">
        <v>23</v>
      </c>
      <c r="H31" s="69">
        <v>0</v>
      </c>
      <c r="I31" s="69">
        <v>0</v>
      </c>
      <c r="J31" s="69">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1">
        <v>24</v>
      </c>
      <c r="B32" s="42">
        <v>0</v>
      </c>
      <c r="C32" s="42">
        <v>0</v>
      </c>
      <c r="D32" s="42">
        <v>0</v>
      </c>
      <c r="E32" s="39"/>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4" t="s">
        <v>189</v>
      </c>
      <c r="B34" s="65">
        <f>SUM(B9:B33)</f>
        <v>85</v>
      </c>
      <c r="C34" s="65">
        <f t="shared" ref="C34:D34" si="2">SUM(C9:C33)</f>
        <v>135</v>
      </c>
      <c r="D34" s="65">
        <f t="shared" si="2"/>
        <v>125</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{AC725B72-3DEB-48B2-8883-A55E4903B93F}</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{EC156E2B-A324-44B5-848D-C7BFE4E13BC4}</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{83806E8B-D8B4-45E2-9BBF-C4C2587833C7}</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{F4658033-0310-47FC-B780-263CB653DDC8}</x14:id>
        </ext>
      </extLst>
    </cfRule>
  </conditionalFormatting>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AC725B72-3DEB-48B2-8883-A55E4903B93F}">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EC156E2B-A324-44B5-848D-C7BFE4E13BC4}">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83806E8B-D8B4-45E2-9BBF-C4C2587833C7}">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F4658033-0310-47FC-B780-263CB653DDC8}">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9"/>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128</v>
      </c>
    </row>
    <row r="2" spans="1:18" x14ac:dyDescent="0.35">
      <c r="A2" s="37" t="s">
        <v>73</v>
      </c>
      <c r="B2" s="38"/>
      <c r="C2" s="38"/>
      <c r="D2" s="39" t="s">
        <v>129</v>
      </c>
    </row>
    <row r="3" spans="1:18" ht="43.5" x14ac:dyDescent="0.35">
      <c r="A3" s="37" t="s">
        <v>75</v>
      </c>
      <c r="B3" s="38"/>
      <c r="C3" s="38"/>
      <c r="D3" s="49" t="s">
        <v>130</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10</v>
      </c>
      <c r="G9" s="68">
        <v>1</v>
      </c>
      <c r="H9" s="69">
        <v>0</v>
      </c>
      <c r="I9" s="69">
        <v>0</v>
      </c>
      <c r="J9" s="69">
        <v>0.8</v>
      </c>
      <c r="K9" s="66"/>
      <c r="L9" s="69">
        <f>IF(H9&gt;0,1,0)</f>
        <v>0</v>
      </c>
      <c r="M9" s="69">
        <f t="shared" ref="M9:N32" si="0">IF(I9&gt;0,1,0)</f>
        <v>0</v>
      </c>
      <c r="N9" s="69">
        <f t="shared" si="0"/>
        <v>1</v>
      </c>
      <c r="O9" s="78"/>
      <c r="P9" s="69">
        <f ca="1">IF(SUM(L9:INDIRECT(ADDRESS(ROW(L9)+$Q$7,COLUMN(L9),1,1)))&gt;0,1,0)</f>
        <v>0</v>
      </c>
      <c r="Q9" s="69">
        <f ca="1">IF(SUM(M9:INDIRECT(ADDRESS(ROW(M9)+$Q$7,COLUMN(M9),1,1)))&gt;0,1,0)</f>
        <v>0</v>
      </c>
      <c r="R9" s="69">
        <f ca="1">IF(SUM(N9:INDIRECT(ADDRESS(ROW(N9)+$Q$7,COLUMN(N9),1,1)))&gt;0,1,0)</f>
        <v>1</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0</v>
      </c>
      <c r="Q12" s="69">
        <f ca="1">IF(SUM(M12:INDIRECT(ADDRESS(ROW(M12)+$Q$7,COLUMN(M12),1,1)))&gt;0,1,0)</f>
        <v>0</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0</v>
      </c>
      <c r="Q13" s="69">
        <f ca="1">IF(SUM(M13:INDIRECT(ADDRESS(ROW(M13)+$Q$7,COLUMN(M13),1,1)))&gt;0,1,0)</f>
        <v>0</v>
      </c>
      <c r="R13" s="69">
        <f ca="1">IF(SUM(N13:INDIRECT(ADDRESS(ROW(N13)+$Q$7,COLUMN(N13),1,1)))&gt;0,1,0)</f>
        <v>0</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0</v>
      </c>
      <c r="Q14" s="69">
        <f ca="1">IF(SUM(M14:INDIRECT(ADDRESS(ROW(M14)+$Q$7,COLUMN(M14),1,1)))&gt;0,1,0)</f>
        <v>0</v>
      </c>
      <c r="R14" s="69">
        <f ca="1">IF(SUM(N14:INDIRECT(ADDRESS(ROW(N14)+$Q$7,COLUMN(N14),1,1)))&gt;0,1,0)</f>
        <v>0</v>
      </c>
    </row>
    <row r="15" spans="1:18" x14ac:dyDescent="0.35">
      <c r="A15" s="41">
        <v>7</v>
      </c>
      <c r="B15" s="42">
        <v>0</v>
      </c>
      <c r="C15" s="42">
        <v>0</v>
      </c>
      <c r="D15" s="42">
        <v>0</v>
      </c>
      <c r="G15" s="68">
        <v>7</v>
      </c>
      <c r="H15" s="69">
        <v>0</v>
      </c>
      <c r="I15" s="69">
        <v>0</v>
      </c>
      <c r="J15" s="69">
        <v>0</v>
      </c>
      <c r="K15" s="66"/>
      <c r="L15" s="69">
        <f t="shared" si="1"/>
        <v>0</v>
      </c>
      <c r="M15" s="69">
        <f t="shared" si="0"/>
        <v>0</v>
      </c>
      <c r="N15" s="69">
        <f t="shared" si="0"/>
        <v>0</v>
      </c>
      <c r="O15" s="78"/>
      <c r="P15" s="69">
        <f ca="1">IF(SUM(L15:INDIRECT(ADDRESS(ROW(L15)+$Q$7,COLUMN(L15),1,1)))&gt;0,1,0)</f>
        <v>0</v>
      </c>
      <c r="Q15" s="69">
        <f ca="1">IF(SUM(M15:INDIRECT(ADDRESS(ROW(M15)+$Q$7,COLUMN(M15),1,1)))&gt;0,1,0)</f>
        <v>0</v>
      </c>
      <c r="R15" s="69">
        <f ca="1">IF(SUM(N15:INDIRECT(ADDRESS(ROW(N15)+$Q$7,COLUMN(N15),1,1)))&gt;0,1,0)</f>
        <v>0</v>
      </c>
    </row>
    <row r="16" spans="1:18" x14ac:dyDescent="0.35">
      <c r="A16" s="41">
        <v>8</v>
      </c>
      <c r="B16" s="42">
        <v>0</v>
      </c>
      <c r="C16" s="42">
        <v>0</v>
      </c>
      <c r="D16" s="42">
        <v>0</v>
      </c>
      <c r="G16" s="68">
        <v>8</v>
      </c>
      <c r="H16" s="69">
        <v>0</v>
      </c>
      <c r="I16" s="69">
        <v>0</v>
      </c>
      <c r="J16" s="69">
        <v>0</v>
      </c>
      <c r="K16" s="66"/>
      <c r="L16" s="69">
        <f t="shared" si="1"/>
        <v>0</v>
      </c>
      <c r="M16" s="69">
        <f t="shared" si="0"/>
        <v>0</v>
      </c>
      <c r="N16" s="69">
        <f t="shared" si="0"/>
        <v>0</v>
      </c>
      <c r="O16" s="78"/>
      <c r="P16" s="69">
        <f ca="1">IF(SUM(L16:INDIRECT(ADDRESS(ROW(L16)+$Q$7,COLUMN(L16),1,1)))&gt;0,1,0)</f>
        <v>0</v>
      </c>
      <c r="Q16" s="69">
        <f ca="1">IF(SUM(M16:INDIRECT(ADDRESS(ROW(M16)+$Q$7,COLUMN(M16),1,1)))&gt;0,1,0)</f>
        <v>0</v>
      </c>
      <c r="R16" s="69">
        <f ca="1">IF(SUM(N16:INDIRECT(ADDRESS(ROW(N16)+$Q$7,COLUMN(N16),1,1)))&gt;0,1,0)</f>
        <v>0</v>
      </c>
    </row>
    <row r="17" spans="1:18" x14ac:dyDescent="0.35">
      <c r="A17" s="41">
        <v>9</v>
      </c>
      <c r="B17" s="42">
        <v>0</v>
      </c>
      <c r="C17" s="42">
        <v>0</v>
      </c>
      <c r="D17" s="42">
        <v>0</v>
      </c>
      <c r="G17" s="68">
        <v>9</v>
      </c>
      <c r="H17" s="69">
        <v>0</v>
      </c>
      <c r="I17" s="69">
        <v>0</v>
      </c>
      <c r="J17" s="69">
        <v>0</v>
      </c>
      <c r="K17" s="66"/>
      <c r="L17" s="69">
        <f t="shared" si="1"/>
        <v>0</v>
      </c>
      <c r="M17" s="69">
        <f t="shared" si="0"/>
        <v>0</v>
      </c>
      <c r="N17" s="69">
        <f t="shared" si="0"/>
        <v>0</v>
      </c>
      <c r="O17" s="78"/>
      <c r="P17" s="69">
        <f ca="1">IF(SUM(L17:INDIRECT(ADDRESS(ROW(L17)+$Q$7,COLUMN(L17),1,1)))&gt;0,1,0)</f>
        <v>0</v>
      </c>
      <c r="Q17" s="69">
        <f ca="1">IF(SUM(M17:INDIRECT(ADDRESS(ROW(M17)+$Q$7,COLUMN(M17),1,1)))&gt;0,1,0)</f>
        <v>0</v>
      </c>
      <c r="R17" s="69">
        <f ca="1">IF(SUM(N17:INDIRECT(ADDRESS(ROW(N17)+$Q$7,COLUMN(N17),1,1)))&gt;0,1,0)</f>
        <v>0</v>
      </c>
    </row>
    <row r="18" spans="1:18" x14ac:dyDescent="0.35">
      <c r="A18" s="41">
        <v>10</v>
      </c>
      <c r="B18" s="42">
        <v>0</v>
      </c>
      <c r="C18" s="42">
        <v>0</v>
      </c>
      <c r="D18" s="42">
        <v>0</v>
      </c>
      <c r="G18" s="68">
        <v>10</v>
      </c>
      <c r="H18" s="69">
        <v>0</v>
      </c>
      <c r="I18" s="69">
        <v>0</v>
      </c>
      <c r="J18" s="69">
        <v>0</v>
      </c>
      <c r="K18" s="66"/>
      <c r="L18" s="69">
        <f t="shared" si="1"/>
        <v>0</v>
      </c>
      <c r="M18" s="69">
        <f t="shared" si="0"/>
        <v>0</v>
      </c>
      <c r="N18" s="69">
        <f t="shared" si="0"/>
        <v>0</v>
      </c>
      <c r="O18" s="78"/>
      <c r="P18" s="69">
        <f ca="1">IF(SUM(L18:INDIRECT(ADDRESS(ROW(L18)+$Q$7,COLUMN(L18),1,1)))&gt;0,1,0)</f>
        <v>0</v>
      </c>
      <c r="Q18" s="69">
        <f ca="1">IF(SUM(M18:INDIRECT(ADDRESS(ROW(M18)+$Q$7,COLUMN(M18),1,1)))&gt;0,1,0)</f>
        <v>0</v>
      </c>
      <c r="R18" s="69">
        <f ca="1">IF(SUM(N18:INDIRECT(ADDRESS(ROW(N18)+$Q$7,COLUMN(N18),1,1)))&gt;0,1,0)</f>
        <v>0</v>
      </c>
    </row>
    <row r="19" spans="1:18" x14ac:dyDescent="0.35">
      <c r="A19" s="41">
        <v>11</v>
      </c>
      <c r="B19" s="42">
        <v>0</v>
      </c>
      <c r="C19" s="42">
        <v>0</v>
      </c>
      <c r="D19" s="42">
        <v>0</v>
      </c>
      <c r="G19" s="68">
        <v>11</v>
      </c>
      <c r="H19" s="69">
        <v>0</v>
      </c>
      <c r="I19" s="69">
        <v>0</v>
      </c>
      <c r="J19" s="69">
        <v>0</v>
      </c>
      <c r="K19" s="66"/>
      <c r="L19" s="69">
        <f t="shared" si="1"/>
        <v>0</v>
      </c>
      <c r="M19" s="69">
        <f t="shared" si="0"/>
        <v>0</v>
      </c>
      <c r="N19" s="69">
        <f t="shared" si="0"/>
        <v>0</v>
      </c>
      <c r="O19" s="78"/>
      <c r="P19" s="69">
        <f ca="1">IF(SUM(L19:INDIRECT(ADDRESS(ROW(L19)+$Q$7,COLUMN(L19),1,1)))&gt;0,1,0)</f>
        <v>0</v>
      </c>
      <c r="Q19" s="69">
        <f ca="1">IF(SUM(M19:INDIRECT(ADDRESS(ROW(M19)+$Q$7,COLUMN(M19),1,1)))&gt;0,1,0)</f>
        <v>0</v>
      </c>
      <c r="R19" s="69">
        <f ca="1">IF(SUM(N19:INDIRECT(ADDRESS(ROW(N19)+$Q$7,COLUMN(N19),1,1)))&gt;0,1,0)</f>
        <v>0</v>
      </c>
    </row>
    <row r="20" spans="1:18" x14ac:dyDescent="0.35">
      <c r="A20" s="41">
        <v>12</v>
      </c>
      <c r="B20" s="42">
        <v>0</v>
      </c>
      <c r="C20" s="42">
        <v>0</v>
      </c>
      <c r="D20" s="42">
        <v>0</v>
      </c>
      <c r="G20" s="68">
        <v>12</v>
      </c>
      <c r="H20" s="69">
        <v>0</v>
      </c>
      <c r="I20" s="69">
        <v>0</v>
      </c>
      <c r="J20" s="69">
        <v>0</v>
      </c>
      <c r="K20" s="66"/>
      <c r="L20" s="69">
        <f t="shared" si="1"/>
        <v>0</v>
      </c>
      <c r="M20" s="69">
        <f t="shared" si="0"/>
        <v>0</v>
      </c>
      <c r="N20" s="69">
        <f t="shared" si="0"/>
        <v>0</v>
      </c>
      <c r="O20" s="78"/>
      <c r="P20" s="69">
        <f ca="1">IF(SUM(L20:INDIRECT(ADDRESS(ROW(L20)+$Q$7,COLUMN(L20),1,1)))&gt;0,1,0)</f>
        <v>0</v>
      </c>
      <c r="Q20" s="69">
        <f ca="1">IF(SUM(M20:INDIRECT(ADDRESS(ROW(M20)+$Q$7,COLUMN(M20),1,1)))&gt;0,1,0)</f>
        <v>1</v>
      </c>
      <c r="R20" s="69">
        <f ca="1">IF(SUM(N20:INDIRECT(ADDRESS(ROW(N20)+$Q$7,COLUMN(N20),1,1)))&gt;0,1,0)</f>
        <v>1</v>
      </c>
    </row>
    <row r="21" spans="1:18" x14ac:dyDescent="0.35">
      <c r="A21" s="41">
        <v>13</v>
      </c>
      <c r="B21" s="42">
        <v>0</v>
      </c>
      <c r="C21" s="42">
        <v>0</v>
      </c>
      <c r="D21" s="42">
        <v>0</v>
      </c>
      <c r="G21" s="68">
        <v>13</v>
      </c>
      <c r="H21" s="69">
        <v>0</v>
      </c>
      <c r="I21" s="69">
        <v>0</v>
      </c>
      <c r="J21" s="69">
        <v>0</v>
      </c>
      <c r="K21" s="66"/>
      <c r="L21" s="69">
        <f t="shared" si="1"/>
        <v>0</v>
      </c>
      <c r="M21" s="69">
        <f t="shared" si="0"/>
        <v>0</v>
      </c>
      <c r="N21" s="69">
        <f t="shared" si="0"/>
        <v>0</v>
      </c>
      <c r="O21" s="78"/>
      <c r="P21" s="69">
        <f ca="1">IF(SUM(L21:INDIRECT(ADDRESS(ROW(L21)+$Q$7,COLUMN(L21),1,1)))&gt;0,1,0)</f>
        <v>0</v>
      </c>
      <c r="Q21" s="69">
        <f ca="1">IF(SUM(M21:INDIRECT(ADDRESS(ROW(M21)+$Q$7,COLUMN(M21),1,1)))&gt;0,1,0)</f>
        <v>1</v>
      </c>
      <c r="R21" s="69">
        <f ca="1">IF(SUM(N21:INDIRECT(ADDRESS(ROW(N21)+$Q$7,COLUMN(N21),1,1)))&gt;0,1,0)</f>
        <v>1</v>
      </c>
    </row>
    <row r="22" spans="1:18" x14ac:dyDescent="0.35">
      <c r="A22" s="41">
        <v>14</v>
      </c>
      <c r="B22" s="42">
        <v>0</v>
      </c>
      <c r="C22" s="42">
        <v>0</v>
      </c>
      <c r="D22" s="42">
        <v>0</v>
      </c>
      <c r="G22" s="68">
        <v>14</v>
      </c>
      <c r="H22" s="69">
        <v>0</v>
      </c>
      <c r="I22" s="69">
        <v>0</v>
      </c>
      <c r="J22" s="69">
        <v>0</v>
      </c>
      <c r="K22" s="66"/>
      <c r="L22" s="69">
        <f t="shared" si="1"/>
        <v>0</v>
      </c>
      <c r="M22" s="69">
        <f t="shared" si="0"/>
        <v>0</v>
      </c>
      <c r="N22" s="69">
        <f t="shared" si="0"/>
        <v>0</v>
      </c>
      <c r="O22" s="78"/>
      <c r="P22" s="69">
        <f ca="1">IF(SUM(L22:INDIRECT(ADDRESS(ROW(L22)+$Q$7,COLUMN(L22),1,1)))&gt;0,1,0)</f>
        <v>0</v>
      </c>
      <c r="Q22" s="69">
        <f ca="1">IF(SUM(M22:INDIRECT(ADDRESS(ROW(M22)+$Q$7,COLUMN(M22),1,1)))&gt;0,1,0)</f>
        <v>1</v>
      </c>
      <c r="R22" s="69">
        <f ca="1">IF(SUM(N22:INDIRECT(ADDRESS(ROW(N22)+$Q$7,COLUMN(N22),1,1)))&gt;0,1,0)</f>
        <v>1</v>
      </c>
    </row>
    <row r="23" spans="1:18" x14ac:dyDescent="0.35">
      <c r="A23" s="41">
        <v>15</v>
      </c>
      <c r="B23" s="42">
        <v>0</v>
      </c>
      <c r="C23" s="42">
        <v>5</v>
      </c>
      <c r="D23" s="42">
        <v>5</v>
      </c>
      <c r="G23" s="68">
        <v>15</v>
      </c>
      <c r="H23" s="69">
        <v>0</v>
      </c>
      <c r="I23" s="69">
        <v>0.5</v>
      </c>
      <c r="J23" s="69">
        <v>0.5</v>
      </c>
      <c r="K23" s="66"/>
      <c r="L23" s="69">
        <f t="shared" si="1"/>
        <v>0</v>
      </c>
      <c r="M23" s="69">
        <f t="shared" si="0"/>
        <v>1</v>
      </c>
      <c r="N23" s="69">
        <f t="shared" si="0"/>
        <v>1</v>
      </c>
      <c r="O23" s="78"/>
      <c r="P23" s="69">
        <f ca="1">IF(SUM(L23:INDIRECT(ADDRESS(ROW(L23)+$Q$7,COLUMN(L23),1,1)))&gt;0,1,0)</f>
        <v>1</v>
      </c>
      <c r="Q23" s="69">
        <f ca="1">IF(SUM(M23:INDIRECT(ADDRESS(ROW(M23)+$Q$7,COLUMN(M23),1,1)))&gt;0,1,0)</f>
        <v>1</v>
      </c>
      <c r="R23" s="69">
        <f ca="1">IF(SUM(N23:INDIRECT(ADDRESS(ROW(N23)+$Q$7,COLUMN(N23),1,1)))&gt;0,1,0)</f>
        <v>1</v>
      </c>
    </row>
    <row r="24" spans="1:18" x14ac:dyDescent="0.35">
      <c r="A24" s="41">
        <v>16</v>
      </c>
      <c r="B24" s="42">
        <v>0</v>
      </c>
      <c r="C24" s="42">
        <v>5</v>
      </c>
      <c r="D24" s="42">
        <v>5</v>
      </c>
      <c r="G24" s="68">
        <v>16</v>
      </c>
      <c r="H24" s="69">
        <v>0</v>
      </c>
      <c r="I24" s="69">
        <v>0.5</v>
      </c>
      <c r="J24" s="69">
        <v>0.5</v>
      </c>
      <c r="K24" s="66"/>
      <c r="L24" s="69">
        <f t="shared" si="1"/>
        <v>0</v>
      </c>
      <c r="M24" s="69">
        <f t="shared" si="0"/>
        <v>1</v>
      </c>
      <c r="N24" s="69">
        <f t="shared" si="0"/>
        <v>1</v>
      </c>
      <c r="O24" s="78"/>
      <c r="P24" s="69">
        <f ca="1">IF(SUM(L24:INDIRECT(ADDRESS(ROW(L24)+$Q$7,COLUMN(L24),1,1)))&gt;0,1,0)</f>
        <v>1</v>
      </c>
      <c r="Q24" s="69">
        <f ca="1">IF(SUM(M24:INDIRECT(ADDRESS(ROW(M24)+$Q$7,COLUMN(M24),1,1)))&gt;0,1,0)</f>
        <v>1</v>
      </c>
      <c r="R24" s="69">
        <f ca="1">IF(SUM(N24:INDIRECT(ADDRESS(ROW(N24)+$Q$7,COLUMN(N24),1,1)))&gt;0,1,0)</f>
        <v>1</v>
      </c>
    </row>
    <row r="25" spans="1:18" x14ac:dyDescent="0.35">
      <c r="A25" s="41">
        <v>17</v>
      </c>
      <c r="B25" s="42">
        <v>0</v>
      </c>
      <c r="C25" s="42">
        <v>5</v>
      </c>
      <c r="D25" s="42">
        <v>5</v>
      </c>
      <c r="G25" s="68">
        <v>17</v>
      </c>
      <c r="H25" s="69">
        <v>0</v>
      </c>
      <c r="I25" s="69">
        <v>0.5</v>
      </c>
      <c r="J25" s="69">
        <v>0.5</v>
      </c>
      <c r="K25" s="66"/>
      <c r="L25" s="69">
        <f t="shared" si="1"/>
        <v>0</v>
      </c>
      <c r="M25" s="69">
        <f t="shared" si="0"/>
        <v>1</v>
      </c>
      <c r="N25" s="69">
        <f t="shared" si="0"/>
        <v>1</v>
      </c>
      <c r="O25" s="78"/>
      <c r="P25" s="69">
        <f ca="1">IF(SUM(L25:INDIRECT(ADDRESS(ROW(L25)+$Q$7,COLUMN(L25),1,1)))&gt;0,1,0)</f>
        <v>1</v>
      </c>
      <c r="Q25" s="69">
        <f ca="1">IF(SUM(M25:INDIRECT(ADDRESS(ROW(M25)+$Q$7,COLUMN(M25),1,1)))&gt;0,1,0)</f>
        <v>1</v>
      </c>
      <c r="R25" s="69">
        <f ca="1">IF(SUM(N25:INDIRECT(ADDRESS(ROW(N25)+$Q$7,COLUMN(N25),1,1)))&gt;0,1,0)</f>
        <v>1</v>
      </c>
    </row>
    <row r="26" spans="1:18" x14ac:dyDescent="0.35">
      <c r="A26" s="41">
        <v>18</v>
      </c>
      <c r="B26" s="42">
        <v>5</v>
      </c>
      <c r="C26" s="42">
        <v>10</v>
      </c>
      <c r="D26" s="42">
        <v>10</v>
      </c>
      <c r="G26" s="68">
        <v>18</v>
      </c>
      <c r="H26" s="69">
        <v>0.8</v>
      </c>
      <c r="I26" s="69">
        <v>0.8</v>
      </c>
      <c r="J26" s="69">
        <v>0.8</v>
      </c>
      <c r="K26" s="66"/>
      <c r="L26" s="69">
        <f t="shared" si="1"/>
        <v>1</v>
      </c>
      <c r="M26" s="69">
        <f t="shared" si="0"/>
        <v>1</v>
      </c>
      <c r="N26" s="69">
        <f t="shared" si="0"/>
        <v>1</v>
      </c>
      <c r="O26" s="78"/>
      <c r="P26" s="69">
        <f ca="1">IF(SUM(L26:INDIRECT(ADDRESS(ROW(L26)+$Q$7,COLUMN(L26),1,1)))&gt;0,1,0)</f>
        <v>1</v>
      </c>
      <c r="Q26" s="69">
        <f ca="1">IF(SUM(M26:INDIRECT(ADDRESS(ROW(M26)+$Q$7,COLUMN(M26),1,1)))&gt;0,1,0)</f>
        <v>1</v>
      </c>
      <c r="R26" s="69">
        <f ca="1">IF(SUM(N26:INDIRECT(ADDRESS(ROW(N26)+$Q$7,COLUMN(N26),1,1)))&gt;0,1,0)</f>
        <v>1</v>
      </c>
    </row>
    <row r="27" spans="1:18" x14ac:dyDescent="0.35">
      <c r="A27" s="41">
        <v>19</v>
      </c>
      <c r="B27" s="42">
        <v>10</v>
      </c>
      <c r="C27" s="42">
        <v>10</v>
      </c>
      <c r="D27" s="42">
        <v>10</v>
      </c>
      <c r="G27" s="68">
        <v>19</v>
      </c>
      <c r="H27" s="69">
        <v>0.8</v>
      </c>
      <c r="I27" s="69">
        <v>0.8</v>
      </c>
      <c r="J27" s="69">
        <v>0.8</v>
      </c>
      <c r="K27" s="66"/>
      <c r="L27" s="69">
        <f t="shared" si="1"/>
        <v>1</v>
      </c>
      <c r="M27" s="69">
        <f t="shared" si="0"/>
        <v>1</v>
      </c>
      <c r="N27" s="69">
        <f t="shared" si="0"/>
        <v>1</v>
      </c>
      <c r="O27" s="78"/>
      <c r="P27" s="69">
        <f ca="1">IF(SUM(L27:INDIRECT(ADDRESS(ROW(L27)+$Q$7,COLUMN(L27),1,1)))&gt;0,1,0)</f>
        <v>1</v>
      </c>
      <c r="Q27" s="69">
        <f ca="1">IF(SUM(M27:INDIRECT(ADDRESS(ROW(M27)+$Q$7,COLUMN(M27),1,1)))&gt;0,1,0)</f>
        <v>1</v>
      </c>
      <c r="R27" s="69">
        <f ca="1">IF(SUM(N27:INDIRECT(ADDRESS(ROW(N27)+$Q$7,COLUMN(N27),1,1)))&gt;0,1,0)</f>
        <v>1</v>
      </c>
    </row>
    <row r="28" spans="1:18" x14ac:dyDescent="0.35">
      <c r="A28" s="41">
        <v>20</v>
      </c>
      <c r="B28" s="42">
        <v>10</v>
      </c>
      <c r="C28" s="42">
        <v>10</v>
      </c>
      <c r="D28" s="42">
        <v>10</v>
      </c>
      <c r="G28" s="68">
        <v>20</v>
      </c>
      <c r="H28" s="69">
        <v>0.8</v>
      </c>
      <c r="I28" s="69">
        <v>0.8</v>
      </c>
      <c r="J28" s="69">
        <v>0.8</v>
      </c>
      <c r="K28" s="66"/>
      <c r="L28" s="69">
        <f t="shared" si="1"/>
        <v>1</v>
      </c>
      <c r="M28" s="69">
        <f t="shared" si="0"/>
        <v>1</v>
      </c>
      <c r="N28" s="69">
        <f t="shared" si="0"/>
        <v>1</v>
      </c>
      <c r="O28" s="78"/>
      <c r="P28" s="69">
        <f ca="1">IF(SUM(L28:INDIRECT(ADDRESS(ROW(L28)+$Q$7,COLUMN(L28),1,1)))&gt;0,1,0)</f>
        <v>1</v>
      </c>
      <c r="Q28" s="69">
        <f ca="1">IF(SUM(M28:INDIRECT(ADDRESS(ROW(M28)+$Q$7,COLUMN(M28),1,1)))&gt;0,1,0)</f>
        <v>1</v>
      </c>
      <c r="R28" s="69">
        <f ca="1">IF(SUM(N28:INDIRECT(ADDRESS(ROW(N28)+$Q$7,COLUMN(N28),1,1)))&gt;0,1,0)</f>
        <v>1</v>
      </c>
    </row>
    <row r="29" spans="1:18" x14ac:dyDescent="0.35">
      <c r="A29" s="41">
        <v>21</v>
      </c>
      <c r="B29" s="42">
        <v>10</v>
      </c>
      <c r="C29" s="42">
        <v>10</v>
      </c>
      <c r="D29" s="42">
        <v>10</v>
      </c>
      <c r="G29" s="68">
        <v>21</v>
      </c>
      <c r="H29" s="69">
        <v>0.8</v>
      </c>
      <c r="I29" s="69">
        <v>0.8</v>
      </c>
      <c r="J29" s="69">
        <v>0.8</v>
      </c>
      <c r="K29" s="66"/>
      <c r="L29" s="69">
        <f t="shared" si="1"/>
        <v>1</v>
      </c>
      <c r="M29" s="69">
        <f t="shared" si="0"/>
        <v>1</v>
      </c>
      <c r="N29" s="69">
        <f t="shared" si="0"/>
        <v>1</v>
      </c>
      <c r="O29" s="78"/>
      <c r="P29" s="69">
        <f ca="1">IF(SUM(L29:INDIRECT(ADDRESS(ROW(L29)+$Q$7,COLUMN(L29),1,1)))&gt;0,1,0)</f>
        <v>1</v>
      </c>
      <c r="Q29" s="69">
        <f ca="1">IF(SUM(M29:INDIRECT(ADDRESS(ROW(M29)+$Q$7,COLUMN(M29),1,1)))&gt;0,1,0)</f>
        <v>1</v>
      </c>
      <c r="R29" s="69">
        <f ca="1">IF(SUM(N29:INDIRECT(ADDRESS(ROW(N29)+$Q$7,COLUMN(N29),1,1)))&gt;0,1,0)</f>
        <v>1</v>
      </c>
    </row>
    <row r="30" spans="1:18" x14ac:dyDescent="0.35">
      <c r="A30" s="41">
        <v>22</v>
      </c>
      <c r="B30" s="42">
        <v>15</v>
      </c>
      <c r="C30" s="42">
        <v>15</v>
      </c>
      <c r="D30" s="42">
        <v>15</v>
      </c>
      <c r="G30" s="68">
        <v>22</v>
      </c>
      <c r="H30" s="69">
        <v>1</v>
      </c>
      <c r="I30" s="69">
        <v>1</v>
      </c>
      <c r="J30" s="69">
        <v>1</v>
      </c>
      <c r="K30" s="66"/>
      <c r="L30" s="69">
        <f t="shared" si="1"/>
        <v>1</v>
      </c>
      <c r="M30" s="69">
        <f t="shared" si="0"/>
        <v>1</v>
      </c>
      <c r="N30" s="69">
        <f t="shared" si="0"/>
        <v>1</v>
      </c>
      <c r="O30" s="78"/>
      <c r="P30" s="69">
        <f ca="1">IF(SUM(L30:INDIRECT(ADDRESS(ROW(L30)+$Q$7,COLUMN(L30),1,1)))&gt;0,1,0)</f>
        <v>1</v>
      </c>
      <c r="Q30" s="69">
        <f ca="1">IF(SUM(M30:INDIRECT(ADDRESS(ROW(M30)+$Q$7,COLUMN(M30),1,1)))&gt;0,1,0)</f>
        <v>1</v>
      </c>
      <c r="R30" s="69">
        <f ca="1">IF(SUM(N30:INDIRECT(ADDRESS(ROW(N30)+$Q$7,COLUMN(N30),1,1)))&gt;0,1,0)</f>
        <v>1</v>
      </c>
    </row>
    <row r="31" spans="1:18" x14ac:dyDescent="0.35">
      <c r="A31" s="41">
        <v>23</v>
      </c>
      <c r="B31" s="42">
        <v>15</v>
      </c>
      <c r="C31" s="42">
        <v>15</v>
      </c>
      <c r="D31" s="42">
        <v>15</v>
      </c>
      <c r="G31" s="68">
        <v>23</v>
      </c>
      <c r="H31" s="69">
        <v>1</v>
      </c>
      <c r="I31" s="69">
        <v>1</v>
      </c>
      <c r="J31" s="69">
        <v>1</v>
      </c>
      <c r="K31" s="66"/>
      <c r="L31" s="69">
        <f t="shared" si="1"/>
        <v>1</v>
      </c>
      <c r="M31" s="69">
        <f t="shared" si="0"/>
        <v>1</v>
      </c>
      <c r="N31" s="69">
        <f t="shared" si="0"/>
        <v>1</v>
      </c>
      <c r="O31" s="78"/>
      <c r="P31" s="69">
        <f ca="1">IF(SUM(L31:INDIRECT(ADDRESS(ROW(L31)+$Q$7,COLUMN(L31),1,1)))&gt;0,1,0)</f>
        <v>1</v>
      </c>
      <c r="Q31" s="69">
        <f ca="1">IF(SUM(M31:INDIRECT(ADDRESS(ROW(M31)+$Q$7,COLUMN(M31),1,1)))&gt;0,1,0)</f>
        <v>1</v>
      </c>
      <c r="R31" s="69">
        <f ca="1">IF(SUM(N31:INDIRECT(ADDRESS(ROW(N31)+$Q$7,COLUMN(N31),1,1)))&gt;0,1,0)</f>
        <v>1</v>
      </c>
    </row>
    <row r="32" spans="1:18" x14ac:dyDescent="0.35">
      <c r="A32" s="41">
        <v>24</v>
      </c>
      <c r="B32" s="42">
        <v>15</v>
      </c>
      <c r="C32" s="42">
        <v>15</v>
      </c>
      <c r="D32" s="42">
        <v>15</v>
      </c>
      <c r="G32" s="68">
        <v>24</v>
      </c>
      <c r="H32" s="69">
        <v>1</v>
      </c>
      <c r="I32" s="69">
        <v>1</v>
      </c>
      <c r="J32" s="69">
        <v>1</v>
      </c>
      <c r="K32" s="66"/>
      <c r="L32" s="69">
        <f t="shared" si="1"/>
        <v>1</v>
      </c>
      <c r="M32" s="69">
        <f t="shared" si="0"/>
        <v>1</v>
      </c>
      <c r="N32" s="69">
        <f t="shared" si="0"/>
        <v>1</v>
      </c>
      <c r="O32" s="78"/>
      <c r="P32" s="69">
        <f ca="1">IF(SUM(L32:INDIRECT(ADDRESS(ROW(L32)+$Q$7,COLUMN(L32),1,1)))&gt;0,1,0)</f>
        <v>1</v>
      </c>
      <c r="Q32" s="69">
        <f ca="1">IF(SUM(M32:INDIRECT(ADDRESS(ROW(M32)+$Q$7,COLUMN(M32),1,1)))&gt;0,1,0)</f>
        <v>1</v>
      </c>
      <c r="R32" s="69">
        <f ca="1">IF(SUM(N32:INDIRECT(ADDRESS(ROW(N32)+$Q$7,COLUMN(N32),1,1)))&gt;0,1,0)</f>
        <v>1</v>
      </c>
    </row>
    <row r="34" spans="1:4" x14ac:dyDescent="0.35">
      <c r="A34" s="63" t="s">
        <v>189</v>
      </c>
      <c r="B34" s="42">
        <f>SUM(B9:B33)</f>
        <v>80</v>
      </c>
      <c r="C34" s="42">
        <f t="shared" ref="C34:D34" si="2">SUM(C9:C33)</f>
        <v>100</v>
      </c>
      <c r="D34" s="42">
        <f t="shared" si="2"/>
        <v>110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{46553D33-CC23-48A6-BBD2-3010B0DAC2A4}</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{63B798F4-0287-43AC-AB8B-21564589699E}</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{EEC78B12-04ED-4130-A4F8-37D98B5F195D}</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{35CBBE01-7411-4C05-B89A-4DE864185333}</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6553D33-CC23-48A6-BBD2-3010B0DAC2A4}">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63B798F4-0287-43AC-AB8B-21564589699E}">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EEC78B12-04ED-4130-A4F8-37D98B5F195D}">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35CBBE01-7411-4C05-B89A-4DE864185333}">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0"/>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131</v>
      </c>
    </row>
    <row r="2" spans="1:18" x14ac:dyDescent="0.35">
      <c r="A2" s="37" t="s">
        <v>73</v>
      </c>
      <c r="B2" s="38"/>
      <c r="C2" s="38"/>
      <c r="D2" s="39" t="s">
        <v>132</v>
      </c>
    </row>
    <row r="3" spans="1:18" x14ac:dyDescent="0.35">
      <c r="A3" s="37" t="s">
        <v>75</v>
      </c>
      <c r="B3" s="38"/>
      <c r="C3" s="38"/>
      <c r="D3" s="39" t="s">
        <v>133</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0</v>
      </c>
      <c r="Q12" s="69">
        <f ca="1">IF(SUM(M12:INDIRECT(ADDRESS(ROW(M12)+$Q$7,COLUMN(M12),1,1)))&gt;0,1,0)</f>
        <v>0</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0</v>
      </c>
      <c r="Q13" s="69">
        <f ca="1">IF(SUM(M13:INDIRECT(ADDRESS(ROW(M13)+$Q$7,COLUMN(M13),1,1)))&gt;0,1,0)</f>
        <v>0</v>
      </c>
      <c r="R13" s="69">
        <f ca="1">IF(SUM(N13:INDIRECT(ADDRESS(ROW(N13)+$Q$7,COLUMN(N13),1,1)))&gt;0,1,0)</f>
        <v>0</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1</v>
      </c>
      <c r="Q14" s="69">
        <f ca="1">IF(SUM(M14:INDIRECT(ADDRESS(ROW(M14)+$Q$7,COLUMN(M14),1,1)))&gt;0,1,0)</f>
        <v>1</v>
      </c>
      <c r="R14" s="69">
        <f ca="1">IF(SUM(N14:INDIRECT(ADDRESS(ROW(N14)+$Q$7,COLUMN(N14),1,1)))&gt;0,1,0)</f>
        <v>1</v>
      </c>
    </row>
    <row r="15" spans="1:18" x14ac:dyDescent="0.35">
      <c r="A15" s="41">
        <v>7</v>
      </c>
      <c r="B15" s="42">
        <v>0</v>
      </c>
      <c r="C15" s="42">
        <v>0</v>
      </c>
      <c r="D15" s="42">
        <v>0</v>
      </c>
      <c r="G15" s="68">
        <v>7</v>
      </c>
      <c r="H15" s="69">
        <v>0</v>
      </c>
      <c r="I15" s="69">
        <v>0</v>
      </c>
      <c r="J15" s="69">
        <v>0</v>
      </c>
      <c r="K15" s="66"/>
      <c r="L15" s="69">
        <f t="shared" si="1"/>
        <v>0</v>
      </c>
      <c r="M15" s="69">
        <f t="shared" si="0"/>
        <v>0</v>
      </c>
      <c r="N15" s="69">
        <f t="shared" si="0"/>
        <v>0</v>
      </c>
      <c r="O15" s="78"/>
      <c r="P15" s="69">
        <f ca="1">IF(SUM(L15:INDIRECT(ADDRESS(ROW(L15)+$Q$7,COLUMN(L15),1,1)))&gt;0,1,0)</f>
        <v>1</v>
      </c>
      <c r="Q15" s="69">
        <f ca="1">IF(SUM(M15:INDIRECT(ADDRESS(ROW(M15)+$Q$7,COLUMN(M15),1,1)))&gt;0,1,0)</f>
        <v>1</v>
      </c>
      <c r="R15" s="69">
        <f ca="1">IF(SUM(N15:INDIRECT(ADDRESS(ROW(N15)+$Q$7,COLUMN(N15),1,1)))&gt;0,1,0)</f>
        <v>1</v>
      </c>
    </row>
    <row r="16" spans="1:18" x14ac:dyDescent="0.35">
      <c r="A16" s="41">
        <v>8</v>
      </c>
      <c r="B16" s="42">
        <v>0</v>
      </c>
      <c r="C16" s="42">
        <v>0</v>
      </c>
      <c r="D16" s="42">
        <v>0</v>
      </c>
      <c r="G16" s="68">
        <v>8</v>
      </c>
      <c r="H16" s="69">
        <v>0</v>
      </c>
      <c r="I16" s="69">
        <v>0</v>
      </c>
      <c r="J16" s="69">
        <v>0</v>
      </c>
      <c r="K16" s="66"/>
      <c r="L16" s="69">
        <f t="shared" si="1"/>
        <v>0</v>
      </c>
      <c r="M16" s="69">
        <f t="shared" si="0"/>
        <v>0</v>
      </c>
      <c r="N16" s="69">
        <f t="shared" si="0"/>
        <v>0</v>
      </c>
      <c r="O16" s="78"/>
      <c r="P16" s="69">
        <f ca="1">IF(SUM(L16:INDIRECT(ADDRESS(ROW(L16)+$Q$7,COLUMN(L16),1,1)))&gt;0,1,0)</f>
        <v>1</v>
      </c>
      <c r="Q16" s="69">
        <f ca="1">IF(SUM(M16:INDIRECT(ADDRESS(ROW(M16)+$Q$7,COLUMN(M16),1,1)))&gt;0,1,0)</f>
        <v>1</v>
      </c>
      <c r="R16" s="69">
        <f ca="1">IF(SUM(N16:INDIRECT(ADDRESS(ROW(N16)+$Q$7,COLUMN(N16),1,1)))&gt;0,1,0)</f>
        <v>1</v>
      </c>
    </row>
    <row r="17" spans="1:18" x14ac:dyDescent="0.35">
      <c r="A17" s="41">
        <v>9</v>
      </c>
      <c r="B17" s="42">
        <v>10</v>
      </c>
      <c r="C17" s="42">
        <v>10</v>
      </c>
      <c r="D17" s="42">
        <v>10</v>
      </c>
      <c r="G17" s="68">
        <v>9</v>
      </c>
      <c r="H17" s="69">
        <v>0.2</v>
      </c>
      <c r="I17" s="69">
        <v>0.2</v>
      </c>
      <c r="J17" s="69">
        <v>0.2</v>
      </c>
      <c r="K17" s="66"/>
      <c r="L17" s="69">
        <f t="shared" si="1"/>
        <v>1</v>
      </c>
      <c r="M17" s="69">
        <f t="shared" si="0"/>
        <v>1</v>
      </c>
      <c r="N17" s="69">
        <f t="shared" si="0"/>
        <v>1</v>
      </c>
      <c r="O17" s="78"/>
      <c r="P17" s="69">
        <f ca="1">IF(SUM(L17:INDIRECT(ADDRESS(ROW(L17)+$Q$7,COLUMN(L17),1,1)))&gt;0,1,0)</f>
        <v>1</v>
      </c>
      <c r="Q17" s="69">
        <f ca="1">IF(SUM(M17:INDIRECT(ADDRESS(ROW(M17)+$Q$7,COLUMN(M17),1,1)))&gt;0,1,0)</f>
        <v>1</v>
      </c>
      <c r="R17" s="69">
        <f ca="1">IF(SUM(N17:INDIRECT(ADDRESS(ROW(N17)+$Q$7,COLUMN(N17),1,1)))&gt;0,1,0)</f>
        <v>1</v>
      </c>
    </row>
    <row r="18" spans="1:18" x14ac:dyDescent="0.35">
      <c r="A18" s="41">
        <v>10</v>
      </c>
      <c r="B18" s="42">
        <v>0</v>
      </c>
      <c r="C18" s="42">
        <v>0</v>
      </c>
      <c r="D18" s="42">
        <v>0</v>
      </c>
      <c r="G18" s="68">
        <v>10</v>
      </c>
      <c r="H18" s="69">
        <v>0</v>
      </c>
      <c r="I18" s="69">
        <v>0</v>
      </c>
      <c r="J18" s="69">
        <v>0</v>
      </c>
      <c r="K18" s="66"/>
      <c r="L18" s="69">
        <f t="shared" si="1"/>
        <v>0</v>
      </c>
      <c r="M18" s="69">
        <f t="shared" si="0"/>
        <v>0</v>
      </c>
      <c r="N18" s="69">
        <f t="shared" si="0"/>
        <v>0</v>
      </c>
      <c r="O18" s="78"/>
      <c r="P18" s="69">
        <f ca="1">IF(SUM(L18:INDIRECT(ADDRESS(ROW(L18)+$Q$7,COLUMN(L18),1,1)))&gt;0,1,0)</f>
        <v>0</v>
      </c>
      <c r="Q18" s="69">
        <f ca="1">IF(SUM(M18:INDIRECT(ADDRESS(ROW(M18)+$Q$7,COLUMN(M18),1,1)))&gt;0,1,0)</f>
        <v>0</v>
      </c>
      <c r="R18" s="69">
        <f ca="1">IF(SUM(N18:INDIRECT(ADDRESS(ROW(N18)+$Q$7,COLUMN(N18),1,1)))&gt;0,1,0)</f>
        <v>1</v>
      </c>
    </row>
    <row r="19" spans="1:18" x14ac:dyDescent="0.35">
      <c r="A19" s="41">
        <v>11</v>
      </c>
      <c r="B19" s="42">
        <v>0</v>
      </c>
      <c r="C19" s="42">
        <v>0</v>
      </c>
      <c r="D19" s="42">
        <v>30</v>
      </c>
      <c r="G19" s="68">
        <v>11</v>
      </c>
      <c r="H19" s="69">
        <v>0</v>
      </c>
      <c r="I19" s="69">
        <v>0</v>
      </c>
      <c r="J19" s="69">
        <v>1</v>
      </c>
      <c r="K19" s="66"/>
      <c r="L19" s="69">
        <f t="shared" si="1"/>
        <v>0</v>
      </c>
      <c r="M19" s="69">
        <f t="shared" si="0"/>
        <v>0</v>
      </c>
      <c r="N19" s="69">
        <f t="shared" si="0"/>
        <v>1</v>
      </c>
      <c r="O19" s="78"/>
      <c r="P19" s="69">
        <f ca="1">IF(SUM(L19:INDIRECT(ADDRESS(ROW(L19)+$Q$7,COLUMN(L19),1,1)))&gt;0,1,0)</f>
        <v>0</v>
      </c>
      <c r="Q19" s="69">
        <f ca="1">IF(SUM(M19:INDIRECT(ADDRESS(ROW(M19)+$Q$7,COLUMN(M19),1,1)))&gt;0,1,0)</f>
        <v>0</v>
      </c>
      <c r="R19" s="69">
        <f ca="1">IF(SUM(N19:INDIRECT(ADDRESS(ROW(N19)+$Q$7,COLUMN(N19),1,1)))&gt;0,1,0)</f>
        <v>1</v>
      </c>
    </row>
    <row r="20" spans="1:18" x14ac:dyDescent="0.35">
      <c r="A20" s="41">
        <v>12</v>
      </c>
      <c r="B20" s="42">
        <v>0</v>
      </c>
      <c r="C20" s="42">
        <v>0</v>
      </c>
      <c r="D20" s="42">
        <v>30</v>
      </c>
      <c r="G20" s="68">
        <v>12</v>
      </c>
      <c r="H20" s="69">
        <v>0</v>
      </c>
      <c r="I20" s="69">
        <v>0</v>
      </c>
      <c r="J20" s="69">
        <v>1</v>
      </c>
      <c r="K20" s="66"/>
      <c r="L20" s="69">
        <f t="shared" si="1"/>
        <v>0</v>
      </c>
      <c r="M20" s="69">
        <f t="shared" si="0"/>
        <v>0</v>
      </c>
      <c r="N20" s="69">
        <f t="shared" si="0"/>
        <v>1</v>
      </c>
      <c r="O20" s="78"/>
      <c r="P20" s="69">
        <f ca="1">IF(SUM(L20:INDIRECT(ADDRESS(ROW(L20)+$Q$7,COLUMN(L20),1,1)))&gt;0,1,0)</f>
        <v>0</v>
      </c>
      <c r="Q20" s="69">
        <f ca="1">IF(SUM(M20:INDIRECT(ADDRESS(ROW(M20)+$Q$7,COLUMN(M20),1,1)))&gt;0,1,0)</f>
        <v>0</v>
      </c>
      <c r="R20" s="69">
        <f ca="1">IF(SUM(N20:INDIRECT(ADDRESS(ROW(N20)+$Q$7,COLUMN(N20),1,1)))&gt;0,1,0)</f>
        <v>1</v>
      </c>
    </row>
    <row r="21" spans="1:18" x14ac:dyDescent="0.35">
      <c r="A21" s="41">
        <v>13</v>
      </c>
      <c r="B21" s="42">
        <v>0</v>
      </c>
      <c r="C21" s="42">
        <v>0</v>
      </c>
      <c r="D21" s="42">
        <v>0</v>
      </c>
      <c r="G21" s="68">
        <v>13</v>
      </c>
      <c r="H21" s="69">
        <v>0</v>
      </c>
      <c r="I21" s="69">
        <v>0</v>
      </c>
      <c r="J21" s="69">
        <v>0</v>
      </c>
      <c r="K21" s="66"/>
      <c r="L21" s="69">
        <f t="shared" si="1"/>
        <v>0</v>
      </c>
      <c r="M21" s="69">
        <f t="shared" si="0"/>
        <v>0</v>
      </c>
      <c r="N21" s="69">
        <f t="shared" si="0"/>
        <v>0</v>
      </c>
      <c r="O21" s="78"/>
      <c r="P21" s="69">
        <f ca="1">IF(SUM(L21:INDIRECT(ADDRESS(ROW(L21)+$Q$7,COLUMN(L21),1,1)))&gt;0,1,0)</f>
        <v>0</v>
      </c>
      <c r="Q21" s="69">
        <f ca="1">IF(SUM(M21:INDIRECT(ADDRESS(ROW(M21)+$Q$7,COLUMN(M21),1,1)))&gt;0,1,0)</f>
        <v>0</v>
      </c>
      <c r="R21" s="69">
        <f ca="1">IF(SUM(N21:INDIRECT(ADDRESS(ROW(N21)+$Q$7,COLUMN(N21),1,1)))&gt;0,1,0)</f>
        <v>0</v>
      </c>
    </row>
    <row r="22" spans="1:18" x14ac:dyDescent="0.35">
      <c r="A22" s="41">
        <v>14</v>
      </c>
      <c r="B22" s="42">
        <v>0</v>
      </c>
      <c r="C22" s="42">
        <v>0</v>
      </c>
      <c r="D22" s="42">
        <v>0</v>
      </c>
      <c r="G22" s="68">
        <v>14</v>
      </c>
      <c r="H22" s="69">
        <v>0</v>
      </c>
      <c r="I22" s="69">
        <v>0</v>
      </c>
      <c r="J22" s="69">
        <v>0</v>
      </c>
      <c r="K22" s="66"/>
      <c r="L22" s="69">
        <f t="shared" si="1"/>
        <v>0</v>
      </c>
      <c r="M22" s="69">
        <f t="shared" si="0"/>
        <v>0</v>
      </c>
      <c r="N22" s="69">
        <f t="shared" si="0"/>
        <v>0</v>
      </c>
      <c r="O22" s="78"/>
      <c r="P22" s="69">
        <f ca="1">IF(SUM(L22:INDIRECT(ADDRESS(ROW(L22)+$Q$7,COLUMN(L22),1,1)))&gt;0,1,0)</f>
        <v>0</v>
      </c>
      <c r="Q22" s="69">
        <f ca="1">IF(SUM(M22:INDIRECT(ADDRESS(ROW(M22)+$Q$7,COLUMN(M22),1,1)))&gt;0,1,0)</f>
        <v>0</v>
      </c>
      <c r="R22" s="69">
        <f ca="1">IF(SUM(N22:INDIRECT(ADDRESS(ROW(N22)+$Q$7,COLUMN(N22),1,1)))&gt;0,1,0)</f>
        <v>0</v>
      </c>
    </row>
    <row r="23" spans="1:18" x14ac:dyDescent="0.35">
      <c r="A23" s="41">
        <v>15</v>
      </c>
      <c r="B23" s="42">
        <v>0</v>
      </c>
      <c r="C23" s="42">
        <v>0</v>
      </c>
      <c r="D23" s="42">
        <v>0</v>
      </c>
      <c r="G23" s="68">
        <v>15</v>
      </c>
      <c r="H23" s="69">
        <v>0</v>
      </c>
      <c r="I23" s="69">
        <v>0</v>
      </c>
      <c r="J23" s="69">
        <v>0</v>
      </c>
      <c r="K23" s="66"/>
      <c r="L23" s="69">
        <f t="shared" si="1"/>
        <v>0</v>
      </c>
      <c r="M23" s="69">
        <f t="shared" si="0"/>
        <v>0</v>
      </c>
      <c r="N23" s="69">
        <f t="shared" si="0"/>
        <v>0</v>
      </c>
      <c r="O23" s="78"/>
      <c r="P23" s="69">
        <f ca="1">IF(SUM(L23:INDIRECT(ADDRESS(ROW(L23)+$Q$7,COLUMN(L23),1,1)))&gt;0,1,0)</f>
        <v>0</v>
      </c>
      <c r="Q23" s="69">
        <f ca="1">IF(SUM(M23:INDIRECT(ADDRESS(ROW(M23)+$Q$7,COLUMN(M23),1,1)))&gt;0,1,0)</f>
        <v>1</v>
      </c>
      <c r="R23" s="69">
        <f ca="1">IF(SUM(N23:INDIRECT(ADDRESS(ROW(N23)+$Q$7,COLUMN(N23),1,1)))&gt;0,1,0)</f>
        <v>1</v>
      </c>
    </row>
    <row r="24" spans="1:18" x14ac:dyDescent="0.35">
      <c r="A24" s="41">
        <v>16</v>
      </c>
      <c r="B24" s="42">
        <v>0</v>
      </c>
      <c r="C24" s="42">
        <v>0</v>
      </c>
      <c r="D24" s="42">
        <v>0</v>
      </c>
      <c r="G24" s="68">
        <v>16</v>
      </c>
      <c r="H24" s="69">
        <v>0</v>
      </c>
      <c r="I24" s="69">
        <v>0</v>
      </c>
      <c r="J24" s="69">
        <v>0</v>
      </c>
      <c r="K24" s="66"/>
      <c r="L24" s="69">
        <f t="shared" si="1"/>
        <v>0</v>
      </c>
      <c r="M24" s="69">
        <f t="shared" si="0"/>
        <v>0</v>
      </c>
      <c r="N24" s="69">
        <f t="shared" si="0"/>
        <v>0</v>
      </c>
      <c r="O24" s="78"/>
      <c r="P24" s="69">
        <f ca="1">IF(SUM(L24:INDIRECT(ADDRESS(ROW(L24)+$Q$7,COLUMN(L24),1,1)))&gt;0,1,0)</f>
        <v>0</v>
      </c>
      <c r="Q24" s="69">
        <f ca="1">IF(SUM(M24:INDIRECT(ADDRESS(ROW(M24)+$Q$7,COLUMN(M24),1,1)))&gt;0,1,0)</f>
        <v>1</v>
      </c>
      <c r="R24" s="69">
        <f ca="1">IF(SUM(N24:INDIRECT(ADDRESS(ROW(N24)+$Q$7,COLUMN(N24),1,1)))&gt;0,1,0)</f>
        <v>1</v>
      </c>
    </row>
    <row r="25" spans="1:18" x14ac:dyDescent="0.35">
      <c r="A25" s="41">
        <v>17</v>
      </c>
      <c r="B25" s="42">
        <v>0</v>
      </c>
      <c r="C25" s="42">
        <v>0</v>
      </c>
      <c r="D25" s="42">
        <v>0</v>
      </c>
      <c r="G25" s="68">
        <v>17</v>
      </c>
      <c r="H25" s="69">
        <v>0</v>
      </c>
      <c r="I25" s="69">
        <v>0</v>
      </c>
      <c r="J25" s="69">
        <v>0</v>
      </c>
      <c r="K25" s="66"/>
      <c r="L25" s="69">
        <f t="shared" si="1"/>
        <v>0</v>
      </c>
      <c r="M25" s="69">
        <f t="shared" si="0"/>
        <v>0</v>
      </c>
      <c r="N25" s="69">
        <f t="shared" si="0"/>
        <v>0</v>
      </c>
      <c r="O25" s="78"/>
      <c r="P25" s="69">
        <f ca="1">IF(SUM(L25:INDIRECT(ADDRESS(ROW(L25)+$Q$7,COLUMN(L25),1,1)))&gt;0,1,0)</f>
        <v>0</v>
      </c>
      <c r="Q25" s="69">
        <f ca="1">IF(SUM(M25:INDIRECT(ADDRESS(ROW(M25)+$Q$7,COLUMN(M25),1,1)))&gt;0,1,0)</f>
        <v>1</v>
      </c>
      <c r="R25" s="69">
        <f ca="1">IF(SUM(N25:INDIRECT(ADDRESS(ROW(N25)+$Q$7,COLUMN(N25),1,1)))&gt;0,1,0)</f>
        <v>1</v>
      </c>
    </row>
    <row r="26" spans="1:18" x14ac:dyDescent="0.35">
      <c r="A26" s="41">
        <v>18</v>
      </c>
      <c r="B26" s="42">
        <v>0</v>
      </c>
      <c r="C26" s="42">
        <v>20</v>
      </c>
      <c r="D26" s="42">
        <v>10</v>
      </c>
      <c r="G26" s="68">
        <v>18</v>
      </c>
      <c r="H26" s="69">
        <v>0</v>
      </c>
      <c r="I26" s="69">
        <v>0.7</v>
      </c>
      <c r="J26" s="69">
        <v>0.7</v>
      </c>
      <c r="K26" s="66"/>
      <c r="L26" s="69">
        <f t="shared" si="1"/>
        <v>0</v>
      </c>
      <c r="M26" s="69">
        <f t="shared" si="0"/>
        <v>1</v>
      </c>
      <c r="N26" s="69">
        <f t="shared" si="0"/>
        <v>1</v>
      </c>
      <c r="O26" s="78"/>
      <c r="P26" s="69">
        <f ca="1">IF(SUM(L26:INDIRECT(ADDRESS(ROW(L26)+$Q$7,COLUMN(L26),1,1)))&gt;0,1,0)</f>
        <v>0</v>
      </c>
      <c r="Q26" s="69">
        <f ca="1">IF(SUM(M26:INDIRECT(ADDRESS(ROW(M26)+$Q$7,COLUMN(M26),1,1)))&gt;0,1,0)</f>
        <v>1</v>
      </c>
      <c r="R26" s="69">
        <f ca="1">IF(SUM(N26:INDIRECT(ADDRESS(ROW(N26)+$Q$7,COLUMN(N26),1,1)))&gt;0,1,0)</f>
        <v>1</v>
      </c>
    </row>
    <row r="27" spans="1:18" x14ac:dyDescent="0.35">
      <c r="A27" s="41">
        <v>19</v>
      </c>
      <c r="B27" s="42">
        <v>0</v>
      </c>
      <c r="C27" s="42">
        <v>20</v>
      </c>
      <c r="D27" s="42">
        <v>10</v>
      </c>
      <c r="G27" s="68">
        <v>19</v>
      </c>
      <c r="H27" s="69">
        <v>0</v>
      </c>
      <c r="I27" s="69">
        <v>0.7</v>
      </c>
      <c r="J27" s="69">
        <v>0.7</v>
      </c>
      <c r="K27" s="66"/>
      <c r="L27" s="69">
        <f t="shared" si="1"/>
        <v>0</v>
      </c>
      <c r="M27" s="69">
        <f t="shared" si="0"/>
        <v>1</v>
      </c>
      <c r="N27" s="69">
        <f t="shared" si="0"/>
        <v>1</v>
      </c>
      <c r="O27" s="78"/>
      <c r="P27" s="69">
        <f ca="1">IF(SUM(L27:INDIRECT(ADDRESS(ROW(L27)+$Q$7,COLUMN(L27),1,1)))&gt;0,1,0)</f>
        <v>0</v>
      </c>
      <c r="Q27" s="69">
        <f ca="1">IF(SUM(M27:INDIRECT(ADDRESS(ROW(M27)+$Q$7,COLUMN(M27),1,1)))&gt;0,1,0)</f>
        <v>1</v>
      </c>
      <c r="R27" s="69">
        <f ca="1">IF(SUM(N27:INDIRECT(ADDRESS(ROW(N27)+$Q$7,COLUMN(N27),1,1)))&gt;0,1,0)</f>
        <v>1</v>
      </c>
    </row>
    <row r="28" spans="1:18" x14ac:dyDescent="0.35">
      <c r="A28" s="41">
        <v>20</v>
      </c>
      <c r="B28" s="42">
        <v>0</v>
      </c>
      <c r="C28" s="42">
        <v>0</v>
      </c>
      <c r="D28" s="42">
        <v>0</v>
      </c>
      <c r="G28" s="68">
        <v>20</v>
      </c>
      <c r="H28" s="69">
        <v>0</v>
      </c>
      <c r="I28" s="69">
        <v>0</v>
      </c>
      <c r="J28" s="69">
        <v>0</v>
      </c>
      <c r="K28" s="66"/>
      <c r="L28" s="69">
        <f t="shared" si="1"/>
        <v>0</v>
      </c>
      <c r="M28" s="69">
        <f t="shared" si="0"/>
        <v>0</v>
      </c>
      <c r="N28" s="69">
        <f t="shared" si="0"/>
        <v>0</v>
      </c>
      <c r="O28" s="78"/>
      <c r="P28" s="69">
        <f ca="1">IF(SUM(L28:INDIRECT(ADDRESS(ROW(L28)+$Q$7,COLUMN(L28),1,1)))&gt;0,1,0)</f>
        <v>0</v>
      </c>
      <c r="Q28" s="69">
        <f ca="1">IF(SUM(M28:INDIRECT(ADDRESS(ROW(M28)+$Q$7,COLUMN(M28),1,1)))&gt;0,1,0)</f>
        <v>0</v>
      </c>
      <c r="R28" s="69">
        <f ca="1">IF(SUM(N28:INDIRECT(ADDRESS(ROW(N28)+$Q$7,COLUMN(N28),1,1)))&gt;0,1,0)</f>
        <v>0</v>
      </c>
    </row>
    <row r="29" spans="1:18" x14ac:dyDescent="0.35">
      <c r="A29" s="41">
        <v>21</v>
      </c>
      <c r="B29" s="42">
        <v>0</v>
      </c>
      <c r="C29" s="42">
        <v>0</v>
      </c>
      <c r="D29" s="42">
        <v>0</v>
      </c>
      <c r="G29" s="68">
        <v>21</v>
      </c>
      <c r="H29" s="69">
        <v>0</v>
      </c>
      <c r="I29" s="69">
        <v>0</v>
      </c>
      <c r="J29" s="69">
        <v>0</v>
      </c>
      <c r="K29" s="66"/>
      <c r="L29" s="69">
        <f t="shared" si="1"/>
        <v>0</v>
      </c>
      <c r="M29" s="69">
        <f t="shared" si="0"/>
        <v>0</v>
      </c>
      <c r="N29" s="69">
        <f t="shared" si="0"/>
        <v>0</v>
      </c>
      <c r="O29" s="78"/>
      <c r="P29" s="69">
        <f ca="1">IF(SUM(L29:INDIRECT(ADDRESS(ROW(L29)+$Q$7,COLUMN(L29),1,1)))&gt;0,1,0)</f>
        <v>0</v>
      </c>
      <c r="Q29" s="69">
        <f ca="1">IF(SUM(M29:INDIRECT(ADDRESS(ROW(M29)+$Q$7,COLUMN(M29),1,1)))&gt;0,1,0)</f>
        <v>0</v>
      </c>
      <c r="R29" s="69">
        <f ca="1">IF(SUM(N29:INDIRECT(ADDRESS(ROW(N29)+$Q$7,COLUMN(N29),1,1)))&gt;0,1,0)</f>
        <v>0</v>
      </c>
    </row>
    <row r="30" spans="1:18" x14ac:dyDescent="0.35">
      <c r="A30" s="41">
        <v>22</v>
      </c>
      <c r="B30" s="42">
        <v>0</v>
      </c>
      <c r="C30" s="42">
        <v>0</v>
      </c>
      <c r="D30" s="42">
        <v>0</v>
      </c>
      <c r="G30" s="68">
        <v>22</v>
      </c>
      <c r="H30" s="69">
        <v>0</v>
      </c>
      <c r="I30" s="69">
        <v>0</v>
      </c>
      <c r="J30" s="69">
        <v>0</v>
      </c>
      <c r="K30" s="66"/>
      <c r="L30" s="69">
        <f t="shared" si="1"/>
        <v>0</v>
      </c>
      <c r="M30" s="69">
        <f t="shared" si="0"/>
        <v>0</v>
      </c>
      <c r="N30" s="69">
        <f t="shared" si="0"/>
        <v>0</v>
      </c>
      <c r="O30" s="78"/>
      <c r="P30" s="69">
        <f ca="1">IF(SUM(L30:INDIRECT(ADDRESS(ROW(L30)+$Q$7,COLUMN(L30),1,1)))&gt;0,1,0)</f>
        <v>0</v>
      </c>
      <c r="Q30" s="69">
        <f ca="1">IF(SUM(M30:INDIRECT(ADDRESS(ROW(M30)+$Q$7,COLUMN(M30),1,1)))&gt;0,1,0)</f>
        <v>0</v>
      </c>
      <c r="R30" s="69">
        <f ca="1">IF(SUM(N30:INDIRECT(ADDRESS(ROW(N30)+$Q$7,COLUMN(N30),1,1)))&gt;0,1,0)</f>
        <v>0</v>
      </c>
    </row>
    <row r="31" spans="1:18" x14ac:dyDescent="0.35">
      <c r="A31" s="41">
        <v>23</v>
      </c>
      <c r="B31" s="42">
        <v>0</v>
      </c>
      <c r="C31" s="42">
        <v>0</v>
      </c>
      <c r="D31" s="42">
        <v>0</v>
      </c>
      <c r="G31" s="68">
        <v>23</v>
      </c>
      <c r="H31" s="69">
        <v>0</v>
      </c>
      <c r="I31" s="69">
        <v>0</v>
      </c>
      <c r="J31" s="69">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1">
        <v>24</v>
      </c>
      <c r="B32" s="42">
        <v>0</v>
      </c>
      <c r="C32" s="42">
        <v>0</v>
      </c>
      <c r="D32" s="42">
        <v>0</v>
      </c>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10</v>
      </c>
      <c r="C34" s="42">
        <f t="shared" ref="C34:D34" si="2">SUM(C9:C33)</f>
        <v>50</v>
      </c>
      <c r="D34" s="42">
        <f t="shared" si="2"/>
        <v>90</v>
      </c>
    </row>
  </sheetData>
  <mergeCells count="8">
    <mergeCell ref="A6:E6"/>
    <mergeCell ref="B7:B8"/>
    <mergeCell ref="C7:C8"/>
    <mergeCell ref="D7:D8"/>
    <mergeCell ref="G6:K6"/>
    <mergeCell ref="H7:H8"/>
    <mergeCell ref="I7:I8"/>
    <mergeCell ref="J7:J8"/>
  </mergeCells>
  <conditionalFormatting sqref="B9:D32">
    <cfRule type="dataBar" priority="5">
      <dataBar>
        <cfvo type="min"/>
        <cfvo type="max"/>
        <color rgb="FF63C384"/>
      </dataBar>
      <extLst>
        <ext xmlns:x14="http://schemas.microsoft.com/office/spreadsheetml/2009/9/main" uri="{B025F937-C7B1-47D3-B67F-A62EFF666E3E}">
          <x14:id>{F10D6101-911A-4856-B50F-FC26F6DA1D44}</x14:id>
        </ext>
      </extLst>
    </cfRule>
  </conditionalFormatting>
  <conditionalFormatting sqref="H9:J32">
    <cfRule type="dataBar" priority="4">
      <dataBar>
        <cfvo type="min"/>
        <cfvo type="max"/>
        <color rgb="FF63C384"/>
      </dataBar>
      <extLst>
        <ext xmlns:x14="http://schemas.microsoft.com/office/spreadsheetml/2009/9/main" uri="{B025F937-C7B1-47D3-B67F-A62EFF666E3E}">
          <x14:id>{9B9B7BCC-0A64-42B3-8DF4-2BF3BAD3E476}</x14:id>
        </ext>
      </extLst>
    </cfRule>
  </conditionalFormatting>
  <conditionalFormatting sqref="L9:N32">
    <cfRule type="dataBar" priority="3">
      <dataBar>
        <cfvo type="min"/>
        <cfvo type="max"/>
        <color rgb="FF63C384"/>
      </dataBar>
      <extLst>
        <ext xmlns:x14="http://schemas.microsoft.com/office/spreadsheetml/2009/9/main" uri="{B025F937-C7B1-47D3-B67F-A62EFF666E3E}">
          <x14:id>{F34B67D6-BD46-4CB3-A32A-2231D51C5895}</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{265B7919-4B29-4BC7-BC98-581599C51DC8}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F10D6101-911A-4856-B50F-FC26F6DA1D44}">
            <x14:dataBar minLength="0" maxLength="100" border="1" negativeBarBorderColorSameAsPositive="0">
              <x14:cfvo type="autoMin"/>
              <x14:cfvo type="autoMax"/>
              <x14:borderColor rgb="FF63C384"/>
              <x14:negativeFillColor rgb="FFFF0000"/>
              <x14:negativeBorderColor rgb="FFFF0000"/>
              <x14:axisColor rgb="FF000000"/>
            </x14:dataBar>
          </x14:cfRule>
          <xm:sqref>B9:D32</xm:sqref>
        </x14:conditionalFormatting>
        <x14:conditionalFormatting xmlns:xm="http://schemas.microsoft.com/office/excel/2006/main">
          <x14:cfRule type="dataBar" id="{9B9B7BCC-0A64-42B3-8DF4-2BF3BAD3E476}">
            <x14:dataBar minLength="0" maxLength="100" border="1" negativeBarBorderColorSameAsPositive="0">
              <x14:cfvo type="autoMin"/>
              <x14:cfvo type="autoMax"/>
              <x14:borderColor rgb="FF63C384"/>
              <x14:negativeFillColor rgb="FFFF0000"/>
              <x14:negativeBorderColor rgb="FFFF0000"/>
              <x14:axisColor rgb="FF000000"/>
            </x14:dataBar>
          </x14:cfRule>
          <xm:sqref>H9:J32</xm:sqref>
        </x14:conditionalFormatting>
        <x14:conditionalFormatting xmlns:xm="http://schemas.microsoft.com/office/excel/2006/main">
          <x14:cfRule type="dataBar" id="{F34B67D6-BD46-4CB3-A32A-2231D51C5895}">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265B7919-4B29-4BC7-BC98-581599C51DC8}">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
    <tabColor rgb="FF009900"/>
  </sheetPr>
  <dimension ref="A1:AX111"/>
  <sheetViews>
    <sheetView topLeftCell="A73" workbookViewId="0">
      <selection sqref="A1:I1"/>
    </sheetView>
  </sheetViews>
  <sheetFormatPr defaultColWidth="9.1796875" defaultRowHeight="12.5" x14ac:dyDescent="0.35"/>
  <cols>
    <col min="1" max="1" width="47.7265625" style="83" customWidth="1"/>
    <col min="2" max="2" width="19" style="81" customWidth="1"/>
    <col min="3" max="3" width="21.453125" style="81" customWidth="1"/>
    <col min="4" max="4" width="12" style="81" customWidth="1"/>
    <col min="5" max="5" width="26.54296875" style="81" bestFit="1" customWidth="1"/>
    <col min="6" max="6" width="12.26953125" style="81" customWidth="1"/>
    <col min="7" max="7" width="10" style="81" customWidth="1"/>
    <col min="8" max="8" width="9.1796875" style="81"/>
    <col min="9" max="9" width="39.26953125" style="81" customWidth="1"/>
    <col min="10" max="14" width="9.1796875" style="81"/>
    <col min="15" max="27" width="9.26953125" style="81" customWidth="1"/>
    <col min="28" max="16384" width="9.1796875" style="81"/>
  </cols>
  <sheetData>
    <row r="1" spans="1:50" ht="76.5" customHeight="1" thickBot="1" x14ac:dyDescent="0.4">
      <c r="A1" s="895" t="s">
        <v>196</v>
      </c>
      <c r="B1" s="896"/>
      <c r="C1" s="896"/>
      <c r="D1" s="896"/>
      <c r="E1" s="896"/>
      <c r="F1" s="896"/>
      <c r="G1" s="896"/>
      <c r="H1" s="896"/>
      <c r="I1" s="897"/>
    </row>
    <row r="2" spans="1:50" x14ac:dyDescent="0.35">
      <c r="A2" s="81"/>
      <c r="B2" s="82"/>
    </row>
    <row r="3" spans="1:50" ht="13" thickBot="1" x14ac:dyDescent="0.4"/>
    <row r="4" spans="1:50" ht="23.25" customHeight="1" thickBot="1" x14ac:dyDescent="0.4">
      <c r="A4" s="84" t="s">
        <v>197</v>
      </c>
      <c r="B4" s="85" t="s">
        <v>198</v>
      </c>
      <c r="C4" s="85" t="s">
        <v>199</v>
      </c>
      <c r="D4" s="85" t="s">
        <v>200</v>
      </c>
      <c r="E4" s="85" t="s">
        <v>201</v>
      </c>
      <c r="F4" s="85" t="s">
        <v>202</v>
      </c>
      <c r="G4" s="85" t="s">
        <v>203</v>
      </c>
      <c r="H4" s="85" t="s">
        <v>204</v>
      </c>
      <c r="I4" s="86" t="s">
        <v>97</v>
      </c>
      <c r="K4" s="87" t="s">
        <v>205</v>
      </c>
      <c r="L4" s="88"/>
      <c r="M4" s="88"/>
      <c r="N4" s="88"/>
      <c r="O4" s="88"/>
      <c r="P4" s="88"/>
      <c r="Q4" s="88" t="str">
        <f>Method_output!A5</f>
        <v>Name</v>
      </c>
      <c r="R4" s="88" t="str">
        <f>Method_output!B5</f>
        <v>Symbol</v>
      </c>
      <c r="S4" s="88" t="str">
        <f>Method_output!C5</f>
        <v>Software name</v>
      </c>
      <c r="T4" s="88" t="str">
        <f>Method_output!D5</f>
        <v>Unit</v>
      </c>
      <c r="U4" s="88" t="str">
        <f>Method_output!E5</f>
        <v>Value</v>
      </c>
      <c r="V4" s="88" t="str">
        <f>Method_output!F5</f>
        <v>Range</v>
      </c>
      <c r="W4" s="88" t="str">
        <f>Method_output!G5</f>
        <v>Intended destination</v>
      </c>
      <c r="X4" s="88" t="str">
        <f>Method_output!H5</f>
        <v>Varying</v>
      </c>
      <c r="Y4" s="88" t="str">
        <f>Method_output!I5</f>
        <v>Notes</v>
      </c>
      <c r="Z4" s="88"/>
      <c r="AA4" s="88"/>
      <c r="AB4" s="88"/>
      <c r="AC4" s="88"/>
      <c r="AD4" s="88"/>
      <c r="AE4" s="88"/>
      <c r="AF4" s="88"/>
      <c r="AG4" s="88"/>
      <c r="AH4" s="88"/>
      <c r="AI4" s="88"/>
      <c r="AJ4" s="88"/>
      <c r="AK4" s="88"/>
      <c r="AL4" s="88"/>
      <c r="AM4" s="88"/>
      <c r="AN4" s="88"/>
      <c r="AO4" s="88"/>
      <c r="AP4" s="88"/>
      <c r="AQ4" s="88"/>
      <c r="AR4" s="88"/>
      <c r="AS4" s="88"/>
      <c r="AT4" s="88"/>
      <c r="AU4" s="88"/>
      <c r="AV4" s="88"/>
      <c r="AW4" s="88"/>
      <c r="AX4" s="89"/>
    </row>
    <row r="5" spans="1:50" ht="19.5" customHeight="1" x14ac:dyDescent="0.35">
      <c r="A5" s="90" t="s">
        <v>206</v>
      </c>
      <c r="B5" s="91"/>
      <c r="C5" s="91"/>
      <c r="D5" s="91"/>
      <c r="E5" s="91"/>
      <c r="F5" s="91"/>
      <c r="G5" s="91"/>
      <c r="H5" s="92"/>
      <c r="I5" s="213"/>
      <c r="K5" s="93">
        <v>1</v>
      </c>
      <c r="L5" s="94">
        <v>2</v>
      </c>
      <c r="M5" s="94">
        <v>3</v>
      </c>
      <c r="N5" s="94">
        <v>4</v>
      </c>
      <c r="O5" s="94">
        <v>5</v>
      </c>
      <c r="P5" s="94">
        <v>6</v>
      </c>
      <c r="Q5" s="94">
        <v>7</v>
      </c>
      <c r="R5" s="94">
        <v>8</v>
      </c>
      <c r="S5" s="94">
        <v>9</v>
      </c>
      <c r="T5" s="94">
        <v>10</v>
      </c>
      <c r="U5" s="94">
        <v>11</v>
      </c>
      <c r="V5" s="94">
        <v>12</v>
      </c>
      <c r="W5" s="94">
        <v>13</v>
      </c>
      <c r="X5" s="94">
        <v>14</v>
      </c>
      <c r="Y5" s="94">
        <v>15</v>
      </c>
      <c r="Z5" s="94">
        <v>16</v>
      </c>
      <c r="AA5" s="94">
        <v>17</v>
      </c>
      <c r="AB5" s="94">
        <v>18</v>
      </c>
      <c r="AC5" s="94">
        <v>19</v>
      </c>
      <c r="AD5" s="94">
        <v>20</v>
      </c>
      <c r="AE5" s="94">
        <v>21</v>
      </c>
      <c r="AF5" s="94">
        <v>22</v>
      </c>
      <c r="AG5" s="94">
        <v>23</v>
      </c>
      <c r="AH5" s="94">
        <v>24</v>
      </c>
      <c r="AI5" s="94">
        <v>25</v>
      </c>
      <c r="AJ5" s="94">
        <v>26</v>
      </c>
      <c r="AK5" s="94">
        <v>27</v>
      </c>
      <c r="AL5" s="94">
        <v>28</v>
      </c>
      <c r="AM5" s="94">
        <v>29</v>
      </c>
      <c r="AN5" s="94">
        <v>30</v>
      </c>
      <c r="AO5" s="94">
        <v>31</v>
      </c>
      <c r="AP5" s="94">
        <v>32</v>
      </c>
      <c r="AQ5" s="94">
        <v>33</v>
      </c>
      <c r="AR5" s="94">
        <v>34</v>
      </c>
      <c r="AS5" s="94">
        <v>35</v>
      </c>
      <c r="AT5" s="94">
        <v>36</v>
      </c>
      <c r="AU5" s="94">
        <v>37</v>
      </c>
      <c r="AV5" s="94">
        <v>38</v>
      </c>
      <c r="AW5" s="94">
        <v>39</v>
      </c>
      <c r="AX5" s="95">
        <v>40</v>
      </c>
    </row>
    <row r="6" spans="1:50" ht="16.5" x14ac:dyDescent="0.35">
      <c r="A6" s="600" t="str">
        <f>+Interface!B9</f>
        <v>Delivery water temperature</v>
      </c>
      <c r="B6" s="364" t="s">
        <v>699</v>
      </c>
      <c r="C6" s="96"/>
      <c r="D6" s="97" t="s">
        <v>207</v>
      </c>
      <c r="E6" s="146">
        <f>+Interface!H9</f>
        <v>42</v>
      </c>
      <c r="F6" s="98" t="s">
        <v>426</v>
      </c>
      <c r="G6" s="97" t="s">
        <v>208</v>
      </c>
      <c r="H6" s="97" t="s">
        <v>209</v>
      </c>
      <c r="I6" s="129" t="s">
        <v>427</v>
      </c>
      <c r="K6" s="93"/>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5"/>
    </row>
    <row r="7" spans="1:50" ht="16.5" x14ac:dyDescent="0.35">
      <c r="A7" s="600" t="str">
        <f>+Interface!B10</f>
        <v>Cold water temperature</v>
      </c>
      <c r="B7" s="364" t="s">
        <v>698</v>
      </c>
      <c r="C7" s="96"/>
      <c r="D7" s="97" t="s">
        <v>207</v>
      </c>
      <c r="E7" s="146">
        <f>+Interface!H10</f>
        <v>11.2</v>
      </c>
      <c r="F7" s="98" t="s">
        <v>425</v>
      </c>
      <c r="G7" s="99" t="s">
        <v>208</v>
      </c>
      <c r="H7" s="97" t="s">
        <v>209</v>
      </c>
      <c r="I7" s="129" t="s">
        <v>210</v>
      </c>
      <c r="K7" s="93"/>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5"/>
    </row>
    <row r="8" spans="1:50" ht="14.5" x14ac:dyDescent="0.35">
      <c r="A8" s="205"/>
      <c r="B8" s="135"/>
      <c r="C8" s="144"/>
      <c r="D8" s="145"/>
      <c r="E8" s="146"/>
      <c r="F8" s="147"/>
      <c r="G8" s="145"/>
      <c r="H8" s="145"/>
      <c r="I8" s="212"/>
      <c r="K8" s="93"/>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5"/>
    </row>
    <row r="9" spans="1:50" ht="17.25" customHeight="1" x14ac:dyDescent="0.35">
      <c r="A9" s="454" t="s">
        <v>710</v>
      </c>
      <c r="B9" s="135"/>
      <c r="C9" s="144"/>
      <c r="D9" s="145"/>
      <c r="E9" s="146"/>
      <c r="F9" s="147"/>
      <c r="G9" s="145"/>
      <c r="H9" s="145"/>
      <c r="I9" s="212"/>
      <c r="K9" s="93"/>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5"/>
    </row>
    <row r="10" spans="1:50" ht="25.5" customHeight="1" x14ac:dyDescent="0.35">
      <c r="A10" s="564" t="s">
        <v>706</v>
      </c>
      <c r="B10" s="204"/>
      <c r="C10" s="144"/>
      <c r="D10" s="145"/>
      <c r="E10" s="146" t="str">
        <f>+Interface!B21</f>
        <v>Retail shop/department store</v>
      </c>
      <c r="F10" s="147"/>
      <c r="G10" s="145"/>
      <c r="H10" s="145"/>
      <c r="I10" s="212"/>
      <c r="K10" s="93"/>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5"/>
    </row>
    <row r="11" spans="1:50" ht="14.5" x14ac:dyDescent="0.35">
      <c r="A11" s="564" t="str">
        <f>+Interface!B22</f>
        <v>Type of units</v>
      </c>
      <c r="B11" s="204"/>
      <c r="C11" s="144"/>
      <c r="D11" s="145"/>
      <c r="E11" s="146" t="str">
        <f>+Interface!H22</f>
        <v>employees</v>
      </c>
      <c r="F11" s="147"/>
      <c r="G11" s="145"/>
      <c r="H11" s="145"/>
      <c r="I11" s="212"/>
      <c r="K11" s="93"/>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5"/>
    </row>
    <row r="12" spans="1:50" ht="16" x14ac:dyDescent="0.35">
      <c r="A12" s="564" t="str">
        <f>+Interface!B23</f>
        <v>Specific energy need</v>
      </c>
      <c r="B12" s="204" t="s">
        <v>454</v>
      </c>
      <c r="C12" s="144"/>
      <c r="D12" s="145" t="s">
        <v>346</v>
      </c>
      <c r="E12" s="208">
        <f>+Interface!H23</f>
        <v>1</v>
      </c>
      <c r="F12" s="147"/>
      <c r="G12" s="145"/>
      <c r="H12" s="145"/>
      <c r="I12" s="212"/>
      <c r="K12" s="93"/>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5"/>
    </row>
    <row r="13" spans="1:50" ht="16.5" x14ac:dyDescent="0.35">
      <c r="A13" s="565" t="str">
        <f>+Interface!B24</f>
        <v>Number of units (employees)</v>
      </c>
      <c r="B13" s="151" t="s">
        <v>504</v>
      </c>
      <c r="C13" s="445"/>
      <c r="D13" s="444" t="s">
        <v>487</v>
      </c>
      <c r="E13" s="444">
        <f>+Interface!H24</f>
        <v>60</v>
      </c>
      <c r="F13" s="147"/>
      <c r="G13" s="145"/>
      <c r="H13" s="145"/>
      <c r="I13" s="212"/>
      <c r="K13" s="93"/>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5"/>
    </row>
    <row r="14" spans="1:50" ht="15" x14ac:dyDescent="0.35">
      <c r="A14" s="564" t="s">
        <v>453</v>
      </c>
      <c r="B14" s="456" t="s">
        <v>708</v>
      </c>
      <c r="C14" s="445"/>
      <c r="D14" s="145" t="s">
        <v>207</v>
      </c>
      <c r="E14" s="444">
        <f>+Interface!H25</f>
        <v>60</v>
      </c>
      <c r="F14" s="147"/>
      <c r="G14" s="145"/>
      <c r="H14" s="145"/>
      <c r="I14" s="212"/>
      <c r="K14" s="93"/>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5"/>
    </row>
    <row r="15" spans="1:50" ht="15" x14ac:dyDescent="0.35">
      <c r="A15" s="564" t="s">
        <v>455</v>
      </c>
      <c r="B15" s="456" t="s">
        <v>709</v>
      </c>
      <c r="C15" s="445"/>
      <c r="D15" s="145" t="s">
        <v>207</v>
      </c>
      <c r="E15" s="444">
        <f>+Interface!H26</f>
        <v>13.5</v>
      </c>
      <c r="F15" s="147"/>
      <c r="G15" s="145"/>
      <c r="H15" s="145"/>
      <c r="I15" s="212"/>
      <c r="K15" s="93"/>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5"/>
    </row>
    <row r="16" spans="1:50" ht="14.5" x14ac:dyDescent="0.35">
      <c r="A16" s="560"/>
      <c r="B16" s="444"/>
      <c r="C16" s="445"/>
      <c r="D16" s="444"/>
      <c r="E16" s="444"/>
      <c r="F16" s="147"/>
      <c r="G16" s="145"/>
      <c r="H16" s="145"/>
      <c r="I16" s="212"/>
      <c r="K16" s="93"/>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5"/>
    </row>
    <row r="17" spans="1:50" ht="31.5" customHeight="1" x14ac:dyDescent="0.35">
      <c r="A17" s="207" t="s">
        <v>711</v>
      </c>
      <c r="B17" s="204"/>
      <c r="C17" s="144"/>
      <c r="D17" s="145"/>
      <c r="E17" s="208"/>
      <c r="F17" s="147"/>
      <c r="G17" s="145"/>
      <c r="H17" s="145"/>
      <c r="I17" s="212"/>
      <c r="K17" s="93"/>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5"/>
    </row>
    <row r="18" spans="1:50" ht="17.25" customHeight="1" x14ac:dyDescent="0.35">
      <c r="A18" s="564" t="s">
        <v>706</v>
      </c>
      <c r="B18" s="267"/>
      <c r="C18" s="144"/>
      <c r="D18" s="145"/>
      <c r="E18" s="146" t="str">
        <f>+Interface!B29</f>
        <v>School without showers</v>
      </c>
      <c r="F18" s="147"/>
      <c r="G18" s="145"/>
      <c r="H18" s="145"/>
      <c r="I18" s="212"/>
      <c r="K18" s="93"/>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5"/>
    </row>
    <row r="19" spans="1:50" ht="14.5" x14ac:dyDescent="0.35">
      <c r="A19" s="565" t="s">
        <v>464</v>
      </c>
      <c r="B19" s="444" t="s">
        <v>458</v>
      </c>
      <c r="C19" s="445"/>
      <c r="D19" s="444" t="s">
        <v>218</v>
      </c>
      <c r="E19" s="444">
        <f>+Interface!H31</f>
        <v>1000</v>
      </c>
      <c r="F19" s="147"/>
      <c r="G19" s="145"/>
      <c r="H19" s="145"/>
      <c r="I19" s="212"/>
      <c r="K19" s="93"/>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5"/>
    </row>
    <row r="20" spans="1:50" ht="16" x14ac:dyDescent="0.35">
      <c r="A20" s="564" t="s">
        <v>452</v>
      </c>
      <c r="B20" s="204" t="s">
        <v>454</v>
      </c>
      <c r="C20" s="144"/>
      <c r="D20" s="145" t="s">
        <v>459</v>
      </c>
      <c r="E20" s="208">
        <f>+Interface!H30</f>
        <v>0.17</v>
      </c>
      <c r="F20" s="147"/>
      <c r="G20" s="145"/>
      <c r="H20" s="145"/>
      <c r="I20" s="212" t="s">
        <v>461</v>
      </c>
      <c r="K20" s="93"/>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5"/>
    </row>
    <row r="21" spans="1:50" ht="15" x14ac:dyDescent="0.35">
      <c r="A21" s="564" t="s">
        <v>453</v>
      </c>
      <c r="B21" s="456" t="s">
        <v>708</v>
      </c>
      <c r="C21" s="144"/>
      <c r="D21" s="145" t="s">
        <v>207</v>
      </c>
      <c r="E21" s="146">
        <f>+Interface!H32</f>
        <v>60</v>
      </c>
      <c r="F21" s="147"/>
      <c r="G21" s="145"/>
      <c r="H21" s="145"/>
      <c r="I21" s="212"/>
      <c r="K21" s="93"/>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5"/>
    </row>
    <row r="22" spans="1:50" ht="15" x14ac:dyDescent="0.35">
      <c r="A22" s="564" t="s">
        <v>455</v>
      </c>
      <c r="B22" s="456" t="s">
        <v>709</v>
      </c>
      <c r="C22" s="144"/>
      <c r="D22" s="145" t="s">
        <v>207</v>
      </c>
      <c r="E22" s="146">
        <f>+Interface!H33</f>
        <v>13.5</v>
      </c>
      <c r="F22" s="147"/>
      <c r="G22" s="145"/>
      <c r="H22" s="145"/>
      <c r="I22" s="212"/>
      <c r="K22" s="93"/>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5"/>
    </row>
    <row r="23" spans="1:50" ht="14.5" x14ac:dyDescent="0.35">
      <c r="A23" s="205"/>
      <c r="B23" s="144"/>
      <c r="C23" s="144"/>
      <c r="D23" s="145"/>
      <c r="E23" s="146"/>
      <c r="F23" s="147"/>
      <c r="G23" s="145"/>
      <c r="H23" s="145"/>
      <c r="I23" s="212"/>
      <c r="K23" s="93"/>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5"/>
    </row>
    <row r="24" spans="1:50" ht="14.5" x14ac:dyDescent="0.35">
      <c r="A24" s="207" t="s">
        <v>462</v>
      </c>
      <c r="B24" s="144"/>
      <c r="C24" s="144"/>
      <c r="D24" s="145"/>
      <c r="E24" s="146"/>
      <c r="F24" s="147"/>
      <c r="G24" s="145"/>
      <c r="H24" s="145"/>
      <c r="I24" s="212"/>
      <c r="K24" s="93"/>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5"/>
    </row>
    <row r="25" spans="1:50" ht="26.25" customHeight="1" x14ac:dyDescent="0.35">
      <c r="A25" s="564" t="s">
        <v>706</v>
      </c>
      <c r="B25" s="144"/>
      <c r="C25" s="144"/>
      <c r="D25" s="145"/>
      <c r="E25" s="146" t="str">
        <f>Interface!B36</f>
        <v xml:space="preserve">Education </v>
      </c>
      <c r="F25" s="147"/>
      <c r="G25" s="145"/>
      <c r="H25" s="145"/>
      <c r="I25" s="212"/>
      <c r="K25" s="93"/>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5"/>
    </row>
    <row r="26" spans="1:50" ht="14.5" x14ac:dyDescent="0.35">
      <c r="A26" s="565" t="s">
        <v>512</v>
      </c>
      <c r="B26" s="123"/>
      <c r="C26" s="123"/>
      <c r="D26" s="99"/>
      <c r="E26" s="120" t="b">
        <f>+Interface!O37</f>
        <v>0</v>
      </c>
      <c r="F26" s="241"/>
      <c r="G26" s="99"/>
      <c r="H26" s="99"/>
      <c r="I26" s="242"/>
      <c r="K26" s="93"/>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5"/>
    </row>
    <row r="27" spans="1:50" ht="14.5" x14ac:dyDescent="0.35">
      <c r="A27" s="601" t="s">
        <v>736</v>
      </c>
      <c r="B27" s="123"/>
      <c r="C27" s="123"/>
      <c r="D27" s="99"/>
      <c r="E27" s="120"/>
      <c r="F27" s="241"/>
      <c r="G27" s="99"/>
      <c r="H27" s="99"/>
      <c r="I27" s="242"/>
      <c r="K27" s="93"/>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5"/>
    </row>
    <row r="28" spans="1:50" ht="14.5" x14ac:dyDescent="0.35">
      <c r="A28" s="211" t="s">
        <v>451</v>
      </c>
      <c r="B28" s="144"/>
      <c r="C28" s="144"/>
      <c r="D28" s="145" t="s">
        <v>481</v>
      </c>
      <c r="E28" s="146" t="str">
        <f>+Interface!H37</f>
        <v>Students</v>
      </c>
      <c r="F28" s="147"/>
      <c r="G28" s="145"/>
      <c r="H28" s="145"/>
      <c r="I28" s="212"/>
      <c r="K28" s="93"/>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5"/>
    </row>
    <row r="29" spans="1:50" ht="16.5" x14ac:dyDescent="0.35">
      <c r="A29" s="602" t="str">
        <f>+Interface!B38</f>
        <v>Number of units (Students)</v>
      </c>
      <c r="B29" s="151" t="s">
        <v>504</v>
      </c>
      <c r="C29" s="512"/>
      <c r="D29" s="151" t="s">
        <v>504</v>
      </c>
      <c r="E29" s="151">
        <f>+Interface!H38</f>
        <v>10</v>
      </c>
      <c r="F29" s="147"/>
      <c r="G29" s="145"/>
      <c r="H29" s="145"/>
      <c r="I29" s="212"/>
      <c r="K29" s="93"/>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5"/>
    </row>
    <row r="30" spans="1:50" ht="16" x14ac:dyDescent="0.35">
      <c r="A30" s="560" t="s">
        <v>735</v>
      </c>
      <c r="B30" s="267" t="s">
        <v>623</v>
      </c>
      <c r="C30" s="247"/>
      <c r="D30" s="99" t="s">
        <v>514</v>
      </c>
      <c r="E30" s="243">
        <f>+Interface!H39</f>
        <v>0</v>
      </c>
      <c r="F30" s="147"/>
      <c r="G30" s="145"/>
      <c r="H30" s="145"/>
      <c r="I30" s="212"/>
      <c r="K30" s="93"/>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5"/>
    </row>
    <row r="31" spans="1:50" ht="14.5" x14ac:dyDescent="0.35">
      <c r="A31" s="603" t="s">
        <v>737</v>
      </c>
      <c r="B31" s="267"/>
      <c r="C31" s="247"/>
      <c r="D31" s="99"/>
      <c r="E31" s="243"/>
      <c r="F31" s="147"/>
      <c r="G31" s="145"/>
      <c r="H31" s="145"/>
      <c r="I31" s="212"/>
      <c r="K31" s="93"/>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5"/>
    </row>
    <row r="32" spans="1:50" ht="14.5" x14ac:dyDescent="0.35">
      <c r="A32" s="604" t="s">
        <v>520</v>
      </c>
      <c r="B32" s="216"/>
      <c r="C32" s="216"/>
      <c r="D32" s="99"/>
      <c r="E32" s="240" t="b">
        <f>Interface!O36=2</f>
        <v>0</v>
      </c>
      <c r="F32" s="219"/>
      <c r="G32" s="217"/>
      <c r="H32" s="217"/>
      <c r="I32" s="220"/>
      <c r="K32" s="93"/>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5"/>
    </row>
    <row r="33" spans="1:50" ht="14.5" x14ac:dyDescent="0.35">
      <c r="A33" s="605" t="s">
        <v>465</v>
      </c>
      <c r="B33" s="444" t="s">
        <v>458</v>
      </c>
      <c r="C33" s="445"/>
      <c r="D33" s="444" t="s">
        <v>218</v>
      </c>
      <c r="E33" s="444">
        <f>+Interface!H40</f>
        <v>142</v>
      </c>
      <c r="F33" s="241"/>
      <c r="G33" s="145"/>
      <c r="H33" s="145"/>
      <c r="I33" s="212"/>
      <c r="K33" s="93"/>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5"/>
    </row>
    <row r="34" spans="1:50" ht="14.5" x14ac:dyDescent="0.35">
      <c r="A34" s="606" t="s">
        <v>716</v>
      </c>
      <c r="B34" s="123"/>
      <c r="C34" s="123"/>
      <c r="D34" s="99"/>
      <c r="E34" s="120" t="str">
        <f>Interface!B42</f>
        <v>Use table B.5</v>
      </c>
      <c r="F34" s="241"/>
      <c r="G34" s="145"/>
      <c r="H34" s="145"/>
      <c r="I34" s="212"/>
      <c r="K34" s="93"/>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5"/>
    </row>
    <row r="35" spans="1:50" ht="14.5" x14ac:dyDescent="0.35">
      <c r="A35" s="607" t="s">
        <v>738</v>
      </c>
      <c r="B35" s="428"/>
      <c r="C35" s="123"/>
      <c r="D35" s="99"/>
      <c r="E35" s="559" t="str">
        <f>Annex_B!D293</f>
        <v>single family dwellings  AVG</v>
      </c>
      <c r="F35" s="241"/>
      <c r="G35" s="99"/>
      <c r="H35" s="99"/>
      <c r="I35" s="242"/>
      <c r="K35" s="93"/>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5"/>
    </row>
    <row r="36" spans="1:50" ht="14.5" x14ac:dyDescent="0.35">
      <c r="A36" s="605" t="s">
        <v>432</v>
      </c>
      <c r="B36" s="123"/>
      <c r="C36" s="123"/>
      <c r="D36" s="99" t="s">
        <v>466</v>
      </c>
      <c r="E36" s="240">
        <f>+Interface!H44</f>
        <v>55</v>
      </c>
      <c r="F36" s="241"/>
      <c r="G36" s="99"/>
      <c r="H36" s="99"/>
      <c r="I36" s="242"/>
      <c r="K36" s="93"/>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5"/>
    </row>
    <row r="37" spans="1:50" ht="14.5" x14ac:dyDescent="0.35">
      <c r="A37" s="606"/>
      <c r="B37" s="123"/>
      <c r="C37" s="123"/>
      <c r="D37" s="99"/>
      <c r="E37" s="120"/>
      <c r="F37" s="241"/>
      <c r="G37" s="145"/>
      <c r="H37" s="145"/>
      <c r="I37" s="212"/>
      <c r="K37" s="93"/>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5"/>
    </row>
    <row r="38" spans="1:50" ht="15" x14ac:dyDescent="0.35">
      <c r="A38" s="564" t="s">
        <v>453</v>
      </c>
      <c r="B38" s="456" t="s">
        <v>708</v>
      </c>
      <c r="C38" s="144"/>
      <c r="D38" s="145" t="s">
        <v>207</v>
      </c>
      <c r="E38" s="146">
        <f>+Interface!H46</f>
        <v>60</v>
      </c>
      <c r="F38" s="147"/>
      <c r="G38" s="145"/>
      <c r="H38" s="145"/>
      <c r="I38" s="212"/>
      <c r="K38" s="93"/>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5"/>
    </row>
    <row r="39" spans="1:50" ht="15" x14ac:dyDescent="0.35">
      <c r="A39" s="564" t="s">
        <v>455</v>
      </c>
      <c r="B39" s="456" t="s">
        <v>709</v>
      </c>
      <c r="C39" s="144"/>
      <c r="D39" s="145" t="s">
        <v>207</v>
      </c>
      <c r="E39" s="146">
        <f>+Interface!H47</f>
        <v>13.5</v>
      </c>
      <c r="F39" s="147"/>
      <c r="G39" s="145"/>
      <c r="H39" s="145"/>
      <c r="I39" s="212"/>
      <c r="K39" s="93"/>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5"/>
    </row>
    <row r="40" spans="1:50" ht="14.5" x14ac:dyDescent="0.35">
      <c r="A40" s="561"/>
      <c r="B40" s="123"/>
      <c r="C40" s="123"/>
      <c r="D40" s="99"/>
      <c r="E40" s="120"/>
      <c r="F40" s="241"/>
      <c r="G40" s="145"/>
      <c r="H40" s="145"/>
      <c r="I40" s="212"/>
      <c r="K40" s="93"/>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5"/>
    </row>
    <row r="41" spans="1:50" ht="14.5" x14ac:dyDescent="0.35">
      <c r="A41" s="562" t="s">
        <v>773</v>
      </c>
      <c r="B41" s="123"/>
      <c r="C41" s="123"/>
      <c r="D41" s="99"/>
      <c r="E41" s="563" t="str">
        <f>+Interface!B17</f>
        <v>Volume based on type of building</v>
      </c>
      <c r="F41" s="241"/>
      <c r="G41" s="145"/>
      <c r="H41" s="145"/>
      <c r="I41" s="212"/>
      <c r="K41" s="93"/>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5"/>
    </row>
    <row r="42" spans="1:50" ht="14.5" x14ac:dyDescent="0.35">
      <c r="A42" s="558"/>
      <c r="B42" s="123"/>
      <c r="C42" s="123"/>
      <c r="D42" s="99"/>
      <c r="E42" s="120"/>
      <c r="F42" s="241"/>
      <c r="G42" s="145"/>
      <c r="H42" s="145"/>
      <c r="I42" s="212"/>
      <c r="K42" s="93"/>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5"/>
    </row>
    <row r="43" spans="1:50" ht="14.5" x14ac:dyDescent="0.35">
      <c r="A43" s="562" t="s">
        <v>506</v>
      </c>
      <c r="B43" s="123"/>
      <c r="C43" s="123"/>
      <c r="D43" s="99"/>
      <c r="E43" s="120"/>
      <c r="F43" s="241"/>
      <c r="G43" s="145"/>
      <c r="H43" s="145"/>
      <c r="I43" s="212"/>
      <c r="K43" s="93"/>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5"/>
    </row>
    <row r="44" spans="1:50" ht="14.5" x14ac:dyDescent="0.35">
      <c r="A44" s="558" t="s">
        <v>469</v>
      </c>
      <c r="B44" s="123"/>
      <c r="C44" s="123"/>
      <c r="D44" s="99" t="s">
        <v>470</v>
      </c>
      <c r="E44" s="120" t="s">
        <v>468</v>
      </c>
      <c r="F44" s="241"/>
      <c r="G44" s="145"/>
      <c r="H44" s="145"/>
      <c r="I44" s="212"/>
      <c r="K44" s="93">
        <v>1</v>
      </c>
      <c r="L44" s="94">
        <v>2</v>
      </c>
      <c r="M44" s="94">
        <v>3</v>
      </c>
      <c r="N44" s="94">
        <v>4</v>
      </c>
      <c r="O44" s="94">
        <v>5</v>
      </c>
      <c r="P44" s="94">
        <v>6</v>
      </c>
      <c r="Q44" s="94">
        <v>7</v>
      </c>
      <c r="R44" s="94">
        <v>8</v>
      </c>
      <c r="S44" s="94">
        <v>9</v>
      </c>
      <c r="T44" s="94">
        <v>10</v>
      </c>
      <c r="U44" s="94">
        <v>11</v>
      </c>
      <c r="V44" s="94">
        <v>12</v>
      </c>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5"/>
    </row>
    <row r="45" spans="1:50" ht="15.5" x14ac:dyDescent="0.35">
      <c r="A45" s="558" t="s">
        <v>467</v>
      </c>
      <c r="B45" s="123"/>
      <c r="C45" s="123"/>
      <c r="D45" s="99" t="s">
        <v>471</v>
      </c>
      <c r="E45" s="120" t="s">
        <v>468</v>
      </c>
      <c r="F45" s="241"/>
      <c r="G45" s="145"/>
      <c r="H45" s="145"/>
      <c r="I45" s="212" t="s">
        <v>579</v>
      </c>
      <c r="K45" s="93">
        <v>31</v>
      </c>
      <c r="L45" s="94">
        <v>28</v>
      </c>
      <c r="M45" s="94">
        <v>31</v>
      </c>
      <c r="N45" s="94">
        <v>30</v>
      </c>
      <c r="O45" s="94">
        <v>31</v>
      </c>
      <c r="P45" s="94">
        <v>30</v>
      </c>
      <c r="Q45" s="94">
        <v>31</v>
      </c>
      <c r="R45" s="94">
        <v>31</v>
      </c>
      <c r="S45" s="94">
        <v>30</v>
      </c>
      <c r="T45" s="94">
        <v>31</v>
      </c>
      <c r="U45" s="94">
        <v>30</v>
      </c>
      <c r="V45" s="94">
        <v>31</v>
      </c>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5"/>
    </row>
    <row r="46" spans="1:50" ht="14.5" x14ac:dyDescent="0.35">
      <c r="A46" s="558"/>
      <c r="B46" s="123"/>
      <c r="C46" s="123"/>
      <c r="D46" s="99"/>
      <c r="E46" s="120"/>
      <c r="F46" s="241"/>
      <c r="G46" s="145"/>
      <c r="H46" s="145"/>
      <c r="I46" s="212"/>
      <c r="K46" s="93"/>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5"/>
    </row>
    <row r="47" spans="1:50" ht="14.5" x14ac:dyDescent="0.35">
      <c r="A47" s="562" t="s">
        <v>507</v>
      </c>
      <c r="B47" s="123"/>
      <c r="C47" s="123"/>
      <c r="D47" s="99"/>
      <c r="E47" s="120"/>
      <c r="F47" s="241"/>
      <c r="G47" s="145"/>
      <c r="H47" s="145"/>
      <c r="I47" s="212"/>
      <c r="K47" s="93"/>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5"/>
    </row>
    <row r="48" spans="1:50" ht="14.5" x14ac:dyDescent="0.35">
      <c r="A48" s="245" t="s">
        <v>472</v>
      </c>
      <c r="B48" s="445"/>
      <c r="C48" s="123"/>
      <c r="D48" s="444" t="s">
        <v>279</v>
      </c>
      <c r="E48" s="444">
        <f>+Interface!C83</f>
        <v>2015</v>
      </c>
      <c r="F48" s="241"/>
      <c r="G48" s="145"/>
      <c r="H48" s="145"/>
      <c r="I48" s="212"/>
      <c r="K48" s="93"/>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5"/>
    </row>
    <row r="49" spans="1:50" ht="16.5" x14ac:dyDescent="0.45">
      <c r="A49" s="245" t="s">
        <v>774</v>
      </c>
      <c r="B49" s="610" t="s">
        <v>47</v>
      </c>
      <c r="C49" s="123"/>
      <c r="D49" s="609" t="s">
        <v>279</v>
      </c>
      <c r="E49" s="444">
        <f>+Interface!C108</f>
        <v>261</v>
      </c>
      <c r="F49" s="241"/>
      <c r="G49" s="145"/>
      <c r="H49" s="145"/>
      <c r="I49" s="212"/>
      <c r="K49" s="221"/>
      <c r="L49" s="608"/>
      <c r="M49" s="222"/>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5"/>
    </row>
    <row r="50" spans="1:50" ht="16.5" x14ac:dyDescent="0.45">
      <c r="A50" s="245" t="s">
        <v>775</v>
      </c>
      <c r="B50" s="610" t="s">
        <v>48</v>
      </c>
      <c r="C50" s="123"/>
      <c r="D50" s="444" t="s">
        <v>279</v>
      </c>
      <c r="E50" s="444">
        <f>+Interface!C109</f>
        <v>52</v>
      </c>
      <c r="F50" s="241"/>
      <c r="G50" s="145"/>
      <c r="H50" s="145"/>
      <c r="I50" s="212"/>
      <c r="K50" s="221"/>
      <c r="L50" s="608"/>
      <c r="M50" s="222"/>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5"/>
    </row>
    <row r="51" spans="1:50" ht="16.5" x14ac:dyDescent="0.45">
      <c r="A51" s="245" t="s">
        <v>776</v>
      </c>
      <c r="B51" s="610" t="s">
        <v>49</v>
      </c>
      <c r="C51" s="123"/>
      <c r="D51" s="444" t="s">
        <v>279</v>
      </c>
      <c r="E51" s="444">
        <f>+Interface!C110</f>
        <v>52</v>
      </c>
      <c r="F51" s="241"/>
      <c r="G51" s="145"/>
      <c r="H51" s="145"/>
      <c r="I51" s="212"/>
      <c r="K51" s="221"/>
      <c r="L51" s="608"/>
      <c r="M51" s="222"/>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5"/>
    </row>
    <row r="52" spans="1:50" ht="16.5" x14ac:dyDescent="0.45">
      <c r="A52" s="245" t="s">
        <v>777</v>
      </c>
      <c r="B52" s="610" t="s">
        <v>50</v>
      </c>
      <c r="C52" s="123"/>
      <c r="D52" s="444" t="s">
        <v>279</v>
      </c>
      <c r="E52" s="444">
        <f>+Interface!C111</f>
        <v>365</v>
      </c>
      <c r="F52" s="241"/>
      <c r="G52" s="145"/>
      <c r="H52" s="145"/>
      <c r="I52" s="212"/>
      <c r="K52" s="221"/>
      <c r="L52" s="608"/>
      <c r="M52" s="222"/>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5"/>
    </row>
    <row r="53" spans="1:50" ht="36.75" customHeight="1" x14ac:dyDescent="0.35">
      <c r="A53" s="245"/>
      <c r="B53" s="123"/>
      <c r="C53" s="123"/>
      <c r="D53" s="99"/>
      <c r="E53" s="120"/>
      <c r="F53" s="241"/>
      <c r="G53" s="145"/>
      <c r="H53" s="145"/>
      <c r="I53" s="212"/>
      <c r="K53" s="221"/>
      <c r="L53" s="223" t="s">
        <v>620</v>
      </c>
      <c r="M53" s="222"/>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5"/>
    </row>
    <row r="54" spans="1:50" ht="36.75" customHeight="1" x14ac:dyDescent="0.35">
      <c r="A54" s="205" t="s">
        <v>778</v>
      </c>
      <c r="B54" s="144"/>
      <c r="C54" s="144"/>
      <c r="D54" s="145" t="s">
        <v>481</v>
      </c>
      <c r="E54" s="146" t="str">
        <f>Annex_B!B66</f>
        <v>IT 
office long week</v>
      </c>
      <c r="F54" s="147"/>
      <c r="G54" s="145"/>
      <c r="H54" s="145"/>
      <c r="I54" s="212"/>
      <c r="K54" s="221" t="s">
        <v>644</v>
      </c>
      <c r="L54" s="94" t="s">
        <v>621</v>
      </c>
      <c r="M54" s="222" t="s">
        <v>621</v>
      </c>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5"/>
    </row>
    <row r="55" spans="1:50" ht="15.5" x14ac:dyDescent="0.35">
      <c r="A55" s="205" t="s">
        <v>620</v>
      </c>
      <c r="B55" s="94" t="s">
        <v>621</v>
      </c>
      <c r="C55" s="144"/>
      <c r="D55" s="144"/>
      <c r="E55" s="144"/>
      <c r="F55" s="144"/>
      <c r="G55" s="145"/>
      <c r="H55" s="145"/>
      <c r="I55" s="212"/>
      <c r="K55" s="93" t="s">
        <v>473</v>
      </c>
      <c r="L55" s="94" t="s">
        <v>79</v>
      </c>
      <c r="M55" s="94" t="s">
        <v>474</v>
      </c>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5"/>
    </row>
    <row r="56" spans="1:50" ht="14.5" x14ac:dyDescent="0.35">
      <c r="A56" s="224" t="s">
        <v>227</v>
      </c>
      <c r="B56" s="144"/>
      <c r="C56" s="144"/>
      <c r="D56" s="145" t="s">
        <v>480</v>
      </c>
      <c r="E56" s="146" t="s">
        <v>468</v>
      </c>
      <c r="F56" s="147"/>
      <c r="G56" s="145"/>
      <c r="H56" s="145"/>
      <c r="I56" s="212"/>
      <c r="K56" s="225">
        <f>+Annex_B!B68</f>
        <v>0</v>
      </c>
      <c r="L56" s="226">
        <f>+Annex_B!B97</f>
        <v>0</v>
      </c>
      <c r="M56" s="226">
        <f>+Annex_B!B126</f>
        <v>0</v>
      </c>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5"/>
    </row>
    <row r="57" spans="1:50" ht="14.5" x14ac:dyDescent="0.35">
      <c r="A57" s="224" t="s">
        <v>228</v>
      </c>
      <c r="B57" s="144"/>
      <c r="C57" s="144"/>
      <c r="D57" s="145" t="s">
        <v>480</v>
      </c>
      <c r="E57" s="146" t="s">
        <v>468</v>
      </c>
      <c r="F57" s="147"/>
      <c r="G57" s="145"/>
      <c r="H57" s="145"/>
      <c r="I57" s="212"/>
      <c r="K57" s="225">
        <f>+Annex_B!B69</f>
        <v>0</v>
      </c>
      <c r="L57" s="226">
        <f>+Annex_B!B98</f>
        <v>0</v>
      </c>
      <c r="M57" s="226">
        <f>+Annex_B!B127</f>
        <v>0</v>
      </c>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5"/>
    </row>
    <row r="58" spans="1:50" ht="14.5" x14ac:dyDescent="0.35">
      <c r="A58" s="224" t="s">
        <v>229</v>
      </c>
      <c r="B58" s="144"/>
      <c r="C58" s="144"/>
      <c r="D58" s="145" t="s">
        <v>480</v>
      </c>
      <c r="E58" s="146" t="s">
        <v>468</v>
      </c>
      <c r="F58" s="147"/>
      <c r="G58" s="145"/>
      <c r="H58" s="145"/>
      <c r="I58" s="212"/>
      <c r="K58" s="225">
        <f>+Annex_B!B70</f>
        <v>0</v>
      </c>
      <c r="L58" s="226">
        <f>+Annex_B!B99</f>
        <v>0</v>
      </c>
      <c r="M58" s="226">
        <f>+Annex_B!B128</f>
        <v>0</v>
      </c>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5"/>
    </row>
    <row r="59" spans="1:50" ht="14.5" x14ac:dyDescent="0.35">
      <c r="A59" s="224" t="s">
        <v>230</v>
      </c>
      <c r="B59" s="144"/>
      <c r="C59" s="144"/>
      <c r="D59" s="145" t="s">
        <v>480</v>
      </c>
      <c r="E59" s="146" t="s">
        <v>468</v>
      </c>
      <c r="F59" s="147"/>
      <c r="G59" s="145"/>
      <c r="H59" s="145"/>
      <c r="I59" s="212"/>
      <c r="K59" s="225">
        <f>+Annex_B!B71</f>
        <v>0</v>
      </c>
      <c r="L59" s="226">
        <f>+Annex_B!B100</f>
        <v>0</v>
      </c>
      <c r="M59" s="226">
        <f>+Annex_B!B129</f>
        <v>0</v>
      </c>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5"/>
    </row>
    <row r="60" spans="1:50" ht="14.5" x14ac:dyDescent="0.35">
      <c r="A60" s="224" t="s">
        <v>231</v>
      </c>
      <c r="B60" s="144"/>
      <c r="C60" s="144"/>
      <c r="D60" s="145" t="s">
        <v>480</v>
      </c>
      <c r="E60" s="146" t="s">
        <v>468</v>
      </c>
      <c r="F60" s="147"/>
      <c r="G60" s="145"/>
      <c r="H60" s="145"/>
      <c r="I60" s="212"/>
      <c r="K60" s="225">
        <f>+Annex_B!B72</f>
        <v>0</v>
      </c>
      <c r="L60" s="226">
        <f>+Annex_B!B101</f>
        <v>0</v>
      </c>
      <c r="M60" s="226">
        <f>+Annex_B!B130</f>
        <v>0</v>
      </c>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5"/>
    </row>
    <row r="61" spans="1:50" ht="14.5" x14ac:dyDescent="0.35">
      <c r="A61" s="224" t="s">
        <v>232</v>
      </c>
      <c r="B61" s="144"/>
      <c r="C61" s="144"/>
      <c r="D61" s="145" t="s">
        <v>480</v>
      </c>
      <c r="E61" s="146" t="s">
        <v>468</v>
      </c>
      <c r="F61" s="147"/>
      <c r="G61" s="145"/>
      <c r="H61" s="145"/>
      <c r="I61" s="212"/>
      <c r="K61" s="225">
        <f>+Annex_B!B73</f>
        <v>0</v>
      </c>
      <c r="L61" s="226">
        <f>+Annex_B!B102</f>
        <v>0</v>
      </c>
      <c r="M61" s="226">
        <f>+Annex_B!B131</f>
        <v>0</v>
      </c>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5"/>
    </row>
    <row r="62" spans="1:50" ht="14.5" x14ac:dyDescent="0.35">
      <c r="A62" s="224" t="s">
        <v>233</v>
      </c>
      <c r="B62" s="144"/>
      <c r="C62" s="144"/>
      <c r="D62" s="145" t="s">
        <v>480</v>
      </c>
      <c r="E62" s="146" t="s">
        <v>468</v>
      </c>
      <c r="F62" s="147"/>
      <c r="G62" s="145"/>
      <c r="H62" s="145"/>
      <c r="I62" s="212"/>
      <c r="K62" s="225">
        <f>+Annex_B!B74</f>
        <v>0</v>
      </c>
      <c r="L62" s="226">
        <f>+Annex_B!B103</f>
        <v>0</v>
      </c>
      <c r="M62" s="226">
        <f>+Annex_B!B132</f>
        <v>0</v>
      </c>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5"/>
    </row>
    <row r="63" spans="1:50" ht="14.5" x14ac:dyDescent="0.35">
      <c r="A63" s="224" t="s">
        <v>234</v>
      </c>
      <c r="B63" s="144"/>
      <c r="C63" s="144"/>
      <c r="D63" s="145" t="s">
        <v>480</v>
      </c>
      <c r="E63" s="146" t="s">
        <v>468</v>
      </c>
      <c r="F63" s="147"/>
      <c r="G63" s="145"/>
      <c r="H63" s="145"/>
      <c r="I63" s="212"/>
      <c r="K63" s="225">
        <f>+Annex_B!B75</f>
        <v>0</v>
      </c>
      <c r="L63" s="226">
        <f>+Annex_B!B104</f>
        <v>0</v>
      </c>
      <c r="M63" s="226">
        <f>+Annex_B!B133</f>
        <v>0</v>
      </c>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5"/>
    </row>
    <row r="64" spans="1:50" ht="14.5" x14ac:dyDescent="0.35">
      <c r="A64" s="224" t="s">
        <v>235</v>
      </c>
      <c r="B64" s="144"/>
      <c r="C64" s="144"/>
      <c r="D64" s="145" t="s">
        <v>480</v>
      </c>
      <c r="E64" s="146" t="s">
        <v>468</v>
      </c>
      <c r="F64" s="147"/>
      <c r="G64" s="145"/>
      <c r="H64" s="145"/>
      <c r="I64" s="212"/>
      <c r="K64" s="225">
        <f>+Annex_B!B76</f>
        <v>5</v>
      </c>
      <c r="L64" s="226">
        <f>+Annex_B!B105</f>
        <v>5</v>
      </c>
      <c r="M64" s="226">
        <f>+Annex_B!B134</f>
        <v>0</v>
      </c>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5"/>
    </row>
    <row r="65" spans="1:50" ht="14.5" x14ac:dyDescent="0.35">
      <c r="A65" s="224" t="s">
        <v>475</v>
      </c>
      <c r="B65" s="144"/>
      <c r="C65" s="144"/>
      <c r="D65" s="145" t="s">
        <v>480</v>
      </c>
      <c r="E65" s="146" t="s">
        <v>468</v>
      </c>
      <c r="F65" s="147"/>
      <c r="G65" s="145"/>
      <c r="H65" s="145"/>
      <c r="I65" s="212"/>
      <c r="K65" s="225">
        <f>+Annex_B!B77</f>
        <v>10</v>
      </c>
      <c r="L65" s="226">
        <f>+Annex_B!B106</f>
        <v>10</v>
      </c>
      <c r="M65" s="226">
        <f>+Annex_B!B135</f>
        <v>0</v>
      </c>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5"/>
    </row>
    <row r="66" spans="1:50" ht="14.5" x14ac:dyDescent="0.35">
      <c r="A66" s="224" t="s">
        <v>237</v>
      </c>
      <c r="B66" s="144"/>
      <c r="C66" s="144"/>
      <c r="D66" s="145" t="s">
        <v>480</v>
      </c>
      <c r="E66" s="146" t="s">
        <v>468</v>
      </c>
      <c r="F66" s="147"/>
      <c r="G66" s="145"/>
      <c r="H66" s="145"/>
      <c r="I66" s="212"/>
      <c r="K66" s="225">
        <f>+Annex_B!B78</f>
        <v>10</v>
      </c>
      <c r="L66" s="226">
        <f>+Annex_B!B107</f>
        <v>10</v>
      </c>
      <c r="M66" s="226">
        <f>+Annex_B!B136</f>
        <v>0</v>
      </c>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5"/>
    </row>
    <row r="67" spans="1:50" ht="14.5" x14ac:dyDescent="0.35">
      <c r="A67" s="224" t="s">
        <v>476</v>
      </c>
      <c r="B67" s="144"/>
      <c r="C67" s="144"/>
      <c r="D67" s="145" t="s">
        <v>480</v>
      </c>
      <c r="E67" s="146" t="s">
        <v>468</v>
      </c>
      <c r="F67" s="147"/>
      <c r="G67" s="145"/>
      <c r="H67" s="145"/>
      <c r="I67" s="212"/>
      <c r="K67" s="225">
        <f>+Annex_B!B79</f>
        <v>10</v>
      </c>
      <c r="L67" s="226">
        <f>+Annex_B!B108</f>
        <v>10</v>
      </c>
      <c r="M67" s="226">
        <f>+Annex_B!B137</f>
        <v>0</v>
      </c>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5"/>
    </row>
    <row r="68" spans="1:50" ht="14.5" x14ac:dyDescent="0.35">
      <c r="A68" s="224" t="s">
        <v>239</v>
      </c>
      <c r="B68" s="144"/>
      <c r="C68" s="144"/>
      <c r="D68" s="145" t="s">
        <v>480</v>
      </c>
      <c r="E68" s="146" t="s">
        <v>468</v>
      </c>
      <c r="F68" s="147"/>
      <c r="G68" s="145"/>
      <c r="H68" s="145"/>
      <c r="I68" s="212"/>
      <c r="K68" s="225">
        <f>+Annex_B!B80</f>
        <v>20</v>
      </c>
      <c r="L68" s="226">
        <f>+Annex_B!B109</f>
        <v>5</v>
      </c>
      <c r="M68" s="226">
        <f>+Annex_B!B138</f>
        <v>0</v>
      </c>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5"/>
    </row>
    <row r="69" spans="1:50" ht="14.5" x14ac:dyDescent="0.35">
      <c r="A69" s="224" t="s">
        <v>240</v>
      </c>
      <c r="B69" s="144"/>
      <c r="C69" s="144"/>
      <c r="D69" s="145" t="s">
        <v>480</v>
      </c>
      <c r="E69" s="146" t="s">
        <v>468</v>
      </c>
      <c r="F69" s="147"/>
      <c r="G69" s="145"/>
      <c r="H69" s="145"/>
      <c r="I69" s="212"/>
      <c r="K69" s="225">
        <f>+Annex_B!B81</f>
        <v>10</v>
      </c>
      <c r="L69" s="226">
        <f>+Annex_B!B110</f>
        <v>0</v>
      </c>
      <c r="M69" s="226">
        <f>+Annex_B!B139</f>
        <v>0</v>
      </c>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5"/>
    </row>
    <row r="70" spans="1:50" ht="14.5" x14ac:dyDescent="0.35">
      <c r="A70" s="224" t="s">
        <v>477</v>
      </c>
      <c r="B70" s="144"/>
      <c r="C70" s="144"/>
      <c r="D70" s="145" t="s">
        <v>480</v>
      </c>
      <c r="E70" s="146" t="s">
        <v>468</v>
      </c>
      <c r="F70" s="147"/>
      <c r="G70" s="145"/>
      <c r="H70" s="145"/>
      <c r="I70" s="212"/>
      <c r="K70" s="225">
        <f>+Annex_B!B82</f>
        <v>10</v>
      </c>
      <c r="L70" s="226">
        <f>+Annex_B!B111</f>
        <v>0</v>
      </c>
      <c r="M70" s="226">
        <f>+Annex_B!B140</f>
        <v>0</v>
      </c>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5"/>
    </row>
    <row r="71" spans="1:50" ht="14.5" x14ac:dyDescent="0.35">
      <c r="A71" s="224" t="s">
        <v>242</v>
      </c>
      <c r="B71" s="144"/>
      <c r="C71" s="144"/>
      <c r="D71" s="145" t="s">
        <v>480</v>
      </c>
      <c r="E71" s="146" t="s">
        <v>468</v>
      </c>
      <c r="F71" s="147"/>
      <c r="G71" s="145"/>
      <c r="H71" s="145"/>
      <c r="I71" s="212"/>
      <c r="K71" s="225">
        <f>+Annex_B!B83</f>
        <v>10</v>
      </c>
      <c r="L71" s="226">
        <f>+Annex_B!B112</f>
        <v>0</v>
      </c>
      <c r="M71" s="226">
        <f>+Annex_B!B141</f>
        <v>0</v>
      </c>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5"/>
    </row>
    <row r="72" spans="1:50" ht="14.5" x14ac:dyDescent="0.35">
      <c r="A72" s="224" t="s">
        <v>243</v>
      </c>
      <c r="B72" s="144"/>
      <c r="C72" s="144"/>
      <c r="D72" s="145" t="s">
        <v>480</v>
      </c>
      <c r="E72" s="146" t="s">
        <v>468</v>
      </c>
      <c r="F72" s="147"/>
      <c r="G72" s="145"/>
      <c r="H72" s="145"/>
      <c r="I72" s="212"/>
      <c r="K72" s="225">
        <f>+Annex_B!B84</f>
        <v>10</v>
      </c>
      <c r="L72" s="226">
        <f>+Annex_B!B113</f>
        <v>0</v>
      </c>
      <c r="M72" s="226">
        <f>+Annex_B!B142</f>
        <v>0</v>
      </c>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5"/>
    </row>
    <row r="73" spans="1:50" ht="14.5" x14ac:dyDescent="0.35">
      <c r="A73" s="224" t="s">
        <v>478</v>
      </c>
      <c r="B73" s="144"/>
      <c r="C73" s="144"/>
      <c r="D73" s="145" t="s">
        <v>480</v>
      </c>
      <c r="E73" s="146" t="s">
        <v>468</v>
      </c>
      <c r="F73" s="147"/>
      <c r="G73" s="145"/>
      <c r="H73" s="145"/>
      <c r="I73" s="212"/>
      <c r="K73" s="225">
        <f>+Annex_B!B85</f>
        <v>5</v>
      </c>
      <c r="L73" s="226">
        <f>+Annex_B!B114</f>
        <v>0</v>
      </c>
      <c r="M73" s="226">
        <f>+Annex_B!B143</f>
        <v>0</v>
      </c>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5"/>
    </row>
    <row r="74" spans="1:50" ht="14.5" x14ac:dyDescent="0.35">
      <c r="A74" s="224" t="s">
        <v>245</v>
      </c>
      <c r="B74" s="144"/>
      <c r="C74" s="144"/>
      <c r="D74" s="145" t="s">
        <v>480</v>
      </c>
      <c r="E74" s="146" t="s">
        <v>468</v>
      </c>
      <c r="F74" s="147"/>
      <c r="G74" s="145"/>
      <c r="H74" s="145"/>
      <c r="I74" s="212"/>
      <c r="K74" s="225">
        <f>+Annex_B!B86</f>
        <v>0</v>
      </c>
      <c r="L74" s="226">
        <f>+Annex_B!B115</f>
        <v>0</v>
      </c>
      <c r="M74" s="226">
        <f>+Annex_B!B144</f>
        <v>0</v>
      </c>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5"/>
    </row>
    <row r="75" spans="1:50" ht="14.5" x14ac:dyDescent="0.35">
      <c r="A75" s="224" t="s">
        <v>246</v>
      </c>
      <c r="B75" s="144"/>
      <c r="C75" s="144"/>
      <c r="D75" s="145" t="s">
        <v>480</v>
      </c>
      <c r="E75" s="146" t="s">
        <v>468</v>
      </c>
      <c r="F75" s="147"/>
      <c r="G75" s="145"/>
      <c r="H75" s="145"/>
      <c r="I75" s="212"/>
      <c r="K75" s="225">
        <f>+Annex_B!B87</f>
        <v>0</v>
      </c>
      <c r="L75" s="226">
        <f>+Annex_B!B116</f>
        <v>0</v>
      </c>
      <c r="M75" s="226">
        <f>+Annex_B!B145</f>
        <v>0</v>
      </c>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5"/>
    </row>
    <row r="76" spans="1:50" ht="14.5" x14ac:dyDescent="0.35">
      <c r="A76" s="224" t="s">
        <v>247</v>
      </c>
      <c r="B76" s="144"/>
      <c r="C76" s="144"/>
      <c r="D76" s="145" t="s">
        <v>480</v>
      </c>
      <c r="E76" s="146" t="s">
        <v>468</v>
      </c>
      <c r="F76" s="147"/>
      <c r="G76" s="145"/>
      <c r="H76" s="145"/>
      <c r="I76" s="212"/>
      <c r="K76" s="225">
        <f>+Annex_B!B88</f>
        <v>0</v>
      </c>
      <c r="L76" s="226">
        <f>+Annex_B!B117</f>
        <v>0</v>
      </c>
      <c r="M76" s="226">
        <f>+Annex_B!B146</f>
        <v>0</v>
      </c>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5"/>
    </row>
    <row r="77" spans="1:50" ht="14.5" x14ac:dyDescent="0.35">
      <c r="A77" s="224" t="s">
        <v>248</v>
      </c>
      <c r="B77" s="144"/>
      <c r="C77" s="144"/>
      <c r="D77" s="145" t="s">
        <v>480</v>
      </c>
      <c r="E77" s="146" t="s">
        <v>468</v>
      </c>
      <c r="F77" s="147"/>
      <c r="G77" s="145"/>
      <c r="H77" s="145"/>
      <c r="I77" s="212"/>
      <c r="K77" s="225">
        <f>+Annex_B!B89</f>
        <v>0</v>
      </c>
      <c r="L77" s="226">
        <f>+Annex_B!B118</f>
        <v>0</v>
      </c>
      <c r="M77" s="226">
        <f>+Annex_B!B147</f>
        <v>0</v>
      </c>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5"/>
    </row>
    <row r="78" spans="1:50" ht="14.5" x14ac:dyDescent="0.35">
      <c r="A78" s="224" t="s">
        <v>249</v>
      </c>
      <c r="B78" s="144"/>
      <c r="C78" s="144"/>
      <c r="D78" s="145" t="s">
        <v>480</v>
      </c>
      <c r="E78" s="146" t="s">
        <v>468</v>
      </c>
      <c r="F78" s="147"/>
      <c r="G78" s="145"/>
      <c r="H78" s="145"/>
      <c r="I78" s="212"/>
      <c r="K78" s="225">
        <f>+Annex_B!B90</f>
        <v>0</v>
      </c>
      <c r="L78" s="226">
        <f>+Annex_B!B119</f>
        <v>0</v>
      </c>
      <c r="M78" s="226">
        <f>+Annex_B!B148</f>
        <v>0</v>
      </c>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5"/>
    </row>
    <row r="79" spans="1:50" ht="14.5" x14ac:dyDescent="0.35">
      <c r="A79" s="224" t="s">
        <v>250</v>
      </c>
      <c r="B79" s="144"/>
      <c r="C79" s="144"/>
      <c r="D79" s="145" t="s">
        <v>480</v>
      </c>
      <c r="E79" s="146" t="s">
        <v>468</v>
      </c>
      <c r="F79" s="147"/>
      <c r="G79" s="145"/>
      <c r="H79" s="145"/>
      <c r="I79" s="212"/>
      <c r="K79" s="225">
        <f>+Annex_B!B91</f>
        <v>0</v>
      </c>
      <c r="L79" s="226">
        <f>+Annex_B!B120</f>
        <v>0</v>
      </c>
      <c r="M79" s="226">
        <f>+Annex_B!B149</f>
        <v>0</v>
      </c>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5"/>
    </row>
    <row r="80" spans="1:50" ht="14.5" x14ac:dyDescent="0.35">
      <c r="A80" s="224" t="s">
        <v>403</v>
      </c>
      <c r="B80" s="144"/>
      <c r="C80" s="144"/>
      <c r="D80" s="145" t="s">
        <v>480</v>
      </c>
      <c r="E80" s="146" t="s">
        <v>468</v>
      </c>
      <c r="F80" s="147"/>
      <c r="G80" s="145"/>
      <c r="H80" s="145"/>
      <c r="I80" s="212"/>
      <c r="K80" s="227">
        <f>SUM(K56:K79)</f>
        <v>100</v>
      </c>
      <c r="L80" s="228">
        <f>SUM(L56:L79)</f>
        <v>40</v>
      </c>
      <c r="M80" s="228">
        <f>SUM(M56:M79)</f>
        <v>0</v>
      </c>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5"/>
    </row>
    <row r="81" spans="1:50" ht="14.5" x14ac:dyDescent="0.35">
      <c r="A81" s="205"/>
      <c r="B81" s="144"/>
      <c r="C81" s="144"/>
      <c r="D81" s="145"/>
      <c r="E81" s="146"/>
      <c r="F81" s="147"/>
      <c r="G81" s="145"/>
      <c r="H81" s="145"/>
      <c r="I81" s="212"/>
      <c r="K81" s="93"/>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5"/>
    </row>
    <row r="82" spans="1:50" ht="18" customHeight="1" x14ac:dyDescent="0.35">
      <c r="A82" s="101" t="s">
        <v>212</v>
      </c>
      <c r="B82" s="100"/>
      <c r="C82" s="97"/>
      <c r="D82" s="100"/>
      <c r="E82" s="102"/>
      <c r="F82" s="100"/>
      <c r="G82" s="100"/>
      <c r="H82" s="100"/>
      <c r="I82" s="129"/>
      <c r="K82" s="93"/>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5"/>
    </row>
    <row r="83" spans="1:50" ht="18" customHeight="1" x14ac:dyDescent="0.35">
      <c r="A83" s="103" t="s">
        <v>213</v>
      </c>
      <c r="B83" s="100"/>
      <c r="C83" s="104"/>
      <c r="D83" s="105"/>
      <c r="E83" s="100"/>
      <c r="F83" s="106"/>
      <c r="G83" s="100"/>
      <c r="H83" s="100"/>
      <c r="I83" s="129"/>
      <c r="K83" s="93"/>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5"/>
    </row>
    <row r="84" spans="1:50" ht="14.5" x14ac:dyDescent="0.35">
      <c r="A84" s="148" t="s">
        <v>479</v>
      </c>
      <c r="B84" s="149"/>
      <c r="C84" s="153"/>
      <c r="D84" s="150"/>
      <c r="E84" s="151"/>
      <c r="F84" s="152"/>
      <c r="G84" s="145"/>
      <c r="H84" s="145"/>
      <c r="I84" s="212"/>
      <c r="K84" s="93"/>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5"/>
    </row>
    <row r="85" spans="1:50" ht="14.5" x14ac:dyDescent="0.35">
      <c r="A85" s="148"/>
      <c r="B85" s="149"/>
      <c r="C85" s="153"/>
      <c r="D85" s="150"/>
      <c r="E85" s="151"/>
      <c r="F85" s="152"/>
      <c r="G85" s="145"/>
      <c r="H85" s="145"/>
      <c r="I85" s="212"/>
      <c r="K85" s="93"/>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5"/>
    </row>
    <row r="86" spans="1:50" ht="14.5" x14ac:dyDescent="0.35">
      <c r="A86" s="143"/>
      <c r="B86" s="149"/>
      <c r="C86" s="153"/>
      <c r="D86" s="150"/>
      <c r="E86" s="151"/>
      <c r="F86" s="152"/>
      <c r="G86" s="145"/>
      <c r="H86" s="145"/>
      <c r="I86" s="212"/>
      <c r="K86" s="93"/>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5"/>
    </row>
    <row r="87" spans="1:50" ht="13" x14ac:dyDescent="0.35">
      <c r="A87" s="154" t="s">
        <v>214</v>
      </c>
      <c r="B87" s="149"/>
      <c r="C87" s="155"/>
      <c r="D87" s="150"/>
      <c r="E87" s="156"/>
      <c r="F87" s="152"/>
      <c r="G87" s="145"/>
      <c r="H87" s="145"/>
      <c r="I87" s="212"/>
      <c r="K87" s="93"/>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5"/>
    </row>
    <row r="88" spans="1:50" ht="14.5" x14ac:dyDescent="0.35">
      <c r="A88" s="148" t="s">
        <v>479</v>
      </c>
      <c r="B88" s="157"/>
      <c r="C88" s="158"/>
      <c r="D88" s="150"/>
      <c r="E88" s="151"/>
      <c r="F88" s="152"/>
      <c r="G88" s="145"/>
      <c r="H88" s="145"/>
      <c r="I88" s="212"/>
      <c r="K88" s="93"/>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5"/>
    </row>
    <row r="89" spans="1:50" ht="14.5" x14ac:dyDescent="0.3">
      <c r="A89" s="143"/>
      <c r="B89" s="159"/>
      <c r="C89" s="160"/>
      <c r="D89" s="150"/>
      <c r="E89" s="161"/>
      <c r="F89" s="152"/>
      <c r="G89" s="145"/>
      <c r="H89" s="145"/>
      <c r="I89" s="212"/>
      <c r="K89" s="93"/>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5"/>
    </row>
    <row r="90" spans="1:50" ht="14.5" x14ac:dyDescent="0.35">
      <c r="A90" s="143"/>
      <c r="B90" s="149"/>
      <c r="C90" s="158"/>
      <c r="D90" s="162"/>
      <c r="E90" s="163"/>
      <c r="F90" s="152"/>
      <c r="G90" s="145"/>
      <c r="H90" s="145"/>
      <c r="I90" s="212"/>
      <c r="K90" s="93"/>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5"/>
    </row>
    <row r="91" spans="1:50" ht="14.5" x14ac:dyDescent="0.35">
      <c r="A91" s="143"/>
      <c r="B91" s="149"/>
      <c r="C91" s="158"/>
      <c r="D91" s="162"/>
      <c r="E91" s="163"/>
      <c r="F91" s="152"/>
      <c r="G91" s="145"/>
      <c r="H91" s="145"/>
      <c r="I91" s="212"/>
      <c r="K91" s="93"/>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5"/>
    </row>
    <row r="92" spans="1:50" ht="14" x14ac:dyDescent="0.35">
      <c r="A92" s="164" t="s">
        <v>215</v>
      </c>
      <c r="B92" s="145"/>
      <c r="C92" s="150"/>
      <c r="D92" s="165"/>
      <c r="E92" s="146"/>
      <c r="F92" s="166"/>
      <c r="G92" s="146"/>
      <c r="H92" s="146"/>
      <c r="I92" s="212"/>
      <c r="K92" s="93"/>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5"/>
    </row>
    <row r="93" spans="1:50" ht="13" x14ac:dyDescent="0.35">
      <c r="A93" s="167" t="s">
        <v>216</v>
      </c>
      <c r="B93" s="144"/>
      <c r="C93" s="155"/>
      <c r="D93" s="150"/>
      <c r="E93" s="146"/>
      <c r="F93" s="166"/>
      <c r="G93" s="146"/>
      <c r="H93" s="146"/>
      <c r="I93" s="212"/>
      <c r="K93" s="93"/>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5"/>
    </row>
    <row r="94" spans="1:50" ht="14.5" x14ac:dyDescent="0.35">
      <c r="A94" s="148" t="s">
        <v>479</v>
      </c>
      <c r="B94" s="149"/>
      <c r="C94" s="149"/>
      <c r="D94" s="162"/>
      <c r="E94" s="163"/>
      <c r="F94" s="152"/>
      <c r="G94" s="145"/>
      <c r="H94" s="145"/>
      <c r="I94" s="212"/>
      <c r="K94" s="93"/>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5"/>
    </row>
    <row r="95" spans="1:50" ht="14.5" x14ac:dyDescent="0.35">
      <c r="A95" s="168"/>
      <c r="B95" s="149"/>
      <c r="C95" s="153"/>
      <c r="D95" s="162"/>
      <c r="E95" s="163"/>
      <c r="F95" s="152"/>
      <c r="G95" s="145"/>
      <c r="H95" s="145"/>
      <c r="I95" s="212"/>
      <c r="K95" s="93"/>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5"/>
    </row>
    <row r="96" spans="1:50" ht="14.5" x14ac:dyDescent="0.35">
      <c r="A96" s="168"/>
      <c r="B96" s="149"/>
      <c r="C96" s="153"/>
      <c r="D96" s="162"/>
      <c r="E96" s="163"/>
      <c r="F96" s="152"/>
      <c r="G96" s="145"/>
      <c r="H96" s="145"/>
      <c r="I96" s="212"/>
      <c r="K96" s="93"/>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5"/>
    </row>
    <row r="97" spans="1:50" ht="14.5" x14ac:dyDescent="0.35">
      <c r="A97" s="167" t="s">
        <v>400</v>
      </c>
      <c r="B97" s="149"/>
      <c r="C97" s="158"/>
      <c r="D97" s="162"/>
      <c r="E97" s="163"/>
      <c r="F97" s="169"/>
      <c r="G97" s="145"/>
      <c r="H97" s="145"/>
      <c r="I97" s="212"/>
      <c r="K97" s="93"/>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5"/>
    </row>
    <row r="98" spans="1:50" ht="12.75" customHeight="1" x14ac:dyDescent="0.35">
      <c r="A98" s="148" t="s">
        <v>479</v>
      </c>
      <c r="B98" s="149"/>
      <c r="C98" s="158"/>
      <c r="D98" s="162"/>
      <c r="E98" s="163"/>
      <c r="F98" s="169"/>
      <c r="G98" s="145"/>
      <c r="H98" s="145"/>
      <c r="I98" s="212"/>
      <c r="K98" s="93"/>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5"/>
    </row>
    <row r="99" spans="1:50" ht="12.75" customHeight="1" x14ac:dyDescent="0.35">
      <c r="A99" s="168"/>
      <c r="B99" s="149"/>
      <c r="C99" s="158"/>
      <c r="D99" s="162"/>
      <c r="E99" s="163"/>
      <c r="F99" s="169"/>
      <c r="G99" s="145"/>
      <c r="H99" s="145"/>
      <c r="I99" s="212"/>
      <c r="K99" s="93"/>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5"/>
    </row>
    <row r="100" spans="1:50" ht="18.75" customHeight="1" x14ac:dyDescent="0.35">
      <c r="A100" s="101" t="s">
        <v>694</v>
      </c>
      <c r="B100" s="149"/>
      <c r="C100" s="158"/>
      <c r="D100" s="162"/>
      <c r="E100" s="163"/>
      <c r="F100" s="169"/>
      <c r="G100" s="145"/>
      <c r="H100" s="145"/>
      <c r="I100" s="212"/>
      <c r="K100" s="93"/>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5"/>
    </row>
    <row r="101" spans="1:50" ht="18.75" customHeight="1" x14ac:dyDescent="0.35">
      <c r="A101" s="245" t="s">
        <v>491</v>
      </c>
      <c r="B101" s="247" t="s">
        <v>783</v>
      </c>
      <c r="C101" s="611"/>
      <c r="D101" s="612" t="s">
        <v>494</v>
      </c>
      <c r="E101" s="613">
        <v>1000</v>
      </c>
      <c r="F101" s="169"/>
      <c r="G101" s="145"/>
      <c r="H101" s="145"/>
      <c r="I101" s="212"/>
      <c r="K101" s="93"/>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5"/>
    </row>
    <row r="102" spans="1:50" ht="12.75" customHeight="1" x14ac:dyDescent="0.35">
      <c r="A102" s="245" t="s">
        <v>492</v>
      </c>
      <c r="B102" s="247" t="s">
        <v>782</v>
      </c>
      <c r="C102" s="611"/>
      <c r="D102" s="612" t="s">
        <v>495</v>
      </c>
      <c r="E102" s="614">
        <v>1.16E-3</v>
      </c>
      <c r="F102" s="169"/>
      <c r="G102" s="145"/>
      <c r="H102" s="145"/>
      <c r="I102" s="212"/>
      <c r="K102" s="93"/>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5"/>
    </row>
    <row r="103" spans="1:50" ht="12.75" customHeight="1" x14ac:dyDescent="0.35">
      <c r="A103" s="615"/>
      <c r="B103" s="149"/>
      <c r="C103" s="158"/>
      <c r="D103" s="162"/>
      <c r="E103" s="616"/>
      <c r="F103" s="169"/>
      <c r="G103" s="145"/>
      <c r="H103" s="145"/>
      <c r="I103" s="212"/>
      <c r="K103" s="93"/>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5"/>
    </row>
    <row r="104" spans="1:50" ht="12.75" customHeight="1" x14ac:dyDescent="0.35">
      <c r="A104" s="168"/>
      <c r="B104" s="149"/>
      <c r="C104" s="158"/>
      <c r="D104" s="162"/>
      <c r="E104" s="163"/>
      <c r="F104" s="169"/>
      <c r="G104" s="145"/>
      <c r="H104" s="145"/>
      <c r="I104" s="212"/>
      <c r="K104" s="93"/>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5"/>
    </row>
    <row r="105" spans="1:50" ht="12.75" customHeight="1" x14ac:dyDescent="0.35">
      <c r="A105" s="168"/>
      <c r="B105" s="149"/>
      <c r="C105" s="158"/>
      <c r="D105" s="162"/>
      <c r="E105" s="163"/>
      <c r="F105" s="169"/>
      <c r="G105" s="145"/>
      <c r="H105" s="145"/>
      <c r="I105" s="212"/>
      <c r="K105" s="93"/>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5"/>
    </row>
    <row r="106" spans="1:50" ht="14.5" x14ac:dyDescent="0.35">
      <c r="A106" s="168"/>
      <c r="B106" s="149"/>
      <c r="C106" s="158"/>
      <c r="D106" s="162"/>
      <c r="E106" s="163"/>
      <c r="F106" s="169"/>
      <c r="G106" s="145"/>
      <c r="H106" s="145"/>
      <c r="I106" s="212"/>
      <c r="K106" s="93"/>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5"/>
    </row>
    <row r="107" spans="1:50" ht="14.5" x14ac:dyDescent="0.35">
      <c r="A107" s="170"/>
      <c r="B107" s="149"/>
      <c r="C107" s="158"/>
      <c r="D107" s="150"/>
      <c r="E107" s="161"/>
      <c r="F107" s="169"/>
      <c r="G107" s="145"/>
      <c r="H107" s="145"/>
      <c r="I107" s="212"/>
      <c r="K107" s="93"/>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5"/>
    </row>
    <row r="108" spans="1:50" ht="18" customHeight="1" x14ac:dyDescent="0.35">
      <c r="A108" s="170"/>
      <c r="B108" s="149"/>
      <c r="C108" s="158"/>
      <c r="D108" s="162"/>
      <c r="E108" s="161"/>
      <c r="F108" s="169"/>
      <c r="G108" s="145"/>
      <c r="H108" s="145"/>
      <c r="I108" s="212"/>
      <c r="K108" s="110"/>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2"/>
    </row>
    <row r="111" spans="1:50" x14ac:dyDescent="0.35">
      <c r="N111" s="81" t="s">
        <v>211</v>
      </c>
    </row>
  </sheetData>
  <mergeCells count="1">
    <mergeCell ref="A1:I1"/>
  </mergeCells>
  <pageMargins left="0.75" right="0.75" top="1" bottom="1" header="0.5" footer="0.5"/>
  <pageSetup orientation="portrait" horizontalDpi="300" verticalDpi="300"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1"/>
  <dimension ref="A1:R34"/>
  <sheetViews>
    <sheetView workbookViewId="0"/>
  </sheetViews>
  <sheetFormatPr defaultColWidth="8.81640625" defaultRowHeight="14.5" x14ac:dyDescent="0.35"/>
  <cols>
    <col min="1" max="1" width="5.7265625" style="39" customWidth="1"/>
    <col min="2" max="16384" width="8.81640625" style="39"/>
  </cols>
  <sheetData>
    <row r="1" spans="1:18" x14ac:dyDescent="0.35">
      <c r="A1" s="37" t="s">
        <v>71</v>
      </c>
      <c r="B1" s="38"/>
      <c r="C1" s="38"/>
      <c r="D1" s="39" t="s">
        <v>134</v>
      </c>
    </row>
    <row r="2" spans="1:18" x14ac:dyDescent="0.35">
      <c r="A2" s="37" t="s">
        <v>73</v>
      </c>
      <c r="B2" s="38"/>
      <c r="C2" s="38"/>
      <c r="D2" s="39" t="s">
        <v>135</v>
      </c>
    </row>
    <row r="3" spans="1:18" x14ac:dyDescent="0.35">
      <c r="A3" s="37" t="s">
        <v>75</v>
      </c>
      <c r="B3" s="38"/>
      <c r="C3" s="38"/>
      <c r="D3" s="39" t="s">
        <v>136</v>
      </c>
    </row>
    <row r="4" spans="1:18" x14ac:dyDescent="0.35">
      <c r="A4" s="38"/>
      <c r="B4" s="38"/>
      <c r="C4" s="38"/>
    </row>
    <row r="6" spans="1:18" x14ac:dyDescent="0.35">
      <c r="A6" s="905" t="s">
        <v>191</v>
      </c>
      <c r="B6" s="905"/>
      <c r="C6" s="905"/>
      <c r="D6" s="905"/>
      <c r="E6" s="905"/>
      <c r="G6" s="908" t="s">
        <v>77</v>
      </c>
      <c r="H6" s="908"/>
      <c r="I6" s="908"/>
      <c r="J6" s="908"/>
      <c r="K6" s="908"/>
      <c r="L6" s="70"/>
      <c r="M6" s="71" t="s">
        <v>193</v>
      </c>
      <c r="N6" s="72"/>
      <c r="O6" s="71"/>
      <c r="P6" s="70"/>
      <c r="Q6" s="71" t="s">
        <v>192</v>
      </c>
      <c r="R6" s="72"/>
    </row>
    <row r="7" spans="1:18" ht="32.5" customHeight="1" x14ac:dyDescent="0.35">
      <c r="B7" s="906" t="s">
        <v>78</v>
      </c>
      <c r="C7" s="906" t="s">
        <v>79</v>
      </c>
      <c r="D7" s="907" t="s">
        <v>80</v>
      </c>
      <c r="G7" s="66"/>
      <c r="H7" s="909" t="s">
        <v>78</v>
      </c>
      <c r="I7" s="909" t="s">
        <v>79</v>
      </c>
      <c r="J7" s="910" t="s">
        <v>80</v>
      </c>
      <c r="K7" s="66"/>
      <c r="P7" s="79" t="s">
        <v>195</v>
      </c>
      <c r="Q7" s="80">
        <v>3</v>
      </c>
    </row>
    <row r="8" spans="1:18" x14ac:dyDescent="0.35">
      <c r="A8" s="41" t="s">
        <v>81</v>
      </c>
      <c r="B8" s="906"/>
      <c r="C8" s="906"/>
      <c r="D8" s="907"/>
      <c r="G8" s="68" t="s">
        <v>81</v>
      </c>
      <c r="H8" s="909"/>
      <c r="I8" s="909"/>
      <c r="J8" s="910"/>
      <c r="K8" s="66"/>
    </row>
    <row r="9" spans="1:18" x14ac:dyDescent="0.35">
      <c r="A9" s="41">
        <v>1</v>
      </c>
      <c r="B9" s="42">
        <v>0</v>
      </c>
      <c r="C9" s="42">
        <v>0</v>
      </c>
      <c r="D9" s="42">
        <v>0</v>
      </c>
      <c r="G9" s="68">
        <v>1</v>
      </c>
      <c r="H9" s="69">
        <v>0</v>
      </c>
      <c r="I9" s="69">
        <v>0</v>
      </c>
      <c r="J9" s="69">
        <v>0</v>
      </c>
      <c r="K9" s="66"/>
      <c r="L9" s="69">
        <f>IF(H9&gt;0,1,0)</f>
        <v>0</v>
      </c>
      <c r="M9" s="69">
        <f t="shared" ref="M9:N32" si="0">IF(I9&gt;0,1,0)</f>
        <v>0</v>
      </c>
      <c r="N9" s="69">
        <f t="shared" si="0"/>
        <v>0</v>
      </c>
      <c r="O9" s="78"/>
      <c r="P9" s="69">
        <f ca="1">IF(SUM(L9:INDIRECT(ADDRESS(ROW(L9)+$Q$7,COLUMN(L9),1,1)))&gt;0,1,0)</f>
        <v>0</v>
      </c>
      <c r="Q9" s="69">
        <f ca="1">IF(SUM(M9:INDIRECT(ADDRESS(ROW(M9)+$Q$7,COLUMN(M9),1,1)))&gt;0,1,0)</f>
        <v>0</v>
      </c>
      <c r="R9" s="69">
        <f ca="1">IF(SUM(N9:INDIRECT(ADDRESS(ROW(N9)+$Q$7,COLUMN(N9),1,1)))&gt;0,1,0)</f>
        <v>0</v>
      </c>
    </row>
    <row r="10" spans="1:18" x14ac:dyDescent="0.35">
      <c r="A10" s="41">
        <v>2</v>
      </c>
      <c r="B10" s="42">
        <v>0</v>
      </c>
      <c r="C10" s="42">
        <v>0</v>
      </c>
      <c r="D10" s="42">
        <v>0</v>
      </c>
      <c r="G10" s="68">
        <v>2</v>
      </c>
      <c r="H10" s="69">
        <v>0</v>
      </c>
      <c r="I10" s="69">
        <v>0</v>
      </c>
      <c r="J10" s="69">
        <v>0</v>
      </c>
      <c r="K10" s="66"/>
      <c r="L10" s="69">
        <f t="shared" ref="L10:L32" si="1">IF(H10&gt;0,1,0)</f>
        <v>0</v>
      </c>
      <c r="M10" s="69">
        <f t="shared" si="0"/>
        <v>0</v>
      </c>
      <c r="N10" s="69">
        <f t="shared" si="0"/>
        <v>0</v>
      </c>
      <c r="O10" s="78"/>
      <c r="P10" s="69">
        <f ca="1">IF(SUM(L10:INDIRECT(ADDRESS(ROW(L10)+$Q$7,COLUMN(L10),1,1)))&gt;0,1,0)</f>
        <v>0</v>
      </c>
      <c r="Q10" s="69">
        <f ca="1">IF(SUM(M10:INDIRECT(ADDRESS(ROW(M10)+$Q$7,COLUMN(M10),1,1)))&gt;0,1,0)</f>
        <v>0</v>
      </c>
      <c r="R10" s="69">
        <f ca="1">IF(SUM(N10:INDIRECT(ADDRESS(ROW(N10)+$Q$7,COLUMN(N10),1,1)))&gt;0,1,0)</f>
        <v>0</v>
      </c>
    </row>
    <row r="11" spans="1:18" x14ac:dyDescent="0.35">
      <c r="A11" s="41">
        <v>3</v>
      </c>
      <c r="B11" s="42">
        <v>0</v>
      </c>
      <c r="C11" s="42">
        <v>0</v>
      </c>
      <c r="D11" s="42">
        <v>0</v>
      </c>
      <c r="G11" s="68">
        <v>3</v>
      </c>
      <c r="H11" s="69">
        <v>0</v>
      </c>
      <c r="I11" s="69">
        <v>0</v>
      </c>
      <c r="J11" s="69">
        <v>0</v>
      </c>
      <c r="K11" s="66"/>
      <c r="L11" s="69">
        <f t="shared" si="1"/>
        <v>0</v>
      </c>
      <c r="M11" s="69">
        <f t="shared" si="0"/>
        <v>0</v>
      </c>
      <c r="N11" s="69">
        <f t="shared" si="0"/>
        <v>0</v>
      </c>
      <c r="O11" s="78"/>
      <c r="P11" s="69">
        <f ca="1">IF(SUM(L11:INDIRECT(ADDRESS(ROW(L11)+$Q$7,COLUMN(L11),1,1)))&gt;0,1,0)</f>
        <v>0</v>
      </c>
      <c r="Q11" s="69">
        <f ca="1">IF(SUM(M11:INDIRECT(ADDRESS(ROW(M11)+$Q$7,COLUMN(M11),1,1)))&gt;0,1,0)</f>
        <v>0</v>
      </c>
      <c r="R11" s="69">
        <f ca="1">IF(SUM(N11:INDIRECT(ADDRESS(ROW(N11)+$Q$7,COLUMN(N11),1,1)))&gt;0,1,0)</f>
        <v>0</v>
      </c>
    </row>
    <row r="12" spans="1:18" x14ac:dyDescent="0.35">
      <c r="A12" s="41">
        <v>4</v>
      </c>
      <c r="B12" s="42">
        <v>0</v>
      </c>
      <c r="C12" s="42">
        <v>0</v>
      </c>
      <c r="D12" s="42">
        <v>0</v>
      </c>
      <c r="G12" s="68">
        <v>4</v>
      </c>
      <c r="H12" s="69">
        <v>0</v>
      </c>
      <c r="I12" s="69">
        <v>0</v>
      </c>
      <c r="J12" s="69">
        <v>0</v>
      </c>
      <c r="K12" s="66"/>
      <c r="L12" s="69">
        <f t="shared" si="1"/>
        <v>0</v>
      </c>
      <c r="M12" s="69">
        <f t="shared" si="0"/>
        <v>0</v>
      </c>
      <c r="N12" s="69">
        <f t="shared" si="0"/>
        <v>0</v>
      </c>
      <c r="O12" s="78"/>
      <c r="P12" s="69">
        <f ca="1">IF(SUM(L12:INDIRECT(ADDRESS(ROW(L12)+$Q$7,COLUMN(L12),1,1)))&gt;0,1,0)</f>
        <v>0</v>
      </c>
      <c r="Q12" s="69">
        <f ca="1">IF(SUM(M12:INDIRECT(ADDRESS(ROW(M12)+$Q$7,COLUMN(M12),1,1)))&gt;0,1,0)</f>
        <v>0</v>
      </c>
      <c r="R12" s="69">
        <f ca="1">IF(SUM(N12:INDIRECT(ADDRESS(ROW(N12)+$Q$7,COLUMN(N12),1,1)))&gt;0,1,0)</f>
        <v>0</v>
      </c>
    </row>
    <row r="13" spans="1:18" x14ac:dyDescent="0.35">
      <c r="A13" s="41">
        <v>5</v>
      </c>
      <c r="B13" s="42">
        <v>0</v>
      </c>
      <c r="C13" s="42">
        <v>0</v>
      </c>
      <c r="D13" s="42">
        <v>0</v>
      </c>
      <c r="G13" s="68">
        <v>5</v>
      </c>
      <c r="H13" s="69">
        <v>0</v>
      </c>
      <c r="I13" s="69">
        <v>0</v>
      </c>
      <c r="J13" s="69">
        <v>0</v>
      </c>
      <c r="K13" s="66"/>
      <c r="L13" s="69">
        <f t="shared" si="1"/>
        <v>0</v>
      </c>
      <c r="M13" s="69">
        <f t="shared" si="0"/>
        <v>0</v>
      </c>
      <c r="N13" s="69">
        <f t="shared" si="0"/>
        <v>0</v>
      </c>
      <c r="O13" s="78"/>
      <c r="P13" s="69">
        <f ca="1">IF(SUM(L13:INDIRECT(ADDRESS(ROW(L13)+$Q$7,COLUMN(L13),1,1)))&gt;0,1,0)</f>
        <v>0</v>
      </c>
      <c r="Q13" s="69">
        <f ca="1">IF(SUM(M13:INDIRECT(ADDRESS(ROW(M13)+$Q$7,COLUMN(M13),1,1)))&gt;0,1,0)</f>
        <v>0</v>
      </c>
      <c r="R13" s="69">
        <f ca="1">IF(SUM(N13:INDIRECT(ADDRESS(ROW(N13)+$Q$7,COLUMN(N13),1,1)))&gt;0,1,0)</f>
        <v>0</v>
      </c>
    </row>
    <row r="14" spans="1:18" x14ac:dyDescent="0.35">
      <c r="A14" s="41">
        <v>6</v>
      </c>
      <c r="B14" s="42">
        <v>0</v>
      </c>
      <c r="C14" s="42">
        <v>0</v>
      </c>
      <c r="D14" s="42">
        <v>0</v>
      </c>
      <c r="G14" s="68">
        <v>6</v>
      </c>
      <c r="H14" s="69">
        <v>0</v>
      </c>
      <c r="I14" s="69">
        <v>0</v>
      </c>
      <c r="J14" s="69">
        <v>0</v>
      </c>
      <c r="K14" s="66"/>
      <c r="L14" s="69">
        <f t="shared" si="1"/>
        <v>0</v>
      </c>
      <c r="M14" s="69">
        <f t="shared" si="0"/>
        <v>0</v>
      </c>
      <c r="N14" s="69">
        <f t="shared" si="0"/>
        <v>0</v>
      </c>
      <c r="O14" s="78"/>
      <c r="P14" s="69">
        <f ca="1">IF(SUM(L14:INDIRECT(ADDRESS(ROW(L14)+$Q$7,COLUMN(L14),1,1)))&gt;0,1,0)</f>
        <v>1</v>
      </c>
      <c r="Q14" s="69">
        <f ca="1">IF(SUM(M14:INDIRECT(ADDRESS(ROW(M14)+$Q$7,COLUMN(M14),1,1)))&gt;0,1,0)</f>
        <v>0</v>
      </c>
      <c r="R14" s="69">
        <f ca="1">IF(SUM(N14:INDIRECT(ADDRESS(ROW(N14)+$Q$7,COLUMN(N14),1,1)))&gt;0,1,0)</f>
        <v>0</v>
      </c>
    </row>
    <row r="15" spans="1:18" x14ac:dyDescent="0.35">
      <c r="A15" s="41">
        <v>7</v>
      </c>
      <c r="B15" s="42">
        <v>0</v>
      </c>
      <c r="C15" s="42">
        <v>0</v>
      </c>
      <c r="D15" s="42">
        <v>0</v>
      </c>
      <c r="G15" s="68">
        <v>7</v>
      </c>
      <c r="H15" s="69">
        <v>0</v>
      </c>
      <c r="I15" s="69">
        <v>0</v>
      </c>
      <c r="J15" s="69">
        <v>0</v>
      </c>
      <c r="K15" s="66"/>
      <c r="L15" s="69">
        <f t="shared" si="1"/>
        <v>0</v>
      </c>
      <c r="M15" s="69">
        <f t="shared" si="0"/>
        <v>0</v>
      </c>
      <c r="N15" s="69">
        <f t="shared" si="0"/>
        <v>0</v>
      </c>
      <c r="O15" s="78"/>
      <c r="P15" s="69">
        <f ca="1">IF(SUM(L15:INDIRECT(ADDRESS(ROW(L15)+$Q$7,COLUMN(L15),1,1)))&gt;0,1,0)</f>
        <v>1</v>
      </c>
      <c r="Q15" s="69">
        <f ca="1">IF(SUM(M15:INDIRECT(ADDRESS(ROW(M15)+$Q$7,COLUMN(M15),1,1)))&gt;0,1,0)</f>
        <v>0</v>
      </c>
      <c r="R15" s="69">
        <f ca="1">IF(SUM(N15:INDIRECT(ADDRESS(ROW(N15)+$Q$7,COLUMN(N15),1,1)))&gt;0,1,0)</f>
        <v>0</v>
      </c>
    </row>
    <row r="16" spans="1:18" x14ac:dyDescent="0.35">
      <c r="A16" s="41">
        <v>8</v>
      </c>
      <c r="B16" s="42">
        <v>0</v>
      </c>
      <c r="C16" s="42">
        <v>0</v>
      </c>
      <c r="D16" s="42">
        <v>0</v>
      </c>
      <c r="G16" s="68">
        <v>8</v>
      </c>
      <c r="H16" s="69">
        <v>0</v>
      </c>
      <c r="I16" s="69">
        <v>0</v>
      </c>
      <c r="J16" s="69">
        <v>0</v>
      </c>
      <c r="K16" s="66"/>
      <c r="L16" s="69">
        <f t="shared" si="1"/>
        <v>0</v>
      </c>
      <c r="M16" s="69">
        <f t="shared" si="0"/>
        <v>0</v>
      </c>
      <c r="N16" s="69">
        <f t="shared" si="0"/>
        <v>0</v>
      </c>
      <c r="O16" s="78"/>
      <c r="P16" s="69">
        <f ca="1">IF(SUM(L16:INDIRECT(ADDRESS(ROW(L16)+$Q$7,COLUMN(L16),1,1)))&gt;0,1,0)</f>
        <v>1</v>
      </c>
      <c r="Q16" s="69">
        <f ca="1">IF(SUM(M16:INDIRECT(ADDRESS(ROW(M16)+$Q$7,COLUMN(M16),1,1)))&gt;0,1,0)</f>
        <v>0</v>
      </c>
      <c r="R16" s="69">
        <f ca="1">IF(SUM(N16:INDIRECT(ADDRESS(ROW(N16)+$Q$7,COLUMN(N16),1,1)))&gt;0,1,0)</f>
        <v>0</v>
      </c>
    </row>
    <row r="17" spans="1:18" x14ac:dyDescent="0.35">
      <c r="A17" s="41">
        <v>9</v>
      </c>
      <c r="B17" s="42">
        <v>2</v>
      </c>
      <c r="C17" s="42">
        <v>0</v>
      </c>
      <c r="D17" s="42">
        <v>0</v>
      </c>
      <c r="G17" s="68">
        <v>9</v>
      </c>
      <c r="H17" s="69">
        <v>0.5</v>
      </c>
      <c r="I17" s="69">
        <v>0</v>
      </c>
      <c r="J17" s="69">
        <v>0</v>
      </c>
      <c r="K17" s="66"/>
      <c r="L17" s="69">
        <f t="shared" si="1"/>
        <v>1</v>
      </c>
      <c r="M17" s="69">
        <f t="shared" si="0"/>
        <v>0</v>
      </c>
      <c r="N17" s="69">
        <f t="shared" si="0"/>
        <v>0</v>
      </c>
      <c r="O17" s="78"/>
      <c r="P17" s="69">
        <f ca="1">IF(SUM(L17:INDIRECT(ADDRESS(ROW(L17)+$Q$7,COLUMN(L17),1,1)))&gt;0,1,0)</f>
        <v>1</v>
      </c>
      <c r="Q17" s="69">
        <f ca="1">IF(SUM(M17:INDIRECT(ADDRESS(ROW(M17)+$Q$7,COLUMN(M17),1,1)))&gt;0,1,0)</f>
        <v>0</v>
      </c>
      <c r="R17" s="69">
        <f ca="1">IF(SUM(N17:INDIRECT(ADDRESS(ROW(N17)+$Q$7,COLUMN(N17),1,1)))&gt;0,1,0)</f>
        <v>0</v>
      </c>
    </row>
    <row r="18" spans="1:18" x14ac:dyDescent="0.35">
      <c r="A18" s="41">
        <v>10</v>
      </c>
      <c r="B18" s="42">
        <v>2</v>
      </c>
      <c r="C18" s="42">
        <v>0</v>
      </c>
      <c r="D18" s="42">
        <v>0</v>
      </c>
      <c r="G18" s="68">
        <v>10</v>
      </c>
      <c r="H18" s="69">
        <v>1</v>
      </c>
      <c r="I18" s="69">
        <v>0</v>
      </c>
      <c r="J18" s="69">
        <v>0</v>
      </c>
      <c r="K18" s="66"/>
      <c r="L18" s="69">
        <f t="shared" si="1"/>
        <v>1</v>
      </c>
      <c r="M18" s="69">
        <f t="shared" si="0"/>
        <v>0</v>
      </c>
      <c r="N18" s="69">
        <f t="shared" si="0"/>
        <v>0</v>
      </c>
      <c r="O18" s="78"/>
      <c r="P18" s="69">
        <f ca="1">IF(SUM(L18:INDIRECT(ADDRESS(ROW(L18)+$Q$7,COLUMN(L18),1,1)))&gt;0,1,0)</f>
        <v>1</v>
      </c>
      <c r="Q18" s="69">
        <f ca="1">IF(SUM(M18:INDIRECT(ADDRESS(ROW(M18)+$Q$7,COLUMN(M18),1,1)))&gt;0,1,0)</f>
        <v>0</v>
      </c>
      <c r="R18" s="69">
        <f ca="1">IF(SUM(N18:INDIRECT(ADDRESS(ROW(N18)+$Q$7,COLUMN(N18),1,1)))&gt;0,1,0)</f>
        <v>0</v>
      </c>
    </row>
    <row r="19" spans="1:18" x14ac:dyDescent="0.35">
      <c r="A19" s="41">
        <v>11</v>
      </c>
      <c r="B19" s="42">
        <v>2</v>
      </c>
      <c r="C19" s="42">
        <v>0</v>
      </c>
      <c r="D19" s="42">
        <v>0</v>
      </c>
      <c r="G19" s="68">
        <v>11</v>
      </c>
      <c r="H19" s="69">
        <v>1</v>
      </c>
      <c r="I19" s="69">
        <v>0</v>
      </c>
      <c r="J19" s="69">
        <v>0</v>
      </c>
      <c r="K19" s="66"/>
      <c r="L19" s="69">
        <f t="shared" si="1"/>
        <v>1</v>
      </c>
      <c r="M19" s="69">
        <f t="shared" si="0"/>
        <v>0</v>
      </c>
      <c r="N19" s="69">
        <f t="shared" si="0"/>
        <v>0</v>
      </c>
      <c r="O19" s="78"/>
      <c r="P19" s="69">
        <f ca="1">IF(SUM(L19:INDIRECT(ADDRESS(ROW(L19)+$Q$7,COLUMN(L19),1,1)))&gt;0,1,0)</f>
        <v>1</v>
      </c>
      <c r="Q19" s="69">
        <f ca="1">IF(SUM(M19:INDIRECT(ADDRESS(ROW(M19)+$Q$7,COLUMN(M19),1,1)))&gt;0,1,0)</f>
        <v>0</v>
      </c>
      <c r="R19" s="69">
        <f ca="1">IF(SUM(N19:INDIRECT(ADDRESS(ROW(N19)+$Q$7,COLUMN(N19),1,1)))&gt;0,1,0)</f>
        <v>0</v>
      </c>
    </row>
    <row r="20" spans="1:18" x14ac:dyDescent="0.35">
      <c r="A20" s="41">
        <v>12</v>
      </c>
      <c r="B20" s="42">
        <v>5</v>
      </c>
      <c r="C20" s="42">
        <v>0</v>
      </c>
      <c r="D20" s="42">
        <v>0</v>
      </c>
      <c r="G20" s="68">
        <v>12</v>
      </c>
      <c r="H20" s="69">
        <v>1</v>
      </c>
      <c r="I20" s="69">
        <v>0</v>
      </c>
      <c r="J20" s="69">
        <v>0</v>
      </c>
      <c r="K20" s="66"/>
      <c r="L20" s="69">
        <f t="shared" si="1"/>
        <v>1</v>
      </c>
      <c r="M20" s="69">
        <f t="shared" si="0"/>
        <v>0</v>
      </c>
      <c r="N20" s="69">
        <f t="shared" si="0"/>
        <v>0</v>
      </c>
      <c r="O20" s="78"/>
      <c r="P20" s="69">
        <f ca="1">IF(SUM(L20:INDIRECT(ADDRESS(ROW(L20)+$Q$7,COLUMN(L20),1,1)))&gt;0,1,0)</f>
        <v>1</v>
      </c>
      <c r="Q20" s="69">
        <f ca="1">IF(SUM(M20:INDIRECT(ADDRESS(ROW(M20)+$Q$7,COLUMN(M20),1,1)))&gt;0,1,0)</f>
        <v>0</v>
      </c>
      <c r="R20" s="69">
        <f ca="1">IF(SUM(N20:INDIRECT(ADDRESS(ROW(N20)+$Q$7,COLUMN(N20),1,1)))&gt;0,1,0)</f>
        <v>0</v>
      </c>
    </row>
    <row r="21" spans="1:18" x14ac:dyDescent="0.35">
      <c r="A21" s="41">
        <v>13</v>
      </c>
      <c r="B21" s="42">
        <v>10</v>
      </c>
      <c r="C21" s="42">
        <v>0</v>
      </c>
      <c r="D21" s="42">
        <v>0</v>
      </c>
      <c r="G21" s="68">
        <v>13</v>
      </c>
      <c r="H21" s="69">
        <v>0.5</v>
      </c>
      <c r="I21" s="69">
        <v>0</v>
      </c>
      <c r="J21" s="69">
        <v>0</v>
      </c>
      <c r="K21" s="66"/>
      <c r="L21" s="69">
        <f t="shared" si="1"/>
        <v>1</v>
      </c>
      <c r="M21" s="69">
        <f t="shared" si="0"/>
        <v>0</v>
      </c>
      <c r="N21" s="69">
        <f t="shared" si="0"/>
        <v>0</v>
      </c>
      <c r="O21" s="78"/>
      <c r="P21" s="69">
        <f ca="1">IF(SUM(L21:INDIRECT(ADDRESS(ROW(L21)+$Q$7,COLUMN(L21),1,1)))&gt;0,1,0)</f>
        <v>1</v>
      </c>
      <c r="Q21" s="69">
        <f ca="1">IF(SUM(M21:INDIRECT(ADDRESS(ROW(M21)+$Q$7,COLUMN(M21),1,1)))&gt;0,1,0)</f>
        <v>0</v>
      </c>
      <c r="R21" s="69">
        <f ca="1">IF(SUM(N21:INDIRECT(ADDRESS(ROW(N21)+$Q$7,COLUMN(N21),1,1)))&gt;0,1,0)</f>
        <v>0</v>
      </c>
    </row>
    <row r="22" spans="1:18" x14ac:dyDescent="0.35">
      <c r="A22" s="41">
        <v>14</v>
      </c>
      <c r="B22" s="42">
        <v>5</v>
      </c>
      <c r="C22" s="42">
        <v>0</v>
      </c>
      <c r="D22" s="42">
        <v>0</v>
      </c>
      <c r="G22" s="68">
        <v>14</v>
      </c>
      <c r="H22" s="69">
        <v>1</v>
      </c>
      <c r="I22" s="69">
        <v>0</v>
      </c>
      <c r="J22" s="69">
        <v>0</v>
      </c>
      <c r="K22" s="66"/>
      <c r="L22" s="69">
        <f t="shared" si="1"/>
        <v>1</v>
      </c>
      <c r="M22" s="69">
        <f t="shared" si="0"/>
        <v>0</v>
      </c>
      <c r="N22" s="69">
        <f t="shared" si="0"/>
        <v>0</v>
      </c>
      <c r="O22" s="78"/>
      <c r="P22" s="69">
        <f ca="1">IF(SUM(L22:INDIRECT(ADDRESS(ROW(L22)+$Q$7,COLUMN(L22),1,1)))&gt;0,1,0)</f>
        <v>1</v>
      </c>
      <c r="Q22" s="69">
        <f ca="1">IF(SUM(M22:INDIRECT(ADDRESS(ROW(M22)+$Q$7,COLUMN(M22),1,1)))&gt;0,1,0)</f>
        <v>0</v>
      </c>
      <c r="R22" s="69">
        <f ca="1">IF(SUM(N22:INDIRECT(ADDRESS(ROW(N22)+$Q$7,COLUMN(N22),1,1)))&gt;0,1,0)</f>
        <v>0</v>
      </c>
    </row>
    <row r="23" spans="1:18" x14ac:dyDescent="0.35">
      <c r="A23" s="41">
        <v>15</v>
      </c>
      <c r="B23" s="42">
        <v>2</v>
      </c>
      <c r="C23" s="42">
        <v>0</v>
      </c>
      <c r="D23" s="42">
        <v>0</v>
      </c>
      <c r="G23" s="68">
        <v>15</v>
      </c>
      <c r="H23" s="69">
        <v>1</v>
      </c>
      <c r="I23" s="69">
        <v>0</v>
      </c>
      <c r="J23" s="69">
        <v>0</v>
      </c>
      <c r="K23" s="66"/>
      <c r="L23" s="69">
        <f t="shared" si="1"/>
        <v>1</v>
      </c>
      <c r="M23" s="69">
        <f t="shared" si="0"/>
        <v>0</v>
      </c>
      <c r="N23" s="69">
        <f t="shared" si="0"/>
        <v>0</v>
      </c>
      <c r="O23" s="78"/>
      <c r="P23" s="69">
        <f ca="1">IF(SUM(L23:INDIRECT(ADDRESS(ROW(L23)+$Q$7,COLUMN(L23),1,1)))&gt;0,1,0)</f>
        <v>1</v>
      </c>
      <c r="Q23" s="69">
        <f ca="1">IF(SUM(M23:INDIRECT(ADDRESS(ROW(M23)+$Q$7,COLUMN(M23),1,1)))&gt;0,1,0)</f>
        <v>0</v>
      </c>
      <c r="R23" s="69">
        <f ca="1">IF(SUM(N23:INDIRECT(ADDRESS(ROW(N23)+$Q$7,COLUMN(N23),1,1)))&gt;0,1,0)</f>
        <v>0</v>
      </c>
    </row>
    <row r="24" spans="1:18" x14ac:dyDescent="0.35">
      <c r="A24" s="41">
        <v>16</v>
      </c>
      <c r="B24" s="42">
        <v>2</v>
      </c>
      <c r="C24" s="42">
        <v>0</v>
      </c>
      <c r="D24" s="42">
        <v>0</v>
      </c>
      <c r="G24" s="68">
        <v>16</v>
      </c>
      <c r="H24" s="69">
        <v>1</v>
      </c>
      <c r="I24" s="69">
        <v>0</v>
      </c>
      <c r="J24" s="69">
        <v>0</v>
      </c>
      <c r="K24" s="66"/>
      <c r="L24" s="69">
        <f t="shared" si="1"/>
        <v>1</v>
      </c>
      <c r="M24" s="69">
        <f t="shared" si="0"/>
        <v>0</v>
      </c>
      <c r="N24" s="69">
        <f t="shared" si="0"/>
        <v>0</v>
      </c>
      <c r="O24" s="78"/>
      <c r="P24" s="69">
        <f ca="1">IF(SUM(L24:INDIRECT(ADDRESS(ROW(L24)+$Q$7,COLUMN(L24),1,1)))&gt;0,1,0)</f>
        <v>1</v>
      </c>
      <c r="Q24" s="69">
        <f ca="1">IF(SUM(M24:INDIRECT(ADDRESS(ROW(M24)+$Q$7,COLUMN(M24),1,1)))&gt;0,1,0)</f>
        <v>0</v>
      </c>
      <c r="R24" s="69">
        <f ca="1">IF(SUM(N24:INDIRECT(ADDRESS(ROW(N24)+$Q$7,COLUMN(N24),1,1)))&gt;0,1,0)</f>
        <v>0</v>
      </c>
    </row>
    <row r="25" spans="1:18" x14ac:dyDescent="0.35">
      <c r="A25" s="41">
        <v>17</v>
      </c>
      <c r="B25" s="42">
        <v>30</v>
      </c>
      <c r="C25" s="42">
        <v>0</v>
      </c>
      <c r="D25" s="42">
        <v>0</v>
      </c>
      <c r="G25" s="68">
        <v>17</v>
      </c>
      <c r="H25" s="69">
        <v>1</v>
      </c>
      <c r="I25" s="69">
        <v>0</v>
      </c>
      <c r="J25" s="69">
        <v>0</v>
      </c>
      <c r="K25" s="66"/>
      <c r="L25" s="69">
        <f t="shared" si="1"/>
        <v>1</v>
      </c>
      <c r="M25" s="69">
        <f t="shared" si="0"/>
        <v>0</v>
      </c>
      <c r="N25" s="69">
        <f t="shared" si="0"/>
        <v>0</v>
      </c>
      <c r="O25" s="78"/>
      <c r="P25" s="69">
        <f ca="1">IF(SUM(L25:INDIRECT(ADDRESS(ROW(L25)+$Q$7,COLUMN(L25),1,1)))&gt;0,1,0)</f>
        <v>1</v>
      </c>
      <c r="Q25" s="69">
        <f ca="1">IF(SUM(M25:INDIRECT(ADDRESS(ROW(M25)+$Q$7,COLUMN(M25),1,1)))&gt;0,1,0)</f>
        <v>0</v>
      </c>
      <c r="R25" s="69">
        <f ca="1">IF(SUM(N25:INDIRECT(ADDRESS(ROW(N25)+$Q$7,COLUMN(N25),1,1)))&gt;0,1,0)</f>
        <v>0</v>
      </c>
    </row>
    <row r="26" spans="1:18" x14ac:dyDescent="0.35">
      <c r="A26" s="41">
        <v>18</v>
      </c>
      <c r="B26" s="42">
        <v>40</v>
      </c>
      <c r="C26" s="42">
        <v>0</v>
      </c>
      <c r="D26" s="42">
        <v>0</v>
      </c>
      <c r="G26" s="68">
        <v>18</v>
      </c>
      <c r="H26" s="69">
        <v>0.5</v>
      </c>
      <c r="I26" s="69">
        <v>0</v>
      </c>
      <c r="J26" s="69">
        <v>0</v>
      </c>
      <c r="K26" s="66"/>
      <c r="L26" s="69">
        <f t="shared" si="1"/>
        <v>1</v>
      </c>
      <c r="M26" s="69">
        <f t="shared" si="0"/>
        <v>0</v>
      </c>
      <c r="N26" s="69">
        <f t="shared" si="0"/>
        <v>0</v>
      </c>
      <c r="O26" s="78"/>
      <c r="P26" s="69">
        <f ca="1">IF(SUM(L26:INDIRECT(ADDRESS(ROW(L26)+$Q$7,COLUMN(L26),1,1)))&gt;0,1,0)</f>
        <v>1</v>
      </c>
      <c r="Q26" s="69">
        <f ca="1">IF(SUM(M26:INDIRECT(ADDRESS(ROW(M26)+$Q$7,COLUMN(M26),1,1)))&gt;0,1,0)</f>
        <v>0</v>
      </c>
      <c r="R26" s="69">
        <f ca="1">IF(SUM(N26:INDIRECT(ADDRESS(ROW(N26)+$Q$7,COLUMN(N26),1,1)))&gt;0,1,0)</f>
        <v>0</v>
      </c>
    </row>
    <row r="27" spans="1:18" x14ac:dyDescent="0.35">
      <c r="A27" s="41">
        <v>19</v>
      </c>
      <c r="B27" s="42">
        <v>0</v>
      </c>
      <c r="C27" s="42">
        <v>0</v>
      </c>
      <c r="D27" s="42">
        <v>0</v>
      </c>
      <c r="G27" s="68">
        <v>19</v>
      </c>
      <c r="H27" s="69">
        <v>0</v>
      </c>
      <c r="I27" s="69">
        <v>0</v>
      </c>
      <c r="J27" s="69">
        <v>0</v>
      </c>
      <c r="K27" s="66"/>
      <c r="L27" s="69">
        <f t="shared" si="1"/>
        <v>0</v>
      </c>
      <c r="M27" s="69">
        <f t="shared" si="0"/>
        <v>0</v>
      </c>
      <c r="N27" s="69">
        <f t="shared" si="0"/>
        <v>0</v>
      </c>
      <c r="O27" s="78"/>
      <c r="P27" s="69">
        <f ca="1">IF(SUM(L27:INDIRECT(ADDRESS(ROW(L27)+$Q$7,COLUMN(L27),1,1)))&gt;0,1,0)</f>
        <v>0</v>
      </c>
      <c r="Q27" s="69">
        <f ca="1">IF(SUM(M27:INDIRECT(ADDRESS(ROW(M27)+$Q$7,COLUMN(M27),1,1)))&gt;0,1,0)</f>
        <v>0</v>
      </c>
      <c r="R27" s="69">
        <f ca="1">IF(SUM(N27:INDIRECT(ADDRESS(ROW(N27)+$Q$7,COLUMN(N27),1,1)))&gt;0,1,0)</f>
        <v>0</v>
      </c>
    </row>
    <row r="28" spans="1:18" x14ac:dyDescent="0.35">
      <c r="A28" s="41">
        <v>20</v>
      </c>
      <c r="B28" s="42">
        <v>0</v>
      </c>
      <c r="C28" s="42">
        <v>0</v>
      </c>
      <c r="D28" s="42">
        <v>0</v>
      </c>
      <c r="G28" s="68">
        <v>20</v>
      </c>
      <c r="H28" s="69">
        <v>0</v>
      </c>
      <c r="I28" s="69">
        <v>0</v>
      </c>
      <c r="J28" s="69">
        <v>0</v>
      </c>
      <c r="K28" s="66"/>
      <c r="L28" s="69">
        <f t="shared" si="1"/>
        <v>0</v>
      </c>
      <c r="M28" s="69">
        <f t="shared" si="0"/>
        <v>0</v>
      </c>
      <c r="N28" s="69">
        <f t="shared" si="0"/>
        <v>0</v>
      </c>
      <c r="O28" s="78"/>
      <c r="P28" s="69">
        <f ca="1">IF(SUM(L28:INDIRECT(ADDRESS(ROW(L28)+$Q$7,COLUMN(L28),1,1)))&gt;0,1,0)</f>
        <v>0</v>
      </c>
      <c r="Q28" s="69">
        <f ca="1">IF(SUM(M28:INDIRECT(ADDRESS(ROW(M28)+$Q$7,COLUMN(M28),1,1)))&gt;0,1,0)</f>
        <v>0</v>
      </c>
      <c r="R28" s="69">
        <f ca="1">IF(SUM(N28:INDIRECT(ADDRESS(ROW(N28)+$Q$7,COLUMN(N28),1,1)))&gt;0,1,0)</f>
        <v>0</v>
      </c>
    </row>
    <row r="29" spans="1:18" x14ac:dyDescent="0.35">
      <c r="A29" s="41">
        <v>21</v>
      </c>
      <c r="B29" s="42">
        <v>0</v>
      </c>
      <c r="C29" s="42">
        <v>0</v>
      </c>
      <c r="D29" s="42">
        <v>0</v>
      </c>
      <c r="G29" s="68">
        <v>21</v>
      </c>
      <c r="H29" s="69">
        <v>0</v>
      </c>
      <c r="I29" s="69">
        <v>0</v>
      </c>
      <c r="J29" s="69">
        <v>0</v>
      </c>
      <c r="K29" s="66"/>
      <c r="L29" s="69">
        <f t="shared" si="1"/>
        <v>0</v>
      </c>
      <c r="M29" s="69">
        <f t="shared" si="0"/>
        <v>0</v>
      </c>
      <c r="N29" s="69">
        <f t="shared" si="0"/>
        <v>0</v>
      </c>
      <c r="O29" s="78"/>
      <c r="P29" s="69">
        <f ca="1">IF(SUM(L29:INDIRECT(ADDRESS(ROW(L29)+$Q$7,COLUMN(L29),1,1)))&gt;0,1,0)</f>
        <v>0</v>
      </c>
      <c r="Q29" s="69">
        <f ca="1">IF(SUM(M29:INDIRECT(ADDRESS(ROW(M29)+$Q$7,COLUMN(M29),1,1)))&gt;0,1,0)</f>
        <v>0</v>
      </c>
      <c r="R29" s="69">
        <f ca="1">IF(SUM(N29:INDIRECT(ADDRESS(ROW(N29)+$Q$7,COLUMN(N29),1,1)))&gt;0,1,0)</f>
        <v>0</v>
      </c>
    </row>
    <row r="30" spans="1:18" x14ac:dyDescent="0.35">
      <c r="A30" s="41">
        <v>22</v>
      </c>
      <c r="B30" s="42">
        <v>0</v>
      </c>
      <c r="C30" s="42">
        <v>0</v>
      </c>
      <c r="D30" s="42">
        <v>0</v>
      </c>
      <c r="G30" s="68">
        <v>22</v>
      </c>
      <c r="H30" s="69">
        <v>0</v>
      </c>
      <c r="I30" s="69">
        <v>0</v>
      </c>
      <c r="J30" s="69">
        <v>0</v>
      </c>
      <c r="K30" s="66"/>
      <c r="L30" s="69">
        <f t="shared" si="1"/>
        <v>0</v>
      </c>
      <c r="M30" s="69">
        <f t="shared" si="0"/>
        <v>0</v>
      </c>
      <c r="N30" s="69">
        <f t="shared" si="0"/>
        <v>0</v>
      </c>
      <c r="O30" s="78"/>
      <c r="P30" s="69">
        <f ca="1">IF(SUM(L30:INDIRECT(ADDRESS(ROW(L30)+$Q$7,COLUMN(L30),1,1)))&gt;0,1,0)</f>
        <v>0</v>
      </c>
      <c r="Q30" s="69">
        <f ca="1">IF(SUM(M30:INDIRECT(ADDRESS(ROW(M30)+$Q$7,COLUMN(M30),1,1)))&gt;0,1,0)</f>
        <v>0</v>
      </c>
      <c r="R30" s="69">
        <f ca="1">IF(SUM(N30:INDIRECT(ADDRESS(ROW(N30)+$Q$7,COLUMN(N30),1,1)))&gt;0,1,0)</f>
        <v>0</v>
      </c>
    </row>
    <row r="31" spans="1:18" x14ac:dyDescent="0.35">
      <c r="A31" s="41">
        <v>23</v>
      </c>
      <c r="B31" s="42">
        <v>0</v>
      </c>
      <c r="C31" s="42">
        <v>0</v>
      </c>
      <c r="D31" s="42">
        <v>0</v>
      </c>
      <c r="G31" s="68">
        <v>23</v>
      </c>
      <c r="H31" s="69">
        <v>0</v>
      </c>
      <c r="I31" s="69">
        <v>0</v>
      </c>
      <c r="J31" s="69">
        <v>0</v>
      </c>
      <c r="K31" s="66"/>
      <c r="L31" s="69">
        <f t="shared" si="1"/>
        <v>0</v>
      </c>
      <c r="M31" s="69">
        <f t="shared" si="0"/>
        <v>0</v>
      </c>
      <c r="N31" s="69">
        <f t="shared" si="0"/>
        <v>0</v>
      </c>
      <c r="O31" s="78"/>
      <c r="P31" s="69">
        <f ca="1">IF(SUM(L31:INDIRECT(ADDRESS(ROW(L31)+$Q$7,COLUMN(L31),1,1)))&gt;0,1,0)</f>
        <v>0</v>
      </c>
      <c r="Q31" s="69">
        <f ca="1">IF(SUM(M31:INDIRECT(ADDRESS(ROW(M31)+$Q$7,COLUMN(M31),1,1)))&gt;0,1,0)</f>
        <v>0</v>
      </c>
      <c r="R31" s="69">
        <f ca="1">IF(SUM(N31:INDIRECT(ADDRESS(ROW(N31)+$Q$7,COLUMN(N31),1,1)))&gt;0,1,0)</f>
        <v>0</v>
      </c>
    </row>
    <row r="32" spans="1:18" x14ac:dyDescent="0.35">
      <c r="A32" s="41">
        <v>24</v>
      </c>
      <c r="B32" s="42">
        <v>0</v>
      </c>
      <c r="C32" s="42">
        <v>0</v>
      </c>
      <c r="D32" s="42">
        <v>0</v>
      </c>
      <c r="G32" s="68">
        <v>24</v>
      </c>
      <c r="H32" s="69">
        <v>0</v>
      </c>
      <c r="I32" s="69">
        <v>0</v>
      </c>
      <c r="J32" s="69">
        <v>0</v>
      </c>
      <c r="K32" s="66"/>
      <c r="L32" s="69">
        <f t="shared" si="1"/>
        <v>0</v>
      </c>
      <c r="M32" s="69">
        <f t="shared" si="0"/>
        <v>0</v>
      </c>
      <c r="N32" s="69">
        <f t="shared" si="0"/>
        <v>0</v>
      </c>
      <c r="O32" s="78"/>
      <c r="P32" s="69">
        <f ca="1">IF(SUM(L32:INDIRECT(ADDRESS(ROW(L32)+$Q$7,COLUMN(L32),1,1)))&gt;0,1,0)</f>
        <v>0</v>
      </c>
      <c r="Q32" s="69">
        <f ca="1">IF(SUM(M32:INDIRECT(ADDRESS(ROW(M32)+$Q$7,COLUMN(M32),1,1)))&gt;0,1,0)</f>
        <v>0</v>
      </c>
      <c r="R32" s="69">
        <f ca="1">IF(SUM(N32:INDIRECT(ADDRESS(ROW(N32)+$Q$7,COLUMN(N32),1,1)))&gt;0,1,0)</f>
        <v>0</v>
      </c>
    </row>
    <row r="34" spans="1:4" x14ac:dyDescent="0.35">
      <c r="A34" s="63" t="s">
        <v>189</v>
      </c>
      <c r="B34" s="42">
        <f>SUM(B9:B33)</f>
        <v>100</v>
      </c>
      <c r="C34" s="42">
        <f t="shared" ref="C34:D34" si="2">SUM(C9:C33)</f>
        <v>0</v>
      </c>
      <c r="D34" s="42">
        <f t="shared" si="2"/>
        <v>0</v>
      </c>
    </row>
  </sheetData>
  <mergeCells count="8">
    <mergeCell ref="A6:E6"/>
    <mergeCell ref="B7:B8"/>
    <mergeCell ref="C7:C8"/>
    <mergeCell ref="D7:D8"/>
    <mergeCell ref="G6:K6"/>
    <mergeCell ref="H7:H8"/>
    <mergeCell ref="I7:I8"/>
    <mergeCell ref="J7:J8"/>
  </mergeCells>
  <conditionalFormatting sqref="B9:B32">
    <cfRule type="dataBar" priority="5">
      <dataBar>
        <cfvo type="min"/>
        <cfvo type="max"/>
        <color rgb="FF63C384"/>
      </dataBar>
      <extLst>
        <ext xmlns:x14="http://schemas.microsoft.com/office/spreadsheetml/2009/9/main" uri="{B025F937-C7B1-47D3-B67F-A62EFF666E3E}">
          <x14:id>{0C3AE018-9AC0-4312-B897-622D03147443}</x14:id>
        </ext>
      </extLst>
    </cfRule>
  </conditionalFormatting>
  <conditionalFormatting sqref="C9:D32">
    <cfRule type="dataBar" priority="6">
      <dataBar>
        <cfvo type="min"/>
        <cfvo type="max"/>
        <color rgb="FF63C384"/>
      </dataBar>
      <extLst>
        <ext xmlns:x14="http://schemas.microsoft.com/office/spreadsheetml/2009/9/main" uri="{B025F937-C7B1-47D3-B67F-A62EFF666E3E}">
          <x14:id>{CBBD7CD4-A36B-496F-856D-B3FD5A24D7EF}</x14:id>
        </ext>
      </extLst>
    </cfRule>
  </conditionalFormatting>
  <conditionalFormatting sqref="H9:H32">
    <cfRule type="dataBar" priority="3">
      <dataBar>
        <cfvo type="min"/>
        <cfvo type="max"/>
        <color rgb="FF63C384"/>
      </dataBar>
      <extLst>
        <ext xmlns:x14="http://schemas.microsoft.com/office/spreadsheetml/2009/9/main" uri="{B025F937-C7B1-47D3-B67F-A62EFF666E3E}">
          <x14:id>{287BFB16-2088-4FBC-97BF-68F1F3F42F47}</x14:id>
        </ext>
      </extLst>
    </cfRule>
  </conditionalFormatting>
  <conditionalFormatting sqref="I9:J32">
    <cfRule type="dataBar" priority="4">
      <dataBar>
        <cfvo type="min"/>
        <cfvo type="max"/>
        <color rgb="FF63C384"/>
      </dataBar>
      <extLst>
        <ext xmlns:x14="http://schemas.microsoft.com/office/spreadsheetml/2009/9/main" uri="{B025F937-C7B1-47D3-B67F-A62EFF666E3E}">
          <x14:id>{DA8486AD-0822-4900-92A8-1F2EB2690A18}</x14:id>
        </ext>
      </extLst>
    </cfRule>
  </conditionalFormatting>
  <conditionalFormatting sqref="L9:N32">
    <cfRule type="dataBar" priority="2">
      <dataBar>
        <cfvo type="min"/>
        <cfvo type="max"/>
        <color rgb="FF63C384"/>
      </dataBar>
      <extLst>
        <ext xmlns:x14="http://schemas.microsoft.com/office/spreadsheetml/2009/9/main" uri="{B025F937-C7B1-47D3-B67F-A62EFF666E3E}">
          <x14:id>{07BEA3A7-16D7-47C3-A771-56184735729C}</x14:id>
        </ext>
      </extLst>
    </cfRule>
  </conditionalFormatting>
  <conditionalFormatting sqref="P9:R32">
    <cfRule type="dataBar" priority="1">
      <dataBar>
        <cfvo type="min"/>
        <cfvo type="max"/>
        <color rgb="FF63C384"/>
      </dataBar>
      <extLst>
        <ext xmlns:x14="http://schemas.microsoft.com/office/spreadsheetml/2009/9/main" uri="{B025F937-C7B1-47D3-B67F-A62EFF666E3E}">
          <x14:id>{3F3A2422-573B-4BF6-99AB-0F0B63FFF212}</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0C3AE018-9AC0-4312-B897-622D03147443}">
            <x14:dataBar minLength="0" maxLength="100" border="1" negativeBarBorderColorSameAsPositive="0">
              <x14:cfvo type="autoMin"/>
              <x14:cfvo type="autoMax"/>
              <x14:borderColor rgb="FF63C384"/>
              <x14:negativeFillColor rgb="FFFF0000"/>
              <x14:negativeBorderColor rgb="FFFF0000"/>
              <x14:axisColor rgb="FF000000"/>
            </x14:dataBar>
          </x14:cfRule>
          <xm:sqref>B9:B32</xm:sqref>
        </x14:conditionalFormatting>
        <x14:conditionalFormatting xmlns:xm="http://schemas.microsoft.com/office/excel/2006/main">
          <x14:cfRule type="dataBar" id="{CBBD7CD4-A36B-496F-856D-B3FD5A24D7EF}">
            <x14:dataBar minLength="0" maxLength="100" border="1" negativeBarBorderColorSameAsPositive="0">
              <x14:cfvo type="autoMin"/>
              <x14:cfvo type="autoMax"/>
              <x14:borderColor rgb="FF63C384"/>
              <x14:negativeFillColor rgb="FFFF0000"/>
              <x14:negativeBorderColor rgb="FFFF0000"/>
              <x14:axisColor rgb="FF000000"/>
            </x14:dataBar>
          </x14:cfRule>
          <xm:sqref>C9:D32</xm:sqref>
        </x14:conditionalFormatting>
        <x14:conditionalFormatting xmlns:xm="http://schemas.microsoft.com/office/excel/2006/main">
          <x14:cfRule type="dataBar" id="{287BFB16-2088-4FBC-97BF-68F1F3F42F47}">
            <x14:dataBar minLength="0" maxLength="100" border="1" negativeBarBorderColorSameAsPositive="0">
              <x14:cfvo type="autoMin"/>
              <x14:cfvo type="autoMax"/>
              <x14:borderColor rgb="FF63C384"/>
              <x14:negativeFillColor rgb="FFFF0000"/>
              <x14:negativeBorderColor rgb="FFFF0000"/>
              <x14:axisColor rgb="FF000000"/>
            </x14:dataBar>
          </x14:cfRule>
          <xm:sqref>H9:H32</xm:sqref>
        </x14:conditionalFormatting>
        <x14:conditionalFormatting xmlns:xm="http://schemas.microsoft.com/office/excel/2006/main">
          <x14:cfRule type="dataBar" id="{DA8486AD-0822-4900-92A8-1F2EB2690A18}">
            <x14:dataBar minLength="0" maxLength="100" border="1" negativeBarBorderColorSameAsPositive="0">
              <x14:cfvo type="autoMin"/>
              <x14:cfvo type="autoMax"/>
              <x14:borderColor rgb="FF63C384"/>
              <x14:negativeFillColor rgb="FFFF0000"/>
              <x14:negativeBorderColor rgb="FFFF0000"/>
              <x14:axisColor rgb="FF000000"/>
            </x14:dataBar>
          </x14:cfRule>
          <xm:sqref>I9:J32</xm:sqref>
        </x14:conditionalFormatting>
        <x14:conditionalFormatting xmlns:xm="http://schemas.microsoft.com/office/excel/2006/main">
          <x14:cfRule type="dataBar" id="{07BEA3A7-16D7-47C3-A771-56184735729C}">
            <x14:dataBar minLength="0" maxLength="100" border="1" negativeBarBorderColorSameAsPositive="0">
              <x14:cfvo type="autoMin"/>
              <x14:cfvo type="autoMax"/>
              <x14:borderColor rgb="FF63C384"/>
              <x14:negativeFillColor rgb="FFFF0000"/>
              <x14:negativeBorderColor rgb="FFFF0000"/>
              <x14:axisColor rgb="FF000000"/>
            </x14:dataBar>
          </x14:cfRule>
          <xm:sqref>L9:N32</xm:sqref>
        </x14:conditionalFormatting>
        <x14:conditionalFormatting xmlns:xm="http://schemas.microsoft.com/office/excel/2006/main">
          <x14:cfRule type="dataBar" id="{3F3A2422-573B-4BF6-99AB-0F0B63FFF212}">
            <x14:dataBar minLength="0" maxLength="100" border="1" negativeBarBorderColorSameAsPositive="0">
              <x14:cfvo type="autoMin"/>
              <x14:cfvo type="autoMax"/>
              <x14:borderColor rgb="FF63C384"/>
              <x14:negativeFillColor rgb="FFFF0000"/>
              <x14:negativeBorderColor rgb="FFFF0000"/>
              <x14:axisColor rgb="FF000000"/>
            </x14:dataBar>
          </x14:cfRule>
          <xm:sqref>P9:R32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rgb="FF92D050"/>
  </sheetPr>
  <dimension ref="A1:AZ222"/>
  <sheetViews>
    <sheetView topLeftCell="A22" workbookViewId="0">
      <selection sqref="A1:H1"/>
    </sheetView>
  </sheetViews>
  <sheetFormatPr defaultColWidth="9.1796875" defaultRowHeight="12.5" x14ac:dyDescent="0.35"/>
  <cols>
    <col min="1" max="1" width="41.81640625" style="81" customWidth="1"/>
    <col min="2" max="2" width="17.453125" style="81" customWidth="1"/>
    <col min="3" max="3" width="20.453125" style="81" bestFit="1" customWidth="1"/>
    <col min="4" max="4" width="11.81640625" style="81" customWidth="1"/>
    <col min="5" max="5" width="11" style="81" customWidth="1"/>
    <col min="6" max="6" width="14" style="81" customWidth="1"/>
    <col min="7" max="7" width="83.54296875" style="81" customWidth="1"/>
    <col min="8" max="8" width="29.453125" style="81" customWidth="1"/>
    <col min="9" max="9" width="9.1796875" style="81"/>
    <col min="10" max="49" width="10" style="81" customWidth="1"/>
    <col min="50" max="57" width="9.1796875" style="81"/>
    <col min="58" max="59" width="9.1796875" style="81" customWidth="1"/>
    <col min="60" max="60" width="19" style="81" customWidth="1"/>
    <col min="61" max="64" width="9.1796875" style="81" customWidth="1"/>
    <col min="65" max="16384" width="9.1796875" style="81"/>
  </cols>
  <sheetData>
    <row r="1" spans="1:52" ht="103.5" customHeight="1" thickBot="1" x14ac:dyDescent="0.4">
      <c r="A1" s="895" t="s">
        <v>219</v>
      </c>
      <c r="B1" s="901"/>
      <c r="C1" s="901"/>
      <c r="D1" s="901"/>
      <c r="E1" s="901"/>
      <c r="F1" s="901"/>
      <c r="G1" s="901"/>
      <c r="H1" s="902"/>
      <c r="I1" s="113"/>
      <c r="AX1" s="113"/>
      <c r="AY1" s="113"/>
      <c r="AZ1" s="113"/>
    </row>
    <row r="3" spans="1:52" ht="14" x14ac:dyDescent="0.35">
      <c r="A3" s="114" t="s">
        <v>73</v>
      </c>
      <c r="B3" s="114" t="s">
        <v>198</v>
      </c>
      <c r="C3" s="115" t="s">
        <v>199</v>
      </c>
      <c r="D3" s="114" t="s">
        <v>200</v>
      </c>
      <c r="E3" s="114" t="s">
        <v>201</v>
      </c>
      <c r="F3" s="114" t="s">
        <v>220</v>
      </c>
      <c r="G3" s="114" t="s">
        <v>221</v>
      </c>
      <c r="H3" s="114" t="s">
        <v>97</v>
      </c>
      <c r="J3" s="87" t="s">
        <v>222</v>
      </c>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9"/>
    </row>
    <row r="4" spans="1:52" x14ac:dyDescent="0.35">
      <c r="A4" s="100"/>
      <c r="B4" s="100"/>
      <c r="C4" s="91"/>
      <c r="D4" s="100"/>
      <c r="E4" s="100"/>
      <c r="F4" s="100"/>
      <c r="G4" s="100"/>
      <c r="H4" s="100"/>
      <c r="J4" s="93">
        <v>1</v>
      </c>
      <c r="K4" s="94">
        <v>2</v>
      </c>
      <c r="L4" s="94">
        <v>3</v>
      </c>
      <c r="M4" s="94">
        <v>4</v>
      </c>
      <c r="N4" s="94">
        <v>5</v>
      </c>
      <c r="O4" s="94">
        <v>6</v>
      </c>
      <c r="P4" s="94">
        <v>7</v>
      </c>
      <c r="Q4" s="94">
        <v>8</v>
      </c>
      <c r="R4" s="94">
        <v>9</v>
      </c>
      <c r="S4" s="94">
        <v>10</v>
      </c>
      <c r="T4" s="94">
        <v>11</v>
      </c>
      <c r="U4" s="94">
        <v>12</v>
      </c>
      <c r="V4" s="94">
        <v>13</v>
      </c>
      <c r="W4" s="94">
        <v>14</v>
      </c>
      <c r="X4" s="94">
        <v>15</v>
      </c>
      <c r="Y4" s="94">
        <v>16</v>
      </c>
      <c r="Z4" s="94">
        <v>17</v>
      </c>
      <c r="AA4" s="94">
        <v>18</v>
      </c>
      <c r="AB4" s="94">
        <v>19</v>
      </c>
      <c r="AC4" s="94">
        <v>20</v>
      </c>
      <c r="AD4" s="94">
        <v>21</v>
      </c>
      <c r="AE4" s="94">
        <v>22</v>
      </c>
      <c r="AF4" s="94">
        <v>23</v>
      </c>
      <c r="AG4" s="94">
        <v>24</v>
      </c>
      <c r="AH4" s="94">
        <v>25</v>
      </c>
      <c r="AI4" s="94">
        <v>26</v>
      </c>
      <c r="AJ4" s="94">
        <v>27</v>
      </c>
      <c r="AK4" s="94">
        <v>28</v>
      </c>
      <c r="AL4" s="94">
        <v>29</v>
      </c>
      <c r="AM4" s="94">
        <v>30</v>
      </c>
      <c r="AN4" s="94">
        <v>31</v>
      </c>
      <c r="AO4" s="94">
        <v>32</v>
      </c>
      <c r="AP4" s="94">
        <v>33</v>
      </c>
      <c r="AQ4" s="94">
        <v>34</v>
      </c>
      <c r="AR4" s="94">
        <v>35</v>
      </c>
      <c r="AS4" s="94">
        <v>36</v>
      </c>
      <c r="AT4" s="94">
        <v>37</v>
      </c>
      <c r="AU4" s="94">
        <v>38</v>
      </c>
      <c r="AV4" s="94">
        <v>39</v>
      </c>
      <c r="AW4" s="95">
        <v>40</v>
      </c>
    </row>
    <row r="5" spans="1:52" ht="13" x14ac:dyDescent="0.25">
      <c r="A5" s="116"/>
      <c r="B5" s="119"/>
      <c r="C5" s="120"/>
      <c r="D5" s="120"/>
      <c r="E5" s="121"/>
      <c r="F5" s="120"/>
      <c r="G5" s="117"/>
      <c r="H5" s="99"/>
      <c r="J5" s="107"/>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9"/>
    </row>
    <row r="6" spans="1:52" ht="13" x14ac:dyDescent="0.35">
      <c r="A6" s="898" t="s">
        <v>365</v>
      </c>
      <c r="B6" s="899"/>
      <c r="C6" s="899"/>
      <c r="D6" s="899"/>
      <c r="E6" s="899"/>
      <c r="F6" s="899"/>
      <c r="G6" s="900"/>
      <c r="H6" s="120"/>
      <c r="J6" s="93"/>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5"/>
    </row>
    <row r="7" spans="1:52" ht="13" x14ac:dyDescent="0.25">
      <c r="A7" s="116" t="s">
        <v>399</v>
      </c>
      <c r="B7" s="119" t="s">
        <v>428</v>
      </c>
      <c r="C7" s="120"/>
      <c r="D7" s="120" t="s">
        <v>207</v>
      </c>
      <c r="E7" s="121">
        <f>+Method_input!E6</f>
        <v>42</v>
      </c>
      <c r="F7" s="120"/>
      <c r="G7" s="117"/>
      <c r="H7" s="99" t="s">
        <v>485</v>
      </c>
      <c r="J7" s="93"/>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5"/>
    </row>
    <row r="8" spans="1:52" ht="13" x14ac:dyDescent="0.25">
      <c r="A8" s="116" t="s">
        <v>324</v>
      </c>
      <c r="B8" s="119" t="s">
        <v>429</v>
      </c>
      <c r="C8" s="120"/>
      <c r="D8" s="120" t="s">
        <v>207</v>
      </c>
      <c r="E8" s="121">
        <f>+Method_input!E7</f>
        <v>11.2</v>
      </c>
      <c r="F8" s="120"/>
      <c r="G8" s="117"/>
      <c r="H8" s="99" t="s">
        <v>485</v>
      </c>
      <c r="J8" s="93"/>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5"/>
    </row>
    <row r="9" spans="1:52" ht="15" x14ac:dyDescent="0.25">
      <c r="A9" s="116" t="s">
        <v>491</v>
      </c>
      <c r="B9" s="119" t="s">
        <v>496</v>
      </c>
      <c r="C9" s="120"/>
      <c r="D9" s="120" t="s">
        <v>494</v>
      </c>
      <c r="E9" s="232">
        <f>+Method_input!E101</f>
        <v>1000</v>
      </c>
      <c r="F9" s="120"/>
      <c r="G9" s="117"/>
      <c r="H9" s="99" t="s">
        <v>485</v>
      </c>
      <c r="J9" s="93"/>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5"/>
    </row>
    <row r="10" spans="1:52" ht="15" x14ac:dyDescent="0.25">
      <c r="A10" s="116" t="s">
        <v>492</v>
      </c>
      <c r="B10" s="119" t="s">
        <v>493</v>
      </c>
      <c r="C10" s="120"/>
      <c r="D10" s="120" t="s">
        <v>495</v>
      </c>
      <c r="E10" s="233">
        <f>+Method_input!E102</f>
        <v>1.16E-3</v>
      </c>
      <c r="F10" s="120"/>
      <c r="G10" s="117"/>
      <c r="H10" s="99" t="s">
        <v>485</v>
      </c>
      <c r="J10" s="93"/>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5"/>
    </row>
    <row r="11" spans="1:52" ht="13" x14ac:dyDescent="0.25">
      <c r="A11" s="116"/>
      <c r="B11" s="119"/>
      <c r="C11" s="120"/>
      <c r="D11" s="120"/>
      <c r="E11" s="121"/>
      <c r="F11" s="120"/>
      <c r="G11" s="117"/>
      <c r="H11" s="99"/>
      <c r="J11" s="93"/>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5"/>
    </row>
    <row r="12" spans="1:52" ht="13" x14ac:dyDescent="0.25">
      <c r="A12" s="116"/>
      <c r="B12" s="119"/>
      <c r="C12" s="120"/>
      <c r="D12" s="120"/>
      <c r="E12" s="121"/>
      <c r="F12" s="120"/>
      <c r="G12" s="117"/>
      <c r="H12" s="99"/>
      <c r="J12" s="93"/>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5"/>
    </row>
    <row r="13" spans="1:52" ht="13" x14ac:dyDescent="0.35">
      <c r="A13" s="898" t="s">
        <v>482</v>
      </c>
      <c r="B13" s="899"/>
      <c r="C13" s="899"/>
      <c r="D13" s="899"/>
      <c r="E13" s="899"/>
      <c r="F13" s="899"/>
      <c r="G13" s="900"/>
      <c r="H13" s="120"/>
      <c r="J13" s="93"/>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5"/>
    </row>
    <row r="14" spans="1:52" ht="13" x14ac:dyDescent="0.25">
      <c r="A14" s="116" t="s">
        <v>489</v>
      </c>
      <c r="B14" s="119"/>
      <c r="C14" s="120"/>
      <c r="D14" s="120"/>
      <c r="E14" s="229" t="str">
        <f>+Method_input!E10</f>
        <v>Retail shop/department store</v>
      </c>
      <c r="F14" s="120"/>
      <c r="G14" s="117"/>
      <c r="H14" s="99" t="s">
        <v>485</v>
      </c>
      <c r="J14" s="93"/>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5"/>
    </row>
    <row r="15" spans="1:52" ht="13" x14ac:dyDescent="0.25">
      <c r="A15" s="116" t="s">
        <v>451</v>
      </c>
      <c r="B15" s="119"/>
      <c r="C15" s="120"/>
      <c r="D15" s="120"/>
      <c r="E15" s="121" t="str">
        <f>+Method_input!E11</f>
        <v>employees</v>
      </c>
      <c r="F15" s="120"/>
      <c r="G15" s="117" t="s">
        <v>211</v>
      </c>
      <c r="H15" s="99" t="s">
        <v>485</v>
      </c>
      <c r="J15" s="93"/>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5"/>
    </row>
    <row r="16" spans="1:52" ht="15" x14ac:dyDescent="0.25">
      <c r="A16" s="116" t="s">
        <v>452</v>
      </c>
      <c r="B16" s="119" t="s">
        <v>488</v>
      </c>
      <c r="C16" s="120"/>
      <c r="D16" s="120" t="s">
        <v>346</v>
      </c>
      <c r="E16" s="121">
        <f>+Method_input!E12</f>
        <v>1</v>
      </c>
      <c r="F16" s="120"/>
      <c r="G16" s="117"/>
      <c r="H16" s="99" t="s">
        <v>485</v>
      </c>
      <c r="J16" s="93"/>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5"/>
    </row>
    <row r="17" spans="1:49" ht="13" x14ac:dyDescent="0.25">
      <c r="A17" s="116" t="s">
        <v>486</v>
      </c>
      <c r="B17" s="119" t="s">
        <v>17</v>
      </c>
      <c r="C17" s="120"/>
      <c r="D17" s="120" t="s">
        <v>487</v>
      </c>
      <c r="E17" s="121">
        <f>+Method_input!E13</f>
        <v>60</v>
      </c>
      <c r="F17" s="120"/>
      <c r="G17" s="117"/>
      <c r="H17" s="99" t="s">
        <v>485</v>
      </c>
      <c r="J17" s="93"/>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5"/>
    </row>
    <row r="18" spans="1:49" ht="16.5" x14ac:dyDescent="0.25">
      <c r="A18" s="206" t="s">
        <v>453</v>
      </c>
      <c r="B18" s="244" t="s">
        <v>505</v>
      </c>
      <c r="C18" s="144"/>
      <c r="D18" s="145" t="s">
        <v>207</v>
      </c>
      <c r="E18" s="230">
        <f>+Method_input!E14</f>
        <v>60</v>
      </c>
      <c r="F18" s="120"/>
      <c r="G18" s="117"/>
      <c r="H18" s="99"/>
      <c r="J18" s="93"/>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5"/>
    </row>
    <row r="19" spans="1:49" ht="14.5" x14ac:dyDescent="0.25">
      <c r="A19" s="206" t="s">
        <v>455</v>
      </c>
      <c r="B19" s="204" t="s">
        <v>456</v>
      </c>
      <c r="C19" s="144"/>
      <c r="D19" s="145" t="s">
        <v>207</v>
      </c>
      <c r="E19" s="230">
        <f>+Method_input!E15</f>
        <v>13.5</v>
      </c>
      <c r="F19" s="120"/>
      <c r="G19" s="117"/>
      <c r="H19" s="99"/>
      <c r="J19" s="93"/>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5"/>
    </row>
    <row r="20" spans="1:49" ht="13" x14ac:dyDescent="0.25">
      <c r="A20" s="116"/>
      <c r="B20" s="119"/>
      <c r="C20" s="120"/>
      <c r="D20" s="120"/>
      <c r="E20" s="121"/>
      <c r="F20" s="120"/>
      <c r="G20" s="117"/>
      <c r="H20" s="99"/>
      <c r="J20" s="93"/>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5"/>
    </row>
    <row r="21" spans="1:49" ht="28.5" customHeight="1" x14ac:dyDescent="0.25">
      <c r="A21" s="116" t="s">
        <v>500</v>
      </c>
      <c r="B21" s="119" t="s">
        <v>498</v>
      </c>
      <c r="C21" s="120"/>
      <c r="D21" s="120" t="s">
        <v>223</v>
      </c>
      <c r="E21" s="121">
        <f>+E17*E16</f>
        <v>60</v>
      </c>
      <c r="F21" s="621">
        <v>2</v>
      </c>
      <c r="G21" s="117"/>
      <c r="H21" s="99"/>
      <c r="J21" s="93"/>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5"/>
    </row>
    <row r="22" spans="1:49" ht="48.75" customHeight="1" x14ac:dyDescent="0.25">
      <c r="A22" s="116" t="s">
        <v>501</v>
      </c>
      <c r="B22" s="119" t="s">
        <v>627</v>
      </c>
      <c r="C22" s="120"/>
      <c r="D22" s="120" t="s">
        <v>497</v>
      </c>
      <c r="E22" s="231">
        <f>+E21/(E9*E10*($E$7-E19))</f>
        <v>1.814882032667877</v>
      </c>
      <c r="F22" s="621">
        <v>4</v>
      </c>
      <c r="G22" s="117"/>
      <c r="H22" s="99" t="s">
        <v>490</v>
      </c>
      <c r="J22" s="93"/>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5"/>
    </row>
    <row r="23" spans="1:49" ht="13" x14ac:dyDescent="0.25">
      <c r="A23" s="116"/>
      <c r="B23" s="119"/>
      <c r="C23" s="120"/>
      <c r="D23" s="120"/>
      <c r="E23" s="121"/>
      <c r="F23" s="120"/>
      <c r="G23" s="117"/>
      <c r="H23" s="99"/>
      <c r="J23" s="93"/>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5"/>
    </row>
    <row r="24" spans="1:49" ht="13" x14ac:dyDescent="0.35">
      <c r="A24" s="898" t="s">
        <v>483</v>
      </c>
      <c r="B24" s="899"/>
      <c r="C24" s="899"/>
      <c r="D24" s="899"/>
      <c r="E24" s="899"/>
      <c r="F24" s="899"/>
      <c r="G24" s="900"/>
      <c r="H24" s="120"/>
      <c r="J24" s="93"/>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5"/>
    </row>
    <row r="25" spans="1:49" ht="13" x14ac:dyDescent="0.25">
      <c r="A25" s="116" t="s">
        <v>489</v>
      </c>
      <c r="B25" s="119"/>
      <c r="C25" s="120"/>
      <c r="D25" s="120"/>
      <c r="E25" s="229" t="str">
        <f>+Method_input!E18</f>
        <v>School without showers</v>
      </c>
      <c r="F25" s="120"/>
      <c r="G25" s="117"/>
      <c r="H25" s="99"/>
      <c r="J25" s="93"/>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5"/>
    </row>
    <row r="26" spans="1:49" ht="13" x14ac:dyDescent="0.25">
      <c r="A26" s="116" t="s">
        <v>464</v>
      </c>
      <c r="B26" s="119" t="s">
        <v>458</v>
      </c>
      <c r="C26" s="120"/>
      <c r="D26" s="120" t="s">
        <v>218</v>
      </c>
      <c r="E26" s="121">
        <f>+Method_input!E19</f>
        <v>1000</v>
      </c>
      <c r="F26" s="120"/>
      <c r="G26" s="117"/>
      <c r="H26" s="99" t="s">
        <v>485</v>
      </c>
      <c r="J26" s="93"/>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5"/>
    </row>
    <row r="27" spans="1:49" ht="15" x14ac:dyDescent="0.25">
      <c r="A27" s="116" t="s">
        <v>452</v>
      </c>
      <c r="B27" s="119" t="s">
        <v>488</v>
      </c>
      <c r="C27" s="120"/>
      <c r="D27" s="120" t="s">
        <v>459</v>
      </c>
      <c r="E27" s="231">
        <f>+Method_input!E20</f>
        <v>0.17</v>
      </c>
      <c r="F27" s="120"/>
      <c r="G27" s="117"/>
      <c r="H27" s="99" t="s">
        <v>485</v>
      </c>
      <c r="J27" s="93"/>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5"/>
    </row>
    <row r="28" spans="1:49" ht="16.5" x14ac:dyDescent="0.25">
      <c r="A28" s="206" t="s">
        <v>453</v>
      </c>
      <c r="B28" s="244" t="s">
        <v>784</v>
      </c>
      <c r="C28" s="144"/>
      <c r="D28" s="145" t="s">
        <v>207</v>
      </c>
      <c r="E28" s="230">
        <f>+Method_input!E21</f>
        <v>60</v>
      </c>
      <c r="F28" s="120"/>
      <c r="G28" s="117"/>
      <c r="H28" s="99"/>
      <c r="J28" s="93"/>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5"/>
    </row>
    <row r="29" spans="1:49" ht="14.5" x14ac:dyDescent="0.25">
      <c r="A29" s="206" t="s">
        <v>455</v>
      </c>
      <c r="B29" s="204" t="s">
        <v>785</v>
      </c>
      <c r="C29" s="144"/>
      <c r="D29" s="145" t="s">
        <v>207</v>
      </c>
      <c r="E29" s="230">
        <f>+Method_input!E22</f>
        <v>13.5</v>
      </c>
      <c r="F29" s="120"/>
      <c r="G29" s="117"/>
      <c r="H29" s="99"/>
      <c r="J29" s="93"/>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5"/>
    </row>
    <row r="30" spans="1:49" ht="13" x14ac:dyDescent="0.25">
      <c r="A30" s="116"/>
      <c r="B30" s="119"/>
      <c r="C30" s="120"/>
      <c r="D30" s="120"/>
      <c r="E30" s="121"/>
      <c r="F30" s="120"/>
      <c r="G30" s="117"/>
      <c r="H30" s="99"/>
      <c r="J30" s="93"/>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5"/>
    </row>
    <row r="31" spans="1:49" ht="21" customHeight="1" x14ac:dyDescent="0.25">
      <c r="A31" s="116" t="s">
        <v>500</v>
      </c>
      <c r="B31" s="119" t="s">
        <v>498</v>
      </c>
      <c r="C31" s="120"/>
      <c r="D31" s="120" t="s">
        <v>223</v>
      </c>
      <c r="E31" s="121">
        <f>+E26*E27</f>
        <v>170</v>
      </c>
      <c r="F31" s="621">
        <v>3</v>
      </c>
      <c r="G31" s="117"/>
      <c r="H31" s="99"/>
      <c r="J31" s="93"/>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5"/>
    </row>
    <row r="32" spans="1:49" ht="49.5" customHeight="1" x14ac:dyDescent="0.25">
      <c r="A32" s="116" t="s">
        <v>501</v>
      </c>
      <c r="B32" s="119" t="s">
        <v>627</v>
      </c>
      <c r="C32" s="120"/>
      <c r="D32" s="120" t="s">
        <v>497</v>
      </c>
      <c r="E32" s="231">
        <f>+E31/(E9*E10*($E$7-E29))</f>
        <v>5.1421657592256507</v>
      </c>
      <c r="F32" s="621">
        <v>4</v>
      </c>
      <c r="G32" s="117"/>
      <c r="H32" s="99" t="s">
        <v>490</v>
      </c>
      <c r="J32" s="93"/>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5"/>
    </row>
    <row r="33" spans="1:49" ht="14.5" x14ac:dyDescent="0.35">
      <c r="A33" s="118"/>
      <c r="B33" s="122"/>
      <c r="C33" s="123"/>
      <c r="D33" s="120"/>
      <c r="E33" s="121"/>
      <c r="F33" s="99"/>
      <c r="G33" s="124"/>
      <c r="H33" s="120"/>
      <c r="J33" s="93"/>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5"/>
    </row>
    <row r="34" spans="1:49" ht="13" x14ac:dyDescent="0.35">
      <c r="A34" s="898" t="s">
        <v>484</v>
      </c>
      <c r="B34" s="899"/>
      <c r="C34" s="899"/>
      <c r="D34" s="899"/>
      <c r="E34" s="899"/>
      <c r="F34" s="899"/>
      <c r="G34" s="900"/>
      <c r="H34" s="120"/>
      <c r="J34" s="93"/>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5"/>
    </row>
    <row r="35" spans="1:49" ht="14.5" x14ac:dyDescent="0.35">
      <c r="A35" s="235" t="s">
        <v>489</v>
      </c>
      <c r="B35" s="236"/>
      <c r="C35" s="214"/>
      <c r="D35" s="215"/>
      <c r="E35" s="249" t="str">
        <f>+Method_input!E25</f>
        <v xml:space="preserve">Education </v>
      </c>
      <c r="F35" s="99"/>
      <c r="G35" s="124"/>
      <c r="H35" s="120" t="s">
        <v>485</v>
      </c>
      <c r="J35" s="93"/>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5"/>
    </row>
    <row r="36" spans="1:49" ht="14.5" x14ac:dyDescent="0.35">
      <c r="A36" s="235" t="s">
        <v>512</v>
      </c>
      <c r="B36" s="236"/>
      <c r="C36" s="214"/>
      <c r="D36" s="215"/>
      <c r="E36" s="237" t="b">
        <f>Method_input!E26</f>
        <v>0</v>
      </c>
      <c r="F36" s="234"/>
      <c r="G36" s="124"/>
      <c r="H36" s="120"/>
      <c r="J36" s="93"/>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5"/>
    </row>
    <row r="37" spans="1:49" ht="14.5" x14ac:dyDescent="0.35">
      <c r="A37" s="566" t="s">
        <v>739</v>
      </c>
      <c r="B37" s="236"/>
      <c r="C37" s="214"/>
      <c r="D37" s="215"/>
      <c r="E37" s="237"/>
      <c r="F37" s="234"/>
      <c r="G37" s="124"/>
      <c r="H37" s="120"/>
      <c r="J37" s="93"/>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5"/>
    </row>
    <row r="38" spans="1:49" ht="14.5" x14ac:dyDescent="0.35">
      <c r="A38" s="567" t="s">
        <v>451</v>
      </c>
      <c r="B38" s="236"/>
      <c r="C38" s="214"/>
      <c r="D38" s="215" t="s">
        <v>481</v>
      </c>
      <c r="E38" s="237" t="str">
        <f>+Method_input!E28</f>
        <v>Students</v>
      </c>
      <c r="F38" s="234"/>
      <c r="G38" s="124"/>
      <c r="H38" s="120"/>
      <c r="J38" s="93"/>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5"/>
    </row>
    <row r="39" spans="1:49" ht="14.5" x14ac:dyDescent="0.35">
      <c r="A39" s="568" t="str">
        <f>"Number of units ("&amp;E38&amp;")"</f>
        <v>Number of units (Students)</v>
      </c>
      <c r="B39" s="243" t="s">
        <v>516</v>
      </c>
      <c r="C39" s="100"/>
      <c r="D39" s="248" t="s">
        <v>279</v>
      </c>
      <c r="E39" s="100">
        <f>+Method_input!E29</f>
        <v>10</v>
      </c>
      <c r="F39" s="234"/>
      <c r="G39" s="124"/>
      <c r="H39" s="120" t="s">
        <v>485</v>
      </c>
      <c r="J39" s="93"/>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5"/>
    </row>
    <row r="40" spans="1:49" ht="15" x14ac:dyDescent="0.35">
      <c r="A40" s="569" t="s">
        <v>432</v>
      </c>
      <c r="B40" s="119" t="s">
        <v>673</v>
      </c>
      <c r="C40" s="91"/>
      <c r="D40" s="246" t="s">
        <v>514</v>
      </c>
      <c r="E40" s="91">
        <f>+Method_input!E30</f>
        <v>0</v>
      </c>
      <c r="F40" s="234"/>
      <c r="G40" s="124"/>
      <c r="H40" s="120"/>
      <c r="J40" s="93"/>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5"/>
    </row>
    <row r="41" spans="1:49" ht="14.5" x14ac:dyDescent="0.35">
      <c r="A41" s="570" t="s">
        <v>740</v>
      </c>
      <c r="B41" s="100"/>
      <c r="C41" s="100"/>
      <c r="D41" s="100"/>
      <c r="E41" s="100"/>
      <c r="F41" s="99"/>
      <c r="G41" s="124"/>
      <c r="H41" s="120"/>
      <c r="J41" s="93"/>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5"/>
    </row>
    <row r="42" spans="1:49" ht="15" x14ac:dyDescent="0.35">
      <c r="A42" s="253" t="s">
        <v>502</v>
      </c>
      <c r="B42" s="119" t="s">
        <v>674</v>
      </c>
      <c r="C42" s="123"/>
      <c r="D42" s="120" t="s">
        <v>466</v>
      </c>
      <c r="E42" s="121">
        <f>+Method_input!E36</f>
        <v>55</v>
      </c>
      <c r="F42" s="99"/>
      <c r="G42" s="124"/>
      <c r="H42" s="120" t="s">
        <v>485</v>
      </c>
      <c r="J42" s="93"/>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5"/>
    </row>
    <row r="43" spans="1:49" ht="14.5" x14ac:dyDescent="0.35">
      <c r="A43" s="253" t="s">
        <v>503</v>
      </c>
      <c r="B43" s="122"/>
      <c r="C43" s="123"/>
      <c r="D43" s="120"/>
      <c r="E43" s="571" t="str">
        <f>+Method_input!E35</f>
        <v>single family dwellings  AVG</v>
      </c>
      <c r="F43" s="99"/>
      <c r="G43" s="124"/>
      <c r="H43" s="120" t="s">
        <v>485</v>
      </c>
      <c r="J43" s="93"/>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5"/>
    </row>
    <row r="44" spans="1:49" ht="14.5" x14ac:dyDescent="0.35">
      <c r="A44" s="239" t="s">
        <v>465</v>
      </c>
      <c r="B44" s="238" t="s">
        <v>458</v>
      </c>
      <c r="C44" s="216"/>
      <c r="D44" s="218" t="s">
        <v>218</v>
      </c>
      <c r="E44" s="252">
        <f>+Method_input!E33</f>
        <v>142</v>
      </c>
      <c r="F44" s="99"/>
      <c r="G44" s="124"/>
      <c r="H44" s="120" t="s">
        <v>485</v>
      </c>
      <c r="J44" s="93"/>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5"/>
    </row>
    <row r="45" spans="1:49" ht="14.5" x14ac:dyDescent="0.35">
      <c r="A45" s="118"/>
      <c r="B45" s="122"/>
      <c r="C45" s="123"/>
      <c r="D45" s="120"/>
      <c r="E45" s="121"/>
      <c r="F45" s="99"/>
      <c r="G45" s="124"/>
      <c r="H45" s="120"/>
      <c r="J45" s="93"/>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5"/>
    </row>
    <row r="46" spans="1:49" ht="16.5" x14ac:dyDescent="0.35">
      <c r="A46" s="116" t="s">
        <v>453</v>
      </c>
      <c r="B46" s="244" t="s">
        <v>505</v>
      </c>
      <c r="C46" s="123"/>
      <c r="D46" s="120" t="s">
        <v>207</v>
      </c>
      <c r="E46" s="121">
        <f>+Method_input!E38</f>
        <v>60</v>
      </c>
      <c r="F46" s="99"/>
      <c r="G46" s="124"/>
      <c r="H46" s="120" t="s">
        <v>485</v>
      </c>
      <c r="J46" s="93"/>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5"/>
    </row>
    <row r="47" spans="1:49" ht="14.5" x14ac:dyDescent="0.35">
      <c r="A47" s="116" t="s">
        <v>455</v>
      </c>
      <c r="B47" s="204" t="s">
        <v>456</v>
      </c>
      <c r="C47" s="123"/>
      <c r="D47" s="120" t="s">
        <v>207</v>
      </c>
      <c r="E47" s="121">
        <f>+Method_input!E39</f>
        <v>13.5</v>
      </c>
      <c r="F47" s="99"/>
      <c r="G47" s="124"/>
      <c r="H47" s="120" t="s">
        <v>485</v>
      </c>
      <c r="J47" s="93"/>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5"/>
    </row>
    <row r="48" spans="1:49" ht="14.5" x14ac:dyDescent="0.35">
      <c r="A48" s="118"/>
      <c r="B48" s="122"/>
      <c r="C48" s="123"/>
      <c r="D48" s="120"/>
      <c r="E48" s="121"/>
      <c r="F48" s="99"/>
      <c r="G48" s="124"/>
      <c r="H48" s="120"/>
      <c r="J48" s="93"/>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5"/>
    </row>
    <row r="49" spans="1:49" ht="14.5" x14ac:dyDescent="0.35">
      <c r="A49" s="250" t="s">
        <v>741</v>
      </c>
      <c r="B49" s="122"/>
      <c r="C49" s="123"/>
      <c r="D49" s="120"/>
      <c r="E49" s="121"/>
      <c r="F49" s="99"/>
      <c r="G49" s="124"/>
      <c r="H49" s="120"/>
      <c r="J49" s="93"/>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5"/>
    </row>
    <row r="50" spans="1:49" ht="35.25" customHeight="1" x14ac:dyDescent="0.35">
      <c r="A50" s="251" t="s">
        <v>513</v>
      </c>
      <c r="B50" s="119" t="s">
        <v>624</v>
      </c>
      <c r="C50" s="123"/>
      <c r="D50" s="120" t="s">
        <v>497</v>
      </c>
      <c r="E50" s="231">
        <f>+IFERROR(E39*E40/1000,0)</f>
        <v>0</v>
      </c>
      <c r="F50" s="621">
        <v>5</v>
      </c>
      <c r="G50" s="124"/>
      <c r="H50" s="120"/>
      <c r="J50" s="93"/>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5"/>
    </row>
    <row r="51" spans="1:49" ht="41.25" customHeight="1" x14ac:dyDescent="0.35">
      <c r="A51" s="251" t="s">
        <v>501</v>
      </c>
      <c r="B51" s="119" t="s">
        <v>499</v>
      </c>
      <c r="C51" s="123"/>
      <c r="E51" s="231">
        <f>+E50*(E46-E47)/($E$7-E47)</f>
        <v>0</v>
      </c>
      <c r="F51" s="621">
        <v>6</v>
      </c>
      <c r="G51" s="124"/>
      <c r="H51" s="120"/>
      <c r="J51" s="93"/>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5"/>
    </row>
    <row r="52" spans="1:49" ht="14.5" x14ac:dyDescent="0.35">
      <c r="A52" s="118"/>
      <c r="B52" s="122"/>
      <c r="C52" s="123"/>
      <c r="D52" s="120"/>
      <c r="E52" s="121"/>
      <c r="F52" s="99"/>
      <c r="G52" s="124"/>
      <c r="H52" s="120"/>
      <c r="J52" s="93"/>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5"/>
    </row>
    <row r="53" spans="1:49" ht="14.5" x14ac:dyDescent="0.35">
      <c r="A53" s="250" t="s">
        <v>517</v>
      </c>
      <c r="B53" s="122"/>
      <c r="C53" s="123"/>
      <c r="D53" s="120"/>
      <c r="E53" s="121"/>
      <c r="F53" s="99"/>
      <c r="G53" s="124"/>
      <c r="H53" s="120"/>
      <c r="J53" s="93"/>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5"/>
    </row>
    <row r="54" spans="1:49" ht="14.5" x14ac:dyDescent="0.35">
      <c r="A54" s="251" t="s">
        <v>520</v>
      </c>
      <c r="B54" s="122"/>
      <c r="C54" s="123"/>
      <c r="D54" s="120"/>
      <c r="E54" s="121" t="b">
        <f>Method_input!E32</f>
        <v>0</v>
      </c>
      <c r="F54" s="99"/>
      <c r="G54" s="124"/>
      <c r="H54" s="120"/>
      <c r="J54" s="93"/>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5"/>
    </row>
    <row r="55" spans="1:49" ht="75" customHeight="1" x14ac:dyDescent="0.35">
      <c r="A55" s="253" t="s">
        <v>523</v>
      </c>
      <c r="B55" s="119" t="s">
        <v>525</v>
      </c>
      <c r="C55" s="123"/>
      <c r="D55" s="120"/>
      <c r="E55" s="121">
        <f>IF(E44&lt;30,1,IF(E44&lt;70,1.75-0.01875*(70-E44),0.025*E44))</f>
        <v>3.5500000000000003</v>
      </c>
      <c r="F55" s="620">
        <v>7</v>
      </c>
      <c r="G55" s="124"/>
      <c r="H55" s="120"/>
      <c r="J55" s="93"/>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5"/>
    </row>
    <row r="56" spans="1:49" ht="58.5" customHeight="1" x14ac:dyDescent="0.35">
      <c r="A56" s="253" t="s">
        <v>524</v>
      </c>
      <c r="B56" s="119" t="s">
        <v>526</v>
      </c>
      <c r="C56" s="123"/>
      <c r="D56" s="120"/>
      <c r="E56" s="121">
        <f>IF(E44&lt;10,1,IF(E44&lt;50,1.75-0.01875*(50-E44),0.035*E44))</f>
        <v>4.9700000000000006</v>
      </c>
      <c r="F56" s="620">
        <v>8</v>
      </c>
      <c r="G56" s="124"/>
      <c r="H56" s="120"/>
      <c r="J56" s="93"/>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5"/>
    </row>
    <row r="57" spans="1:49" ht="19.5" customHeight="1" x14ac:dyDescent="0.35">
      <c r="A57" s="253" t="s">
        <v>521</v>
      </c>
      <c r="B57" s="119" t="s">
        <v>522</v>
      </c>
      <c r="C57" s="123"/>
      <c r="D57" s="120"/>
      <c r="E57" s="121">
        <f>IF(E54,E56,E55)</f>
        <v>3.5500000000000003</v>
      </c>
      <c r="F57" s="99"/>
      <c r="G57" s="124"/>
      <c r="H57" s="120"/>
      <c r="J57" s="93"/>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5"/>
    </row>
    <row r="58" spans="1:49" ht="46.5" customHeight="1" x14ac:dyDescent="0.35">
      <c r="A58" s="253" t="s">
        <v>527</v>
      </c>
      <c r="B58" s="119" t="s">
        <v>528</v>
      </c>
      <c r="C58" s="123"/>
      <c r="D58" s="120"/>
      <c r="E58" s="121">
        <f>IF(E57&lt;1.75,E57,1.75+0.3*(E57-1.75))</f>
        <v>2.29</v>
      </c>
      <c r="F58" s="620">
        <v>9</v>
      </c>
      <c r="G58" s="124"/>
      <c r="H58" s="120"/>
      <c r="J58" s="93"/>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5"/>
    </row>
    <row r="59" spans="1:49" ht="30" customHeight="1" x14ac:dyDescent="0.35">
      <c r="A59" s="255" t="s">
        <v>742</v>
      </c>
      <c r="B59" s="119"/>
      <c r="C59" s="123"/>
      <c r="D59" s="120"/>
      <c r="E59" s="121"/>
      <c r="F59" s="99"/>
      <c r="G59" s="124"/>
      <c r="H59" s="120"/>
      <c r="J59" s="93"/>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5"/>
    </row>
    <row r="60" spans="1:49" ht="46.5" customHeight="1" x14ac:dyDescent="0.35">
      <c r="A60" s="254" t="s">
        <v>529</v>
      </c>
      <c r="B60" s="122" t="s">
        <v>625</v>
      </c>
      <c r="C60" s="123"/>
      <c r="D60" s="120" t="s">
        <v>497</v>
      </c>
      <c r="E60" s="231">
        <f>MAX(40.71,3.26*E44/E58)/1000</f>
        <v>0.2021484716157205</v>
      </c>
      <c r="F60" s="620">
        <v>10</v>
      </c>
      <c r="G60" s="124"/>
      <c r="H60" s="120" t="s">
        <v>532</v>
      </c>
      <c r="J60" s="93"/>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5"/>
    </row>
    <row r="61" spans="1:49" ht="46.5" customHeight="1" x14ac:dyDescent="0.35">
      <c r="A61" s="255" t="s">
        <v>743</v>
      </c>
      <c r="B61" s="119"/>
      <c r="C61" s="123"/>
      <c r="D61" s="120"/>
      <c r="E61" s="121"/>
      <c r="F61" s="99"/>
      <c r="G61" s="124"/>
      <c r="H61" s="120"/>
      <c r="J61" s="93"/>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5"/>
    </row>
    <row r="62" spans="1:49" ht="21.75" customHeight="1" x14ac:dyDescent="0.35">
      <c r="A62" s="254" t="s">
        <v>432</v>
      </c>
      <c r="B62" s="122" t="s">
        <v>530</v>
      </c>
      <c r="C62" s="123"/>
      <c r="D62" s="120" t="s">
        <v>466</v>
      </c>
      <c r="E62" s="121">
        <f>+Method_input!E36</f>
        <v>55</v>
      </c>
      <c r="F62" s="99"/>
      <c r="G62" s="124"/>
      <c r="H62" s="120"/>
      <c r="J62" s="93"/>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5"/>
    </row>
    <row r="63" spans="1:49" ht="28.5" customHeight="1" x14ac:dyDescent="0.35">
      <c r="A63" s="254" t="s">
        <v>529</v>
      </c>
      <c r="B63" s="122" t="s">
        <v>531</v>
      </c>
      <c r="C63" s="123"/>
      <c r="D63" s="120" t="s">
        <v>497</v>
      </c>
      <c r="E63" s="231">
        <f>+E58*E62/1000</f>
        <v>0.12595000000000001</v>
      </c>
      <c r="F63" s="620">
        <v>11</v>
      </c>
      <c r="G63" s="124"/>
      <c r="H63" s="120"/>
      <c r="J63" s="93"/>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5"/>
    </row>
    <row r="64" spans="1:49" ht="14.5" x14ac:dyDescent="0.35">
      <c r="A64" s="254"/>
      <c r="B64" s="122"/>
      <c r="C64" s="123"/>
      <c r="D64" s="120"/>
      <c r="E64" s="231"/>
      <c r="F64" s="99"/>
      <c r="G64" s="124"/>
      <c r="H64" s="120"/>
      <c r="J64" s="93"/>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5"/>
    </row>
    <row r="65" spans="1:49" ht="14.5" x14ac:dyDescent="0.35">
      <c r="A65" s="253" t="s">
        <v>533</v>
      </c>
      <c r="B65" s="122"/>
      <c r="C65" s="123"/>
      <c r="D65" s="120"/>
      <c r="E65" s="121" t="b">
        <f>Interface!O42=1</f>
        <v>0</v>
      </c>
      <c r="F65" s="99"/>
      <c r="G65" s="124"/>
      <c r="H65" s="120"/>
      <c r="J65" s="93"/>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5"/>
    </row>
    <row r="66" spans="1:49" ht="16.5" x14ac:dyDescent="0.35">
      <c r="A66" s="253" t="s">
        <v>529</v>
      </c>
      <c r="B66" s="122" t="s">
        <v>531</v>
      </c>
      <c r="C66" s="123"/>
      <c r="D66" s="120" t="s">
        <v>497</v>
      </c>
      <c r="E66" s="231">
        <f>IF(E65,E60,E63)</f>
        <v>0.12595000000000001</v>
      </c>
      <c r="F66" s="99"/>
      <c r="G66" s="124"/>
      <c r="H66" s="120"/>
      <c r="J66" s="93"/>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5"/>
    </row>
    <row r="67" spans="1:49" ht="45" customHeight="1" x14ac:dyDescent="0.35">
      <c r="A67" s="253" t="s">
        <v>501</v>
      </c>
      <c r="B67" s="119" t="s">
        <v>627</v>
      </c>
      <c r="C67" s="123"/>
      <c r="E67" s="231">
        <f>+E66*(E46-E47)/($E$7-E47)</f>
        <v>0.20549736842105262</v>
      </c>
      <c r="F67" s="620">
        <v>12</v>
      </c>
      <c r="G67" s="124"/>
      <c r="H67" s="120"/>
      <c r="J67" s="93"/>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5"/>
    </row>
    <row r="68" spans="1:49" ht="13" x14ac:dyDescent="0.25">
      <c r="A68" s="116"/>
      <c r="B68" s="119"/>
      <c r="C68" s="120"/>
      <c r="D68" s="120"/>
      <c r="E68" s="121"/>
      <c r="F68" s="120"/>
      <c r="G68" s="117"/>
      <c r="H68" s="99"/>
      <c r="J68" s="93"/>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5"/>
    </row>
    <row r="69" spans="1:49" ht="14" x14ac:dyDescent="0.25">
      <c r="A69" s="256" t="s">
        <v>535</v>
      </c>
      <c r="B69" s="119"/>
      <c r="C69" s="120"/>
      <c r="D69" s="120"/>
      <c r="E69" s="121"/>
      <c r="F69" s="120"/>
      <c r="G69" s="117"/>
      <c r="H69" s="99"/>
      <c r="J69" s="93"/>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5"/>
    </row>
    <row r="70" spans="1:49" ht="15" x14ac:dyDescent="0.25">
      <c r="A70" s="251" t="s">
        <v>510</v>
      </c>
      <c r="B70" s="119" t="s">
        <v>628</v>
      </c>
      <c r="C70" s="120"/>
      <c r="D70" s="120" t="s">
        <v>497</v>
      </c>
      <c r="E70" s="231">
        <f>+E22</f>
        <v>1.814882032667877</v>
      </c>
      <c r="F70" s="120"/>
      <c r="G70" s="117"/>
      <c r="H70" s="99" t="s">
        <v>631</v>
      </c>
      <c r="J70" s="93"/>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5"/>
    </row>
    <row r="71" spans="1:49" ht="15" x14ac:dyDescent="0.25">
      <c r="A71" s="251" t="s">
        <v>509</v>
      </c>
      <c r="B71" s="119" t="s">
        <v>629</v>
      </c>
      <c r="C71" s="120"/>
      <c r="D71" s="120" t="s">
        <v>497</v>
      </c>
      <c r="E71" s="231">
        <f>+E32</f>
        <v>5.1421657592256507</v>
      </c>
      <c r="F71" s="120"/>
      <c r="G71" s="117"/>
      <c r="H71" s="99" t="s">
        <v>632</v>
      </c>
      <c r="J71" s="93"/>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5"/>
    </row>
    <row r="72" spans="1:49" ht="15" x14ac:dyDescent="0.25">
      <c r="A72" s="251" t="s">
        <v>511</v>
      </c>
      <c r="B72" s="119" t="s">
        <v>630</v>
      </c>
      <c r="C72" s="120"/>
      <c r="D72" s="120" t="s">
        <v>497</v>
      </c>
      <c r="E72" s="231">
        <f>+IF(Method_input!E26,E67,E51)</f>
        <v>0</v>
      </c>
      <c r="F72" s="120"/>
      <c r="G72" s="117"/>
      <c r="H72" s="99" t="s">
        <v>633</v>
      </c>
      <c r="J72" s="93"/>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5"/>
    </row>
    <row r="73" spans="1:49" ht="13" x14ac:dyDescent="0.25">
      <c r="A73" s="251"/>
      <c r="B73" s="119"/>
      <c r="C73" s="120"/>
      <c r="D73" s="120"/>
      <c r="E73" s="231"/>
      <c r="F73" s="120"/>
      <c r="G73" s="117"/>
      <c r="H73" s="99"/>
      <c r="J73" s="93"/>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5"/>
    </row>
    <row r="74" spans="1:49" ht="18.75" customHeight="1" x14ac:dyDescent="0.25">
      <c r="A74" s="276" t="s">
        <v>501</v>
      </c>
      <c r="B74" s="277" t="s">
        <v>627</v>
      </c>
      <c r="C74" s="278"/>
      <c r="D74" s="278" t="s">
        <v>497</v>
      </c>
      <c r="E74" s="279">
        <f>INDEX(E70:E72,Interface!O17)</f>
        <v>0</v>
      </c>
      <c r="F74" s="278"/>
      <c r="G74" s="280"/>
      <c r="H74" s="281" t="s">
        <v>613</v>
      </c>
      <c r="J74" s="93"/>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5"/>
    </row>
    <row r="75" spans="1:49" ht="39.75" customHeight="1" x14ac:dyDescent="0.25">
      <c r="A75" s="276" t="s">
        <v>536</v>
      </c>
      <c r="B75" s="277" t="s">
        <v>537</v>
      </c>
      <c r="C75" s="278"/>
      <c r="D75" s="278" t="s">
        <v>223</v>
      </c>
      <c r="E75" s="282">
        <f>+E74*E9*E10*($E$7-$E$8)</f>
        <v>0</v>
      </c>
      <c r="F75" s="622">
        <v>13</v>
      </c>
      <c r="G75" s="280"/>
      <c r="H75" s="281" t="s">
        <v>613</v>
      </c>
      <c r="J75" s="93"/>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5"/>
    </row>
    <row r="76" spans="1:49" ht="13" x14ac:dyDescent="0.25">
      <c r="A76" s="251"/>
      <c r="B76" s="119"/>
      <c r="C76" s="120"/>
      <c r="D76" s="120"/>
      <c r="E76" s="121"/>
      <c r="F76" s="120"/>
      <c r="G76" s="117"/>
      <c r="H76" s="99"/>
      <c r="J76" s="93"/>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5"/>
    </row>
    <row r="77" spans="1:49" ht="13" x14ac:dyDescent="0.25">
      <c r="A77" s="116"/>
      <c r="B77" s="119"/>
      <c r="C77" s="120"/>
      <c r="D77" s="120"/>
      <c r="E77" s="121"/>
      <c r="F77" s="120"/>
      <c r="G77" s="117"/>
      <c r="H77" s="99"/>
      <c r="J77" s="93"/>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5"/>
    </row>
    <row r="78" spans="1:49" ht="13" x14ac:dyDescent="0.35">
      <c r="A78" s="898" t="s">
        <v>366</v>
      </c>
      <c r="B78" s="899"/>
      <c r="C78" s="899"/>
      <c r="D78" s="899"/>
      <c r="E78" s="899"/>
      <c r="F78" s="899"/>
      <c r="G78" s="900"/>
      <c r="H78" s="120"/>
      <c r="J78" s="93"/>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5"/>
    </row>
    <row r="79" spans="1:49" x14ac:dyDescent="0.25">
      <c r="A79" s="116" t="s">
        <v>469</v>
      </c>
      <c r="B79" s="120" t="s">
        <v>470</v>
      </c>
      <c r="C79" s="120"/>
      <c r="D79" s="120"/>
      <c r="E79" s="98" t="s">
        <v>468</v>
      </c>
      <c r="F79" s="120"/>
      <c r="G79" s="117"/>
      <c r="H79" s="99"/>
      <c r="J79" s="93">
        <f>+Method_input!K44</f>
        <v>1</v>
      </c>
      <c r="K79" s="94">
        <f>+Method_input!L44</f>
        <v>2</v>
      </c>
      <c r="L79" s="94">
        <f>+Method_input!M44</f>
        <v>3</v>
      </c>
      <c r="M79" s="94">
        <f>+Method_input!N44</f>
        <v>4</v>
      </c>
      <c r="N79" s="94">
        <f>+Method_input!O44</f>
        <v>5</v>
      </c>
      <c r="O79" s="94">
        <f>+Method_input!P44</f>
        <v>6</v>
      </c>
      <c r="P79" s="94">
        <f>+Method_input!Q44</f>
        <v>7</v>
      </c>
      <c r="Q79" s="94">
        <f>+Method_input!R44</f>
        <v>8</v>
      </c>
      <c r="R79" s="94">
        <f>+Method_input!S44</f>
        <v>9</v>
      </c>
      <c r="S79" s="94">
        <f>+Method_input!T44</f>
        <v>10</v>
      </c>
      <c r="T79" s="94">
        <f>+Method_input!U44</f>
        <v>11</v>
      </c>
      <c r="U79" s="94">
        <f>+Method_input!V44</f>
        <v>12</v>
      </c>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5"/>
    </row>
    <row r="80" spans="1:49" ht="15.5" x14ac:dyDescent="0.25">
      <c r="A80" s="116" t="s">
        <v>467</v>
      </c>
      <c r="B80" s="120" t="s">
        <v>471</v>
      </c>
      <c r="C80" s="120"/>
      <c r="D80" s="120"/>
      <c r="E80" s="98" t="s">
        <v>468</v>
      </c>
      <c r="F80" s="120"/>
      <c r="G80" s="117"/>
      <c r="H80" s="99"/>
      <c r="J80" s="93">
        <f>+Method_input!K45</f>
        <v>31</v>
      </c>
      <c r="K80" s="94">
        <f>+Method_input!L45</f>
        <v>28</v>
      </c>
      <c r="L80" s="94">
        <f>+Method_input!M45</f>
        <v>31</v>
      </c>
      <c r="M80" s="94">
        <f>+Method_input!N45</f>
        <v>30</v>
      </c>
      <c r="N80" s="94">
        <f>+Method_input!O45</f>
        <v>31</v>
      </c>
      <c r="O80" s="94">
        <f>+Method_input!P45</f>
        <v>30</v>
      </c>
      <c r="P80" s="94">
        <f>+Method_input!Q45</f>
        <v>31</v>
      </c>
      <c r="Q80" s="94">
        <f>+Method_input!R45</f>
        <v>31</v>
      </c>
      <c r="R80" s="94">
        <f>+Method_input!S45</f>
        <v>30</v>
      </c>
      <c r="S80" s="94">
        <f>+Method_input!T45</f>
        <v>31</v>
      </c>
      <c r="T80" s="94">
        <f>+Method_input!U45</f>
        <v>30</v>
      </c>
      <c r="U80" s="94">
        <f>+Method_input!V45</f>
        <v>31</v>
      </c>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5"/>
    </row>
    <row r="81" spans="1:49" ht="36" customHeight="1" x14ac:dyDescent="0.25">
      <c r="A81" s="617" t="s">
        <v>538</v>
      </c>
      <c r="B81" s="277" t="s">
        <v>539</v>
      </c>
      <c r="C81" s="278"/>
      <c r="D81" s="278"/>
      <c r="E81" s="618" t="s">
        <v>468</v>
      </c>
      <c r="F81" s="622">
        <v>14</v>
      </c>
      <c r="G81" s="280"/>
      <c r="H81" s="281" t="s">
        <v>613</v>
      </c>
      <c r="J81" s="257">
        <f t="shared" ref="J81:U81" si="0">+J80*$E$75</f>
        <v>0</v>
      </c>
      <c r="K81" s="258">
        <f t="shared" si="0"/>
        <v>0</v>
      </c>
      <c r="L81" s="258">
        <f t="shared" si="0"/>
        <v>0</v>
      </c>
      <c r="M81" s="258">
        <f t="shared" si="0"/>
        <v>0</v>
      </c>
      <c r="N81" s="258">
        <f t="shared" si="0"/>
        <v>0</v>
      </c>
      <c r="O81" s="258">
        <f t="shared" si="0"/>
        <v>0</v>
      </c>
      <c r="P81" s="258">
        <f t="shared" si="0"/>
        <v>0</v>
      </c>
      <c r="Q81" s="258">
        <f t="shared" si="0"/>
        <v>0</v>
      </c>
      <c r="R81" s="258">
        <f t="shared" si="0"/>
        <v>0</v>
      </c>
      <c r="S81" s="258">
        <f t="shared" si="0"/>
        <v>0</v>
      </c>
      <c r="T81" s="258">
        <f t="shared" si="0"/>
        <v>0</v>
      </c>
      <c r="U81" s="258">
        <f t="shared" si="0"/>
        <v>0</v>
      </c>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5"/>
    </row>
    <row r="82" spans="1:49" ht="38.25" customHeight="1" x14ac:dyDescent="0.25">
      <c r="A82" s="617" t="s">
        <v>654</v>
      </c>
      <c r="B82" s="277" t="s">
        <v>540</v>
      </c>
      <c r="C82" s="278"/>
      <c r="D82" s="278"/>
      <c r="E82" s="283">
        <f>SUM(J81:U81)</f>
        <v>0</v>
      </c>
      <c r="F82" s="622">
        <v>15</v>
      </c>
      <c r="G82" s="280"/>
      <c r="H82" s="281" t="s">
        <v>613</v>
      </c>
      <c r="J82" s="93"/>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5"/>
    </row>
    <row r="83" spans="1:49" ht="25.5" customHeight="1" x14ac:dyDescent="0.25">
      <c r="A83" s="617" t="s">
        <v>653</v>
      </c>
      <c r="B83" s="277" t="s">
        <v>651</v>
      </c>
      <c r="C83" s="278"/>
      <c r="D83" s="278"/>
      <c r="E83" s="618" t="s">
        <v>468</v>
      </c>
      <c r="F83" s="622">
        <v>16</v>
      </c>
      <c r="G83" s="280"/>
      <c r="H83" s="281" t="s">
        <v>613</v>
      </c>
      <c r="J83" s="270">
        <f t="shared" ref="J83:U83" si="1">+J80*$E$74</f>
        <v>0</v>
      </c>
      <c r="K83" s="271">
        <f t="shared" si="1"/>
        <v>0</v>
      </c>
      <c r="L83" s="271">
        <f t="shared" si="1"/>
        <v>0</v>
      </c>
      <c r="M83" s="271">
        <f t="shared" si="1"/>
        <v>0</v>
      </c>
      <c r="N83" s="271">
        <f t="shared" si="1"/>
        <v>0</v>
      </c>
      <c r="O83" s="271">
        <f t="shared" si="1"/>
        <v>0</v>
      </c>
      <c r="P83" s="271">
        <f t="shared" si="1"/>
        <v>0</v>
      </c>
      <c r="Q83" s="271">
        <f t="shared" si="1"/>
        <v>0</v>
      </c>
      <c r="R83" s="271">
        <f t="shared" si="1"/>
        <v>0</v>
      </c>
      <c r="S83" s="271">
        <f t="shared" si="1"/>
        <v>0</v>
      </c>
      <c r="T83" s="271">
        <f t="shared" si="1"/>
        <v>0</v>
      </c>
      <c r="U83" s="271">
        <f t="shared" si="1"/>
        <v>0</v>
      </c>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5"/>
    </row>
    <row r="84" spans="1:49" ht="38.25" customHeight="1" x14ac:dyDescent="0.25">
      <c r="A84" s="617" t="s">
        <v>655</v>
      </c>
      <c r="B84" s="277" t="s">
        <v>626</v>
      </c>
      <c r="C84" s="278"/>
      <c r="D84" s="278"/>
      <c r="E84" s="619">
        <f>SUM(J83:U83)</f>
        <v>0</v>
      </c>
      <c r="F84" s="622">
        <v>17</v>
      </c>
      <c r="G84" s="280"/>
      <c r="H84" s="281" t="s">
        <v>613</v>
      </c>
      <c r="J84" s="93"/>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5"/>
    </row>
    <row r="85" spans="1:49" ht="13" x14ac:dyDescent="0.25">
      <c r="A85" s="118"/>
      <c r="B85" s="119"/>
      <c r="C85" s="120"/>
      <c r="D85" s="120"/>
      <c r="E85" s="98"/>
      <c r="F85" s="120"/>
      <c r="G85" s="117"/>
      <c r="H85" s="99"/>
      <c r="J85" s="93"/>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5"/>
    </row>
    <row r="86" spans="1:49" ht="13" x14ac:dyDescent="0.35">
      <c r="A86" s="898" t="s">
        <v>541</v>
      </c>
      <c r="B86" s="899"/>
      <c r="C86" s="899"/>
      <c r="D86" s="899"/>
      <c r="E86" s="899"/>
      <c r="F86" s="899"/>
      <c r="G86" s="900"/>
      <c r="H86" s="99"/>
      <c r="J86" s="93"/>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5"/>
    </row>
    <row r="87" spans="1:49" ht="13" x14ac:dyDescent="0.25">
      <c r="A87" s="118"/>
      <c r="B87" s="119"/>
      <c r="C87" s="120"/>
      <c r="D87" s="120"/>
      <c r="E87" s="98"/>
      <c r="F87" s="120"/>
      <c r="G87" s="117"/>
      <c r="H87" s="99"/>
      <c r="J87" s="93" t="s">
        <v>473</v>
      </c>
      <c r="K87" s="94" t="s">
        <v>79</v>
      </c>
      <c r="L87" s="94" t="s">
        <v>474</v>
      </c>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5"/>
    </row>
    <row r="88" spans="1:49" ht="16.5" x14ac:dyDescent="0.45">
      <c r="A88" s="118" t="s">
        <v>542</v>
      </c>
      <c r="B88" s="119"/>
      <c r="C88" s="120"/>
      <c r="D88" s="120"/>
      <c r="E88" s="98"/>
      <c r="F88" s="120"/>
      <c r="G88" s="117"/>
      <c r="H88" s="99"/>
      <c r="J88" s="260" t="s">
        <v>543</v>
      </c>
      <c r="K88" s="261" t="s">
        <v>544</v>
      </c>
      <c r="L88" s="261" t="s">
        <v>545</v>
      </c>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5"/>
    </row>
    <row r="89" spans="1:49" ht="14.5" x14ac:dyDescent="0.25">
      <c r="A89" s="224" t="s">
        <v>227</v>
      </c>
      <c r="B89" s="144"/>
      <c r="C89" s="144"/>
      <c r="D89" s="145" t="s">
        <v>20</v>
      </c>
      <c r="E89" s="98"/>
      <c r="F89" s="120"/>
      <c r="G89" s="117"/>
      <c r="H89" s="99"/>
      <c r="J89" s="225">
        <f>+Method_input!K56</f>
        <v>0</v>
      </c>
      <c r="K89" s="94">
        <f>+Method_input!L56</f>
        <v>0</v>
      </c>
      <c r="L89" s="94">
        <f>+Method_input!M56</f>
        <v>0</v>
      </c>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5"/>
    </row>
    <row r="90" spans="1:49" ht="14.5" x14ac:dyDescent="0.25">
      <c r="A90" s="224" t="s">
        <v>228</v>
      </c>
      <c r="B90" s="144"/>
      <c r="C90" s="144"/>
      <c r="D90" s="145" t="s">
        <v>20</v>
      </c>
      <c r="E90" s="98"/>
      <c r="F90" s="120"/>
      <c r="G90" s="117"/>
      <c r="H90" s="99"/>
      <c r="J90" s="93">
        <f>+Method_input!K57</f>
        <v>0</v>
      </c>
      <c r="K90" s="94">
        <f>+Method_input!L57</f>
        <v>0</v>
      </c>
      <c r="L90" s="94">
        <f>+Method_input!M57</f>
        <v>0</v>
      </c>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5"/>
    </row>
    <row r="91" spans="1:49" ht="14.5" x14ac:dyDescent="0.25">
      <c r="A91" s="224" t="s">
        <v>229</v>
      </c>
      <c r="B91" s="144"/>
      <c r="C91" s="144"/>
      <c r="D91" s="145" t="s">
        <v>20</v>
      </c>
      <c r="E91" s="98"/>
      <c r="F91" s="120"/>
      <c r="G91" s="117"/>
      <c r="H91" s="99"/>
      <c r="J91" s="93">
        <f>+Method_input!K58</f>
        <v>0</v>
      </c>
      <c r="K91" s="94">
        <f>+Method_input!L58</f>
        <v>0</v>
      </c>
      <c r="L91" s="94">
        <f>+Method_input!M58</f>
        <v>0</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5"/>
    </row>
    <row r="92" spans="1:49" ht="14.5" x14ac:dyDescent="0.25">
      <c r="A92" s="224" t="s">
        <v>230</v>
      </c>
      <c r="B92" s="144"/>
      <c r="C92" s="144"/>
      <c r="D92" s="145" t="s">
        <v>20</v>
      </c>
      <c r="E92" s="98"/>
      <c r="F92" s="120"/>
      <c r="G92" s="117"/>
      <c r="H92" s="99"/>
      <c r="J92" s="93">
        <f>+Method_input!K59</f>
        <v>0</v>
      </c>
      <c r="K92" s="94">
        <f>+Method_input!L59</f>
        <v>0</v>
      </c>
      <c r="L92" s="94">
        <f>+Method_input!M59</f>
        <v>0</v>
      </c>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5"/>
    </row>
    <row r="93" spans="1:49" ht="14.5" x14ac:dyDescent="0.25">
      <c r="A93" s="224" t="s">
        <v>231</v>
      </c>
      <c r="B93" s="144"/>
      <c r="C93" s="144"/>
      <c r="D93" s="145" t="s">
        <v>20</v>
      </c>
      <c r="E93" s="98"/>
      <c r="F93" s="120"/>
      <c r="G93" s="117"/>
      <c r="H93" s="99"/>
      <c r="J93" s="93">
        <f>+Method_input!K60</f>
        <v>0</v>
      </c>
      <c r="K93" s="94">
        <f>+Method_input!L60</f>
        <v>0</v>
      </c>
      <c r="L93" s="94">
        <f>+Method_input!M60</f>
        <v>0</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5"/>
    </row>
    <row r="94" spans="1:49" ht="14.5" x14ac:dyDescent="0.25">
      <c r="A94" s="224" t="s">
        <v>232</v>
      </c>
      <c r="B94" s="144"/>
      <c r="C94" s="144"/>
      <c r="D94" s="145" t="s">
        <v>20</v>
      </c>
      <c r="E94" s="98"/>
      <c r="F94" s="120"/>
      <c r="G94" s="117"/>
      <c r="H94" s="99"/>
      <c r="J94" s="93">
        <f>+Method_input!K61</f>
        <v>0</v>
      </c>
      <c r="K94" s="94">
        <f>+Method_input!L61</f>
        <v>0</v>
      </c>
      <c r="L94" s="94">
        <f>+Method_input!M61</f>
        <v>0</v>
      </c>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5"/>
    </row>
    <row r="95" spans="1:49" ht="14.5" x14ac:dyDescent="0.25">
      <c r="A95" s="224" t="s">
        <v>233</v>
      </c>
      <c r="B95" s="144"/>
      <c r="C95" s="144"/>
      <c r="D95" s="145" t="s">
        <v>20</v>
      </c>
      <c r="E95" s="98"/>
      <c r="F95" s="120"/>
      <c r="G95" s="117"/>
      <c r="H95" s="99"/>
      <c r="J95" s="93">
        <f>+Method_input!K62</f>
        <v>0</v>
      </c>
      <c r="K95" s="94">
        <f>+Method_input!L62</f>
        <v>0</v>
      </c>
      <c r="L95" s="94">
        <f>+Method_input!M62</f>
        <v>0</v>
      </c>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5"/>
    </row>
    <row r="96" spans="1:49" ht="14.5" x14ac:dyDescent="0.25">
      <c r="A96" s="224" t="s">
        <v>234</v>
      </c>
      <c r="B96" s="144"/>
      <c r="C96" s="144"/>
      <c r="D96" s="145" t="s">
        <v>20</v>
      </c>
      <c r="E96" s="98"/>
      <c r="F96" s="120"/>
      <c r="G96" s="117"/>
      <c r="H96" s="99"/>
      <c r="J96" s="93">
        <f>+Method_input!K63</f>
        <v>0</v>
      </c>
      <c r="K96" s="94">
        <f>+Method_input!L63</f>
        <v>0</v>
      </c>
      <c r="L96" s="94">
        <f>+Method_input!M63</f>
        <v>0</v>
      </c>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5"/>
    </row>
    <row r="97" spans="1:49" ht="14.5" x14ac:dyDescent="0.25">
      <c r="A97" s="224" t="s">
        <v>235</v>
      </c>
      <c r="B97" s="144"/>
      <c r="C97" s="144"/>
      <c r="D97" s="145" t="s">
        <v>20</v>
      </c>
      <c r="E97" s="98"/>
      <c r="F97" s="120"/>
      <c r="G97" s="117"/>
      <c r="H97" s="99"/>
      <c r="J97" s="93">
        <f>+Method_input!K64</f>
        <v>5</v>
      </c>
      <c r="K97" s="94">
        <f>+Method_input!L64</f>
        <v>5</v>
      </c>
      <c r="L97" s="94">
        <f>+Method_input!M64</f>
        <v>0</v>
      </c>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5"/>
    </row>
    <row r="98" spans="1:49" ht="14.5" x14ac:dyDescent="0.25">
      <c r="A98" s="224" t="s">
        <v>475</v>
      </c>
      <c r="B98" s="144"/>
      <c r="C98" s="144"/>
      <c r="D98" s="145" t="s">
        <v>20</v>
      </c>
      <c r="E98" s="98"/>
      <c r="F98" s="120"/>
      <c r="G98" s="117"/>
      <c r="H98" s="99"/>
      <c r="J98" s="93">
        <f>+Method_input!K65</f>
        <v>10</v>
      </c>
      <c r="K98" s="94">
        <f>+Method_input!L65</f>
        <v>10</v>
      </c>
      <c r="L98" s="94">
        <f>+Method_input!M65</f>
        <v>0</v>
      </c>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5"/>
    </row>
    <row r="99" spans="1:49" ht="14.5" x14ac:dyDescent="0.25">
      <c r="A99" s="224" t="s">
        <v>237</v>
      </c>
      <c r="B99" s="144"/>
      <c r="C99" s="144"/>
      <c r="D99" s="145" t="s">
        <v>20</v>
      </c>
      <c r="E99" s="98"/>
      <c r="F99" s="120"/>
      <c r="G99" s="117"/>
      <c r="H99" s="99"/>
      <c r="J99" s="93">
        <f>+Method_input!K66</f>
        <v>10</v>
      </c>
      <c r="K99" s="94">
        <f>+Method_input!L66</f>
        <v>10</v>
      </c>
      <c r="L99" s="94">
        <f>+Method_input!M66</f>
        <v>0</v>
      </c>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5"/>
    </row>
    <row r="100" spans="1:49" ht="14.5" x14ac:dyDescent="0.25">
      <c r="A100" s="224" t="s">
        <v>476</v>
      </c>
      <c r="B100" s="144"/>
      <c r="C100" s="144"/>
      <c r="D100" s="145" t="s">
        <v>20</v>
      </c>
      <c r="E100" s="98"/>
      <c r="F100" s="120"/>
      <c r="G100" s="117"/>
      <c r="H100" s="99"/>
      <c r="J100" s="93">
        <f>+Method_input!K67</f>
        <v>10</v>
      </c>
      <c r="K100" s="94">
        <f>+Method_input!L67</f>
        <v>10</v>
      </c>
      <c r="L100" s="94">
        <f>+Method_input!M67</f>
        <v>0</v>
      </c>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5"/>
    </row>
    <row r="101" spans="1:49" ht="14.5" x14ac:dyDescent="0.25">
      <c r="A101" s="224" t="s">
        <v>239</v>
      </c>
      <c r="B101" s="144"/>
      <c r="C101" s="144"/>
      <c r="D101" s="145" t="s">
        <v>20</v>
      </c>
      <c r="E101" s="98"/>
      <c r="F101" s="120"/>
      <c r="G101" s="117"/>
      <c r="H101" s="99"/>
      <c r="J101" s="93">
        <f>+Method_input!K68</f>
        <v>20</v>
      </c>
      <c r="K101" s="94">
        <f>+Method_input!L68</f>
        <v>5</v>
      </c>
      <c r="L101" s="94">
        <f>+Method_input!M68</f>
        <v>0</v>
      </c>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5"/>
    </row>
    <row r="102" spans="1:49" ht="14.5" x14ac:dyDescent="0.25">
      <c r="A102" s="224" t="s">
        <v>240</v>
      </c>
      <c r="B102" s="144"/>
      <c r="C102" s="144"/>
      <c r="D102" s="145" t="s">
        <v>20</v>
      </c>
      <c r="E102" s="98"/>
      <c r="F102" s="120"/>
      <c r="G102" s="117"/>
      <c r="H102" s="99"/>
      <c r="J102" s="93">
        <f>+Method_input!K69</f>
        <v>10</v>
      </c>
      <c r="K102" s="94">
        <f>+Method_input!L69</f>
        <v>0</v>
      </c>
      <c r="L102" s="94">
        <f>+Method_input!M69</f>
        <v>0</v>
      </c>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5"/>
    </row>
    <row r="103" spans="1:49" ht="14.5" x14ac:dyDescent="0.25">
      <c r="A103" s="224" t="s">
        <v>477</v>
      </c>
      <c r="B103" s="144"/>
      <c r="C103" s="144"/>
      <c r="D103" s="145" t="s">
        <v>20</v>
      </c>
      <c r="E103" s="98"/>
      <c r="F103" s="120"/>
      <c r="G103" s="117"/>
      <c r="H103" s="99"/>
      <c r="J103" s="93">
        <f>+Method_input!K70</f>
        <v>10</v>
      </c>
      <c r="K103" s="94">
        <f>+Method_input!L70</f>
        <v>0</v>
      </c>
      <c r="L103" s="94">
        <f>+Method_input!M70</f>
        <v>0</v>
      </c>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5"/>
    </row>
    <row r="104" spans="1:49" ht="14.5" x14ac:dyDescent="0.25">
      <c r="A104" s="224" t="s">
        <v>242</v>
      </c>
      <c r="B104" s="144"/>
      <c r="C104" s="144"/>
      <c r="D104" s="145" t="s">
        <v>20</v>
      </c>
      <c r="E104" s="98"/>
      <c r="F104" s="120"/>
      <c r="G104" s="117"/>
      <c r="H104" s="99"/>
      <c r="J104" s="93">
        <f>+Method_input!K71</f>
        <v>10</v>
      </c>
      <c r="K104" s="94">
        <f>+Method_input!L71</f>
        <v>0</v>
      </c>
      <c r="L104" s="94">
        <f>+Method_input!M71</f>
        <v>0</v>
      </c>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5"/>
    </row>
    <row r="105" spans="1:49" ht="14.5" x14ac:dyDescent="0.25">
      <c r="A105" s="224" t="s">
        <v>243</v>
      </c>
      <c r="B105" s="144"/>
      <c r="C105" s="144"/>
      <c r="D105" s="145" t="s">
        <v>20</v>
      </c>
      <c r="E105" s="98"/>
      <c r="F105" s="120"/>
      <c r="G105" s="117"/>
      <c r="H105" s="99"/>
      <c r="J105" s="93">
        <f>+Method_input!K72</f>
        <v>10</v>
      </c>
      <c r="K105" s="94">
        <f>+Method_input!L72</f>
        <v>0</v>
      </c>
      <c r="L105" s="94">
        <f>+Method_input!M72</f>
        <v>0</v>
      </c>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5"/>
    </row>
    <row r="106" spans="1:49" ht="14.5" x14ac:dyDescent="0.25">
      <c r="A106" s="224" t="s">
        <v>478</v>
      </c>
      <c r="B106" s="144"/>
      <c r="C106" s="144"/>
      <c r="D106" s="145" t="s">
        <v>20</v>
      </c>
      <c r="E106" s="98"/>
      <c r="F106" s="120"/>
      <c r="G106" s="117"/>
      <c r="H106" s="99"/>
      <c r="J106" s="93">
        <f>+Method_input!K73</f>
        <v>5</v>
      </c>
      <c r="K106" s="94">
        <f>+Method_input!L73</f>
        <v>0</v>
      </c>
      <c r="L106" s="94">
        <f>+Method_input!M73</f>
        <v>0</v>
      </c>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5"/>
    </row>
    <row r="107" spans="1:49" ht="14.5" x14ac:dyDescent="0.25">
      <c r="A107" s="224" t="s">
        <v>245</v>
      </c>
      <c r="B107" s="144"/>
      <c r="C107" s="144"/>
      <c r="D107" s="145" t="s">
        <v>20</v>
      </c>
      <c r="E107" s="98"/>
      <c r="F107" s="120"/>
      <c r="G107" s="117"/>
      <c r="H107" s="99"/>
      <c r="J107" s="93">
        <f>+Method_input!K74</f>
        <v>0</v>
      </c>
      <c r="K107" s="94">
        <f>+Method_input!L74</f>
        <v>0</v>
      </c>
      <c r="L107" s="94">
        <f>+Method_input!M74</f>
        <v>0</v>
      </c>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5"/>
    </row>
    <row r="108" spans="1:49" ht="14.5" x14ac:dyDescent="0.25">
      <c r="A108" s="224" t="s">
        <v>246</v>
      </c>
      <c r="B108" s="144"/>
      <c r="C108" s="144"/>
      <c r="D108" s="145" t="s">
        <v>20</v>
      </c>
      <c r="E108" s="98"/>
      <c r="F108" s="120"/>
      <c r="G108" s="117"/>
      <c r="H108" s="99"/>
      <c r="J108" s="93">
        <f>+Method_input!K75</f>
        <v>0</v>
      </c>
      <c r="K108" s="94">
        <f>+Method_input!L75</f>
        <v>0</v>
      </c>
      <c r="L108" s="94">
        <f>+Method_input!M75</f>
        <v>0</v>
      </c>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5"/>
    </row>
    <row r="109" spans="1:49" ht="14.5" x14ac:dyDescent="0.25">
      <c r="A109" s="224" t="s">
        <v>247</v>
      </c>
      <c r="B109" s="144"/>
      <c r="C109" s="144"/>
      <c r="D109" s="145" t="s">
        <v>20</v>
      </c>
      <c r="E109" s="98"/>
      <c r="F109" s="120"/>
      <c r="G109" s="117"/>
      <c r="H109" s="99"/>
      <c r="J109" s="93">
        <f>+Method_input!K76</f>
        <v>0</v>
      </c>
      <c r="K109" s="94">
        <f>+Method_input!L76</f>
        <v>0</v>
      </c>
      <c r="L109" s="94">
        <f>+Method_input!M76</f>
        <v>0</v>
      </c>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5"/>
    </row>
    <row r="110" spans="1:49" ht="14.5" x14ac:dyDescent="0.25">
      <c r="A110" s="224" t="s">
        <v>248</v>
      </c>
      <c r="B110" s="144"/>
      <c r="C110" s="144"/>
      <c r="D110" s="145" t="s">
        <v>20</v>
      </c>
      <c r="E110" s="98"/>
      <c r="F110" s="120"/>
      <c r="G110" s="117"/>
      <c r="H110" s="99"/>
      <c r="J110" s="93">
        <f>+Method_input!K77</f>
        <v>0</v>
      </c>
      <c r="K110" s="94">
        <f>+Method_input!L77</f>
        <v>0</v>
      </c>
      <c r="L110" s="94">
        <f>+Method_input!M77</f>
        <v>0</v>
      </c>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5"/>
    </row>
    <row r="111" spans="1:49" ht="14.5" x14ac:dyDescent="0.25">
      <c r="A111" s="224" t="s">
        <v>249</v>
      </c>
      <c r="B111" s="144"/>
      <c r="C111" s="144"/>
      <c r="D111" s="145" t="s">
        <v>20</v>
      </c>
      <c r="E111" s="98"/>
      <c r="F111" s="120"/>
      <c r="G111" s="117"/>
      <c r="H111" s="99"/>
      <c r="J111" s="93">
        <f>+Method_input!K78</f>
        <v>0</v>
      </c>
      <c r="K111" s="94">
        <f>+Method_input!L78</f>
        <v>0</v>
      </c>
      <c r="L111" s="94">
        <f>+Method_input!M78</f>
        <v>0</v>
      </c>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5"/>
    </row>
    <row r="112" spans="1:49" ht="14.5" x14ac:dyDescent="0.25">
      <c r="A112" s="224" t="s">
        <v>250</v>
      </c>
      <c r="B112" s="144"/>
      <c r="C112" s="144"/>
      <c r="D112" s="145" t="s">
        <v>20</v>
      </c>
      <c r="E112" s="98"/>
      <c r="F112" s="120"/>
      <c r="G112" s="117"/>
      <c r="H112" s="99"/>
      <c r="J112" s="93">
        <f>+Method_input!K79</f>
        <v>0</v>
      </c>
      <c r="K112" s="94">
        <f>+Method_input!L79</f>
        <v>0</v>
      </c>
      <c r="L112" s="94">
        <f>+Method_input!M79</f>
        <v>0</v>
      </c>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5"/>
    </row>
    <row r="113" spans="1:49" ht="33.75" customHeight="1" x14ac:dyDescent="0.25">
      <c r="A113" s="206" t="s">
        <v>551</v>
      </c>
      <c r="B113" s="263" t="s">
        <v>645</v>
      </c>
      <c r="C113" s="144"/>
      <c r="D113" s="145" t="s">
        <v>20</v>
      </c>
      <c r="E113" s="98">
        <f>+J113</f>
        <v>100</v>
      </c>
      <c r="F113" s="620">
        <v>18</v>
      </c>
      <c r="G113" s="117"/>
      <c r="H113" s="99"/>
      <c r="J113" s="93">
        <f>+Method_input!K80</f>
        <v>100</v>
      </c>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5"/>
    </row>
    <row r="114" spans="1:49" ht="33.75" customHeight="1" x14ac:dyDescent="0.25">
      <c r="A114" s="116" t="s">
        <v>552</v>
      </c>
      <c r="B114" s="263" t="s">
        <v>646</v>
      </c>
      <c r="C114" s="120"/>
      <c r="D114" s="145" t="s">
        <v>20</v>
      </c>
      <c r="E114" s="98">
        <f>+K114</f>
        <v>40</v>
      </c>
      <c r="F114" s="620">
        <v>19</v>
      </c>
      <c r="G114" s="117"/>
      <c r="H114" s="99"/>
      <c r="J114" s="93"/>
      <c r="K114" s="94">
        <f>+Method_input!L80</f>
        <v>40</v>
      </c>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5"/>
    </row>
    <row r="115" spans="1:49" ht="33.75" customHeight="1" x14ac:dyDescent="0.25">
      <c r="A115" s="116" t="s">
        <v>553</v>
      </c>
      <c r="B115" s="263" t="s">
        <v>647</v>
      </c>
      <c r="C115" s="120"/>
      <c r="D115" s="145" t="s">
        <v>20</v>
      </c>
      <c r="E115" s="98">
        <f>+L115</f>
        <v>0</v>
      </c>
      <c r="F115" s="620">
        <v>20</v>
      </c>
      <c r="G115" s="117"/>
      <c r="H115" s="99"/>
      <c r="J115" s="93"/>
      <c r="K115" s="94"/>
      <c r="L115" s="94">
        <f>+Method_input!M80</f>
        <v>0</v>
      </c>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5"/>
    </row>
    <row r="116" spans="1:49" ht="13" x14ac:dyDescent="0.25">
      <c r="A116" s="118"/>
      <c r="B116" s="119"/>
      <c r="C116" s="120"/>
      <c r="D116" s="120"/>
      <c r="E116" s="98"/>
      <c r="F116" s="120"/>
      <c r="G116" s="117"/>
      <c r="H116" s="99"/>
      <c r="J116" s="93"/>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5"/>
    </row>
    <row r="117" spans="1:49" ht="13" x14ac:dyDescent="0.25">
      <c r="A117" s="118" t="s">
        <v>546</v>
      </c>
      <c r="B117" s="119"/>
      <c r="C117" s="120"/>
      <c r="D117" s="120"/>
      <c r="E117" s="98">
        <f>+Method_input!E48</f>
        <v>2015</v>
      </c>
      <c r="F117" s="120"/>
      <c r="G117" s="117"/>
      <c r="H117" s="99"/>
      <c r="J117" s="93"/>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5"/>
    </row>
    <row r="118" spans="1:49" ht="13" x14ac:dyDescent="0.25">
      <c r="A118" s="118"/>
      <c r="B118" s="119"/>
      <c r="C118" s="120"/>
      <c r="D118" s="120"/>
      <c r="E118" s="98"/>
      <c r="F118" s="120"/>
      <c r="G118" s="117"/>
      <c r="H118" s="99"/>
      <c r="J118" s="93"/>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5"/>
    </row>
    <row r="119" spans="1:49" ht="16.5" x14ac:dyDescent="0.25">
      <c r="A119" s="206" t="s">
        <v>547</v>
      </c>
      <c r="B119" s="263" t="s">
        <v>47</v>
      </c>
      <c r="C119" s="120"/>
      <c r="D119" s="120"/>
      <c r="E119" s="98">
        <f>+Method_input!E49</f>
        <v>261</v>
      </c>
      <c r="F119" s="120"/>
      <c r="G119" s="117" t="s">
        <v>779</v>
      </c>
      <c r="H119" s="120" t="s">
        <v>485</v>
      </c>
      <c r="J119" s="93"/>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5"/>
    </row>
    <row r="120" spans="1:49" ht="16.5" x14ac:dyDescent="0.25">
      <c r="A120" s="116" t="s">
        <v>548</v>
      </c>
      <c r="B120" s="263" t="s">
        <v>48</v>
      </c>
      <c r="C120" s="120"/>
      <c r="D120" s="120"/>
      <c r="E120" s="98">
        <f>+Method_input!E50</f>
        <v>52</v>
      </c>
      <c r="F120" s="120"/>
      <c r="G120" s="117" t="s">
        <v>779</v>
      </c>
      <c r="H120" s="120" t="s">
        <v>485</v>
      </c>
      <c r="J120" s="93"/>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5"/>
    </row>
    <row r="121" spans="1:49" ht="16.5" x14ac:dyDescent="0.25">
      <c r="A121" s="116" t="s">
        <v>549</v>
      </c>
      <c r="B121" s="263" t="s">
        <v>49</v>
      </c>
      <c r="C121" s="120"/>
      <c r="D121" s="120"/>
      <c r="E121" s="98">
        <f>+Method_input!E51</f>
        <v>52</v>
      </c>
      <c r="F121" s="120"/>
      <c r="G121" s="117" t="s">
        <v>779</v>
      </c>
      <c r="H121" s="120" t="s">
        <v>485</v>
      </c>
      <c r="J121" s="93"/>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5"/>
    </row>
    <row r="122" spans="1:49" ht="16.5" x14ac:dyDescent="0.25">
      <c r="A122" s="116" t="s">
        <v>550</v>
      </c>
      <c r="B122" s="263" t="s">
        <v>50</v>
      </c>
      <c r="C122" s="120"/>
      <c r="D122" s="120"/>
      <c r="E122" s="98">
        <f>+Method_input!E52</f>
        <v>365</v>
      </c>
      <c r="F122" s="120"/>
      <c r="G122" s="117"/>
      <c r="H122" s="120" t="s">
        <v>485</v>
      </c>
      <c r="J122" s="93"/>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5"/>
    </row>
    <row r="123" spans="1:49" ht="13" x14ac:dyDescent="0.25">
      <c r="A123" s="118"/>
      <c r="B123" s="262"/>
      <c r="C123" s="120"/>
      <c r="D123" s="120"/>
      <c r="E123" s="98"/>
      <c r="F123" s="120"/>
      <c r="G123" s="117"/>
      <c r="H123" s="99"/>
      <c r="J123" s="93"/>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5"/>
    </row>
    <row r="124" spans="1:49" ht="26.25" customHeight="1" x14ac:dyDescent="0.25">
      <c r="A124" s="206" t="s">
        <v>554</v>
      </c>
      <c r="B124" s="263" t="s">
        <v>557</v>
      </c>
      <c r="C124" s="120"/>
      <c r="D124" s="120"/>
      <c r="E124" s="259">
        <f>+E119*E113</f>
        <v>26100</v>
      </c>
      <c r="F124" s="620">
        <v>21</v>
      </c>
      <c r="G124" s="117"/>
      <c r="H124" s="99"/>
      <c r="J124" s="93"/>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5"/>
    </row>
    <row r="125" spans="1:49" ht="26.25" customHeight="1" x14ac:dyDescent="0.25">
      <c r="A125" s="116" t="s">
        <v>555</v>
      </c>
      <c r="B125" s="263" t="s">
        <v>558</v>
      </c>
      <c r="C125" s="120"/>
      <c r="D125" s="120"/>
      <c r="E125" s="259">
        <f t="shared" ref="E125:E126" si="2">+E120*E114</f>
        <v>2080</v>
      </c>
      <c r="F125" s="620">
        <v>22</v>
      </c>
      <c r="G125" s="117"/>
      <c r="H125" s="99"/>
      <c r="J125" s="93"/>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5"/>
    </row>
    <row r="126" spans="1:49" ht="26.25" customHeight="1" x14ac:dyDescent="0.25">
      <c r="A126" s="116" t="s">
        <v>556</v>
      </c>
      <c r="B126" s="263" t="s">
        <v>559</v>
      </c>
      <c r="C126" s="120"/>
      <c r="D126" s="120"/>
      <c r="E126" s="259">
        <f t="shared" si="2"/>
        <v>0</v>
      </c>
      <c r="F126" s="620">
        <v>23</v>
      </c>
      <c r="G126" s="117"/>
      <c r="H126" s="99"/>
      <c r="J126" s="93"/>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5"/>
    </row>
    <row r="127" spans="1:49" ht="39.75" customHeight="1" x14ac:dyDescent="0.25">
      <c r="A127" s="116" t="s">
        <v>560</v>
      </c>
      <c r="B127" s="263" t="s">
        <v>648</v>
      </c>
      <c r="C127" s="120"/>
      <c r="D127" s="120"/>
      <c r="E127" s="259">
        <f>SUM(E124:E126)</f>
        <v>28180</v>
      </c>
      <c r="F127" s="620">
        <v>24</v>
      </c>
      <c r="G127" s="117"/>
      <c r="H127" s="99"/>
      <c r="J127" s="93"/>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5"/>
    </row>
    <row r="128" spans="1:49" ht="13" x14ac:dyDescent="0.25">
      <c r="A128" s="118"/>
      <c r="B128" s="119"/>
      <c r="C128" s="120"/>
      <c r="D128" s="120"/>
      <c r="E128" s="98"/>
      <c r="F128" s="120"/>
      <c r="G128" s="117"/>
      <c r="H128" s="99"/>
      <c r="J128" s="93"/>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5"/>
    </row>
    <row r="129" spans="1:49" ht="39" customHeight="1" x14ac:dyDescent="0.25">
      <c r="A129" s="118" t="s">
        <v>649</v>
      </c>
      <c r="B129" s="263" t="s">
        <v>561</v>
      </c>
      <c r="C129" s="120"/>
      <c r="D129" s="120"/>
      <c r="E129" s="98">
        <f>+E122/E127</f>
        <v>1.2952448545067424E-2</v>
      </c>
      <c r="F129" s="620">
        <v>25</v>
      </c>
      <c r="G129" s="117"/>
      <c r="H129" s="99"/>
      <c r="J129" s="93"/>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5"/>
    </row>
    <row r="130" spans="1:49" ht="13" x14ac:dyDescent="0.25">
      <c r="A130" s="118"/>
      <c r="B130" s="119"/>
      <c r="C130" s="120"/>
      <c r="D130" s="120"/>
      <c r="E130" s="98"/>
      <c r="F130" s="120"/>
      <c r="G130" s="117"/>
      <c r="H130" s="99"/>
      <c r="J130" s="93"/>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5"/>
    </row>
    <row r="131" spans="1:49" ht="24.75" customHeight="1" x14ac:dyDescent="0.25">
      <c r="A131" s="268" t="s">
        <v>583</v>
      </c>
      <c r="B131" s="119"/>
      <c r="C131" s="120"/>
      <c r="D131" s="120"/>
      <c r="E131" s="98"/>
      <c r="F131" s="120"/>
      <c r="G131" s="117"/>
      <c r="H131" s="99"/>
      <c r="J131" s="623">
        <v>26</v>
      </c>
      <c r="K131" s="624">
        <v>27</v>
      </c>
      <c r="L131" s="624">
        <v>28</v>
      </c>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5"/>
    </row>
    <row r="132" spans="1:49" ht="16.5" x14ac:dyDescent="0.25">
      <c r="A132" s="118"/>
      <c r="B132" s="119"/>
      <c r="C132" s="120"/>
      <c r="D132" s="120"/>
      <c r="E132" s="98"/>
      <c r="F132" s="120"/>
      <c r="G132" s="117"/>
      <c r="H132" s="99"/>
      <c r="J132" s="264" t="s">
        <v>562</v>
      </c>
      <c r="K132" s="265" t="s">
        <v>563</v>
      </c>
      <c r="L132" s="265" t="s">
        <v>564</v>
      </c>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5"/>
    </row>
    <row r="133" spans="1:49" ht="27" customHeight="1" x14ac:dyDescent="0.25">
      <c r="A133" s="118" t="s">
        <v>227</v>
      </c>
      <c r="B133" s="263" t="s">
        <v>562</v>
      </c>
      <c r="C133" s="120"/>
      <c r="D133" s="120"/>
      <c r="E133" s="98" t="s">
        <v>468</v>
      </c>
      <c r="F133" s="620">
        <v>26</v>
      </c>
      <c r="G133" s="117"/>
      <c r="H133" s="99"/>
      <c r="J133" s="225">
        <f>+J89*$E$129</f>
        <v>0</v>
      </c>
      <c r="K133" s="226">
        <f t="shared" ref="K133:L133" si="3">+K89*$E$129</f>
        <v>0</v>
      </c>
      <c r="L133" s="226">
        <f t="shared" si="3"/>
        <v>0</v>
      </c>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5"/>
    </row>
    <row r="134" spans="1:49" ht="27" customHeight="1" x14ac:dyDescent="0.25">
      <c r="A134" s="118" t="s">
        <v>228</v>
      </c>
      <c r="B134" s="263" t="s">
        <v>563</v>
      </c>
      <c r="C134" s="120"/>
      <c r="D134" s="120"/>
      <c r="E134" s="98" t="s">
        <v>468</v>
      </c>
      <c r="F134" s="620">
        <v>27</v>
      </c>
      <c r="G134" s="117"/>
      <c r="H134" s="99"/>
      <c r="J134" s="225">
        <f t="shared" ref="J134:L134" si="4">+J90*$E$129</f>
        <v>0</v>
      </c>
      <c r="K134" s="226">
        <f t="shared" si="4"/>
        <v>0</v>
      </c>
      <c r="L134" s="226">
        <f t="shared" si="4"/>
        <v>0</v>
      </c>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5"/>
    </row>
    <row r="135" spans="1:49" ht="27" customHeight="1" x14ac:dyDescent="0.25">
      <c r="A135" s="118" t="s">
        <v>229</v>
      </c>
      <c r="B135" s="263" t="s">
        <v>564</v>
      </c>
      <c r="C135" s="120"/>
      <c r="D135" s="120"/>
      <c r="E135" s="98" t="s">
        <v>468</v>
      </c>
      <c r="F135" s="620">
        <v>28</v>
      </c>
      <c r="G135" s="117"/>
      <c r="H135" s="99"/>
      <c r="J135" s="225">
        <f t="shared" ref="J135:L135" si="5">+J91*$E$129</f>
        <v>0</v>
      </c>
      <c r="K135" s="226">
        <f t="shared" si="5"/>
        <v>0</v>
      </c>
      <c r="L135" s="226">
        <f t="shared" si="5"/>
        <v>0</v>
      </c>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5"/>
    </row>
    <row r="136" spans="1:49" ht="13" x14ac:dyDescent="0.25">
      <c r="A136" s="118" t="s">
        <v>230</v>
      </c>
      <c r="B136" s="119"/>
      <c r="C136" s="120"/>
      <c r="D136" s="120"/>
      <c r="E136" s="98" t="s">
        <v>468</v>
      </c>
      <c r="F136" s="120"/>
      <c r="G136" s="117"/>
      <c r="H136" s="99"/>
      <c r="J136" s="225">
        <f t="shared" ref="J136:L136" si="6">+J92*$E$129</f>
        <v>0</v>
      </c>
      <c r="K136" s="226">
        <f t="shared" si="6"/>
        <v>0</v>
      </c>
      <c r="L136" s="226">
        <f t="shared" si="6"/>
        <v>0</v>
      </c>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5"/>
    </row>
    <row r="137" spans="1:49" ht="13" x14ac:dyDescent="0.25">
      <c r="A137" s="118" t="s">
        <v>231</v>
      </c>
      <c r="B137" s="119"/>
      <c r="C137" s="120"/>
      <c r="D137" s="120"/>
      <c r="E137" s="98" t="s">
        <v>468</v>
      </c>
      <c r="F137" s="120"/>
      <c r="G137" s="117"/>
      <c r="H137" s="99"/>
      <c r="J137" s="225">
        <f t="shared" ref="J137:L137" si="7">+J93*$E$129</f>
        <v>0</v>
      </c>
      <c r="K137" s="226">
        <f t="shared" si="7"/>
        <v>0</v>
      </c>
      <c r="L137" s="226">
        <f t="shared" si="7"/>
        <v>0</v>
      </c>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5"/>
    </row>
    <row r="138" spans="1:49" ht="13" x14ac:dyDescent="0.25">
      <c r="A138" s="118" t="s">
        <v>232</v>
      </c>
      <c r="B138" s="119"/>
      <c r="C138" s="120"/>
      <c r="D138" s="120"/>
      <c r="E138" s="98" t="s">
        <v>468</v>
      </c>
      <c r="F138" s="120"/>
      <c r="G138" s="117"/>
      <c r="H138" s="99"/>
      <c r="J138" s="225">
        <f t="shared" ref="J138:L138" si="8">+J94*$E$129</f>
        <v>0</v>
      </c>
      <c r="K138" s="226">
        <f t="shared" si="8"/>
        <v>0</v>
      </c>
      <c r="L138" s="226">
        <f t="shared" si="8"/>
        <v>0</v>
      </c>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5"/>
    </row>
    <row r="139" spans="1:49" ht="13" x14ac:dyDescent="0.25">
      <c r="A139" s="118" t="s">
        <v>233</v>
      </c>
      <c r="B139" s="119"/>
      <c r="C139" s="120"/>
      <c r="D139" s="120"/>
      <c r="E139" s="98" t="s">
        <v>468</v>
      </c>
      <c r="F139" s="120"/>
      <c r="G139" s="117"/>
      <c r="H139" s="99"/>
      <c r="J139" s="225">
        <f t="shared" ref="J139:L139" si="9">+J95*$E$129</f>
        <v>0</v>
      </c>
      <c r="K139" s="226">
        <f t="shared" si="9"/>
        <v>0</v>
      </c>
      <c r="L139" s="226">
        <f t="shared" si="9"/>
        <v>0</v>
      </c>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5"/>
    </row>
    <row r="140" spans="1:49" ht="13" x14ac:dyDescent="0.25">
      <c r="A140" s="118" t="s">
        <v>234</v>
      </c>
      <c r="B140" s="119"/>
      <c r="C140" s="120"/>
      <c r="D140" s="120"/>
      <c r="E140" s="98" t="s">
        <v>468</v>
      </c>
      <c r="F140" s="120"/>
      <c r="G140" s="117"/>
      <c r="H140" s="99"/>
      <c r="J140" s="225">
        <f t="shared" ref="J140:L140" si="10">+J96*$E$129</f>
        <v>0</v>
      </c>
      <c r="K140" s="226">
        <f t="shared" si="10"/>
        <v>0</v>
      </c>
      <c r="L140" s="226">
        <f t="shared" si="10"/>
        <v>0</v>
      </c>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5"/>
    </row>
    <row r="141" spans="1:49" ht="13" x14ac:dyDescent="0.25">
      <c r="A141" s="118" t="s">
        <v>235</v>
      </c>
      <c r="B141" s="119"/>
      <c r="C141" s="120"/>
      <c r="D141" s="120"/>
      <c r="E141" s="98" t="s">
        <v>468</v>
      </c>
      <c r="F141" s="120"/>
      <c r="G141" s="117"/>
      <c r="H141" s="99"/>
      <c r="J141" s="225">
        <f t="shared" ref="J141:L141" si="11">+J97*$E$129</f>
        <v>6.4762242725337121E-2</v>
      </c>
      <c r="K141" s="226">
        <f t="shared" si="11"/>
        <v>6.4762242725337121E-2</v>
      </c>
      <c r="L141" s="226">
        <f t="shared" si="11"/>
        <v>0</v>
      </c>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5"/>
    </row>
    <row r="142" spans="1:49" ht="13" x14ac:dyDescent="0.25">
      <c r="A142" s="118" t="s">
        <v>475</v>
      </c>
      <c r="B142" s="119"/>
      <c r="C142" s="120"/>
      <c r="D142" s="120"/>
      <c r="E142" s="98" t="s">
        <v>468</v>
      </c>
      <c r="F142" s="120"/>
      <c r="G142" s="117"/>
      <c r="H142" s="99"/>
      <c r="J142" s="225">
        <f t="shared" ref="J142:L142" si="12">+J98*$E$129</f>
        <v>0.12952448545067424</v>
      </c>
      <c r="K142" s="226">
        <f t="shared" si="12"/>
        <v>0.12952448545067424</v>
      </c>
      <c r="L142" s="226">
        <f t="shared" si="12"/>
        <v>0</v>
      </c>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5"/>
    </row>
    <row r="143" spans="1:49" ht="13" x14ac:dyDescent="0.25">
      <c r="A143" s="118" t="s">
        <v>237</v>
      </c>
      <c r="B143" s="119"/>
      <c r="C143" s="120"/>
      <c r="D143" s="120"/>
      <c r="E143" s="98" t="s">
        <v>468</v>
      </c>
      <c r="F143" s="120"/>
      <c r="G143" s="117"/>
      <c r="H143" s="99"/>
      <c r="J143" s="225">
        <f t="shared" ref="J143:L143" si="13">+J99*$E$129</f>
        <v>0.12952448545067424</v>
      </c>
      <c r="K143" s="226">
        <f t="shared" si="13"/>
        <v>0.12952448545067424</v>
      </c>
      <c r="L143" s="226">
        <f t="shared" si="13"/>
        <v>0</v>
      </c>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5"/>
    </row>
    <row r="144" spans="1:49" ht="13" x14ac:dyDescent="0.25">
      <c r="A144" s="118" t="s">
        <v>476</v>
      </c>
      <c r="B144" s="119"/>
      <c r="C144" s="120"/>
      <c r="D144" s="120"/>
      <c r="E144" s="98" t="s">
        <v>468</v>
      </c>
      <c r="F144" s="120"/>
      <c r="G144" s="117"/>
      <c r="H144" s="99"/>
      <c r="J144" s="225">
        <f t="shared" ref="J144:L144" si="14">+J100*$E$129</f>
        <v>0.12952448545067424</v>
      </c>
      <c r="K144" s="226">
        <f t="shared" si="14"/>
        <v>0.12952448545067424</v>
      </c>
      <c r="L144" s="226">
        <f t="shared" si="14"/>
        <v>0</v>
      </c>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5"/>
    </row>
    <row r="145" spans="1:49" ht="13" x14ac:dyDescent="0.25">
      <c r="A145" s="118" t="s">
        <v>239</v>
      </c>
      <c r="B145" s="119"/>
      <c r="C145" s="120"/>
      <c r="D145" s="120"/>
      <c r="E145" s="98" t="s">
        <v>468</v>
      </c>
      <c r="F145" s="120"/>
      <c r="G145" s="117"/>
      <c r="H145" s="99"/>
      <c r="J145" s="225">
        <f t="shared" ref="J145:L145" si="15">+J101*$E$129</f>
        <v>0.25904897090134849</v>
      </c>
      <c r="K145" s="226">
        <f t="shared" si="15"/>
        <v>6.4762242725337121E-2</v>
      </c>
      <c r="L145" s="226">
        <f t="shared" si="15"/>
        <v>0</v>
      </c>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5"/>
    </row>
    <row r="146" spans="1:49" ht="13" x14ac:dyDescent="0.25">
      <c r="A146" s="118" t="s">
        <v>240</v>
      </c>
      <c r="B146" s="119"/>
      <c r="C146" s="120"/>
      <c r="D146" s="120"/>
      <c r="E146" s="98" t="s">
        <v>468</v>
      </c>
      <c r="F146" s="120"/>
      <c r="G146" s="117"/>
      <c r="H146" s="99"/>
      <c r="J146" s="225">
        <f t="shared" ref="J146:L146" si="16">+J102*$E$129</f>
        <v>0.12952448545067424</v>
      </c>
      <c r="K146" s="226">
        <f t="shared" si="16"/>
        <v>0</v>
      </c>
      <c r="L146" s="226">
        <f t="shared" si="16"/>
        <v>0</v>
      </c>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5"/>
    </row>
    <row r="147" spans="1:49" ht="13" x14ac:dyDescent="0.25">
      <c r="A147" s="118" t="s">
        <v>477</v>
      </c>
      <c r="B147" s="119"/>
      <c r="C147" s="120"/>
      <c r="D147" s="120"/>
      <c r="E147" s="98" t="s">
        <v>468</v>
      </c>
      <c r="F147" s="120"/>
      <c r="G147" s="117"/>
      <c r="H147" s="99"/>
      <c r="J147" s="225">
        <f t="shared" ref="J147:L147" si="17">+J103*$E$129</f>
        <v>0.12952448545067424</v>
      </c>
      <c r="K147" s="226">
        <f t="shared" si="17"/>
        <v>0</v>
      </c>
      <c r="L147" s="226">
        <f t="shared" si="17"/>
        <v>0</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5"/>
    </row>
    <row r="148" spans="1:49" ht="13" x14ac:dyDescent="0.25">
      <c r="A148" s="118" t="s">
        <v>242</v>
      </c>
      <c r="B148" s="119"/>
      <c r="C148" s="120"/>
      <c r="D148" s="120"/>
      <c r="E148" s="98" t="s">
        <v>468</v>
      </c>
      <c r="F148" s="120"/>
      <c r="G148" s="117"/>
      <c r="H148" s="99"/>
      <c r="J148" s="225">
        <f t="shared" ref="J148:L148" si="18">+J104*$E$129</f>
        <v>0.12952448545067424</v>
      </c>
      <c r="K148" s="226">
        <f t="shared" si="18"/>
        <v>0</v>
      </c>
      <c r="L148" s="226">
        <f t="shared" si="18"/>
        <v>0</v>
      </c>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5"/>
    </row>
    <row r="149" spans="1:49" ht="13" x14ac:dyDescent="0.25">
      <c r="A149" s="118" t="s">
        <v>243</v>
      </c>
      <c r="B149" s="119"/>
      <c r="C149" s="120"/>
      <c r="D149" s="120"/>
      <c r="E149" s="98" t="s">
        <v>468</v>
      </c>
      <c r="F149" s="120"/>
      <c r="G149" s="117"/>
      <c r="H149" s="99"/>
      <c r="J149" s="225">
        <f t="shared" ref="J149:L149" si="19">+J105*$E$129</f>
        <v>0.12952448545067424</v>
      </c>
      <c r="K149" s="226">
        <f t="shared" si="19"/>
        <v>0</v>
      </c>
      <c r="L149" s="226">
        <f t="shared" si="19"/>
        <v>0</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5"/>
    </row>
    <row r="150" spans="1:49" ht="13" x14ac:dyDescent="0.25">
      <c r="A150" s="118" t="s">
        <v>478</v>
      </c>
      <c r="B150" s="119"/>
      <c r="C150" s="120"/>
      <c r="D150" s="120"/>
      <c r="E150" s="98" t="s">
        <v>468</v>
      </c>
      <c r="F150" s="120"/>
      <c r="G150" s="117"/>
      <c r="H150" s="99"/>
      <c r="J150" s="225">
        <f t="shared" ref="J150:L150" si="20">+J106*$E$129</f>
        <v>6.4762242725337121E-2</v>
      </c>
      <c r="K150" s="226">
        <f t="shared" si="20"/>
        <v>0</v>
      </c>
      <c r="L150" s="226">
        <f t="shared" si="20"/>
        <v>0</v>
      </c>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5"/>
    </row>
    <row r="151" spans="1:49" ht="13" x14ac:dyDescent="0.25">
      <c r="A151" s="118" t="s">
        <v>245</v>
      </c>
      <c r="B151" s="119"/>
      <c r="C151" s="120"/>
      <c r="D151" s="120"/>
      <c r="E151" s="98" t="s">
        <v>468</v>
      </c>
      <c r="F151" s="120"/>
      <c r="G151" s="117"/>
      <c r="H151" s="99"/>
      <c r="J151" s="225">
        <f t="shared" ref="J151:L151" si="21">+J107*$E$129</f>
        <v>0</v>
      </c>
      <c r="K151" s="226">
        <f t="shared" si="21"/>
        <v>0</v>
      </c>
      <c r="L151" s="226">
        <f t="shared" si="21"/>
        <v>0</v>
      </c>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5"/>
    </row>
    <row r="152" spans="1:49" ht="13" x14ac:dyDescent="0.25">
      <c r="A152" s="118" t="s">
        <v>246</v>
      </c>
      <c r="B152" s="119"/>
      <c r="C152" s="120"/>
      <c r="D152" s="120"/>
      <c r="E152" s="98" t="s">
        <v>468</v>
      </c>
      <c r="F152" s="120"/>
      <c r="G152" s="117"/>
      <c r="H152" s="99"/>
      <c r="J152" s="225">
        <f t="shared" ref="J152:L152" si="22">+J108*$E$129</f>
        <v>0</v>
      </c>
      <c r="K152" s="226">
        <f t="shared" si="22"/>
        <v>0</v>
      </c>
      <c r="L152" s="226">
        <f t="shared" si="22"/>
        <v>0</v>
      </c>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5"/>
    </row>
    <row r="153" spans="1:49" ht="13" x14ac:dyDescent="0.25">
      <c r="A153" s="118" t="s">
        <v>247</v>
      </c>
      <c r="B153" s="119"/>
      <c r="C153" s="120"/>
      <c r="D153" s="120"/>
      <c r="E153" s="98" t="s">
        <v>468</v>
      </c>
      <c r="F153" s="120"/>
      <c r="G153" s="117"/>
      <c r="H153" s="99"/>
      <c r="J153" s="225">
        <f t="shared" ref="J153:L153" si="23">+J109*$E$129</f>
        <v>0</v>
      </c>
      <c r="K153" s="226">
        <f t="shared" si="23"/>
        <v>0</v>
      </c>
      <c r="L153" s="226">
        <f t="shared" si="23"/>
        <v>0</v>
      </c>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5"/>
    </row>
    <row r="154" spans="1:49" ht="13" x14ac:dyDescent="0.25">
      <c r="A154" s="118" t="s">
        <v>248</v>
      </c>
      <c r="B154" s="119"/>
      <c r="C154" s="120"/>
      <c r="D154" s="120"/>
      <c r="E154" s="98" t="s">
        <v>468</v>
      </c>
      <c r="F154" s="120"/>
      <c r="G154" s="117"/>
      <c r="H154" s="99"/>
      <c r="J154" s="225">
        <f t="shared" ref="J154:L154" si="24">+J110*$E$129</f>
        <v>0</v>
      </c>
      <c r="K154" s="226">
        <f t="shared" si="24"/>
        <v>0</v>
      </c>
      <c r="L154" s="226">
        <f t="shared" si="24"/>
        <v>0</v>
      </c>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5"/>
    </row>
    <row r="155" spans="1:49" ht="13" x14ac:dyDescent="0.25">
      <c r="A155" s="118" t="s">
        <v>249</v>
      </c>
      <c r="B155" s="119"/>
      <c r="C155" s="120"/>
      <c r="D155" s="120"/>
      <c r="E155" s="98" t="s">
        <v>468</v>
      </c>
      <c r="F155" s="120"/>
      <c r="G155" s="117"/>
      <c r="H155" s="99"/>
      <c r="J155" s="225">
        <f t="shared" ref="J155:L155" si="25">+J111*$E$129</f>
        <v>0</v>
      </c>
      <c r="K155" s="226">
        <f t="shared" si="25"/>
        <v>0</v>
      </c>
      <c r="L155" s="226">
        <f t="shared" si="25"/>
        <v>0</v>
      </c>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5"/>
    </row>
    <row r="156" spans="1:49" ht="13" x14ac:dyDescent="0.25">
      <c r="A156" s="118" t="s">
        <v>250</v>
      </c>
      <c r="B156" s="119"/>
      <c r="C156" s="120"/>
      <c r="D156" s="120"/>
      <c r="E156" s="98" t="s">
        <v>468</v>
      </c>
      <c r="F156" s="120"/>
      <c r="G156" s="117"/>
      <c r="H156" s="99"/>
      <c r="J156" s="225">
        <f t="shared" ref="J156:L156" si="26">+J112*$E$129</f>
        <v>0</v>
      </c>
      <c r="K156" s="226">
        <f t="shared" si="26"/>
        <v>0</v>
      </c>
      <c r="L156" s="226">
        <f t="shared" si="26"/>
        <v>0</v>
      </c>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5"/>
    </row>
    <row r="157" spans="1:49" ht="13" x14ac:dyDescent="0.25">
      <c r="A157" s="118" t="s">
        <v>403</v>
      </c>
      <c r="B157" s="119"/>
      <c r="C157" s="120"/>
      <c r="D157" s="120"/>
      <c r="E157" s="98"/>
      <c r="F157" s="120"/>
      <c r="G157" s="117"/>
      <c r="H157" s="99"/>
      <c r="J157" s="225">
        <f>SUM(J133:J156)</f>
        <v>1.2952448545067428</v>
      </c>
      <c r="K157" s="226">
        <f t="shared" ref="K157:L157" si="27">SUM(K133:K156)</f>
        <v>0.51809794180269697</v>
      </c>
      <c r="L157" s="226">
        <f t="shared" si="27"/>
        <v>0</v>
      </c>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5"/>
    </row>
    <row r="158" spans="1:49" ht="13" x14ac:dyDescent="0.25">
      <c r="A158" s="118"/>
      <c r="B158" s="119"/>
      <c r="C158" s="120"/>
      <c r="D158" s="120"/>
      <c r="E158" s="98"/>
      <c r="F158" s="120"/>
      <c r="G158" s="117"/>
      <c r="H158" s="99"/>
      <c r="J158" s="93"/>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5"/>
    </row>
    <row r="159" spans="1:49" ht="13" x14ac:dyDescent="0.25">
      <c r="B159" s="119"/>
      <c r="C159" s="120"/>
      <c r="D159" s="120"/>
      <c r="E159" s="98"/>
      <c r="F159" s="120"/>
      <c r="G159" s="117"/>
      <c r="H159" s="99"/>
      <c r="J159" s="623">
        <v>29</v>
      </c>
      <c r="K159" s="624">
        <v>30</v>
      </c>
      <c r="L159" s="624">
        <v>31</v>
      </c>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5"/>
    </row>
    <row r="160" spans="1:49" ht="16.5" x14ac:dyDescent="0.25">
      <c r="A160" s="269" t="s">
        <v>585</v>
      </c>
      <c r="B160" s="119"/>
      <c r="C160" s="120"/>
      <c r="D160" s="120"/>
      <c r="E160" s="98"/>
      <c r="F160" s="120"/>
      <c r="G160" s="117"/>
      <c r="H160" s="99"/>
      <c r="J160" s="264" t="s">
        <v>588</v>
      </c>
      <c r="K160" s="265" t="s">
        <v>589</v>
      </c>
      <c r="L160" s="265" t="s">
        <v>590</v>
      </c>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5"/>
    </row>
    <row r="161" spans="1:49" ht="29.25" customHeight="1" x14ac:dyDescent="0.25">
      <c r="A161" s="118" t="s">
        <v>227</v>
      </c>
      <c r="B161" s="119" t="s">
        <v>586</v>
      </c>
      <c r="C161" s="120"/>
      <c r="D161" s="120" t="s">
        <v>497</v>
      </c>
      <c r="E161" s="98" t="s">
        <v>468</v>
      </c>
      <c r="F161" s="620">
        <v>29</v>
      </c>
      <c r="G161" s="117"/>
      <c r="H161" s="99"/>
      <c r="J161" s="270">
        <f>+J133*$E$74</f>
        <v>0</v>
      </c>
      <c r="K161" s="271">
        <f t="shared" ref="K161:L161" si="28">+K133*$E$74</f>
        <v>0</v>
      </c>
      <c r="L161" s="271">
        <f t="shared" si="28"/>
        <v>0</v>
      </c>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5"/>
    </row>
    <row r="162" spans="1:49" ht="29.25" customHeight="1" x14ac:dyDescent="0.25">
      <c r="A162" s="118" t="s">
        <v>228</v>
      </c>
      <c r="B162" s="119"/>
      <c r="C162" s="120"/>
      <c r="D162" s="120" t="s">
        <v>497</v>
      </c>
      <c r="E162" s="98" t="s">
        <v>468</v>
      </c>
      <c r="F162" s="620">
        <v>30</v>
      </c>
      <c r="G162" s="117"/>
      <c r="H162" s="99"/>
      <c r="J162" s="270">
        <f t="shared" ref="J162:L162" si="29">+J134*$E$74</f>
        <v>0</v>
      </c>
      <c r="K162" s="271">
        <f t="shared" si="29"/>
        <v>0</v>
      </c>
      <c r="L162" s="271">
        <f t="shared" si="29"/>
        <v>0</v>
      </c>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5"/>
    </row>
    <row r="163" spans="1:49" ht="29.25" customHeight="1" x14ac:dyDescent="0.25">
      <c r="A163" s="118" t="s">
        <v>229</v>
      </c>
      <c r="B163" s="119"/>
      <c r="C163" s="120"/>
      <c r="D163" s="120" t="s">
        <v>497</v>
      </c>
      <c r="E163" s="98" t="s">
        <v>468</v>
      </c>
      <c r="F163" s="620">
        <v>31</v>
      </c>
      <c r="G163" s="117"/>
      <c r="H163" s="99"/>
      <c r="J163" s="270">
        <f t="shared" ref="J163:L163" si="30">+J135*$E$74</f>
        <v>0</v>
      </c>
      <c r="K163" s="271">
        <f t="shared" si="30"/>
        <v>0</v>
      </c>
      <c r="L163" s="271">
        <f t="shared" si="30"/>
        <v>0</v>
      </c>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5"/>
    </row>
    <row r="164" spans="1:49" ht="13" x14ac:dyDescent="0.25">
      <c r="A164" s="118" t="s">
        <v>230</v>
      </c>
      <c r="B164" s="119"/>
      <c r="C164" s="120"/>
      <c r="D164" s="120" t="s">
        <v>497</v>
      </c>
      <c r="E164" s="98" t="s">
        <v>468</v>
      </c>
      <c r="F164" s="120"/>
      <c r="G164" s="117"/>
      <c r="H164" s="99"/>
      <c r="J164" s="270">
        <f t="shared" ref="J164:L164" si="31">+J136*$E$74</f>
        <v>0</v>
      </c>
      <c r="K164" s="271">
        <f t="shared" si="31"/>
        <v>0</v>
      </c>
      <c r="L164" s="271">
        <f t="shared" si="31"/>
        <v>0</v>
      </c>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5"/>
    </row>
    <row r="165" spans="1:49" ht="13" x14ac:dyDescent="0.25">
      <c r="A165" s="118" t="s">
        <v>231</v>
      </c>
      <c r="B165" s="119"/>
      <c r="C165" s="120"/>
      <c r="D165" s="120" t="s">
        <v>497</v>
      </c>
      <c r="E165" s="98" t="s">
        <v>468</v>
      </c>
      <c r="F165" s="120"/>
      <c r="G165" s="117"/>
      <c r="H165" s="99"/>
      <c r="J165" s="270">
        <f t="shared" ref="J165:L165" si="32">+J137*$E$74</f>
        <v>0</v>
      </c>
      <c r="K165" s="271">
        <f t="shared" si="32"/>
        <v>0</v>
      </c>
      <c r="L165" s="271">
        <f t="shared" si="32"/>
        <v>0</v>
      </c>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5"/>
    </row>
    <row r="166" spans="1:49" ht="13" x14ac:dyDescent="0.25">
      <c r="A166" s="118" t="s">
        <v>232</v>
      </c>
      <c r="B166" s="119"/>
      <c r="C166" s="120"/>
      <c r="D166" s="120" t="s">
        <v>497</v>
      </c>
      <c r="E166" s="98" t="s">
        <v>468</v>
      </c>
      <c r="F166" s="120"/>
      <c r="G166" s="117"/>
      <c r="H166" s="99"/>
      <c r="J166" s="270">
        <f t="shared" ref="J166:L166" si="33">+J138*$E$74</f>
        <v>0</v>
      </c>
      <c r="K166" s="271">
        <f t="shared" si="33"/>
        <v>0</v>
      </c>
      <c r="L166" s="271">
        <f t="shared" si="33"/>
        <v>0</v>
      </c>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5"/>
    </row>
    <row r="167" spans="1:49" ht="13" x14ac:dyDescent="0.25">
      <c r="A167" s="118" t="s">
        <v>233</v>
      </c>
      <c r="B167" s="119"/>
      <c r="C167" s="120"/>
      <c r="D167" s="120" t="s">
        <v>497</v>
      </c>
      <c r="E167" s="98" t="s">
        <v>468</v>
      </c>
      <c r="F167" s="120"/>
      <c r="G167" s="117"/>
      <c r="H167" s="99"/>
      <c r="J167" s="270">
        <f t="shared" ref="J167:L167" si="34">+J139*$E$74</f>
        <v>0</v>
      </c>
      <c r="K167" s="271">
        <f t="shared" si="34"/>
        <v>0</v>
      </c>
      <c r="L167" s="271">
        <f t="shared" si="34"/>
        <v>0</v>
      </c>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5"/>
    </row>
    <row r="168" spans="1:49" ht="13" x14ac:dyDescent="0.25">
      <c r="A168" s="118" t="s">
        <v>234</v>
      </c>
      <c r="B168" s="119"/>
      <c r="C168" s="120"/>
      <c r="D168" s="120" t="s">
        <v>497</v>
      </c>
      <c r="E168" s="98" t="s">
        <v>468</v>
      </c>
      <c r="F168" s="120"/>
      <c r="G168" s="117"/>
      <c r="H168" s="99"/>
      <c r="J168" s="270">
        <f t="shared" ref="J168:L168" si="35">+J140*$E$74</f>
        <v>0</v>
      </c>
      <c r="K168" s="271">
        <f t="shared" si="35"/>
        <v>0</v>
      </c>
      <c r="L168" s="271">
        <f t="shared" si="35"/>
        <v>0</v>
      </c>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5"/>
    </row>
    <row r="169" spans="1:49" ht="13" x14ac:dyDescent="0.25">
      <c r="A169" s="118" t="s">
        <v>235</v>
      </c>
      <c r="B169" s="119"/>
      <c r="C169" s="120"/>
      <c r="D169" s="120" t="s">
        <v>497</v>
      </c>
      <c r="E169" s="98" t="s">
        <v>468</v>
      </c>
      <c r="F169" s="120"/>
      <c r="G169" s="117"/>
      <c r="H169" s="99"/>
      <c r="J169" s="270">
        <f t="shared" ref="J169:L169" si="36">+J141*$E$74</f>
        <v>0</v>
      </c>
      <c r="K169" s="271">
        <f t="shared" si="36"/>
        <v>0</v>
      </c>
      <c r="L169" s="271">
        <f t="shared" si="36"/>
        <v>0</v>
      </c>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5"/>
    </row>
    <row r="170" spans="1:49" ht="13" x14ac:dyDescent="0.25">
      <c r="A170" s="118" t="s">
        <v>475</v>
      </c>
      <c r="B170" s="119"/>
      <c r="C170" s="120"/>
      <c r="D170" s="120" t="s">
        <v>497</v>
      </c>
      <c r="E170" s="98" t="s">
        <v>468</v>
      </c>
      <c r="F170" s="120"/>
      <c r="G170" s="117"/>
      <c r="H170" s="99"/>
      <c r="J170" s="270">
        <f t="shared" ref="J170:L170" si="37">+J142*$E$74</f>
        <v>0</v>
      </c>
      <c r="K170" s="271">
        <f t="shared" si="37"/>
        <v>0</v>
      </c>
      <c r="L170" s="271">
        <f t="shared" si="37"/>
        <v>0</v>
      </c>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5"/>
    </row>
    <row r="171" spans="1:49" ht="13" x14ac:dyDescent="0.25">
      <c r="A171" s="118" t="s">
        <v>237</v>
      </c>
      <c r="B171" s="119"/>
      <c r="C171" s="120"/>
      <c r="D171" s="120" t="s">
        <v>497</v>
      </c>
      <c r="E171" s="98" t="s">
        <v>468</v>
      </c>
      <c r="F171" s="120"/>
      <c r="G171" s="117"/>
      <c r="H171" s="99"/>
      <c r="J171" s="270">
        <f t="shared" ref="J171:L171" si="38">+J143*$E$74</f>
        <v>0</v>
      </c>
      <c r="K171" s="271">
        <f t="shared" si="38"/>
        <v>0</v>
      </c>
      <c r="L171" s="271">
        <f t="shared" si="38"/>
        <v>0</v>
      </c>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5"/>
    </row>
    <row r="172" spans="1:49" ht="13" x14ac:dyDescent="0.25">
      <c r="A172" s="118" t="s">
        <v>476</v>
      </c>
      <c r="B172" s="119"/>
      <c r="C172" s="120"/>
      <c r="D172" s="120" t="s">
        <v>497</v>
      </c>
      <c r="E172" s="98" t="s">
        <v>468</v>
      </c>
      <c r="F172" s="120"/>
      <c r="G172" s="117"/>
      <c r="H172" s="99"/>
      <c r="J172" s="270">
        <f t="shared" ref="J172:L172" si="39">+J144*$E$74</f>
        <v>0</v>
      </c>
      <c r="K172" s="271">
        <f t="shared" si="39"/>
        <v>0</v>
      </c>
      <c r="L172" s="271">
        <f t="shared" si="39"/>
        <v>0</v>
      </c>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5"/>
    </row>
    <row r="173" spans="1:49" ht="13" x14ac:dyDescent="0.25">
      <c r="A173" s="118" t="s">
        <v>239</v>
      </c>
      <c r="B173" s="119"/>
      <c r="C173" s="120"/>
      <c r="D173" s="120" t="s">
        <v>497</v>
      </c>
      <c r="E173" s="98" t="s">
        <v>468</v>
      </c>
      <c r="F173" s="120"/>
      <c r="G173" s="117"/>
      <c r="H173" s="99"/>
      <c r="J173" s="270">
        <f t="shared" ref="J173:L173" si="40">+J145*$E$74</f>
        <v>0</v>
      </c>
      <c r="K173" s="271">
        <f t="shared" si="40"/>
        <v>0</v>
      </c>
      <c r="L173" s="271">
        <f t="shared" si="40"/>
        <v>0</v>
      </c>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5"/>
    </row>
    <row r="174" spans="1:49" ht="13" x14ac:dyDescent="0.25">
      <c r="A174" s="118" t="s">
        <v>240</v>
      </c>
      <c r="B174" s="119"/>
      <c r="C174" s="120"/>
      <c r="D174" s="120" t="s">
        <v>497</v>
      </c>
      <c r="E174" s="98" t="s">
        <v>468</v>
      </c>
      <c r="F174" s="120"/>
      <c r="G174" s="117"/>
      <c r="H174" s="99"/>
      <c r="J174" s="270">
        <f t="shared" ref="J174:L174" si="41">+J146*$E$74</f>
        <v>0</v>
      </c>
      <c r="K174" s="271">
        <f t="shared" si="41"/>
        <v>0</v>
      </c>
      <c r="L174" s="271">
        <f t="shared" si="41"/>
        <v>0</v>
      </c>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5"/>
    </row>
    <row r="175" spans="1:49" ht="13" x14ac:dyDescent="0.25">
      <c r="A175" s="118" t="s">
        <v>477</v>
      </c>
      <c r="B175" s="119"/>
      <c r="C175" s="120"/>
      <c r="D175" s="120" t="s">
        <v>497</v>
      </c>
      <c r="E175" s="98" t="s">
        <v>468</v>
      </c>
      <c r="F175" s="120"/>
      <c r="G175" s="117"/>
      <c r="H175" s="99"/>
      <c r="J175" s="270">
        <f t="shared" ref="J175:L175" si="42">+J147*$E$74</f>
        <v>0</v>
      </c>
      <c r="K175" s="271">
        <f t="shared" si="42"/>
        <v>0</v>
      </c>
      <c r="L175" s="271">
        <f t="shared" si="42"/>
        <v>0</v>
      </c>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5"/>
    </row>
    <row r="176" spans="1:49" ht="13" x14ac:dyDescent="0.25">
      <c r="A176" s="118" t="s">
        <v>242</v>
      </c>
      <c r="B176" s="119"/>
      <c r="C176" s="120"/>
      <c r="D176" s="120" t="s">
        <v>497</v>
      </c>
      <c r="E176" s="98" t="s">
        <v>468</v>
      </c>
      <c r="F176" s="120"/>
      <c r="G176" s="117"/>
      <c r="H176" s="99"/>
      <c r="J176" s="270">
        <f t="shared" ref="J176:L176" si="43">+J148*$E$74</f>
        <v>0</v>
      </c>
      <c r="K176" s="271">
        <f t="shared" si="43"/>
        <v>0</v>
      </c>
      <c r="L176" s="271">
        <f t="shared" si="43"/>
        <v>0</v>
      </c>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5"/>
    </row>
    <row r="177" spans="1:49" ht="13" x14ac:dyDescent="0.25">
      <c r="A177" s="118" t="s">
        <v>243</v>
      </c>
      <c r="B177" s="119"/>
      <c r="C177" s="120"/>
      <c r="D177" s="120" t="s">
        <v>497</v>
      </c>
      <c r="E177" s="98" t="s">
        <v>468</v>
      </c>
      <c r="F177" s="120"/>
      <c r="G177" s="117"/>
      <c r="H177" s="99"/>
      <c r="J177" s="270">
        <f t="shared" ref="J177:L177" si="44">+J149*$E$74</f>
        <v>0</v>
      </c>
      <c r="K177" s="271">
        <f t="shared" si="44"/>
        <v>0</v>
      </c>
      <c r="L177" s="271">
        <f t="shared" si="44"/>
        <v>0</v>
      </c>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5"/>
    </row>
    <row r="178" spans="1:49" ht="13" x14ac:dyDescent="0.25">
      <c r="A178" s="118" t="s">
        <v>478</v>
      </c>
      <c r="B178" s="119"/>
      <c r="C178" s="120"/>
      <c r="D178" s="120" t="s">
        <v>497</v>
      </c>
      <c r="E178" s="98" t="s">
        <v>468</v>
      </c>
      <c r="F178" s="120"/>
      <c r="G178" s="117"/>
      <c r="H178" s="99"/>
      <c r="J178" s="270">
        <f t="shared" ref="J178:L178" si="45">+J150*$E$74</f>
        <v>0</v>
      </c>
      <c r="K178" s="271">
        <f t="shared" si="45"/>
        <v>0</v>
      </c>
      <c r="L178" s="271">
        <f t="shared" si="45"/>
        <v>0</v>
      </c>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5"/>
    </row>
    <row r="179" spans="1:49" ht="13" x14ac:dyDescent="0.25">
      <c r="A179" s="118" t="s">
        <v>245</v>
      </c>
      <c r="B179" s="119"/>
      <c r="C179" s="120"/>
      <c r="D179" s="120" t="s">
        <v>497</v>
      </c>
      <c r="E179" s="98" t="s">
        <v>468</v>
      </c>
      <c r="F179" s="120"/>
      <c r="G179" s="117"/>
      <c r="H179" s="99"/>
      <c r="J179" s="270">
        <f t="shared" ref="J179:L179" si="46">+J151*$E$74</f>
        <v>0</v>
      </c>
      <c r="K179" s="271">
        <f t="shared" si="46"/>
        <v>0</v>
      </c>
      <c r="L179" s="271">
        <f t="shared" si="46"/>
        <v>0</v>
      </c>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5"/>
    </row>
    <row r="180" spans="1:49" ht="13" x14ac:dyDescent="0.25">
      <c r="A180" s="118" t="s">
        <v>246</v>
      </c>
      <c r="B180" s="119"/>
      <c r="C180" s="120"/>
      <c r="D180" s="120" t="s">
        <v>497</v>
      </c>
      <c r="E180" s="98" t="s">
        <v>468</v>
      </c>
      <c r="F180" s="120"/>
      <c r="G180" s="117"/>
      <c r="H180" s="99"/>
      <c r="J180" s="270">
        <f t="shared" ref="J180:L180" si="47">+J152*$E$74</f>
        <v>0</v>
      </c>
      <c r="K180" s="271">
        <f t="shared" si="47"/>
        <v>0</v>
      </c>
      <c r="L180" s="271">
        <f t="shared" si="47"/>
        <v>0</v>
      </c>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5"/>
    </row>
    <row r="181" spans="1:49" ht="13" x14ac:dyDescent="0.25">
      <c r="A181" s="118" t="s">
        <v>247</v>
      </c>
      <c r="B181" s="119"/>
      <c r="C181" s="120"/>
      <c r="D181" s="120" t="s">
        <v>497</v>
      </c>
      <c r="E181" s="98" t="s">
        <v>468</v>
      </c>
      <c r="F181" s="120"/>
      <c r="G181" s="117"/>
      <c r="H181" s="99"/>
      <c r="J181" s="270">
        <f t="shared" ref="J181:L181" si="48">+J153*$E$74</f>
        <v>0</v>
      </c>
      <c r="K181" s="271">
        <f t="shared" si="48"/>
        <v>0</v>
      </c>
      <c r="L181" s="271">
        <f t="shared" si="48"/>
        <v>0</v>
      </c>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5"/>
    </row>
    <row r="182" spans="1:49" ht="13" x14ac:dyDescent="0.25">
      <c r="A182" s="118" t="s">
        <v>248</v>
      </c>
      <c r="B182" s="119"/>
      <c r="C182" s="120"/>
      <c r="D182" s="120" t="s">
        <v>497</v>
      </c>
      <c r="E182" s="98" t="s">
        <v>468</v>
      </c>
      <c r="F182" s="120"/>
      <c r="G182" s="117"/>
      <c r="H182" s="99"/>
      <c r="J182" s="270">
        <f t="shared" ref="J182:L182" si="49">+J154*$E$74</f>
        <v>0</v>
      </c>
      <c r="K182" s="271">
        <f t="shared" si="49"/>
        <v>0</v>
      </c>
      <c r="L182" s="271">
        <f t="shared" si="49"/>
        <v>0</v>
      </c>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5"/>
    </row>
    <row r="183" spans="1:49" ht="13" x14ac:dyDescent="0.25">
      <c r="A183" s="118" t="s">
        <v>249</v>
      </c>
      <c r="B183" s="119"/>
      <c r="C183" s="120"/>
      <c r="D183" s="120" t="s">
        <v>497</v>
      </c>
      <c r="E183" s="98" t="s">
        <v>468</v>
      </c>
      <c r="F183" s="120"/>
      <c r="G183" s="117"/>
      <c r="H183" s="99"/>
      <c r="J183" s="270">
        <f t="shared" ref="J183:L183" si="50">+J155*$E$74</f>
        <v>0</v>
      </c>
      <c r="K183" s="271">
        <f t="shared" si="50"/>
        <v>0</v>
      </c>
      <c r="L183" s="271">
        <f t="shared" si="50"/>
        <v>0</v>
      </c>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5"/>
    </row>
    <row r="184" spans="1:49" ht="13" x14ac:dyDescent="0.25">
      <c r="A184" s="118" t="s">
        <v>250</v>
      </c>
      <c r="B184" s="119"/>
      <c r="C184" s="120"/>
      <c r="D184" s="120" t="s">
        <v>497</v>
      </c>
      <c r="E184" s="98" t="s">
        <v>468</v>
      </c>
      <c r="F184" s="120"/>
      <c r="G184" s="117"/>
      <c r="H184" s="99"/>
      <c r="J184" s="270">
        <f t="shared" ref="J184:L184" si="51">+J156*$E$74</f>
        <v>0</v>
      </c>
      <c r="K184" s="271">
        <f t="shared" si="51"/>
        <v>0</v>
      </c>
      <c r="L184" s="271">
        <f t="shared" si="51"/>
        <v>0</v>
      </c>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5"/>
    </row>
    <row r="185" spans="1:49" ht="13" x14ac:dyDescent="0.25">
      <c r="A185" s="118" t="s">
        <v>594</v>
      </c>
      <c r="B185" s="119"/>
      <c r="C185" s="120"/>
      <c r="D185" s="120" t="s">
        <v>497</v>
      </c>
      <c r="E185" s="98" t="s">
        <v>468</v>
      </c>
      <c r="F185" s="120"/>
      <c r="G185" s="117"/>
      <c r="H185" s="99"/>
      <c r="J185" s="272">
        <f t="shared" ref="J185:L185" si="52">SUM(J161:J184)</f>
        <v>0</v>
      </c>
      <c r="K185" s="273">
        <f t="shared" si="52"/>
        <v>0</v>
      </c>
      <c r="L185" s="273">
        <f t="shared" si="52"/>
        <v>0</v>
      </c>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5"/>
    </row>
    <row r="186" spans="1:49" ht="13" x14ac:dyDescent="0.25">
      <c r="A186" s="118"/>
      <c r="B186" s="119"/>
      <c r="C186" s="120"/>
      <c r="D186" s="120"/>
      <c r="E186" s="98"/>
      <c r="F186" s="120"/>
      <c r="G186" s="117"/>
      <c r="H186" s="99"/>
      <c r="J186" s="93"/>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5"/>
    </row>
    <row r="187" spans="1:49" ht="29.25" customHeight="1" x14ac:dyDescent="0.25">
      <c r="A187" s="276" t="s">
        <v>595</v>
      </c>
      <c r="B187" s="284" t="s">
        <v>605</v>
      </c>
      <c r="C187" s="278"/>
      <c r="D187" s="278" t="s">
        <v>497</v>
      </c>
      <c r="E187" s="762">
        <f>+Output_interface!D32</f>
        <v>0</v>
      </c>
      <c r="F187" s="622">
        <v>32</v>
      </c>
      <c r="G187" s="280"/>
      <c r="H187" s="281" t="s">
        <v>780</v>
      </c>
      <c r="J187" s="93"/>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5"/>
    </row>
    <row r="188" spans="1:49" ht="16.5" x14ac:dyDescent="0.25">
      <c r="A188" s="118" t="s">
        <v>607</v>
      </c>
      <c r="B188" s="263" t="s">
        <v>605</v>
      </c>
      <c r="C188" s="120"/>
      <c r="D188" s="120" t="s">
        <v>497</v>
      </c>
      <c r="E188" s="275">
        <f>+E84</f>
        <v>0</v>
      </c>
      <c r="F188" s="620">
        <v>17</v>
      </c>
      <c r="G188" s="117" t="s">
        <v>781</v>
      </c>
      <c r="H188" s="99"/>
      <c r="J188" s="93"/>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5"/>
    </row>
    <row r="189" spans="1:49" ht="13" x14ac:dyDescent="0.25">
      <c r="A189" s="118"/>
      <c r="B189" s="119"/>
      <c r="C189" s="120"/>
      <c r="D189" s="120"/>
      <c r="E189" s="98"/>
      <c r="F189" s="120"/>
      <c r="G189" s="117"/>
      <c r="H189" s="99"/>
      <c r="J189" s="93"/>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5"/>
    </row>
    <row r="190" spans="1:49" ht="13" x14ac:dyDescent="0.25">
      <c r="A190" s="118"/>
      <c r="B190" s="119"/>
      <c r="C190" s="120"/>
      <c r="D190" s="120"/>
      <c r="E190" s="98"/>
      <c r="F190" s="120"/>
      <c r="G190" s="117"/>
      <c r="H190" s="99"/>
      <c r="J190" s="93"/>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5"/>
    </row>
    <row r="191" spans="1:49" ht="13" x14ac:dyDescent="0.25">
      <c r="A191" s="118"/>
      <c r="B191" s="119"/>
      <c r="C191" s="120"/>
      <c r="D191" s="120"/>
      <c r="E191" s="98"/>
      <c r="F191" s="120"/>
      <c r="G191" s="117"/>
      <c r="H191" s="99"/>
      <c r="J191" s="93"/>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5"/>
    </row>
    <row r="192" spans="1:49" ht="13" x14ac:dyDescent="0.25">
      <c r="A192" s="100"/>
      <c r="B192" s="119"/>
      <c r="C192" s="120"/>
      <c r="D192" s="120"/>
      <c r="E192" s="98"/>
      <c r="F192" s="120"/>
      <c r="G192" s="117"/>
      <c r="H192" s="99"/>
      <c r="J192" s="623">
        <v>33</v>
      </c>
      <c r="K192" s="624">
        <v>34</v>
      </c>
      <c r="L192" s="624">
        <v>35</v>
      </c>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5"/>
    </row>
    <row r="193" spans="1:49" ht="16.5" x14ac:dyDescent="0.25">
      <c r="A193" s="266" t="s">
        <v>584</v>
      </c>
      <c r="B193" s="119"/>
      <c r="C193" s="120"/>
      <c r="D193" s="120"/>
      <c r="E193" s="98"/>
      <c r="F193" s="120"/>
      <c r="G193" s="117"/>
      <c r="H193" s="99"/>
      <c r="J193" s="264" t="s">
        <v>591</v>
      </c>
      <c r="K193" s="265" t="s">
        <v>592</v>
      </c>
      <c r="L193" s="265" t="s">
        <v>593</v>
      </c>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5"/>
    </row>
    <row r="194" spans="1:49" ht="22.5" customHeight="1" x14ac:dyDescent="0.25">
      <c r="A194" s="118" t="s">
        <v>227</v>
      </c>
      <c r="B194" s="119" t="s">
        <v>587</v>
      </c>
      <c r="C194" s="120"/>
      <c r="D194" s="120" t="s">
        <v>223</v>
      </c>
      <c r="E194" s="98" t="s">
        <v>468</v>
      </c>
      <c r="F194" s="620">
        <v>33</v>
      </c>
      <c r="G194" s="117"/>
      <c r="H194" s="99"/>
      <c r="J194" s="270">
        <f>+J133*$E$75</f>
        <v>0</v>
      </c>
      <c r="K194" s="271">
        <f t="shared" ref="K194:L194" si="53">+K133*$E$75</f>
        <v>0</v>
      </c>
      <c r="L194" s="271">
        <f t="shared" si="53"/>
        <v>0</v>
      </c>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5"/>
    </row>
    <row r="195" spans="1:49" ht="22.5" customHeight="1" x14ac:dyDescent="0.25">
      <c r="A195" s="118" t="s">
        <v>228</v>
      </c>
      <c r="B195" s="119"/>
      <c r="C195" s="120"/>
      <c r="D195" s="120" t="s">
        <v>223</v>
      </c>
      <c r="E195" s="98" t="s">
        <v>468</v>
      </c>
      <c r="F195" s="620">
        <v>34</v>
      </c>
      <c r="G195" s="117"/>
      <c r="H195" s="99"/>
      <c r="J195" s="270">
        <f t="shared" ref="J195:L195" si="54">+J134*$E$75</f>
        <v>0</v>
      </c>
      <c r="K195" s="271">
        <f t="shared" si="54"/>
        <v>0</v>
      </c>
      <c r="L195" s="271">
        <f t="shared" si="54"/>
        <v>0</v>
      </c>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5"/>
    </row>
    <row r="196" spans="1:49" ht="22.5" customHeight="1" x14ac:dyDescent="0.25">
      <c r="A196" s="118" t="s">
        <v>229</v>
      </c>
      <c r="B196" s="119"/>
      <c r="C196" s="120"/>
      <c r="D196" s="120" t="s">
        <v>223</v>
      </c>
      <c r="E196" s="98" t="s">
        <v>468</v>
      </c>
      <c r="F196" s="620">
        <v>35</v>
      </c>
      <c r="G196" s="117"/>
      <c r="H196" s="99"/>
      <c r="J196" s="270">
        <f t="shared" ref="J196:L196" si="55">+J135*$E$75</f>
        <v>0</v>
      </c>
      <c r="K196" s="271">
        <f t="shared" si="55"/>
        <v>0</v>
      </c>
      <c r="L196" s="271">
        <f t="shared" si="55"/>
        <v>0</v>
      </c>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5"/>
    </row>
    <row r="197" spans="1:49" ht="13" x14ac:dyDescent="0.25">
      <c r="A197" s="118" t="s">
        <v>230</v>
      </c>
      <c r="B197" s="119"/>
      <c r="C197" s="120"/>
      <c r="D197" s="120" t="s">
        <v>223</v>
      </c>
      <c r="E197" s="98" t="s">
        <v>468</v>
      </c>
      <c r="F197" s="120"/>
      <c r="G197" s="117"/>
      <c r="H197" s="99"/>
      <c r="J197" s="270">
        <f t="shared" ref="J197:L197" si="56">+J136*$E$75</f>
        <v>0</v>
      </c>
      <c r="K197" s="271">
        <f t="shared" si="56"/>
        <v>0</v>
      </c>
      <c r="L197" s="271">
        <f t="shared" si="56"/>
        <v>0</v>
      </c>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5"/>
    </row>
    <row r="198" spans="1:49" ht="13" x14ac:dyDescent="0.25">
      <c r="A198" s="118" t="s">
        <v>231</v>
      </c>
      <c r="B198" s="119"/>
      <c r="C198" s="120"/>
      <c r="D198" s="120" t="s">
        <v>223</v>
      </c>
      <c r="E198" s="98" t="s">
        <v>468</v>
      </c>
      <c r="F198" s="120"/>
      <c r="G198" s="117"/>
      <c r="H198" s="99"/>
      <c r="J198" s="270">
        <f t="shared" ref="J198:L198" si="57">+J137*$E$75</f>
        <v>0</v>
      </c>
      <c r="K198" s="271">
        <f t="shared" si="57"/>
        <v>0</v>
      </c>
      <c r="L198" s="271">
        <f t="shared" si="57"/>
        <v>0</v>
      </c>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5"/>
    </row>
    <row r="199" spans="1:49" ht="13" x14ac:dyDescent="0.25">
      <c r="A199" s="118" t="s">
        <v>232</v>
      </c>
      <c r="B199" s="119"/>
      <c r="C199" s="120"/>
      <c r="D199" s="120" t="s">
        <v>223</v>
      </c>
      <c r="E199" s="98" t="s">
        <v>468</v>
      </c>
      <c r="F199" s="120"/>
      <c r="G199" s="117"/>
      <c r="H199" s="99"/>
      <c r="J199" s="270">
        <f t="shared" ref="J199:L199" si="58">+J138*$E$75</f>
        <v>0</v>
      </c>
      <c r="K199" s="271">
        <f t="shared" si="58"/>
        <v>0</v>
      </c>
      <c r="L199" s="271">
        <f t="shared" si="58"/>
        <v>0</v>
      </c>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5"/>
    </row>
    <row r="200" spans="1:49" ht="13" x14ac:dyDescent="0.25">
      <c r="A200" s="118" t="s">
        <v>233</v>
      </c>
      <c r="B200" s="119"/>
      <c r="C200" s="120"/>
      <c r="D200" s="120" t="s">
        <v>223</v>
      </c>
      <c r="E200" s="98" t="s">
        <v>468</v>
      </c>
      <c r="F200" s="120"/>
      <c r="G200" s="117"/>
      <c r="H200" s="99"/>
      <c r="J200" s="270">
        <f t="shared" ref="J200:L200" si="59">+J139*$E$75</f>
        <v>0</v>
      </c>
      <c r="K200" s="271">
        <f t="shared" si="59"/>
        <v>0</v>
      </c>
      <c r="L200" s="271">
        <f t="shared" si="59"/>
        <v>0</v>
      </c>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5"/>
    </row>
    <row r="201" spans="1:49" ht="13" x14ac:dyDescent="0.25">
      <c r="A201" s="118" t="s">
        <v>234</v>
      </c>
      <c r="B201" s="119"/>
      <c r="C201" s="120"/>
      <c r="D201" s="120" t="s">
        <v>223</v>
      </c>
      <c r="E201" s="98" t="s">
        <v>468</v>
      </c>
      <c r="F201" s="120"/>
      <c r="G201" s="117"/>
      <c r="H201" s="99"/>
      <c r="J201" s="270">
        <f t="shared" ref="J201:L201" si="60">+J140*$E$75</f>
        <v>0</v>
      </c>
      <c r="K201" s="271">
        <f t="shared" si="60"/>
        <v>0</v>
      </c>
      <c r="L201" s="271">
        <f t="shared" si="60"/>
        <v>0</v>
      </c>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5"/>
    </row>
    <row r="202" spans="1:49" ht="13" x14ac:dyDescent="0.25">
      <c r="A202" s="118" t="s">
        <v>235</v>
      </c>
      <c r="B202" s="119"/>
      <c r="C202" s="120"/>
      <c r="D202" s="120" t="s">
        <v>223</v>
      </c>
      <c r="E202" s="98" t="s">
        <v>468</v>
      </c>
      <c r="F202" s="120"/>
      <c r="G202" s="117"/>
      <c r="H202" s="99"/>
      <c r="J202" s="270">
        <f t="shared" ref="J202:L202" si="61">+J141*$E$75</f>
        <v>0</v>
      </c>
      <c r="K202" s="271">
        <f t="shared" si="61"/>
        <v>0</v>
      </c>
      <c r="L202" s="271">
        <f t="shared" si="61"/>
        <v>0</v>
      </c>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5"/>
    </row>
    <row r="203" spans="1:49" ht="13" x14ac:dyDescent="0.25">
      <c r="A203" s="118" t="s">
        <v>475</v>
      </c>
      <c r="B203" s="119"/>
      <c r="C203" s="120"/>
      <c r="D203" s="120" t="s">
        <v>223</v>
      </c>
      <c r="E203" s="98" t="s">
        <v>468</v>
      </c>
      <c r="F203" s="120"/>
      <c r="G203" s="117"/>
      <c r="H203" s="99"/>
      <c r="J203" s="270">
        <f t="shared" ref="J203:L203" si="62">+J142*$E$75</f>
        <v>0</v>
      </c>
      <c r="K203" s="271">
        <f t="shared" si="62"/>
        <v>0</v>
      </c>
      <c r="L203" s="271">
        <f t="shared" si="62"/>
        <v>0</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5"/>
    </row>
    <row r="204" spans="1:49" ht="13" x14ac:dyDescent="0.25">
      <c r="A204" s="118" t="s">
        <v>237</v>
      </c>
      <c r="B204" s="119"/>
      <c r="C204" s="120"/>
      <c r="D204" s="120" t="s">
        <v>223</v>
      </c>
      <c r="E204" s="98" t="s">
        <v>468</v>
      </c>
      <c r="F204" s="120"/>
      <c r="G204" s="117"/>
      <c r="H204" s="99"/>
      <c r="J204" s="270">
        <f t="shared" ref="J204:L204" si="63">+J143*$E$75</f>
        <v>0</v>
      </c>
      <c r="K204" s="271">
        <f t="shared" si="63"/>
        <v>0</v>
      </c>
      <c r="L204" s="271">
        <f t="shared" si="63"/>
        <v>0</v>
      </c>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5"/>
    </row>
    <row r="205" spans="1:49" ht="13" x14ac:dyDescent="0.25">
      <c r="A205" s="118" t="s">
        <v>476</v>
      </c>
      <c r="B205" s="119"/>
      <c r="C205" s="120"/>
      <c r="D205" s="120" t="s">
        <v>223</v>
      </c>
      <c r="E205" s="98" t="s">
        <v>468</v>
      </c>
      <c r="F205" s="120"/>
      <c r="G205" s="117"/>
      <c r="H205" s="99"/>
      <c r="J205" s="270">
        <f t="shared" ref="J205:L205" si="64">+J144*$E$75</f>
        <v>0</v>
      </c>
      <c r="K205" s="271">
        <f t="shared" si="64"/>
        <v>0</v>
      </c>
      <c r="L205" s="271">
        <f t="shared" si="64"/>
        <v>0</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5"/>
    </row>
    <row r="206" spans="1:49" ht="13" x14ac:dyDescent="0.25">
      <c r="A206" s="118" t="s">
        <v>239</v>
      </c>
      <c r="B206" s="119"/>
      <c r="C206" s="120"/>
      <c r="D206" s="120" t="s">
        <v>223</v>
      </c>
      <c r="E206" s="98" t="s">
        <v>468</v>
      </c>
      <c r="F206" s="120"/>
      <c r="G206" s="117"/>
      <c r="H206" s="99"/>
      <c r="J206" s="270">
        <f t="shared" ref="J206:L206" si="65">+J145*$E$75</f>
        <v>0</v>
      </c>
      <c r="K206" s="271">
        <f t="shared" si="65"/>
        <v>0</v>
      </c>
      <c r="L206" s="271">
        <f t="shared" si="65"/>
        <v>0</v>
      </c>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5"/>
    </row>
    <row r="207" spans="1:49" ht="13" x14ac:dyDescent="0.25">
      <c r="A207" s="118" t="s">
        <v>240</v>
      </c>
      <c r="B207" s="119"/>
      <c r="C207" s="120"/>
      <c r="D207" s="120" t="s">
        <v>223</v>
      </c>
      <c r="E207" s="98" t="s">
        <v>468</v>
      </c>
      <c r="F207" s="120"/>
      <c r="G207" s="117"/>
      <c r="H207" s="99"/>
      <c r="J207" s="270">
        <f t="shared" ref="J207:L207" si="66">+J146*$E$75</f>
        <v>0</v>
      </c>
      <c r="K207" s="271">
        <f t="shared" si="66"/>
        <v>0</v>
      </c>
      <c r="L207" s="271">
        <f t="shared" si="66"/>
        <v>0</v>
      </c>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5"/>
    </row>
    <row r="208" spans="1:49" ht="13" x14ac:dyDescent="0.25">
      <c r="A208" s="118" t="s">
        <v>477</v>
      </c>
      <c r="B208" s="119"/>
      <c r="C208" s="120"/>
      <c r="D208" s="120" t="s">
        <v>223</v>
      </c>
      <c r="E208" s="98" t="s">
        <v>468</v>
      </c>
      <c r="F208" s="120"/>
      <c r="G208" s="117"/>
      <c r="H208" s="99"/>
      <c r="J208" s="270">
        <f t="shared" ref="J208:L208" si="67">+J147*$E$75</f>
        <v>0</v>
      </c>
      <c r="K208" s="271">
        <f t="shared" si="67"/>
        <v>0</v>
      </c>
      <c r="L208" s="271">
        <f t="shared" si="67"/>
        <v>0</v>
      </c>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5"/>
    </row>
    <row r="209" spans="1:49" ht="13" x14ac:dyDescent="0.25">
      <c r="A209" s="118" t="s">
        <v>242</v>
      </c>
      <c r="B209" s="119"/>
      <c r="C209" s="120"/>
      <c r="D209" s="120" t="s">
        <v>223</v>
      </c>
      <c r="E209" s="98" t="s">
        <v>468</v>
      </c>
      <c r="F209" s="120"/>
      <c r="G209" s="117"/>
      <c r="H209" s="99"/>
      <c r="J209" s="270">
        <f t="shared" ref="J209:L209" si="68">+J148*$E$75</f>
        <v>0</v>
      </c>
      <c r="K209" s="271">
        <f t="shared" si="68"/>
        <v>0</v>
      </c>
      <c r="L209" s="271">
        <f t="shared" si="68"/>
        <v>0</v>
      </c>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5"/>
    </row>
    <row r="210" spans="1:49" ht="13" x14ac:dyDescent="0.25">
      <c r="A210" s="118" t="s">
        <v>243</v>
      </c>
      <c r="B210" s="119"/>
      <c r="C210" s="120"/>
      <c r="D210" s="120" t="s">
        <v>223</v>
      </c>
      <c r="E210" s="98" t="s">
        <v>468</v>
      </c>
      <c r="F210" s="120"/>
      <c r="G210" s="117"/>
      <c r="H210" s="99"/>
      <c r="J210" s="270">
        <f t="shared" ref="J210:L210" si="69">+J149*$E$75</f>
        <v>0</v>
      </c>
      <c r="K210" s="271">
        <f t="shared" si="69"/>
        <v>0</v>
      </c>
      <c r="L210" s="271">
        <f t="shared" si="69"/>
        <v>0</v>
      </c>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5"/>
    </row>
    <row r="211" spans="1:49" ht="13" x14ac:dyDescent="0.25">
      <c r="A211" s="118" t="s">
        <v>478</v>
      </c>
      <c r="B211" s="119"/>
      <c r="C211" s="120"/>
      <c r="D211" s="120" t="s">
        <v>223</v>
      </c>
      <c r="E211" s="98" t="s">
        <v>468</v>
      </c>
      <c r="F211" s="120"/>
      <c r="G211" s="117"/>
      <c r="H211" s="99"/>
      <c r="J211" s="270">
        <f t="shared" ref="J211:L211" si="70">+J150*$E$75</f>
        <v>0</v>
      </c>
      <c r="K211" s="271">
        <f t="shared" si="70"/>
        <v>0</v>
      </c>
      <c r="L211" s="271">
        <f t="shared" si="70"/>
        <v>0</v>
      </c>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5"/>
    </row>
    <row r="212" spans="1:49" ht="13" x14ac:dyDescent="0.25">
      <c r="A212" s="118" t="s">
        <v>245</v>
      </c>
      <c r="B212" s="119"/>
      <c r="C212" s="120"/>
      <c r="D212" s="120" t="s">
        <v>223</v>
      </c>
      <c r="E212" s="98" t="s">
        <v>468</v>
      </c>
      <c r="F212" s="120"/>
      <c r="G212" s="117"/>
      <c r="H212" s="99"/>
      <c r="J212" s="270">
        <f t="shared" ref="J212:L212" si="71">+J151*$E$75</f>
        <v>0</v>
      </c>
      <c r="K212" s="271">
        <f t="shared" si="71"/>
        <v>0</v>
      </c>
      <c r="L212" s="271">
        <f t="shared" si="71"/>
        <v>0</v>
      </c>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5"/>
    </row>
    <row r="213" spans="1:49" ht="13" x14ac:dyDescent="0.25">
      <c r="A213" s="118" t="s">
        <v>246</v>
      </c>
      <c r="B213" s="119"/>
      <c r="C213" s="120"/>
      <c r="D213" s="120" t="s">
        <v>223</v>
      </c>
      <c r="E213" s="98" t="s">
        <v>468</v>
      </c>
      <c r="F213" s="120"/>
      <c r="G213" s="117"/>
      <c r="H213" s="99"/>
      <c r="J213" s="270">
        <f t="shared" ref="J213:L213" si="72">+J152*$E$75</f>
        <v>0</v>
      </c>
      <c r="K213" s="271">
        <f t="shared" si="72"/>
        <v>0</v>
      </c>
      <c r="L213" s="271">
        <f t="shared" si="72"/>
        <v>0</v>
      </c>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5"/>
    </row>
    <row r="214" spans="1:49" ht="13" x14ac:dyDescent="0.25">
      <c r="A214" s="118" t="s">
        <v>247</v>
      </c>
      <c r="B214" s="119"/>
      <c r="C214" s="120"/>
      <c r="D214" s="120" t="s">
        <v>223</v>
      </c>
      <c r="E214" s="98" t="s">
        <v>468</v>
      </c>
      <c r="F214" s="120"/>
      <c r="G214" s="117"/>
      <c r="H214" s="99"/>
      <c r="J214" s="270">
        <f t="shared" ref="J214:L214" si="73">+J153*$E$75</f>
        <v>0</v>
      </c>
      <c r="K214" s="271">
        <f t="shared" si="73"/>
        <v>0</v>
      </c>
      <c r="L214" s="271">
        <f t="shared" si="73"/>
        <v>0</v>
      </c>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5"/>
    </row>
    <row r="215" spans="1:49" ht="13" x14ac:dyDescent="0.25">
      <c r="A215" s="118" t="s">
        <v>248</v>
      </c>
      <c r="B215" s="119"/>
      <c r="C215" s="120"/>
      <c r="D215" s="120" t="s">
        <v>223</v>
      </c>
      <c r="E215" s="98" t="s">
        <v>468</v>
      </c>
      <c r="F215" s="120"/>
      <c r="G215" s="117"/>
      <c r="H215" s="99"/>
      <c r="J215" s="270">
        <f t="shared" ref="J215:L215" si="74">+J154*$E$75</f>
        <v>0</v>
      </c>
      <c r="K215" s="271">
        <f t="shared" si="74"/>
        <v>0</v>
      </c>
      <c r="L215" s="271">
        <f t="shared" si="74"/>
        <v>0</v>
      </c>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5"/>
    </row>
    <row r="216" spans="1:49" ht="13" x14ac:dyDescent="0.25">
      <c r="A216" s="118" t="s">
        <v>249</v>
      </c>
      <c r="B216" s="119"/>
      <c r="C216" s="120"/>
      <c r="D216" s="120" t="s">
        <v>223</v>
      </c>
      <c r="E216" s="98" t="s">
        <v>468</v>
      </c>
      <c r="F216" s="120"/>
      <c r="G216" s="117"/>
      <c r="H216" s="99"/>
      <c r="J216" s="270">
        <f t="shared" ref="J216:L216" si="75">+J155*$E$75</f>
        <v>0</v>
      </c>
      <c r="K216" s="271">
        <f t="shared" si="75"/>
        <v>0</v>
      </c>
      <c r="L216" s="271">
        <f t="shared" si="75"/>
        <v>0</v>
      </c>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5"/>
    </row>
    <row r="217" spans="1:49" ht="13" x14ac:dyDescent="0.25">
      <c r="A217" s="118" t="s">
        <v>250</v>
      </c>
      <c r="B217" s="119"/>
      <c r="C217" s="120"/>
      <c r="D217" s="120" t="s">
        <v>223</v>
      </c>
      <c r="E217" s="98" t="s">
        <v>468</v>
      </c>
      <c r="F217" s="120"/>
      <c r="G217" s="117"/>
      <c r="H217" s="99"/>
      <c r="J217" s="270">
        <f t="shared" ref="J217:L217" si="76">+J156*$E$75</f>
        <v>0</v>
      </c>
      <c r="K217" s="271">
        <f t="shared" si="76"/>
        <v>0</v>
      </c>
      <c r="L217" s="271">
        <f t="shared" si="76"/>
        <v>0</v>
      </c>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5"/>
    </row>
    <row r="218" spans="1:49" ht="13" x14ac:dyDescent="0.25">
      <c r="A218" s="118" t="s">
        <v>594</v>
      </c>
      <c r="B218" s="119"/>
      <c r="C218" s="120"/>
      <c r="D218" s="120" t="s">
        <v>223</v>
      </c>
      <c r="E218" s="98" t="s">
        <v>468</v>
      </c>
      <c r="F218" s="120"/>
      <c r="G218" s="117"/>
      <c r="H218" s="99"/>
      <c r="J218" s="272">
        <f t="shared" ref="J218:L218" si="77">SUM(J194:J217)</f>
        <v>0</v>
      </c>
      <c r="K218" s="273">
        <f t="shared" si="77"/>
        <v>0</v>
      </c>
      <c r="L218" s="273">
        <f t="shared" si="77"/>
        <v>0</v>
      </c>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5"/>
    </row>
    <row r="219" spans="1:49" ht="13" x14ac:dyDescent="0.25">
      <c r="A219" s="100"/>
      <c r="B219" s="119"/>
      <c r="C219" s="120"/>
      <c r="D219" s="120"/>
      <c r="E219" s="98"/>
      <c r="F219" s="120"/>
      <c r="G219" s="117"/>
      <c r="H219" s="99"/>
      <c r="J219" s="93"/>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5"/>
    </row>
    <row r="220" spans="1:49" ht="27" customHeight="1" x14ac:dyDescent="0.25">
      <c r="A220" s="276" t="s">
        <v>595</v>
      </c>
      <c r="B220" s="284" t="s">
        <v>606</v>
      </c>
      <c r="C220" s="278"/>
      <c r="D220" s="278" t="s">
        <v>223</v>
      </c>
      <c r="E220" s="283">
        <f>+Output_interface!E32</f>
        <v>0</v>
      </c>
      <c r="F220" s="622">
        <v>36</v>
      </c>
      <c r="G220" s="280"/>
      <c r="H220" s="281" t="s">
        <v>780</v>
      </c>
      <c r="J220" s="93"/>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5"/>
    </row>
    <row r="221" spans="1:49" ht="16.5" x14ac:dyDescent="0.25">
      <c r="A221" s="118" t="s">
        <v>607</v>
      </c>
      <c r="B221" s="263" t="s">
        <v>606</v>
      </c>
      <c r="C221" s="120"/>
      <c r="D221" s="120" t="s">
        <v>223</v>
      </c>
      <c r="E221" s="259">
        <f>+E122*E75</f>
        <v>0</v>
      </c>
      <c r="F221" s="120"/>
      <c r="G221" s="117" t="s">
        <v>211</v>
      </c>
      <c r="H221" s="99"/>
      <c r="J221" s="93"/>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5"/>
    </row>
    <row r="222" spans="1:49" ht="13" x14ac:dyDescent="0.25">
      <c r="A222" s="100"/>
      <c r="B222" s="119"/>
      <c r="C222" s="120"/>
      <c r="D222" s="120"/>
      <c r="E222" s="98"/>
      <c r="F222" s="120"/>
      <c r="G222" s="117"/>
      <c r="H222" s="99"/>
      <c r="J222" s="93"/>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5"/>
    </row>
  </sheetData>
  <mergeCells count="7">
    <mergeCell ref="A6:G6"/>
    <mergeCell ref="A86:G86"/>
    <mergeCell ref="A1:H1"/>
    <mergeCell ref="A13:G13"/>
    <mergeCell ref="A24:G24"/>
    <mergeCell ref="A78:G78"/>
    <mergeCell ref="A34:G34"/>
  </mergeCells>
  <phoneticPr fontId="42" type="noConversion"/>
  <pageMargins left="0.75" right="0.75" top="1" bottom="1" header="0.5" footer="0.5"/>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tabColor rgb="FF009900"/>
  </sheetPr>
  <dimension ref="A1:V15"/>
  <sheetViews>
    <sheetView workbookViewId="0">
      <selection activeCell="G23" sqref="G23"/>
    </sheetView>
  </sheetViews>
  <sheetFormatPr defaultColWidth="9.1796875" defaultRowHeight="12.5" x14ac:dyDescent="0.35"/>
  <cols>
    <col min="1" max="1" width="25.1796875" style="81" customWidth="1"/>
    <col min="2" max="2" width="11.54296875" style="81" customWidth="1"/>
    <col min="3" max="3" width="17" style="81" customWidth="1"/>
    <col min="4" max="4" width="8" style="81" customWidth="1"/>
    <col min="5" max="5" width="9" style="81" customWidth="1"/>
    <col min="6" max="6" width="9.1796875" style="81" customWidth="1"/>
    <col min="7" max="7" width="9.7265625" style="81" customWidth="1"/>
    <col min="8" max="8" width="10" style="81" customWidth="1"/>
    <col min="9" max="9" width="33.26953125" style="81" customWidth="1"/>
    <col min="10" max="10" width="9.1796875" style="81"/>
    <col min="11" max="11" width="9.54296875" style="81" bestFit="1" customWidth="1"/>
    <col min="12" max="16384" width="9.1796875" style="81"/>
  </cols>
  <sheetData>
    <row r="1" spans="1:22" ht="62.25" customHeight="1" x14ac:dyDescent="0.35">
      <c r="A1" s="903" t="s">
        <v>224</v>
      </c>
      <c r="B1" s="904"/>
      <c r="C1" s="904"/>
      <c r="D1" s="904"/>
      <c r="E1" s="904"/>
      <c r="F1" s="904"/>
      <c r="G1" s="904"/>
      <c r="H1" s="904"/>
      <c r="I1" s="904"/>
    </row>
    <row r="2" spans="1:22" x14ac:dyDescent="0.35">
      <c r="B2" s="625"/>
      <c r="C2" s="625"/>
      <c r="D2" s="625"/>
      <c r="E2" s="625"/>
      <c r="F2" s="625"/>
      <c r="G2" s="625"/>
      <c r="H2" s="625"/>
      <c r="I2" s="625"/>
    </row>
    <row r="3" spans="1:22" x14ac:dyDescent="0.35">
      <c r="B3" s="625"/>
      <c r="C3" s="625"/>
      <c r="D3" s="625"/>
      <c r="E3" s="625"/>
      <c r="F3" s="625"/>
      <c r="G3" s="625"/>
      <c r="H3" s="625"/>
      <c r="I3" s="625"/>
    </row>
    <row r="4" spans="1:22" ht="13" thickBot="1" x14ac:dyDescent="0.4">
      <c r="B4" s="625"/>
      <c r="C4" s="625"/>
      <c r="D4" s="625"/>
      <c r="E4" s="625"/>
      <c r="F4" s="625"/>
      <c r="G4" s="625"/>
      <c r="H4" s="625"/>
      <c r="I4" s="625"/>
    </row>
    <row r="5" spans="1:22" ht="25.5" thickBot="1" x14ac:dyDescent="0.4">
      <c r="A5" s="125" t="s">
        <v>197</v>
      </c>
      <c r="B5" s="626" t="s">
        <v>198</v>
      </c>
      <c r="C5" s="627" t="s">
        <v>199</v>
      </c>
      <c r="D5" s="626" t="s">
        <v>200</v>
      </c>
      <c r="E5" s="626" t="s">
        <v>201</v>
      </c>
      <c r="F5" s="627" t="s">
        <v>202</v>
      </c>
      <c r="G5" s="626" t="s">
        <v>225</v>
      </c>
      <c r="H5" s="627" t="s">
        <v>204</v>
      </c>
      <c r="I5" s="628" t="s">
        <v>97</v>
      </c>
      <c r="K5" s="355"/>
      <c r="L5" s="356"/>
      <c r="M5" s="356"/>
      <c r="N5" s="356"/>
      <c r="O5" s="356"/>
      <c r="P5" s="356"/>
      <c r="Q5" s="356"/>
      <c r="R5" s="356"/>
      <c r="S5" s="356"/>
      <c r="T5" s="356"/>
      <c r="U5" s="356"/>
      <c r="V5" s="357"/>
    </row>
    <row r="6" spans="1:22" ht="13" x14ac:dyDescent="0.35">
      <c r="A6" s="126" t="s">
        <v>226</v>
      </c>
      <c r="B6" s="629"/>
      <c r="C6" s="636"/>
      <c r="D6" s="630"/>
      <c r="E6" s="630"/>
      <c r="F6" s="636"/>
      <c r="G6" s="630"/>
      <c r="H6" s="636"/>
      <c r="I6" s="631"/>
      <c r="K6" s="93"/>
      <c r="L6" s="94"/>
      <c r="M6" s="94"/>
      <c r="N6" s="94"/>
      <c r="O6" s="94"/>
      <c r="P6" s="94"/>
      <c r="Q6" s="94"/>
      <c r="R6" s="94"/>
      <c r="S6" s="94"/>
      <c r="T6" s="94"/>
      <c r="U6" s="94"/>
      <c r="V6" s="95"/>
    </row>
    <row r="7" spans="1:22" ht="25" x14ac:dyDescent="0.35">
      <c r="A7" s="127" t="s">
        <v>662</v>
      </c>
      <c r="B7" s="119" t="s">
        <v>499</v>
      </c>
      <c r="C7" s="632" t="s">
        <v>665</v>
      </c>
      <c r="D7" s="632" t="s">
        <v>497</v>
      </c>
      <c r="E7" s="769">
        <f>+Method_calculation!E74</f>
        <v>0</v>
      </c>
      <c r="F7" s="99" t="s">
        <v>217</v>
      </c>
      <c r="G7" s="120" t="s">
        <v>672</v>
      </c>
      <c r="H7" s="99" t="s">
        <v>209</v>
      </c>
      <c r="I7" s="633"/>
      <c r="K7" s="93"/>
      <c r="L7" s="94"/>
      <c r="M7" s="94"/>
      <c r="N7" s="94"/>
      <c r="O7" s="94"/>
      <c r="P7" s="94"/>
      <c r="Q7" s="94"/>
      <c r="R7" s="94"/>
      <c r="S7" s="94"/>
      <c r="T7" s="94"/>
      <c r="U7" s="94"/>
      <c r="V7" s="95"/>
    </row>
    <row r="8" spans="1:22" ht="15" x14ac:dyDescent="0.35">
      <c r="A8" s="128" t="s">
        <v>608</v>
      </c>
      <c r="B8" s="119" t="s">
        <v>537</v>
      </c>
      <c r="C8" s="123" t="s">
        <v>666</v>
      </c>
      <c r="D8" s="99" t="s">
        <v>223</v>
      </c>
      <c r="E8" s="121">
        <f>+Method_calculation!E75</f>
        <v>0</v>
      </c>
      <c r="F8" s="99" t="s">
        <v>217</v>
      </c>
      <c r="G8" s="634" t="s">
        <v>672</v>
      </c>
      <c r="H8" s="99" t="s">
        <v>209</v>
      </c>
      <c r="I8" s="633"/>
      <c r="K8" s="93"/>
      <c r="L8" s="94"/>
      <c r="M8" s="94"/>
      <c r="N8" s="94"/>
      <c r="O8" s="94"/>
      <c r="P8" s="94"/>
      <c r="Q8" s="94"/>
      <c r="R8" s="94"/>
      <c r="S8" s="94"/>
      <c r="T8" s="94"/>
      <c r="U8" s="94"/>
      <c r="V8" s="95"/>
    </row>
    <row r="9" spans="1:22" ht="16.5" x14ac:dyDescent="0.35">
      <c r="A9" s="128" t="s">
        <v>611</v>
      </c>
      <c r="B9" s="388" t="s">
        <v>605</v>
      </c>
      <c r="C9" s="123" t="s">
        <v>663</v>
      </c>
      <c r="D9" s="632" t="s">
        <v>497</v>
      </c>
      <c r="E9" s="121">
        <f>+Method_calculation!E187</f>
        <v>0</v>
      </c>
      <c r="F9" s="99" t="s">
        <v>217</v>
      </c>
      <c r="G9" s="634" t="s">
        <v>672</v>
      </c>
      <c r="H9" s="99" t="s">
        <v>209</v>
      </c>
      <c r="I9" s="633"/>
      <c r="K9" s="93"/>
      <c r="L9" s="94"/>
      <c r="M9" s="94"/>
      <c r="N9" s="94"/>
      <c r="O9" s="94"/>
      <c r="P9" s="94"/>
      <c r="Q9" s="94"/>
      <c r="R9" s="94"/>
      <c r="S9" s="94"/>
      <c r="T9" s="94"/>
      <c r="U9" s="94"/>
      <c r="V9" s="95"/>
    </row>
    <row r="10" spans="1:22" ht="16.5" x14ac:dyDescent="0.35">
      <c r="A10" s="128" t="s">
        <v>612</v>
      </c>
      <c r="B10" s="388" t="s">
        <v>606</v>
      </c>
      <c r="C10" s="123" t="s">
        <v>664</v>
      </c>
      <c r="D10" s="99" t="s">
        <v>223</v>
      </c>
      <c r="E10" s="635">
        <f>+Method_calculation!E220</f>
        <v>0</v>
      </c>
      <c r="F10" s="99" t="s">
        <v>217</v>
      </c>
      <c r="G10" s="634" t="s">
        <v>672</v>
      </c>
      <c r="H10" s="99" t="s">
        <v>209</v>
      </c>
      <c r="I10" s="633"/>
      <c r="K10" s="93"/>
      <c r="L10" s="94"/>
      <c r="M10" s="94"/>
      <c r="N10" s="94"/>
      <c r="O10" s="94"/>
      <c r="P10" s="94"/>
      <c r="Q10" s="94"/>
      <c r="R10" s="94"/>
      <c r="S10" s="94"/>
      <c r="T10" s="94"/>
      <c r="U10" s="94"/>
      <c r="V10" s="95"/>
    </row>
    <row r="11" spans="1:22" ht="14.5" x14ac:dyDescent="0.35">
      <c r="A11" s="128" t="s">
        <v>469</v>
      </c>
      <c r="B11" s="388" t="s">
        <v>470</v>
      </c>
      <c r="C11" s="123" t="s">
        <v>667</v>
      </c>
      <c r="D11" s="99"/>
      <c r="E11" s="635" t="s">
        <v>468</v>
      </c>
      <c r="F11" s="99" t="s">
        <v>652</v>
      </c>
      <c r="G11" s="634" t="s">
        <v>672</v>
      </c>
      <c r="H11" s="99" t="s">
        <v>209</v>
      </c>
      <c r="I11" s="633"/>
      <c r="K11" s="93">
        <v>1</v>
      </c>
      <c r="L11" s="94">
        <v>2</v>
      </c>
      <c r="M11" s="94">
        <v>3</v>
      </c>
      <c r="N11" s="94">
        <v>4</v>
      </c>
      <c r="O11" s="94">
        <v>5</v>
      </c>
      <c r="P11" s="94">
        <v>6</v>
      </c>
      <c r="Q11" s="94">
        <v>7</v>
      </c>
      <c r="R11" s="94">
        <v>8</v>
      </c>
      <c r="S11" s="94">
        <v>9</v>
      </c>
      <c r="T11" s="94">
        <v>10</v>
      </c>
      <c r="U11" s="94">
        <v>11</v>
      </c>
      <c r="V11" s="95">
        <v>12</v>
      </c>
    </row>
    <row r="12" spans="1:22" ht="15" x14ac:dyDescent="0.35">
      <c r="A12" s="128" t="s">
        <v>650</v>
      </c>
      <c r="B12" s="119" t="s">
        <v>651</v>
      </c>
      <c r="C12" s="123" t="s">
        <v>668</v>
      </c>
      <c r="D12" s="632" t="s">
        <v>497</v>
      </c>
      <c r="E12" s="635" t="s">
        <v>468</v>
      </c>
      <c r="F12" s="99" t="s">
        <v>217</v>
      </c>
      <c r="G12" s="634" t="s">
        <v>672</v>
      </c>
      <c r="H12" s="99" t="s">
        <v>209</v>
      </c>
      <c r="I12" s="633" t="s">
        <v>790</v>
      </c>
      <c r="K12" s="270">
        <f>+Method_calculation!J83</f>
        <v>0</v>
      </c>
      <c r="L12" s="271">
        <f>+Method_calculation!K83</f>
        <v>0</v>
      </c>
      <c r="M12" s="271">
        <f>+Method_calculation!L83</f>
        <v>0</v>
      </c>
      <c r="N12" s="271">
        <f>+Method_calculation!M83</f>
        <v>0</v>
      </c>
      <c r="O12" s="271">
        <f>+Method_calculation!N83</f>
        <v>0</v>
      </c>
      <c r="P12" s="271">
        <f>+Method_calculation!O83</f>
        <v>0</v>
      </c>
      <c r="Q12" s="271">
        <f>+Method_calculation!P83</f>
        <v>0</v>
      </c>
      <c r="R12" s="271">
        <f>+Method_calculation!Q83</f>
        <v>0</v>
      </c>
      <c r="S12" s="271">
        <f>+Method_calculation!R83</f>
        <v>0</v>
      </c>
      <c r="T12" s="271">
        <f>+Method_calculation!S83</f>
        <v>0</v>
      </c>
      <c r="U12" s="271">
        <f>+Method_calculation!T83</f>
        <v>0</v>
      </c>
      <c r="V12" s="359">
        <f>+Method_calculation!U83</f>
        <v>0</v>
      </c>
    </row>
    <row r="13" spans="1:22" ht="15" x14ac:dyDescent="0.35">
      <c r="A13" s="130" t="s">
        <v>538</v>
      </c>
      <c r="B13" s="119" t="s">
        <v>539</v>
      </c>
      <c r="C13" s="123" t="s">
        <v>669</v>
      </c>
      <c r="D13" s="99" t="s">
        <v>223</v>
      </c>
      <c r="E13" s="635" t="s">
        <v>468</v>
      </c>
      <c r="F13" s="99" t="s">
        <v>217</v>
      </c>
      <c r="G13" s="634" t="s">
        <v>672</v>
      </c>
      <c r="H13" s="99" t="s">
        <v>209</v>
      </c>
      <c r="I13" s="633" t="s">
        <v>790</v>
      </c>
      <c r="K13" s="257">
        <f>+Method_calculation!J81</f>
        <v>0</v>
      </c>
      <c r="L13" s="258">
        <f>+Method_calculation!K81</f>
        <v>0</v>
      </c>
      <c r="M13" s="258">
        <f>+Method_calculation!L81</f>
        <v>0</v>
      </c>
      <c r="N13" s="258">
        <f>+Method_calculation!M81</f>
        <v>0</v>
      </c>
      <c r="O13" s="258">
        <f>+Method_calculation!N81</f>
        <v>0</v>
      </c>
      <c r="P13" s="258">
        <f>+Method_calculation!O81</f>
        <v>0</v>
      </c>
      <c r="Q13" s="258">
        <f>+Method_calculation!P81</f>
        <v>0</v>
      </c>
      <c r="R13" s="258">
        <f>+Method_calculation!Q81</f>
        <v>0</v>
      </c>
      <c r="S13" s="258">
        <f>+Method_calculation!R81</f>
        <v>0</v>
      </c>
      <c r="T13" s="258">
        <f>+Method_calculation!S81</f>
        <v>0</v>
      </c>
      <c r="U13" s="258">
        <f>+Method_calculation!T81</f>
        <v>0</v>
      </c>
      <c r="V13" s="358">
        <f>+Method_calculation!U81</f>
        <v>0</v>
      </c>
    </row>
    <row r="14" spans="1:22" ht="15" x14ac:dyDescent="0.35">
      <c r="A14" s="128" t="s">
        <v>609</v>
      </c>
      <c r="B14" s="119" t="s">
        <v>586</v>
      </c>
      <c r="C14" s="123" t="s">
        <v>670</v>
      </c>
      <c r="D14" s="632" t="s">
        <v>497</v>
      </c>
      <c r="E14" s="121" t="s">
        <v>468</v>
      </c>
      <c r="F14" s="99" t="s">
        <v>217</v>
      </c>
      <c r="G14" s="120" t="s">
        <v>672</v>
      </c>
      <c r="H14" s="99" t="s">
        <v>209</v>
      </c>
      <c r="I14" s="633" t="s">
        <v>790</v>
      </c>
      <c r="K14" s="93"/>
      <c r="L14" s="94"/>
      <c r="M14" s="94"/>
      <c r="N14" s="94"/>
      <c r="O14" s="94"/>
      <c r="P14" s="94"/>
      <c r="Q14" s="94"/>
      <c r="R14" s="94"/>
      <c r="S14" s="94"/>
      <c r="T14" s="94"/>
      <c r="U14" s="94"/>
      <c r="V14" s="95"/>
    </row>
    <row r="15" spans="1:22" ht="15.5" thickBot="1" x14ac:dyDescent="0.4">
      <c r="A15" s="637" t="s">
        <v>610</v>
      </c>
      <c r="B15" s="638" t="s">
        <v>587</v>
      </c>
      <c r="C15" s="639" t="s">
        <v>671</v>
      </c>
      <c r="D15" s="640" t="s">
        <v>223</v>
      </c>
      <c r="E15" s="641" t="s">
        <v>468</v>
      </c>
      <c r="F15" s="640" t="s">
        <v>217</v>
      </c>
      <c r="G15" s="642" t="s">
        <v>672</v>
      </c>
      <c r="H15" s="643" t="s">
        <v>209</v>
      </c>
      <c r="I15" s="644" t="s">
        <v>790</v>
      </c>
      <c r="K15" s="93"/>
      <c r="L15" s="94"/>
      <c r="M15" s="94"/>
      <c r="N15" s="94"/>
      <c r="O15" s="94"/>
      <c r="P15" s="94"/>
      <c r="Q15" s="94"/>
      <c r="R15" s="94"/>
      <c r="S15" s="94"/>
      <c r="T15" s="94"/>
      <c r="U15" s="94"/>
      <c r="V15" s="95"/>
    </row>
  </sheetData>
  <mergeCells count="1">
    <mergeCell ref="A1:I1"/>
  </mergeCells>
  <pageMargins left="0.75" right="0.75" top="1" bottom="1" header="0.5" footer="0.5"/>
  <pageSetup paperSize="9" orientation="portrait" horizontalDpi="0"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tabColor rgb="FF00B0F0"/>
  </sheetPr>
  <dimension ref="A1:I10968"/>
  <sheetViews>
    <sheetView topLeftCell="A4" workbookViewId="0"/>
  </sheetViews>
  <sheetFormatPr defaultColWidth="9.1796875" defaultRowHeight="14.5" x14ac:dyDescent="0.35"/>
  <cols>
    <col min="1" max="1" width="19.7265625" customWidth="1"/>
    <col min="2" max="5" width="16.81640625" customWidth="1"/>
    <col min="6" max="6" width="19.453125" customWidth="1"/>
    <col min="7" max="7" width="12.453125" customWidth="1"/>
    <col min="8" max="8" width="10" customWidth="1"/>
    <col min="9" max="9" width="9.81640625" customWidth="1"/>
  </cols>
  <sheetData>
    <row r="1" spans="1:5" x14ac:dyDescent="0.35">
      <c r="A1" s="66"/>
      <c r="B1" s="66"/>
      <c r="C1" s="66"/>
      <c r="D1" s="66"/>
      <c r="E1" s="66"/>
    </row>
    <row r="2" spans="1:5" ht="21" customHeight="1" x14ac:dyDescent="0.45">
      <c r="A2" s="572" t="s">
        <v>751</v>
      </c>
      <c r="B2" s="66"/>
      <c r="C2" s="66"/>
      <c r="D2" s="66"/>
      <c r="E2" s="66"/>
    </row>
    <row r="3" spans="1:5" x14ac:dyDescent="0.35">
      <c r="A3" s="66"/>
      <c r="B3" s="66"/>
      <c r="C3" s="66"/>
      <c r="D3" s="66"/>
      <c r="E3" s="66"/>
    </row>
    <row r="4" spans="1:5" x14ac:dyDescent="0.35">
      <c r="A4" s="594" t="s">
        <v>767</v>
      </c>
      <c r="B4" s="593"/>
      <c r="C4" s="593"/>
      <c r="D4" s="593"/>
      <c r="E4" s="593"/>
    </row>
    <row r="5" spans="1:5" ht="16.5" x14ac:dyDescent="0.35">
      <c r="A5" s="592" t="s">
        <v>753</v>
      </c>
      <c r="B5" s="592" t="s">
        <v>766</v>
      </c>
      <c r="C5" s="592" t="s">
        <v>752</v>
      </c>
      <c r="D5" s="485" t="s">
        <v>602</v>
      </c>
      <c r="E5" s="485" t="s">
        <v>603</v>
      </c>
    </row>
    <row r="6" spans="1:5" x14ac:dyDescent="0.35">
      <c r="A6" s="310"/>
      <c r="B6" s="310"/>
      <c r="C6" s="310" t="s">
        <v>470</v>
      </c>
      <c r="D6" s="310" t="s">
        <v>497</v>
      </c>
      <c r="E6" s="310" t="s">
        <v>223</v>
      </c>
    </row>
    <row r="7" spans="1:5" x14ac:dyDescent="0.35">
      <c r="A7" s="299" t="s">
        <v>754</v>
      </c>
      <c r="B7" s="300">
        <f t="array" ref="B7:B18">TRANSPOSE(Method_calculation!J80:U80)</f>
        <v>31</v>
      </c>
      <c r="C7" s="300">
        <v>1</v>
      </c>
      <c r="D7" s="575">
        <f t="array" ref="D7:D18">TRANSPOSE(Method_output!K12:V12)</f>
        <v>0</v>
      </c>
      <c r="E7" s="577">
        <f t="array" ref="E7:E18">TRANSPOSE(Method_output!K13:V13)</f>
        <v>0</v>
      </c>
    </row>
    <row r="8" spans="1:5" x14ac:dyDescent="0.35">
      <c r="A8" s="573" t="s">
        <v>755</v>
      </c>
      <c r="B8" s="574">
        <v>28</v>
      </c>
      <c r="C8" s="574">
        <v>2</v>
      </c>
      <c r="D8" s="576">
        <v>0</v>
      </c>
      <c r="E8" s="578">
        <v>0</v>
      </c>
    </row>
    <row r="9" spans="1:5" x14ac:dyDescent="0.35">
      <c r="A9" s="573" t="s">
        <v>756</v>
      </c>
      <c r="B9" s="574">
        <v>31</v>
      </c>
      <c r="C9" s="574">
        <v>3</v>
      </c>
      <c r="D9" s="576">
        <v>0</v>
      </c>
      <c r="E9" s="578">
        <v>0</v>
      </c>
    </row>
    <row r="10" spans="1:5" x14ac:dyDescent="0.35">
      <c r="A10" s="573" t="s">
        <v>757</v>
      </c>
      <c r="B10" s="574">
        <v>30</v>
      </c>
      <c r="C10" s="574">
        <v>4</v>
      </c>
      <c r="D10" s="576">
        <v>0</v>
      </c>
      <c r="E10" s="578">
        <v>0</v>
      </c>
    </row>
    <row r="11" spans="1:5" x14ac:dyDescent="0.35">
      <c r="A11" s="573" t="s">
        <v>758</v>
      </c>
      <c r="B11" s="574">
        <v>31</v>
      </c>
      <c r="C11" s="574">
        <v>5</v>
      </c>
      <c r="D11" s="576">
        <v>0</v>
      </c>
      <c r="E11" s="578">
        <v>0</v>
      </c>
    </row>
    <row r="12" spans="1:5" x14ac:dyDescent="0.35">
      <c r="A12" s="573" t="s">
        <v>759</v>
      </c>
      <c r="B12" s="574">
        <v>30</v>
      </c>
      <c r="C12" s="574">
        <v>6</v>
      </c>
      <c r="D12" s="576">
        <v>0</v>
      </c>
      <c r="E12" s="578">
        <v>0</v>
      </c>
    </row>
    <row r="13" spans="1:5" x14ac:dyDescent="0.35">
      <c r="A13" s="573" t="s">
        <v>760</v>
      </c>
      <c r="B13" s="574">
        <v>31</v>
      </c>
      <c r="C13" s="574">
        <v>7</v>
      </c>
      <c r="D13" s="576">
        <v>0</v>
      </c>
      <c r="E13" s="578">
        <v>0</v>
      </c>
    </row>
    <row r="14" spans="1:5" x14ac:dyDescent="0.35">
      <c r="A14" s="573" t="s">
        <v>761</v>
      </c>
      <c r="B14" s="574">
        <v>31</v>
      </c>
      <c r="C14" s="574">
        <v>8</v>
      </c>
      <c r="D14" s="576">
        <v>0</v>
      </c>
      <c r="E14" s="578">
        <v>0</v>
      </c>
    </row>
    <row r="15" spans="1:5" x14ac:dyDescent="0.35">
      <c r="A15" s="573" t="s">
        <v>762</v>
      </c>
      <c r="B15" s="574">
        <v>30</v>
      </c>
      <c r="C15" s="574">
        <v>9</v>
      </c>
      <c r="D15" s="576">
        <v>0</v>
      </c>
      <c r="E15" s="578">
        <v>0</v>
      </c>
    </row>
    <row r="16" spans="1:5" x14ac:dyDescent="0.35">
      <c r="A16" s="573" t="s">
        <v>763</v>
      </c>
      <c r="B16" s="574">
        <v>31</v>
      </c>
      <c r="C16" s="574">
        <v>10</v>
      </c>
      <c r="D16" s="576">
        <v>0</v>
      </c>
      <c r="E16" s="578">
        <v>0</v>
      </c>
    </row>
    <row r="17" spans="1:8" x14ac:dyDescent="0.35">
      <c r="A17" s="573" t="s">
        <v>764</v>
      </c>
      <c r="B17" s="574">
        <v>30</v>
      </c>
      <c r="C17" s="574">
        <v>11</v>
      </c>
      <c r="D17" s="576">
        <v>0</v>
      </c>
      <c r="E17" s="578">
        <v>0</v>
      </c>
    </row>
    <row r="18" spans="1:8" x14ac:dyDescent="0.35">
      <c r="A18" s="579" t="s">
        <v>765</v>
      </c>
      <c r="B18" s="580">
        <v>31</v>
      </c>
      <c r="C18" s="580">
        <v>12</v>
      </c>
      <c r="D18" s="581">
        <v>0</v>
      </c>
      <c r="E18" s="582">
        <v>0</v>
      </c>
    </row>
    <row r="19" spans="1:8" x14ac:dyDescent="0.35">
      <c r="A19" s="585" t="s">
        <v>770</v>
      </c>
      <c r="B19" s="586"/>
      <c r="C19" s="586"/>
      <c r="D19" s="587"/>
      <c r="E19" s="587"/>
    </row>
    <row r="20" spans="1:8" ht="16.5" x14ac:dyDescent="0.45">
      <c r="A20" s="537"/>
      <c r="B20" s="590" t="s">
        <v>769</v>
      </c>
      <c r="C20" s="588"/>
      <c r="D20" s="555" t="s">
        <v>605</v>
      </c>
      <c r="E20" s="555" t="s">
        <v>606</v>
      </c>
    </row>
    <row r="21" spans="1:8" x14ac:dyDescent="0.35">
      <c r="A21" s="583"/>
      <c r="B21" s="584"/>
      <c r="C21" s="584"/>
      <c r="D21" s="589" t="s">
        <v>497</v>
      </c>
      <c r="E21" s="589" t="s">
        <v>223</v>
      </c>
    </row>
    <row r="22" spans="1:8" x14ac:dyDescent="0.35">
      <c r="A22" s="316" t="s">
        <v>768</v>
      </c>
      <c r="B22" s="591">
        <f>SUM(B7:B18)</f>
        <v>365</v>
      </c>
      <c r="C22" s="295"/>
      <c r="D22" s="296">
        <f>SUM(D7:D18)</f>
        <v>0</v>
      </c>
      <c r="E22" s="297">
        <f>SUM(E7:E18)</f>
        <v>0</v>
      </c>
    </row>
    <row r="23" spans="1:8" x14ac:dyDescent="0.35">
      <c r="A23" s="596" t="s">
        <v>772</v>
      </c>
      <c r="B23" s="597"/>
      <c r="C23" s="597"/>
      <c r="D23" s="598">
        <f>+D22*D28/B22</f>
        <v>0</v>
      </c>
      <c r="E23" s="599">
        <f>+E22*D28/B22</f>
        <v>0</v>
      </c>
    </row>
    <row r="24" spans="1:8" x14ac:dyDescent="0.35">
      <c r="A24" s="66"/>
      <c r="B24" s="66"/>
      <c r="C24" s="66"/>
      <c r="D24" s="66"/>
      <c r="E24" s="66"/>
    </row>
    <row r="25" spans="1:8" ht="18.5" x14ac:dyDescent="0.45">
      <c r="A25" s="572" t="s">
        <v>771</v>
      </c>
      <c r="B25" s="66"/>
      <c r="C25" s="66"/>
      <c r="D25" s="66"/>
      <c r="E25" s="66"/>
    </row>
    <row r="26" spans="1:8" x14ac:dyDescent="0.35">
      <c r="A26" s="285"/>
      <c r="B26" s="285"/>
      <c r="C26" s="285"/>
      <c r="D26" s="285"/>
      <c r="E26" s="285"/>
    </row>
    <row r="27" spans="1:8" x14ac:dyDescent="0.35">
      <c r="A27" s="312" t="s">
        <v>596</v>
      </c>
      <c r="B27" s="288"/>
      <c r="C27" s="288"/>
      <c r="D27" s="289">
        <f>Method_input!E48</f>
        <v>2015</v>
      </c>
      <c r="E27" s="290"/>
      <c r="F27" s="324"/>
      <c r="G27" s="317">
        <v>1</v>
      </c>
      <c r="H27" s="318" t="s">
        <v>473</v>
      </c>
    </row>
    <row r="28" spans="1:8" ht="16.5" x14ac:dyDescent="0.45">
      <c r="A28" s="313" t="s">
        <v>598</v>
      </c>
      <c r="B28" s="291"/>
      <c r="C28" s="292" t="s">
        <v>769</v>
      </c>
      <c r="D28" s="292">
        <f>Interface!H125</f>
        <v>365</v>
      </c>
      <c r="E28" s="291"/>
      <c r="G28" s="317">
        <v>2</v>
      </c>
      <c r="H28" s="318" t="s">
        <v>79</v>
      </c>
    </row>
    <row r="29" spans="1:8" x14ac:dyDescent="0.35">
      <c r="A29" s="314" t="s">
        <v>604</v>
      </c>
      <c r="B29" s="293"/>
      <c r="C29" s="293"/>
      <c r="D29" s="293" t="b">
        <f>D28=366</f>
        <v>0</v>
      </c>
      <c r="E29" s="293"/>
      <c r="G29" s="317">
        <v>3</v>
      </c>
      <c r="H29" s="318" t="s">
        <v>474</v>
      </c>
    </row>
    <row r="30" spans="1:8" ht="16.5" x14ac:dyDescent="0.35">
      <c r="A30" s="315" t="s">
        <v>198</v>
      </c>
      <c r="B30" s="290"/>
      <c r="C30" s="290"/>
      <c r="D30" s="294" t="s">
        <v>605</v>
      </c>
      <c r="E30" s="294" t="s">
        <v>606</v>
      </c>
      <c r="H30" s="319"/>
    </row>
    <row r="31" spans="1:8" x14ac:dyDescent="0.35">
      <c r="A31" s="313" t="s">
        <v>200</v>
      </c>
      <c r="B31" s="291"/>
      <c r="C31" s="291"/>
      <c r="D31" s="292" t="s">
        <v>497</v>
      </c>
      <c r="E31" s="292" t="s">
        <v>223</v>
      </c>
      <c r="H31" s="319"/>
    </row>
    <row r="32" spans="1:8" x14ac:dyDescent="0.35">
      <c r="A32" s="316" t="s">
        <v>595</v>
      </c>
      <c r="B32" s="295"/>
      <c r="C32" s="295"/>
      <c r="D32" s="296">
        <f>SUM(D36:D8819)</f>
        <v>0</v>
      </c>
      <c r="E32" s="595">
        <f>SUM(E36:E8819)</f>
        <v>0</v>
      </c>
      <c r="H32" s="319"/>
    </row>
    <row r="33" spans="1:9" ht="8.25" customHeight="1" x14ac:dyDescent="0.35">
      <c r="A33" s="311"/>
      <c r="B33" s="311"/>
      <c r="C33" s="311"/>
      <c r="D33" s="311"/>
      <c r="E33" s="311"/>
      <c r="H33" s="319"/>
    </row>
    <row r="34" spans="1:9" ht="16.5" x14ac:dyDescent="0.35">
      <c r="A34" s="308" t="s">
        <v>599</v>
      </c>
      <c r="B34" s="308" t="s">
        <v>71</v>
      </c>
      <c r="C34" s="308" t="s">
        <v>597</v>
      </c>
      <c r="D34" s="309" t="s">
        <v>602</v>
      </c>
      <c r="E34" s="309" t="s">
        <v>603</v>
      </c>
      <c r="G34" s="1" t="s">
        <v>600</v>
      </c>
      <c r="H34" s="320" t="s">
        <v>567</v>
      </c>
      <c r="I34" s="1" t="s">
        <v>601</v>
      </c>
    </row>
    <row r="35" spans="1:9" x14ac:dyDescent="0.35">
      <c r="A35" s="310"/>
      <c r="B35" s="310"/>
      <c r="C35" s="310" t="s">
        <v>470</v>
      </c>
      <c r="D35" s="310" t="s">
        <v>497</v>
      </c>
      <c r="E35" s="310" t="s">
        <v>223</v>
      </c>
    </row>
    <row r="36" spans="1:9" x14ac:dyDescent="0.35">
      <c r="A36" s="299">
        <f>DATE(D27,1,1)</f>
        <v>42005</v>
      </c>
      <c r="B36" s="300" t="str">
        <f>INDEX($H$27:$H$29,H36)</f>
        <v>Workday</v>
      </c>
      <c r="C36" s="300">
        <v>1</v>
      </c>
      <c r="D36" s="301">
        <f>INDEX(Method_calculation!$J$161:$L$184,Output_interface!I36,Output_interface!H36)</f>
        <v>0</v>
      </c>
      <c r="E36" s="301">
        <f>INDEX(Method_calculation!$J$194:$L$217,Output_interface!I36,Output_interface!H36)</f>
        <v>0</v>
      </c>
      <c r="G36" s="1">
        <f>VLOOKUP(A36+1/48,Interface!$B$118:$D$483,3)</f>
        <v>4</v>
      </c>
      <c r="H36" s="1">
        <f>IF(G36=7,3,IF(G36=6,2,1))</f>
        <v>1</v>
      </c>
      <c r="I36" s="1">
        <f t="shared" ref="I36:I99" si="0">MOD(C36-1,24)+1</f>
        <v>1</v>
      </c>
    </row>
    <row r="37" spans="1:9" x14ac:dyDescent="0.35">
      <c r="A37" s="321">
        <f>+A36+1/24</f>
        <v>42005.041666666664</v>
      </c>
      <c r="B37" s="303"/>
      <c r="C37" s="303">
        <v>2</v>
      </c>
      <c r="D37" s="304">
        <f>INDEX(Method_calculation!$J$161:$L$184,Output_interface!I37,Output_interface!H37)</f>
        <v>0</v>
      </c>
      <c r="E37" s="304">
        <f>INDEX(Method_calculation!$J$194:$L$217,Output_interface!I37,Output_interface!H37)</f>
        <v>0</v>
      </c>
      <c r="G37" s="1">
        <f>VLOOKUP(A37+1/48,Interface!$B$118:$D$483,3)</f>
        <v>4</v>
      </c>
      <c r="H37" s="1">
        <f t="shared" ref="H37:H100" si="1">IF(G37=7,3,IF(G37=6,2,1))</f>
        <v>1</v>
      </c>
      <c r="I37" s="1">
        <f t="shared" si="0"/>
        <v>2</v>
      </c>
    </row>
    <row r="38" spans="1:9" x14ac:dyDescent="0.35">
      <c r="A38" s="321">
        <f t="shared" ref="A38:A65" si="2">+A37+1/24</f>
        <v>42005.083333333328</v>
      </c>
      <c r="B38" s="303"/>
      <c r="C38" s="303">
        <v>3</v>
      </c>
      <c r="D38" s="304">
        <f>INDEX(Method_calculation!$J$161:$L$184,Output_interface!I38,Output_interface!H38)</f>
        <v>0</v>
      </c>
      <c r="E38" s="304">
        <f>INDEX(Method_calculation!$J$194:$L$217,Output_interface!I38,Output_interface!H38)</f>
        <v>0</v>
      </c>
      <c r="G38" s="1">
        <f>VLOOKUP(A38+1/48,Interface!$B$118:$D$483,3)</f>
        <v>4</v>
      </c>
      <c r="H38" s="1">
        <f t="shared" si="1"/>
        <v>1</v>
      </c>
      <c r="I38" s="1">
        <f t="shared" si="0"/>
        <v>3</v>
      </c>
    </row>
    <row r="39" spans="1:9" x14ac:dyDescent="0.35">
      <c r="A39" s="321">
        <f t="shared" si="2"/>
        <v>42005.124999999993</v>
      </c>
      <c r="B39" s="303"/>
      <c r="C39" s="303">
        <v>4</v>
      </c>
      <c r="D39" s="304">
        <f>INDEX(Method_calculation!$J$161:$L$184,Output_interface!I39,Output_interface!H39)</f>
        <v>0</v>
      </c>
      <c r="E39" s="304">
        <f>INDEX(Method_calculation!$J$194:$L$217,Output_interface!I39,Output_interface!H39)</f>
        <v>0</v>
      </c>
      <c r="G39" s="1">
        <f>VLOOKUP(A39+1/48,Interface!$B$118:$D$483,3)</f>
        <v>4</v>
      </c>
      <c r="H39" s="1">
        <f t="shared" si="1"/>
        <v>1</v>
      </c>
      <c r="I39" s="1">
        <f t="shared" si="0"/>
        <v>4</v>
      </c>
    </row>
    <row r="40" spans="1:9" x14ac:dyDescent="0.35">
      <c r="A40" s="321">
        <f t="shared" si="2"/>
        <v>42005.166666666657</v>
      </c>
      <c r="B40" s="303"/>
      <c r="C40" s="303">
        <v>5</v>
      </c>
      <c r="D40" s="304">
        <f>INDEX(Method_calculation!$J$161:$L$184,Output_interface!I40,Output_interface!H40)</f>
        <v>0</v>
      </c>
      <c r="E40" s="304">
        <f>INDEX(Method_calculation!$J$194:$L$217,Output_interface!I40,Output_interface!H40)</f>
        <v>0</v>
      </c>
      <c r="G40" s="1">
        <f>VLOOKUP(A40+1/48,Interface!$B$118:$D$483,3)</f>
        <v>4</v>
      </c>
      <c r="H40" s="1">
        <f t="shared" si="1"/>
        <v>1</v>
      </c>
      <c r="I40" s="1">
        <f t="shared" si="0"/>
        <v>5</v>
      </c>
    </row>
    <row r="41" spans="1:9" x14ac:dyDescent="0.35">
      <c r="A41" s="321">
        <f t="shared" si="2"/>
        <v>42005.208333333321</v>
      </c>
      <c r="B41" s="303"/>
      <c r="C41" s="303">
        <v>6</v>
      </c>
      <c r="D41" s="304">
        <f>INDEX(Method_calculation!$J$161:$L$184,Output_interface!I41,Output_interface!H41)</f>
        <v>0</v>
      </c>
      <c r="E41" s="304">
        <f>INDEX(Method_calculation!$J$194:$L$217,Output_interface!I41,Output_interface!H41)</f>
        <v>0</v>
      </c>
      <c r="G41" s="1">
        <f>VLOOKUP(A41+1/48,Interface!$B$118:$D$483,3)</f>
        <v>4</v>
      </c>
      <c r="H41" s="1">
        <f t="shared" si="1"/>
        <v>1</v>
      </c>
      <c r="I41" s="1">
        <f t="shared" si="0"/>
        <v>6</v>
      </c>
    </row>
    <row r="42" spans="1:9" x14ac:dyDescent="0.35">
      <c r="A42" s="321">
        <f t="shared" si="2"/>
        <v>42005.249999999985</v>
      </c>
      <c r="B42" s="303"/>
      <c r="C42" s="303">
        <v>7</v>
      </c>
      <c r="D42" s="304">
        <f>INDEX(Method_calculation!$J$161:$L$184,Output_interface!I42,Output_interface!H42)</f>
        <v>0</v>
      </c>
      <c r="E42" s="304">
        <f>INDEX(Method_calculation!$J$194:$L$217,Output_interface!I42,Output_interface!H42)</f>
        <v>0</v>
      </c>
      <c r="G42" s="1">
        <f>VLOOKUP(A42+1/48,Interface!$B$118:$D$483,3)</f>
        <v>4</v>
      </c>
      <c r="H42" s="1">
        <f t="shared" si="1"/>
        <v>1</v>
      </c>
      <c r="I42" s="1">
        <f t="shared" si="0"/>
        <v>7</v>
      </c>
    </row>
    <row r="43" spans="1:9" x14ac:dyDescent="0.35">
      <c r="A43" s="321">
        <f t="shared" si="2"/>
        <v>42005.29166666665</v>
      </c>
      <c r="B43" s="303"/>
      <c r="C43" s="303">
        <v>8</v>
      </c>
      <c r="D43" s="304">
        <f>INDEX(Method_calculation!$J$161:$L$184,Output_interface!I43,Output_interface!H43)</f>
        <v>0</v>
      </c>
      <c r="E43" s="304">
        <f>INDEX(Method_calculation!$J$194:$L$217,Output_interface!I43,Output_interface!H43)</f>
        <v>0</v>
      </c>
      <c r="G43" s="1">
        <f>VLOOKUP(A43+1/48,Interface!$B$118:$D$483,3)</f>
        <v>4</v>
      </c>
      <c r="H43" s="1">
        <f t="shared" si="1"/>
        <v>1</v>
      </c>
      <c r="I43" s="1">
        <f t="shared" si="0"/>
        <v>8</v>
      </c>
    </row>
    <row r="44" spans="1:9" x14ac:dyDescent="0.35">
      <c r="A44" s="321">
        <f t="shared" si="2"/>
        <v>42005.333333333314</v>
      </c>
      <c r="B44" s="303"/>
      <c r="C44" s="303">
        <v>9</v>
      </c>
      <c r="D44" s="304">
        <f>INDEX(Method_calculation!$J$161:$L$184,Output_interface!I44,Output_interface!H44)</f>
        <v>0</v>
      </c>
      <c r="E44" s="304">
        <f>INDEX(Method_calculation!$J$194:$L$217,Output_interface!I44,Output_interface!H44)</f>
        <v>0</v>
      </c>
      <c r="G44" s="1">
        <f>VLOOKUP(A44+1/48,Interface!$B$118:$D$483,3)</f>
        <v>4</v>
      </c>
      <c r="H44" s="1">
        <f t="shared" si="1"/>
        <v>1</v>
      </c>
      <c r="I44" s="1">
        <f t="shared" si="0"/>
        <v>9</v>
      </c>
    </row>
    <row r="45" spans="1:9" x14ac:dyDescent="0.35">
      <c r="A45" s="321">
        <f t="shared" si="2"/>
        <v>42005.374999999978</v>
      </c>
      <c r="B45" s="303"/>
      <c r="C45" s="303">
        <v>10</v>
      </c>
      <c r="D45" s="304">
        <f>INDEX(Method_calculation!$J$161:$L$184,Output_interface!I45,Output_interface!H45)</f>
        <v>0</v>
      </c>
      <c r="E45" s="304">
        <f>INDEX(Method_calculation!$J$194:$L$217,Output_interface!I45,Output_interface!H45)</f>
        <v>0</v>
      </c>
      <c r="G45" s="1">
        <f>VLOOKUP(A45+1/48,Interface!$B$118:$D$483,3)</f>
        <v>4</v>
      </c>
      <c r="H45" s="1">
        <f t="shared" si="1"/>
        <v>1</v>
      </c>
      <c r="I45" s="1">
        <f t="shared" si="0"/>
        <v>10</v>
      </c>
    </row>
    <row r="46" spans="1:9" x14ac:dyDescent="0.35">
      <c r="A46" s="321">
        <f t="shared" si="2"/>
        <v>42005.416666666642</v>
      </c>
      <c r="B46" s="303"/>
      <c r="C46" s="303">
        <v>11</v>
      </c>
      <c r="D46" s="304">
        <f>INDEX(Method_calculation!$J$161:$L$184,Output_interface!I46,Output_interface!H46)</f>
        <v>0</v>
      </c>
      <c r="E46" s="304">
        <f>INDEX(Method_calculation!$J$194:$L$217,Output_interface!I46,Output_interface!H46)</f>
        <v>0</v>
      </c>
      <c r="G46" s="1">
        <f>VLOOKUP(A46+1/48,Interface!$B$118:$D$483,3)</f>
        <v>4</v>
      </c>
      <c r="H46" s="1">
        <f t="shared" si="1"/>
        <v>1</v>
      </c>
      <c r="I46" s="1">
        <f t="shared" si="0"/>
        <v>11</v>
      </c>
    </row>
    <row r="47" spans="1:9" x14ac:dyDescent="0.35">
      <c r="A47" s="321">
        <f t="shared" si="2"/>
        <v>42005.458333333307</v>
      </c>
      <c r="B47" s="303"/>
      <c r="C47" s="303">
        <v>12</v>
      </c>
      <c r="D47" s="304">
        <f>INDEX(Method_calculation!$J$161:$L$184,Output_interface!I47,Output_interface!H47)</f>
        <v>0</v>
      </c>
      <c r="E47" s="304">
        <f>INDEX(Method_calculation!$J$194:$L$217,Output_interface!I47,Output_interface!H47)</f>
        <v>0</v>
      </c>
      <c r="G47" s="1">
        <f>VLOOKUP(A47+1/48,Interface!$B$118:$D$483,3)</f>
        <v>4</v>
      </c>
      <c r="H47" s="1">
        <f t="shared" si="1"/>
        <v>1</v>
      </c>
      <c r="I47" s="1">
        <f t="shared" si="0"/>
        <v>12</v>
      </c>
    </row>
    <row r="48" spans="1:9" x14ac:dyDescent="0.35">
      <c r="A48" s="321">
        <f t="shared" si="2"/>
        <v>42005.499999999971</v>
      </c>
      <c r="B48" s="303"/>
      <c r="C48" s="303">
        <v>13</v>
      </c>
      <c r="D48" s="304">
        <f>INDEX(Method_calculation!$J$161:$L$184,Output_interface!I48,Output_interface!H48)</f>
        <v>0</v>
      </c>
      <c r="E48" s="304">
        <f>INDEX(Method_calculation!$J$194:$L$217,Output_interface!I48,Output_interface!H48)</f>
        <v>0</v>
      </c>
      <c r="G48" s="1">
        <f>VLOOKUP(A48+1/48,Interface!$B$118:$D$483,3)</f>
        <v>4</v>
      </c>
      <c r="H48" s="1">
        <f t="shared" si="1"/>
        <v>1</v>
      </c>
      <c r="I48" s="1">
        <f t="shared" si="0"/>
        <v>13</v>
      </c>
    </row>
    <row r="49" spans="1:9" x14ac:dyDescent="0.35">
      <c r="A49" s="321">
        <f t="shared" si="2"/>
        <v>42005.541666666635</v>
      </c>
      <c r="B49" s="303"/>
      <c r="C49" s="303">
        <v>14</v>
      </c>
      <c r="D49" s="304">
        <f>INDEX(Method_calculation!$J$161:$L$184,Output_interface!I49,Output_interface!H49)</f>
        <v>0</v>
      </c>
      <c r="E49" s="304">
        <f>INDEX(Method_calculation!$J$194:$L$217,Output_interface!I49,Output_interface!H49)</f>
        <v>0</v>
      </c>
      <c r="G49" s="1">
        <f>VLOOKUP(A49+1/48,Interface!$B$118:$D$483,3)</f>
        <v>4</v>
      </c>
      <c r="H49" s="1">
        <f t="shared" si="1"/>
        <v>1</v>
      </c>
      <c r="I49" s="1">
        <f t="shared" si="0"/>
        <v>14</v>
      </c>
    </row>
    <row r="50" spans="1:9" x14ac:dyDescent="0.35">
      <c r="A50" s="321">
        <f t="shared" si="2"/>
        <v>42005.583333333299</v>
      </c>
      <c r="B50" s="303"/>
      <c r="C50" s="303">
        <v>15</v>
      </c>
      <c r="D50" s="304">
        <f>INDEX(Method_calculation!$J$161:$L$184,Output_interface!I50,Output_interface!H50)</f>
        <v>0</v>
      </c>
      <c r="E50" s="304">
        <f>INDEX(Method_calculation!$J$194:$L$217,Output_interface!I50,Output_interface!H50)</f>
        <v>0</v>
      </c>
      <c r="G50" s="1">
        <f>VLOOKUP(A50+1/48,Interface!$B$118:$D$483,3)</f>
        <v>4</v>
      </c>
      <c r="H50" s="1">
        <f t="shared" si="1"/>
        <v>1</v>
      </c>
      <c r="I50" s="1">
        <f t="shared" si="0"/>
        <v>15</v>
      </c>
    </row>
    <row r="51" spans="1:9" x14ac:dyDescent="0.35">
      <c r="A51" s="321">
        <f t="shared" si="2"/>
        <v>42005.624999999964</v>
      </c>
      <c r="B51" s="303"/>
      <c r="C51" s="303">
        <v>16</v>
      </c>
      <c r="D51" s="304">
        <f>INDEX(Method_calculation!$J$161:$L$184,Output_interface!I51,Output_interface!H51)</f>
        <v>0</v>
      </c>
      <c r="E51" s="304">
        <f>INDEX(Method_calculation!$J$194:$L$217,Output_interface!I51,Output_interface!H51)</f>
        <v>0</v>
      </c>
      <c r="G51" s="1">
        <f>VLOOKUP(A51+1/48,Interface!$B$118:$D$483,3)</f>
        <v>4</v>
      </c>
      <c r="H51" s="1">
        <f t="shared" si="1"/>
        <v>1</v>
      </c>
      <c r="I51" s="1">
        <f t="shared" si="0"/>
        <v>16</v>
      </c>
    </row>
    <row r="52" spans="1:9" x14ac:dyDescent="0.35">
      <c r="A52" s="321">
        <f t="shared" si="2"/>
        <v>42005.666666666628</v>
      </c>
      <c r="B52" s="303"/>
      <c r="C52" s="303">
        <v>17</v>
      </c>
      <c r="D52" s="304">
        <f>INDEX(Method_calculation!$J$161:$L$184,Output_interface!I52,Output_interface!H52)</f>
        <v>0</v>
      </c>
      <c r="E52" s="304">
        <f>INDEX(Method_calculation!$J$194:$L$217,Output_interface!I52,Output_interface!H52)</f>
        <v>0</v>
      </c>
      <c r="G52" s="1">
        <f>VLOOKUP(A52+1/48,Interface!$B$118:$D$483,3)</f>
        <v>4</v>
      </c>
      <c r="H52" s="1">
        <f t="shared" si="1"/>
        <v>1</v>
      </c>
      <c r="I52" s="1">
        <f t="shared" si="0"/>
        <v>17</v>
      </c>
    </row>
    <row r="53" spans="1:9" x14ac:dyDescent="0.35">
      <c r="A53" s="321">
        <f t="shared" si="2"/>
        <v>42005.708333333292</v>
      </c>
      <c r="B53" s="303"/>
      <c r="C53" s="303">
        <v>18</v>
      </c>
      <c r="D53" s="304">
        <f>INDEX(Method_calculation!$J$161:$L$184,Output_interface!I53,Output_interface!H53)</f>
        <v>0</v>
      </c>
      <c r="E53" s="304">
        <f>INDEX(Method_calculation!$J$194:$L$217,Output_interface!I53,Output_interface!H53)</f>
        <v>0</v>
      </c>
      <c r="G53" s="1">
        <f>VLOOKUP(A53+1/48,Interface!$B$118:$D$483,3)</f>
        <v>4</v>
      </c>
      <c r="H53" s="1">
        <f t="shared" si="1"/>
        <v>1</v>
      </c>
      <c r="I53" s="1">
        <f t="shared" si="0"/>
        <v>18</v>
      </c>
    </row>
    <row r="54" spans="1:9" x14ac:dyDescent="0.35">
      <c r="A54" s="321">
        <f t="shared" si="2"/>
        <v>42005.749999999956</v>
      </c>
      <c r="B54" s="303"/>
      <c r="C54" s="303">
        <v>19</v>
      </c>
      <c r="D54" s="304">
        <f>INDEX(Method_calculation!$J$161:$L$184,Output_interface!I54,Output_interface!H54)</f>
        <v>0</v>
      </c>
      <c r="E54" s="304">
        <f>INDEX(Method_calculation!$J$194:$L$217,Output_interface!I54,Output_interface!H54)</f>
        <v>0</v>
      </c>
      <c r="G54" s="1">
        <f>VLOOKUP(A54+1/48,Interface!$B$118:$D$483,3)</f>
        <v>4</v>
      </c>
      <c r="H54" s="1">
        <f t="shared" si="1"/>
        <v>1</v>
      </c>
      <c r="I54" s="1">
        <f t="shared" si="0"/>
        <v>19</v>
      </c>
    </row>
    <row r="55" spans="1:9" x14ac:dyDescent="0.35">
      <c r="A55" s="321">
        <f t="shared" si="2"/>
        <v>42005.791666666621</v>
      </c>
      <c r="B55" s="303"/>
      <c r="C55" s="303">
        <v>20</v>
      </c>
      <c r="D55" s="304">
        <f>INDEX(Method_calculation!$J$161:$L$184,Output_interface!I55,Output_interface!H55)</f>
        <v>0</v>
      </c>
      <c r="E55" s="304">
        <f>INDEX(Method_calculation!$J$194:$L$217,Output_interface!I55,Output_interface!H55)</f>
        <v>0</v>
      </c>
      <c r="G55" s="1">
        <f>VLOOKUP(A55+1/48,Interface!$B$118:$D$483,3)</f>
        <v>4</v>
      </c>
      <c r="H55" s="1">
        <f t="shared" si="1"/>
        <v>1</v>
      </c>
      <c r="I55" s="1">
        <f t="shared" si="0"/>
        <v>20</v>
      </c>
    </row>
    <row r="56" spans="1:9" x14ac:dyDescent="0.35">
      <c r="A56" s="321">
        <f t="shared" si="2"/>
        <v>42005.833333333285</v>
      </c>
      <c r="B56" s="303"/>
      <c r="C56" s="303">
        <v>21</v>
      </c>
      <c r="D56" s="304">
        <f>INDEX(Method_calculation!$J$161:$L$184,Output_interface!I56,Output_interface!H56)</f>
        <v>0</v>
      </c>
      <c r="E56" s="304">
        <f>INDEX(Method_calculation!$J$194:$L$217,Output_interface!I56,Output_interface!H56)</f>
        <v>0</v>
      </c>
      <c r="G56" s="1">
        <f>VLOOKUP(A56+1/48,Interface!$B$118:$D$483,3)</f>
        <v>4</v>
      </c>
      <c r="H56" s="1">
        <f t="shared" si="1"/>
        <v>1</v>
      </c>
      <c r="I56" s="1">
        <f t="shared" si="0"/>
        <v>21</v>
      </c>
    </row>
    <row r="57" spans="1:9" x14ac:dyDescent="0.35">
      <c r="A57" s="321">
        <f t="shared" si="2"/>
        <v>42005.874999999949</v>
      </c>
      <c r="B57" s="303"/>
      <c r="C57" s="303">
        <v>22</v>
      </c>
      <c r="D57" s="304">
        <f>INDEX(Method_calculation!$J$161:$L$184,Output_interface!I57,Output_interface!H57)</f>
        <v>0</v>
      </c>
      <c r="E57" s="304">
        <f>INDEX(Method_calculation!$J$194:$L$217,Output_interface!I57,Output_interface!H57)</f>
        <v>0</v>
      </c>
      <c r="G57" s="1">
        <f>VLOOKUP(A57+1/48,Interface!$B$118:$D$483,3)</f>
        <v>4</v>
      </c>
      <c r="H57" s="1">
        <f t="shared" si="1"/>
        <v>1</v>
      </c>
      <c r="I57" s="1">
        <f t="shared" si="0"/>
        <v>22</v>
      </c>
    </row>
    <row r="58" spans="1:9" x14ac:dyDescent="0.35">
      <c r="A58" s="321">
        <f t="shared" si="2"/>
        <v>42005.916666666613</v>
      </c>
      <c r="B58" s="303"/>
      <c r="C58" s="303">
        <v>23</v>
      </c>
      <c r="D58" s="304">
        <f>INDEX(Method_calculation!$J$161:$L$184,Output_interface!I58,Output_interface!H58)</f>
        <v>0</v>
      </c>
      <c r="E58" s="304">
        <f>INDEX(Method_calculation!$J$194:$L$217,Output_interface!I58,Output_interface!H58)</f>
        <v>0</v>
      </c>
      <c r="G58" s="1">
        <f>VLOOKUP(A58+1/48,Interface!$B$118:$D$483,3)</f>
        <v>4</v>
      </c>
      <c r="H58" s="1">
        <f t="shared" si="1"/>
        <v>1</v>
      </c>
      <c r="I58" s="1">
        <f t="shared" si="0"/>
        <v>23</v>
      </c>
    </row>
    <row r="59" spans="1:9" x14ac:dyDescent="0.35">
      <c r="A59" s="322">
        <f t="shared" si="2"/>
        <v>42005.958333333278</v>
      </c>
      <c r="B59" s="306"/>
      <c r="C59" s="306">
        <v>24</v>
      </c>
      <c r="D59" s="307">
        <f>INDEX(Method_calculation!$J$161:$L$184,Output_interface!I59,Output_interface!H59)</f>
        <v>0</v>
      </c>
      <c r="E59" s="307">
        <f>INDEX(Method_calculation!$J$194:$L$217,Output_interface!I59,Output_interface!H59)</f>
        <v>0</v>
      </c>
      <c r="G59" s="1">
        <f>VLOOKUP(A59+1/48,Interface!$B$118:$D$483,3)</f>
        <v>4</v>
      </c>
      <c r="H59" s="1">
        <f t="shared" si="1"/>
        <v>1</v>
      </c>
      <c r="I59" s="1">
        <f t="shared" si="0"/>
        <v>24</v>
      </c>
    </row>
    <row r="60" spans="1:9" x14ac:dyDescent="0.35">
      <c r="A60" s="299">
        <f t="shared" si="2"/>
        <v>42005.999999999942</v>
      </c>
      <c r="B60" s="300" t="str">
        <f t="shared" ref="B60" si="3">INDEX($H$27:$H$29,H60)</f>
        <v>Workday</v>
      </c>
      <c r="C60" s="300">
        <v>25</v>
      </c>
      <c r="D60" s="301">
        <f>INDEX(Method_calculation!$J$161:$L$184,Output_interface!I60,Output_interface!H60)</f>
        <v>0</v>
      </c>
      <c r="E60" s="301">
        <f>INDEX(Method_calculation!$J$194:$L$217,Output_interface!I60,Output_interface!H60)</f>
        <v>0</v>
      </c>
      <c r="G60" s="1">
        <f>VLOOKUP(A60+1/48,Interface!$B$118:$D$483,3)</f>
        <v>5</v>
      </c>
      <c r="H60" s="1">
        <f t="shared" si="1"/>
        <v>1</v>
      </c>
      <c r="I60" s="1">
        <f t="shared" si="0"/>
        <v>1</v>
      </c>
    </row>
    <row r="61" spans="1:9" x14ac:dyDescent="0.35">
      <c r="A61" s="321">
        <f t="shared" si="2"/>
        <v>42006.041666666606</v>
      </c>
      <c r="B61" s="303"/>
      <c r="C61" s="303">
        <v>26</v>
      </c>
      <c r="D61" s="304">
        <f>INDEX(Method_calculation!$J$161:$L$184,Output_interface!I61,Output_interface!H61)</f>
        <v>0</v>
      </c>
      <c r="E61" s="304">
        <f>INDEX(Method_calculation!$J$194:$L$217,Output_interface!I61,Output_interface!H61)</f>
        <v>0</v>
      </c>
      <c r="G61" s="1">
        <f>VLOOKUP(A61+1/48,Interface!$B$118:$D$483,3)</f>
        <v>5</v>
      </c>
      <c r="H61" s="1">
        <f t="shared" si="1"/>
        <v>1</v>
      </c>
      <c r="I61" s="1">
        <f t="shared" si="0"/>
        <v>2</v>
      </c>
    </row>
    <row r="62" spans="1:9" x14ac:dyDescent="0.35">
      <c r="A62" s="321">
        <f t="shared" si="2"/>
        <v>42006.08333333327</v>
      </c>
      <c r="B62" s="303"/>
      <c r="C62" s="303">
        <v>27</v>
      </c>
      <c r="D62" s="304">
        <f>INDEX(Method_calculation!$J$161:$L$184,Output_interface!I62,Output_interface!H62)</f>
        <v>0</v>
      </c>
      <c r="E62" s="304">
        <f>INDEX(Method_calculation!$J$194:$L$217,Output_interface!I62,Output_interface!H62)</f>
        <v>0</v>
      </c>
      <c r="G62" s="1">
        <f>VLOOKUP(A62+1/48,Interface!$B$118:$D$483,3)</f>
        <v>5</v>
      </c>
      <c r="H62" s="1">
        <f t="shared" si="1"/>
        <v>1</v>
      </c>
      <c r="I62" s="1">
        <f t="shared" si="0"/>
        <v>3</v>
      </c>
    </row>
    <row r="63" spans="1:9" x14ac:dyDescent="0.35">
      <c r="A63" s="321">
        <f t="shared" si="2"/>
        <v>42006.124999999935</v>
      </c>
      <c r="B63" s="303"/>
      <c r="C63" s="303">
        <v>28</v>
      </c>
      <c r="D63" s="304">
        <f>INDEX(Method_calculation!$J$161:$L$184,Output_interface!I63,Output_interface!H63)</f>
        <v>0</v>
      </c>
      <c r="E63" s="304">
        <f>INDEX(Method_calculation!$J$194:$L$217,Output_interface!I63,Output_interface!H63)</f>
        <v>0</v>
      </c>
      <c r="G63" s="1">
        <f>VLOOKUP(A63+1/48,Interface!$B$118:$D$483,3)</f>
        <v>5</v>
      </c>
      <c r="H63" s="1">
        <f t="shared" si="1"/>
        <v>1</v>
      </c>
      <c r="I63" s="1">
        <f t="shared" si="0"/>
        <v>4</v>
      </c>
    </row>
    <row r="64" spans="1:9" x14ac:dyDescent="0.35">
      <c r="A64" s="321">
        <f t="shared" si="2"/>
        <v>42006.166666666599</v>
      </c>
      <c r="B64" s="303"/>
      <c r="C64" s="303">
        <v>29</v>
      </c>
      <c r="D64" s="304">
        <f>INDEX(Method_calculation!$J$161:$L$184,Output_interface!I64,Output_interface!H64)</f>
        <v>0</v>
      </c>
      <c r="E64" s="304">
        <f>INDEX(Method_calculation!$J$194:$L$217,Output_interface!I64,Output_interface!H64)</f>
        <v>0</v>
      </c>
      <c r="G64" s="1">
        <f>VLOOKUP(A64+1/48,Interface!$B$118:$D$483,3)</f>
        <v>5</v>
      </c>
      <c r="H64" s="1">
        <f t="shared" si="1"/>
        <v>1</v>
      </c>
      <c r="I64" s="1">
        <f t="shared" si="0"/>
        <v>5</v>
      </c>
    </row>
    <row r="65" spans="1:9" x14ac:dyDescent="0.35">
      <c r="A65" s="321">
        <f t="shared" si="2"/>
        <v>42006.208333333263</v>
      </c>
      <c r="B65" s="303"/>
      <c r="C65" s="303">
        <v>30</v>
      </c>
      <c r="D65" s="304">
        <f>INDEX(Method_calculation!$J$161:$L$184,Output_interface!I65,Output_interface!H65)</f>
        <v>0</v>
      </c>
      <c r="E65" s="304">
        <f>INDEX(Method_calculation!$J$194:$L$217,Output_interface!I65,Output_interface!H65)</f>
        <v>0</v>
      </c>
      <c r="G65" s="1">
        <f>VLOOKUP(A65+1/48,Interface!$B$118:$D$483,3)</f>
        <v>5</v>
      </c>
      <c r="H65" s="1">
        <f t="shared" si="1"/>
        <v>1</v>
      </c>
      <c r="I65" s="1">
        <f t="shared" si="0"/>
        <v>6</v>
      </c>
    </row>
    <row r="66" spans="1:9" x14ac:dyDescent="0.35">
      <c r="A66" s="321">
        <f t="shared" ref="A66:A79" si="4">+A65+1/24</f>
        <v>42006.249999999927</v>
      </c>
      <c r="B66" s="303"/>
      <c r="C66" s="303">
        <v>31</v>
      </c>
      <c r="D66" s="304">
        <f>INDEX(Method_calculation!$J$161:$L$184,Output_interface!I66,Output_interface!H66)</f>
        <v>0</v>
      </c>
      <c r="E66" s="304">
        <f>INDEX(Method_calculation!$J$194:$L$217,Output_interface!I66,Output_interface!H66)</f>
        <v>0</v>
      </c>
      <c r="G66" s="1">
        <f>VLOOKUP(A66+1/48,Interface!$B$118:$D$483,3)</f>
        <v>5</v>
      </c>
      <c r="H66" s="1">
        <f t="shared" si="1"/>
        <v>1</v>
      </c>
      <c r="I66" s="1">
        <f t="shared" si="0"/>
        <v>7</v>
      </c>
    </row>
    <row r="67" spans="1:9" x14ac:dyDescent="0.35">
      <c r="A67" s="321">
        <f t="shared" si="4"/>
        <v>42006.291666666591</v>
      </c>
      <c r="B67" s="303"/>
      <c r="C67" s="303">
        <v>32</v>
      </c>
      <c r="D67" s="304">
        <f>INDEX(Method_calculation!$J$161:$L$184,Output_interface!I67,Output_interface!H67)</f>
        <v>0</v>
      </c>
      <c r="E67" s="304">
        <f>INDEX(Method_calculation!$J$194:$L$217,Output_interface!I67,Output_interface!H67)</f>
        <v>0</v>
      </c>
      <c r="G67" s="1">
        <f>VLOOKUP(A67+1/48,Interface!$B$118:$D$483,3)</f>
        <v>5</v>
      </c>
      <c r="H67" s="1">
        <f t="shared" si="1"/>
        <v>1</v>
      </c>
      <c r="I67" s="1">
        <f t="shared" si="0"/>
        <v>8</v>
      </c>
    </row>
    <row r="68" spans="1:9" x14ac:dyDescent="0.35">
      <c r="A68" s="321">
        <f t="shared" si="4"/>
        <v>42006.333333333256</v>
      </c>
      <c r="B68" s="303"/>
      <c r="C68" s="303">
        <v>33</v>
      </c>
      <c r="D68" s="304">
        <f>INDEX(Method_calculation!$J$161:$L$184,Output_interface!I68,Output_interface!H68)</f>
        <v>0</v>
      </c>
      <c r="E68" s="304">
        <f>INDEX(Method_calculation!$J$194:$L$217,Output_interface!I68,Output_interface!H68)</f>
        <v>0</v>
      </c>
      <c r="G68" s="1">
        <f>VLOOKUP(A68+1/48,Interface!$B$118:$D$483,3)</f>
        <v>5</v>
      </c>
      <c r="H68" s="1">
        <f t="shared" si="1"/>
        <v>1</v>
      </c>
      <c r="I68" s="1">
        <f t="shared" si="0"/>
        <v>9</v>
      </c>
    </row>
    <row r="69" spans="1:9" x14ac:dyDescent="0.35">
      <c r="A69" s="321">
        <f t="shared" si="4"/>
        <v>42006.37499999992</v>
      </c>
      <c r="B69" s="303"/>
      <c r="C69" s="303">
        <v>34</v>
      </c>
      <c r="D69" s="304">
        <f>INDEX(Method_calculation!$J$161:$L$184,Output_interface!I69,Output_interface!H69)</f>
        <v>0</v>
      </c>
      <c r="E69" s="304">
        <f>INDEX(Method_calculation!$J$194:$L$217,Output_interface!I69,Output_interface!H69)</f>
        <v>0</v>
      </c>
      <c r="G69" s="1">
        <f>VLOOKUP(A69+1/48,Interface!$B$118:$D$483,3)</f>
        <v>5</v>
      </c>
      <c r="H69" s="1">
        <f t="shared" si="1"/>
        <v>1</v>
      </c>
      <c r="I69" s="1">
        <f t="shared" si="0"/>
        <v>10</v>
      </c>
    </row>
    <row r="70" spans="1:9" x14ac:dyDescent="0.35">
      <c r="A70" s="321">
        <f t="shared" si="4"/>
        <v>42006.416666666584</v>
      </c>
      <c r="B70" s="303"/>
      <c r="C70" s="303">
        <v>35</v>
      </c>
      <c r="D70" s="304">
        <f>INDEX(Method_calculation!$J$161:$L$184,Output_interface!I70,Output_interface!H70)</f>
        <v>0</v>
      </c>
      <c r="E70" s="304">
        <f>INDEX(Method_calculation!$J$194:$L$217,Output_interface!I70,Output_interface!H70)</f>
        <v>0</v>
      </c>
      <c r="G70" s="1">
        <f>VLOOKUP(A70+1/48,Interface!$B$118:$D$483,3)</f>
        <v>5</v>
      </c>
      <c r="H70" s="1">
        <f t="shared" si="1"/>
        <v>1</v>
      </c>
      <c r="I70" s="1">
        <f t="shared" si="0"/>
        <v>11</v>
      </c>
    </row>
    <row r="71" spans="1:9" x14ac:dyDescent="0.35">
      <c r="A71" s="321">
        <f t="shared" si="4"/>
        <v>42006.458333333248</v>
      </c>
      <c r="B71" s="303"/>
      <c r="C71" s="303">
        <v>36</v>
      </c>
      <c r="D71" s="304">
        <f>INDEX(Method_calculation!$J$161:$L$184,Output_interface!I71,Output_interface!H71)</f>
        <v>0</v>
      </c>
      <c r="E71" s="304">
        <f>INDEX(Method_calculation!$J$194:$L$217,Output_interface!I71,Output_interface!H71)</f>
        <v>0</v>
      </c>
      <c r="G71" s="1">
        <f>VLOOKUP(A71+1/48,Interface!$B$118:$D$483,3)</f>
        <v>5</v>
      </c>
      <c r="H71" s="1">
        <f t="shared" si="1"/>
        <v>1</v>
      </c>
      <c r="I71" s="1">
        <f t="shared" si="0"/>
        <v>12</v>
      </c>
    </row>
    <row r="72" spans="1:9" x14ac:dyDescent="0.35">
      <c r="A72" s="321">
        <f t="shared" si="4"/>
        <v>42006.499999999913</v>
      </c>
      <c r="B72" s="303"/>
      <c r="C72" s="303">
        <v>37</v>
      </c>
      <c r="D72" s="304">
        <f>INDEX(Method_calculation!$J$161:$L$184,Output_interface!I72,Output_interface!H72)</f>
        <v>0</v>
      </c>
      <c r="E72" s="304">
        <f>INDEX(Method_calculation!$J$194:$L$217,Output_interface!I72,Output_interface!H72)</f>
        <v>0</v>
      </c>
      <c r="G72" s="1">
        <f>VLOOKUP(A72+1/48,Interface!$B$118:$D$483,3)</f>
        <v>5</v>
      </c>
      <c r="H72" s="1">
        <f t="shared" si="1"/>
        <v>1</v>
      </c>
      <c r="I72" s="1">
        <f t="shared" si="0"/>
        <v>13</v>
      </c>
    </row>
    <row r="73" spans="1:9" x14ac:dyDescent="0.35">
      <c r="A73" s="321">
        <f t="shared" si="4"/>
        <v>42006.541666666577</v>
      </c>
      <c r="B73" s="303"/>
      <c r="C73" s="303">
        <v>38</v>
      </c>
      <c r="D73" s="304">
        <f>INDEX(Method_calculation!$J$161:$L$184,Output_interface!I73,Output_interface!H73)</f>
        <v>0</v>
      </c>
      <c r="E73" s="304">
        <f>INDEX(Method_calculation!$J$194:$L$217,Output_interface!I73,Output_interface!H73)</f>
        <v>0</v>
      </c>
      <c r="G73" s="1">
        <f>VLOOKUP(A73+1/48,Interface!$B$118:$D$483,3)</f>
        <v>5</v>
      </c>
      <c r="H73" s="1">
        <f t="shared" si="1"/>
        <v>1</v>
      </c>
      <c r="I73" s="1">
        <f t="shared" si="0"/>
        <v>14</v>
      </c>
    </row>
    <row r="74" spans="1:9" x14ac:dyDescent="0.35">
      <c r="A74" s="321">
        <f t="shared" si="4"/>
        <v>42006.583333333241</v>
      </c>
      <c r="B74" s="303"/>
      <c r="C74" s="303">
        <v>39</v>
      </c>
      <c r="D74" s="304">
        <f>INDEX(Method_calculation!$J$161:$L$184,Output_interface!I74,Output_interface!H74)</f>
        <v>0</v>
      </c>
      <c r="E74" s="304">
        <f>INDEX(Method_calculation!$J$194:$L$217,Output_interface!I74,Output_interface!H74)</f>
        <v>0</v>
      </c>
      <c r="G74" s="1">
        <f>VLOOKUP(A74+1/48,Interface!$B$118:$D$483,3)</f>
        <v>5</v>
      </c>
      <c r="H74" s="1">
        <f t="shared" si="1"/>
        <v>1</v>
      </c>
      <c r="I74" s="1">
        <f t="shared" si="0"/>
        <v>15</v>
      </c>
    </row>
    <row r="75" spans="1:9" x14ac:dyDescent="0.35">
      <c r="A75" s="321">
        <f t="shared" si="4"/>
        <v>42006.624999999905</v>
      </c>
      <c r="B75" s="303"/>
      <c r="C75" s="303">
        <v>40</v>
      </c>
      <c r="D75" s="304">
        <f>INDEX(Method_calculation!$J$161:$L$184,Output_interface!I75,Output_interface!H75)</f>
        <v>0</v>
      </c>
      <c r="E75" s="304">
        <f>INDEX(Method_calculation!$J$194:$L$217,Output_interface!I75,Output_interface!H75)</f>
        <v>0</v>
      </c>
      <c r="G75" s="1">
        <f>VLOOKUP(A75+1/48,Interface!$B$118:$D$483,3)</f>
        <v>5</v>
      </c>
      <c r="H75" s="1">
        <f t="shared" si="1"/>
        <v>1</v>
      </c>
      <c r="I75" s="1">
        <f t="shared" si="0"/>
        <v>16</v>
      </c>
    </row>
    <row r="76" spans="1:9" x14ac:dyDescent="0.35">
      <c r="A76" s="321">
        <f t="shared" si="4"/>
        <v>42006.66666666657</v>
      </c>
      <c r="B76" s="303"/>
      <c r="C76" s="303">
        <v>41</v>
      </c>
      <c r="D76" s="304">
        <f>INDEX(Method_calculation!$J$161:$L$184,Output_interface!I76,Output_interface!H76)</f>
        <v>0</v>
      </c>
      <c r="E76" s="304">
        <f>INDEX(Method_calculation!$J$194:$L$217,Output_interface!I76,Output_interface!H76)</f>
        <v>0</v>
      </c>
      <c r="G76" s="1">
        <f>VLOOKUP(A76+1/48,Interface!$B$118:$D$483,3)</f>
        <v>5</v>
      </c>
      <c r="H76" s="1">
        <f t="shared" si="1"/>
        <v>1</v>
      </c>
      <c r="I76" s="1">
        <f t="shared" si="0"/>
        <v>17</v>
      </c>
    </row>
    <row r="77" spans="1:9" x14ac:dyDescent="0.35">
      <c r="A77" s="321">
        <f t="shared" si="4"/>
        <v>42006.708333333234</v>
      </c>
      <c r="B77" s="303"/>
      <c r="C77" s="303">
        <v>42</v>
      </c>
      <c r="D77" s="304">
        <f>INDEX(Method_calculation!$J$161:$L$184,Output_interface!I77,Output_interface!H77)</f>
        <v>0</v>
      </c>
      <c r="E77" s="304">
        <f>INDEX(Method_calculation!$J$194:$L$217,Output_interface!I77,Output_interface!H77)</f>
        <v>0</v>
      </c>
      <c r="G77" s="1">
        <f>VLOOKUP(A77+1/48,Interface!$B$118:$D$483,3)</f>
        <v>5</v>
      </c>
      <c r="H77" s="1">
        <f t="shared" si="1"/>
        <v>1</v>
      </c>
      <c r="I77" s="1">
        <f t="shared" si="0"/>
        <v>18</v>
      </c>
    </row>
    <row r="78" spans="1:9" x14ac:dyDescent="0.35">
      <c r="A78" s="321">
        <f t="shared" si="4"/>
        <v>42006.749999999898</v>
      </c>
      <c r="B78" s="303"/>
      <c r="C78" s="303">
        <v>43</v>
      </c>
      <c r="D78" s="304">
        <f>INDEX(Method_calculation!$J$161:$L$184,Output_interface!I78,Output_interface!H78)</f>
        <v>0</v>
      </c>
      <c r="E78" s="304">
        <f>INDEX(Method_calculation!$J$194:$L$217,Output_interface!I78,Output_interface!H78)</f>
        <v>0</v>
      </c>
      <c r="G78" s="1">
        <f>VLOOKUP(A78+1/48,Interface!$B$118:$D$483,3)</f>
        <v>5</v>
      </c>
      <c r="H78" s="1">
        <f t="shared" si="1"/>
        <v>1</v>
      </c>
      <c r="I78" s="1">
        <f t="shared" si="0"/>
        <v>19</v>
      </c>
    </row>
    <row r="79" spans="1:9" x14ac:dyDescent="0.35">
      <c r="A79" s="321">
        <f t="shared" si="4"/>
        <v>42006.791666666562</v>
      </c>
      <c r="B79" s="303"/>
      <c r="C79" s="303">
        <v>44</v>
      </c>
      <c r="D79" s="304">
        <f>INDEX(Method_calculation!$J$161:$L$184,Output_interface!I79,Output_interface!H79)</f>
        <v>0</v>
      </c>
      <c r="E79" s="304">
        <f>INDEX(Method_calculation!$J$194:$L$217,Output_interface!I79,Output_interface!H79)</f>
        <v>0</v>
      </c>
      <c r="G79" s="1">
        <f>VLOOKUP(A79+1/48,Interface!$B$118:$D$483,3)</f>
        <v>5</v>
      </c>
      <c r="H79" s="1">
        <f t="shared" si="1"/>
        <v>1</v>
      </c>
      <c r="I79" s="1">
        <f t="shared" si="0"/>
        <v>20</v>
      </c>
    </row>
    <row r="80" spans="1:9" x14ac:dyDescent="0.35">
      <c r="A80" s="321">
        <f t="shared" ref="A80:A143" si="5">+A79+1/24</f>
        <v>42006.833333333227</v>
      </c>
      <c r="B80" s="303"/>
      <c r="C80" s="303">
        <v>45</v>
      </c>
      <c r="D80" s="304">
        <f>INDEX(Method_calculation!$J$161:$L$184,Output_interface!I80,Output_interface!H80)</f>
        <v>0</v>
      </c>
      <c r="E80" s="304">
        <f>INDEX(Method_calculation!$J$194:$L$217,Output_interface!I80,Output_interface!H80)</f>
        <v>0</v>
      </c>
      <c r="G80" s="1">
        <f>VLOOKUP(A80+1/48,Interface!$B$118:$D$483,3)</f>
        <v>5</v>
      </c>
      <c r="H80" s="1">
        <f t="shared" si="1"/>
        <v>1</v>
      </c>
      <c r="I80" s="1">
        <f t="shared" si="0"/>
        <v>21</v>
      </c>
    </row>
    <row r="81" spans="1:9" x14ac:dyDescent="0.35">
      <c r="A81" s="321">
        <f t="shared" si="5"/>
        <v>42006.874999999891</v>
      </c>
      <c r="B81" s="303"/>
      <c r="C81" s="303">
        <v>46</v>
      </c>
      <c r="D81" s="304">
        <f>INDEX(Method_calculation!$J$161:$L$184,Output_interface!I81,Output_interface!H81)</f>
        <v>0</v>
      </c>
      <c r="E81" s="304">
        <f>INDEX(Method_calculation!$J$194:$L$217,Output_interface!I81,Output_interface!H81)</f>
        <v>0</v>
      </c>
      <c r="G81" s="1">
        <f>VLOOKUP(A81+1/48,Interface!$B$118:$D$483,3)</f>
        <v>5</v>
      </c>
      <c r="H81" s="1">
        <f t="shared" si="1"/>
        <v>1</v>
      </c>
      <c r="I81" s="1">
        <f t="shared" si="0"/>
        <v>22</v>
      </c>
    </row>
    <row r="82" spans="1:9" x14ac:dyDescent="0.35">
      <c r="A82" s="321">
        <f t="shared" si="5"/>
        <v>42006.916666666555</v>
      </c>
      <c r="B82" s="303"/>
      <c r="C82" s="303">
        <v>47</v>
      </c>
      <c r="D82" s="304">
        <f>INDEX(Method_calculation!$J$161:$L$184,Output_interface!I82,Output_interface!H82)</f>
        <v>0</v>
      </c>
      <c r="E82" s="304">
        <f>INDEX(Method_calculation!$J$194:$L$217,Output_interface!I82,Output_interface!H82)</f>
        <v>0</v>
      </c>
      <c r="G82" s="1">
        <f>VLOOKUP(A82+1/48,Interface!$B$118:$D$483,3)</f>
        <v>5</v>
      </c>
      <c r="H82" s="1">
        <f t="shared" si="1"/>
        <v>1</v>
      </c>
      <c r="I82" s="1">
        <f t="shared" si="0"/>
        <v>23</v>
      </c>
    </row>
    <row r="83" spans="1:9" x14ac:dyDescent="0.35">
      <c r="A83" s="322">
        <f t="shared" si="5"/>
        <v>42006.958333333219</v>
      </c>
      <c r="B83" s="306"/>
      <c r="C83" s="306">
        <v>48</v>
      </c>
      <c r="D83" s="307">
        <f>INDEX(Method_calculation!$J$161:$L$184,Output_interface!I83,Output_interface!H83)</f>
        <v>0</v>
      </c>
      <c r="E83" s="307">
        <f>INDEX(Method_calculation!$J$194:$L$217,Output_interface!I83,Output_interface!H83)</f>
        <v>0</v>
      </c>
      <c r="G83" s="1">
        <f>VLOOKUP(A83+1/48,Interface!$B$118:$D$483,3)</f>
        <v>5</v>
      </c>
      <c r="H83" s="1">
        <f t="shared" si="1"/>
        <v>1</v>
      </c>
      <c r="I83" s="1">
        <f t="shared" si="0"/>
        <v>24</v>
      </c>
    </row>
    <row r="84" spans="1:9" x14ac:dyDescent="0.35">
      <c r="A84" s="299">
        <f t="shared" si="5"/>
        <v>42006.999999999884</v>
      </c>
      <c r="B84" s="300" t="str">
        <f t="shared" ref="B84" si="6">INDEX($H$27:$H$29,H84)</f>
        <v>Saturday</v>
      </c>
      <c r="C84" s="300">
        <v>49</v>
      </c>
      <c r="D84" s="301">
        <f>INDEX(Method_calculation!$J$161:$L$184,Output_interface!I84,Output_interface!H84)</f>
        <v>0</v>
      </c>
      <c r="E84" s="301">
        <f>INDEX(Method_calculation!$J$194:$L$217,Output_interface!I84,Output_interface!H84)</f>
        <v>0</v>
      </c>
      <c r="G84" s="1">
        <f>VLOOKUP(A84+1/48,Interface!$B$118:$D$483,3)</f>
        <v>6</v>
      </c>
      <c r="H84" s="1">
        <f t="shared" si="1"/>
        <v>2</v>
      </c>
      <c r="I84" s="1">
        <f t="shared" si="0"/>
        <v>1</v>
      </c>
    </row>
    <row r="85" spans="1:9" x14ac:dyDescent="0.35">
      <c r="A85" s="321">
        <f t="shared" si="5"/>
        <v>42007.041666666548</v>
      </c>
      <c r="B85" s="303"/>
      <c r="C85" s="303">
        <v>50</v>
      </c>
      <c r="D85" s="304">
        <f>INDEX(Method_calculation!$J$161:$L$184,Output_interface!I85,Output_interface!H85)</f>
        <v>0</v>
      </c>
      <c r="E85" s="304">
        <f>INDEX(Method_calculation!$J$194:$L$217,Output_interface!I85,Output_interface!H85)</f>
        <v>0</v>
      </c>
      <c r="G85" s="1">
        <f>VLOOKUP(A85+1/48,Interface!$B$118:$D$483,3)</f>
        <v>6</v>
      </c>
      <c r="H85" s="1">
        <f t="shared" si="1"/>
        <v>2</v>
      </c>
      <c r="I85" s="1">
        <f t="shared" si="0"/>
        <v>2</v>
      </c>
    </row>
    <row r="86" spans="1:9" x14ac:dyDescent="0.35">
      <c r="A86" s="321">
        <f t="shared" si="5"/>
        <v>42007.083333333212</v>
      </c>
      <c r="B86" s="303"/>
      <c r="C86" s="303">
        <v>51</v>
      </c>
      <c r="D86" s="304">
        <f>INDEX(Method_calculation!$J$161:$L$184,Output_interface!I86,Output_interface!H86)</f>
        <v>0</v>
      </c>
      <c r="E86" s="304">
        <f>INDEX(Method_calculation!$J$194:$L$217,Output_interface!I86,Output_interface!H86)</f>
        <v>0</v>
      </c>
      <c r="G86" s="1">
        <f>VLOOKUP(A86+1/48,Interface!$B$118:$D$483,3)</f>
        <v>6</v>
      </c>
      <c r="H86" s="1">
        <f t="shared" si="1"/>
        <v>2</v>
      </c>
      <c r="I86" s="1">
        <f t="shared" si="0"/>
        <v>3</v>
      </c>
    </row>
    <row r="87" spans="1:9" x14ac:dyDescent="0.35">
      <c r="A87" s="321">
        <f t="shared" si="5"/>
        <v>42007.124999999876</v>
      </c>
      <c r="B87" s="303"/>
      <c r="C87" s="303">
        <v>52</v>
      </c>
      <c r="D87" s="304">
        <f>INDEX(Method_calculation!$J$161:$L$184,Output_interface!I87,Output_interface!H87)</f>
        <v>0</v>
      </c>
      <c r="E87" s="304">
        <f>INDEX(Method_calculation!$J$194:$L$217,Output_interface!I87,Output_interface!H87)</f>
        <v>0</v>
      </c>
      <c r="G87" s="1">
        <f>VLOOKUP(A87+1/48,Interface!$B$118:$D$483,3)</f>
        <v>6</v>
      </c>
      <c r="H87" s="1">
        <f t="shared" si="1"/>
        <v>2</v>
      </c>
      <c r="I87" s="1">
        <f t="shared" si="0"/>
        <v>4</v>
      </c>
    </row>
    <row r="88" spans="1:9" x14ac:dyDescent="0.35">
      <c r="A88" s="321">
        <f t="shared" si="5"/>
        <v>42007.166666666541</v>
      </c>
      <c r="B88" s="303"/>
      <c r="C88" s="303">
        <v>53</v>
      </c>
      <c r="D88" s="304">
        <f>INDEX(Method_calculation!$J$161:$L$184,Output_interface!I88,Output_interface!H88)</f>
        <v>0</v>
      </c>
      <c r="E88" s="304">
        <f>INDEX(Method_calculation!$J$194:$L$217,Output_interface!I88,Output_interface!H88)</f>
        <v>0</v>
      </c>
      <c r="G88" s="1">
        <f>VLOOKUP(A88+1/48,Interface!$B$118:$D$483,3)</f>
        <v>6</v>
      </c>
      <c r="H88" s="1">
        <f t="shared" si="1"/>
        <v>2</v>
      </c>
      <c r="I88" s="1">
        <f t="shared" si="0"/>
        <v>5</v>
      </c>
    </row>
    <row r="89" spans="1:9" x14ac:dyDescent="0.35">
      <c r="A89" s="321">
        <f t="shared" si="5"/>
        <v>42007.208333333205</v>
      </c>
      <c r="B89" s="303"/>
      <c r="C89" s="303">
        <v>54</v>
      </c>
      <c r="D89" s="304">
        <f>INDEX(Method_calculation!$J$161:$L$184,Output_interface!I89,Output_interface!H89)</f>
        <v>0</v>
      </c>
      <c r="E89" s="304">
        <f>INDEX(Method_calculation!$J$194:$L$217,Output_interface!I89,Output_interface!H89)</f>
        <v>0</v>
      </c>
      <c r="G89" s="1">
        <f>VLOOKUP(A89+1/48,Interface!$B$118:$D$483,3)</f>
        <v>6</v>
      </c>
      <c r="H89" s="1">
        <f t="shared" si="1"/>
        <v>2</v>
      </c>
      <c r="I89" s="1">
        <f t="shared" si="0"/>
        <v>6</v>
      </c>
    </row>
    <row r="90" spans="1:9" x14ac:dyDescent="0.35">
      <c r="A90" s="321">
        <f t="shared" si="5"/>
        <v>42007.249999999869</v>
      </c>
      <c r="B90" s="303"/>
      <c r="C90" s="303">
        <v>55</v>
      </c>
      <c r="D90" s="304">
        <f>INDEX(Method_calculation!$J$161:$L$184,Output_interface!I90,Output_interface!H90)</f>
        <v>0</v>
      </c>
      <c r="E90" s="304">
        <f>INDEX(Method_calculation!$J$194:$L$217,Output_interface!I90,Output_interface!H90)</f>
        <v>0</v>
      </c>
      <c r="G90" s="1">
        <f>VLOOKUP(A90+1/48,Interface!$B$118:$D$483,3)</f>
        <v>6</v>
      </c>
      <c r="H90" s="1">
        <f t="shared" si="1"/>
        <v>2</v>
      </c>
      <c r="I90" s="1">
        <f t="shared" si="0"/>
        <v>7</v>
      </c>
    </row>
    <row r="91" spans="1:9" x14ac:dyDescent="0.35">
      <c r="A91" s="321">
        <f t="shared" si="5"/>
        <v>42007.291666666533</v>
      </c>
      <c r="B91" s="303"/>
      <c r="C91" s="303">
        <v>56</v>
      </c>
      <c r="D91" s="304">
        <f>INDEX(Method_calculation!$J$161:$L$184,Output_interface!I91,Output_interface!H91)</f>
        <v>0</v>
      </c>
      <c r="E91" s="304">
        <f>INDEX(Method_calculation!$J$194:$L$217,Output_interface!I91,Output_interface!H91)</f>
        <v>0</v>
      </c>
      <c r="G91" s="1">
        <f>VLOOKUP(A91+1/48,Interface!$B$118:$D$483,3)</f>
        <v>6</v>
      </c>
      <c r="H91" s="1">
        <f t="shared" si="1"/>
        <v>2</v>
      </c>
      <c r="I91" s="1">
        <f t="shared" si="0"/>
        <v>8</v>
      </c>
    </row>
    <row r="92" spans="1:9" x14ac:dyDescent="0.35">
      <c r="A92" s="321">
        <f t="shared" si="5"/>
        <v>42007.333333333198</v>
      </c>
      <c r="B92" s="303"/>
      <c r="C92" s="303">
        <v>57</v>
      </c>
      <c r="D92" s="304">
        <f>INDEX(Method_calculation!$J$161:$L$184,Output_interface!I92,Output_interface!H92)</f>
        <v>0</v>
      </c>
      <c r="E92" s="304">
        <f>INDEX(Method_calculation!$J$194:$L$217,Output_interface!I92,Output_interface!H92)</f>
        <v>0</v>
      </c>
      <c r="G92" s="1">
        <f>VLOOKUP(A92+1/48,Interface!$B$118:$D$483,3)</f>
        <v>6</v>
      </c>
      <c r="H92" s="1">
        <f t="shared" si="1"/>
        <v>2</v>
      </c>
      <c r="I92" s="1">
        <f t="shared" si="0"/>
        <v>9</v>
      </c>
    </row>
    <row r="93" spans="1:9" x14ac:dyDescent="0.35">
      <c r="A93" s="321">
        <f t="shared" si="5"/>
        <v>42007.374999999862</v>
      </c>
      <c r="B93" s="303"/>
      <c r="C93" s="303">
        <v>58</v>
      </c>
      <c r="D93" s="304">
        <f>INDEX(Method_calculation!$J$161:$L$184,Output_interface!I93,Output_interface!H93)</f>
        <v>0</v>
      </c>
      <c r="E93" s="304">
        <f>INDEX(Method_calculation!$J$194:$L$217,Output_interface!I93,Output_interface!H93)</f>
        <v>0</v>
      </c>
      <c r="G93" s="1">
        <f>VLOOKUP(A93+1/48,Interface!$B$118:$D$483,3)</f>
        <v>6</v>
      </c>
      <c r="H93" s="1">
        <f t="shared" si="1"/>
        <v>2</v>
      </c>
      <c r="I93" s="1">
        <f t="shared" si="0"/>
        <v>10</v>
      </c>
    </row>
    <row r="94" spans="1:9" x14ac:dyDescent="0.35">
      <c r="A94" s="321">
        <f t="shared" si="5"/>
        <v>42007.416666666526</v>
      </c>
      <c r="B94" s="303"/>
      <c r="C94" s="303">
        <v>59</v>
      </c>
      <c r="D94" s="304">
        <f>INDEX(Method_calculation!$J$161:$L$184,Output_interface!I94,Output_interface!H94)</f>
        <v>0</v>
      </c>
      <c r="E94" s="304">
        <f>INDEX(Method_calculation!$J$194:$L$217,Output_interface!I94,Output_interface!H94)</f>
        <v>0</v>
      </c>
      <c r="G94" s="1">
        <f>VLOOKUP(A94+1/48,Interface!$B$118:$D$483,3)</f>
        <v>6</v>
      </c>
      <c r="H94" s="1">
        <f t="shared" si="1"/>
        <v>2</v>
      </c>
      <c r="I94" s="1">
        <f t="shared" si="0"/>
        <v>11</v>
      </c>
    </row>
    <row r="95" spans="1:9" x14ac:dyDescent="0.35">
      <c r="A95" s="321">
        <f t="shared" si="5"/>
        <v>42007.45833333319</v>
      </c>
      <c r="B95" s="303"/>
      <c r="C95" s="303">
        <v>60</v>
      </c>
      <c r="D95" s="304">
        <f>INDEX(Method_calculation!$J$161:$L$184,Output_interface!I95,Output_interface!H95)</f>
        <v>0</v>
      </c>
      <c r="E95" s="304">
        <f>INDEX(Method_calculation!$J$194:$L$217,Output_interface!I95,Output_interface!H95)</f>
        <v>0</v>
      </c>
      <c r="G95" s="1">
        <f>VLOOKUP(A95+1/48,Interface!$B$118:$D$483,3)</f>
        <v>6</v>
      </c>
      <c r="H95" s="1">
        <f t="shared" si="1"/>
        <v>2</v>
      </c>
      <c r="I95" s="1">
        <f t="shared" si="0"/>
        <v>12</v>
      </c>
    </row>
    <row r="96" spans="1:9" x14ac:dyDescent="0.35">
      <c r="A96" s="321">
        <f t="shared" si="5"/>
        <v>42007.499999999854</v>
      </c>
      <c r="B96" s="303"/>
      <c r="C96" s="303">
        <v>61</v>
      </c>
      <c r="D96" s="304">
        <f>INDEX(Method_calculation!$J$161:$L$184,Output_interface!I96,Output_interface!H96)</f>
        <v>0</v>
      </c>
      <c r="E96" s="304">
        <f>INDEX(Method_calculation!$J$194:$L$217,Output_interface!I96,Output_interface!H96)</f>
        <v>0</v>
      </c>
      <c r="G96" s="1">
        <f>VLOOKUP(A96+1/48,Interface!$B$118:$D$483,3)</f>
        <v>6</v>
      </c>
      <c r="H96" s="1">
        <f t="shared" si="1"/>
        <v>2</v>
      </c>
      <c r="I96" s="1">
        <f t="shared" si="0"/>
        <v>13</v>
      </c>
    </row>
    <row r="97" spans="1:9" x14ac:dyDescent="0.35">
      <c r="A97" s="321">
        <f t="shared" si="5"/>
        <v>42007.541666666519</v>
      </c>
      <c r="B97" s="303"/>
      <c r="C97" s="303">
        <v>62</v>
      </c>
      <c r="D97" s="304">
        <f>INDEX(Method_calculation!$J$161:$L$184,Output_interface!I97,Output_interface!H97)</f>
        <v>0</v>
      </c>
      <c r="E97" s="304">
        <f>INDEX(Method_calculation!$J$194:$L$217,Output_interface!I97,Output_interface!H97)</f>
        <v>0</v>
      </c>
      <c r="G97" s="1">
        <f>VLOOKUP(A97+1/48,Interface!$B$118:$D$483,3)</f>
        <v>6</v>
      </c>
      <c r="H97" s="1">
        <f t="shared" si="1"/>
        <v>2</v>
      </c>
      <c r="I97" s="1">
        <f t="shared" si="0"/>
        <v>14</v>
      </c>
    </row>
    <row r="98" spans="1:9" x14ac:dyDescent="0.35">
      <c r="A98" s="321">
        <f t="shared" si="5"/>
        <v>42007.583333333183</v>
      </c>
      <c r="B98" s="303"/>
      <c r="C98" s="303">
        <v>63</v>
      </c>
      <c r="D98" s="304">
        <f>INDEX(Method_calculation!$J$161:$L$184,Output_interface!I98,Output_interface!H98)</f>
        <v>0</v>
      </c>
      <c r="E98" s="304">
        <f>INDEX(Method_calculation!$J$194:$L$217,Output_interface!I98,Output_interface!H98)</f>
        <v>0</v>
      </c>
      <c r="G98" s="1">
        <f>VLOOKUP(A98+1/48,Interface!$B$118:$D$483,3)</f>
        <v>6</v>
      </c>
      <c r="H98" s="1">
        <f t="shared" si="1"/>
        <v>2</v>
      </c>
      <c r="I98" s="1">
        <f t="shared" si="0"/>
        <v>15</v>
      </c>
    </row>
    <row r="99" spans="1:9" x14ac:dyDescent="0.35">
      <c r="A99" s="321">
        <f t="shared" si="5"/>
        <v>42007.624999999847</v>
      </c>
      <c r="B99" s="303"/>
      <c r="C99" s="303">
        <v>64</v>
      </c>
      <c r="D99" s="304">
        <f>INDEX(Method_calculation!$J$161:$L$184,Output_interface!I99,Output_interface!H99)</f>
        <v>0</v>
      </c>
      <c r="E99" s="304">
        <f>INDEX(Method_calculation!$J$194:$L$217,Output_interface!I99,Output_interface!H99)</f>
        <v>0</v>
      </c>
      <c r="G99" s="1">
        <f>VLOOKUP(A99+1/48,Interface!$B$118:$D$483,3)</f>
        <v>6</v>
      </c>
      <c r="H99" s="1">
        <f t="shared" si="1"/>
        <v>2</v>
      </c>
      <c r="I99" s="1">
        <f t="shared" si="0"/>
        <v>16</v>
      </c>
    </row>
    <row r="100" spans="1:9" x14ac:dyDescent="0.35">
      <c r="A100" s="321">
        <f t="shared" si="5"/>
        <v>42007.666666666511</v>
      </c>
      <c r="B100" s="303"/>
      <c r="C100" s="303">
        <v>65</v>
      </c>
      <c r="D100" s="304">
        <f>INDEX(Method_calculation!$J$161:$L$184,Output_interface!I100,Output_interface!H100)</f>
        <v>0</v>
      </c>
      <c r="E100" s="304">
        <f>INDEX(Method_calculation!$J$194:$L$217,Output_interface!I100,Output_interface!H100)</f>
        <v>0</v>
      </c>
      <c r="G100" s="1">
        <f>VLOOKUP(A100+1/48,Interface!$B$118:$D$483,3)</f>
        <v>6</v>
      </c>
      <c r="H100" s="1">
        <f t="shared" si="1"/>
        <v>2</v>
      </c>
      <c r="I100" s="1">
        <f t="shared" ref="I100:I163" si="7">MOD(C100-1,24)+1</f>
        <v>17</v>
      </c>
    </row>
    <row r="101" spans="1:9" x14ac:dyDescent="0.35">
      <c r="A101" s="321">
        <f t="shared" si="5"/>
        <v>42007.708333333176</v>
      </c>
      <c r="B101" s="303"/>
      <c r="C101" s="303">
        <v>66</v>
      </c>
      <c r="D101" s="304">
        <f>INDEX(Method_calculation!$J$161:$L$184,Output_interface!I101,Output_interface!H101)</f>
        <v>0</v>
      </c>
      <c r="E101" s="304">
        <f>INDEX(Method_calculation!$J$194:$L$217,Output_interface!I101,Output_interface!H101)</f>
        <v>0</v>
      </c>
      <c r="G101" s="1">
        <f>VLOOKUP(A101+1/48,Interface!$B$118:$D$483,3)</f>
        <v>6</v>
      </c>
      <c r="H101" s="1">
        <f t="shared" ref="H101:H164" si="8">IF(G101=7,3,IF(G101=6,2,1))</f>
        <v>2</v>
      </c>
      <c r="I101" s="1">
        <f t="shared" si="7"/>
        <v>18</v>
      </c>
    </row>
    <row r="102" spans="1:9" x14ac:dyDescent="0.35">
      <c r="A102" s="321">
        <f t="shared" si="5"/>
        <v>42007.74999999984</v>
      </c>
      <c r="B102" s="303"/>
      <c r="C102" s="303">
        <v>67</v>
      </c>
      <c r="D102" s="304">
        <f>INDEX(Method_calculation!$J$161:$L$184,Output_interface!I102,Output_interface!H102)</f>
        <v>0</v>
      </c>
      <c r="E102" s="304">
        <f>INDEX(Method_calculation!$J$194:$L$217,Output_interface!I102,Output_interface!H102)</f>
        <v>0</v>
      </c>
      <c r="G102" s="1">
        <f>VLOOKUP(A102+1/48,Interface!$B$118:$D$483,3)</f>
        <v>6</v>
      </c>
      <c r="H102" s="1">
        <f t="shared" si="8"/>
        <v>2</v>
      </c>
      <c r="I102" s="1">
        <f t="shared" si="7"/>
        <v>19</v>
      </c>
    </row>
    <row r="103" spans="1:9" x14ac:dyDescent="0.35">
      <c r="A103" s="321">
        <f t="shared" si="5"/>
        <v>42007.791666666504</v>
      </c>
      <c r="B103" s="303"/>
      <c r="C103" s="303">
        <v>68</v>
      </c>
      <c r="D103" s="304">
        <f>INDEX(Method_calculation!$J$161:$L$184,Output_interface!I103,Output_interface!H103)</f>
        <v>0</v>
      </c>
      <c r="E103" s="304">
        <f>INDEX(Method_calculation!$J$194:$L$217,Output_interface!I103,Output_interface!H103)</f>
        <v>0</v>
      </c>
      <c r="G103" s="1">
        <f>VLOOKUP(A103+1/48,Interface!$B$118:$D$483,3)</f>
        <v>6</v>
      </c>
      <c r="H103" s="1">
        <f t="shared" si="8"/>
        <v>2</v>
      </c>
      <c r="I103" s="1">
        <f t="shared" si="7"/>
        <v>20</v>
      </c>
    </row>
    <row r="104" spans="1:9" x14ac:dyDescent="0.35">
      <c r="A104" s="321">
        <f t="shared" si="5"/>
        <v>42007.833333333168</v>
      </c>
      <c r="B104" s="303"/>
      <c r="C104" s="303">
        <v>69</v>
      </c>
      <c r="D104" s="304">
        <f>INDEX(Method_calculation!$J$161:$L$184,Output_interface!I104,Output_interface!H104)</f>
        <v>0</v>
      </c>
      <c r="E104" s="304">
        <f>INDEX(Method_calculation!$J$194:$L$217,Output_interface!I104,Output_interface!H104)</f>
        <v>0</v>
      </c>
      <c r="G104" s="1">
        <f>VLOOKUP(A104+1/48,Interface!$B$118:$D$483,3)</f>
        <v>6</v>
      </c>
      <c r="H104" s="1">
        <f t="shared" si="8"/>
        <v>2</v>
      </c>
      <c r="I104" s="1">
        <f t="shared" si="7"/>
        <v>21</v>
      </c>
    </row>
    <row r="105" spans="1:9" x14ac:dyDescent="0.35">
      <c r="A105" s="321">
        <f t="shared" si="5"/>
        <v>42007.874999999833</v>
      </c>
      <c r="B105" s="303"/>
      <c r="C105" s="303">
        <v>70</v>
      </c>
      <c r="D105" s="304">
        <f>INDEX(Method_calculation!$J$161:$L$184,Output_interface!I105,Output_interface!H105)</f>
        <v>0</v>
      </c>
      <c r="E105" s="304">
        <f>INDEX(Method_calculation!$J$194:$L$217,Output_interface!I105,Output_interface!H105)</f>
        <v>0</v>
      </c>
      <c r="G105" s="1">
        <f>VLOOKUP(A105+1/48,Interface!$B$118:$D$483,3)</f>
        <v>6</v>
      </c>
      <c r="H105" s="1">
        <f t="shared" si="8"/>
        <v>2</v>
      </c>
      <c r="I105" s="1">
        <f t="shared" si="7"/>
        <v>22</v>
      </c>
    </row>
    <row r="106" spans="1:9" x14ac:dyDescent="0.35">
      <c r="A106" s="321">
        <f t="shared" si="5"/>
        <v>42007.916666666497</v>
      </c>
      <c r="B106" s="303"/>
      <c r="C106" s="303">
        <v>71</v>
      </c>
      <c r="D106" s="304">
        <f>INDEX(Method_calculation!$J$161:$L$184,Output_interface!I106,Output_interface!H106)</f>
        <v>0</v>
      </c>
      <c r="E106" s="304">
        <f>INDEX(Method_calculation!$J$194:$L$217,Output_interface!I106,Output_interface!H106)</f>
        <v>0</v>
      </c>
      <c r="G106" s="1">
        <f>VLOOKUP(A106+1/48,Interface!$B$118:$D$483,3)</f>
        <v>6</v>
      </c>
      <c r="H106" s="1">
        <f t="shared" si="8"/>
        <v>2</v>
      </c>
      <c r="I106" s="1">
        <f t="shared" si="7"/>
        <v>23</v>
      </c>
    </row>
    <row r="107" spans="1:9" x14ac:dyDescent="0.35">
      <c r="A107" s="322">
        <f t="shared" si="5"/>
        <v>42007.958333333161</v>
      </c>
      <c r="B107" s="306"/>
      <c r="C107" s="306">
        <v>72</v>
      </c>
      <c r="D107" s="307">
        <f>INDEX(Method_calculation!$J$161:$L$184,Output_interface!I107,Output_interface!H107)</f>
        <v>0</v>
      </c>
      <c r="E107" s="307">
        <f>INDEX(Method_calculation!$J$194:$L$217,Output_interface!I107,Output_interface!H107)</f>
        <v>0</v>
      </c>
      <c r="G107" s="1">
        <f>VLOOKUP(A107+1/48,Interface!$B$118:$D$483,3)</f>
        <v>6</v>
      </c>
      <c r="H107" s="1">
        <f t="shared" si="8"/>
        <v>2</v>
      </c>
      <c r="I107" s="1">
        <f t="shared" si="7"/>
        <v>24</v>
      </c>
    </row>
    <row r="108" spans="1:9" x14ac:dyDescent="0.35">
      <c r="A108" s="299">
        <f t="shared" si="5"/>
        <v>42007.999999999825</v>
      </c>
      <c r="B108" s="300" t="str">
        <f t="shared" ref="B108" si="9">INDEX($H$27:$H$29,H108)</f>
        <v>Holiday</v>
      </c>
      <c r="C108" s="300">
        <v>73</v>
      </c>
      <c r="D108" s="301">
        <f>INDEX(Method_calculation!$J$161:$L$184,Output_interface!I108,Output_interface!H108)</f>
        <v>0</v>
      </c>
      <c r="E108" s="301">
        <f>INDEX(Method_calculation!$J$194:$L$217,Output_interface!I108,Output_interface!H108)</f>
        <v>0</v>
      </c>
      <c r="G108" s="1">
        <f>VLOOKUP(A108+1/48,Interface!$B$118:$D$483,3)</f>
        <v>7</v>
      </c>
      <c r="H108" s="1">
        <f t="shared" si="8"/>
        <v>3</v>
      </c>
      <c r="I108" s="1">
        <f t="shared" si="7"/>
        <v>1</v>
      </c>
    </row>
    <row r="109" spans="1:9" x14ac:dyDescent="0.35">
      <c r="A109" s="321">
        <f t="shared" si="5"/>
        <v>42008.04166666649</v>
      </c>
      <c r="B109" s="303"/>
      <c r="C109" s="303">
        <v>74</v>
      </c>
      <c r="D109" s="304">
        <f>INDEX(Method_calculation!$J$161:$L$184,Output_interface!I109,Output_interface!H109)</f>
        <v>0</v>
      </c>
      <c r="E109" s="304">
        <f>INDEX(Method_calculation!$J$194:$L$217,Output_interface!I109,Output_interface!H109)</f>
        <v>0</v>
      </c>
      <c r="G109" s="1">
        <f>VLOOKUP(A109+1/48,Interface!$B$118:$D$483,3)</f>
        <v>7</v>
      </c>
      <c r="H109" s="1">
        <f t="shared" si="8"/>
        <v>3</v>
      </c>
      <c r="I109" s="1">
        <f t="shared" si="7"/>
        <v>2</v>
      </c>
    </row>
    <row r="110" spans="1:9" x14ac:dyDescent="0.35">
      <c r="A110" s="321">
        <f t="shared" si="5"/>
        <v>42008.083333333154</v>
      </c>
      <c r="B110" s="303"/>
      <c r="C110" s="303">
        <v>75</v>
      </c>
      <c r="D110" s="304">
        <f>INDEX(Method_calculation!$J$161:$L$184,Output_interface!I110,Output_interface!H110)</f>
        <v>0</v>
      </c>
      <c r="E110" s="304">
        <f>INDEX(Method_calculation!$J$194:$L$217,Output_interface!I110,Output_interface!H110)</f>
        <v>0</v>
      </c>
      <c r="G110" s="1">
        <f>VLOOKUP(A110+1/48,Interface!$B$118:$D$483,3)</f>
        <v>7</v>
      </c>
      <c r="H110" s="1">
        <f t="shared" si="8"/>
        <v>3</v>
      </c>
      <c r="I110" s="1">
        <f t="shared" si="7"/>
        <v>3</v>
      </c>
    </row>
    <row r="111" spans="1:9" x14ac:dyDescent="0.35">
      <c r="A111" s="321">
        <f t="shared" si="5"/>
        <v>42008.124999999818</v>
      </c>
      <c r="B111" s="303"/>
      <c r="C111" s="303">
        <v>76</v>
      </c>
      <c r="D111" s="304">
        <f>INDEX(Method_calculation!$J$161:$L$184,Output_interface!I111,Output_interface!H111)</f>
        <v>0</v>
      </c>
      <c r="E111" s="304">
        <f>INDEX(Method_calculation!$J$194:$L$217,Output_interface!I111,Output_interface!H111)</f>
        <v>0</v>
      </c>
      <c r="G111" s="1">
        <f>VLOOKUP(A111+1/48,Interface!$B$118:$D$483,3)</f>
        <v>7</v>
      </c>
      <c r="H111" s="1">
        <f t="shared" si="8"/>
        <v>3</v>
      </c>
      <c r="I111" s="1">
        <f t="shared" si="7"/>
        <v>4</v>
      </c>
    </row>
    <row r="112" spans="1:9" x14ac:dyDescent="0.35">
      <c r="A112" s="321">
        <f t="shared" si="5"/>
        <v>42008.166666666482</v>
      </c>
      <c r="B112" s="303"/>
      <c r="C112" s="303">
        <v>77</v>
      </c>
      <c r="D112" s="304">
        <f>INDEX(Method_calculation!$J$161:$L$184,Output_interface!I112,Output_interface!H112)</f>
        <v>0</v>
      </c>
      <c r="E112" s="304">
        <f>INDEX(Method_calculation!$J$194:$L$217,Output_interface!I112,Output_interface!H112)</f>
        <v>0</v>
      </c>
      <c r="G112" s="1">
        <f>VLOOKUP(A112+1/48,Interface!$B$118:$D$483,3)</f>
        <v>7</v>
      </c>
      <c r="H112" s="1">
        <f t="shared" si="8"/>
        <v>3</v>
      </c>
      <c r="I112" s="1">
        <f t="shared" si="7"/>
        <v>5</v>
      </c>
    </row>
    <row r="113" spans="1:9" x14ac:dyDescent="0.35">
      <c r="A113" s="321">
        <f t="shared" si="5"/>
        <v>42008.208333333147</v>
      </c>
      <c r="B113" s="303"/>
      <c r="C113" s="303">
        <v>78</v>
      </c>
      <c r="D113" s="304">
        <f>INDEX(Method_calculation!$J$161:$L$184,Output_interface!I113,Output_interface!H113)</f>
        <v>0</v>
      </c>
      <c r="E113" s="304">
        <f>INDEX(Method_calculation!$J$194:$L$217,Output_interface!I113,Output_interface!H113)</f>
        <v>0</v>
      </c>
      <c r="G113" s="1">
        <f>VLOOKUP(A113+1/48,Interface!$B$118:$D$483,3)</f>
        <v>7</v>
      </c>
      <c r="H113" s="1">
        <f t="shared" si="8"/>
        <v>3</v>
      </c>
      <c r="I113" s="1">
        <f t="shared" si="7"/>
        <v>6</v>
      </c>
    </row>
    <row r="114" spans="1:9" x14ac:dyDescent="0.35">
      <c r="A114" s="321">
        <f t="shared" si="5"/>
        <v>42008.249999999811</v>
      </c>
      <c r="B114" s="303"/>
      <c r="C114" s="303">
        <v>79</v>
      </c>
      <c r="D114" s="304">
        <f>INDEX(Method_calculation!$J$161:$L$184,Output_interface!I114,Output_interface!H114)</f>
        <v>0</v>
      </c>
      <c r="E114" s="304">
        <f>INDEX(Method_calculation!$J$194:$L$217,Output_interface!I114,Output_interface!H114)</f>
        <v>0</v>
      </c>
      <c r="G114" s="1">
        <f>VLOOKUP(A114+1/48,Interface!$B$118:$D$483,3)</f>
        <v>7</v>
      </c>
      <c r="H114" s="1">
        <f t="shared" si="8"/>
        <v>3</v>
      </c>
      <c r="I114" s="1">
        <f t="shared" si="7"/>
        <v>7</v>
      </c>
    </row>
    <row r="115" spans="1:9" x14ac:dyDescent="0.35">
      <c r="A115" s="321">
        <f t="shared" si="5"/>
        <v>42008.291666666475</v>
      </c>
      <c r="B115" s="303"/>
      <c r="C115" s="303">
        <v>80</v>
      </c>
      <c r="D115" s="304">
        <f>INDEX(Method_calculation!$J$161:$L$184,Output_interface!I115,Output_interface!H115)</f>
        <v>0</v>
      </c>
      <c r="E115" s="304">
        <f>INDEX(Method_calculation!$J$194:$L$217,Output_interface!I115,Output_interface!H115)</f>
        <v>0</v>
      </c>
      <c r="G115" s="1">
        <f>VLOOKUP(A115+1/48,Interface!$B$118:$D$483,3)</f>
        <v>7</v>
      </c>
      <c r="H115" s="1">
        <f t="shared" si="8"/>
        <v>3</v>
      </c>
      <c r="I115" s="1">
        <f t="shared" si="7"/>
        <v>8</v>
      </c>
    </row>
    <row r="116" spans="1:9" x14ac:dyDescent="0.35">
      <c r="A116" s="321">
        <f t="shared" si="5"/>
        <v>42008.333333333139</v>
      </c>
      <c r="B116" s="303"/>
      <c r="C116" s="303">
        <v>81</v>
      </c>
      <c r="D116" s="304">
        <f>INDEX(Method_calculation!$J$161:$L$184,Output_interface!I116,Output_interface!H116)</f>
        <v>0</v>
      </c>
      <c r="E116" s="304">
        <f>INDEX(Method_calculation!$J$194:$L$217,Output_interface!I116,Output_interface!H116)</f>
        <v>0</v>
      </c>
      <c r="G116" s="1">
        <f>VLOOKUP(A116+1/48,Interface!$B$118:$D$483,3)</f>
        <v>7</v>
      </c>
      <c r="H116" s="1">
        <f t="shared" si="8"/>
        <v>3</v>
      </c>
      <c r="I116" s="1">
        <f t="shared" si="7"/>
        <v>9</v>
      </c>
    </row>
    <row r="117" spans="1:9" x14ac:dyDescent="0.35">
      <c r="A117" s="321">
        <f t="shared" si="5"/>
        <v>42008.374999999804</v>
      </c>
      <c r="B117" s="303"/>
      <c r="C117" s="303">
        <v>82</v>
      </c>
      <c r="D117" s="304">
        <f>INDEX(Method_calculation!$J$161:$L$184,Output_interface!I117,Output_interface!H117)</f>
        <v>0</v>
      </c>
      <c r="E117" s="304">
        <f>INDEX(Method_calculation!$J$194:$L$217,Output_interface!I117,Output_interface!H117)</f>
        <v>0</v>
      </c>
      <c r="G117" s="1">
        <f>VLOOKUP(A117+1/48,Interface!$B$118:$D$483,3)</f>
        <v>7</v>
      </c>
      <c r="H117" s="1">
        <f t="shared" si="8"/>
        <v>3</v>
      </c>
      <c r="I117" s="1">
        <f t="shared" si="7"/>
        <v>10</v>
      </c>
    </row>
    <row r="118" spans="1:9" x14ac:dyDescent="0.35">
      <c r="A118" s="321">
        <f t="shared" si="5"/>
        <v>42008.416666666468</v>
      </c>
      <c r="B118" s="303"/>
      <c r="C118" s="303">
        <v>83</v>
      </c>
      <c r="D118" s="304">
        <f>INDEX(Method_calculation!$J$161:$L$184,Output_interface!I118,Output_interface!H118)</f>
        <v>0</v>
      </c>
      <c r="E118" s="304">
        <f>INDEX(Method_calculation!$J$194:$L$217,Output_interface!I118,Output_interface!H118)</f>
        <v>0</v>
      </c>
      <c r="G118" s="1">
        <f>VLOOKUP(A118+1/48,Interface!$B$118:$D$483,3)</f>
        <v>7</v>
      </c>
      <c r="H118" s="1">
        <f t="shared" si="8"/>
        <v>3</v>
      </c>
      <c r="I118" s="1">
        <f t="shared" si="7"/>
        <v>11</v>
      </c>
    </row>
    <row r="119" spans="1:9" x14ac:dyDescent="0.35">
      <c r="A119" s="321">
        <f t="shared" si="5"/>
        <v>42008.458333333132</v>
      </c>
      <c r="B119" s="303"/>
      <c r="C119" s="303">
        <v>84</v>
      </c>
      <c r="D119" s="304">
        <f>INDEX(Method_calculation!$J$161:$L$184,Output_interface!I119,Output_interface!H119)</f>
        <v>0</v>
      </c>
      <c r="E119" s="304">
        <f>INDEX(Method_calculation!$J$194:$L$217,Output_interface!I119,Output_interface!H119)</f>
        <v>0</v>
      </c>
      <c r="G119" s="1">
        <f>VLOOKUP(A119+1/48,Interface!$B$118:$D$483,3)</f>
        <v>7</v>
      </c>
      <c r="H119" s="1">
        <f t="shared" si="8"/>
        <v>3</v>
      </c>
      <c r="I119" s="1">
        <f t="shared" si="7"/>
        <v>12</v>
      </c>
    </row>
    <row r="120" spans="1:9" x14ac:dyDescent="0.35">
      <c r="A120" s="321">
        <f t="shared" si="5"/>
        <v>42008.499999999796</v>
      </c>
      <c r="B120" s="303"/>
      <c r="C120" s="303">
        <v>85</v>
      </c>
      <c r="D120" s="304">
        <f>INDEX(Method_calculation!$J$161:$L$184,Output_interface!I120,Output_interface!H120)</f>
        <v>0</v>
      </c>
      <c r="E120" s="304">
        <f>INDEX(Method_calculation!$J$194:$L$217,Output_interface!I120,Output_interface!H120)</f>
        <v>0</v>
      </c>
      <c r="G120" s="1">
        <f>VLOOKUP(A120+1/48,Interface!$B$118:$D$483,3)</f>
        <v>7</v>
      </c>
      <c r="H120" s="1">
        <f t="shared" si="8"/>
        <v>3</v>
      </c>
      <c r="I120" s="1">
        <f t="shared" si="7"/>
        <v>13</v>
      </c>
    </row>
    <row r="121" spans="1:9" x14ac:dyDescent="0.35">
      <c r="A121" s="321">
        <f t="shared" si="5"/>
        <v>42008.541666666461</v>
      </c>
      <c r="B121" s="303"/>
      <c r="C121" s="303">
        <v>86</v>
      </c>
      <c r="D121" s="304">
        <f>INDEX(Method_calculation!$J$161:$L$184,Output_interface!I121,Output_interface!H121)</f>
        <v>0</v>
      </c>
      <c r="E121" s="304">
        <f>INDEX(Method_calculation!$J$194:$L$217,Output_interface!I121,Output_interface!H121)</f>
        <v>0</v>
      </c>
      <c r="G121" s="1">
        <f>VLOOKUP(A121+1/48,Interface!$B$118:$D$483,3)</f>
        <v>7</v>
      </c>
      <c r="H121" s="1">
        <f t="shared" si="8"/>
        <v>3</v>
      </c>
      <c r="I121" s="1">
        <f t="shared" si="7"/>
        <v>14</v>
      </c>
    </row>
    <row r="122" spans="1:9" x14ac:dyDescent="0.35">
      <c r="A122" s="321">
        <f t="shared" si="5"/>
        <v>42008.583333333125</v>
      </c>
      <c r="B122" s="303"/>
      <c r="C122" s="303">
        <v>87</v>
      </c>
      <c r="D122" s="304">
        <f>INDEX(Method_calculation!$J$161:$L$184,Output_interface!I122,Output_interface!H122)</f>
        <v>0</v>
      </c>
      <c r="E122" s="304">
        <f>INDEX(Method_calculation!$J$194:$L$217,Output_interface!I122,Output_interface!H122)</f>
        <v>0</v>
      </c>
      <c r="G122" s="1">
        <f>VLOOKUP(A122+1/48,Interface!$B$118:$D$483,3)</f>
        <v>7</v>
      </c>
      <c r="H122" s="1">
        <f t="shared" si="8"/>
        <v>3</v>
      </c>
      <c r="I122" s="1">
        <f t="shared" si="7"/>
        <v>15</v>
      </c>
    </row>
    <row r="123" spans="1:9" x14ac:dyDescent="0.35">
      <c r="A123" s="321">
        <f t="shared" si="5"/>
        <v>42008.624999999789</v>
      </c>
      <c r="B123" s="303"/>
      <c r="C123" s="303">
        <v>88</v>
      </c>
      <c r="D123" s="304">
        <f>INDEX(Method_calculation!$J$161:$L$184,Output_interface!I123,Output_interface!H123)</f>
        <v>0</v>
      </c>
      <c r="E123" s="304">
        <f>INDEX(Method_calculation!$J$194:$L$217,Output_interface!I123,Output_interface!H123)</f>
        <v>0</v>
      </c>
      <c r="G123" s="1">
        <f>VLOOKUP(A123+1/48,Interface!$B$118:$D$483,3)</f>
        <v>7</v>
      </c>
      <c r="H123" s="1">
        <f t="shared" si="8"/>
        <v>3</v>
      </c>
      <c r="I123" s="1">
        <f t="shared" si="7"/>
        <v>16</v>
      </c>
    </row>
    <row r="124" spans="1:9" x14ac:dyDescent="0.35">
      <c r="A124" s="321">
        <f t="shared" si="5"/>
        <v>42008.666666666453</v>
      </c>
      <c r="B124" s="303"/>
      <c r="C124" s="303">
        <v>89</v>
      </c>
      <c r="D124" s="304">
        <f>INDEX(Method_calculation!$J$161:$L$184,Output_interface!I124,Output_interface!H124)</f>
        <v>0</v>
      </c>
      <c r="E124" s="304">
        <f>INDEX(Method_calculation!$J$194:$L$217,Output_interface!I124,Output_interface!H124)</f>
        <v>0</v>
      </c>
      <c r="G124" s="1">
        <f>VLOOKUP(A124+1/48,Interface!$B$118:$D$483,3)</f>
        <v>7</v>
      </c>
      <c r="H124" s="1">
        <f t="shared" si="8"/>
        <v>3</v>
      </c>
      <c r="I124" s="1">
        <f t="shared" si="7"/>
        <v>17</v>
      </c>
    </row>
    <row r="125" spans="1:9" x14ac:dyDescent="0.35">
      <c r="A125" s="321">
        <f t="shared" si="5"/>
        <v>42008.708333333117</v>
      </c>
      <c r="B125" s="303"/>
      <c r="C125" s="303">
        <v>90</v>
      </c>
      <c r="D125" s="304">
        <f>INDEX(Method_calculation!$J$161:$L$184,Output_interface!I125,Output_interface!H125)</f>
        <v>0</v>
      </c>
      <c r="E125" s="304">
        <f>INDEX(Method_calculation!$J$194:$L$217,Output_interface!I125,Output_interface!H125)</f>
        <v>0</v>
      </c>
      <c r="G125" s="1">
        <f>VLOOKUP(A125+1/48,Interface!$B$118:$D$483,3)</f>
        <v>7</v>
      </c>
      <c r="H125" s="1">
        <f t="shared" si="8"/>
        <v>3</v>
      </c>
      <c r="I125" s="1">
        <f t="shared" si="7"/>
        <v>18</v>
      </c>
    </row>
    <row r="126" spans="1:9" x14ac:dyDescent="0.35">
      <c r="A126" s="321">
        <f t="shared" si="5"/>
        <v>42008.749999999782</v>
      </c>
      <c r="B126" s="303"/>
      <c r="C126" s="303">
        <v>91</v>
      </c>
      <c r="D126" s="304">
        <f>INDEX(Method_calculation!$J$161:$L$184,Output_interface!I126,Output_interface!H126)</f>
        <v>0</v>
      </c>
      <c r="E126" s="304">
        <f>INDEX(Method_calculation!$J$194:$L$217,Output_interface!I126,Output_interface!H126)</f>
        <v>0</v>
      </c>
      <c r="G126" s="1">
        <f>VLOOKUP(A126+1/48,Interface!$B$118:$D$483,3)</f>
        <v>7</v>
      </c>
      <c r="H126" s="1">
        <f t="shared" si="8"/>
        <v>3</v>
      </c>
      <c r="I126" s="1">
        <f t="shared" si="7"/>
        <v>19</v>
      </c>
    </row>
    <row r="127" spans="1:9" x14ac:dyDescent="0.35">
      <c r="A127" s="321">
        <f t="shared" si="5"/>
        <v>42008.791666666446</v>
      </c>
      <c r="B127" s="303"/>
      <c r="C127" s="303">
        <v>92</v>
      </c>
      <c r="D127" s="304">
        <f>INDEX(Method_calculation!$J$161:$L$184,Output_interface!I127,Output_interface!H127)</f>
        <v>0</v>
      </c>
      <c r="E127" s="304">
        <f>INDEX(Method_calculation!$J$194:$L$217,Output_interface!I127,Output_interface!H127)</f>
        <v>0</v>
      </c>
      <c r="G127" s="1">
        <f>VLOOKUP(A127+1/48,Interface!$B$118:$D$483,3)</f>
        <v>7</v>
      </c>
      <c r="H127" s="1">
        <f t="shared" si="8"/>
        <v>3</v>
      </c>
      <c r="I127" s="1">
        <f t="shared" si="7"/>
        <v>20</v>
      </c>
    </row>
    <row r="128" spans="1:9" x14ac:dyDescent="0.35">
      <c r="A128" s="321">
        <f t="shared" si="5"/>
        <v>42008.83333333311</v>
      </c>
      <c r="B128" s="303"/>
      <c r="C128" s="303">
        <v>93</v>
      </c>
      <c r="D128" s="304">
        <f>INDEX(Method_calculation!$J$161:$L$184,Output_interface!I128,Output_interface!H128)</f>
        <v>0</v>
      </c>
      <c r="E128" s="304">
        <f>INDEX(Method_calculation!$J$194:$L$217,Output_interface!I128,Output_interface!H128)</f>
        <v>0</v>
      </c>
      <c r="G128" s="1">
        <f>VLOOKUP(A128+1/48,Interface!$B$118:$D$483,3)</f>
        <v>7</v>
      </c>
      <c r="H128" s="1">
        <f t="shared" si="8"/>
        <v>3</v>
      </c>
      <c r="I128" s="1">
        <f t="shared" si="7"/>
        <v>21</v>
      </c>
    </row>
    <row r="129" spans="1:9" x14ac:dyDescent="0.35">
      <c r="A129" s="321">
        <f t="shared" si="5"/>
        <v>42008.874999999774</v>
      </c>
      <c r="B129" s="303"/>
      <c r="C129" s="303">
        <v>94</v>
      </c>
      <c r="D129" s="304">
        <f>INDEX(Method_calculation!$J$161:$L$184,Output_interface!I129,Output_interface!H129)</f>
        <v>0</v>
      </c>
      <c r="E129" s="304">
        <f>INDEX(Method_calculation!$J$194:$L$217,Output_interface!I129,Output_interface!H129)</f>
        <v>0</v>
      </c>
      <c r="G129" s="1">
        <f>VLOOKUP(A129+1/48,Interface!$B$118:$D$483,3)</f>
        <v>7</v>
      </c>
      <c r="H129" s="1">
        <f t="shared" si="8"/>
        <v>3</v>
      </c>
      <c r="I129" s="1">
        <f t="shared" si="7"/>
        <v>22</v>
      </c>
    </row>
    <row r="130" spans="1:9" x14ac:dyDescent="0.35">
      <c r="A130" s="321">
        <f t="shared" si="5"/>
        <v>42008.916666666439</v>
      </c>
      <c r="B130" s="303"/>
      <c r="C130" s="303">
        <v>95</v>
      </c>
      <c r="D130" s="304">
        <f>INDEX(Method_calculation!$J$161:$L$184,Output_interface!I130,Output_interface!H130)</f>
        <v>0</v>
      </c>
      <c r="E130" s="304">
        <f>INDEX(Method_calculation!$J$194:$L$217,Output_interface!I130,Output_interface!H130)</f>
        <v>0</v>
      </c>
      <c r="G130" s="1">
        <f>VLOOKUP(A130+1/48,Interface!$B$118:$D$483,3)</f>
        <v>7</v>
      </c>
      <c r="H130" s="1">
        <f t="shared" si="8"/>
        <v>3</v>
      </c>
      <c r="I130" s="1">
        <f t="shared" si="7"/>
        <v>23</v>
      </c>
    </row>
    <row r="131" spans="1:9" x14ac:dyDescent="0.35">
      <c r="A131" s="322">
        <f t="shared" si="5"/>
        <v>42008.958333333103</v>
      </c>
      <c r="B131" s="306"/>
      <c r="C131" s="306">
        <v>96</v>
      </c>
      <c r="D131" s="307">
        <f>INDEX(Method_calculation!$J$161:$L$184,Output_interface!I131,Output_interface!H131)</f>
        <v>0</v>
      </c>
      <c r="E131" s="307">
        <f>INDEX(Method_calculation!$J$194:$L$217,Output_interface!I131,Output_interface!H131)</f>
        <v>0</v>
      </c>
      <c r="G131" s="1">
        <f>VLOOKUP(A131+1/48,Interface!$B$118:$D$483,3)</f>
        <v>7</v>
      </c>
      <c r="H131" s="1">
        <f t="shared" si="8"/>
        <v>3</v>
      </c>
      <c r="I131" s="1">
        <f t="shared" si="7"/>
        <v>24</v>
      </c>
    </row>
    <row r="132" spans="1:9" x14ac:dyDescent="0.35">
      <c r="A132" s="299">
        <f t="shared" si="5"/>
        <v>42008.999999999767</v>
      </c>
      <c r="B132" s="300" t="str">
        <f t="shared" ref="B132" si="10">INDEX($H$27:$H$29,H132)</f>
        <v>Workday</v>
      </c>
      <c r="C132" s="300">
        <v>97</v>
      </c>
      <c r="D132" s="301">
        <f>INDEX(Method_calculation!$J$161:$L$184,Output_interface!I132,Output_interface!H132)</f>
        <v>0</v>
      </c>
      <c r="E132" s="301">
        <f>INDEX(Method_calculation!$J$194:$L$217,Output_interface!I132,Output_interface!H132)</f>
        <v>0</v>
      </c>
      <c r="G132" s="1">
        <f>VLOOKUP(A132+1/48,Interface!$B$118:$D$483,3)</f>
        <v>1</v>
      </c>
      <c r="H132" s="1">
        <f t="shared" si="8"/>
        <v>1</v>
      </c>
      <c r="I132" s="1">
        <f t="shared" si="7"/>
        <v>1</v>
      </c>
    </row>
    <row r="133" spans="1:9" x14ac:dyDescent="0.35">
      <c r="A133" s="321">
        <f t="shared" si="5"/>
        <v>42009.041666666431</v>
      </c>
      <c r="B133" s="303"/>
      <c r="C133" s="303">
        <v>98</v>
      </c>
      <c r="D133" s="304">
        <f>INDEX(Method_calculation!$J$161:$L$184,Output_interface!I133,Output_interface!H133)</f>
        <v>0</v>
      </c>
      <c r="E133" s="304">
        <f>INDEX(Method_calculation!$J$194:$L$217,Output_interface!I133,Output_interface!H133)</f>
        <v>0</v>
      </c>
      <c r="G133" s="1">
        <f>VLOOKUP(A133+1/48,Interface!$B$118:$D$483,3)</f>
        <v>1</v>
      </c>
      <c r="H133" s="1">
        <f t="shared" si="8"/>
        <v>1</v>
      </c>
      <c r="I133" s="1">
        <f t="shared" si="7"/>
        <v>2</v>
      </c>
    </row>
    <row r="134" spans="1:9" x14ac:dyDescent="0.35">
      <c r="A134" s="321">
        <f t="shared" si="5"/>
        <v>42009.083333333096</v>
      </c>
      <c r="B134" s="303"/>
      <c r="C134" s="303">
        <v>99</v>
      </c>
      <c r="D134" s="304">
        <f>INDEX(Method_calculation!$J$161:$L$184,Output_interface!I134,Output_interface!H134)</f>
        <v>0</v>
      </c>
      <c r="E134" s="304">
        <f>INDEX(Method_calculation!$J$194:$L$217,Output_interface!I134,Output_interface!H134)</f>
        <v>0</v>
      </c>
      <c r="G134" s="1">
        <f>VLOOKUP(A134+1/48,Interface!$B$118:$D$483,3)</f>
        <v>1</v>
      </c>
      <c r="H134" s="1">
        <f t="shared" si="8"/>
        <v>1</v>
      </c>
      <c r="I134" s="1">
        <f t="shared" si="7"/>
        <v>3</v>
      </c>
    </row>
    <row r="135" spans="1:9" x14ac:dyDescent="0.35">
      <c r="A135" s="321">
        <f t="shared" si="5"/>
        <v>42009.12499999976</v>
      </c>
      <c r="B135" s="303"/>
      <c r="C135" s="303">
        <v>100</v>
      </c>
      <c r="D135" s="304">
        <f>INDEX(Method_calculation!$J$161:$L$184,Output_interface!I135,Output_interface!H135)</f>
        <v>0</v>
      </c>
      <c r="E135" s="304">
        <f>INDEX(Method_calculation!$J$194:$L$217,Output_interface!I135,Output_interface!H135)</f>
        <v>0</v>
      </c>
      <c r="G135" s="1">
        <f>VLOOKUP(A135+1/48,Interface!$B$118:$D$483,3)</f>
        <v>1</v>
      </c>
      <c r="H135" s="1">
        <f t="shared" si="8"/>
        <v>1</v>
      </c>
      <c r="I135" s="1">
        <f t="shared" si="7"/>
        <v>4</v>
      </c>
    </row>
    <row r="136" spans="1:9" x14ac:dyDescent="0.35">
      <c r="A136" s="321">
        <f t="shared" si="5"/>
        <v>42009.166666666424</v>
      </c>
      <c r="B136" s="303"/>
      <c r="C136" s="303">
        <v>101</v>
      </c>
      <c r="D136" s="304">
        <f>INDEX(Method_calculation!$J$161:$L$184,Output_interface!I136,Output_interface!H136)</f>
        <v>0</v>
      </c>
      <c r="E136" s="304">
        <f>INDEX(Method_calculation!$J$194:$L$217,Output_interface!I136,Output_interface!H136)</f>
        <v>0</v>
      </c>
      <c r="G136" s="1">
        <f>VLOOKUP(A136+1/48,Interface!$B$118:$D$483,3)</f>
        <v>1</v>
      </c>
      <c r="H136" s="1">
        <f t="shared" si="8"/>
        <v>1</v>
      </c>
      <c r="I136" s="1">
        <f t="shared" si="7"/>
        <v>5</v>
      </c>
    </row>
    <row r="137" spans="1:9" x14ac:dyDescent="0.35">
      <c r="A137" s="321">
        <f t="shared" si="5"/>
        <v>42009.208333333088</v>
      </c>
      <c r="B137" s="303"/>
      <c r="C137" s="303">
        <v>102</v>
      </c>
      <c r="D137" s="304">
        <f>INDEX(Method_calculation!$J$161:$L$184,Output_interface!I137,Output_interface!H137)</f>
        <v>0</v>
      </c>
      <c r="E137" s="304">
        <f>INDEX(Method_calculation!$J$194:$L$217,Output_interface!I137,Output_interface!H137)</f>
        <v>0</v>
      </c>
      <c r="G137" s="1">
        <f>VLOOKUP(A137+1/48,Interface!$B$118:$D$483,3)</f>
        <v>1</v>
      </c>
      <c r="H137" s="1">
        <f t="shared" si="8"/>
        <v>1</v>
      </c>
      <c r="I137" s="1">
        <f t="shared" si="7"/>
        <v>6</v>
      </c>
    </row>
    <row r="138" spans="1:9" x14ac:dyDescent="0.35">
      <c r="A138" s="321">
        <f t="shared" si="5"/>
        <v>42009.249999999753</v>
      </c>
      <c r="B138" s="303"/>
      <c r="C138" s="303">
        <v>103</v>
      </c>
      <c r="D138" s="304">
        <f>INDEX(Method_calculation!$J$161:$L$184,Output_interface!I138,Output_interface!H138)</f>
        <v>0</v>
      </c>
      <c r="E138" s="304">
        <f>INDEX(Method_calculation!$J$194:$L$217,Output_interface!I138,Output_interface!H138)</f>
        <v>0</v>
      </c>
      <c r="G138" s="1">
        <f>VLOOKUP(A138+1/48,Interface!$B$118:$D$483,3)</f>
        <v>1</v>
      </c>
      <c r="H138" s="1">
        <f t="shared" si="8"/>
        <v>1</v>
      </c>
      <c r="I138" s="1">
        <f t="shared" si="7"/>
        <v>7</v>
      </c>
    </row>
    <row r="139" spans="1:9" x14ac:dyDescent="0.35">
      <c r="A139" s="321">
        <f t="shared" si="5"/>
        <v>42009.291666666417</v>
      </c>
      <c r="B139" s="303"/>
      <c r="C139" s="303">
        <v>104</v>
      </c>
      <c r="D139" s="304">
        <f>INDEX(Method_calculation!$J$161:$L$184,Output_interface!I139,Output_interface!H139)</f>
        <v>0</v>
      </c>
      <c r="E139" s="304">
        <f>INDEX(Method_calculation!$J$194:$L$217,Output_interface!I139,Output_interface!H139)</f>
        <v>0</v>
      </c>
      <c r="G139" s="1">
        <f>VLOOKUP(A139+1/48,Interface!$B$118:$D$483,3)</f>
        <v>1</v>
      </c>
      <c r="H139" s="1">
        <f t="shared" si="8"/>
        <v>1</v>
      </c>
      <c r="I139" s="1">
        <f t="shared" si="7"/>
        <v>8</v>
      </c>
    </row>
    <row r="140" spans="1:9" x14ac:dyDescent="0.35">
      <c r="A140" s="321">
        <f t="shared" si="5"/>
        <v>42009.333333333081</v>
      </c>
      <c r="B140" s="303"/>
      <c r="C140" s="303">
        <v>105</v>
      </c>
      <c r="D140" s="304">
        <f>INDEX(Method_calculation!$J$161:$L$184,Output_interface!I140,Output_interface!H140)</f>
        <v>0</v>
      </c>
      <c r="E140" s="304">
        <f>INDEX(Method_calculation!$J$194:$L$217,Output_interface!I140,Output_interface!H140)</f>
        <v>0</v>
      </c>
      <c r="G140" s="1">
        <f>VLOOKUP(A140+1/48,Interface!$B$118:$D$483,3)</f>
        <v>1</v>
      </c>
      <c r="H140" s="1">
        <f t="shared" si="8"/>
        <v>1</v>
      </c>
      <c r="I140" s="1">
        <f t="shared" si="7"/>
        <v>9</v>
      </c>
    </row>
    <row r="141" spans="1:9" x14ac:dyDescent="0.35">
      <c r="A141" s="321">
        <f t="shared" si="5"/>
        <v>42009.374999999745</v>
      </c>
      <c r="B141" s="303"/>
      <c r="C141" s="303">
        <v>106</v>
      </c>
      <c r="D141" s="304">
        <f>INDEX(Method_calculation!$J$161:$L$184,Output_interface!I141,Output_interface!H141)</f>
        <v>0</v>
      </c>
      <c r="E141" s="304">
        <f>INDEX(Method_calculation!$J$194:$L$217,Output_interface!I141,Output_interface!H141)</f>
        <v>0</v>
      </c>
      <c r="G141" s="1">
        <f>VLOOKUP(A141+1/48,Interface!$B$118:$D$483,3)</f>
        <v>1</v>
      </c>
      <c r="H141" s="1">
        <f t="shared" si="8"/>
        <v>1</v>
      </c>
      <c r="I141" s="1">
        <f t="shared" si="7"/>
        <v>10</v>
      </c>
    </row>
    <row r="142" spans="1:9" x14ac:dyDescent="0.35">
      <c r="A142" s="321">
        <f t="shared" si="5"/>
        <v>42009.41666666641</v>
      </c>
      <c r="B142" s="303"/>
      <c r="C142" s="303">
        <v>107</v>
      </c>
      <c r="D142" s="304">
        <f>INDEX(Method_calculation!$J$161:$L$184,Output_interface!I142,Output_interface!H142)</f>
        <v>0</v>
      </c>
      <c r="E142" s="304">
        <f>INDEX(Method_calculation!$J$194:$L$217,Output_interface!I142,Output_interface!H142)</f>
        <v>0</v>
      </c>
      <c r="G142" s="1">
        <f>VLOOKUP(A142+1/48,Interface!$B$118:$D$483,3)</f>
        <v>1</v>
      </c>
      <c r="H142" s="1">
        <f t="shared" si="8"/>
        <v>1</v>
      </c>
      <c r="I142" s="1">
        <f t="shared" si="7"/>
        <v>11</v>
      </c>
    </row>
    <row r="143" spans="1:9" x14ac:dyDescent="0.35">
      <c r="A143" s="321">
        <f t="shared" si="5"/>
        <v>42009.458333333074</v>
      </c>
      <c r="B143" s="303"/>
      <c r="C143" s="303">
        <v>108</v>
      </c>
      <c r="D143" s="304">
        <f>INDEX(Method_calculation!$J$161:$L$184,Output_interface!I143,Output_interface!H143)</f>
        <v>0</v>
      </c>
      <c r="E143" s="304">
        <f>INDEX(Method_calculation!$J$194:$L$217,Output_interface!I143,Output_interface!H143)</f>
        <v>0</v>
      </c>
      <c r="G143" s="1">
        <f>VLOOKUP(A143+1/48,Interface!$B$118:$D$483,3)</f>
        <v>1</v>
      </c>
      <c r="H143" s="1">
        <f t="shared" si="8"/>
        <v>1</v>
      </c>
      <c r="I143" s="1">
        <f t="shared" si="7"/>
        <v>12</v>
      </c>
    </row>
    <row r="144" spans="1:9" x14ac:dyDescent="0.35">
      <c r="A144" s="321">
        <f t="shared" ref="A144:A207" si="11">+A143+1/24</f>
        <v>42009.499999999738</v>
      </c>
      <c r="B144" s="303"/>
      <c r="C144" s="303">
        <v>109</v>
      </c>
      <c r="D144" s="304">
        <f>INDEX(Method_calculation!$J$161:$L$184,Output_interface!I144,Output_interface!H144)</f>
        <v>0</v>
      </c>
      <c r="E144" s="304">
        <f>INDEX(Method_calculation!$J$194:$L$217,Output_interface!I144,Output_interface!H144)</f>
        <v>0</v>
      </c>
      <c r="G144" s="1">
        <f>VLOOKUP(A144+1/48,Interface!$B$118:$D$483,3)</f>
        <v>1</v>
      </c>
      <c r="H144" s="1">
        <f t="shared" si="8"/>
        <v>1</v>
      </c>
      <c r="I144" s="1">
        <f t="shared" si="7"/>
        <v>13</v>
      </c>
    </row>
    <row r="145" spans="1:9" x14ac:dyDescent="0.35">
      <c r="A145" s="321">
        <f t="shared" si="11"/>
        <v>42009.541666666402</v>
      </c>
      <c r="B145" s="303"/>
      <c r="C145" s="303">
        <v>110</v>
      </c>
      <c r="D145" s="304">
        <f>INDEX(Method_calculation!$J$161:$L$184,Output_interface!I145,Output_interface!H145)</f>
        <v>0</v>
      </c>
      <c r="E145" s="304">
        <f>INDEX(Method_calculation!$J$194:$L$217,Output_interface!I145,Output_interface!H145)</f>
        <v>0</v>
      </c>
      <c r="G145" s="1">
        <f>VLOOKUP(A145+1/48,Interface!$B$118:$D$483,3)</f>
        <v>1</v>
      </c>
      <c r="H145" s="1">
        <f t="shared" si="8"/>
        <v>1</v>
      </c>
      <c r="I145" s="1">
        <f t="shared" si="7"/>
        <v>14</v>
      </c>
    </row>
    <row r="146" spans="1:9" x14ac:dyDescent="0.35">
      <c r="A146" s="321">
        <f t="shared" si="11"/>
        <v>42009.583333333067</v>
      </c>
      <c r="B146" s="303"/>
      <c r="C146" s="303">
        <v>111</v>
      </c>
      <c r="D146" s="304">
        <f>INDEX(Method_calculation!$J$161:$L$184,Output_interface!I146,Output_interface!H146)</f>
        <v>0</v>
      </c>
      <c r="E146" s="304">
        <f>INDEX(Method_calculation!$J$194:$L$217,Output_interface!I146,Output_interface!H146)</f>
        <v>0</v>
      </c>
      <c r="G146" s="1">
        <f>VLOOKUP(A146+1/48,Interface!$B$118:$D$483,3)</f>
        <v>1</v>
      </c>
      <c r="H146" s="1">
        <f t="shared" si="8"/>
        <v>1</v>
      </c>
      <c r="I146" s="1">
        <f t="shared" si="7"/>
        <v>15</v>
      </c>
    </row>
    <row r="147" spans="1:9" x14ac:dyDescent="0.35">
      <c r="A147" s="321">
        <f t="shared" si="11"/>
        <v>42009.624999999731</v>
      </c>
      <c r="B147" s="303"/>
      <c r="C147" s="303">
        <v>112</v>
      </c>
      <c r="D147" s="304">
        <f>INDEX(Method_calculation!$J$161:$L$184,Output_interface!I147,Output_interface!H147)</f>
        <v>0</v>
      </c>
      <c r="E147" s="304">
        <f>INDEX(Method_calculation!$J$194:$L$217,Output_interface!I147,Output_interface!H147)</f>
        <v>0</v>
      </c>
      <c r="G147" s="1">
        <f>VLOOKUP(A147+1/48,Interface!$B$118:$D$483,3)</f>
        <v>1</v>
      </c>
      <c r="H147" s="1">
        <f t="shared" si="8"/>
        <v>1</v>
      </c>
      <c r="I147" s="1">
        <f t="shared" si="7"/>
        <v>16</v>
      </c>
    </row>
    <row r="148" spans="1:9" x14ac:dyDescent="0.35">
      <c r="A148" s="321">
        <f t="shared" si="11"/>
        <v>42009.666666666395</v>
      </c>
      <c r="B148" s="303"/>
      <c r="C148" s="303">
        <v>113</v>
      </c>
      <c r="D148" s="304">
        <f>INDEX(Method_calculation!$J$161:$L$184,Output_interface!I148,Output_interface!H148)</f>
        <v>0</v>
      </c>
      <c r="E148" s="304">
        <f>INDEX(Method_calculation!$J$194:$L$217,Output_interface!I148,Output_interface!H148)</f>
        <v>0</v>
      </c>
      <c r="G148" s="1">
        <f>VLOOKUP(A148+1/48,Interface!$B$118:$D$483,3)</f>
        <v>1</v>
      </c>
      <c r="H148" s="1">
        <f t="shared" si="8"/>
        <v>1</v>
      </c>
      <c r="I148" s="1">
        <f t="shared" si="7"/>
        <v>17</v>
      </c>
    </row>
    <row r="149" spans="1:9" x14ac:dyDescent="0.35">
      <c r="A149" s="321">
        <f t="shared" si="11"/>
        <v>42009.708333333059</v>
      </c>
      <c r="B149" s="303"/>
      <c r="C149" s="303">
        <v>114</v>
      </c>
      <c r="D149" s="304">
        <f>INDEX(Method_calculation!$J$161:$L$184,Output_interface!I149,Output_interface!H149)</f>
        <v>0</v>
      </c>
      <c r="E149" s="304">
        <f>INDEX(Method_calculation!$J$194:$L$217,Output_interface!I149,Output_interface!H149)</f>
        <v>0</v>
      </c>
      <c r="G149" s="1">
        <f>VLOOKUP(A149+1/48,Interface!$B$118:$D$483,3)</f>
        <v>1</v>
      </c>
      <c r="H149" s="1">
        <f t="shared" si="8"/>
        <v>1</v>
      </c>
      <c r="I149" s="1">
        <f t="shared" si="7"/>
        <v>18</v>
      </c>
    </row>
    <row r="150" spans="1:9" x14ac:dyDescent="0.35">
      <c r="A150" s="321">
        <f t="shared" si="11"/>
        <v>42009.749999999724</v>
      </c>
      <c r="B150" s="303"/>
      <c r="C150" s="303">
        <v>115</v>
      </c>
      <c r="D150" s="304">
        <f>INDEX(Method_calculation!$J$161:$L$184,Output_interface!I150,Output_interface!H150)</f>
        <v>0</v>
      </c>
      <c r="E150" s="304">
        <f>INDEX(Method_calculation!$J$194:$L$217,Output_interface!I150,Output_interface!H150)</f>
        <v>0</v>
      </c>
      <c r="G150" s="1">
        <f>VLOOKUP(A150+1/48,Interface!$B$118:$D$483,3)</f>
        <v>1</v>
      </c>
      <c r="H150" s="1">
        <f t="shared" si="8"/>
        <v>1</v>
      </c>
      <c r="I150" s="1">
        <f t="shared" si="7"/>
        <v>19</v>
      </c>
    </row>
    <row r="151" spans="1:9" x14ac:dyDescent="0.35">
      <c r="A151" s="321">
        <f t="shared" si="11"/>
        <v>42009.791666666388</v>
      </c>
      <c r="B151" s="303"/>
      <c r="C151" s="303">
        <v>116</v>
      </c>
      <c r="D151" s="304">
        <f>INDEX(Method_calculation!$J$161:$L$184,Output_interface!I151,Output_interface!H151)</f>
        <v>0</v>
      </c>
      <c r="E151" s="304">
        <f>INDEX(Method_calculation!$J$194:$L$217,Output_interface!I151,Output_interface!H151)</f>
        <v>0</v>
      </c>
      <c r="G151" s="1">
        <f>VLOOKUP(A151+1/48,Interface!$B$118:$D$483,3)</f>
        <v>1</v>
      </c>
      <c r="H151" s="1">
        <f t="shared" si="8"/>
        <v>1</v>
      </c>
      <c r="I151" s="1">
        <f t="shared" si="7"/>
        <v>20</v>
      </c>
    </row>
    <row r="152" spans="1:9" x14ac:dyDescent="0.35">
      <c r="A152" s="321">
        <f t="shared" si="11"/>
        <v>42009.833333333052</v>
      </c>
      <c r="B152" s="303"/>
      <c r="C152" s="303">
        <v>117</v>
      </c>
      <c r="D152" s="304">
        <f>INDEX(Method_calculation!$J$161:$L$184,Output_interface!I152,Output_interface!H152)</f>
        <v>0</v>
      </c>
      <c r="E152" s="304">
        <f>INDEX(Method_calculation!$J$194:$L$217,Output_interface!I152,Output_interface!H152)</f>
        <v>0</v>
      </c>
      <c r="G152" s="1">
        <f>VLOOKUP(A152+1/48,Interface!$B$118:$D$483,3)</f>
        <v>1</v>
      </c>
      <c r="H152" s="1">
        <f t="shared" si="8"/>
        <v>1</v>
      </c>
      <c r="I152" s="1">
        <f t="shared" si="7"/>
        <v>21</v>
      </c>
    </row>
    <row r="153" spans="1:9" x14ac:dyDescent="0.35">
      <c r="A153" s="321">
        <f t="shared" si="11"/>
        <v>42009.874999999716</v>
      </c>
      <c r="B153" s="303"/>
      <c r="C153" s="303">
        <v>118</v>
      </c>
      <c r="D153" s="304">
        <f>INDEX(Method_calculation!$J$161:$L$184,Output_interface!I153,Output_interface!H153)</f>
        <v>0</v>
      </c>
      <c r="E153" s="304">
        <f>INDEX(Method_calculation!$J$194:$L$217,Output_interface!I153,Output_interface!H153)</f>
        <v>0</v>
      </c>
      <c r="G153" s="1">
        <f>VLOOKUP(A153+1/48,Interface!$B$118:$D$483,3)</f>
        <v>1</v>
      </c>
      <c r="H153" s="1">
        <f t="shared" si="8"/>
        <v>1</v>
      </c>
      <c r="I153" s="1">
        <f t="shared" si="7"/>
        <v>22</v>
      </c>
    </row>
    <row r="154" spans="1:9" x14ac:dyDescent="0.35">
      <c r="A154" s="321">
        <f t="shared" si="11"/>
        <v>42009.91666666638</v>
      </c>
      <c r="B154" s="303"/>
      <c r="C154" s="303">
        <v>119</v>
      </c>
      <c r="D154" s="304">
        <f>INDEX(Method_calculation!$J$161:$L$184,Output_interface!I154,Output_interface!H154)</f>
        <v>0</v>
      </c>
      <c r="E154" s="304">
        <f>INDEX(Method_calculation!$J$194:$L$217,Output_interface!I154,Output_interface!H154)</f>
        <v>0</v>
      </c>
      <c r="G154" s="1">
        <f>VLOOKUP(A154+1/48,Interface!$B$118:$D$483,3)</f>
        <v>1</v>
      </c>
      <c r="H154" s="1">
        <f t="shared" si="8"/>
        <v>1</v>
      </c>
      <c r="I154" s="1">
        <f t="shared" si="7"/>
        <v>23</v>
      </c>
    </row>
    <row r="155" spans="1:9" x14ac:dyDescent="0.35">
      <c r="A155" s="322">
        <f t="shared" si="11"/>
        <v>42009.958333333045</v>
      </c>
      <c r="B155" s="306"/>
      <c r="C155" s="306">
        <v>120</v>
      </c>
      <c r="D155" s="307">
        <f>INDEX(Method_calculation!$J$161:$L$184,Output_interface!I155,Output_interface!H155)</f>
        <v>0</v>
      </c>
      <c r="E155" s="307">
        <f>INDEX(Method_calculation!$J$194:$L$217,Output_interface!I155,Output_interface!H155)</f>
        <v>0</v>
      </c>
      <c r="G155" s="1">
        <f>VLOOKUP(A155+1/48,Interface!$B$118:$D$483,3)</f>
        <v>1</v>
      </c>
      <c r="H155" s="1">
        <f t="shared" si="8"/>
        <v>1</v>
      </c>
      <c r="I155" s="1">
        <f t="shared" si="7"/>
        <v>24</v>
      </c>
    </row>
    <row r="156" spans="1:9" x14ac:dyDescent="0.35">
      <c r="A156" s="299">
        <f t="shared" si="11"/>
        <v>42009.999999999709</v>
      </c>
      <c r="B156" s="300" t="str">
        <f t="shared" ref="B156" si="12">INDEX($H$27:$H$29,H156)</f>
        <v>Workday</v>
      </c>
      <c r="C156" s="300">
        <v>121</v>
      </c>
      <c r="D156" s="301">
        <f>INDEX(Method_calculation!$J$161:$L$184,Output_interface!I156,Output_interface!H156)</f>
        <v>0</v>
      </c>
      <c r="E156" s="301">
        <f>INDEX(Method_calculation!$J$194:$L$217,Output_interface!I156,Output_interface!H156)</f>
        <v>0</v>
      </c>
      <c r="G156" s="1">
        <f>VLOOKUP(A156+1/48,Interface!$B$118:$D$483,3)</f>
        <v>2</v>
      </c>
      <c r="H156" s="1">
        <f t="shared" si="8"/>
        <v>1</v>
      </c>
      <c r="I156" s="1">
        <f t="shared" si="7"/>
        <v>1</v>
      </c>
    </row>
    <row r="157" spans="1:9" x14ac:dyDescent="0.35">
      <c r="A157" s="321">
        <f t="shared" si="11"/>
        <v>42010.041666666373</v>
      </c>
      <c r="B157" s="303"/>
      <c r="C157" s="303">
        <v>122</v>
      </c>
      <c r="D157" s="304">
        <f>INDEX(Method_calculation!$J$161:$L$184,Output_interface!I157,Output_interface!H157)</f>
        <v>0</v>
      </c>
      <c r="E157" s="304">
        <f>INDEX(Method_calculation!$J$194:$L$217,Output_interface!I157,Output_interface!H157)</f>
        <v>0</v>
      </c>
      <c r="G157" s="1">
        <f>VLOOKUP(A157+1/48,Interface!$B$118:$D$483,3)</f>
        <v>2</v>
      </c>
      <c r="H157" s="1">
        <f t="shared" si="8"/>
        <v>1</v>
      </c>
      <c r="I157" s="1">
        <f t="shared" si="7"/>
        <v>2</v>
      </c>
    </row>
    <row r="158" spans="1:9" x14ac:dyDescent="0.35">
      <c r="A158" s="321">
        <f t="shared" si="11"/>
        <v>42010.083333333037</v>
      </c>
      <c r="B158" s="303"/>
      <c r="C158" s="303">
        <v>123</v>
      </c>
      <c r="D158" s="304">
        <f>INDEX(Method_calculation!$J$161:$L$184,Output_interface!I158,Output_interface!H158)</f>
        <v>0</v>
      </c>
      <c r="E158" s="304">
        <f>INDEX(Method_calculation!$J$194:$L$217,Output_interface!I158,Output_interface!H158)</f>
        <v>0</v>
      </c>
      <c r="G158" s="1">
        <f>VLOOKUP(A158+1/48,Interface!$B$118:$D$483,3)</f>
        <v>2</v>
      </c>
      <c r="H158" s="1">
        <f t="shared" si="8"/>
        <v>1</v>
      </c>
      <c r="I158" s="1">
        <f t="shared" si="7"/>
        <v>3</v>
      </c>
    </row>
    <row r="159" spans="1:9" x14ac:dyDescent="0.35">
      <c r="A159" s="321">
        <f t="shared" si="11"/>
        <v>42010.124999999702</v>
      </c>
      <c r="B159" s="303"/>
      <c r="C159" s="303">
        <v>124</v>
      </c>
      <c r="D159" s="304">
        <f>INDEX(Method_calculation!$J$161:$L$184,Output_interface!I159,Output_interface!H159)</f>
        <v>0</v>
      </c>
      <c r="E159" s="304">
        <f>INDEX(Method_calculation!$J$194:$L$217,Output_interface!I159,Output_interface!H159)</f>
        <v>0</v>
      </c>
      <c r="G159" s="1">
        <f>VLOOKUP(A159+1/48,Interface!$B$118:$D$483,3)</f>
        <v>2</v>
      </c>
      <c r="H159" s="1">
        <f t="shared" si="8"/>
        <v>1</v>
      </c>
      <c r="I159" s="1">
        <f t="shared" si="7"/>
        <v>4</v>
      </c>
    </row>
    <row r="160" spans="1:9" x14ac:dyDescent="0.35">
      <c r="A160" s="321">
        <f t="shared" si="11"/>
        <v>42010.166666666366</v>
      </c>
      <c r="B160" s="303"/>
      <c r="C160" s="303">
        <v>125</v>
      </c>
      <c r="D160" s="304">
        <f>INDEX(Method_calculation!$J$161:$L$184,Output_interface!I160,Output_interface!H160)</f>
        <v>0</v>
      </c>
      <c r="E160" s="304">
        <f>INDEX(Method_calculation!$J$194:$L$217,Output_interface!I160,Output_interface!H160)</f>
        <v>0</v>
      </c>
      <c r="G160" s="1">
        <f>VLOOKUP(A160+1/48,Interface!$B$118:$D$483,3)</f>
        <v>2</v>
      </c>
      <c r="H160" s="1">
        <f t="shared" si="8"/>
        <v>1</v>
      </c>
      <c r="I160" s="1">
        <f t="shared" si="7"/>
        <v>5</v>
      </c>
    </row>
    <row r="161" spans="1:9" x14ac:dyDescent="0.35">
      <c r="A161" s="321">
        <f t="shared" si="11"/>
        <v>42010.20833333303</v>
      </c>
      <c r="B161" s="303"/>
      <c r="C161" s="303">
        <v>126</v>
      </c>
      <c r="D161" s="304">
        <f>INDEX(Method_calculation!$J$161:$L$184,Output_interface!I161,Output_interface!H161)</f>
        <v>0</v>
      </c>
      <c r="E161" s="304">
        <f>INDEX(Method_calculation!$J$194:$L$217,Output_interface!I161,Output_interface!H161)</f>
        <v>0</v>
      </c>
      <c r="G161" s="1">
        <f>VLOOKUP(A161+1/48,Interface!$B$118:$D$483,3)</f>
        <v>2</v>
      </c>
      <c r="H161" s="1">
        <f t="shared" si="8"/>
        <v>1</v>
      </c>
      <c r="I161" s="1">
        <f t="shared" si="7"/>
        <v>6</v>
      </c>
    </row>
    <row r="162" spans="1:9" x14ac:dyDescent="0.35">
      <c r="A162" s="321">
        <f t="shared" si="11"/>
        <v>42010.249999999694</v>
      </c>
      <c r="B162" s="303"/>
      <c r="C162" s="303">
        <v>127</v>
      </c>
      <c r="D162" s="304">
        <f>INDEX(Method_calculation!$J$161:$L$184,Output_interface!I162,Output_interface!H162)</f>
        <v>0</v>
      </c>
      <c r="E162" s="304">
        <f>INDEX(Method_calculation!$J$194:$L$217,Output_interface!I162,Output_interface!H162)</f>
        <v>0</v>
      </c>
      <c r="G162" s="1">
        <f>VLOOKUP(A162+1/48,Interface!$B$118:$D$483,3)</f>
        <v>2</v>
      </c>
      <c r="H162" s="1">
        <f t="shared" si="8"/>
        <v>1</v>
      </c>
      <c r="I162" s="1">
        <f t="shared" si="7"/>
        <v>7</v>
      </c>
    </row>
    <row r="163" spans="1:9" x14ac:dyDescent="0.35">
      <c r="A163" s="321">
        <f t="shared" si="11"/>
        <v>42010.291666666359</v>
      </c>
      <c r="B163" s="303"/>
      <c r="C163" s="303">
        <v>128</v>
      </c>
      <c r="D163" s="304">
        <f>INDEX(Method_calculation!$J$161:$L$184,Output_interface!I163,Output_interface!H163)</f>
        <v>0</v>
      </c>
      <c r="E163" s="304">
        <f>INDEX(Method_calculation!$J$194:$L$217,Output_interface!I163,Output_interface!H163)</f>
        <v>0</v>
      </c>
      <c r="G163" s="1">
        <f>VLOOKUP(A163+1/48,Interface!$B$118:$D$483,3)</f>
        <v>2</v>
      </c>
      <c r="H163" s="1">
        <f t="shared" si="8"/>
        <v>1</v>
      </c>
      <c r="I163" s="1">
        <f t="shared" si="7"/>
        <v>8</v>
      </c>
    </row>
    <row r="164" spans="1:9" x14ac:dyDescent="0.35">
      <c r="A164" s="321">
        <f t="shared" si="11"/>
        <v>42010.333333333023</v>
      </c>
      <c r="B164" s="303"/>
      <c r="C164" s="303">
        <v>129</v>
      </c>
      <c r="D164" s="304">
        <f>INDEX(Method_calculation!$J$161:$L$184,Output_interface!I164,Output_interface!H164)</f>
        <v>0</v>
      </c>
      <c r="E164" s="304">
        <f>INDEX(Method_calculation!$J$194:$L$217,Output_interface!I164,Output_interface!H164)</f>
        <v>0</v>
      </c>
      <c r="G164" s="1">
        <f>VLOOKUP(A164+1/48,Interface!$B$118:$D$483,3)</f>
        <v>2</v>
      </c>
      <c r="H164" s="1">
        <f t="shared" si="8"/>
        <v>1</v>
      </c>
      <c r="I164" s="1">
        <f t="shared" ref="I164:I227" si="13">MOD(C164-1,24)+1</f>
        <v>9</v>
      </c>
    </row>
    <row r="165" spans="1:9" x14ac:dyDescent="0.35">
      <c r="A165" s="321">
        <f t="shared" si="11"/>
        <v>42010.374999999687</v>
      </c>
      <c r="B165" s="303"/>
      <c r="C165" s="303">
        <v>130</v>
      </c>
      <c r="D165" s="304">
        <f>INDEX(Method_calculation!$J$161:$L$184,Output_interface!I165,Output_interface!H165)</f>
        <v>0</v>
      </c>
      <c r="E165" s="304">
        <f>INDEX(Method_calculation!$J$194:$L$217,Output_interface!I165,Output_interface!H165)</f>
        <v>0</v>
      </c>
      <c r="G165" s="1">
        <f>VLOOKUP(A165+1/48,Interface!$B$118:$D$483,3)</f>
        <v>2</v>
      </c>
      <c r="H165" s="1">
        <f t="shared" ref="H165:H228" si="14">IF(G165=7,3,IF(G165=6,2,1))</f>
        <v>1</v>
      </c>
      <c r="I165" s="1">
        <f t="shared" si="13"/>
        <v>10</v>
      </c>
    </row>
    <row r="166" spans="1:9" x14ac:dyDescent="0.35">
      <c r="A166" s="321">
        <f t="shared" si="11"/>
        <v>42010.416666666351</v>
      </c>
      <c r="B166" s="303"/>
      <c r="C166" s="303">
        <v>131</v>
      </c>
      <c r="D166" s="304">
        <f>INDEX(Method_calculation!$J$161:$L$184,Output_interface!I166,Output_interface!H166)</f>
        <v>0</v>
      </c>
      <c r="E166" s="304">
        <f>INDEX(Method_calculation!$J$194:$L$217,Output_interface!I166,Output_interface!H166)</f>
        <v>0</v>
      </c>
      <c r="G166" s="1">
        <f>VLOOKUP(A166+1/48,Interface!$B$118:$D$483,3)</f>
        <v>2</v>
      </c>
      <c r="H166" s="1">
        <f t="shared" si="14"/>
        <v>1</v>
      </c>
      <c r="I166" s="1">
        <f t="shared" si="13"/>
        <v>11</v>
      </c>
    </row>
    <row r="167" spans="1:9" x14ac:dyDescent="0.35">
      <c r="A167" s="321">
        <f t="shared" si="11"/>
        <v>42010.458333333016</v>
      </c>
      <c r="B167" s="303"/>
      <c r="C167" s="303">
        <v>132</v>
      </c>
      <c r="D167" s="304">
        <f>INDEX(Method_calculation!$J$161:$L$184,Output_interface!I167,Output_interface!H167)</f>
        <v>0</v>
      </c>
      <c r="E167" s="304">
        <f>INDEX(Method_calculation!$J$194:$L$217,Output_interface!I167,Output_interface!H167)</f>
        <v>0</v>
      </c>
      <c r="G167" s="1">
        <f>VLOOKUP(A167+1/48,Interface!$B$118:$D$483,3)</f>
        <v>2</v>
      </c>
      <c r="H167" s="1">
        <f t="shared" si="14"/>
        <v>1</v>
      </c>
      <c r="I167" s="1">
        <f t="shared" si="13"/>
        <v>12</v>
      </c>
    </row>
    <row r="168" spans="1:9" x14ac:dyDescent="0.35">
      <c r="A168" s="321">
        <f t="shared" si="11"/>
        <v>42010.49999999968</v>
      </c>
      <c r="B168" s="303"/>
      <c r="C168" s="303">
        <v>133</v>
      </c>
      <c r="D168" s="304">
        <f>INDEX(Method_calculation!$J$161:$L$184,Output_interface!I168,Output_interface!H168)</f>
        <v>0</v>
      </c>
      <c r="E168" s="304">
        <f>INDEX(Method_calculation!$J$194:$L$217,Output_interface!I168,Output_interface!H168)</f>
        <v>0</v>
      </c>
      <c r="G168" s="1">
        <f>VLOOKUP(A168+1/48,Interface!$B$118:$D$483,3)</f>
        <v>2</v>
      </c>
      <c r="H168" s="1">
        <f t="shared" si="14"/>
        <v>1</v>
      </c>
      <c r="I168" s="1">
        <f t="shared" si="13"/>
        <v>13</v>
      </c>
    </row>
    <row r="169" spans="1:9" x14ac:dyDescent="0.35">
      <c r="A169" s="321">
        <f t="shared" si="11"/>
        <v>42010.541666666344</v>
      </c>
      <c r="B169" s="303"/>
      <c r="C169" s="303">
        <v>134</v>
      </c>
      <c r="D169" s="304">
        <f>INDEX(Method_calculation!$J$161:$L$184,Output_interface!I169,Output_interface!H169)</f>
        <v>0</v>
      </c>
      <c r="E169" s="304">
        <f>INDEX(Method_calculation!$J$194:$L$217,Output_interface!I169,Output_interface!H169)</f>
        <v>0</v>
      </c>
      <c r="G169" s="1">
        <f>VLOOKUP(A169+1/48,Interface!$B$118:$D$483,3)</f>
        <v>2</v>
      </c>
      <c r="H169" s="1">
        <f t="shared" si="14"/>
        <v>1</v>
      </c>
      <c r="I169" s="1">
        <f t="shared" si="13"/>
        <v>14</v>
      </c>
    </row>
    <row r="170" spans="1:9" x14ac:dyDescent="0.35">
      <c r="A170" s="321">
        <f t="shared" si="11"/>
        <v>42010.583333333008</v>
      </c>
      <c r="B170" s="303"/>
      <c r="C170" s="303">
        <v>135</v>
      </c>
      <c r="D170" s="304">
        <f>INDEX(Method_calculation!$J$161:$L$184,Output_interface!I170,Output_interface!H170)</f>
        <v>0</v>
      </c>
      <c r="E170" s="304">
        <f>INDEX(Method_calculation!$J$194:$L$217,Output_interface!I170,Output_interface!H170)</f>
        <v>0</v>
      </c>
      <c r="G170" s="1">
        <f>VLOOKUP(A170+1/48,Interface!$B$118:$D$483,3)</f>
        <v>2</v>
      </c>
      <c r="H170" s="1">
        <f t="shared" si="14"/>
        <v>1</v>
      </c>
      <c r="I170" s="1">
        <f t="shared" si="13"/>
        <v>15</v>
      </c>
    </row>
    <row r="171" spans="1:9" x14ac:dyDescent="0.35">
      <c r="A171" s="321">
        <f t="shared" si="11"/>
        <v>42010.624999999673</v>
      </c>
      <c r="B171" s="303"/>
      <c r="C171" s="303">
        <v>136</v>
      </c>
      <c r="D171" s="304">
        <f>INDEX(Method_calculation!$J$161:$L$184,Output_interface!I171,Output_interface!H171)</f>
        <v>0</v>
      </c>
      <c r="E171" s="304">
        <f>INDEX(Method_calculation!$J$194:$L$217,Output_interface!I171,Output_interface!H171)</f>
        <v>0</v>
      </c>
      <c r="G171" s="1">
        <f>VLOOKUP(A171+1/48,Interface!$B$118:$D$483,3)</f>
        <v>2</v>
      </c>
      <c r="H171" s="1">
        <f t="shared" si="14"/>
        <v>1</v>
      </c>
      <c r="I171" s="1">
        <f t="shared" si="13"/>
        <v>16</v>
      </c>
    </row>
    <row r="172" spans="1:9" x14ac:dyDescent="0.35">
      <c r="A172" s="321">
        <f t="shared" si="11"/>
        <v>42010.666666666337</v>
      </c>
      <c r="B172" s="303"/>
      <c r="C172" s="303">
        <v>137</v>
      </c>
      <c r="D172" s="304">
        <f>INDEX(Method_calculation!$J$161:$L$184,Output_interface!I172,Output_interface!H172)</f>
        <v>0</v>
      </c>
      <c r="E172" s="304">
        <f>INDEX(Method_calculation!$J$194:$L$217,Output_interface!I172,Output_interface!H172)</f>
        <v>0</v>
      </c>
      <c r="G172" s="1">
        <f>VLOOKUP(A172+1/48,Interface!$B$118:$D$483,3)</f>
        <v>2</v>
      </c>
      <c r="H172" s="1">
        <f t="shared" si="14"/>
        <v>1</v>
      </c>
      <c r="I172" s="1">
        <f t="shared" si="13"/>
        <v>17</v>
      </c>
    </row>
    <row r="173" spans="1:9" x14ac:dyDescent="0.35">
      <c r="A173" s="321">
        <f t="shared" si="11"/>
        <v>42010.708333333001</v>
      </c>
      <c r="B173" s="303"/>
      <c r="C173" s="303">
        <v>138</v>
      </c>
      <c r="D173" s="304">
        <f>INDEX(Method_calculation!$J$161:$L$184,Output_interface!I173,Output_interface!H173)</f>
        <v>0</v>
      </c>
      <c r="E173" s="304">
        <f>INDEX(Method_calculation!$J$194:$L$217,Output_interface!I173,Output_interface!H173)</f>
        <v>0</v>
      </c>
      <c r="G173" s="1">
        <f>VLOOKUP(A173+1/48,Interface!$B$118:$D$483,3)</f>
        <v>2</v>
      </c>
      <c r="H173" s="1">
        <f t="shared" si="14"/>
        <v>1</v>
      </c>
      <c r="I173" s="1">
        <f t="shared" si="13"/>
        <v>18</v>
      </c>
    </row>
    <row r="174" spans="1:9" x14ac:dyDescent="0.35">
      <c r="A174" s="321">
        <f t="shared" si="11"/>
        <v>42010.749999999665</v>
      </c>
      <c r="B174" s="303"/>
      <c r="C174" s="303">
        <v>139</v>
      </c>
      <c r="D174" s="304">
        <f>INDEX(Method_calculation!$J$161:$L$184,Output_interface!I174,Output_interface!H174)</f>
        <v>0</v>
      </c>
      <c r="E174" s="304">
        <f>INDEX(Method_calculation!$J$194:$L$217,Output_interface!I174,Output_interface!H174)</f>
        <v>0</v>
      </c>
      <c r="G174" s="1">
        <f>VLOOKUP(A174+1/48,Interface!$B$118:$D$483,3)</f>
        <v>2</v>
      </c>
      <c r="H174" s="1">
        <f t="shared" si="14"/>
        <v>1</v>
      </c>
      <c r="I174" s="1">
        <f t="shared" si="13"/>
        <v>19</v>
      </c>
    </row>
    <row r="175" spans="1:9" x14ac:dyDescent="0.35">
      <c r="A175" s="321">
        <f t="shared" si="11"/>
        <v>42010.79166666633</v>
      </c>
      <c r="B175" s="303"/>
      <c r="C175" s="303">
        <v>140</v>
      </c>
      <c r="D175" s="304">
        <f>INDEX(Method_calculation!$J$161:$L$184,Output_interface!I175,Output_interface!H175)</f>
        <v>0</v>
      </c>
      <c r="E175" s="304">
        <f>INDEX(Method_calculation!$J$194:$L$217,Output_interface!I175,Output_interface!H175)</f>
        <v>0</v>
      </c>
      <c r="G175" s="1">
        <f>VLOOKUP(A175+1/48,Interface!$B$118:$D$483,3)</f>
        <v>2</v>
      </c>
      <c r="H175" s="1">
        <f t="shared" si="14"/>
        <v>1</v>
      </c>
      <c r="I175" s="1">
        <f t="shared" si="13"/>
        <v>20</v>
      </c>
    </row>
    <row r="176" spans="1:9" x14ac:dyDescent="0.35">
      <c r="A176" s="321">
        <f t="shared" si="11"/>
        <v>42010.833333332994</v>
      </c>
      <c r="B176" s="303"/>
      <c r="C176" s="303">
        <v>141</v>
      </c>
      <c r="D176" s="304">
        <f>INDEX(Method_calculation!$J$161:$L$184,Output_interface!I176,Output_interface!H176)</f>
        <v>0</v>
      </c>
      <c r="E176" s="304">
        <f>INDEX(Method_calculation!$J$194:$L$217,Output_interface!I176,Output_interface!H176)</f>
        <v>0</v>
      </c>
      <c r="G176" s="1">
        <f>VLOOKUP(A176+1/48,Interface!$B$118:$D$483,3)</f>
        <v>2</v>
      </c>
      <c r="H176" s="1">
        <f t="shared" si="14"/>
        <v>1</v>
      </c>
      <c r="I176" s="1">
        <f t="shared" si="13"/>
        <v>21</v>
      </c>
    </row>
    <row r="177" spans="1:9" x14ac:dyDescent="0.35">
      <c r="A177" s="321">
        <f t="shared" si="11"/>
        <v>42010.874999999658</v>
      </c>
      <c r="B177" s="303"/>
      <c r="C177" s="303">
        <v>142</v>
      </c>
      <c r="D177" s="304">
        <f>INDEX(Method_calculation!$J$161:$L$184,Output_interface!I177,Output_interface!H177)</f>
        <v>0</v>
      </c>
      <c r="E177" s="304">
        <f>INDEX(Method_calculation!$J$194:$L$217,Output_interface!I177,Output_interface!H177)</f>
        <v>0</v>
      </c>
      <c r="G177" s="1">
        <f>VLOOKUP(A177+1/48,Interface!$B$118:$D$483,3)</f>
        <v>2</v>
      </c>
      <c r="H177" s="1">
        <f t="shared" si="14"/>
        <v>1</v>
      </c>
      <c r="I177" s="1">
        <f t="shared" si="13"/>
        <v>22</v>
      </c>
    </row>
    <row r="178" spans="1:9" x14ac:dyDescent="0.35">
      <c r="A178" s="321">
        <f t="shared" si="11"/>
        <v>42010.916666666322</v>
      </c>
      <c r="B178" s="303"/>
      <c r="C178" s="303">
        <v>143</v>
      </c>
      <c r="D178" s="304">
        <f>INDEX(Method_calculation!$J$161:$L$184,Output_interface!I178,Output_interface!H178)</f>
        <v>0</v>
      </c>
      <c r="E178" s="304">
        <f>INDEX(Method_calculation!$J$194:$L$217,Output_interface!I178,Output_interface!H178)</f>
        <v>0</v>
      </c>
      <c r="G178" s="1">
        <f>VLOOKUP(A178+1/48,Interface!$B$118:$D$483,3)</f>
        <v>2</v>
      </c>
      <c r="H178" s="1">
        <f t="shared" si="14"/>
        <v>1</v>
      </c>
      <c r="I178" s="1">
        <f t="shared" si="13"/>
        <v>23</v>
      </c>
    </row>
    <row r="179" spans="1:9" x14ac:dyDescent="0.35">
      <c r="A179" s="322">
        <f t="shared" si="11"/>
        <v>42010.958333332987</v>
      </c>
      <c r="B179" s="306"/>
      <c r="C179" s="306">
        <v>144</v>
      </c>
      <c r="D179" s="307">
        <f>INDEX(Method_calculation!$J$161:$L$184,Output_interface!I179,Output_interface!H179)</f>
        <v>0</v>
      </c>
      <c r="E179" s="307">
        <f>INDEX(Method_calculation!$J$194:$L$217,Output_interface!I179,Output_interface!H179)</f>
        <v>0</v>
      </c>
      <c r="G179" s="1">
        <f>VLOOKUP(A179+1/48,Interface!$B$118:$D$483,3)</f>
        <v>2</v>
      </c>
      <c r="H179" s="1">
        <f t="shared" si="14"/>
        <v>1</v>
      </c>
      <c r="I179" s="1">
        <f t="shared" si="13"/>
        <v>24</v>
      </c>
    </row>
    <row r="180" spans="1:9" x14ac:dyDescent="0.35">
      <c r="A180" s="299">
        <f t="shared" si="11"/>
        <v>42010.999999999651</v>
      </c>
      <c r="B180" s="300" t="str">
        <f t="shared" ref="B180" si="15">INDEX($H$27:$H$29,H180)</f>
        <v>Workday</v>
      </c>
      <c r="C180" s="300">
        <v>145</v>
      </c>
      <c r="D180" s="301">
        <f>INDEX(Method_calculation!$J$161:$L$184,Output_interface!I180,Output_interface!H180)</f>
        <v>0</v>
      </c>
      <c r="E180" s="301">
        <f>INDEX(Method_calculation!$J$194:$L$217,Output_interface!I180,Output_interface!H180)</f>
        <v>0</v>
      </c>
      <c r="G180" s="1">
        <f>VLOOKUP(A180+1/48,Interface!$B$118:$D$483,3)</f>
        <v>3</v>
      </c>
      <c r="H180" s="1">
        <f t="shared" si="14"/>
        <v>1</v>
      </c>
      <c r="I180" s="1">
        <f t="shared" si="13"/>
        <v>1</v>
      </c>
    </row>
    <row r="181" spans="1:9" x14ac:dyDescent="0.35">
      <c r="A181" s="321">
        <f t="shared" si="11"/>
        <v>42011.041666666315</v>
      </c>
      <c r="B181" s="303"/>
      <c r="C181" s="303">
        <v>146</v>
      </c>
      <c r="D181" s="304">
        <f>INDEX(Method_calculation!$J$161:$L$184,Output_interface!I181,Output_interface!H181)</f>
        <v>0</v>
      </c>
      <c r="E181" s="304">
        <f>INDEX(Method_calculation!$J$194:$L$217,Output_interface!I181,Output_interface!H181)</f>
        <v>0</v>
      </c>
      <c r="G181" s="1">
        <f>VLOOKUP(A181+1/48,Interface!$B$118:$D$483,3)</f>
        <v>3</v>
      </c>
      <c r="H181" s="1">
        <f t="shared" si="14"/>
        <v>1</v>
      </c>
      <c r="I181" s="1">
        <f t="shared" si="13"/>
        <v>2</v>
      </c>
    </row>
    <row r="182" spans="1:9" x14ac:dyDescent="0.35">
      <c r="A182" s="321">
        <f t="shared" si="11"/>
        <v>42011.083333332979</v>
      </c>
      <c r="B182" s="303"/>
      <c r="C182" s="303">
        <v>147</v>
      </c>
      <c r="D182" s="304">
        <f>INDEX(Method_calculation!$J$161:$L$184,Output_interface!I182,Output_interface!H182)</f>
        <v>0</v>
      </c>
      <c r="E182" s="304">
        <f>INDEX(Method_calculation!$J$194:$L$217,Output_interface!I182,Output_interface!H182)</f>
        <v>0</v>
      </c>
      <c r="G182" s="1">
        <f>VLOOKUP(A182+1/48,Interface!$B$118:$D$483,3)</f>
        <v>3</v>
      </c>
      <c r="H182" s="1">
        <f t="shared" si="14"/>
        <v>1</v>
      </c>
      <c r="I182" s="1">
        <f t="shared" si="13"/>
        <v>3</v>
      </c>
    </row>
    <row r="183" spans="1:9" x14ac:dyDescent="0.35">
      <c r="A183" s="321">
        <f t="shared" si="11"/>
        <v>42011.124999999643</v>
      </c>
      <c r="B183" s="303"/>
      <c r="C183" s="303">
        <v>148</v>
      </c>
      <c r="D183" s="304">
        <f>INDEX(Method_calculation!$J$161:$L$184,Output_interface!I183,Output_interface!H183)</f>
        <v>0</v>
      </c>
      <c r="E183" s="304">
        <f>INDEX(Method_calculation!$J$194:$L$217,Output_interface!I183,Output_interface!H183)</f>
        <v>0</v>
      </c>
      <c r="G183" s="1">
        <f>VLOOKUP(A183+1/48,Interface!$B$118:$D$483,3)</f>
        <v>3</v>
      </c>
      <c r="H183" s="1">
        <f t="shared" si="14"/>
        <v>1</v>
      </c>
      <c r="I183" s="1">
        <f t="shared" si="13"/>
        <v>4</v>
      </c>
    </row>
    <row r="184" spans="1:9" x14ac:dyDescent="0.35">
      <c r="A184" s="321">
        <f t="shared" si="11"/>
        <v>42011.166666666308</v>
      </c>
      <c r="B184" s="303"/>
      <c r="C184" s="303">
        <v>149</v>
      </c>
      <c r="D184" s="304">
        <f>INDEX(Method_calculation!$J$161:$L$184,Output_interface!I184,Output_interface!H184)</f>
        <v>0</v>
      </c>
      <c r="E184" s="304">
        <f>INDEX(Method_calculation!$J$194:$L$217,Output_interface!I184,Output_interface!H184)</f>
        <v>0</v>
      </c>
      <c r="G184" s="1">
        <f>VLOOKUP(A184+1/48,Interface!$B$118:$D$483,3)</f>
        <v>3</v>
      </c>
      <c r="H184" s="1">
        <f t="shared" si="14"/>
        <v>1</v>
      </c>
      <c r="I184" s="1">
        <f t="shared" si="13"/>
        <v>5</v>
      </c>
    </row>
    <row r="185" spans="1:9" x14ac:dyDescent="0.35">
      <c r="A185" s="321">
        <f t="shared" si="11"/>
        <v>42011.208333332972</v>
      </c>
      <c r="B185" s="303"/>
      <c r="C185" s="303">
        <v>150</v>
      </c>
      <c r="D185" s="304">
        <f>INDEX(Method_calculation!$J$161:$L$184,Output_interface!I185,Output_interface!H185)</f>
        <v>0</v>
      </c>
      <c r="E185" s="304">
        <f>INDEX(Method_calculation!$J$194:$L$217,Output_interface!I185,Output_interface!H185)</f>
        <v>0</v>
      </c>
      <c r="G185" s="1">
        <f>VLOOKUP(A185+1/48,Interface!$B$118:$D$483,3)</f>
        <v>3</v>
      </c>
      <c r="H185" s="1">
        <f t="shared" si="14"/>
        <v>1</v>
      </c>
      <c r="I185" s="1">
        <f t="shared" si="13"/>
        <v>6</v>
      </c>
    </row>
    <row r="186" spans="1:9" x14ac:dyDescent="0.35">
      <c r="A186" s="321">
        <f t="shared" si="11"/>
        <v>42011.249999999636</v>
      </c>
      <c r="B186" s="303"/>
      <c r="C186" s="303">
        <v>151</v>
      </c>
      <c r="D186" s="304">
        <f>INDEX(Method_calculation!$J$161:$L$184,Output_interface!I186,Output_interface!H186)</f>
        <v>0</v>
      </c>
      <c r="E186" s="304">
        <f>INDEX(Method_calculation!$J$194:$L$217,Output_interface!I186,Output_interface!H186)</f>
        <v>0</v>
      </c>
      <c r="G186" s="1">
        <f>VLOOKUP(A186+1/48,Interface!$B$118:$D$483,3)</f>
        <v>3</v>
      </c>
      <c r="H186" s="1">
        <f t="shared" si="14"/>
        <v>1</v>
      </c>
      <c r="I186" s="1">
        <f t="shared" si="13"/>
        <v>7</v>
      </c>
    </row>
    <row r="187" spans="1:9" x14ac:dyDescent="0.35">
      <c r="A187" s="321">
        <f t="shared" si="11"/>
        <v>42011.2916666663</v>
      </c>
      <c r="B187" s="303"/>
      <c r="C187" s="303">
        <v>152</v>
      </c>
      <c r="D187" s="304">
        <f>INDEX(Method_calculation!$J$161:$L$184,Output_interface!I187,Output_interface!H187)</f>
        <v>0</v>
      </c>
      <c r="E187" s="304">
        <f>INDEX(Method_calculation!$J$194:$L$217,Output_interface!I187,Output_interface!H187)</f>
        <v>0</v>
      </c>
      <c r="G187" s="1">
        <f>VLOOKUP(A187+1/48,Interface!$B$118:$D$483,3)</f>
        <v>3</v>
      </c>
      <c r="H187" s="1">
        <f t="shared" si="14"/>
        <v>1</v>
      </c>
      <c r="I187" s="1">
        <f t="shared" si="13"/>
        <v>8</v>
      </c>
    </row>
    <row r="188" spans="1:9" x14ac:dyDescent="0.35">
      <c r="A188" s="321">
        <f t="shared" si="11"/>
        <v>42011.333333332965</v>
      </c>
      <c r="B188" s="303"/>
      <c r="C188" s="303">
        <v>153</v>
      </c>
      <c r="D188" s="304">
        <f>INDEX(Method_calculation!$J$161:$L$184,Output_interface!I188,Output_interface!H188)</f>
        <v>0</v>
      </c>
      <c r="E188" s="304">
        <f>INDEX(Method_calculation!$J$194:$L$217,Output_interface!I188,Output_interface!H188)</f>
        <v>0</v>
      </c>
      <c r="G188" s="1">
        <f>VLOOKUP(A188+1/48,Interface!$B$118:$D$483,3)</f>
        <v>3</v>
      </c>
      <c r="H188" s="1">
        <f t="shared" si="14"/>
        <v>1</v>
      </c>
      <c r="I188" s="1">
        <f t="shared" si="13"/>
        <v>9</v>
      </c>
    </row>
    <row r="189" spans="1:9" x14ac:dyDescent="0.35">
      <c r="A189" s="321">
        <f t="shared" si="11"/>
        <v>42011.374999999629</v>
      </c>
      <c r="B189" s="303"/>
      <c r="C189" s="303">
        <v>154</v>
      </c>
      <c r="D189" s="304">
        <f>INDEX(Method_calculation!$J$161:$L$184,Output_interface!I189,Output_interface!H189)</f>
        <v>0</v>
      </c>
      <c r="E189" s="304">
        <f>INDEX(Method_calculation!$J$194:$L$217,Output_interface!I189,Output_interface!H189)</f>
        <v>0</v>
      </c>
      <c r="G189" s="1">
        <f>VLOOKUP(A189+1/48,Interface!$B$118:$D$483,3)</f>
        <v>3</v>
      </c>
      <c r="H189" s="1">
        <f t="shared" si="14"/>
        <v>1</v>
      </c>
      <c r="I189" s="1">
        <f t="shared" si="13"/>
        <v>10</v>
      </c>
    </row>
    <row r="190" spans="1:9" x14ac:dyDescent="0.35">
      <c r="A190" s="321">
        <f t="shared" si="11"/>
        <v>42011.416666666293</v>
      </c>
      <c r="B190" s="303"/>
      <c r="C190" s="303">
        <v>155</v>
      </c>
      <c r="D190" s="304">
        <f>INDEX(Method_calculation!$J$161:$L$184,Output_interface!I190,Output_interface!H190)</f>
        <v>0</v>
      </c>
      <c r="E190" s="304">
        <f>INDEX(Method_calculation!$J$194:$L$217,Output_interface!I190,Output_interface!H190)</f>
        <v>0</v>
      </c>
      <c r="G190" s="1">
        <f>VLOOKUP(A190+1/48,Interface!$B$118:$D$483,3)</f>
        <v>3</v>
      </c>
      <c r="H190" s="1">
        <f t="shared" si="14"/>
        <v>1</v>
      </c>
      <c r="I190" s="1">
        <f t="shared" si="13"/>
        <v>11</v>
      </c>
    </row>
    <row r="191" spans="1:9" x14ac:dyDescent="0.35">
      <c r="A191" s="321">
        <f t="shared" si="11"/>
        <v>42011.458333332957</v>
      </c>
      <c r="B191" s="303"/>
      <c r="C191" s="303">
        <v>156</v>
      </c>
      <c r="D191" s="304">
        <f>INDEX(Method_calculation!$J$161:$L$184,Output_interface!I191,Output_interface!H191)</f>
        <v>0</v>
      </c>
      <c r="E191" s="304">
        <f>INDEX(Method_calculation!$J$194:$L$217,Output_interface!I191,Output_interface!H191)</f>
        <v>0</v>
      </c>
      <c r="G191" s="1">
        <f>VLOOKUP(A191+1/48,Interface!$B$118:$D$483,3)</f>
        <v>3</v>
      </c>
      <c r="H191" s="1">
        <f t="shared" si="14"/>
        <v>1</v>
      </c>
      <c r="I191" s="1">
        <f t="shared" si="13"/>
        <v>12</v>
      </c>
    </row>
    <row r="192" spans="1:9" x14ac:dyDescent="0.35">
      <c r="A192" s="321">
        <f t="shared" si="11"/>
        <v>42011.499999999622</v>
      </c>
      <c r="B192" s="303"/>
      <c r="C192" s="303">
        <v>157</v>
      </c>
      <c r="D192" s="304">
        <f>INDEX(Method_calculation!$J$161:$L$184,Output_interface!I192,Output_interface!H192)</f>
        <v>0</v>
      </c>
      <c r="E192" s="304">
        <f>INDEX(Method_calculation!$J$194:$L$217,Output_interface!I192,Output_interface!H192)</f>
        <v>0</v>
      </c>
      <c r="G192" s="1">
        <f>VLOOKUP(A192+1/48,Interface!$B$118:$D$483,3)</f>
        <v>3</v>
      </c>
      <c r="H192" s="1">
        <f t="shared" si="14"/>
        <v>1</v>
      </c>
      <c r="I192" s="1">
        <f t="shared" si="13"/>
        <v>13</v>
      </c>
    </row>
    <row r="193" spans="1:9" x14ac:dyDescent="0.35">
      <c r="A193" s="321">
        <f t="shared" si="11"/>
        <v>42011.541666666286</v>
      </c>
      <c r="B193" s="303"/>
      <c r="C193" s="303">
        <v>158</v>
      </c>
      <c r="D193" s="304">
        <f>INDEX(Method_calculation!$J$161:$L$184,Output_interface!I193,Output_interface!H193)</f>
        <v>0</v>
      </c>
      <c r="E193" s="304">
        <f>INDEX(Method_calculation!$J$194:$L$217,Output_interface!I193,Output_interface!H193)</f>
        <v>0</v>
      </c>
      <c r="G193" s="1">
        <f>VLOOKUP(A193+1/48,Interface!$B$118:$D$483,3)</f>
        <v>3</v>
      </c>
      <c r="H193" s="1">
        <f t="shared" si="14"/>
        <v>1</v>
      </c>
      <c r="I193" s="1">
        <f t="shared" si="13"/>
        <v>14</v>
      </c>
    </row>
    <row r="194" spans="1:9" x14ac:dyDescent="0.35">
      <c r="A194" s="321">
        <f t="shared" si="11"/>
        <v>42011.58333333295</v>
      </c>
      <c r="B194" s="303"/>
      <c r="C194" s="303">
        <v>159</v>
      </c>
      <c r="D194" s="304">
        <f>INDEX(Method_calculation!$J$161:$L$184,Output_interface!I194,Output_interface!H194)</f>
        <v>0</v>
      </c>
      <c r="E194" s="304">
        <f>INDEX(Method_calculation!$J$194:$L$217,Output_interface!I194,Output_interface!H194)</f>
        <v>0</v>
      </c>
      <c r="G194" s="1">
        <f>VLOOKUP(A194+1/48,Interface!$B$118:$D$483,3)</f>
        <v>3</v>
      </c>
      <c r="H194" s="1">
        <f t="shared" si="14"/>
        <v>1</v>
      </c>
      <c r="I194" s="1">
        <f t="shared" si="13"/>
        <v>15</v>
      </c>
    </row>
    <row r="195" spans="1:9" x14ac:dyDescent="0.35">
      <c r="A195" s="321">
        <f t="shared" si="11"/>
        <v>42011.624999999614</v>
      </c>
      <c r="B195" s="303"/>
      <c r="C195" s="303">
        <v>160</v>
      </c>
      <c r="D195" s="304">
        <f>INDEX(Method_calculation!$J$161:$L$184,Output_interface!I195,Output_interface!H195)</f>
        <v>0</v>
      </c>
      <c r="E195" s="304">
        <f>INDEX(Method_calculation!$J$194:$L$217,Output_interface!I195,Output_interface!H195)</f>
        <v>0</v>
      </c>
      <c r="G195" s="1">
        <f>VLOOKUP(A195+1/48,Interface!$B$118:$D$483,3)</f>
        <v>3</v>
      </c>
      <c r="H195" s="1">
        <f t="shared" si="14"/>
        <v>1</v>
      </c>
      <c r="I195" s="1">
        <f t="shared" si="13"/>
        <v>16</v>
      </c>
    </row>
    <row r="196" spans="1:9" x14ac:dyDescent="0.35">
      <c r="A196" s="321">
        <f t="shared" si="11"/>
        <v>42011.666666666279</v>
      </c>
      <c r="B196" s="303"/>
      <c r="C196" s="303">
        <v>161</v>
      </c>
      <c r="D196" s="304">
        <f>INDEX(Method_calculation!$J$161:$L$184,Output_interface!I196,Output_interface!H196)</f>
        <v>0</v>
      </c>
      <c r="E196" s="304">
        <f>INDEX(Method_calculation!$J$194:$L$217,Output_interface!I196,Output_interface!H196)</f>
        <v>0</v>
      </c>
      <c r="G196" s="1">
        <f>VLOOKUP(A196+1/48,Interface!$B$118:$D$483,3)</f>
        <v>3</v>
      </c>
      <c r="H196" s="1">
        <f t="shared" si="14"/>
        <v>1</v>
      </c>
      <c r="I196" s="1">
        <f t="shared" si="13"/>
        <v>17</v>
      </c>
    </row>
    <row r="197" spans="1:9" x14ac:dyDescent="0.35">
      <c r="A197" s="321">
        <f t="shared" si="11"/>
        <v>42011.708333332943</v>
      </c>
      <c r="B197" s="303"/>
      <c r="C197" s="303">
        <v>162</v>
      </c>
      <c r="D197" s="304">
        <f>INDEX(Method_calculation!$J$161:$L$184,Output_interface!I197,Output_interface!H197)</f>
        <v>0</v>
      </c>
      <c r="E197" s="304">
        <f>INDEX(Method_calculation!$J$194:$L$217,Output_interface!I197,Output_interface!H197)</f>
        <v>0</v>
      </c>
      <c r="G197" s="1">
        <f>VLOOKUP(A197+1/48,Interface!$B$118:$D$483,3)</f>
        <v>3</v>
      </c>
      <c r="H197" s="1">
        <f t="shared" si="14"/>
        <v>1</v>
      </c>
      <c r="I197" s="1">
        <f t="shared" si="13"/>
        <v>18</v>
      </c>
    </row>
    <row r="198" spans="1:9" x14ac:dyDescent="0.35">
      <c r="A198" s="321">
        <f t="shared" si="11"/>
        <v>42011.749999999607</v>
      </c>
      <c r="B198" s="303"/>
      <c r="C198" s="303">
        <v>163</v>
      </c>
      <c r="D198" s="304">
        <f>INDEX(Method_calculation!$J$161:$L$184,Output_interface!I198,Output_interface!H198)</f>
        <v>0</v>
      </c>
      <c r="E198" s="304">
        <f>INDEX(Method_calculation!$J$194:$L$217,Output_interface!I198,Output_interface!H198)</f>
        <v>0</v>
      </c>
      <c r="G198" s="1">
        <f>VLOOKUP(A198+1/48,Interface!$B$118:$D$483,3)</f>
        <v>3</v>
      </c>
      <c r="H198" s="1">
        <f t="shared" si="14"/>
        <v>1</v>
      </c>
      <c r="I198" s="1">
        <f t="shared" si="13"/>
        <v>19</v>
      </c>
    </row>
    <row r="199" spans="1:9" x14ac:dyDescent="0.35">
      <c r="A199" s="321">
        <f t="shared" si="11"/>
        <v>42011.791666666271</v>
      </c>
      <c r="B199" s="303"/>
      <c r="C199" s="303">
        <v>164</v>
      </c>
      <c r="D199" s="304">
        <f>INDEX(Method_calculation!$J$161:$L$184,Output_interface!I199,Output_interface!H199)</f>
        <v>0</v>
      </c>
      <c r="E199" s="304">
        <f>INDEX(Method_calculation!$J$194:$L$217,Output_interface!I199,Output_interface!H199)</f>
        <v>0</v>
      </c>
      <c r="G199" s="1">
        <f>VLOOKUP(A199+1/48,Interface!$B$118:$D$483,3)</f>
        <v>3</v>
      </c>
      <c r="H199" s="1">
        <f t="shared" si="14"/>
        <v>1</v>
      </c>
      <c r="I199" s="1">
        <f t="shared" si="13"/>
        <v>20</v>
      </c>
    </row>
    <row r="200" spans="1:9" x14ac:dyDescent="0.35">
      <c r="A200" s="321">
        <f t="shared" si="11"/>
        <v>42011.833333332936</v>
      </c>
      <c r="B200" s="303"/>
      <c r="C200" s="303">
        <v>165</v>
      </c>
      <c r="D200" s="304">
        <f>INDEX(Method_calculation!$J$161:$L$184,Output_interface!I200,Output_interface!H200)</f>
        <v>0</v>
      </c>
      <c r="E200" s="304">
        <f>INDEX(Method_calculation!$J$194:$L$217,Output_interface!I200,Output_interface!H200)</f>
        <v>0</v>
      </c>
      <c r="G200" s="1">
        <f>VLOOKUP(A200+1/48,Interface!$B$118:$D$483,3)</f>
        <v>3</v>
      </c>
      <c r="H200" s="1">
        <f t="shared" si="14"/>
        <v>1</v>
      </c>
      <c r="I200" s="1">
        <f t="shared" si="13"/>
        <v>21</v>
      </c>
    </row>
    <row r="201" spans="1:9" x14ac:dyDescent="0.35">
      <c r="A201" s="321">
        <f t="shared" si="11"/>
        <v>42011.8749999996</v>
      </c>
      <c r="B201" s="303"/>
      <c r="C201" s="303">
        <v>166</v>
      </c>
      <c r="D201" s="304">
        <f>INDEX(Method_calculation!$J$161:$L$184,Output_interface!I201,Output_interface!H201)</f>
        <v>0</v>
      </c>
      <c r="E201" s="304">
        <f>INDEX(Method_calculation!$J$194:$L$217,Output_interface!I201,Output_interface!H201)</f>
        <v>0</v>
      </c>
      <c r="G201" s="1">
        <f>VLOOKUP(A201+1/48,Interface!$B$118:$D$483,3)</f>
        <v>3</v>
      </c>
      <c r="H201" s="1">
        <f t="shared" si="14"/>
        <v>1</v>
      </c>
      <c r="I201" s="1">
        <f t="shared" si="13"/>
        <v>22</v>
      </c>
    </row>
    <row r="202" spans="1:9" x14ac:dyDescent="0.35">
      <c r="A202" s="321">
        <f t="shared" si="11"/>
        <v>42011.916666666264</v>
      </c>
      <c r="B202" s="303"/>
      <c r="C202" s="303">
        <v>167</v>
      </c>
      <c r="D202" s="304">
        <f>INDEX(Method_calculation!$J$161:$L$184,Output_interface!I202,Output_interface!H202)</f>
        <v>0</v>
      </c>
      <c r="E202" s="304">
        <f>INDEX(Method_calculation!$J$194:$L$217,Output_interface!I202,Output_interface!H202)</f>
        <v>0</v>
      </c>
      <c r="G202" s="1">
        <f>VLOOKUP(A202+1/48,Interface!$B$118:$D$483,3)</f>
        <v>3</v>
      </c>
      <c r="H202" s="1">
        <f t="shared" si="14"/>
        <v>1</v>
      </c>
      <c r="I202" s="1">
        <f t="shared" si="13"/>
        <v>23</v>
      </c>
    </row>
    <row r="203" spans="1:9" x14ac:dyDescent="0.35">
      <c r="A203" s="322">
        <f t="shared" si="11"/>
        <v>42011.958333332928</v>
      </c>
      <c r="B203" s="306"/>
      <c r="C203" s="306">
        <v>168</v>
      </c>
      <c r="D203" s="307">
        <f>INDEX(Method_calculation!$J$161:$L$184,Output_interface!I203,Output_interface!H203)</f>
        <v>0</v>
      </c>
      <c r="E203" s="307">
        <f>INDEX(Method_calculation!$J$194:$L$217,Output_interface!I203,Output_interface!H203)</f>
        <v>0</v>
      </c>
      <c r="G203" s="1">
        <f>VLOOKUP(A203+1/48,Interface!$B$118:$D$483,3)</f>
        <v>3</v>
      </c>
      <c r="H203" s="1">
        <f t="shared" si="14"/>
        <v>1</v>
      </c>
      <c r="I203" s="1">
        <f t="shared" si="13"/>
        <v>24</v>
      </c>
    </row>
    <row r="204" spans="1:9" x14ac:dyDescent="0.35">
      <c r="A204" s="299">
        <f t="shared" si="11"/>
        <v>42011.999999999593</v>
      </c>
      <c r="B204" s="300" t="str">
        <f t="shared" ref="B204" si="16">INDEX($H$27:$H$29,H204)</f>
        <v>Workday</v>
      </c>
      <c r="C204" s="300">
        <v>169</v>
      </c>
      <c r="D204" s="301">
        <f>INDEX(Method_calculation!$J$161:$L$184,Output_interface!I204,Output_interface!H204)</f>
        <v>0</v>
      </c>
      <c r="E204" s="301">
        <f>INDEX(Method_calculation!$J$194:$L$217,Output_interface!I204,Output_interface!H204)</f>
        <v>0</v>
      </c>
      <c r="G204" s="1">
        <f>VLOOKUP(A204+1/48,Interface!$B$118:$D$483,3)</f>
        <v>4</v>
      </c>
      <c r="H204" s="1">
        <f t="shared" si="14"/>
        <v>1</v>
      </c>
      <c r="I204" s="1">
        <f t="shared" si="13"/>
        <v>1</v>
      </c>
    </row>
    <row r="205" spans="1:9" x14ac:dyDescent="0.35">
      <c r="A205" s="321">
        <f t="shared" si="11"/>
        <v>42012.041666666257</v>
      </c>
      <c r="B205" s="303"/>
      <c r="C205" s="303">
        <v>170</v>
      </c>
      <c r="D205" s="304">
        <f>INDEX(Method_calculation!$J$161:$L$184,Output_interface!I205,Output_interface!H205)</f>
        <v>0</v>
      </c>
      <c r="E205" s="304">
        <f>INDEX(Method_calculation!$J$194:$L$217,Output_interface!I205,Output_interface!H205)</f>
        <v>0</v>
      </c>
      <c r="G205" s="1">
        <f>VLOOKUP(A205+1/48,Interface!$B$118:$D$483,3)</f>
        <v>4</v>
      </c>
      <c r="H205" s="1">
        <f t="shared" si="14"/>
        <v>1</v>
      </c>
      <c r="I205" s="1">
        <f t="shared" si="13"/>
        <v>2</v>
      </c>
    </row>
    <row r="206" spans="1:9" x14ac:dyDescent="0.35">
      <c r="A206" s="321">
        <f t="shared" si="11"/>
        <v>42012.083333332921</v>
      </c>
      <c r="B206" s="303"/>
      <c r="C206" s="303">
        <v>171</v>
      </c>
      <c r="D206" s="304">
        <f>INDEX(Method_calculation!$J$161:$L$184,Output_interface!I206,Output_interface!H206)</f>
        <v>0</v>
      </c>
      <c r="E206" s="304">
        <f>INDEX(Method_calculation!$J$194:$L$217,Output_interface!I206,Output_interface!H206)</f>
        <v>0</v>
      </c>
      <c r="G206" s="1">
        <f>VLOOKUP(A206+1/48,Interface!$B$118:$D$483,3)</f>
        <v>4</v>
      </c>
      <c r="H206" s="1">
        <f t="shared" si="14"/>
        <v>1</v>
      </c>
      <c r="I206" s="1">
        <f t="shared" si="13"/>
        <v>3</v>
      </c>
    </row>
    <row r="207" spans="1:9" x14ac:dyDescent="0.35">
      <c r="A207" s="321">
        <f t="shared" si="11"/>
        <v>42012.124999999585</v>
      </c>
      <c r="B207" s="303"/>
      <c r="C207" s="303">
        <v>172</v>
      </c>
      <c r="D207" s="304">
        <f>INDEX(Method_calculation!$J$161:$L$184,Output_interface!I207,Output_interface!H207)</f>
        <v>0</v>
      </c>
      <c r="E207" s="304">
        <f>INDEX(Method_calculation!$J$194:$L$217,Output_interface!I207,Output_interface!H207)</f>
        <v>0</v>
      </c>
      <c r="G207" s="1">
        <f>VLOOKUP(A207+1/48,Interface!$B$118:$D$483,3)</f>
        <v>4</v>
      </c>
      <c r="H207" s="1">
        <f t="shared" si="14"/>
        <v>1</v>
      </c>
      <c r="I207" s="1">
        <f t="shared" si="13"/>
        <v>4</v>
      </c>
    </row>
    <row r="208" spans="1:9" x14ac:dyDescent="0.35">
      <c r="A208" s="321">
        <f t="shared" ref="A208:A271" si="17">+A207+1/24</f>
        <v>42012.16666666625</v>
      </c>
      <c r="B208" s="303"/>
      <c r="C208" s="303">
        <v>173</v>
      </c>
      <c r="D208" s="304">
        <f>INDEX(Method_calculation!$J$161:$L$184,Output_interface!I208,Output_interface!H208)</f>
        <v>0</v>
      </c>
      <c r="E208" s="304">
        <f>INDEX(Method_calculation!$J$194:$L$217,Output_interface!I208,Output_interface!H208)</f>
        <v>0</v>
      </c>
      <c r="G208" s="1">
        <f>VLOOKUP(A208+1/48,Interface!$B$118:$D$483,3)</f>
        <v>4</v>
      </c>
      <c r="H208" s="1">
        <f t="shared" si="14"/>
        <v>1</v>
      </c>
      <c r="I208" s="1">
        <f t="shared" si="13"/>
        <v>5</v>
      </c>
    </row>
    <row r="209" spans="1:9" x14ac:dyDescent="0.35">
      <c r="A209" s="321">
        <f t="shared" si="17"/>
        <v>42012.208333332914</v>
      </c>
      <c r="B209" s="303"/>
      <c r="C209" s="303">
        <v>174</v>
      </c>
      <c r="D209" s="304">
        <f>INDEX(Method_calculation!$J$161:$L$184,Output_interface!I209,Output_interface!H209)</f>
        <v>0</v>
      </c>
      <c r="E209" s="304">
        <f>INDEX(Method_calculation!$J$194:$L$217,Output_interface!I209,Output_interface!H209)</f>
        <v>0</v>
      </c>
      <c r="G209" s="1">
        <f>VLOOKUP(A209+1/48,Interface!$B$118:$D$483,3)</f>
        <v>4</v>
      </c>
      <c r="H209" s="1">
        <f t="shared" si="14"/>
        <v>1</v>
      </c>
      <c r="I209" s="1">
        <f t="shared" si="13"/>
        <v>6</v>
      </c>
    </row>
    <row r="210" spans="1:9" x14ac:dyDescent="0.35">
      <c r="A210" s="321">
        <f t="shared" si="17"/>
        <v>42012.249999999578</v>
      </c>
      <c r="B210" s="303"/>
      <c r="C210" s="303">
        <v>175</v>
      </c>
      <c r="D210" s="304">
        <f>INDEX(Method_calculation!$J$161:$L$184,Output_interface!I210,Output_interface!H210)</f>
        <v>0</v>
      </c>
      <c r="E210" s="304">
        <f>INDEX(Method_calculation!$J$194:$L$217,Output_interface!I210,Output_interface!H210)</f>
        <v>0</v>
      </c>
      <c r="G210" s="1">
        <f>VLOOKUP(A210+1/48,Interface!$B$118:$D$483,3)</f>
        <v>4</v>
      </c>
      <c r="H210" s="1">
        <f t="shared" si="14"/>
        <v>1</v>
      </c>
      <c r="I210" s="1">
        <f t="shared" si="13"/>
        <v>7</v>
      </c>
    </row>
    <row r="211" spans="1:9" x14ac:dyDescent="0.35">
      <c r="A211" s="321">
        <f t="shared" si="17"/>
        <v>42012.291666666242</v>
      </c>
      <c r="B211" s="303"/>
      <c r="C211" s="303">
        <v>176</v>
      </c>
      <c r="D211" s="304">
        <f>INDEX(Method_calculation!$J$161:$L$184,Output_interface!I211,Output_interface!H211)</f>
        <v>0</v>
      </c>
      <c r="E211" s="304">
        <f>INDEX(Method_calculation!$J$194:$L$217,Output_interface!I211,Output_interface!H211)</f>
        <v>0</v>
      </c>
      <c r="G211" s="1">
        <f>VLOOKUP(A211+1/48,Interface!$B$118:$D$483,3)</f>
        <v>4</v>
      </c>
      <c r="H211" s="1">
        <f t="shared" si="14"/>
        <v>1</v>
      </c>
      <c r="I211" s="1">
        <f t="shared" si="13"/>
        <v>8</v>
      </c>
    </row>
    <row r="212" spans="1:9" x14ac:dyDescent="0.35">
      <c r="A212" s="321">
        <f t="shared" si="17"/>
        <v>42012.333333332906</v>
      </c>
      <c r="B212" s="303"/>
      <c r="C212" s="303">
        <v>177</v>
      </c>
      <c r="D212" s="304">
        <f>INDEX(Method_calculation!$J$161:$L$184,Output_interface!I212,Output_interface!H212)</f>
        <v>0</v>
      </c>
      <c r="E212" s="304">
        <f>INDEX(Method_calculation!$J$194:$L$217,Output_interface!I212,Output_interface!H212)</f>
        <v>0</v>
      </c>
      <c r="G212" s="1">
        <f>VLOOKUP(A212+1/48,Interface!$B$118:$D$483,3)</f>
        <v>4</v>
      </c>
      <c r="H212" s="1">
        <f t="shared" si="14"/>
        <v>1</v>
      </c>
      <c r="I212" s="1">
        <f t="shared" si="13"/>
        <v>9</v>
      </c>
    </row>
    <row r="213" spans="1:9" x14ac:dyDescent="0.35">
      <c r="A213" s="321">
        <f t="shared" si="17"/>
        <v>42012.374999999571</v>
      </c>
      <c r="B213" s="303"/>
      <c r="C213" s="303">
        <v>178</v>
      </c>
      <c r="D213" s="304">
        <f>INDEX(Method_calculation!$J$161:$L$184,Output_interface!I213,Output_interface!H213)</f>
        <v>0</v>
      </c>
      <c r="E213" s="304">
        <f>INDEX(Method_calculation!$J$194:$L$217,Output_interface!I213,Output_interface!H213)</f>
        <v>0</v>
      </c>
      <c r="G213" s="1">
        <f>VLOOKUP(A213+1/48,Interface!$B$118:$D$483,3)</f>
        <v>4</v>
      </c>
      <c r="H213" s="1">
        <f t="shared" si="14"/>
        <v>1</v>
      </c>
      <c r="I213" s="1">
        <f t="shared" si="13"/>
        <v>10</v>
      </c>
    </row>
    <row r="214" spans="1:9" x14ac:dyDescent="0.35">
      <c r="A214" s="321">
        <f t="shared" si="17"/>
        <v>42012.416666666235</v>
      </c>
      <c r="B214" s="303"/>
      <c r="C214" s="303">
        <v>179</v>
      </c>
      <c r="D214" s="304">
        <f>INDEX(Method_calculation!$J$161:$L$184,Output_interface!I214,Output_interface!H214)</f>
        <v>0</v>
      </c>
      <c r="E214" s="304">
        <f>INDEX(Method_calculation!$J$194:$L$217,Output_interface!I214,Output_interface!H214)</f>
        <v>0</v>
      </c>
      <c r="G214" s="1">
        <f>VLOOKUP(A214+1/48,Interface!$B$118:$D$483,3)</f>
        <v>4</v>
      </c>
      <c r="H214" s="1">
        <f t="shared" si="14"/>
        <v>1</v>
      </c>
      <c r="I214" s="1">
        <f t="shared" si="13"/>
        <v>11</v>
      </c>
    </row>
    <row r="215" spans="1:9" x14ac:dyDescent="0.35">
      <c r="A215" s="321">
        <f t="shared" si="17"/>
        <v>42012.458333332899</v>
      </c>
      <c r="B215" s="303"/>
      <c r="C215" s="303">
        <v>180</v>
      </c>
      <c r="D215" s="304">
        <f>INDEX(Method_calculation!$J$161:$L$184,Output_interface!I215,Output_interface!H215)</f>
        <v>0</v>
      </c>
      <c r="E215" s="304">
        <f>INDEX(Method_calculation!$J$194:$L$217,Output_interface!I215,Output_interface!H215)</f>
        <v>0</v>
      </c>
      <c r="G215" s="1">
        <f>VLOOKUP(A215+1/48,Interface!$B$118:$D$483,3)</f>
        <v>4</v>
      </c>
      <c r="H215" s="1">
        <f t="shared" si="14"/>
        <v>1</v>
      </c>
      <c r="I215" s="1">
        <f t="shared" si="13"/>
        <v>12</v>
      </c>
    </row>
    <row r="216" spans="1:9" x14ac:dyDescent="0.35">
      <c r="A216" s="321">
        <f t="shared" si="17"/>
        <v>42012.499999999563</v>
      </c>
      <c r="B216" s="303"/>
      <c r="C216" s="303">
        <v>181</v>
      </c>
      <c r="D216" s="304">
        <f>INDEX(Method_calculation!$J$161:$L$184,Output_interface!I216,Output_interface!H216)</f>
        <v>0</v>
      </c>
      <c r="E216" s="304">
        <f>INDEX(Method_calculation!$J$194:$L$217,Output_interface!I216,Output_interface!H216)</f>
        <v>0</v>
      </c>
      <c r="G216" s="1">
        <f>VLOOKUP(A216+1/48,Interface!$B$118:$D$483,3)</f>
        <v>4</v>
      </c>
      <c r="H216" s="1">
        <f t="shared" si="14"/>
        <v>1</v>
      </c>
      <c r="I216" s="1">
        <f t="shared" si="13"/>
        <v>13</v>
      </c>
    </row>
    <row r="217" spans="1:9" x14ac:dyDescent="0.35">
      <c r="A217" s="321">
        <f t="shared" si="17"/>
        <v>42012.541666666228</v>
      </c>
      <c r="B217" s="303"/>
      <c r="C217" s="303">
        <v>182</v>
      </c>
      <c r="D217" s="304">
        <f>INDEX(Method_calculation!$J$161:$L$184,Output_interface!I217,Output_interface!H217)</f>
        <v>0</v>
      </c>
      <c r="E217" s="304">
        <f>INDEX(Method_calculation!$J$194:$L$217,Output_interface!I217,Output_interface!H217)</f>
        <v>0</v>
      </c>
      <c r="G217" s="1">
        <f>VLOOKUP(A217+1/48,Interface!$B$118:$D$483,3)</f>
        <v>4</v>
      </c>
      <c r="H217" s="1">
        <f t="shared" si="14"/>
        <v>1</v>
      </c>
      <c r="I217" s="1">
        <f t="shared" si="13"/>
        <v>14</v>
      </c>
    </row>
    <row r="218" spans="1:9" x14ac:dyDescent="0.35">
      <c r="A218" s="321">
        <f t="shared" si="17"/>
        <v>42012.583333332892</v>
      </c>
      <c r="B218" s="303"/>
      <c r="C218" s="303">
        <v>183</v>
      </c>
      <c r="D218" s="304">
        <f>INDEX(Method_calculation!$J$161:$L$184,Output_interface!I218,Output_interface!H218)</f>
        <v>0</v>
      </c>
      <c r="E218" s="304">
        <f>INDEX(Method_calculation!$J$194:$L$217,Output_interface!I218,Output_interface!H218)</f>
        <v>0</v>
      </c>
      <c r="G218" s="1">
        <f>VLOOKUP(A218+1/48,Interface!$B$118:$D$483,3)</f>
        <v>4</v>
      </c>
      <c r="H218" s="1">
        <f t="shared" si="14"/>
        <v>1</v>
      </c>
      <c r="I218" s="1">
        <f t="shared" si="13"/>
        <v>15</v>
      </c>
    </row>
    <row r="219" spans="1:9" x14ac:dyDescent="0.35">
      <c r="A219" s="321">
        <f t="shared" si="17"/>
        <v>42012.624999999556</v>
      </c>
      <c r="B219" s="303"/>
      <c r="C219" s="303">
        <v>184</v>
      </c>
      <c r="D219" s="304">
        <f>INDEX(Method_calculation!$J$161:$L$184,Output_interface!I219,Output_interface!H219)</f>
        <v>0</v>
      </c>
      <c r="E219" s="304">
        <f>INDEX(Method_calculation!$J$194:$L$217,Output_interface!I219,Output_interface!H219)</f>
        <v>0</v>
      </c>
      <c r="G219" s="1">
        <f>VLOOKUP(A219+1/48,Interface!$B$118:$D$483,3)</f>
        <v>4</v>
      </c>
      <c r="H219" s="1">
        <f t="shared" si="14"/>
        <v>1</v>
      </c>
      <c r="I219" s="1">
        <f t="shared" si="13"/>
        <v>16</v>
      </c>
    </row>
    <row r="220" spans="1:9" x14ac:dyDescent="0.35">
      <c r="A220" s="321">
        <f t="shared" si="17"/>
        <v>42012.66666666622</v>
      </c>
      <c r="B220" s="303"/>
      <c r="C220" s="303">
        <v>185</v>
      </c>
      <c r="D220" s="304">
        <f>INDEX(Method_calculation!$J$161:$L$184,Output_interface!I220,Output_interface!H220)</f>
        <v>0</v>
      </c>
      <c r="E220" s="304">
        <f>INDEX(Method_calculation!$J$194:$L$217,Output_interface!I220,Output_interface!H220)</f>
        <v>0</v>
      </c>
      <c r="G220" s="1">
        <f>VLOOKUP(A220+1/48,Interface!$B$118:$D$483,3)</f>
        <v>4</v>
      </c>
      <c r="H220" s="1">
        <f t="shared" si="14"/>
        <v>1</v>
      </c>
      <c r="I220" s="1">
        <f t="shared" si="13"/>
        <v>17</v>
      </c>
    </row>
    <row r="221" spans="1:9" x14ac:dyDescent="0.35">
      <c r="A221" s="321">
        <f t="shared" si="17"/>
        <v>42012.708333332885</v>
      </c>
      <c r="B221" s="303"/>
      <c r="C221" s="303">
        <v>186</v>
      </c>
      <c r="D221" s="304">
        <f>INDEX(Method_calculation!$J$161:$L$184,Output_interface!I221,Output_interface!H221)</f>
        <v>0</v>
      </c>
      <c r="E221" s="304">
        <f>INDEX(Method_calculation!$J$194:$L$217,Output_interface!I221,Output_interface!H221)</f>
        <v>0</v>
      </c>
      <c r="G221" s="1">
        <f>VLOOKUP(A221+1/48,Interface!$B$118:$D$483,3)</f>
        <v>4</v>
      </c>
      <c r="H221" s="1">
        <f t="shared" si="14"/>
        <v>1</v>
      </c>
      <c r="I221" s="1">
        <f t="shared" si="13"/>
        <v>18</v>
      </c>
    </row>
    <row r="222" spans="1:9" x14ac:dyDescent="0.35">
      <c r="A222" s="321">
        <f t="shared" si="17"/>
        <v>42012.749999999549</v>
      </c>
      <c r="B222" s="303"/>
      <c r="C222" s="303">
        <v>187</v>
      </c>
      <c r="D222" s="304">
        <f>INDEX(Method_calculation!$J$161:$L$184,Output_interface!I222,Output_interface!H222)</f>
        <v>0</v>
      </c>
      <c r="E222" s="304">
        <f>INDEX(Method_calculation!$J$194:$L$217,Output_interface!I222,Output_interface!H222)</f>
        <v>0</v>
      </c>
      <c r="G222" s="1">
        <f>VLOOKUP(A222+1/48,Interface!$B$118:$D$483,3)</f>
        <v>4</v>
      </c>
      <c r="H222" s="1">
        <f t="shared" si="14"/>
        <v>1</v>
      </c>
      <c r="I222" s="1">
        <f t="shared" si="13"/>
        <v>19</v>
      </c>
    </row>
    <row r="223" spans="1:9" x14ac:dyDescent="0.35">
      <c r="A223" s="321">
        <f t="shared" si="17"/>
        <v>42012.791666666213</v>
      </c>
      <c r="B223" s="303"/>
      <c r="C223" s="303">
        <v>188</v>
      </c>
      <c r="D223" s="304">
        <f>INDEX(Method_calculation!$J$161:$L$184,Output_interface!I223,Output_interface!H223)</f>
        <v>0</v>
      </c>
      <c r="E223" s="304">
        <f>INDEX(Method_calculation!$J$194:$L$217,Output_interface!I223,Output_interface!H223)</f>
        <v>0</v>
      </c>
      <c r="G223" s="1">
        <f>VLOOKUP(A223+1/48,Interface!$B$118:$D$483,3)</f>
        <v>4</v>
      </c>
      <c r="H223" s="1">
        <f t="shared" si="14"/>
        <v>1</v>
      </c>
      <c r="I223" s="1">
        <f t="shared" si="13"/>
        <v>20</v>
      </c>
    </row>
    <row r="224" spans="1:9" x14ac:dyDescent="0.35">
      <c r="A224" s="321">
        <f t="shared" si="17"/>
        <v>42012.833333332877</v>
      </c>
      <c r="B224" s="303"/>
      <c r="C224" s="303">
        <v>189</v>
      </c>
      <c r="D224" s="304">
        <f>INDEX(Method_calculation!$J$161:$L$184,Output_interface!I224,Output_interface!H224)</f>
        <v>0</v>
      </c>
      <c r="E224" s="304">
        <f>INDEX(Method_calculation!$J$194:$L$217,Output_interface!I224,Output_interface!H224)</f>
        <v>0</v>
      </c>
      <c r="G224" s="1">
        <f>VLOOKUP(A224+1/48,Interface!$B$118:$D$483,3)</f>
        <v>4</v>
      </c>
      <c r="H224" s="1">
        <f t="shared" si="14"/>
        <v>1</v>
      </c>
      <c r="I224" s="1">
        <f t="shared" si="13"/>
        <v>21</v>
      </c>
    </row>
    <row r="225" spans="1:9" x14ac:dyDescent="0.35">
      <c r="A225" s="321">
        <f t="shared" si="17"/>
        <v>42012.874999999542</v>
      </c>
      <c r="B225" s="303"/>
      <c r="C225" s="303">
        <v>190</v>
      </c>
      <c r="D225" s="304">
        <f>INDEX(Method_calculation!$J$161:$L$184,Output_interface!I225,Output_interface!H225)</f>
        <v>0</v>
      </c>
      <c r="E225" s="304">
        <f>INDEX(Method_calculation!$J$194:$L$217,Output_interface!I225,Output_interface!H225)</f>
        <v>0</v>
      </c>
      <c r="G225" s="1">
        <f>VLOOKUP(A225+1/48,Interface!$B$118:$D$483,3)</f>
        <v>4</v>
      </c>
      <c r="H225" s="1">
        <f t="shared" si="14"/>
        <v>1</v>
      </c>
      <c r="I225" s="1">
        <f t="shared" si="13"/>
        <v>22</v>
      </c>
    </row>
    <row r="226" spans="1:9" x14ac:dyDescent="0.35">
      <c r="A226" s="321">
        <f t="shared" si="17"/>
        <v>42012.916666666206</v>
      </c>
      <c r="B226" s="303"/>
      <c r="C226" s="303">
        <v>191</v>
      </c>
      <c r="D226" s="304">
        <f>INDEX(Method_calculation!$J$161:$L$184,Output_interface!I226,Output_interface!H226)</f>
        <v>0</v>
      </c>
      <c r="E226" s="304">
        <f>INDEX(Method_calculation!$J$194:$L$217,Output_interface!I226,Output_interface!H226)</f>
        <v>0</v>
      </c>
      <c r="G226" s="1">
        <f>VLOOKUP(A226+1/48,Interface!$B$118:$D$483,3)</f>
        <v>4</v>
      </c>
      <c r="H226" s="1">
        <f t="shared" si="14"/>
        <v>1</v>
      </c>
      <c r="I226" s="1">
        <f t="shared" si="13"/>
        <v>23</v>
      </c>
    </row>
    <row r="227" spans="1:9" x14ac:dyDescent="0.35">
      <c r="A227" s="322">
        <f t="shared" si="17"/>
        <v>42012.95833333287</v>
      </c>
      <c r="B227" s="306"/>
      <c r="C227" s="306">
        <v>192</v>
      </c>
      <c r="D227" s="307">
        <f>INDEX(Method_calculation!$J$161:$L$184,Output_interface!I227,Output_interface!H227)</f>
        <v>0</v>
      </c>
      <c r="E227" s="307">
        <f>INDEX(Method_calculation!$J$194:$L$217,Output_interface!I227,Output_interface!H227)</f>
        <v>0</v>
      </c>
      <c r="G227" s="1">
        <f>VLOOKUP(A227+1/48,Interface!$B$118:$D$483,3)</f>
        <v>4</v>
      </c>
      <c r="H227" s="1">
        <f t="shared" si="14"/>
        <v>1</v>
      </c>
      <c r="I227" s="1">
        <f t="shared" si="13"/>
        <v>24</v>
      </c>
    </row>
    <row r="228" spans="1:9" x14ac:dyDescent="0.35">
      <c r="A228" s="299">
        <f t="shared" si="17"/>
        <v>42012.999999999534</v>
      </c>
      <c r="B228" s="300" t="str">
        <f t="shared" ref="B228" si="18">INDEX($H$27:$H$29,H228)</f>
        <v>Workday</v>
      </c>
      <c r="C228" s="300">
        <v>193</v>
      </c>
      <c r="D228" s="301">
        <f>INDEX(Method_calculation!$J$161:$L$184,Output_interface!I228,Output_interface!H228)</f>
        <v>0</v>
      </c>
      <c r="E228" s="301">
        <f>INDEX(Method_calculation!$J$194:$L$217,Output_interface!I228,Output_interface!H228)</f>
        <v>0</v>
      </c>
      <c r="G228" s="1">
        <f>VLOOKUP(A228+1/48,Interface!$B$118:$D$483,3)</f>
        <v>5</v>
      </c>
      <c r="H228" s="1">
        <f t="shared" si="14"/>
        <v>1</v>
      </c>
      <c r="I228" s="1">
        <f t="shared" ref="I228:I291" si="19">MOD(C228-1,24)+1</f>
        <v>1</v>
      </c>
    </row>
    <row r="229" spans="1:9" x14ac:dyDescent="0.35">
      <c r="A229" s="321">
        <f t="shared" si="17"/>
        <v>42013.041666666199</v>
      </c>
      <c r="B229" s="303"/>
      <c r="C229" s="303">
        <v>194</v>
      </c>
      <c r="D229" s="304">
        <f>INDEX(Method_calculation!$J$161:$L$184,Output_interface!I229,Output_interface!H229)</f>
        <v>0</v>
      </c>
      <c r="E229" s="304">
        <f>INDEX(Method_calculation!$J$194:$L$217,Output_interface!I229,Output_interface!H229)</f>
        <v>0</v>
      </c>
      <c r="G229" s="1">
        <f>VLOOKUP(A229+1/48,Interface!$B$118:$D$483,3)</f>
        <v>5</v>
      </c>
      <c r="H229" s="1">
        <f t="shared" ref="H229:H292" si="20">IF(G229=7,3,IF(G229=6,2,1))</f>
        <v>1</v>
      </c>
      <c r="I229" s="1">
        <f t="shared" si="19"/>
        <v>2</v>
      </c>
    </row>
    <row r="230" spans="1:9" x14ac:dyDescent="0.35">
      <c r="A230" s="321">
        <f t="shared" si="17"/>
        <v>42013.083333332863</v>
      </c>
      <c r="B230" s="303"/>
      <c r="C230" s="303">
        <v>195</v>
      </c>
      <c r="D230" s="304">
        <f>INDEX(Method_calculation!$J$161:$L$184,Output_interface!I230,Output_interface!H230)</f>
        <v>0</v>
      </c>
      <c r="E230" s="304">
        <f>INDEX(Method_calculation!$J$194:$L$217,Output_interface!I230,Output_interface!H230)</f>
        <v>0</v>
      </c>
      <c r="G230" s="1">
        <f>VLOOKUP(A230+1/48,Interface!$B$118:$D$483,3)</f>
        <v>5</v>
      </c>
      <c r="H230" s="1">
        <f t="shared" si="20"/>
        <v>1</v>
      </c>
      <c r="I230" s="1">
        <f t="shared" si="19"/>
        <v>3</v>
      </c>
    </row>
    <row r="231" spans="1:9" x14ac:dyDescent="0.35">
      <c r="A231" s="321">
        <f t="shared" si="17"/>
        <v>42013.124999999527</v>
      </c>
      <c r="B231" s="303"/>
      <c r="C231" s="303">
        <v>196</v>
      </c>
      <c r="D231" s="304">
        <f>INDEX(Method_calculation!$J$161:$L$184,Output_interface!I231,Output_interface!H231)</f>
        <v>0</v>
      </c>
      <c r="E231" s="304">
        <f>INDEX(Method_calculation!$J$194:$L$217,Output_interface!I231,Output_interface!H231)</f>
        <v>0</v>
      </c>
      <c r="G231" s="1">
        <f>VLOOKUP(A231+1/48,Interface!$B$118:$D$483,3)</f>
        <v>5</v>
      </c>
      <c r="H231" s="1">
        <f t="shared" si="20"/>
        <v>1</v>
      </c>
      <c r="I231" s="1">
        <f t="shared" si="19"/>
        <v>4</v>
      </c>
    </row>
    <row r="232" spans="1:9" x14ac:dyDescent="0.35">
      <c r="A232" s="321">
        <f t="shared" si="17"/>
        <v>42013.166666666191</v>
      </c>
      <c r="B232" s="303"/>
      <c r="C232" s="303">
        <v>197</v>
      </c>
      <c r="D232" s="304">
        <f>INDEX(Method_calculation!$J$161:$L$184,Output_interface!I232,Output_interface!H232)</f>
        <v>0</v>
      </c>
      <c r="E232" s="304">
        <f>INDEX(Method_calculation!$J$194:$L$217,Output_interface!I232,Output_interface!H232)</f>
        <v>0</v>
      </c>
      <c r="G232" s="1">
        <f>VLOOKUP(A232+1/48,Interface!$B$118:$D$483,3)</f>
        <v>5</v>
      </c>
      <c r="H232" s="1">
        <f t="shared" si="20"/>
        <v>1</v>
      </c>
      <c r="I232" s="1">
        <f t="shared" si="19"/>
        <v>5</v>
      </c>
    </row>
    <row r="233" spans="1:9" x14ac:dyDescent="0.35">
      <c r="A233" s="321">
        <f t="shared" si="17"/>
        <v>42013.208333332856</v>
      </c>
      <c r="B233" s="303"/>
      <c r="C233" s="303">
        <v>198</v>
      </c>
      <c r="D233" s="304">
        <f>INDEX(Method_calculation!$J$161:$L$184,Output_interface!I233,Output_interface!H233)</f>
        <v>0</v>
      </c>
      <c r="E233" s="304">
        <f>INDEX(Method_calculation!$J$194:$L$217,Output_interface!I233,Output_interface!H233)</f>
        <v>0</v>
      </c>
      <c r="G233" s="1">
        <f>VLOOKUP(A233+1/48,Interface!$B$118:$D$483,3)</f>
        <v>5</v>
      </c>
      <c r="H233" s="1">
        <f t="shared" si="20"/>
        <v>1</v>
      </c>
      <c r="I233" s="1">
        <f t="shared" si="19"/>
        <v>6</v>
      </c>
    </row>
    <row r="234" spans="1:9" x14ac:dyDescent="0.35">
      <c r="A234" s="321">
        <f t="shared" si="17"/>
        <v>42013.24999999952</v>
      </c>
      <c r="B234" s="303"/>
      <c r="C234" s="303">
        <v>199</v>
      </c>
      <c r="D234" s="304">
        <f>INDEX(Method_calculation!$J$161:$L$184,Output_interface!I234,Output_interface!H234)</f>
        <v>0</v>
      </c>
      <c r="E234" s="304">
        <f>INDEX(Method_calculation!$J$194:$L$217,Output_interface!I234,Output_interface!H234)</f>
        <v>0</v>
      </c>
      <c r="G234" s="1">
        <f>VLOOKUP(A234+1/48,Interface!$B$118:$D$483,3)</f>
        <v>5</v>
      </c>
      <c r="H234" s="1">
        <f t="shared" si="20"/>
        <v>1</v>
      </c>
      <c r="I234" s="1">
        <f t="shared" si="19"/>
        <v>7</v>
      </c>
    </row>
    <row r="235" spans="1:9" x14ac:dyDescent="0.35">
      <c r="A235" s="321">
        <f t="shared" si="17"/>
        <v>42013.291666666184</v>
      </c>
      <c r="B235" s="303"/>
      <c r="C235" s="303">
        <v>200</v>
      </c>
      <c r="D235" s="304">
        <f>INDEX(Method_calculation!$J$161:$L$184,Output_interface!I235,Output_interface!H235)</f>
        <v>0</v>
      </c>
      <c r="E235" s="304">
        <f>INDEX(Method_calculation!$J$194:$L$217,Output_interface!I235,Output_interface!H235)</f>
        <v>0</v>
      </c>
      <c r="G235" s="1">
        <f>VLOOKUP(A235+1/48,Interface!$B$118:$D$483,3)</f>
        <v>5</v>
      </c>
      <c r="H235" s="1">
        <f t="shared" si="20"/>
        <v>1</v>
      </c>
      <c r="I235" s="1">
        <f t="shared" si="19"/>
        <v>8</v>
      </c>
    </row>
    <row r="236" spans="1:9" x14ac:dyDescent="0.35">
      <c r="A236" s="321">
        <f t="shared" si="17"/>
        <v>42013.333333332848</v>
      </c>
      <c r="B236" s="303"/>
      <c r="C236" s="303">
        <v>201</v>
      </c>
      <c r="D236" s="304">
        <f>INDEX(Method_calculation!$J$161:$L$184,Output_interface!I236,Output_interface!H236)</f>
        <v>0</v>
      </c>
      <c r="E236" s="304">
        <f>INDEX(Method_calculation!$J$194:$L$217,Output_interface!I236,Output_interface!H236)</f>
        <v>0</v>
      </c>
      <c r="G236" s="1">
        <f>VLOOKUP(A236+1/48,Interface!$B$118:$D$483,3)</f>
        <v>5</v>
      </c>
      <c r="H236" s="1">
        <f t="shared" si="20"/>
        <v>1</v>
      </c>
      <c r="I236" s="1">
        <f t="shared" si="19"/>
        <v>9</v>
      </c>
    </row>
    <row r="237" spans="1:9" x14ac:dyDescent="0.35">
      <c r="A237" s="321">
        <f t="shared" si="17"/>
        <v>42013.374999999513</v>
      </c>
      <c r="B237" s="303"/>
      <c r="C237" s="303">
        <v>202</v>
      </c>
      <c r="D237" s="304">
        <f>INDEX(Method_calculation!$J$161:$L$184,Output_interface!I237,Output_interface!H237)</f>
        <v>0</v>
      </c>
      <c r="E237" s="304">
        <f>INDEX(Method_calculation!$J$194:$L$217,Output_interface!I237,Output_interface!H237)</f>
        <v>0</v>
      </c>
      <c r="G237" s="1">
        <f>VLOOKUP(A237+1/48,Interface!$B$118:$D$483,3)</f>
        <v>5</v>
      </c>
      <c r="H237" s="1">
        <f t="shared" si="20"/>
        <v>1</v>
      </c>
      <c r="I237" s="1">
        <f t="shared" si="19"/>
        <v>10</v>
      </c>
    </row>
    <row r="238" spans="1:9" x14ac:dyDescent="0.35">
      <c r="A238" s="321">
        <f t="shared" si="17"/>
        <v>42013.416666666177</v>
      </c>
      <c r="B238" s="303"/>
      <c r="C238" s="303">
        <v>203</v>
      </c>
      <c r="D238" s="304">
        <f>INDEX(Method_calculation!$J$161:$L$184,Output_interface!I238,Output_interface!H238)</f>
        <v>0</v>
      </c>
      <c r="E238" s="304">
        <f>INDEX(Method_calculation!$J$194:$L$217,Output_interface!I238,Output_interface!H238)</f>
        <v>0</v>
      </c>
      <c r="G238" s="1">
        <f>VLOOKUP(A238+1/48,Interface!$B$118:$D$483,3)</f>
        <v>5</v>
      </c>
      <c r="H238" s="1">
        <f t="shared" si="20"/>
        <v>1</v>
      </c>
      <c r="I238" s="1">
        <f t="shared" si="19"/>
        <v>11</v>
      </c>
    </row>
    <row r="239" spans="1:9" x14ac:dyDescent="0.35">
      <c r="A239" s="321">
        <f t="shared" si="17"/>
        <v>42013.458333332841</v>
      </c>
      <c r="B239" s="303"/>
      <c r="C239" s="303">
        <v>204</v>
      </c>
      <c r="D239" s="304">
        <f>INDEX(Method_calculation!$J$161:$L$184,Output_interface!I239,Output_interface!H239)</f>
        <v>0</v>
      </c>
      <c r="E239" s="304">
        <f>INDEX(Method_calculation!$J$194:$L$217,Output_interface!I239,Output_interface!H239)</f>
        <v>0</v>
      </c>
      <c r="G239" s="1">
        <f>VLOOKUP(A239+1/48,Interface!$B$118:$D$483,3)</f>
        <v>5</v>
      </c>
      <c r="H239" s="1">
        <f t="shared" si="20"/>
        <v>1</v>
      </c>
      <c r="I239" s="1">
        <f t="shared" si="19"/>
        <v>12</v>
      </c>
    </row>
    <row r="240" spans="1:9" x14ac:dyDescent="0.35">
      <c r="A240" s="321">
        <f t="shared" si="17"/>
        <v>42013.499999999505</v>
      </c>
      <c r="B240" s="303"/>
      <c r="C240" s="303">
        <v>205</v>
      </c>
      <c r="D240" s="304">
        <f>INDEX(Method_calculation!$J$161:$L$184,Output_interface!I240,Output_interface!H240)</f>
        <v>0</v>
      </c>
      <c r="E240" s="304">
        <f>INDEX(Method_calculation!$J$194:$L$217,Output_interface!I240,Output_interface!H240)</f>
        <v>0</v>
      </c>
      <c r="G240" s="1">
        <f>VLOOKUP(A240+1/48,Interface!$B$118:$D$483,3)</f>
        <v>5</v>
      </c>
      <c r="H240" s="1">
        <f t="shared" si="20"/>
        <v>1</v>
      </c>
      <c r="I240" s="1">
        <f t="shared" si="19"/>
        <v>13</v>
      </c>
    </row>
    <row r="241" spans="1:9" x14ac:dyDescent="0.35">
      <c r="A241" s="321">
        <f t="shared" si="17"/>
        <v>42013.541666666169</v>
      </c>
      <c r="B241" s="303"/>
      <c r="C241" s="303">
        <v>206</v>
      </c>
      <c r="D241" s="304">
        <f>INDEX(Method_calculation!$J$161:$L$184,Output_interface!I241,Output_interface!H241)</f>
        <v>0</v>
      </c>
      <c r="E241" s="304">
        <f>INDEX(Method_calculation!$J$194:$L$217,Output_interface!I241,Output_interface!H241)</f>
        <v>0</v>
      </c>
      <c r="G241" s="1">
        <f>VLOOKUP(A241+1/48,Interface!$B$118:$D$483,3)</f>
        <v>5</v>
      </c>
      <c r="H241" s="1">
        <f t="shared" si="20"/>
        <v>1</v>
      </c>
      <c r="I241" s="1">
        <f t="shared" si="19"/>
        <v>14</v>
      </c>
    </row>
    <row r="242" spans="1:9" x14ac:dyDescent="0.35">
      <c r="A242" s="321">
        <f t="shared" si="17"/>
        <v>42013.583333332834</v>
      </c>
      <c r="B242" s="303"/>
      <c r="C242" s="303">
        <v>207</v>
      </c>
      <c r="D242" s="304">
        <f>INDEX(Method_calculation!$J$161:$L$184,Output_interface!I242,Output_interface!H242)</f>
        <v>0</v>
      </c>
      <c r="E242" s="304">
        <f>INDEX(Method_calculation!$J$194:$L$217,Output_interface!I242,Output_interface!H242)</f>
        <v>0</v>
      </c>
      <c r="G242" s="1">
        <f>VLOOKUP(A242+1/48,Interface!$B$118:$D$483,3)</f>
        <v>5</v>
      </c>
      <c r="H242" s="1">
        <f t="shared" si="20"/>
        <v>1</v>
      </c>
      <c r="I242" s="1">
        <f t="shared" si="19"/>
        <v>15</v>
      </c>
    </row>
    <row r="243" spans="1:9" x14ac:dyDescent="0.35">
      <c r="A243" s="321">
        <f t="shared" si="17"/>
        <v>42013.624999999498</v>
      </c>
      <c r="B243" s="303"/>
      <c r="C243" s="303">
        <v>208</v>
      </c>
      <c r="D243" s="304">
        <f>INDEX(Method_calculation!$J$161:$L$184,Output_interface!I243,Output_interface!H243)</f>
        <v>0</v>
      </c>
      <c r="E243" s="304">
        <f>INDEX(Method_calculation!$J$194:$L$217,Output_interface!I243,Output_interface!H243)</f>
        <v>0</v>
      </c>
      <c r="G243" s="1">
        <f>VLOOKUP(A243+1/48,Interface!$B$118:$D$483,3)</f>
        <v>5</v>
      </c>
      <c r="H243" s="1">
        <f t="shared" si="20"/>
        <v>1</v>
      </c>
      <c r="I243" s="1">
        <f t="shared" si="19"/>
        <v>16</v>
      </c>
    </row>
    <row r="244" spans="1:9" x14ac:dyDescent="0.35">
      <c r="A244" s="321">
        <f t="shared" si="17"/>
        <v>42013.666666666162</v>
      </c>
      <c r="B244" s="303"/>
      <c r="C244" s="303">
        <v>209</v>
      </c>
      <c r="D244" s="304">
        <f>INDEX(Method_calculation!$J$161:$L$184,Output_interface!I244,Output_interface!H244)</f>
        <v>0</v>
      </c>
      <c r="E244" s="304">
        <f>INDEX(Method_calculation!$J$194:$L$217,Output_interface!I244,Output_interface!H244)</f>
        <v>0</v>
      </c>
      <c r="G244" s="1">
        <f>VLOOKUP(A244+1/48,Interface!$B$118:$D$483,3)</f>
        <v>5</v>
      </c>
      <c r="H244" s="1">
        <f t="shared" si="20"/>
        <v>1</v>
      </c>
      <c r="I244" s="1">
        <f t="shared" si="19"/>
        <v>17</v>
      </c>
    </row>
    <row r="245" spans="1:9" x14ac:dyDescent="0.35">
      <c r="A245" s="321">
        <f t="shared" si="17"/>
        <v>42013.708333332826</v>
      </c>
      <c r="B245" s="303"/>
      <c r="C245" s="303">
        <v>210</v>
      </c>
      <c r="D245" s="304">
        <f>INDEX(Method_calculation!$J$161:$L$184,Output_interface!I245,Output_interface!H245)</f>
        <v>0</v>
      </c>
      <c r="E245" s="304">
        <f>INDEX(Method_calculation!$J$194:$L$217,Output_interface!I245,Output_interface!H245)</f>
        <v>0</v>
      </c>
      <c r="G245" s="1">
        <f>VLOOKUP(A245+1/48,Interface!$B$118:$D$483,3)</f>
        <v>5</v>
      </c>
      <c r="H245" s="1">
        <f t="shared" si="20"/>
        <v>1</v>
      </c>
      <c r="I245" s="1">
        <f t="shared" si="19"/>
        <v>18</v>
      </c>
    </row>
    <row r="246" spans="1:9" x14ac:dyDescent="0.35">
      <c r="A246" s="321">
        <f t="shared" si="17"/>
        <v>42013.749999999491</v>
      </c>
      <c r="B246" s="303"/>
      <c r="C246" s="303">
        <v>211</v>
      </c>
      <c r="D246" s="304">
        <f>INDEX(Method_calculation!$J$161:$L$184,Output_interface!I246,Output_interface!H246)</f>
        <v>0</v>
      </c>
      <c r="E246" s="304">
        <f>INDEX(Method_calculation!$J$194:$L$217,Output_interface!I246,Output_interface!H246)</f>
        <v>0</v>
      </c>
      <c r="G246" s="1">
        <f>VLOOKUP(A246+1/48,Interface!$B$118:$D$483,3)</f>
        <v>5</v>
      </c>
      <c r="H246" s="1">
        <f t="shared" si="20"/>
        <v>1</v>
      </c>
      <c r="I246" s="1">
        <f t="shared" si="19"/>
        <v>19</v>
      </c>
    </row>
    <row r="247" spans="1:9" x14ac:dyDescent="0.35">
      <c r="A247" s="321">
        <f t="shared" si="17"/>
        <v>42013.791666666155</v>
      </c>
      <c r="B247" s="303"/>
      <c r="C247" s="303">
        <v>212</v>
      </c>
      <c r="D247" s="304">
        <f>INDEX(Method_calculation!$J$161:$L$184,Output_interface!I247,Output_interface!H247)</f>
        <v>0</v>
      </c>
      <c r="E247" s="304">
        <f>INDEX(Method_calculation!$J$194:$L$217,Output_interface!I247,Output_interface!H247)</f>
        <v>0</v>
      </c>
      <c r="G247" s="1">
        <f>VLOOKUP(A247+1/48,Interface!$B$118:$D$483,3)</f>
        <v>5</v>
      </c>
      <c r="H247" s="1">
        <f t="shared" si="20"/>
        <v>1</v>
      </c>
      <c r="I247" s="1">
        <f t="shared" si="19"/>
        <v>20</v>
      </c>
    </row>
    <row r="248" spans="1:9" x14ac:dyDescent="0.35">
      <c r="A248" s="321">
        <f t="shared" si="17"/>
        <v>42013.833333332819</v>
      </c>
      <c r="B248" s="303"/>
      <c r="C248" s="303">
        <v>213</v>
      </c>
      <c r="D248" s="304">
        <f>INDEX(Method_calculation!$J$161:$L$184,Output_interface!I248,Output_interface!H248)</f>
        <v>0</v>
      </c>
      <c r="E248" s="304">
        <f>INDEX(Method_calculation!$J$194:$L$217,Output_interface!I248,Output_interface!H248)</f>
        <v>0</v>
      </c>
      <c r="G248" s="1">
        <f>VLOOKUP(A248+1/48,Interface!$B$118:$D$483,3)</f>
        <v>5</v>
      </c>
      <c r="H248" s="1">
        <f t="shared" si="20"/>
        <v>1</v>
      </c>
      <c r="I248" s="1">
        <f t="shared" si="19"/>
        <v>21</v>
      </c>
    </row>
    <row r="249" spans="1:9" x14ac:dyDescent="0.35">
      <c r="A249" s="321">
        <f t="shared" si="17"/>
        <v>42013.874999999483</v>
      </c>
      <c r="B249" s="303"/>
      <c r="C249" s="303">
        <v>214</v>
      </c>
      <c r="D249" s="304">
        <f>INDEX(Method_calculation!$J$161:$L$184,Output_interface!I249,Output_interface!H249)</f>
        <v>0</v>
      </c>
      <c r="E249" s="304">
        <f>INDEX(Method_calculation!$J$194:$L$217,Output_interface!I249,Output_interface!H249)</f>
        <v>0</v>
      </c>
      <c r="G249" s="1">
        <f>VLOOKUP(A249+1/48,Interface!$B$118:$D$483,3)</f>
        <v>5</v>
      </c>
      <c r="H249" s="1">
        <f t="shared" si="20"/>
        <v>1</v>
      </c>
      <c r="I249" s="1">
        <f t="shared" si="19"/>
        <v>22</v>
      </c>
    </row>
    <row r="250" spans="1:9" x14ac:dyDescent="0.35">
      <c r="A250" s="321">
        <f t="shared" si="17"/>
        <v>42013.916666666148</v>
      </c>
      <c r="B250" s="303"/>
      <c r="C250" s="303">
        <v>215</v>
      </c>
      <c r="D250" s="304">
        <f>INDEX(Method_calculation!$J$161:$L$184,Output_interface!I250,Output_interface!H250)</f>
        <v>0</v>
      </c>
      <c r="E250" s="304">
        <f>INDEX(Method_calculation!$J$194:$L$217,Output_interface!I250,Output_interface!H250)</f>
        <v>0</v>
      </c>
      <c r="G250" s="1">
        <f>VLOOKUP(A250+1/48,Interface!$B$118:$D$483,3)</f>
        <v>5</v>
      </c>
      <c r="H250" s="1">
        <f t="shared" si="20"/>
        <v>1</v>
      </c>
      <c r="I250" s="1">
        <f t="shared" si="19"/>
        <v>23</v>
      </c>
    </row>
    <row r="251" spans="1:9" x14ac:dyDescent="0.35">
      <c r="A251" s="322">
        <f t="shared" si="17"/>
        <v>42013.958333332812</v>
      </c>
      <c r="B251" s="306"/>
      <c r="C251" s="306">
        <v>216</v>
      </c>
      <c r="D251" s="307">
        <f>INDEX(Method_calculation!$J$161:$L$184,Output_interface!I251,Output_interface!H251)</f>
        <v>0</v>
      </c>
      <c r="E251" s="307">
        <f>INDEX(Method_calculation!$J$194:$L$217,Output_interface!I251,Output_interface!H251)</f>
        <v>0</v>
      </c>
      <c r="G251" s="1">
        <f>VLOOKUP(A251+1/48,Interface!$B$118:$D$483,3)</f>
        <v>5</v>
      </c>
      <c r="H251" s="1">
        <f t="shared" si="20"/>
        <v>1</v>
      </c>
      <c r="I251" s="1">
        <f t="shared" si="19"/>
        <v>24</v>
      </c>
    </row>
    <row r="252" spans="1:9" x14ac:dyDescent="0.35">
      <c r="A252" s="299">
        <f t="shared" si="17"/>
        <v>42013.999999999476</v>
      </c>
      <c r="B252" s="300" t="str">
        <f t="shared" ref="B252" si="21">INDEX($H$27:$H$29,H252)</f>
        <v>Saturday</v>
      </c>
      <c r="C252" s="300">
        <v>217</v>
      </c>
      <c r="D252" s="301">
        <f>INDEX(Method_calculation!$J$161:$L$184,Output_interface!I252,Output_interface!H252)</f>
        <v>0</v>
      </c>
      <c r="E252" s="301">
        <f>INDEX(Method_calculation!$J$194:$L$217,Output_interface!I252,Output_interface!H252)</f>
        <v>0</v>
      </c>
      <c r="G252" s="1">
        <f>VLOOKUP(A252+1/48,Interface!$B$118:$D$483,3)</f>
        <v>6</v>
      </c>
      <c r="H252" s="1">
        <f t="shared" si="20"/>
        <v>2</v>
      </c>
      <c r="I252" s="1">
        <f t="shared" si="19"/>
        <v>1</v>
      </c>
    </row>
    <row r="253" spans="1:9" x14ac:dyDescent="0.35">
      <c r="A253" s="321">
        <f t="shared" si="17"/>
        <v>42014.04166666614</v>
      </c>
      <c r="B253" s="303"/>
      <c r="C253" s="303">
        <v>218</v>
      </c>
      <c r="D253" s="304">
        <f>INDEX(Method_calculation!$J$161:$L$184,Output_interface!I253,Output_interface!H253)</f>
        <v>0</v>
      </c>
      <c r="E253" s="304">
        <f>INDEX(Method_calculation!$J$194:$L$217,Output_interface!I253,Output_interface!H253)</f>
        <v>0</v>
      </c>
      <c r="G253" s="1">
        <f>VLOOKUP(A253+1/48,Interface!$B$118:$D$483,3)</f>
        <v>6</v>
      </c>
      <c r="H253" s="1">
        <f t="shared" si="20"/>
        <v>2</v>
      </c>
      <c r="I253" s="1">
        <f t="shared" si="19"/>
        <v>2</v>
      </c>
    </row>
    <row r="254" spans="1:9" x14ac:dyDescent="0.35">
      <c r="A254" s="321">
        <f t="shared" si="17"/>
        <v>42014.083333332805</v>
      </c>
      <c r="B254" s="303"/>
      <c r="C254" s="303">
        <v>219</v>
      </c>
      <c r="D254" s="304">
        <f>INDEX(Method_calculation!$J$161:$L$184,Output_interface!I254,Output_interface!H254)</f>
        <v>0</v>
      </c>
      <c r="E254" s="304">
        <f>INDEX(Method_calculation!$J$194:$L$217,Output_interface!I254,Output_interface!H254)</f>
        <v>0</v>
      </c>
      <c r="G254" s="1">
        <f>VLOOKUP(A254+1/48,Interface!$B$118:$D$483,3)</f>
        <v>6</v>
      </c>
      <c r="H254" s="1">
        <f t="shared" si="20"/>
        <v>2</v>
      </c>
      <c r="I254" s="1">
        <f t="shared" si="19"/>
        <v>3</v>
      </c>
    </row>
    <row r="255" spans="1:9" x14ac:dyDescent="0.35">
      <c r="A255" s="321">
        <f t="shared" si="17"/>
        <v>42014.124999999469</v>
      </c>
      <c r="B255" s="303"/>
      <c r="C255" s="303">
        <v>220</v>
      </c>
      <c r="D255" s="304">
        <f>INDEX(Method_calculation!$J$161:$L$184,Output_interface!I255,Output_interface!H255)</f>
        <v>0</v>
      </c>
      <c r="E255" s="304">
        <f>INDEX(Method_calculation!$J$194:$L$217,Output_interface!I255,Output_interface!H255)</f>
        <v>0</v>
      </c>
      <c r="G255" s="1">
        <f>VLOOKUP(A255+1/48,Interface!$B$118:$D$483,3)</f>
        <v>6</v>
      </c>
      <c r="H255" s="1">
        <f t="shared" si="20"/>
        <v>2</v>
      </c>
      <c r="I255" s="1">
        <f t="shared" si="19"/>
        <v>4</v>
      </c>
    </row>
    <row r="256" spans="1:9" x14ac:dyDescent="0.35">
      <c r="A256" s="321">
        <f t="shared" si="17"/>
        <v>42014.166666666133</v>
      </c>
      <c r="B256" s="303"/>
      <c r="C256" s="303">
        <v>221</v>
      </c>
      <c r="D256" s="304">
        <f>INDEX(Method_calculation!$J$161:$L$184,Output_interface!I256,Output_interface!H256)</f>
        <v>0</v>
      </c>
      <c r="E256" s="304">
        <f>INDEX(Method_calculation!$J$194:$L$217,Output_interface!I256,Output_interface!H256)</f>
        <v>0</v>
      </c>
      <c r="G256" s="1">
        <f>VLOOKUP(A256+1/48,Interface!$B$118:$D$483,3)</f>
        <v>6</v>
      </c>
      <c r="H256" s="1">
        <f t="shared" si="20"/>
        <v>2</v>
      </c>
      <c r="I256" s="1">
        <f t="shared" si="19"/>
        <v>5</v>
      </c>
    </row>
    <row r="257" spans="1:9" x14ac:dyDescent="0.35">
      <c r="A257" s="321">
        <f t="shared" si="17"/>
        <v>42014.208333332797</v>
      </c>
      <c r="B257" s="303"/>
      <c r="C257" s="303">
        <v>222</v>
      </c>
      <c r="D257" s="304">
        <f>INDEX(Method_calculation!$J$161:$L$184,Output_interface!I257,Output_interface!H257)</f>
        <v>0</v>
      </c>
      <c r="E257" s="304">
        <f>INDEX(Method_calculation!$J$194:$L$217,Output_interface!I257,Output_interface!H257)</f>
        <v>0</v>
      </c>
      <c r="G257" s="1">
        <f>VLOOKUP(A257+1/48,Interface!$B$118:$D$483,3)</f>
        <v>6</v>
      </c>
      <c r="H257" s="1">
        <f t="shared" si="20"/>
        <v>2</v>
      </c>
      <c r="I257" s="1">
        <f t="shared" si="19"/>
        <v>6</v>
      </c>
    </row>
    <row r="258" spans="1:9" x14ac:dyDescent="0.35">
      <c r="A258" s="321">
        <f t="shared" si="17"/>
        <v>42014.249999999462</v>
      </c>
      <c r="B258" s="303"/>
      <c r="C258" s="303">
        <v>223</v>
      </c>
      <c r="D258" s="304">
        <f>INDEX(Method_calculation!$J$161:$L$184,Output_interface!I258,Output_interface!H258)</f>
        <v>0</v>
      </c>
      <c r="E258" s="304">
        <f>INDEX(Method_calculation!$J$194:$L$217,Output_interface!I258,Output_interface!H258)</f>
        <v>0</v>
      </c>
      <c r="G258" s="1">
        <f>VLOOKUP(A258+1/48,Interface!$B$118:$D$483,3)</f>
        <v>6</v>
      </c>
      <c r="H258" s="1">
        <f t="shared" si="20"/>
        <v>2</v>
      </c>
      <c r="I258" s="1">
        <f t="shared" si="19"/>
        <v>7</v>
      </c>
    </row>
    <row r="259" spans="1:9" x14ac:dyDescent="0.35">
      <c r="A259" s="321">
        <f t="shared" si="17"/>
        <v>42014.291666666126</v>
      </c>
      <c r="B259" s="303"/>
      <c r="C259" s="303">
        <v>224</v>
      </c>
      <c r="D259" s="304">
        <f>INDEX(Method_calculation!$J$161:$L$184,Output_interface!I259,Output_interface!H259)</f>
        <v>0</v>
      </c>
      <c r="E259" s="304">
        <f>INDEX(Method_calculation!$J$194:$L$217,Output_interface!I259,Output_interface!H259)</f>
        <v>0</v>
      </c>
      <c r="G259" s="1">
        <f>VLOOKUP(A259+1/48,Interface!$B$118:$D$483,3)</f>
        <v>6</v>
      </c>
      <c r="H259" s="1">
        <f t="shared" si="20"/>
        <v>2</v>
      </c>
      <c r="I259" s="1">
        <f t="shared" si="19"/>
        <v>8</v>
      </c>
    </row>
    <row r="260" spans="1:9" x14ac:dyDescent="0.35">
      <c r="A260" s="321">
        <f t="shared" si="17"/>
        <v>42014.33333333279</v>
      </c>
      <c r="B260" s="303"/>
      <c r="C260" s="303">
        <v>225</v>
      </c>
      <c r="D260" s="304">
        <f>INDEX(Method_calculation!$J$161:$L$184,Output_interface!I260,Output_interface!H260)</f>
        <v>0</v>
      </c>
      <c r="E260" s="304">
        <f>INDEX(Method_calculation!$J$194:$L$217,Output_interface!I260,Output_interface!H260)</f>
        <v>0</v>
      </c>
      <c r="G260" s="1">
        <f>VLOOKUP(A260+1/48,Interface!$B$118:$D$483,3)</f>
        <v>6</v>
      </c>
      <c r="H260" s="1">
        <f t="shared" si="20"/>
        <v>2</v>
      </c>
      <c r="I260" s="1">
        <f t="shared" si="19"/>
        <v>9</v>
      </c>
    </row>
    <row r="261" spans="1:9" x14ac:dyDescent="0.35">
      <c r="A261" s="321">
        <f t="shared" si="17"/>
        <v>42014.374999999454</v>
      </c>
      <c r="B261" s="303"/>
      <c r="C261" s="303">
        <v>226</v>
      </c>
      <c r="D261" s="304">
        <f>INDEX(Method_calculation!$J$161:$L$184,Output_interface!I261,Output_interface!H261)</f>
        <v>0</v>
      </c>
      <c r="E261" s="304">
        <f>INDEX(Method_calculation!$J$194:$L$217,Output_interface!I261,Output_interface!H261)</f>
        <v>0</v>
      </c>
      <c r="G261" s="1">
        <f>VLOOKUP(A261+1/48,Interface!$B$118:$D$483,3)</f>
        <v>6</v>
      </c>
      <c r="H261" s="1">
        <f t="shared" si="20"/>
        <v>2</v>
      </c>
      <c r="I261" s="1">
        <f t="shared" si="19"/>
        <v>10</v>
      </c>
    </row>
    <row r="262" spans="1:9" x14ac:dyDescent="0.35">
      <c r="A262" s="321">
        <f t="shared" si="17"/>
        <v>42014.416666666119</v>
      </c>
      <c r="B262" s="303"/>
      <c r="C262" s="303">
        <v>227</v>
      </c>
      <c r="D262" s="304">
        <f>INDEX(Method_calculation!$J$161:$L$184,Output_interface!I262,Output_interface!H262)</f>
        <v>0</v>
      </c>
      <c r="E262" s="304">
        <f>INDEX(Method_calculation!$J$194:$L$217,Output_interface!I262,Output_interface!H262)</f>
        <v>0</v>
      </c>
      <c r="G262" s="1">
        <f>VLOOKUP(A262+1/48,Interface!$B$118:$D$483,3)</f>
        <v>6</v>
      </c>
      <c r="H262" s="1">
        <f t="shared" si="20"/>
        <v>2</v>
      </c>
      <c r="I262" s="1">
        <f t="shared" si="19"/>
        <v>11</v>
      </c>
    </row>
    <row r="263" spans="1:9" x14ac:dyDescent="0.35">
      <c r="A263" s="321">
        <f t="shared" si="17"/>
        <v>42014.458333332783</v>
      </c>
      <c r="B263" s="303"/>
      <c r="C263" s="303">
        <v>228</v>
      </c>
      <c r="D263" s="304">
        <f>INDEX(Method_calculation!$J$161:$L$184,Output_interface!I263,Output_interface!H263)</f>
        <v>0</v>
      </c>
      <c r="E263" s="304">
        <f>INDEX(Method_calculation!$J$194:$L$217,Output_interface!I263,Output_interface!H263)</f>
        <v>0</v>
      </c>
      <c r="G263" s="1">
        <f>VLOOKUP(A263+1/48,Interface!$B$118:$D$483,3)</f>
        <v>6</v>
      </c>
      <c r="H263" s="1">
        <f t="shared" si="20"/>
        <v>2</v>
      </c>
      <c r="I263" s="1">
        <f t="shared" si="19"/>
        <v>12</v>
      </c>
    </row>
    <row r="264" spans="1:9" x14ac:dyDescent="0.35">
      <c r="A264" s="321">
        <f t="shared" si="17"/>
        <v>42014.499999999447</v>
      </c>
      <c r="B264" s="303"/>
      <c r="C264" s="303">
        <v>229</v>
      </c>
      <c r="D264" s="304">
        <f>INDEX(Method_calculation!$J$161:$L$184,Output_interface!I264,Output_interface!H264)</f>
        <v>0</v>
      </c>
      <c r="E264" s="304">
        <f>INDEX(Method_calculation!$J$194:$L$217,Output_interface!I264,Output_interface!H264)</f>
        <v>0</v>
      </c>
      <c r="G264" s="1">
        <f>VLOOKUP(A264+1/48,Interface!$B$118:$D$483,3)</f>
        <v>6</v>
      </c>
      <c r="H264" s="1">
        <f t="shared" si="20"/>
        <v>2</v>
      </c>
      <c r="I264" s="1">
        <f t="shared" si="19"/>
        <v>13</v>
      </c>
    </row>
    <row r="265" spans="1:9" x14ac:dyDescent="0.35">
      <c r="A265" s="321">
        <f t="shared" si="17"/>
        <v>42014.541666666111</v>
      </c>
      <c r="B265" s="303"/>
      <c r="C265" s="303">
        <v>230</v>
      </c>
      <c r="D265" s="304">
        <f>INDEX(Method_calculation!$J$161:$L$184,Output_interface!I265,Output_interface!H265)</f>
        <v>0</v>
      </c>
      <c r="E265" s="304">
        <f>INDEX(Method_calculation!$J$194:$L$217,Output_interface!I265,Output_interface!H265)</f>
        <v>0</v>
      </c>
      <c r="G265" s="1">
        <f>VLOOKUP(A265+1/48,Interface!$B$118:$D$483,3)</f>
        <v>6</v>
      </c>
      <c r="H265" s="1">
        <f t="shared" si="20"/>
        <v>2</v>
      </c>
      <c r="I265" s="1">
        <f t="shared" si="19"/>
        <v>14</v>
      </c>
    </row>
    <row r="266" spans="1:9" x14ac:dyDescent="0.35">
      <c r="A266" s="321">
        <f t="shared" si="17"/>
        <v>42014.583333332776</v>
      </c>
      <c r="B266" s="303"/>
      <c r="C266" s="303">
        <v>231</v>
      </c>
      <c r="D266" s="304">
        <f>INDEX(Method_calculation!$J$161:$L$184,Output_interface!I266,Output_interface!H266)</f>
        <v>0</v>
      </c>
      <c r="E266" s="304">
        <f>INDEX(Method_calculation!$J$194:$L$217,Output_interface!I266,Output_interface!H266)</f>
        <v>0</v>
      </c>
      <c r="G266" s="1">
        <f>VLOOKUP(A266+1/48,Interface!$B$118:$D$483,3)</f>
        <v>6</v>
      </c>
      <c r="H266" s="1">
        <f t="shared" si="20"/>
        <v>2</v>
      </c>
      <c r="I266" s="1">
        <f t="shared" si="19"/>
        <v>15</v>
      </c>
    </row>
    <row r="267" spans="1:9" x14ac:dyDescent="0.35">
      <c r="A267" s="321">
        <f t="shared" si="17"/>
        <v>42014.62499999944</v>
      </c>
      <c r="B267" s="303"/>
      <c r="C267" s="303">
        <v>232</v>
      </c>
      <c r="D267" s="304">
        <f>INDEX(Method_calculation!$J$161:$L$184,Output_interface!I267,Output_interface!H267)</f>
        <v>0</v>
      </c>
      <c r="E267" s="304">
        <f>INDEX(Method_calculation!$J$194:$L$217,Output_interface!I267,Output_interface!H267)</f>
        <v>0</v>
      </c>
      <c r="G267" s="1">
        <f>VLOOKUP(A267+1/48,Interface!$B$118:$D$483,3)</f>
        <v>6</v>
      </c>
      <c r="H267" s="1">
        <f t="shared" si="20"/>
        <v>2</v>
      </c>
      <c r="I267" s="1">
        <f t="shared" si="19"/>
        <v>16</v>
      </c>
    </row>
    <row r="268" spans="1:9" x14ac:dyDescent="0.35">
      <c r="A268" s="321">
        <f t="shared" si="17"/>
        <v>42014.666666666104</v>
      </c>
      <c r="B268" s="303"/>
      <c r="C268" s="303">
        <v>233</v>
      </c>
      <c r="D268" s="304">
        <f>INDEX(Method_calculation!$J$161:$L$184,Output_interface!I268,Output_interface!H268)</f>
        <v>0</v>
      </c>
      <c r="E268" s="304">
        <f>INDEX(Method_calculation!$J$194:$L$217,Output_interface!I268,Output_interface!H268)</f>
        <v>0</v>
      </c>
      <c r="G268" s="1">
        <f>VLOOKUP(A268+1/48,Interface!$B$118:$D$483,3)</f>
        <v>6</v>
      </c>
      <c r="H268" s="1">
        <f t="shared" si="20"/>
        <v>2</v>
      </c>
      <c r="I268" s="1">
        <f t="shared" si="19"/>
        <v>17</v>
      </c>
    </row>
    <row r="269" spans="1:9" x14ac:dyDescent="0.35">
      <c r="A269" s="321">
        <f t="shared" si="17"/>
        <v>42014.708333332768</v>
      </c>
      <c r="B269" s="303"/>
      <c r="C269" s="303">
        <v>234</v>
      </c>
      <c r="D269" s="304">
        <f>INDEX(Method_calculation!$J$161:$L$184,Output_interface!I269,Output_interface!H269)</f>
        <v>0</v>
      </c>
      <c r="E269" s="304">
        <f>INDEX(Method_calculation!$J$194:$L$217,Output_interface!I269,Output_interface!H269)</f>
        <v>0</v>
      </c>
      <c r="G269" s="1">
        <f>VLOOKUP(A269+1/48,Interface!$B$118:$D$483,3)</f>
        <v>6</v>
      </c>
      <c r="H269" s="1">
        <f t="shared" si="20"/>
        <v>2</v>
      </c>
      <c r="I269" s="1">
        <f t="shared" si="19"/>
        <v>18</v>
      </c>
    </row>
    <row r="270" spans="1:9" x14ac:dyDescent="0.35">
      <c r="A270" s="321">
        <f t="shared" si="17"/>
        <v>42014.749999999432</v>
      </c>
      <c r="B270" s="303"/>
      <c r="C270" s="303">
        <v>235</v>
      </c>
      <c r="D270" s="304">
        <f>INDEX(Method_calculation!$J$161:$L$184,Output_interface!I270,Output_interface!H270)</f>
        <v>0</v>
      </c>
      <c r="E270" s="304">
        <f>INDEX(Method_calculation!$J$194:$L$217,Output_interface!I270,Output_interface!H270)</f>
        <v>0</v>
      </c>
      <c r="G270" s="1">
        <f>VLOOKUP(A270+1/48,Interface!$B$118:$D$483,3)</f>
        <v>6</v>
      </c>
      <c r="H270" s="1">
        <f t="shared" si="20"/>
        <v>2</v>
      </c>
      <c r="I270" s="1">
        <f t="shared" si="19"/>
        <v>19</v>
      </c>
    </row>
    <row r="271" spans="1:9" x14ac:dyDescent="0.35">
      <c r="A271" s="321">
        <f t="shared" si="17"/>
        <v>42014.791666666097</v>
      </c>
      <c r="B271" s="303"/>
      <c r="C271" s="303">
        <v>236</v>
      </c>
      <c r="D271" s="304">
        <f>INDEX(Method_calculation!$J$161:$L$184,Output_interface!I271,Output_interface!H271)</f>
        <v>0</v>
      </c>
      <c r="E271" s="304">
        <f>INDEX(Method_calculation!$J$194:$L$217,Output_interface!I271,Output_interface!H271)</f>
        <v>0</v>
      </c>
      <c r="G271" s="1">
        <f>VLOOKUP(A271+1/48,Interface!$B$118:$D$483,3)</f>
        <v>6</v>
      </c>
      <c r="H271" s="1">
        <f t="shared" si="20"/>
        <v>2</v>
      </c>
      <c r="I271" s="1">
        <f t="shared" si="19"/>
        <v>20</v>
      </c>
    </row>
    <row r="272" spans="1:9" x14ac:dyDescent="0.35">
      <c r="A272" s="321">
        <f t="shared" ref="A272:A335" si="22">+A271+1/24</f>
        <v>42014.833333332761</v>
      </c>
      <c r="B272" s="303"/>
      <c r="C272" s="303">
        <v>237</v>
      </c>
      <c r="D272" s="304">
        <f>INDEX(Method_calculation!$J$161:$L$184,Output_interface!I272,Output_interface!H272)</f>
        <v>0</v>
      </c>
      <c r="E272" s="304">
        <f>INDEX(Method_calculation!$J$194:$L$217,Output_interface!I272,Output_interface!H272)</f>
        <v>0</v>
      </c>
      <c r="G272" s="1">
        <f>VLOOKUP(A272+1/48,Interface!$B$118:$D$483,3)</f>
        <v>6</v>
      </c>
      <c r="H272" s="1">
        <f t="shared" si="20"/>
        <v>2</v>
      </c>
      <c r="I272" s="1">
        <f t="shared" si="19"/>
        <v>21</v>
      </c>
    </row>
    <row r="273" spans="1:9" x14ac:dyDescent="0.35">
      <c r="A273" s="321">
        <f t="shared" si="22"/>
        <v>42014.874999999425</v>
      </c>
      <c r="B273" s="303"/>
      <c r="C273" s="303">
        <v>238</v>
      </c>
      <c r="D273" s="304">
        <f>INDEX(Method_calculation!$J$161:$L$184,Output_interface!I273,Output_interface!H273)</f>
        <v>0</v>
      </c>
      <c r="E273" s="304">
        <f>INDEX(Method_calculation!$J$194:$L$217,Output_interface!I273,Output_interface!H273)</f>
        <v>0</v>
      </c>
      <c r="G273" s="1">
        <f>VLOOKUP(A273+1/48,Interface!$B$118:$D$483,3)</f>
        <v>6</v>
      </c>
      <c r="H273" s="1">
        <f t="shared" si="20"/>
        <v>2</v>
      </c>
      <c r="I273" s="1">
        <f t="shared" si="19"/>
        <v>22</v>
      </c>
    </row>
    <row r="274" spans="1:9" x14ac:dyDescent="0.35">
      <c r="A274" s="321">
        <f t="shared" si="22"/>
        <v>42014.916666666089</v>
      </c>
      <c r="B274" s="303"/>
      <c r="C274" s="303">
        <v>239</v>
      </c>
      <c r="D274" s="304">
        <f>INDEX(Method_calculation!$J$161:$L$184,Output_interface!I274,Output_interface!H274)</f>
        <v>0</v>
      </c>
      <c r="E274" s="304">
        <f>INDEX(Method_calculation!$J$194:$L$217,Output_interface!I274,Output_interface!H274)</f>
        <v>0</v>
      </c>
      <c r="G274" s="1">
        <f>VLOOKUP(A274+1/48,Interface!$B$118:$D$483,3)</f>
        <v>6</v>
      </c>
      <c r="H274" s="1">
        <f t="shared" si="20"/>
        <v>2</v>
      </c>
      <c r="I274" s="1">
        <f t="shared" si="19"/>
        <v>23</v>
      </c>
    </row>
    <row r="275" spans="1:9" x14ac:dyDescent="0.35">
      <c r="A275" s="322">
        <f t="shared" si="22"/>
        <v>42014.958333332754</v>
      </c>
      <c r="B275" s="306"/>
      <c r="C275" s="306">
        <v>240</v>
      </c>
      <c r="D275" s="307">
        <f>INDEX(Method_calculation!$J$161:$L$184,Output_interface!I275,Output_interface!H275)</f>
        <v>0</v>
      </c>
      <c r="E275" s="307">
        <f>INDEX(Method_calculation!$J$194:$L$217,Output_interface!I275,Output_interface!H275)</f>
        <v>0</v>
      </c>
      <c r="G275" s="1">
        <f>VLOOKUP(A275+1/48,Interface!$B$118:$D$483,3)</f>
        <v>6</v>
      </c>
      <c r="H275" s="1">
        <f t="shared" si="20"/>
        <v>2</v>
      </c>
      <c r="I275" s="1">
        <f t="shared" si="19"/>
        <v>24</v>
      </c>
    </row>
    <row r="276" spans="1:9" x14ac:dyDescent="0.35">
      <c r="A276" s="299">
        <f t="shared" si="22"/>
        <v>42014.999999999418</v>
      </c>
      <c r="B276" s="300" t="str">
        <f t="shared" ref="B276" si="23">INDEX($H$27:$H$29,H276)</f>
        <v>Holiday</v>
      </c>
      <c r="C276" s="300">
        <v>241</v>
      </c>
      <c r="D276" s="301">
        <f>INDEX(Method_calculation!$J$161:$L$184,Output_interface!I276,Output_interface!H276)</f>
        <v>0</v>
      </c>
      <c r="E276" s="301">
        <f>INDEX(Method_calculation!$J$194:$L$217,Output_interface!I276,Output_interface!H276)</f>
        <v>0</v>
      </c>
      <c r="G276" s="1">
        <f>VLOOKUP(A276+1/48,Interface!$B$118:$D$483,3)</f>
        <v>7</v>
      </c>
      <c r="H276" s="1">
        <f t="shared" si="20"/>
        <v>3</v>
      </c>
      <c r="I276" s="1">
        <f t="shared" si="19"/>
        <v>1</v>
      </c>
    </row>
    <row r="277" spans="1:9" x14ac:dyDescent="0.35">
      <c r="A277" s="321">
        <f t="shared" si="22"/>
        <v>42015.041666666082</v>
      </c>
      <c r="B277" s="303"/>
      <c r="C277" s="303">
        <v>242</v>
      </c>
      <c r="D277" s="304">
        <f>INDEX(Method_calculation!$J$161:$L$184,Output_interface!I277,Output_interface!H277)</f>
        <v>0</v>
      </c>
      <c r="E277" s="304">
        <f>INDEX(Method_calculation!$J$194:$L$217,Output_interface!I277,Output_interface!H277)</f>
        <v>0</v>
      </c>
      <c r="G277" s="1">
        <f>VLOOKUP(A277+1/48,Interface!$B$118:$D$483,3)</f>
        <v>7</v>
      </c>
      <c r="H277" s="1">
        <f t="shared" si="20"/>
        <v>3</v>
      </c>
      <c r="I277" s="1">
        <f t="shared" si="19"/>
        <v>2</v>
      </c>
    </row>
    <row r="278" spans="1:9" x14ac:dyDescent="0.35">
      <c r="A278" s="321">
        <f t="shared" si="22"/>
        <v>42015.083333332746</v>
      </c>
      <c r="B278" s="303"/>
      <c r="C278" s="303">
        <v>243</v>
      </c>
      <c r="D278" s="304">
        <f>INDEX(Method_calculation!$J$161:$L$184,Output_interface!I278,Output_interface!H278)</f>
        <v>0</v>
      </c>
      <c r="E278" s="304">
        <f>INDEX(Method_calculation!$J$194:$L$217,Output_interface!I278,Output_interface!H278)</f>
        <v>0</v>
      </c>
      <c r="G278" s="1">
        <f>VLOOKUP(A278+1/48,Interface!$B$118:$D$483,3)</f>
        <v>7</v>
      </c>
      <c r="H278" s="1">
        <f t="shared" si="20"/>
        <v>3</v>
      </c>
      <c r="I278" s="1">
        <f t="shared" si="19"/>
        <v>3</v>
      </c>
    </row>
    <row r="279" spans="1:9" x14ac:dyDescent="0.35">
      <c r="A279" s="321">
        <f t="shared" si="22"/>
        <v>42015.124999999411</v>
      </c>
      <c r="B279" s="303"/>
      <c r="C279" s="303">
        <v>244</v>
      </c>
      <c r="D279" s="304">
        <f>INDEX(Method_calculation!$J$161:$L$184,Output_interface!I279,Output_interface!H279)</f>
        <v>0</v>
      </c>
      <c r="E279" s="304">
        <f>INDEX(Method_calculation!$J$194:$L$217,Output_interface!I279,Output_interface!H279)</f>
        <v>0</v>
      </c>
      <c r="G279" s="1">
        <f>VLOOKUP(A279+1/48,Interface!$B$118:$D$483,3)</f>
        <v>7</v>
      </c>
      <c r="H279" s="1">
        <f t="shared" si="20"/>
        <v>3</v>
      </c>
      <c r="I279" s="1">
        <f t="shared" si="19"/>
        <v>4</v>
      </c>
    </row>
    <row r="280" spans="1:9" x14ac:dyDescent="0.35">
      <c r="A280" s="321">
        <f t="shared" si="22"/>
        <v>42015.166666666075</v>
      </c>
      <c r="B280" s="303"/>
      <c r="C280" s="303">
        <v>245</v>
      </c>
      <c r="D280" s="304">
        <f>INDEX(Method_calculation!$J$161:$L$184,Output_interface!I280,Output_interface!H280)</f>
        <v>0</v>
      </c>
      <c r="E280" s="304">
        <f>INDEX(Method_calculation!$J$194:$L$217,Output_interface!I280,Output_interface!H280)</f>
        <v>0</v>
      </c>
      <c r="G280" s="1">
        <f>VLOOKUP(A280+1/48,Interface!$B$118:$D$483,3)</f>
        <v>7</v>
      </c>
      <c r="H280" s="1">
        <f t="shared" si="20"/>
        <v>3</v>
      </c>
      <c r="I280" s="1">
        <f t="shared" si="19"/>
        <v>5</v>
      </c>
    </row>
    <row r="281" spans="1:9" x14ac:dyDescent="0.35">
      <c r="A281" s="321">
        <f t="shared" si="22"/>
        <v>42015.208333332739</v>
      </c>
      <c r="B281" s="303"/>
      <c r="C281" s="303">
        <v>246</v>
      </c>
      <c r="D281" s="304">
        <f>INDEX(Method_calculation!$J$161:$L$184,Output_interface!I281,Output_interface!H281)</f>
        <v>0</v>
      </c>
      <c r="E281" s="304">
        <f>INDEX(Method_calculation!$J$194:$L$217,Output_interface!I281,Output_interface!H281)</f>
        <v>0</v>
      </c>
      <c r="G281" s="1">
        <f>VLOOKUP(A281+1/48,Interface!$B$118:$D$483,3)</f>
        <v>7</v>
      </c>
      <c r="H281" s="1">
        <f t="shared" si="20"/>
        <v>3</v>
      </c>
      <c r="I281" s="1">
        <f t="shared" si="19"/>
        <v>6</v>
      </c>
    </row>
    <row r="282" spans="1:9" x14ac:dyDescent="0.35">
      <c r="A282" s="321">
        <f t="shared" si="22"/>
        <v>42015.249999999403</v>
      </c>
      <c r="B282" s="303"/>
      <c r="C282" s="303">
        <v>247</v>
      </c>
      <c r="D282" s="304">
        <f>INDEX(Method_calculation!$J$161:$L$184,Output_interface!I282,Output_interface!H282)</f>
        <v>0</v>
      </c>
      <c r="E282" s="304">
        <f>INDEX(Method_calculation!$J$194:$L$217,Output_interface!I282,Output_interface!H282)</f>
        <v>0</v>
      </c>
      <c r="G282" s="1">
        <f>VLOOKUP(A282+1/48,Interface!$B$118:$D$483,3)</f>
        <v>7</v>
      </c>
      <c r="H282" s="1">
        <f t="shared" si="20"/>
        <v>3</v>
      </c>
      <c r="I282" s="1">
        <f t="shared" si="19"/>
        <v>7</v>
      </c>
    </row>
    <row r="283" spans="1:9" x14ac:dyDescent="0.35">
      <c r="A283" s="321">
        <f t="shared" si="22"/>
        <v>42015.291666666068</v>
      </c>
      <c r="B283" s="303"/>
      <c r="C283" s="303">
        <v>248</v>
      </c>
      <c r="D283" s="304">
        <f>INDEX(Method_calculation!$J$161:$L$184,Output_interface!I283,Output_interface!H283)</f>
        <v>0</v>
      </c>
      <c r="E283" s="304">
        <f>INDEX(Method_calculation!$J$194:$L$217,Output_interface!I283,Output_interface!H283)</f>
        <v>0</v>
      </c>
      <c r="G283" s="1">
        <f>VLOOKUP(A283+1/48,Interface!$B$118:$D$483,3)</f>
        <v>7</v>
      </c>
      <c r="H283" s="1">
        <f t="shared" si="20"/>
        <v>3</v>
      </c>
      <c r="I283" s="1">
        <f t="shared" si="19"/>
        <v>8</v>
      </c>
    </row>
    <row r="284" spans="1:9" x14ac:dyDescent="0.35">
      <c r="A284" s="321">
        <f t="shared" si="22"/>
        <v>42015.333333332732</v>
      </c>
      <c r="B284" s="303"/>
      <c r="C284" s="303">
        <v>249</v>
      </c>
      <c r="D284" s="304">
        <f>INDEX(Method_calculation!$J$161:$L$184,Output_interface!I284,Output_interface!H284)</f>
        <v>0</v>
      </c>
      <c r="E284" s="304">
        <f>INDEX(Method_calculation!$J$194:$L$217,Output_interface!I284,Output_interface!H284)</f>
        <v>0</v>
      </c>
      <c r="G284" s="1">
        <f>VLOOKUP(A284+1/48,Interface!$B$118:$D$483,3)</f>
        <v>7</v>
      </c>
      <c r="H284" s="1">
        <f t="shared" si="20"/>
        <v>3</v>
      </c>
      <c r="I284" s="1">
        <f t="shared" si="19"/>
        <v>9</v>
      </c>
    </row>
    <row r="285" spans="1:9" x14ac:dyDescent="0.35">
      <c r="A285" s="321">
        <f t="shared" si="22"/>
        <v>42015.374999999396</v>
      </c>
      <c r="B285" s="303"/>
      <c r="C285" s="303">
        <v>250</v>
      </c>
      <c r="D285" s="304">
        <f>INDEX(Method_calculation!$J$161:$L$184,Output_interface!I285,Output_interface!H285)</f>
        <v>0</v>
      </c>
      <c r="E285" s="304">
        <f>INDEX(Method_calculation!$J$194:$L$217,Output_interface!I285,Output_interface!H285)</f>
        <v>0</v>
      </c>
      <c r="G285" s="1">
        <f>VLOOKUP(A285+1/48,Interface!$B$118:$D$483,3)</f>
        <v>7</v>
      </c>
      <c r="H285" s="1">
        <f t="shared" si="20"/>
        <v>3</v>
      </c>
      <c r="I285" s="1">
        <f t="shared" si="19"/>
        <v>10</v>
      </c>
    </row>
    <row r="286" spans="1:9" x14ac:dyDescent="0.35">
      <c r="A286" s="321">
        <f t="shared" si="22"/>
        <v>42015.41666666606</v>
      </c>
      <c r="B286" s="303"/>
      <c r="C286" s="303">
        <v>251</v>
      </c>
      <c r="D286" s="304">
        <f>INDEX(Method_calculation!$J$161:$L$184,Output_interface!I286,Output_interface!H286)</f>
        <v>0</v>
      </c>
      <c r="E286" s="304">
        <f>INDEX(Method_calculation!$J$194:$L$217,Output_interface!I286,Output_interface!H286)</f>
        <v>0</v>
      </c>
      <c r="G286" s="1">
        <f>VLOOKUP(A286+1/48,Interface!$B$118:$D$483,3)</f>
        <v>7</v>
      </c>
      <c r="H286" s="1">
        <f t="shared" si="20"/>
        <v>3</v>
      </c>
      <c r="I286" s="1">
        <f t="shared" si="19"/>
        <v>11</v>
      </c>
    </row>
    <row r="287" spans="1:9" x14ac:dyDescent="0.35">
      <c r="A287" s="321">
        <f t="shared" si="22"/>
        <v>42015.458333332725</v>
      </c>
      <c r="B287" s="303"/>
      <c r="C287" s="303">
        <v>252</v>
      </c>
      <c r="D287" s="304">
        <f>INDEX(Method_calculation!$J$161:$L$184,Output_interface!I287,Output_interface!H287)</f>
        <v>0</v>
      </c>
      <c r="E287" s="304">
        <f>INDEX(Method_calculation!$J$194:$L$217,Output_interface!I287,Output_interface!H287)</f>
        <v>0</v>
      </c>
      <c r="G287" s="1">
        <f>VLOOKUP(A287+1/48,Interface!$B$118:$D$483,3)</f>
        <v>7</v>
      </c>
      <c r="H287" s="1">
        <f t="shared" si="20"/>
        <v>3</v>
      </c>
      <c r="I287" s="1">
        <f t="shared" si="19"/>
        <v>12</v>
      </c>
    </row>
    <row r="288" spans="1:9" x14ac:dyDescent="0.35">
      <c r="A288" s="321">
        <f t="shared" si="22"/>
        <v>42015.499999999389</v>
      </c>
      <c r="B288" s="303"/>
      <c r="C288" s="303">
        <v>253</v>
      </c>
      <c r="D288" s="304">
        <f>INDEX(Method_calculation!$J$161:$L$184,Output_interface!I288,Output_interface!H288)</f>
        <v>0</v>
      </c>
      <c r="E288" s="304">
        <f>INDEX(Method_calculation!$J$194:$L$217,Output_interface!I288,Output_interface!H288)</f>
        <v>0</v>
      </c>
      <c r="G288" s="1">
        <f>VLOOKUP(A288+1/48,Interface!$B$118:$D$483,3)</f>
        <v>7</v>
      </c>
      <c r="H288" s="1">
        <f t="shared" si="20"/>
        <v>3</v>
      </c>
      <c r="I288" s="1">
        <f t="shared" si="19"/>
        <v>13</v>
      </c>
    </row>
    <row r="289" spans="1:9" x14ac:dyDescent="0.35">
      <c r="A289" s="321">
        <f t="shared" si="22"/>
        <v>42015.541666666053</v>
      </c>
      <c r="B289" s="303"/>
      <c r="C289" s="303">
        <v>254</v>
      </c>
      <c r="D289" s="304">
        <f>INDEX(Method_calculation!$J$161:$L$184,Output_interface!I289,Output_interface!H289)</f>
        <v>0</v>
      </c>
      <c r="E289" s="304">
        <f>INDEX(Method_calculation!$J$194:$L$217,Output_interface!I289,Output_interface!H289)</f>
        <v>0</v>
      </c>
      <c r="G289" s="1">
        <f>VLOOKUP(A289+1/48,Interface!$B$118:$D$483,3)</f>
        <v>7</v>
      </c>
      <c r="H289" s="1">
        <f t="shared" si="20"/>
        <v>3</v>
      </c>
      <c r="I289" s="1">
        <f t="shared" si="19"/>
        <v>14</v>
      </c>
    </row>
    <row r="290" spans="1:9" x14ac:dyDescent="0.35">
      <c r="A290" s="321">
        <f t="shared" si="22"/>
        <v>42015.583333332717</v>
      </c>
      <c r="B290" s="303"/>
      <c r="C290" s="303">
        <v>255</v>
      </c>
      <c r="D290" s="304">
        <f>INDEX(Method_calculation!$J$161:$L$184,Output_interface!I290,Output_interface!H290)</f>
        <v>0</v>
      </c>
      <c r="E290" s="304">
        <f>INDEX(Method_calculation!$J$194:$L$217,Output_interface!I290,Output_interface!H290)</f>
        <v>0</v>
      </c>
      <c r="G290" s="1">
        <f>VLOOKUP(A290+1/48,Interface!$B$118:$D$483,3)</f>
        <v>7</v>
      </c>
      <c r="H290" s="1">
        <f t="shared" si="20"/>
        <v>3</v>
      </c>
      <c r="I290" s="1">
        <f t="shared" si="19"/>
        <v>15</v>
      </c>
    </row>
    <row r="291" spans="1:9" x14ac:dyDescent="0.35">
      <c r="A291" s="321">
        <f t="shared" si="22"/>
        <v>42015.624999999382</v>
      </c>
      <c r="B291" s="303"/>
      <c r="C291" s="303">
        <v>256</v>
      </c>
      <c r="D291" s="304">
        <f>INDEX(Method_calculation!$J$161:$L$184,Output_interface!I291,Output_interface!H291)</f>
        <v>0</v>
      </c>
      <c r="E291" s="304">
        <f>INDEX(Method_calculation!$J$194:$L$217,Output_interface!I291,Output_interface!H291)</f>
        <v>0</v>
      </c>
      <c r="G291" s="1">
        <f>VLOOKUP(A291+1/48,Interface!$B$118:$D$483,3)</f>
        <v>7</v>
      </c>
      <c r="H291" s="1">
        <f t="shared" si="20"/>
        <v>3</v>
      </c>
      <c r="I291" s="1">
        <f t="shared" si="19"/>
        <v>16</v>
      </c>
    </row>
    <row r="292" spans="1:9" x14ac:dyDescent="0.35">
      <c r="A292" s="321">
        <f t="shared" si="22"/>
        <v>42015.666666666046</v>
      </c>
      <c r="B292" s="303"/>
      <c r="C292" s="303">
        <v>257</v>
      </c>
      <c r="D292" s="304">
        <f>INDEX(Method_calculation!$J$161:$L$184,Output_interface!I292,Output_interface!H292)</f>
        <v>0</v>
      </c>
      <c r="E292" s="304">
        <f>INDEX(Method_calculation!$J$194:$L$217,Output_interface!I292,Output_interface!H292)</f>
        <v>0</v>
      </c>
      <c r="G292" s="1">
        <f>VLOOKUP(A292+1/48,Interface!$B$118:$D$483,3)</f>
        <v>7</v>
      </c>
      <c r="H292" s="1">
        <f t="shared" si="20"/>
        <v>3</v>
      </c>
      <c r="I292" s="1">
        <f t="shared" ref="I292:I355" si="24">MOD(C292-1,24)+1</f>
        <v>17</v>
      </c>
    </row>
    <row r="293" spans="1:9" x14ac:dyDescent="0.35">
      <c r="A293" s="321">
        <f t="shared" si="22"/>
        <v>42015.70833333271</v>
      </c>
      <c r="B293" s="303"/>
      <c r="C293" s="303">
        <v>258</v>
      </c>
      <c r="D293" s="304">
        <f>INDEX(Method_calculation!$J$161:$L$184,Output_interface!I293,Output_interface!H293)</f>
        <v>0</v>
      </c>
      <c r="E293" s="304">
        <f>INDEX(Method_calculation!$J$194:$L$217,Output_interface!I293,Output_interface!H293)</f>
        <v>0</v>
      </c>
      <c r="G293" s="1">
        <f>VLOOKUP(A293+1/48,Interface!$B$118:$D$483,3)</f>
        <v>7</v>
      </c>
      <c r="H293" s="1">
        <f t="shared" ref="H293:H356" si="25">IF(G293=7,3,IF(G293=6,2,1))</f>
        <v>3</v>
      </c>
      <c r="I293" s="1">
        <f t="shared" si="24"/>
        <v>18</v>
      </c>
    </row>
    <row r="294" spans="1:9" x14ac:dyDescent="0.35">
      <c r="A294" s="321">
        <f t="shared" si="22"/>
        <v>42015.749999999374</v>
      </c>
      <c r="B294" s="303"/>
      <c r="C294" s="303">
        <v>259</v>
      </c>
      <c r="D294" s="304">
        <f>INDEX(Method_calculation!$J$161:$L$184,Output_interface!I294,Output_interface!H294)</f>
        <v>0</v>
      </c>
      <c r="E294" s="304">
        <f>INDEX(Method_calculation!$J$194:$L$217,Output_interface!I294,Output_interface!H294)</f>
        <v>0</v>
      </c>
      <c r="G294" s="1">
        <f>VLOOKUP(A294+1/48,Interface!$B$118:$D$483,3)</f>
        <v>7</v>
      </c>
      <c r="H294" s="1">
        <f t="shared" si="25"/>
        <v>3</v>
      </c>
      <c r="I294" s="1">
        <f t="shared" si="24"/>
        <v>19</v>
      </c>
    </row>
    <row r="295" spans="1:9" x14ac:dyDescent="0.35">
      <c r="A295" s="321">
        <f t="shared" si="22"/>
        <v>42015.791666666039</v>
      </c>
      <c r="B295" s="303"/>
      <c r="C295" s="303">
        <v>260</v>
      </c>
      <c r="D295" s="304">
        <f>INDEX(Method_calculation!$J$161:$L$184,Output_interface!I295,Output_interface!H295)</f>
        <v>0</v>
      </c>
      <c r="E295" s="304">
        <f>INDEX(Method_calculation!$J$194:$L$217,Output_interface!I295,Output_interface!H295)</f>
        <v>0</v>
      </c>
      <c r="G295" s="1">
        <f>VLOOKUP(A295+1/48,Interface!$B$118:$D$483,3)</f>
        <v>7</v>
      </c>
      <c r="H295" s="1">
        <f t="shared" si="25"/>
        <v>3</v>
      </c>
      <c r="I295" s="1">
        <f t="shared" si="24"/>
        <v>20</v>
      </c>
    </row>
    <row r="296" spans="1:9" x14ac:dyDescent="0.35">
      <c r="A296" s="321">
        <f t="shared" si="22"/>
        <v>42015.833333332703</v>
      </c>
      <c r="B296" s="303"/>
      <c r="C296" s="303">
        <v>261</v>
      </c>
      <c r="D296" s="304">
        <f>INDEX(Method_calculation!$J$161:$L$184,Output_interface!I296,Output_interface!H296)</f>
        <v>0</v>
      </c>
      <c r="E296" s="304">
        <f>INDEX(Method_calculation!$J$194:$L$217,Output_interface!I296,Output_interface!H296)</f>
        <v>0</v>
      </c>
      <c r="G296" s="1">
        <f>VLOOKUP(A296+1/48,Interface!$B$118:$D$483,3)</f>
        <v>7</v>
      </c>
      <c r="H296" s="1">
        <f t="shared" si="25"/>
        <v>3</v>
      </c>
      <c r="I296" s="1">
        <f t="shared" si="24"/>
        <v>21</v>
      </c>
    </row>
    <row r="297" spans="1:9" x14ac:dyDescent="0.35">
      <c r="A297" s="321">
        <f t="shared" si="22"/>
        <v>42015.874999999367</v>
      </c>
      <c r="B297" s="303"/>
      <c r="C297" s="303">
        <v>262</v>
      </c>
      <c r="D297" s="304">
        <f>INDEX(Method_calculation!$J$161:$L$184,Output_interface!I297,Output_interface!H297)</f>
        <v>0</v>
      </c>
      <c r="E297" s="304">
        <f>INDEX(Method_calculation!$J$194:$L$217,Output_interface!I297,Output_interface!H297)</f>
        <v>0</v>
      </c>
      <c r="G297" s="1">
        <f>VLOOKUP(A297+1/48,Interface!$B$118:$D$483,3)</f>
        <v>7</v>
      </c>
      <c r="H297" s="1">
        <f t="shared" si="25"/>
        <v>3</v>
      </c>
      <c r="I297" s="1">
        <f t="shared" si="24"/>
        <v>22</v>
      </c>
    </row>
    <row r="298" spans="1:9" x14ac:dyDescent="0.35">
      <c r="A298" s="321">
        <f t="shared" si="22"/>
        <v>42015.916666666031</v>
      </c>
      <c r="B298" s="303"/>
      <c r="C298" s="303">
        <v>263</v>
      </c>
      <c r="D298" s="304">
        <f>INDEX(Method_calculation!$J$161:$L$184,Output_interface!I298,Output_interface!H298)</f>
        <v>0</v>
      </c>
      <c r="E298" s="304">
        <f>INDEX(Method_calculation!$J$194:$L$217,Output_interface!I298,Output_interface!H298)</f>
        <v>0</v>
      </c>
      <c r="G298" s="1">
        <f>VLOOKUP(A298+1/48,Interface!$B$118:$D$483,3)</f>
        <v>7</v>
      </c>
      <c r="H298" s="1">
        <f t="shared" si="25"/>
        <v>3</v>
      </c>
      <c r="I298" s="1">
        <f t="shared" si="24"/>
        <v>23</v>
      </c>
    </row>
    <row r="299" spans="1:9" x14ac:dyDescent="0.35">
      <c r="A299" s="322">
        <f t="shared" si="22"/>
        <v>42015.958333332695</v>
      </c>
      <c r="B299" s="306"/>
      <c r="C299" s="306">
        <v>264</v>
      </c>
      <c r="D299" s="307">
        <f>INDEX(Method_calculation!$J$161:$L$184,Output_interface!I299,Output_interface!H299)</f>
        <v>0</v>
      </c>
      <c r="E299" s="307">
        <f>INDEX(Method_calculation!$J$194:$L$217,Output_interface!I299,Output_interface!H299)</f>
        <v>0</v>
      </c>
      <c r="G299" s="1">
        <f>VLOOKUP(A299+1/48,Interface!$B$118:$D$483,3)</f>
        <v>7</v>
      </c>
      <c r="H299" s="1">
        <f t="shared" si="25"/>
        <v>3</v>
      </c>
      <c r="I299" s="1">
        <f t="shared" si="24"/>
        <v>24</v>
      </c>
    </row>
    <row r="300" spans="1:9" x14ac:dyDescent="0.35">
      <c r="A300" s="299">
        <f t="shared" si="22"/>
        <v>42015.99999999936</v>
      </c>
      <c r="B300" s="300" t="str">
        <f t="shared" ref="B300" si="26">INDEX($H$27:$H$29,H300)</f>
        <v>Workday</v>
      </c>
      <c r="C300" s="300">
        <v>265</v>
      </c>
      <c r="D300" s="301">
        <f>INDEX(Method_calculation!$J$161:$L$184,Output_interface!I300,Output_interface!H300)</f>
        <v>0</v>
      </c>
      <c r="E300" s="301">
        <f>INDEX(Method_calculation!$J$194:$L$217,Output_interface!I300,Output_interface!H300)</f>
        <v>0</v>
      </c>
      <c r="G300" s="1">
        <f>VLOOKUP(A300+1/48,Interface!$B$118:$D$483,3)</f>
        <v>1</v>
      </c>
      <c r="H300" s="1">
        <f t="shared" si="25"/>
        <v>1</v>
      </c>
      <c r="I300" s="1">
        <f t="shared" si="24"/>
        <v>1</v>
      </c>
    </row>
    <row r="301" spans="1:9" x14ac:dyDescent="0.35">
      <c r="A301" s="321">
        <f t="shared" si="22"/>
        <v>42016.041666666024</v>
      </c>
      <c r="B301" s="303"/>
      <c r="C301" s="303">
        <v>266</v>
      </c>
      <c r="D301" s="304">
        <f>INDEX(Method_calculation!$J$161:$L$184,Output_interface!I301,Output_interface!H301)</f>
        <v>0</v>
      </c>
      <c r="E301" s="304">
        <f>INDEX(Method_calculation!$J$194:$L$217,Output_interface!I301,Output_interface!H301)</f>
        <v>0</v>
      </c>
      <c r="G301" s="1">
        <f>VLOOKUP(A301+1/48,Interface!$B$118:$D$483,3)</f>
        <v>1</v>
      </c>
      <c r="H301" s="1">
        <f t="shared" si="25"/>
        <v>1</v>
      </c>
      <c r="I301" s="1">
        <f t="shared" si="24"/>
        <v>2</v>
      </c>
    </row>
    <row r="302" spans="1:9" x14ac:dyDescent="0.35">
      <c r="A302" s="321">
        <f t="shared" si="22"/>
        <v>42016.083333332688</v>
      </c>
      <c r="B302" s="303"/>
      <c r="C302" s="303">
        <v>267</v>
      </c>
      <c r="D302" s="304">
        <f>INDEX(Method_calculation!$J$161:$L$184,Output_interface!I302,Output_interface!H302)</f>
        <v>0</v>
      </c>
      <c r="E302" s="304">
        <f>INDEX(Method_calculation!$J$194:$L$217,Output_interface!I302,Output_interface!H302)</f>
        <v>0</v>
      </c>
      <c r="G302" s="1">
        <f>VLOOKUP(A302+1/48,Interface!$B$118:$D$483,3)</f>
        <v>1</v>
      </c>
      <c r="H302" s="1">
        <f t="shared" si="25"/>
        <v>1</v>
      </c>
      <c r="I302" s="1">
        <f t="shared" si="24"/>
        <v>3</v>
      </c>
    </row>
    <row r="303" spans="1:9" x14ac:dyDescent="0.35">
      <c r="A303" s="321">
        <f t="shared" si="22"/>
        <v>42016.124999999352</v>
      </c>
      <c r="B303" s="303"/>
      <c r="C303" s="303">
        <v>268</v>
      </c>
      <c r="D303" s="304">
        <f>INDEX(Method_calculation!$J$161:$L$184,Output_interface!I303,Output_interface!H303)</f>
        <v>0</v>
      </c>
      <c r="E303" s="304">
        <f>INDEX(Method_calculation!$J$194:$L$217,Output_interface!I303,Output_interface!H303)</f>
        <v>0</v>
      </c>
      <c r="G303" s="1">
        <f>VLOOKUP(A303+1/48,Interface!$B$118:$D$483,3)</f>
        <v>1</v>
      </c>
      <c r="H303" s="1">
        <f t="shared" si="25"/>
        <v>1</v>
      </c>
      <c r="I303" s="1">
        <f t="shared" si="24"/>
        <v>4</v>
      </c>
    </row>
    <row r="304" spans="1:9" x14ac:dyDescent="0.35">
      <c r="A304" s="321">
        <f t="shared" si="22"/>
        <v>42016.166666666017</v>
      </c>
      <c r="B304" s="303"/>
      <c r="C304" s="303">
        <v>269</v>
      </c>
      <c r="D304" s="304">
        <f>INDEX(Method_calculation!$J$161:$L$184,Output_interface!I304,Output_interface!H304)</f>
        <v>0</v>
      </c>
      <c r="E304" s="304">
        <f>INDEX(Method_calculation!$J$194:$L$217,Output_interface!I304,Output_interface!H304)</f>
        <v>0</v>
      </c>
      <c r="G304" s="1">
        <f>VLOOKUP(A304+1/48,Interface!$B$118:$D$483,3)</f>
        <v>1</v>
      </c>
      <c r="H304" s="1">
        <f t="shared" si="25"/>
        <v>1</v>
      </c>
      <c r="I304" s="1">
        <f t="shared" si="24"/>
        <v>5</v>
      </c>
    </row>
    <row r="305" spans="1:9" x14ac:dyDescent="0.35">
      <c r="A305" s="321">
        <f t="shared" si="22"/>
        <v>42016.208333332681</v>
      </c>
      <c r="B305" s="303"/>
      <c r="C305" s="303">
        <v>270</v>
      </c>
      <c r="D305" s="304">
        <f>INDEX(Method_calculation!$J$161:$L$184,Output_interface!I305,Output_interface!H305)</f>
        <v>0</v>
      </c>
      <c r="E305" s="304">
        <f>INDEX(Method_calculation!$J$194:$L$217,Output_interface!I305,Output_interface!H305)</f>
        <v>0</v>
      </c>
      <c r="G305" s="1">
        <f>VLOOKUP(A305+1/48,Interface!$B$118:$D$483,3)</f>
        <v>1</v>
      </c>
      <c r="H305" s="1">
        <f t="shared" si="25"/>
        <v>1</v>
      </c>
      <c r="I305" s="1">
        <f t="shared" si="24"/>
        <v>6</v>
      </c>
    </row>
    <row r="306" spans="1:9" x14ac:dyDescent="0.35">
      <c r="A306" s="321">
        <f t="shared" si="22"/>
        <v>42016.249999999345</v>
      </c>
      <c r="B306" s="303"/>
      <c r="C306" s="303">
        <v>271</v>
      </c>
      <c r="D306" s="304">
        <f>INDEX(Method_calculation!$J$161:$L$184,Output_interface!I306,Output_interface!H306)</f>
        <v>0</v>
      </c>
      <c r="E306" s="304">
        <f>INDEX(Method_calculation!$J$194:$L$217,Output_interface!I306,Output_interface!H306)</f>
        <v>0</v>
      </c>
      <c r="G306" s="1">
        <f>VLOOKUP(A306+1/48,Interface!$B$118:$D$483,3)</f>
        <v>1</v>
      </c>
      <c r="H306" s="1">
        <f t="shared" si="25"/>
        <v>1</v>
      </c>
      <c r="I306" s="1">
        <f t="shared" si="24"/>
        <v>7</v>
      </c>
    </row>
    <row r="307" spans="1:9" x14ac:dyDescent="0.35">
      <c r="A307" s="321">
        <f t="shared" si="22"/>
        <v>42016.291666666009</v>
      </c>
      <c r="B307" s="303"/>
      <c r="C307" s="303">
        <v>272</v>
      </c>
      <c r="D307" s="304">
        <f>INDEX(Method_calculation!$J$161:$L$184,Output_interface!I307,Output_interface!H307)</f>
        <v>0</v>
      </c>
      <c r="E307" s="304">
        <f>INDEX(Method_calculation!$J$194:$L$217,Output_interface!I307,Output_interface!H307)</f>
        <v>0</v>
      </c>
      <c r="G307" s="1">
        <f>VLOOKUP(A307+1/48,Interface!$B$118:$D$483,3)</f>
        <v>1</v>
      </c>
      <c r="H307" s="1">
        <f t="shared" si="25"/>
        <v>1</v>
      </c>
      <c r="I307" s="1">
        <f t="shared" si="24"/>
        <v>8</v>
      </c>
    </row>
    <row r="308" spans="1:9" x14ac:dyDescent="0.35">
      <c r="A308" s="321">
        <f t="shared" si="22"/>
        <v>42016.333333332674</v>
      </c>
      <c r="B308" s="303"/>
      <c r="C308" s="303">
        <v>273</v>
      </c>
      <c r="D308" s="304">
        <f>INDEX(Method_calculation!$J$161:$L$184,Output_interface!I308,Output_interface!H308)</f>
        <v>0</v>
      </c>
      <c r="E308" s="304">
        <f>INDEX(Method_calculation!$J$194:$L$217,Output_interface!I308,Output_interface!H308)</f>
        <v>0</v>
      </c>
      <c r="G308" s="1">
        <f>VLOOKUP(A308+1/48,Interface!$B$118:$D$483,3)</f>
        <v>1</v>
      </c>
      <c r="H308" s="1">
        <f t="shared" si="25"/>
        <v>1</v>
      </c>
      <c r="I308" s="1">
        <f t="shared" si="24"/>
        <v>9</v>
      </c>
    </row>
    <row r="309" spans="1:9" x14ac:dyDescent="0.35">
      <c r="A309" s="321">
        <f t="shared" si="22"/>
        <v>42016.374999999338</v>
      </c>
      <c r="B309" s="303"/>
      <c r="C309" s="303">
        <v>274</v>
      </c>
      <c r="D309" s="304">
        <f>INDEX(Method_calculation!$J$161:$L$184,Output_interface!I309,Output_interface!H309)</f>
        <v>0</v>
      </c>
      <c r="E309" s="304">
        <f>INDEX(Method_calculation!$J$194:$L$217,Output_interface!I309,Output_interface!H309)</f>
        <v>0</v>
      </c>
      <c r="G309" s="1">
        <f>VLOOKUP(A309+1/48,Interface!$B$118:$D$483,3)</f>
        <v>1</v>
      </c>
      <c r="H309" s="1">
        <f t="shared" si="25"/>
        <v>1</v>
      </c>
      <c r="I309" s="1">
        <f t="shared" si="24"/>
        <v>10</v>
      </c>
    </row>
    <row r="310" spans="1:9" x14ac:dyDescent="0.35">
      <c r="A310" s="321">
        <f t="shared" si="22"/>
        <v>42016.416666666002</v>
      </c>
      <c r="B310" s="303"/>
      <c r="C310" s="303">
        <v>275</v>
      </c>
      <c r="D310" s="304">
        <f>INDEX(Method_calculation!$J$161:$L$184,Output_interface!I310,Output_interface!H310)</f>
        <v>0</v>
      </c>
      <c r="E310" s="304">
        <f>INDEX(Method_calculation!$J$194:$L$217,Output_interface!I310,Output_interface!H310)</f>
        <v>0</v>
      </c>
      <c r="G310" s="1">
        <f>VLOOKUP(A310+1/48,Interface!$B$118:$D$483,3)</f>
        <v>1</v>
      </c>
      <c r="H310" s="1">
        <f t="shared" si="25"/>
        <v>1</v>
      </c>
      <c r="I310" s="1">
        <f t="shared" si="24"/>
        <v>11</v>
      </c>
    </row>
    <row r="311" spans="1:9" x14ac:dyDescent="0.35">
      <c r="A311" s="321">
        <f t="shared" si="22"/>
        <v>42016.458333332666</v>
      </c>
      <c r="B311" s="303"/>
      <c r="C311" s="303">
        <v>276</v>
      </c>
      <c r="D311" s="304">
        <f>INDEX(Method_calculation!$J$161:$L$184,Output_interface!I311,Output_interface!H311)</f>
        <v>0</v>
      </c>
      <c r="E311" s="304">
        <f>INDEX(Method_calculation!$J$194:$L$217,Output_interface!I311,Output_interface!H311)</f>
        <v>0</v>
      </c>
      <c r="G311" s="1">
        <f>VLOOKUP(A311+1/48,Interface!$B$118:$D$483,3)</f>
        <v>1</v>
      </c>
      <c r="H311" s="1">
        <f t="shared" si="25"/>
        <v>1</v>
      </c>
      <c r="I311" s="1">
        <f t="shared" si="24"/>
        <v>12</v>
      </c>
    </row>
    <row r="312" spans="1:9" x14ac:dyDescent="0.35">
      <c r="A312" s="321">
        <f t="shared" si="22"/>
        <v>42016.499999999331</v>
      </c>
      <c r="B312" s="303"/>
      <c r="C312" s="303">
        <v>277</v>
      </c>
      <c r="D312" s="304">
        <f>INDEX(Method_calculation!$J$161:$L$184,Output_interface!I312,Output_interface!H312)</f>
        <v>0</v>
      </c>
      <c r="E312" s="304">
        <f>INDEX(Method_calculation!$J$194:$L$217,Output_interface!I312,Output_interface!H312)</f>
        <v>0</v>
      </c>
      <c r="G312" s="1">
        <f>VLOOKUP(A312+1/48,Interface!$B$118:$D$483,3)</f>
        <v>1</v>
      </c>
      <c r="H312" s="1">
        <f t="shared" si="25"/>
        <v>1</v>
      </c>
      <c r="I312" s="1">
        <f t="shared" si="24"/>
        <v>13</v>
      </c>
    </row>
    <row r="313" spans="1:9" x14ac:dyDescent="0.35">
      <c r="A313" s="321">
        <f t="shared" si="22"/>
        <v>42016.541666665995</v>
      </c>
      <c r="B313" s="303"/>
      <c r="C313" s="303">
        <v>278</v>
      </c>
      <c r="D313" s="304">
        <f>INDEX(Method_calculation!$J$161:$L$184,Output_interface!I313,Output_interface!H313)</f>
        <v>0</v>
      </c>
      <c r="E313" s="304">
        <f>INDEX(Method_calculation!$J$194:$L$217,Output_interface!I313,Output_interface!H313)</f>
        <v>0</v>
      </c>
      <c r="G313" s="1">
        <f>VLOOKUP(A313+1/48,Interface!$B$118:$D$483,3)</f>
        <v>1</v>
      </c>
      <c r="H313" s="1">
        <f t="shared" si="25"/>
        <v>1</v>
      </c>
      <c r="I313" s="1">
        <f t="shared" si="24"/>
        <v>14</v>
      </c>
    </row>
    <row r="314" spans="1:9" x14ac:dyDescent="0.35">
      <c r="A314" s="321">
        <f t="shared" si="22"/>
        <v>42016.583333332659</v>
      </c>
      <c r="B314" s="303"/>
      <c r="C314" s="303">
        <v>279</v>
      </c>
      <c r="D314" s="304">
        <f>INDEX(Method_calculation!$J$161:$L$184,Output_interface!I314,Output_interface!H314)</f>
        <v>0</v>
      </c>
      <c r="E314" s="304">
        <f>INDEX(Method_calculation!$J$194:$L$217,Output_interface!I314,Output_interface!H314)</f>
        <v>0</v>
      </c>
      <c r="G314" s="1">
        <f>VLOOKUP(A314+1/48,Interface!$B$118:$D$483,3)</f>
        <v>1</v>
      </c>
      <c r="H314" s="1">
        <f t="shared" si="25"/>
        <v>1</v>
      </c>
      <c r="I314" s="1">
        <f t="shared" si="24"/>
        <v>15</v>
      </c>
    </row>
    <row r="315" spans="1:9" x14ac:dyDescent="0.35">
      <c r="A315" s="321">
        <f t="shared" si="22"/>
        <v>42016.624999999323</v>
      </c>
      <c r="B315" s="303"/>
      <c r="C315" s="303">
        <v>280</v>
      </c>
      <c r="D315" s="304">
        <f>INDEX(Method_calculation!$J$161:$L$184,Output_interface!I315,Output_interface!H315)</f>
        <v>0</v>
      </c>
      <c r="E315" s="304">
        <f>INDEX(Method_calculation!$J$194:$L$217,Output_interface!I315,Output_interface!H315)</f>
        <v>0</v>
      </c>
      <c r="G315" s="1">
        <f>VLOOKUP(A315+1/48,Interface!$B$118:$D$483,3)</f>
        <v>1</v>
      </c>
      <c r="H315" s="1">
        <f t="shared" si="25"/>
        <v>1</v>
      </c>
      <c r="I315" s="1">
        <f t="shared" si="24"/>
        <v>16</v>
      </c>
    </row>
    <row r="316" spans="1:9" x14ac:dyDescent="0.35">
      <c r="A316" s="321">
        <f t="shared" si="22"/>
        <v>42016.666666665988</v>
      </c>
      <c r="B316" s="303"/>
      <c r="C316" s="303">
        <v>281</v>
      </c>
      <c r="D316" s="304">
        <f>INDEX(Method_calculation!$J$161:$L$184,Output_interface!I316,Output_interface!H316)</f>
        <v>0</v>
      </c>
      <c r="E316" s="304">
        <f>INDEX(Method_calculation!$J$194:$L$217,Output_interface!I316,Output_interface!H316)</f>
        <v>0</v>
      </c>
      <c r="G316" s="1">
        <f>VLOOKUP(A316+1/48,Interface!$B$118:$D$483,3)</f>
        <v>1</v>
      </c>
      <c r="H316" s="1">
        <f t="shared" si="25"/>
        <v>1</v>
      </c>
      <c r="I316" s="1">
        <f t="shared" si="24"/>
        <v>17</v>
      </c>
    </row>
    <row r="317" spans="1:9" x14ac:dyDescent="0.35">
      <c r="A317" s="321">
        <f t="shared" si="22"/>
        <v>42016.708333332652</v>
      </c>
      <c r="B317" s="303"/>
      <c r="C317" s="303">
        <v>282</v>
      </c>
      <c r="D317" s="304">
        <f>INDEX(Method_calculation!$J$161:$L$184,Output_interface!I317,Output_interface!H317)</f>
        <v>0</v>
      </c>
      <c r="E317" s="304">
        <f>INDEX(Method_calculation!$J$194:$L$217,Output_interface!I317,Output_interface!H317)</f>
        <v>0</v>
      </c>
      <c r="G317" s="1">
        <f>VLOOKUP(A317+1/48,Interface!$B$118:$D$483,3)</f>
        <v>1</v>
      </c>
      <c r="H317" s="1">
        <f t="shared" si="25"/>
        <v>1</v>
      </c>
      <c r="I317" s="1">
        <f t="shared" si="24"/>
        <v>18</v>
      </c>
    </row>
    <row r="318" spans="1:9" x14ac:dyDescent="0.35">
      <c r="A318" s="321">
        <f t="shared" si="22"/>
        <v>42016.749999999316</v>
      </c>
      <c r="B318" s="303"/>
      <c r="C318" s="303">
        <v>283</v>
      </c>
      <c r="D318" s="304">
        <f>INDEX(Method_calculation!$J$161:$L$184,Output_interface!I318,Output_interface!H318)</f>
        <v>0</v>
      </c>
      <c r="E318" s="304">
        <f>INDEX(Method_calculation!$J$194:$L$217,Output_interface!I318,Output_interface!H318)</f>
        <v>0</v>
      </c>
      <c r="G318" s="1">
        <f>VLOOKUP(A318+1/48,Interface!$B$118:$D$483,3)</f>
        <v>1</v>
      </c>
      <c r="H318" s="1">
        <f t="shared" si="25"/>
        <v>1</v>
      </c>
      <c r="I318" s="1">
        <f t="shared" si="24"/>
        <v>19</v>
      </c>
    </row>
    <row r="319" spans="1:9" x14ac:dyDescent="0.35">
      <c r="A319" s="321">
        <f t="shared" si="22"/>
        <v>42016.79166666598</v>
      </c>
      <c r="B319" s="303"/>
      <c r="C319" s="303">
        <v>284</v>
      </c>
      <c r="D319" s="304">
        <f>INDEX(Method_calculation!$J$161:$L$184,Output_interface!I319,Output_interface!H319)</f>
        <v>0</v>
      </c>
      <c r="E319" s="304">
        <f>INDEX(Method_calculation!$J$194:$L$217,Output_interface!I319,Output_interface!H319)</f>
        <v>0</v>
      </c>
      <c r="G319" s="1">
        <f>VLOOKUP(A319+1/48,Interface!$B$118:$D$483,3)</f>
        <v>1</v>
      </c>
      <c r="H319" s="1">
        <f t="shared" si="25"/>
        <v>1</v>
      </c>
      <c r="I319" s="1">
        <f t="shared" si="24"/>
        <v>20</v>
      </c>
    </row>
    <row r="320" spans="1:9" x14ac:dyDescent="0.35">
      <c r="A320" s="321">
        <f t="shared" si="22"/>
        <v>42016.833333332645</v>
      </c>
      <c r="B320" s="303"/>
      <c r="C320" s="303">
        <v>285</v>
      </c>
      <c r="D320" s="304">
        <f>INDEX(Method_calculation!$J$161:$L$184,Output_interface!I320,Output_interface!H320)</f>
        <v>0</v>
      </c>
      <c r="E320" s="304">
        <f>INDEX(Method_calculation!$J$194:$L$217,Output_interface!I320,Output_interface!H320)</f>
        <v>0</v>
      </c>
      <c r="G320" s="1">
        <f>VLOOKUP(A320+1/48,Interface!$B$118:$D$483,3)</f>
        <v>1</v>
      </c>
      <c r="H320" s="1">
        <f t="shared" si="25"/>
        <v>1</v>
      </c>
      <c r="I320" s="1">
        <f t="shared" si="24"/>
        <v>21</v>
      </c>
    </row>
    <row r="321" spans="1:9" x14ac:dyDescent="0.35">
      <c r="A321" s="321">
        <f t="shared" si="22"/>
        <v>42016.874999999309</v>
      </c>
      <c r="B321" s="303"/>
      <c r="C321" s="303">
        <v>286</v>
      </c>
      <c r="D321" s="304">
        <f>INDEX(Method_calculation!$J$161:$L$184,Output_interface!I321,Output_interface!H321)</f>
        <v>0</v>
      </c>
      <c r="E321" s="304">
        <f>INDEX(Method_calculation!$J$194:$L$217,Output_interface!I321,Output_interface!H321)</f>
        <v>0</v>
      </c>
      <c r="G321" s="1">
        <f>VLOOKUP(A321+1/48,Interface!$B$118:$D$483,3)</f>
        <v>1</v>
      </c>
      <c r="H321" s="1">
        <f t="shared" si="25"/>
        <v>1</v>
      </c>
      <c r="I321" s="1">
        <f t="shared" si="24"/>
        <v>22</v>
      </c>
    </row>
    <row r="322" spans="1:9" x14ac:dyDescent="0.35">
      <c r="A322" s="321">
        <f t="shared" si="22"/>
        <v>42016.916666665973</v>
      </c>
      <c r="B322" s="303"/>
      <c r="C322" s="303">
        <v>287</v>
      </c>
      <c r="D322" s="304">
        <f>INDEX(Method_calculation!$J$161:$L$184,Output_interface!I322,Output_interface!H322)</f>
        <v>0</v>
      </c>
      <c r="E322" s="304">
        <f>INDEX(Method_calculation!$J$194:$L$217,Output_interface!I322,Output_interface!H322)</f>
        <v>0</v>
      </c>
      <c r="G322" s="1">
        <f>VLOOKUP(A322+1/48,Interface!$B$118:$D$483,3)</f>
        <v>1</v>
      </c>
      <c r="H322" s="1">
        <f t="shared" si="25"/>
        <v>1</v>
      </c>
      <c r="I322" s="1">
        <f t="shared" si="24"/>
        <v>23</v>
      </c>
    </row>
    <row r="323" spans="1:9" x14ac:dyDescent="0.35">
      <c r="A323" s="322">
        <f t="shared" si="22"/>
        <v>42016.958333332637</v>
      </c>
      <c r="B323" s="306"/>
      <c r="C323" s="306">
        <v>288</v>
      </c>
      <c r="D323" s="307">
        <f>INDEX(Method_calculation!$J$161:$L$184,Output_interface!I323,Output_interface!H323)</f>
        <v>0</v>
      </c>
      <c r="E323" s="307">
        <f>INDEX(Method_calculation!$J$194:$L$217,Output_interface!I323,Output_interface!H323)</f>
        <v>0</v>
      </c>
      <c r="G323" s="1">
        <f>VLOOKUP(A323+1/48,Interface!$B$118:$D$483,3)</f>
        <v>1</v>
      </c>
      <c r="H323" s="1">
        <f t="shared" si="25"/>
        <v>1</v>
      </c>
      <c r="I323" s="1">
        <f t="shared" si="24"/>
        <v>24</v>
      </c>
    </row>
    <row r="324" spans="1:9" x14ac:dyDescent="0.35">
      <c r="A324" s="299">
        <f t="shared" si="22"/>
        <v>42016.999999999302</v>
      </c>
      <c r="B324" s="300" t="str">
        <f t="shared" ref="B324" si="27">INDEX($H$27:$H$29,H324)</f>
        <v>Workday</v>
      </c>
      <c r="C324" s="300">
        <v>289</v>
      </c>
      <c r="D324" s="301">
        <f>INDEX(Method_calculation!$J$161:$L$184,Output_interface!I324,Output_interface!H324)</f>
        <v>0</v>
      </c>
      <c r="E324" s="301">
        <f>INDEX(Method_calculation!$J$194:$L$217,Output_interface!I324,Output_interface!H324)</f>
        <v>0</v>
      </c>
      <c r="G324" s="1">
        <f>VLOOKUP(A324+1/48,Interface!$B$118:$D$483,3)</f>
        <v>2</v>
      </c>
      <c r="H324" s="1">
        <f t="shared" si="25"/>
        <v>1</v>
      </c>
      <c r="I324" s="1">
        <f t="shared" si="24"/>
        <v>1</v>
      </c>
    </row>
    <row r="325" spans="1:9" x14ac:dyDescent="0.35">
      <c r="A325" s="321">
        <f t="shared" si="22"/>
        <v>42017.041666665966</v>
      </c>
      <c r="B325" s="303"/>
      <c r="C325" s="303">
        <v>290</v>
      </c>
      <c r="D325" s="304">
        <f>INDEX(Method_calculation!$J$161:$L$184,Output_interface!I325,Output_interface!H325)</f>
        <v>0</v>
      </c>
      <c r="E325" s="304">
        <f>INDEX(Method_calculation!$J$194:$L$217,Output_interface!I325,Output_interface!H325)</f>
        <v>0</v>
      </c>
      <c r="G325" s="1">
        <f>VLOOKUP(A325+1/48,Interface!$B$118:$D$483,3)</f>
        <v>2</v>
      </c>
      <c r="H325" s="1">
        <f t="shared" si="25"/>
        <v>1</v>
      </c>
      <c r="I325" s="1">
        <f t="shared" si="24"/>
        <v>2</v>
      </c>
    </row>
    <row r="326" spans="1:9" x14ac:dyDescent="0.35">
      <c r="A326" s="321">
        <f t="shared" si="22"/>
        <v>42017.08333333263</v>
      </c>
      <c r="B326" s="303"/>
      <c r="C326" s="303">
        <v>291</v>
      </c>
      <c r="D326" s="304">
        <f>INDEX(Method_calculation!$J$161:$L$184,Output_interface!I326,Output_interface!H326)</f>
        <v>0</v>
      </c>
      <c r="E326" s="304">
        <f>INDEX(Method_calculation!$J$194:$L$217,Output_interface!I326,Output_interface!H326)</f>
        <v>0</v>
      </c>
      <c r="G326" s="1">
        <f>VLOOKUP(A326+1/48,Interface!$B$118:$D$483,3)</f>
        <v>2</v>
      </c>
      <c r="H326" s="1">
        <f t="shared" si="25"/>
        <v>1</v>
      </c>
      <c r="I326" s="1">
        <f t="shared" si="24"/>
        <v>3</v>
      </c>
    </row>
    <row r="327" spans="1:9" x14ac:dyDescent="0.35">
      <c r="A327" s="321">
        <f t="shared" si="22"/>
        <v>42017.124999999294</v>
      </c>
      <c r="B327" s="303"/>
      <c r="C327" s="303">
        <v>292</v>
      </c>
      <c r="D327" s="304">
        <f>INDEX(Method_calculation!$J$161:$L$184,Output_interface!I327,Output_interface!H327)</f>
        <v>0</v>
      </c>
      <c r="E327" s="304">
        <f>INDEX(Method_calculation!$J$194:$L$217,Output_interface!I327,Output_interface!H327)</f>
        <v>0</v>
      </c>
      <c r="G327" s="1">
        <f>VLOOKUP(A327+1/48,Interface!$B$118:$D$483,3)</f>
        <v>2</v>
      </c>
      <c r="H327" s="1">
        <f t="shared" si="25"/>
        <v>1</v>
      </c>
      <c r="I327" s="1">
        <f t="shared" si="24"/>
        <v>4</v>
      </c>
    </row>
    <row r="328" spans="1:9" x14ac:dyDescent="0.35">
      <c r="A328" s="321">
        <f t="shared" si="22"/>
        <v>42017.166666665958</v>
      </c>
      <c r="B328" s="303"/>
      <c r="C328" s="303">
        <v>293</v>
      </c>
      <c r="D328" s="304">
        <f>INDEX(Method_calculation!$J$161:$L$184,Output_interface!I328,Output_interface!H328)</f>
        <v>0</v>
      </c>
      <c r="E328" s="304">
        <f>INDEX(Method_calculation!$J$194:$L$217,Output_interface!I328,Output_interface!H328)</f>
        <v>0</v>
      </c>
      <c r="G328" s="1">
        <f>VLOOKUP(A328+1/48,Interface!$B$118:$D$483,3)</f>
        <v>2</v>
      </c>
      <c r="H328" s="1">
        <f t="shared" si="25"/>
        <v>1</v>
      </c>
      <c r="I328" s="1">
        <f t="shared" si="24"/>
        <v>5</v>
      </c>
    </row>
    <row r="329" spans="1:9" x14ac:dyDescent="0.35">
      <c r="A329" s="321">
        <f t="shared" si="22"/>
        <v>42017.208333332623</v>
      </c>
      <c r="B329" s="303"/>
      <c r="C329" s="303">
        <v>294</v>
      </c>
      <c r="D329" s="304">
        <f>INDEX(Method_calculation!$J$161:$L$184,Output_interface!I329,Output_interface!H329)</f>
        <v>0</v>
      </c>
      <c r="E329" s="304">
        <f>INDEX(Method_calculation!$J$194:$L$217,Output_interface!I329,Output_interface!H329)</f>
        <v>0</v>
      </c>
      <c r="G329" s="1">
        <f>VLOOKUP(A329+1/48,Interface!$B$118:$D$483,3)</f>
        <v>2</v>
      </c>
      <c r="H329" s="1">
        <f t="shared" si="25"/>
        <v>1</v>
      </c>
      <c r="I329" s="1">
        <f t="shared" si="24"/>
        <v>6</v>
      </c>
    </row>
    <row r="330" spans="1:9" x14ac:dyDescent="0.35">
      <c r="A330" s="321">
        <f t="shared" si="22"/>
        <v>42017.249999999287</v>
      </c>
      <c r="B330" s="303"/>
      <c r="C330" s="303">
        <v>295</v>
      </c>
      <c r="D330" s="304">
        <f>INDEX(Method_calculation!$J$161:$L$184,Output_interface!I330,Output_interface!H330)</f>
        <v>0</v>
      </c>
      <c r="E330" s="304">
        <f>INDEX(Method_calculation!$J$194:$L$217,Output_interface!I330,Output_interface!H330)</f>
        <v>0</v>
      </c>
      <c r="G330" s="1">
        <f>VLOOKUP(A330+1/48,Interface!$B$118:$D$483,3)</f>
        <v>2</v>
      </c>
      <c r="H330" s="1">
        <f t="shared" si="25"/>
        <v>1</v>
      </c>
      <c r="I330" s="1">
        <f t="shared" si="24"/>
        <v>7</v>
      </c>
    </row>
    <row r="331" spans="1:9" x14ac:dyDescent="0.35">
      <c r="A331" s="321">
        <f t="shared" si="22"/>
        <v>42017.291666665951</v>
      </c>
      <c r="B331" s="303"/>
      <c r="C331" s="303">
        <v>296</v>
      </c>
      <c r="D331" s="304">
        <f>INDEX(Method_calculation!$J$161:$L$184,Output_interface!I331,Output_interface!H331)</f>
        <v>0</v>
      </c>
      <c r="E331" s="304">
        <f>INDEX(Method_calculation!$J$194:$L$217,Output_interface!I331,Output_interface!H331)</f>
        <v>0</v>
      </c>
      <c r="G331" s="1">
        <f>VLOOKUP(A331+1/48,Interface!$B$118:$D$483,3)</f>
        <v>2</v>
      </c>
      <c r="H331" s="1">
        <f t="shared" si="25"/>
        <v>1</v>
      </c>
      <c r="I331" s="1">
        <f t="shared" si="24"/>
        <v>8</v>
      </c>
    </row>
    <row r="332" spans="1:9" x14ac:dyDescent="0.35">
      <c r="A332" s="321">
        <f t="shared" si="22"/>
        <v>42017.333333332615</v>
      </c>
      <c r="B332" s="303"/>
      <c r="C332" s="303">
        <v>297</v>
      </c>
      <c r="D332" s="304">
        <f>INDEX(Method_calculation!$J$161:$L$184,Output_interface!I332,Output_interface!H332)</f>
        <v>0</v>
      </c>
      <c r="E332" s="304">
        <f>INDEX(Method_calculation!$J$194:$L$217,Output_interface!I332,Output_interface!H332)</f>
        <v>0</v>
      </c>
      <c r="G332" s="1">
        <f>VLOOKUP(A332+1/48,Interface!$B$118:$D$483,3)</f>
        <v>2</v>
      </c>
      <c r="H332" s="1">
        <f t="shared" si="25"/>
        <v>1</v>
      </c>
      <c r="I332" s="1">
        <f t="shared" si="24"/>
        <v>9</v>
      </c>
    </row>
    <row r="333" spans="1:9" x14ac:dyDescent="0.35">
      <c r="A333" s="321">
        <f t="shared" si="22"/>
        <v>42017.37499999928</v>
      </c>
      <c r="B333" s="303"/>
      <c r="C333" s="303">
        <v>298</v>
      </c>
      <c r="D333" s="304">
        <f>INDEX(Method_calculation!$J$161:$L$184,Output_interface!I333,Output_interface!H333)</f>
        <v>0</v>
      </c>
      <c r="E333" s="304">
        <f>INDEX(Method_calculation!$J$194:$L$217,Output_interface!I333,Output_interface!H333)</f>
        <v>0</v>
      </c>
      <c r="G333" s="1">
        <f>VLOOKUP(A333+1/48,Interface!$B$118:$D$483,3)</f>
        <v>2</v>
      </c>
      <c r="H333" s="1">
        <f t="shared" si="25"/>
        <v>1</v>
      </c>
      <c r="I333" s="1">
        <f t="shared" si="24"/>
        <v>10</v>
      </c>
    </row>
    <row r="334" spans="1:9" x14ac:dyDescent="0.35">
      <c r="A334" s="321">
        <f t="shared" si="22"/>
        <v>42017.416666665944</v>
      </c>
      <c r="B334" s="303"/>
      <c r="C334" s="303">
        <v>299</v>
      </c>
      <c r="D334" s="304">
        <f>INDEX(Method_calculation!$J$161:$L$184,Output_interface!I334,Output_interface!H334)</f>
        <v>0</v>
      </c>
      <c r="E334" s="304">
        <f>INDEX(Method_calculation!$J$194:$L$217,Output_interface!I334,Output_interface!H334)</f>
        <v>0</v>
      </c>
      <c r="G334" s="1">
        <f>VLOOKUP(A334+1/48,Interface!$B$118:$D$483,3)</f>
        <v>2</v>
      </c>
      <c r="H334" s="1">
        <f t="shared" si="25"/>
        <v>1</v>
      </c>
      <c r="I334" s="1">
        <f t="shared" si="24"/>
        <v>11</v>
      </c>
    </row>
    <row r="335" spans="1:9" x14ac:dyDescent="0.35">
      <c r="A335" s="321">
        <f t="shared" si="22"/>
        <v>42017.458333332608</v>
      </c>
      <c r="B335" s="303"/>
      <c r="C335" s="303">
        <v>300</v>
      </c>
      <c r="D335" s="304">
        <f>INDEX(Method_calculation!$J$161:$L$184,Output_interface!I335,Output_interface!H335)</f>
        <v>0</v>
      </c>
      <c r="E335" s="304">
        <f>INDEX(Method_calculation!$J$194:$L$217,Output_interface!I335,Output_interface!H335)</f>
        <v>0</v>
      </c>
      <c r="G335" s="1">
        <f>VLOOKUP(A335+1/48,Interface!$B$118:$D$483,3)</f>
        <v>2</v>
      </c>
      <c r="H335" s="1">
        <f t="shared" si="25"/>
        <v>1</v>
      </c>
      <c r="I335" s="1">
        <f t="shared" si="24"/>
        <v>12</v>
      </c>
    </row>
    <row r="336" spans="1:9" x14ac:dyDescent="0.35">
      <c r="A336" s="321">
        <f t="shared" ref="A336:A399" si="28">+A335+1/24</f>
        <v>42017.499999999272</v>
      </c>
      <c r="B336" s="303"/>
      <c r="C336" s="303">
        <v>301</v>
      </c>
      <c r="D336" s="304">
        <f>INDEX(Method_calculation!$J$161:$L$184,Output_interface!I336,Output_interface!H336)</f>
        <v>0</v>
      </c>
      <c r="E336" s="304">
        <f>INDEX(Method_calculation!$J$194:$L$217,Output_interface!I336,Output_interface!H336)</f>
        <v>0</v>
      </c>
      <c r="G336" s="1">
        <f>VLOOKUP(A336+1/48,Interface!$B$118:$D$483,3)</f>
        <v>2</v>
      </c>
      <c r="H336" s="1">
        <f t="shared" si="25"/>
        <v>1</v>
      </c>
      <c r="I336" s="1">
        <f t="shared" si="24"/>
        <v>13</v>
      </c>
    </row>
    <row r="337" spans="1:9" x14ac:dyDescent="0.35">
      <c r="A337" s="321">
        <f t="shared" si="28"/>
        <v>42017.541666665937</v>
      </c>
      <c r="B337" s="303"/>
      <c r="C337" s="303">
        <v>302</v>
      </c>
      <c r="D337" s="304">
        <f>INDEX(Method_calculation!$J$161:$L$184,Output_interface!I337,Output_interface!H337)</f>
        <v>0</v>
      </c>
      <c r="E337" s="304">
        <f>INDEX(Method_calculation!$J$194:$L$217,Output_interface!I337,Output_interface!H337)</f>
        <v>0</v>
      </c>
      <c r="G337" s="1">
        <f>VLOOKUP(A337+1/48,Interface!$B$118:$D$483,3)</f>
        <v>2</v>
      </c>
      <c r="H337" s="1">
        <f t="shared" si="25"/>
        <v>1</v>
      </c>
      <c r="I337" s="1">
        <f t="shared" si="24"/>
        <v>14</v>
      </c>
    </row>
    <row r="338" spans="1:9" x14ac:dyDescent="0.35">
      <c r="A338" s="321">
        <f t="shared" si="28"/>
        <v>42017.583333332601</v>
      </c>
      <c r="B338" s="303"/>
      <c r="C338" s="303">
        <v>303</v>
      </c>
      <c r="D338" s="304">
        <f>INDEX(Method_calculation!$J$161:$L$184,Output_interface!I338,Output_interface!H338)</f>
        <v>0</v>
      </c>
      <c r="E338" s="304">
        <f>INDEX(Method_calculation!$J$194:$L$217,Output_interface!I338,Output_interface!H338)</f>
        <v>0</v>
      </c>
      <c r="G338" s="1">
        <f>VLOOKUP(A338+1/48,Interface!$B$118:$D$483,3)</f>
        <v>2</v>
      </c>
      <c r="H338" s="1">
        <f t="shared" si="25"/>
        <v>1</v>
      </c>
      <c r="I338" s="1">
        <f t="shared" si="24"/>
        <v>15</v>
      </c>
    </row>
    <row r="339" spans="1:9" x14ac:dyDescent="0.35">
      <c r="A339" s="321">
        <f t="shared" si="28"/>
        <v>42017.624999999265</v>
      </c>
      <c r="B339" s="303"/>
      <c r="C339" s="303">
        <v>304</v>
      </c>
      <c r="D339" s="304">
        <f>INDEX(Method_calculation!$J$161:$L$184,Output_interface!I339,Output_interface!H339)</f>
        <v>0</v>
      </c>
      <c r="E339" s="304">
        <f>INDEX(Method_calculation!$J$194:$L$217,Output_interface!I339,Output_interface!H339)</f>
        <v>0</v>
      </c>
      <c r="G339" s="1">
        <f>VLOOKUP(A339+1/48,Interface!$B$118:$D$483,3)</f>
        <v>2</v>
      </c>
      <c r="H339" s="1">
        <f t="shared" si="25"/>
        <v>1</v>
      </c>
      <c r="I339" s="1">
        <f t="shared" si="24"/>
        <v>16</v>
      </c>
    </row>
    <row r="340" spans="1:9" x14ac:dyDescent="0.35">
      <c r="A340" s="321">
        <f t="shared" si="28"/>
        <v>42017.666666665929</v>
      </c>
      <c r="B340" s="303"/>
      <c r="C340" s="303">
        <v>305</v>
      </c>
      <c r="D340" s="304">
        <f>INDEX(Method_calculation!$J$161:$L$184,Output_interface!I340,Output_interface!H340)</f>
        <v>0</v>
      </c>
      <c r="E340" s="304">
        <f>INDEX(Method_calculation!$J$194:$L$217,Output_interface!I340,Output_interface!H340)</f>
        <v>0</v>
      </c>
      <c r="G340" s="1">
        <f>VLOOKUP(A340+1/48,Interface!$B$118:$D$483,3)</f>
        <v>2</v>
      </c>
      <c r="H340" s="1">
        <f t="shared" si="25"/>
        <v>1</v>
      </c>
      <c r="I340" s="1">
        <f t="shared" si="24"/>
        <v>17</v>
      </c>
    </row>
    <row r="341" spans="1:9" x14ac:dyDescent="0.35">
      <c r="A341" s="321">
        <f t="shared" si="28"/>
        <v>42017.708333332594</v>
      </c>
      <c r="B341" s="303"/>
      <c r="C341" s="303">
        <v>306</v>
      </c>
      <c r="D341" s="304">
        <f>INDEX(Method_calculation!$J$161:$L$184,Output_interface!I341,Output_interface!H341)</f>
        <v>0</v>
      </c>
      <c r="E341" s="304">
        <f>INDEX(Method_calculation!$J$194:$L$217,Output_interface!I341,Output_interface!H341)</f>
        <v>0</v>
      </c>
      <c r="G341" s="1">
        <f>VLOOKUP(A341+1/48,Interface!$B$118:$D$483,3)</f>
        <v>2</v>
      </c>
      <c r="H341" s="1">
        <f t="shared" si="25"/>
        <v>1</v>
      </c>
      <c r="I341" s="1">
        <f t="shared" si="24"/>
        <v>18</v>
      </c>
    </row>
    <row r="342" spans="1:9" x14ac:dyDescent="0.35">
      <c r="A342" s="321">
        <f t="shared" si="28"/>
        <v>42017.749999999258</v>
      </c>
      <c r="B342" s="303"/>
      <c r="C342" s="303">
        <v>307</v>
      </c>
      <c r="D342" s="304">
        <f>INDEX(Method_calculation!$J$161:$L$184,Output_interface!I342,Output_interface!H342)</f>
        <v>0</v>
      </c>
      <c r="E342" s="304">
        <f>INDEX(Method_calculation!$J$194:$L$217,Output_interface!I342,Output_interface!H342)</f>
        <v>0</v>
      </c>
      <c r="G342" s="1">
        <f>VLOOKUP(A342+1/48,Interface!$B$118:$D$483,3)</f>
        <v>2</v>
      </c>
      <c r="H342" s="1">
        <f t="shared" si="25"/>
        <v>1</v>
      </c>
      <c r="I342" s="1">
        <f t="shared" si="24"/>
        <v>19</v>
      </c>
    </row>
    <row r="343" spans="1:9" x14ac:dyDescent="0.35">
      <c r="A343" s="321">
        <f t="shared" si="28"/>
        <v>42017.791666665922</v>
      </c>
      <c r="B343" s="303"/>
      <c r="C343" s="303">
        <v>308</v>
      </c>
      <c r="D343" s="304">
        <f>INDEX(Method_calculation!$J$161:$L$184,Output_interface!I343,Output_interface!H343)</f>
        <v>0</v>
      </c>
      <c r="E343" s="304">
        <f>INDEX(Method_calculation!$J$194:$L$217,Output_interface!I343,Output_interface!H343)</f>
        <v>0</v>
      </c>
      <c r="G343" s="1">
        <f>VLOOKUP(A343+1/48,Interface!$B$118:$D$483,3)</f>
        <v>2</v>
      </c>
      <c r="H343" s="1">
        <f t="shared" si="25"/>
        <v>1</v>
      </c>
      <c r="I343" s="1">
        <f t="shared" si="24"/>
        <v>20</v>
      </c>
    </row>
    <row r="344" spans="1:9" x14ac:dyDescent="0.35">
      <c r="A344" s="321">
        <f t="shared" si="28"/>
        <v>42017.833333332586</v>
      </c>
      <c r="B344" s="303"/>
      <c r="C344" s="303">
        <v>309</v>
      </c>
      <c r="D344" s="304">
        <f>INDEX(Method_calculation!$J$161:$L$184,Output_interface!I344,Output_interface!H344)</f>
        <v>0</v>
      </c>
      <c r="E344" s="304">
        <f>INDEX(Method_calculation!$J$194:$L$217,Output_interface!I344,Output_interface!H344)</f>
        <v>0</v>
      </c>
      <c r="G344" s="1">
        <f>VLOOKUP(A344+1/48,Interface!$B$118:$D$483,3)</f>
        <v>2</v>
      </c>
      <c r="H344" s="1">
        <f t="shared" si="25"/>
        <v>1</v>
      </c>
      <c r="I344" s="1">
        <f t="shared" si="24"/>
        <v>21</v>
      </c>
    </row>
    <row r="345" spans="1:9" x14ac:dyDescent="0.35">
      <c r="A345" s="321">
        <f t="shared" si="28"/>
        <v>42017.874999999251</v>
      </c>
      <c r="B345" s="303"/>
      <c r="C345" s="303">
        <v>310</v>
      </c>
      <c r="D345" s="304">
        <f>INDEX(Method_calculation!$J$161:$L$184,Output_interface!I345,Output_interface!H345)</f>
        <v>0</v>
      </c>
      <c r="E345" s="304">
        <f>INDEX(Method_calculation!$J$194:$L$217,Output_interface!I345,Output_interface!H345)</f>
        <v>0</v>
      </c>
      <c r="G345" s="1">
        <f>VLOOKUP(A345+1/48,Interface!$B$118:$D$483,3)</f>
        <v>2</v>
      </c>
      <c r="H345" s="1">
        <f t="shared" si="25"/>
        <v>1</v>
      </c>
      <c r="I345" s="1">
        <f t="shared" si="24"/>
        <v>22</v>
      </c>
    </row>
    <row r="346" spans="1:9" x14ac:dyDescent="0.35">
      <c r="A346" s="321">
        <f t="shared" si="28"/>
        <v>42017.916666665915</v>
      </c>
      <c r="B346" s="303"/>
      <c r="C346" s="303">
        <v>311</v>
      </c>
      <c r="D346" s="304">
        <f>INDEX(Method_calculation!$J$161:$L$184,Output_interface!I346,Output_interface!H346)</f>
        <v>0</v>
      </c>
      <c r="E346" s="304">
        <f>INDEX(Method_calculation!$J$194:$L$217,Output_interface!I346,Output_interface!H346)</f>
        <v>0</v>
      </c>
      <c r="G346" s="1">
        <f>VLOOKUP(A346+1/48,Interface!$B$118:$D$483,3)</f>
        <v>2</v>
      </c>
      <c r="H346" s="1">
        <f t="shared" si="25"/>
        <v>1</v>
      </c>
      <c r="I346" s="1">
        <f t="shared" si="24"/>
        <v>23</v>
      </c>
    </row>
    <row r="347" spans="1:9" x14ac:dyDescent="0.35">
      <c r="A347" s="322">
        <f t="shared" si="28"/>
        <v>42017.958333332579</v>
      </c>
      <c r="B347" s="306"/>
      <c r="C347" s="306">
        <v>312</v>
      </c>
      <c r="D347" s="307">
        <f>INDEX(Method_calculation!$J$161:$L$184,Output_interface!I347,Output_interface!H347)</f>
        <v>0</v>
      </c>
      <c r="E347" s="307">
        <f>INDEX(Method_calculation!$J$194:$L$217,Output_interface!I347,Output_interface!H347)</f>
        <v>0</v>
      </c>
      <c r="G347" s="1">
        <f>VLOOKUP(A347+1/48,Interface!$B$118:$D$483,3)</f>
        <v>2</v>
      </c>
      <c r="H347" s="1">
        <f t="shared" si="25"/>
        <v>1</v>
      </c>
      <c r="I347" s="1">
        <f t="shared" si="24"/>
        <v>24</v>
      </c>
    </row>
    <row r="348" spans="1:9" x14ac:dyDescent="0.35">
      <c r="A348" s="299">
        <f t="shared" si="28"/>
        <v>42017.999999999243</v>
      </c>
      <c r="B348" s="300" t="str">
        <f t="shared" ref="B348" si="29">INDEX($H$27:$H$29,H348)</f>
        <v>Workday</v>
      </c>
      <c r="C348" s="300">
        <v>313</v>
      </c>
      <c r="D348" s="301">
        <f>INDEX(Method_calculation!$J$161:$L$184,Output_interface!I348,Output_interface!H348)</f>
        <v>0</v>
      </c>
      <c r="E348" s="301">
        <f>INDEX(Method_calculation!$J$194:$L$217,Output_interface!I348,Output_interface!H348)</f>
        <v>0</v>
      </c>
      <c r="G348" s="1">
        <f>VLOOKUP(A348+1/48,Interface!$B$118:$D$483,3)</f>
        <v>3</v>
      </c>
      <c r="H348" s="1">
        <f t="shared" si="25"/>
        <v>1</v>
      </c>
      <c r="I348" s="1">
        <f t="shared" si="24"/>
        <v>1</v>
      </c>
    </row>
    <row r="349" spans="1:9" x14ac:dyDescent="0.35">
      <c r="A349" s="321">
        <f t="shared" si="28"/>
        <v>42018.041666665908</v>
      </c>
      <c r="B349" s="303"/>
      <c r="C349" s="303">
        <v>314</v>
      </c>
      <c r="D349" s="304">
        <f>INDEX(Method_calculation!$J$161:$L$184,Output_interface!I349,Output_interface!H349)</f>
        <v>0</v>
      </c>
      <c r="E349" s="304">
        <f>INDEX(Method_calculation!$J$194:$L$217,Output_interface!I349,Output_interface!H349)</f>
        <v>0</v>
      </c>
      <c r="G349" s="1">
        <f>VLOOKUP(A349+1/48,Interface!$B$118:$D$483,3)</f>
        <v>3</v>
      </c>
      <c r="H349" s="1">
        <f t="shared" si="25"/>
        <v>1</v>
      </c>
      <c r="I349" s="1">
        <f t="shared" si="24"/>
        <v>2</v>
      </c>
    </row>
    <row r="350" spans="1:9" x14ac:dyDescent="0.35">
      <c r="A350" s="321">
        <f t="shared" si="28"/>
        <v>42018.083333332572</v>
      </c>
      <c r="B350" s="303"/>
      <c r="C350" s="303">
        <v>315</v>
      </c>
      <c r="D350" s="304">
        <f>INDEX(Method_calculation!$J$161:$L$184,Output_interface!I350,Output_interface!H350)</f>
        <v>0</v>
      </c>
      <c r="E350" s="304">
        <f>INDEX(Method_calculation!$J$194:$L$217,Output_interface!I350,Output_interface!H350)</f>
        <v>0</v>
      </c>
      <c r="G350" s="1">
        <f>VLOOKUP(A350+1/48,Interface!$B$118:$D$483,3)</f>
        <v>3</v>
      </c>
      <c r="H350" s="1">
        <f t="shared" si="25"/>
        <v>1</v>
      </c>
      <c r="I350" s="1">
        <f t="shared" si="24"/>
        <v>3</v>
      </c>
    </row>
    <row r="351" spans="1:9" x14ac:dyDescent="0.35">
      <c r="A351" s="321">
        <f t="shared" si="28"/>
        <v>42018.124999999236</v>
      </c>
      <c r="B351" s="303"/>
      <c r="C351" s="303">
        <v>316</v>
      </c>
      <c r="D351" s="304">
        <f>INDEX(Method_calculation!$J$161:$L$184,Output_interface!I351,Output_interface!H351)</f>
        <v>0</v>
      </c>
      <c r="E351" s="304">
        <f>INDEX(Method_calculation!$J$194:$L$217,Output_interface!I351,Output_interface!H351)</f>
        <v>0</v>
      </c>
      <c r="G351" s="1">
        <f>VLOOKUP(A351+1/48,Interface!$B$118:$D$483,3)</f>
        <v>3</v>
      </c>
      <c r="H351" s="1">
        <f t="shared" si="25"/>
        <v>1</v>
      </c>
      <c r="I351" s="1">
        <f t="shared" si="24"/>
        <v>4</v>
      </c>
    </row>
    <row r="352" spans="1:9" x14ac:dyDescent="0.35">
      <c r="A352" s="321">
        <f t="shared" si="28"/>
        <v>42018.1666666659</v>
      </c>
      <c r="B352" s="303"/>
      <c r="C352" s="303">
        <v>317</v>
      </c>
      <c r="D352" s="304">
        <f>INDEX(Method_calculation!$J$161:$L$184,Output_interface!I352,Output_interface!H352)</f>
        <v>0</v>
      </c>
      <c r="E352" s="304">
        <f>INDEX(Method_calculation!$J$194:$L$217,Output_interface!I352,Output_interface!H352)</f>
        <v>0</v>
      </c>
      <c r="G352" s="1">
        <f>VLOOKUP(A352+1/48,Interface!$B$118:$D$483,3)</f>
        <v>3</v>
      </c>
      <c r="H352" s="1">
        <f t="shared" si="25"/>
        <v>1</v>
      </c>
      <c r="I352" s="1">
        <f t="shared" si="24"/>
        <v>5</v>
      </c>
    </row>
    <row r="353" spans="1:9" x14ac:dyDescent="0.35">
      <c r="A353" s="321">
        <f t="shared" si="28"/>
        <v>42018.208333332565</v>
      </c>
      <c r="B353" s="303"/>
      <c r="C353" s="303">
        <v>318</v>
      </c>
      <c r="D353" s="304">
        <f>INDEX(Method_calculation!$J$161:$L$184,Output_interface!I353,Output_interface!H353)</f>
        <v>0</v>
      </c>
      <c r="E353" s="304">
        <f>INDEX(Method_calculation!$J$194:$L$217,Output_interface!I353,Output_interface!H353)</f>
        <v>0</v>
      </c>
      <c r="G353" s="1">
        <f>VLOOKUP(A353+1/48,Interface!$B$118:$D$483,3)</f>
        <v>3</v>
      </c>
      <c r="H353" s="1">
        <f t="shared" si="25"/>
        <v>1</v>
      </c>
      <c r="I353" s="1">
        <f t="shared" si="24"/>
        <v>6</v>
      </c>
    </row>
    <row r="354" spans="1:9" x14ac:dyDescent="0.35">
      <c r="A354" s="321">
        <f t="shared" si="28"/>
        <v>42018.249999999229</v>
      </c>
      <c r="B354" s="303"/>
      <c r="C354" s="303">
        <v>319</v>
      </c>
      <c r="D354" s="304">
        <f>INDEX(Method_calculation!$J$161:$L$184,Output_interface!I354,Output_interface!H354)</f>
        <v>0</v>
      </c>
      <c r="E354" s="304">
        <f>INDEX(Method_calculation!$J$194:$L$217,Output_interface!I354,Output_interface!H354)</f>
        <v>0</v>
      </c>
      <c r="G354" s="1">
        <f>VLOOKUP(A354+1/48,Interface!$B$118:$D$483,3)</f>
        <v>3</v>
      </c>
      <c r="H354" s="1">
        <f t="shared" si="25"/>
        <v>1</v>
      </c>
      <c r="I354" s="1">
        <f t="shared" si="24"/>
        <v>7</v>
      </c>
    </row>
    <row r="355" spans="1:9" x14ac:dyDescent="0.35">
      <c r="A355" s="321">
        <f t="shared" si="28"/>
        <v>42018.291666665893</v>
      </c>
      <c r="B355" s="303"/>
      <c r="C355" s="303">
        <v>320</v>
      </c>
      <c r="D355" s="304">
        <f>INDEX(Method_calculation!$J$161:$L$184,Output_interface!I355,Output_interface!H355)</f>
        <v>0</v>
      </c>
      <c r="E355" s="304">
        <f>INDEX(Method_calculation!$J$194:$L$217,Output_interface!I355,Output_interface!H355)</f>
        <v>0</v>
      </c>
      <c r="G355" s="1">
        <f>VLOOKUP(A355+1/48,Interface!$B$118:$D$483,3)</f>
        <v>3</v>
      </c>
      <c r="H355" s="1">
        <f t="shared" si="25"/>
        <v>1</v>
      </c>
      <c r="I355" s="1">
        <f t="shared" si="24"/>
        <v>8</v>
      </c>
    </row>
    <row r="356" spans="1:9" x14ac:dyDescent="0.35">
      <c r="A356" s="321">
        <f t="shared" si="28"/>
        <v>42018.333333332557</v>
      </c>
      <c r="B356" s="303"/>
      <c r="C356" s="303">
        <v>321</v>
      </c>
      <c r="D356" s="304">
        <f>INDEX(Method_calculation!$J$161:$L$184,Output_interface!I356,Output_interface!H356)</f>
        <v>0</v>
      </c>
      <c r="E356" s="304">
        <f>INDEX(Method_calculation!$J$194:$L$217,Output_interface!I356,Output_interface!H356)</f>
        <v>0</v>
      </c>
      <c r="G356" s="1">
        <f>VLOOKUP(A356+1/48,Interface!$B$118:$D$483,3)</f>
        <v>3</v>
      </c>
      <c r="H356" s="1">
        <f t="shared" si="25"/>
        <v>1</v>
      </c>
      <c r="I356" s="1">
        <f t="shared" ref="I356:I419" si="30">MOD(C356-1,24)+1</f>
        <v>9</v>
      </c>
    </row>
    <row r="357" spans="1:9" x14ac:dyDescent="0.35">
      <c r="A357" s="321">
        <f t="shared" si="28"/>
        <v>42018.374999999221</v>
      </c>
      <c r="B357" s="303"/>
      <c r="C357" s="303">
        <v>322</v>
      </c>
      <c r="D357" s="304">
        <f>INDEX(Method_calculation!$J$161:$L$184,Output_interface!I357,Output_interface!H357)</f>
        <v>0</v>
      </c>
      <c r="E357" s="304">
        <f>INDEX(Method_calculation!$J$194:$L$217,Output_interface!I357,Output_interface!H357)</f>
        <v>0</v>
      </c>
      <c r="G357" s="1">
        <f>VLOOKUP(A357+1/48,Interface!$B$118:$D$483,3)</f>
        <v>3</v>
      </c>
      <c r="H357" s="1">
        <f t="shared" ref="H357:H420" si="31">IF(G357=7,3,IF(G357=6,2,1))</f>
        <v>1</v>
      </c>
      <c r="I357" s="1">
        <f t="shared" si="30"/>
        <v>10</v>
      </c>
    </row>
    <row r="358" spans="1:9" x14ac:dyDescent="0.35">
      <c r="A358" s="321">
        <f t="shared" si="28"/>
        <v>42018.416666665886</v>
      </c>
      <c r="B358" s="303"/>
      <c r="C358" s="303">
        <v>323</v>
      </c>
      <c r="D358" s="304">
        <f>INDEX(Method_calculation!$J$161:$L$184,Output_interface!I358,Output_interface!H358)</f>
        <v>0</v>
      </c>
      <c r="E358" s="304">
        <f>INDEX(Method_calculation!$J$194:$L$217,Output_interface!I358,Output_interface!H358)</f>
        <v>0</v>
      </c>
      <c r="G358" s="1">
        <f>VLOOKUP(A358+1/48,Interface!$B$118:$D$483,3)</f>
        <v>3</v>
      </c>
      <c r="H358" s="1">
        <f t="shared" si="31"/>
        <v>1</v>
      </c>
      <c r="I358" s="1">
        <f t="shared" si="30"/>
        <v>11</v>
      </c>
    </row>
    <row r="359" spans="1:9" x14ac:dyDescent="0.35">
      <c r="A359" s="321">
        <f t="shared" si="28"/>
        <v>42018.45833333255</v>
      </c>
      <c r="B359" s="303"/>
      <c r="C359" s="303">
        <v>324</v>
      </c>
      <c r="D359" s="304">
        <f>INDEX(Method_calculation!$J$161:$L$184,Output_interface!I359,Output_interface!H359)</f>
        <v>0</v>
      </c>
      <c r="E359" s="304">
        <f>INDEX(Method_calculation!$J$194:$L$217,Output_interface!I359,Output_interface!H359)</f>
        <v>0</v>
      </c>
      <c r="G359" s="1">
        <f>VLOOKUP(A359+1/48,Interface!$B$118:$D$483,3)</f>
        <v>3</v>
      </c>
      <c r="H359" s="1">
        <f t="shared" si="31"/>
        <v>1</v>
      </c>
      <c r="I359" s="1">
        <f t="shared" si="30"/>
        <v>12</v>
      </c>
    </row>
    <row r="360" spans="1:9" x14ac:dyDescent="0.35">
      <c r="A360" s="321">
        <f t="shared" si="28"/>
        <v>42018.499999999214</v>
      </c>
      <c r="B360" s="303"/>
      <c r="C360" s="303">
        <v>325</v>
      </c>
      <c r="D360" s="304">
        <f>INDEX(Method_calculation!$J$161:$L$184,Output_interface!I360,Output_interface!H360)</f>
        <v>0</v>
      </c>
      <c r="E360" s="304">
        <f>INDEX(Method_calculation!$J$194:$L$217,Output_interface!I360,Output_interface!H360)</f>
        <v>0</v>
      </c>
      <c r="G360" s="1">
        <f>VLOOKUP(A360+1/48,Interface!$B$118:$D$483,3)</f>
        <v>3</v>
      </c>
      <c r="H360" s="1">
        <f t="shared" si="31"/>
        <v>1</v>
      </c>
      <c r="I360" s="1">
        <f t="shared" si="30"/>
        <v>13</v>
      </c>
    </row>
    <row r="361" spans="1:9" x14ac:dyDescent="0.35">
      <c r="A361" s="321">
        <f t="shared" si="28"/>
        <v>42018.541666665878</v>
      </c>
      <c r="B361" s="303"/>
      <c r="C361" s="303">
        <v>326</v>
      </c>
      <c r="D361" s="304">
        <f>INDEX(Method_calculation!$J$161:$L$184,Output_interface!I361,Output_interface!H361)</f>
        <v>0</v>
      </c>
      <c r="E361" s="304">
        <f>INDEX(Method_calculation!$J$194:$L$217,Output_interface!I361,Output_interface!H361)</f>
        <v>0</v>
      </c>
      <c r="G361" s="1">
        <f>VLOOKUP(A361+1/48,Interface!$B$118:$D$483,3)</f>
        <v>3</v>
      </c>
      <c r="H361" s="1">
        <f t="shared" si="31"/>
        <v>1</v>
      </c>
      <c r="I361" s="1">
        <f t="shared" si="30"/>
        <v>14</v>
      </c>
    </row>
    <row r="362" spans="1:9" x14ac:dyDescent="0.35">
      <c r="A362" s="321">
        <f t="shared" si="28"/>
        <v>42018.583333332543</v>
      </c>
      <c r="B362" s="303"/>
      <c r="C362" s="303">
        <v>327</v>
      </c>
      <c r="D362" s="304">
        <f>INDEX(Method_calculation!$J$161:$L$184,Output_interface!I362,Output_interface!H362)</f>
        <v>0</v>
      </c>
      <c r="E362" s="304">
        <f>INDEX(Method_calculation!$J$194:$L$217,Output_interface!I362,Output_interface!H362)</f>
        <v>0</v>
      </c>
      <c r="G362" s="1">
        <f>VLOOKUP(A362+1/48,Interface!$B$118:$D$483,3)</f>
        <v>3</v>
      </c>
      <c r="H362" s="1">
        <f t="shared" si="31"/>
        <v>1</v>
      </c>
      <c r="I362" s="1">
        <f t="shared" si="30"/>
        <v>15</v>
      </c>
    </row>
    <row r="363" spans="1:9" x14ac:dyDescent="0.35">
      <c r="A363" s="321">
        <f t="shared" si="28"/>
        <v>42018.624999999207</v>
      </c>
      <c r="B363" s="303"/>
      <c r="C363" s="303">
        <v>328</v>
      </c>
      <c r="D363" s="304">
        <f>INDEX(Method_calculation!$J$161:$L$184,Output_interface!I363,Output_interface!H363)</f>
        <v>0</v>
      </c>
      <c r="E363" s="304">
        <f>INDEX(Method_calculation!$J$194:$L$217,Output_interface!I363,Output_interface!H363)</f>
        <v>0</v>
      </c>
      <c r="G363" s="1">
        <f>VLOOKUP(A363+1/48,Interface!$B$118:$D$483,3)</f>
        <v>3</v>
      </c>
      <c r="H363" s="1">
        <f t="shared" si="31"/>
        <v>1</v>
      </c>
      <c r="I363" s="1">
        <f t="shared" si="30"/>
        <v>16</v>
      </c>
    </row>
    <row r="364" spans="1:9" x14ac:dyDescent="0.35">
      <c r="A364" s="321">
        <f t="shared" si="28"/>
        <v>42018.666666665871</v>
      </c>
      <c r="B364" s="303"/>
      <c r="C364" s="303">
        <v>329</v>
      </c>
      <c r="D364" s="304">
        <f>INDEX(Method_calculation!$J$161:$L$184,Output_interface!I364,Output_interface!H364)</f>
        <v>0</v>
      </c>
      <c r="E364" s="304">
        <f>INDEX(Method_calculation!$J$194:$L$217,Output_interface!I364,Output_interface!H364)</f>
        <v>0</v>
      </c>
      <c r="G364" s="1">
        <f>VLOOKUP(A364+1/48,Interface!$B$118:$D$483,3)</f>
        <v>3</v>
      </c>
      <c r="H364" s="1">
        <f t="shared" si="31"/>
        <v>1</v>
      </c>
      <c r="I364" s="1">
        <f t="shared" si="30"/>
        <v>17</v>
      </c>
    </row>
    <row r="365" spans="1:9" x14ac:dyDescent="0.35">
      <c r="A365" s="321">
        <f t="shared" si="28"/>
        <v>42018.708333332535</v>
      </c>
      <c r="B365" s="303"/>
      <c r="C365" s="303">
        <v>330</v>
      </c>
      <c r="D365" s="304">
        <f>INDEX(Method_calculation!$J$161:$L$184,Output_interface!I365,Output_interface!H365)</f>
        <v>0</v>
      </c>
      <c r="E365" s="304">
        <f>INDEX(Method_calculation!$J$194:$L$217,Output_interface!I365,Output_interface!H365)</f>
        <v>0</v>
      </c>
      <c r="G365" s="1">
        <f>VLOOKUP(A365+1/48,Interface!$B$118:$D$483,3)</f>
        <v>3</v>
      </c>
      <c r="H365" s="1">
        <f t="shared" si="31"/>
        <v>1</v>
      </c>
      <c r="I365" s="1">
        <f t="shared" si="30"/>
        <v>18</v>
      </c>
    </row>
    <row r="366" spans="1:9" x14ac:dyDescent="0.35">
      <c r="A366" s="321">
        <f t="shared" si="28"/>
        <v>42018.7499999992</v>
      </c>
      <c r="B366" s="303"/>
      <c r="C366" s="303">
        <v>331</v>
      </c>
      <c r="D366" s="304">
        <f>INDEX(Method_calculation!$J$161:$L$184,Output_interface!I366,Output_interface!H366)</f>
        <v>0</v>
      </c>
      <c r="E366" s="304">
        <f>INDEX(Method_calculation!$J$194:$L$217,Output_interface!I366,Output_interface!H366)</f>
        <v>0</v>
      </c>
      <c r="G366" s="1">
        <f>VLOOKUP(A366+1/48,Interface!$B$118:$D$483,3)</f>
        <v>3</v>
      </c>
      <c r="H366" s="1">
        <f t="shared" si="31"/>
        <v>1</v>
      </c>
      <c r="I366" s="1">
        <f t="shared" si="30"/>
        <v>19</v>
      </c>
    </row>
    <row r="367" spans="1:9" x14ac:dyDescent="0.35">
      <c r="A367" s="321">
        <f t="shared" si="28"/>
        <v>42018.791666665864</v>
      </c>
      <c r="B367" s="303"/>
      <c r="C367" s="303">
        <v>332</v>
      </c>
      <c r="D367" s="304">
        <f>INDEX(Method_calculation!$J$161:$L$184,Output_interface!I367,Output_interface!H367)</f>
        <v>0</v>
      </c>
      <c r="E367" s="304">
        <f>INDEX(Method_calculation!$J$194:$L$217,Output_interface!I367,Output_interface!H367)</f>
        <v>0</v>
      </c>
      <c r="G367" s="1">
        <f>VLOOKUP(A367+1/48,Interface!$B$118:$D$483,3)</f>
        <v>3</v>
      </c>
      <c r="H367" s="1">
        <f t="shared" si="31"/>
        <v>1</v>
      </c>
      <c r="I367" s="1">
        <f t="shared" si="30"/>
        <v>20</v>
      </c>
    </row>
    <row r="368" spans="1:9" x14ac:dyDescent="0.35">
      <c r="A368" s="321">
        <f t="shared" si="28"/>
        <v>42018.833333332528</v>
      </c>
      <c r="B368" s="303"/>
      <c r="C368" s="303">
        <v>333</v>
      </c>
      <c r="D368" s="304">
        <f>INDEX(Method_calculation!$J$161:$L$184,Output_interface!I368,Output_interface!H368)</f>
        <v>0</v>
      </c>
      <c r="E368" s="304">
        <f>INDEX(Method_calculation!$J$194:$L$217,Output_interface!I368,Output_interface!H368)</f>
        <v>0</v>
      </c>
      <c r="G368" s="1">
        <f>VLOOKUP(A368+1/48,Interface!$B$118:$D$483,3)</f>
        <v>3</v>
      </c>
      <c r="H368" s="1">
        <f t="shared" si="31"/>
        <v>1</v>
      </c>
      <c r="I368" s="1">
        <f t="shared" si="30"/>
        <v>21</v>
      </c>
    </row>
    <row r="369" spans="1:9" x14ac:dyDescent="0.35">
      <c r="A369" s="321">
        <f t="shared" si="28"/>
        <v>42018.874999999192</v>
      </c>
      <c r="B369" s="303"/>
      <c r="C369" s="303">
        <v>334</v>
      </c>
      <c r="D369" s="304">
        <f>INDEX(Method_calculation!$J$161:$L$184,Output_interface!I369,Output_interface!H369)</f>
        <v>0</v>
      </c>
      <c r="E369" s="304">
        <f>INDEX(Method_calculation!$J$194:$L$217,Output_interface!I369,Output_interface!H369)</f>
        <v>0</v>
      </c>
      <c r="G369" s="1">
        <f>VLOOKUP(A369+1/48,Interface!$B$118:$D$483,3)</f>
        <v>3</v>
      </c>
      <c r="H369" s="1">
        <f t="shared" si="31"/>
        <v>1</v>
      </c>
      <c r="I369" s="1">
        <f t="shared" si="30"/>
        <v>22</v>
      </c>
    </row>
    <row r="370" spans="1:9" x14ac:dyDescent="0.35">
      <c r="A370" s="321">
        <f t="shared" si="28"/>
        <v>42018.916666665857</v>
      </c>
      <c r="B370" s="303"/>
      <c r="C370" s="303">
        <v>335</v>
      </c>
      <c r="D370" s="304">
        <f>INDEX(Method_calculation!$J$161:$L$184,Output_interface!I370,Output_interface!H370)</f>
        <v>0</v>
      </c>
      <c r="E370" s="304">
        <f>INDEX(Method_calculation!$J$194:$L$217,Output_interface!I370,Output_interface!H370)</f>
        <v>0</v>
      </c>
      <c r="G370" s="1">
        <f>VLOOKUP(A370+1/48,Interface!$B$118:$D$483,3)</f>
        <v>3</v>
      </c>
      <c r="H370" s="1">
        <f t="shared" si="31"/>
        <v>1</v>
      </c>
      <c r="I370" s="1">
        <f t="shared" si="30"/>
        <v>23</v>
      </c>
    </row>
    <row r="371" spans="1:9" x14ac:dyDescent="0.35">
      <c r="A371" s="322">
        <f t="shared" si="28"/>
        <v>42018.958333332521</v>
      </c>
      <c r="B371" s="306"/>
      <c r="C371" s="306">
        <v>336</v>
      </c>
      <c r="D371" s="307">
        <f>INDEX(Method_calculation!$J$161:$L$184,Output_interface!I371,Output_interface!H371)</f>
        <v>0</v>
      </c>
      <c r="E371" s="307">
        <f>INDEX(Method_calculation!$J$194:$L$217,Output_interface!I371,Output_interface!H371)</f>
        <v>0</v>
      </c>
      <c r="G371" s="1">
        <f>VLOOKUP(A371+1/48,Interface!$B$118:$D$483,3)</f>
        <v>3</v>
      </c>
      <c r="H371" s="1">
        <f t="shared" si="31"/>
        <v>1</v>
      </c>
      <c r="I371" s="1">
        <f t="shared" si="30"/>
        <v>24</v>
      </c>
    </row>
    <row r="372" spans="1:9" x14ac:dyDescent="0.35">
      <c r="A372" s="299">
        <f t="shared" si="28"/>
        <v>42018.999999999185</v>
      </c>
      <c r="B372" s="300" t="str">
        <f t="shared" ref="B372" si="32">INDEX($H$27:$H$29,H372)</f>
        <v>Workday</v>
      </c>
      <c r="C372" s="300">
        <v>337</v>
      </c>
      <c r="D372" s="301">
        <f>INDEX(Method_calculation!$J$161:$L$184,Output_interface!I372,Output_interface!H372)</f>
        <v>0</v>
      </c>
      <c r="E372" s="301">
        <f>INDEX(Method_calculation!$J$194:$L$217,Output_interface!I372,Output_interface!H372)</f>
        <v>0</v>
      </c>
      <c r="G372" s="1">
        <f>VLOOKUP(A372+1/48,Interface!$B$118:$D$483,3)</f>
        <v>4</v>
      </c>
      <c r="H372" s="1">
        <f t="shared" si="31"/>
        <v>1</v>
      </c>
      <c r="I372" s="1">
        <f t="shared" si="30"/>
        <v>1</v>
      </c>
    </row>
    <row r="373" spans="1:9" x14ac:dyDescent="0.35">
      <c r="A373" s="321">
        <f t="shared" si="28"/>
        <v>42019.041666665849</v>
      </c>
      <c r="B373" s="303"/>
      <c r="C373" s="303">
        <v>338</v>
      </c>
      <c r="D373" s="304">
        <f>INDEX(Method_calculation!$J$161:$L$184,Output_interface!I373,Output_interface!H373)</f>
        <v>0</v>
      </c>
      <c r="E373" s="304">
        <f>INDEX(Method_calculation!$J$194:$L$217,Output_interface!I373,Output_interface!H373)</f>
        <v>0</v>
      </c>
      <c r="G373" s="1">
        <f>VLOOKUP(A373+1/48,Interface!$B$118:$D$483,3)</f>
        <v>4</v>
      </c>
      <c r="H373" s="1">
        <f t="shared" si="31"/>
        <v>1</v>
      </c>
      <c r="I373" s="1">
        <f t="shared" si="30"/>
        <v>2</v>
      </c>
    </row>
    <row r="374" spans="1:9" x14ac:dyDescent="0.35">
      <c r="A374" s="321">
        <f t="shared" si="28"/>
        <v>42019.083333332514</v>
      </c>
      <c r="B374" s="303"/>
      <c r="C374" s="303">
        <v>339</v>
      </c>
      <c r="D374" s="304">
        <f>INDEX(Method_calculation!$J$161:$L$184,Output_interface!I374,Output_interface!H374)</f>
        <v>0</v>
      </c>
      <c r="E374" s="304">
        <f>INDEX(Method_calculation!$J$194:$L$217,Output_interface!I374,Output_interface!H374)</f>
        <v>0</v>
      </c>
      <c r="G374" s="1">
        <f>VLOOKUP(A374+1/48,Interface!$B$118:$D$483,3)</f>
        <v>4</v>
      </c>
      <c r="H374" s="1">
        <f t="shared" si="31"/>
        <v>1</v>
      </c>
      <c r="I374" s="1">
        <f t="shared" si="30"/>
        <v>3</v>
      </c>
    </row>
    <row r="375" spans="1:9" x14ac:dyDescent="0.35">
      <c r="A375" s="321">
        <f t="shared" si="28"/>
        <v>42019.124999999178</v>
      </c>
      <c r="B375" s="303"/>
      <c r="C375" s="303">
        <v>340</v>
      </c>
      <c r="D375" s="304">
        <f>INDEX(Method_calculation!$J$161:$L$184,Output_interface!I375,Output_interface!H375)</f>
        <v>0</v>
      </c>
      <c r="E375" s="304">
        <f>INDEX(Method_calculation!$J$194:$L$217,Output_interface!I375,Output_interface!H375)</f>
        <v>0</v>
      </c>
      <c r="G375" s="1">
        <f>VLOOKUP(A375+1/48,Interface!$B$118:$D$483,3)</f>
        <v>4</v>
      </c>
      <c r="H375" s="1">
        <f t="shared" si="31"/>
        <v>1</v>
      </c>
      <c r="I375" s="1">
        <f t="shared" si="30"/>
        <v>4</v>
      </c>
    </row>
    <row r="376" spans="1:9" x14ac:dyDescent="0.35">
      <c r="A376" s="321">
        <f t="shared" si="28"/>
        <v>42019.166666665842</v>
      </c>
      <c r="B376" s="303"/>
      <c r="C376" s="303">
        <v>341</v>
      </c>
      <c r="D376" s="304">
        <f>INDEX(Method_calculation!$J$161:$L$184,Output_interface!I376,Output_interface!H376)</f>
        <v>0</v>
      </c>
      <c r="E376" s="304">
        <f>INDEX(Method_calculation!$J$194:$L$217,Output_interface!I376,Output_interface!H376)</f>
        <v>0</v>
      </c>
      <c r="G376" s="1">
        <f>VLOOKUP(A376+1/48,Interface!$B$118:$D$483,3)</f>
        <v>4</v>
      </c>
      <c r="H376" s="1">
        <f t="shared" si="31"/>
        <v>1</v>
      </c>
      <c r="I376" s="1">
        <f t="shared" si="30"/>
        <v>5</v>
      </c>
    </row>
    <row r="377" spans="1:9" x14ac:dyDescent="0.35">
      <c r="A377" s="321">
        <f t="shared" si="28"/>
        <v>42019.208333332506</v>
      </c>
      <c r="B377" s="303"/>
      <c r="C377" s="303">
        <v>342</v>
      </c>
      <c r="D377" s="304">
        <f>INDEX(Method_calculation!$J$161:$L$184,Output_interface!I377,Output_interface!H377)</f>
        <v>0</v>
      </c>
      <c r="E377" s="304">
        <f>INDEX(Method_calculation!$J$194:$L$217,Output_interface!I377,Output_interface!H377)</f>
        <v>0</v>
      </c>
      <c r="G377" s="1">
        <f>VLOOKUP(A377+1/48,Interface!$B$118:$D$483,3)</f>
        <v>4</v>
      </c>
      <c r="H377" s="1">
        <f t="shared" si="31"/>
        <v>1</v>
      </c>
      <c r="I377" s="1">
        <f t="shared" si="30"/>
        <v>6</v>
      </c>
    </row>
    <row r="378" spans="1:9" x14ac:dyDescent="0.35">
      <c r="A378" s="321">
        <f t="shared" si="28"/>
        <v>42019.249999999171</v>
      </c>
      <c r="B378" s="303"/>
      <c r="C378" s="303">
        <v>343</v>
      </c>
      <c r="D378" s="304">
        <f>INDEX(Method_calculation!$J$161:$L$184,Output_interface!I378,Output_interface!H378)</f>
        <v>0</v>
      </c>
      <c r="E378" s="304">
        <f>INDEX(Method_calculation!$J$194:$L$217,Output_interface!I378,Output_interface!H378)</f>
        <v>0</v>
      </c>
      <c r="G378" s="1">
        <f>VLOOKUP(A378+1/48,Interface!$B$118:$D$483,3)</f>
        <v>4</v>
      </c>
      <c r="H378" s="1">
        <f t="shared" si="31"/>
        <v>1</v>
      </c>
      <c r="I378" s="1">
        <f t="shared" si="30"/>
        <v>7</v>
      </c>
    </row>
    <row r="379" spans="1:9" x14ac:dyDescent="0.35">
      <c r="A379" s="321">
        <f t="shared" si="28"/>
        <v>42019.291666665835</v>
      </c>
      <c r="B379" s="303"/>
      <c r="C379" s="303">
        <v>344</v>
      </c>
      <c r="D379" s="304">
        <f>INDEX(Method_calculation!$J$161:$L$184,Output_interface!I379,Output_interface!H379)</f>
        <v>0</v>
      </c>
      <c r="E379" s="304">
        <f>INDEX(Method_calculation!$J$194:$L$217,Output_interface!I379,Output_interface!H379)</f>
        <v>0</v>
      </c>
      <c r="G379" s="1">
        <f>VLOOKUP(A379+1/48,Interface!$B$118:$D$483,3)</f>
        <v>4</v>
      </c>
      <c r="H379" s="1">
        <f t="shared" si="31"/>
        <v>1</v>
      </c>
      <c r="I379" s="1">
        <f t="shared" si="30"/>
        <v>8</v>
      </c>
    </row>
    <row r="380" spans="1:9" x14ac:dyDescent="0.35">
      <c r="A380" s="321">
        <f t="shared" si="28"/>
        <v>42019.333333332499</v>
      </c>
      <c r="B380" s="303"/>
      <c r="C380" s="303">
        <v>345</v>
      </c>
      <c r="D380" s="304">
        <f>INDEX(Method_calculation!$J$161:$L$184,Output_interface!I380,Output_interface!H380)</f>
        <v>0</v>
      </c>
      <c r="E380" s="304">
        <f>INDEX(Method_calculation!$J$194:$L$217,Output_interface!I380,Output_interface!H380)</f>
        <v>0</v>
      </c>
      <c r="G380" s="1">
        <f>VLOOKUP(A380+1/48,Interface!$B$118:$D$483,3)</f>
        <v>4</v>
      </c>
      <c r="H380" s="1">
        <f t="shared" si="31"/>
        <v>1</v>
      </c>
      <c r="I380" s="1">
        <f t="shared" si="30"/>
        <v>9</v>
      </c>
    </row>
    <row r="381" spans="1:9" x14ac:dyDescent="0.35">
      <c r="A381" s="321">
        <f t="shared" si="28"/>
        <v>42019.374999999163</v>
      </c>
      <c r="B381" s="303"/>
      <c r="C381" s="303">
        <v>346</v>
      </c>
      <c r="D381" s="304">
        <f>INDEX(Method_calculation!$J$161:$L$184,Output_interface!I381,Output_interface!H381)</f>
        <v>0</v>
      </c>
      <c r="E381" s="304">
        <f>INDEX(Method_calculation!$J$194:$L$217,Output_interface!I381,Output_interface!H381)</f>
        <v>0</v>
      </c>
      <c r="G381" s="1">
        <f>VLOOKUP(A381+1/48,Interface!$B$118:$D$483,3)</f>
        <v>4</v>
      </c>
      <c r="H381" s="1">
        <f t="shared" si="31"/>
        <v>1</v>
      </c>
      <c r="I381" s="1">
        <f t="shared" si="30"/>
        <v>10</v>
      </c>
    </row>
    <row r="382" spans="1:9" x14ac:dyDescent="0.35">
      <c r="A382" s="321">
        <f t="shared" si="28"/>
        <v>42019.416666665828</v>
      </c>
      <c r="B382" s="303"/>
      <c r="C382" s="303">
        <v>347</v>
      </c>
      <c r="D382" s="304">
        <f>INDEX(Method_calculation!$J$161:$L$184,Output_interface!I382,Output_interface!H382)</f>
        <v>0</v>
      </c>
      <c r="E382" s="304">
        <f>INDEX(Method_calculation!$J$194:$L$217,Output_interface!I382,Output_interface!H382)</f>
        <v>0</v>
      </c>
      <c r="G382" s="1">
        <f>VLOOKUP(A382+1/48,Interface!$B$118:$D$483,3)</f>
        <v>4</v>
      </c>
      <c r="H382" s="1">
        <f t="shared" si="31"/>
        <v>1</v>
      </c>
      <c r="I382" s="1">
        <f t="shared" si="30"/>
        <v>11</v>
      </c>
    </row>
    <row r="383" spans="1:9" x14ac:dyDescent="0.35">
      <c r="A383" s="321">
        <f t="shared" si="28"/>
        <v>42019.458333332492</v>
      </c>
      <c r="B383" s="303"/>
      <c r="C383" s="303">
        <v>348</v>
      </c>
      <c r="D383" s="304">
        <f>INDEX(Method_calculation!$J$161:$L$184,Output_interface!I383,Output_interface!H383)</f>
        <v>0</v>
      </c>
      <c r="E383" s="304">
        <f>INDEX(Method_calculation!$J$194:$L$217,Output_interface!I383,Output_interface!H383)</f>
        <v>0</v>
      </c>
      <c r="G383" s="1">
        <f>VLOOKUP(A383+1/48,Interface!$B$118:$D$483,3)</f>
        <v>4</v>
      </c>
      <c r="H383" s="1">
        <f t="shared" si="31"/>
        <v>1</v>
      </c>
      <c r="I383" s="1">
        <f t="shared" si="30"/>
        <v>12</v>
      </c>
    </row>
    <row r="384" spans="1:9" x14ac:dyDescent="0.35">
      <c r="A384" s="321">
        <f t="shared" si="28"/>
        <v>42019.499999999156</v>
      </c>
      <c r="B384" s="303"/>
      <c r="C384" s="303">
        <v>349</v>
      </c>
      <c r="D384" s="304">
        <f>INDEX(Method_calculation!$J$161:$L$184,Output_interface!I384,Output_interface!H384)</f>
        <v>0</v>
      </c>
      <c r="E384" s="304">
        <f>INDEX(Method_calculation!$J$194:$L$217,Output_interface!I384,Output_interface!H384)</f>
        <v>0</v>
      </c>
      <c r="G384" s="1">
        <f>VLOOKUP(A384+1/48,Interface!$B$118:$D$483,3)</f>
        <v>4</v>
      </c>
      <c r="H384" s="1">
        <f t="shared" si="31"/>
        <v>1</v>
      </c>
      <c r="I384" s="1">
        <f t="shared" si="30"/>
        <v>13</v>
      </c>
    </row>
    <row r="385" spans="1:9" x14ac:dyDescent="0.35">
      <c r="A385" s="321">
        <f t="shared" si="28"/>
        <v>42019.54166666582</v>
      </c>
      <c r="B385" s="303"/>
      <c r="C385" s="303">
        <v>350</v>
      </c>
      <c r="D385" s="304">
        <f>INDEX(Method_calculation!$J$161:$L$184,Output_interface!I385,Output_interface!H385)</f>
        <v>0</v>
      </c>
      <c r="E385" s="304">
        <f>INDEX(Method_calculation!$J$194:$L$217,Output_interface!I385,Output_interface!H385)</f>
        <v>0</v>
      </c>
      <c r="G385" s="1">
        <f>VLOOKUP(A385+1/48,Interface!$B$118:$D$483,3)</f>
        <v>4</v>
      </c>
      <c r="H385" s="1">
        <f t="shared" si="31"/>
        <v>1</v>
      </c>
      <c r="I385" s="1">
        <f t="shared" si="30"/>
        <v>14</v>
      </c>
    </row>
    <row r="386" spans="1:9" x14ac:dyDescent="0.35">
      <c r="A386" s="321">
        <f t="shared" si="28"/>
        <v>42019.583333332484</v>
      </c>
      <c r="B386" s="303"/>
      <c r="C386" s="303">
        <v>351</v>
      </c>
      <c r="D386" s="304">
        <f>INDEX(Method_calculation!$J$161:$L$184,Output_interface!I386,Output_interface!H386)</f>
        <v>0</v>
      </c>
      <c r="E386" s="304">
        <f>INDEX(Method_calculation!$J$194:$L$217,Output_interface!I386,Output_interface!H386)</f>
        <v>0</v>
      </c>
      <c r="G386" s="1">
        <f>VLOOKUP(A386+1/48,Interface!$B$118:$D$483,3)</f>
        <v>4</v>
      </c>
      <c r="H386" s="1">
        <f t="shared" si="31"/>
        <v>1</v>
      </c>
      <c r="I386" s="1">
        <f t="shared" si="30"/>
        <v>15</v>
      </c>
    </row>
    <row r="387" spans="1:9" x14ac:dyDescent="0.35">
      <c r="A387" s="321">
        <f t="shared" si="28"/>
        <v>42019.624999999149</v>
      </c>
      <c r="B387" s="303"/>
      <c r="C387" s="303">
        <v>352</v>
      </c>
      <c r="D387" s="304">
        <f>INDEX(Method_calculation!$J$161:$L$184,Output_interface!I387,Output_interface!H387)</f>
        <v>0</v>
      </c>
      <c r="E387" s="304">
        <f>INDEX(Method_calculation!$J$194:$L$217,Output_interface!I387,Output_interface!H387)</f>
        <v>0</v>
      </c>
      <c r="G387" s="1">
        <f>VLOOKUP(A387+1/48,Interface!$B$118:$D$483,3)</f>
        <v>4</v>
      </c>
      <c r="H387" s="1">
        <f t="shared" si="31"/>
        <v>1</v>
      </c>
      <c r="I387" s="1">
        <f t="shared" si="30"/>
        <v>16</v>
      </c>
    </row>
    <row r="388" spans="1:9" x14ac:dyDescent="0.35">
      <c r="A388" s="321">
        <f t="shared" si="28"/>
        <v>42019.666666665813</v>
      </c>
      <c r="B388" s="303"/>
      <c r="C388" s="303">
        <v>353</v>
      </c>
      <c r="D388" s="304">
        <f>INDEX(Method_calculation!$J$161:$L$184,Output_interface!I388,Output_interface!H388)</f>
        <v>0</v>
      </c>
      <c r="E388" s="304">
        <f>INDEX(Method_calculation!$J$194:$L$217,Output_interface!I388,Output_interface!H388)</f>
        <v>0</v>
      </c>
      <c r="G388" s="1">
        <f>VLOOKUP(A388+1/48,Interface!$B$118:$D$483,3)</f>
        <v>4</v>
      </c>
      <c r="H388" s="1">
        <f t="shared" si="31"/>
        <v>1</v>
      </c>
      <c r="I388" s="1">
        <f t="shared" si="30"/>
        <v>17</v>
      </c>
    </row>
    <row r="389" spans="1:9" x14ac:dyDescent="0.35">
      <c r="A389" s="321">
        <f t="shared" si="28"/>
        <v>42019.708333332477</v>
      </c>
      <c r="B389" s="303"/>
      <c r="C389" s="303">
        <v>354</v>
      </c>
      <c r="D389" s="304">
        <f>INDEX(Method_calculation!$J$161:$L$184,Output_interface!I389,Output_interface!H389)</f>
        <v>0</v>
      </c>
      <c r="E389" s="304">
        <f>INDEX(Method_calculation!$J$194:$L$217,Output_interface!I389,Output_interface!H389)</f>
        <v>0</v>
      </c>
      <c r="G389" s="1">
        <f>VLOOKUP(A389+1/48,Interface!$B$118:$D$483,3)</f>
        <v>4</v>
      </c>
      <c r="H389" s="1">
        <f t="shared" si="31"/>
        <v>1</v>
      </c>
      <c r="I389" s="1">
        <f t="shared" si="30"/>
        <v>18</v>
      </c>
    </row>
    <row r="390" spans="1:9" x14ac:dyDescent="0.35">
      <c r="A390" s="321">
        <f t="shared" si="28"/>
        <v>42019.749999999141</v>
      </c>
      <c r="B390" s="303"/>
      <c r="C390" s="303">
        <v>355</v>
      </c>
      <c r="D390" s="304">
        <f>INDEX(Method_calculation!$J$161:$L$184,Output_interface!I390,Output_interface!H390)</f>
        <v>0</v>
      </c>
      <c r="E390" s="304">
        <f>INDEX(Method_calculation!$J$194:$L$217,Output_interface!I390,Output_interface!H390)</f>
        <v>0</v>
      </c>
      <c r="G390" s="1">
        <f>VLOOKUP(A390+1/48,Interface!$B$118:$D$483,3)</f>
        <v>4</v>
      </c>
      <c r="H390" s="1">
        <f t="shared" si="31"/>
        <v>1</v>
      </c>
      <c r="I390" s="1">
        <f t="shared" si="30"/>
        <v>19</v>
      </c>
    </row>
    <row r="391" spans="1:9" x14ac:dyDescent="0.35">
      <c r="A391" s="321">
        <f t="shared" si="28"/>
        <v>42019.791666665806</v>
      </c>
      <c r="B391" s="303"/>
      <c r="C391" s="303">
        <v>356</v>
      </c>
      <c r="D391" s="304">
        <f>INDEX(Method_calculation!$J$161:$L$184,Output_interface!I391,Output_interface!H391)</f>
        <v>0</v>
      </c>
      <c r="E391" s="304">
        <f>INDEX(Method_calculation!$J$194:$L$217,Output_interface!I391,Output_interface!H391)</f>
        <v>0</v>
      </c>
      <c r="G391" s="1">
        <f>VLOOKUP(A391+1/48,Interface!$B$118:$D$483,3)</f>
        <v>4</v>
      </c>
      <c r="H391" s="1">
        <f t="shared" si="31"/>
        <v>1</v>
      </c>
      <c r="I391" s="1">
        <f t="shared" si="30"/>
        <v>20</v>
      </c>
    </row>
    <row r="392" spans="1:9" x14ac:dyDescent="0.35">
      <c r="A392" s="321">
        <f t="shared" si="28"/>
        <v>42019.83333333247</v>
      </c>
      <c r="B392" s="303"/>
      <c r="C392" s="303">
        <v>357</v>
      </c>
      <c r="D392" s="304">
        <f>INDEX(Method_calculation!$J$161:$L$184,Output_interface!I392,Output_interface!H392)</f>
        <v>0</v>
      </c>
      <c r="E392" s="304">
        <f>INDEX(Method_calculation!$J$194:$L$217,Output_interface!I392,Output_interface!H392)</f>
        <v>0</v>
      </c>
      <c r="G392" s="1">
        <f>VLOOKUP(A392+1/48,Interface!$B$118:$D$483,3)</f>
        <v>4</v>
      </c>
      <c r="H392" s="1">
        <f t="shared" si="31"/>
        <v>1</v>
      </c>
      <c r="I392" s="1">
        <f t="shared" si="30"/>
        <v>21</v>
      </c>
    </row>
    <row r="393" spans="1:9" x14ac:dyDescent="0.35">
      <c r="A393" s="321">
        <f t="shared" si="28"/>
        <v>42019.874999999134</v>
      </c>
      <c r="B393" s="303"/>
      <c r="C393" s="303">
        <v>358</v>
      </c>
      <c r="D393" s="304">
        <f>INDEX(Method_calculation!$J$161:$L$184,Output_interface!I393,Output_interface!H393)</f>
        <v>0</v>
      </c>
      <c r="E393" s="304">
        <f>INDEX(Method_calculation!$J$194:$L$217,Output_interface!I393,Output_interface!H393)</f>
        <v>0</v>
      </c>
      <c r="G393" s="1">
        <f>VLOOKUP(A393+1/48,Interface!$B$118:$D$483,3)</f>
        <v>4</v>
      </c>
      <c r="H393" s="1">
        <f t="shared" si="31"/>
        <v>1</v>
      </c>
      <c r="I393" s="1">
        <f t="shared" si="30"/>
        <v>22</v>
      </c>
    </row>
    <row r="394" spans="1:9" x14ac:dyDescent="0.35">
      <c r="A394" s="321">
        <f t="shared" si="28"/>
        <v>42019.916666665798</v>
      </c>
      <c r="B394" s="303"/>
      <c r="C394" s="303">
        <v>359</v>
      </c>
      <c r="D394" s="304">
        <f>INDEX(Method_calculation!$J$161:$L$184,Output_interface!I394,Output_interface!H394)</f>
        <v>0</v>
      </c>
      <c r="E394" s="304">
        <f>INDEX(Method_calculation!$J$194:$L$217,Output_interface!I394,Output_interface!H394)</f>
        <v>0</v>
      </c>
      <c r="G394" s="1">
        <f>VLOOKUP(A394+1/48,Interface!$B$118:$D$483,3)</f>
        <v>4</v>
      </c>
      <c r="H394" s="1">
        <f t="shared" si="31"/>
        <v>1</v>
      </c>
      <c r="I394" s="1">
        <f t="shared" si="30"/>
        <v>23</v>
      </c>
    </row>
    <row r="395" spans="1:9" x14ac:dyDescent="0.35">
      <c r="A395" s="322">
        <f t="shared" si="28"/>
        <v>42019.958333332463</v>
      </c>
      <c r="B395" s="306"/>
      <c r="C395" s="306">
        <v>360</v>
      </c>
      <c r="D395" s="307">
        <f>INDEX(Method_calculation!$J$161:$L$184,Output_interface!I395,Output_interface!H395)</f>
        <v>0</v>
      </c>
      <c r="E395" s="307">
        <f>INDEX(Method_calculation!$J$194:$L$217,Output_interface!I395,Output_interface!H395)</f>
        <v>0</v>
      </c>
      <c r="G395" s="1">
        <f>VLOOKUP(A395+1/48,Interface!$B$118:$D$483,3)</f>
        <v>4</v>
      </c>
      <c r="H395" s="1">
        <f t="shared" si="31"/>
        <v>1</v>
      </c>
      <c r="I395" s="1">
        <f t="shared" si="30"/>
        <v>24</v>
      </c>
    </row>
    <row r="396" spans="1:9" x14ac:dyDescent="0.35">
      <c r="A396" s="299">
        <f t="shared" si="28"/>
        <v>42019.999999999127</v>
      </c>
      <c r="B396" s="300" t="str">
        <f t="shared" ref="B396" si="33">INDEX($H$27:$H$29,H396)</f>
        <v>Workday</v>
      </c>
      <c r="C396" s="300">
        <v>361</v>
      </c>
      <c r="D396" s="301">
        <f>INDEX(Method_calculation!$J$161:$L$184,Output_interface!I396,Output_interface!H396)</f>
        <v>0</v>
      </c>
      <c r="E396" s="301">
        <f>INDEX(Method_calculation!$J$194:$L$217,Output_interface!I396,Output_interface!H396)</f>
        <v>0</v>
      </c>
      <c r="G396" s="1">
        <f>VLOOKUP(A396+1/48,Interface!$B$118:$D$483,3)</f>
        <v>5</v>
      </c>
      <c r="H396" s="1">
        <f t="shared" si="31"/>
        <v>1</v>
      </c>
      <c r="I396" s="1">
        <f t="shared" si="30"/>
        <v>1</v>
      </c>
    </row>
    <row r="397" spans="1:9" x14ac:dyDescent="0.35">
      <c r="A397" s="321">
        <f t="shared" si="28"/>
        <v>42020.041666665791</v>
      </c>
      <c r="B397" s="303"/>
      <c r="C397" s="303">
        <v>362</v>
      </c>
      <c r="D397" s="304">
        <f>INDEX(Method_calculation!$J$161:$L$184,Output_interface!I397,Output_interface!H397)</f>
        <v>0</v>
      </c>
      <c r="E397" s="304">
        <f>INDEX(Method_calculation!$J$194:$L$217,Output_interface!I397,Output_interface!H397)</f>
        <v>0</v>
      </c>
      <c r="G397" s="1">
        <f>VLOOKUP(A397+1/48,Interface!$B$118:$D$483,3)</f>
        <v>5</v>
      </c>
      <c r="H397" s="1">
        <f t="shared" si="31"/>
        <v>1</v>
      </c>
      <c r="I397" s="1">
        <f t="shared" si="30"/>
        <v>2</v>
      </c>
    </row>
    <row r="398" spans="1:9" x14ac:dyDescent="0.35">
      <c r="A398" s="321">
        <f t="shared" si="28"/>
        <v>42020.083333332455</v>
      </c>
      <c r="B398" s="303"/>
      <c r="C398" s="303">
        <v>363</v>
      </c>
      <c r="D398" s="304">
        <f>INDEX(Method_calculation!$J$161:$L$184,Output_interface!I398,Output_interface!H398)</f>
        <v>0</v>
      </c>
      <c r="E398" s="304">
        <f>INDEX(Method_calculation!$J$194:$L$217,Output_interface!I398,Output_interface!H398)</f>
        <v>0</v>
      </c>
      <c r="G398" s="1">
        <f>VLOOKUP(A398+1/48,Interface!$B$118:$D$483,3)</f>
        <v>5</v>
      </c>
      <c r="H398" s="1">
        <f t="shared" si="31"/>
        <v>1</v>
      </c>
      <c r="I398" s="1">
        <f t="shared" si="30"/>
        <v>3</v>
      </c>
    </row>
    <row r="399" spans="1:9" x14ac:dyDescent="0.35">
      <c r="A399" s="321">
        <f t="shared" si="28"/>
        <v>42020.12499999912</v>
      </c>
      <c r="B399" s="303"/>
      <c r="C399" s="303">
        <v>364</v>
      </c>
      <c r="D399" s="304">
        <f>INDEX(Method_calculation!$J$161:$L$184,Output_interface!I399,Output_interface!H399)</f>
        <v>0</v>
      </c>
      <c r="E399" s="304">
        <f>INDEX(Method_calculation!$J$194:$L$217,Output_interface!I399,Output_interface!H399)</f>
        <v>0</v>
      </c>
      <c r="G399" s="1">
        <f>VLOOKUP(A399+1/48,Interface!$B$118:$D$483,3)</f>
        <v>5</v>
      </c>
      <c r="H399" s="1">
        <f t="shared" si="31"/>
        <v>1</v>
      </c>
      <c r="I399" s="1">
        <f t="shared" si="30"/>
        <v>4</v>
      </c>
    </row>
    <row r="400" spans="1:9" x14ac:dyDescent="0.35">
      <c r="A400" s="321">
        <f t="shared" ref="A400:A463" si="34">+A399+1/24</f>
        <v>42020.166666665784</v>
      </c>
      <c r="B400" s="303"/>
      <c r="C400" s="303">
        <v>365</v>
      </c>
      <c r="D400" s="304">
        <f>INDEX(Method_calculation!$J$161:$L$184,Output_interface!I400,Output_interface!H400)</f>
        <v>0</v>
      </c>
      <c r="E400" s="304">
        <f>INDEX(Method_calculation!$J$194:$L$217,Output_interface!I400,Output_interface!H400)</f>
        <v>0</v>
      </c>
      <c r="G400" s="1">
        <f>VLOOKUP(A400+1/48,Interface!$B$118:$D$483,3)</f>
        <v>5</v>
      </c>
      <c r="H400" s="1">
        <f t="shared" si="31"/>
        <v>1</v>
      </c>
      <c r="I400" s="1">
        <f t="shared" si="30"/>
        <v>5</v>
      </c>
    </row>
    <row r="401" spans="1:9" x14ac:dyDescent="0.35">
      <c r="A401" s="321">
        <f t="shared" si="34"/>
        <v>42020.208333332448</v>
      </c>
      <c r="B401" s="303"/>
      <c r="C401" s="303">
        <v>366</v>
      </c>
      <c r="D401" s="304">
        <f>INDEX(Method_calculation!$J$161:$L$184,Output_interface!I401,Output_interface!H401)</f>
        <v>0</v>
      </c>
      <c r="E401" s="304">
        <f>INDEX(Method_calculation!$J$194:$L$217,Output_interface!I401,Output_interface!H401)</f>
        <v>0</v>
      </c>
      <c r="G401" s="1">
        <f>VLOOKUP(A401+1/48,Interface!$B$118:$D$483,3)</f>
        <v>5</v>
      </c>
      <c r="H401" s="1">
        <f t="shared" si="31"/>
        <v>1</v>
      </c>
      <c r="I401" s="1">
        <f t="shared" si="30"/>
        <v>6</v>
      </c>
    </row>
    <row r="402" spans="1:9" x14ac:dyDescent="0.35">
      <c r="A402" s="321">
        <f t="shared" si="34"/>
        <v>42020.249999999112</v>
      </c>
      <c r="B402" s="303"/>
      <c r="C402" s="303">
        <v>367</v>
      </c>
      <c r="D402" s="304">
        <f>INDEX(Method_calculation!$J$161:$L$184,Output_interface!I402,Output_interface!H402)</f>
        <v>0</v>
      </c>
      <c r="E402" s="304">
        <f>INDEX(Method_calculation!$J$194:$L$217,Output_interface!I402,Output_interface!H402)</f>
        <v>0</v>
      </c>
      <c r="G402" s="1">
        <f>VLOOKUP(A402+1/48,Interface!$B$118:$D$483,3)</f>
        <v>5</v>
      </c>
      <c r="H402" s="1">
        <f t="shared" si="31"/>
        <v>1</v>
      </c>
      <c r="I402" s="1">
        <f t="shared" si="30"/>
        <v>7</v>
      </c>
    </row>
    <row r="403" spans="1:9" x14ac:dyDescent="0.35">
      <c r="A403" s="321">
        <f t="shared" si="34"/>
        <v>42020.291666665777</v>
      </c>
      <c r="B403" s="303"/>
      <c r="C403" s="303">
        <v>368</v>
      </c>
      <c r="D403" s="304">
        <f>INDEX(Method_calculation!$J$161:$L$184,Output_interface!I403,Output_interface!H403)</f>
        <v>0</v>
      </c>
      <c r="E403" s="304">
        <f>INDEX(Method_calculation!$J$194:$L$217,Output_interface!I403,Output_interface!H403)</f>
        <v>0</v>
      </c>
      <c r="G403" s="1">
        <f>VLOOKUP(A403+1/48,Interface!$B$118:$D$483,3)</f>
        <v>5</v>
      </c>
      <c r="H403" s="1">
        <f t="shared" si="31"/>
        <v>1</v>
      </c>
      <c r="I403" s="1">
        <f t="shared" si="30"/>
        <v>8</v>
      </c>
    </row>
    <row r="404" spans="1:9" x14ac:dyDescent="0.35">
      <c r="A404" s="321">
        <f t="shared" si="34"/>
        <v>42020.333333332441</v>
      </c>
      <c r="B404" s="303"/>
      <c r="C404" s="303">
        <v>369</v>
      </c>
      <c r="D404" s="304">
        <f>INDEX(Method_calculation!$J$161:$L$184,Output_interface!I404,Output_interface!H404)</f>
        <v>0</v>
      </c>
      <c r="E404" s="304">
        <f>INDEX(Method_calculation!$J$194:$L$217,Output_interface!I404,Output_interface!H404)</f>
        <v>0</v>
      </c>
      <c r="G404" s="1">
        <f>VLOOKUP(A404+1/48,Interface!$B$118:$D$483,3)</f>
        <v>5</v>
      </c>
      <c r="H404" s="1">
        <f t="shared" si="31"/>
        <v>1</v>
      </c>
      <c r="I404" s="1">
        <f t="shared" si="30"/>
        <v>9</v>
      </c>
    </row>
    <row r="405" spans="1:9" x14ac:dyDescent="0.35">
      <c r="A405" s="321">
        <f t="shared" si="34"/>
        <v>42020.374999999105</v>
      </c>
      <c r="B405" s="303"/>
      <c r="C405" s="303">
        <v>370</v>
      </c>
      <c r="D405" s="304">
        <f>INDEX(Method_calculation!$J$161:$L$184,Output_interface!I405,Output_interface!H405)</f>
        <v>0</v>
      </c>
      <c r="E405" s="304">
        <f>INDEX(Method_calculation!$J$194:$L$217,Output_interface!I405,Output_interface!H405)</f>
        <v>0</v>
      </c>
      <c r="G405" s="1">
        <f>VLOOKUP(A405+1/48,Interface!$B$118:$D$483,3)</f>
        <v>5</v>
      </c>
      <c r="H405" s="1">
        <f t="shared" si="31"/>
        <v>1</v>
      </c>
      <c r="I405" s="1">
        <f t="shared" si="30"/>
        <v>10</v>
      </c>
    </row>
    <row r="406" spans="1:9" x14ac:dyDescent="0.35">
      <c r="A406" s="321">
        <f t="shared" si="34"/>
        <v>42020.416666665769</v>
      </c>
      <c r="B406" s="303"/>
      <c r="C406" s="303">
        <v>371</v>
      </c>
      <c r="D406" s="304">
        <f>INDEX(Method_calculation!$J$161:$L$184,Output_interface!I406,Output_interface!H406)</f>
        <v>0</v>
      </c>
      <c r="E406" s="304">
        <f>INDEX(Method_calculation!$J$194:$L$217,Output_interface!I406,Output_interface!H406)</f>
        <v>0</v>
      </c>
      <c r="G406" s="1">
        <f>VLOOKUP(A406+1/48,Interface!$B$118:$D$483,3)</f>
        <v>5</v>
      </c>
      <c r="H406" s="1">
        <f t="shared" si="31"/>
        <v>1</v>
      </c>
      <c r="I406" s="1">
        <f t="shared" si="30"/>
        <v>11</v>
      </c>
    </row>
    <row r="407" spans="1:9" x14ac:dyDescent="0.35">
      <c r="A407" s="321">
        <f t="shared" si="34"/>
        <v>42020.458333332434</v>
      </c>
      <c r="B407" s="303"/>
      <c r="C407" s="303">
        <v>372</v>
      </c>
      <c r="D407" s="304">
        <f>INDEX(Method_calculation!$J$161:$L$184,Output_interface!I407,Output_interface!H407)</f>
        <v>0</v>
      </c>
      <c r="E407" s="304">
        <f>INDEX(Method_calculation!$J$194:$L$217,Output_interface!I407,Output_interface!H407)</f>
        <v>0</v>
      </c>
      <c r="G407" s="1">
        <f>VLOOKUP(A407+1/48,Interface!$B$118:$D$483,3)</f>
        <v>5</v>
      </c>
      <c r="H407" s="1">
        <f t="shared" si="31"/>
        <v>1</v>
      </c>
      <c r="I407" s="1">
        <f t="shared" si="30"/>
        <v>12</v>
      </c>
    </row>
    <row r="408" spans="1:9" x14ac:dyDescent="0.35">
      <c r="A408" s="321">
        <f t="shared" si="34"/>
        <v>42020.499999999098</v>
      </c>
      <c r="B408" s="303"/>
      <c r="C408" s="303">
        <v>373</v>
      </c>
      <c r="D408" s="304">
        <f>INDEX(Method_calculation!$J$161:$L$184,Output_interface!I408,Output_interface!H408)</f>
        <v>0</v>
      </c>
      <c r="E408" s="304">
        <f>INDEX(Method_calculation!$J$194:$L$217,Output_interface!I408,Output_interface!H408)</f>
        <v>0</v>
      </c>
      <c r="G408" s="1">
        <f>VLOOKUP(A408+1/48,Interface!$B$118:$D$483,3)</f>
        <v>5</v>
      </c>
      <c r="H408" s="1">
        <f t="shared" si="31"/>
        <v>1</v>
      </c>
      <c r="I408" s="1">
        <f t="shared" si="30"/>
        <v>13</v>
      </c>
    </row>
    <row r="409" spans="1:9" x14ac:dyDescent="0.35">
      <c r="A409" s="321">
        <f t="shared" si="34"/>
        <v>42020.541666665762</v>
      </c>
      <c r="B409" s="303"/>
      <c r="C409" s="303">
        <v>374</v>
      </c>
      <c r="D409" s="304">
        <f>INDEX(Method_calculation!$J$161:$L$184,Output_interface!I409,Output_interface!H409)</f>
        <v>0</v>
      </c>
      <c r="E409" s="304">
        <f>INDEX(Method_calculation!$J$194:$L$217,Output_interface!I409,Output_interface!H409)</f>
        <v>0</v>
      </c>
      <c r="G409" s="1">
        <f>VLOOKUP(A409+1/48,Interface!$B$118:$D$483,3)</f>
        <v>5</v>
      </c>
      <c r="H409" s="1">
        <f t="shared" si="31"/>
        <v>1</v>
      </c>
      <c r="I409" s="1">
        <f t="shared" si="30"/>
        <v>14</v>
      </c>
    </row>
    <row r="410" spans="1:9" x14ac:dyDescent="0.35">
      <c r="A410" s="321">
        <f t="shared" si="34"/>
        <v>42020.583333332426</v>
      </c>
      <c r="B410" s="303"/>
      <c r="C410" s="303">
        <v>375</v>
      </c>
      <c r="D410" s="304">
        <f>INDEX(Method_calculation!$J$161:$L$184,Output_interface!I410,Output_interface!H410)</f>
        <v>0</v>
      </c>
      <c r="E410" s="304">
        <f>INDEX(Method_calculation!$J$194:$L$217,Output_interface!I410,Output_interface!H410)</f>
        <v>0</v>
      </c>
      <c r="G410" s="1">
        <f>VLOOKUP(A410+1/48,Interface!$B$118:$D$483,3)</f>
        <v>5</v>
      </c>
      <c r="H410" s="1">
        <f t="shared" si="31"/>
        <v>1</v>
      </c>
      <c r="I410" s="1">
        <f t="shared" si="30"/>
        <v>15</v>
      </c>
    </row>
    <row r="411" spans="1:9" x14ac:dyDescent="0.35">
      <c r="A411" s="321">
        <f t="shared" si="34"/>
        <v>42020.624999999091</v>
      </c>
      <c r="B411" s="303"/>
      <c r="C411" s="303">
        <v>376</v>
      </c>
      <c r="D411" s="304">
        <f>INDEX(Method_calculation!$J$161:$L$184,Output_interface!I411,Output_interface!H411)</f>
        <v>0</v>
      </c>
      <c r="E411" s="304">
        <f>INDEX(Method_calculation!$J$194:$L$217,Output_interface!I411,Output_interface!H411)</f>
        <v>0</v>
      </c>
      <c r="G411" s="1">
        <f>VLOOKUP(A411+1/48,Interface!$B$118:$D$483,3)</f>
        <v>5</v>
      </c>
      <c r="H411" s="1">
        <f t="shared" si="31"/>
        <v>1</v>
      </c>
      <c r="I411" s="1">
        <f t="shared" si="30"/>
        <v>16</v>
      </c>
    </row>
    <row r="412" spans="1:9" x14ac:dyDescent="0.35">
      <c r="A412" s="321">
        <f t="shared" si="34"/>
        <v>42020.666666665755</v>
      </c>
      <c r="B412" s="303"/>
      <c r="C412" s="303">
        <v>377</v>
      </c>
      <c r="D412" s="304">
        <f>INDEX(Method_calculation!$J$161:$L$184,Output_interface!I412,Output_interface!H412)</f>
        <v>0</v>
      </c>
      <c r="E412" s="304">
        <f>INDEX(Method_calculation!$J$194:$L$217,Output_interface!I412,Output_interface!H412)</f>
        <v>0</v>
      </c>
      <c r="G412" s="1">
        <f>VLOOKUP(A412+1/48,Interface!$B$118:$D$483,3)</f>
        <v>5</v>
      </c>
      <c r="H412" s="1">
        <f t="shared" si="31"/>
        <v>1</v>
      </c>
      <c r="I412" s="1">
        <f t="shared" si="30"/>
        <v>17</v>
      </c>
    </row>
    <row r="413" spans="1:9" x14ac:dyDescent="0.35">
      <c r="A413" s="321">
        <f t="shared" si="34"/>
        <v>42020.708333332419</v>
      </c>
      <c r="B413" s="303"/>
      <c r="C413" s="303">
        <v>378</v>
      </c>
      <c r="D413" s="304">
        <f>INDEX(Method_calculation!$J$161:$L$184,Output_interface!I413,Output_interface!H413)</f>
        <v>0</v>
      </c>
      <c r="E413" s="304">
        <f>INDEX(Method_calculation!$J$194:$L$217,Output_interface!I413,Output_interface!H413)</f>
        <v>0</v>
      </c>
      <c r="G413" s="1">
        <f>VLOOKUP(A413+1/48,Interface!$B$118:$D$483,3)</f>
        <v>5</v>
      </c>
      <c r="H413" s="1">
        <f t="shared" si="31"/>
        <v>1</v>
      </c>
      <c r="I413" s="1">
        <f t="shared" si="30"/>
        <v>18</v>
      </c>
    </row>
    <row r="414" spans="1:9" x14ac:dyDescent="0.35">
      <c r="A414" s="321">
        <f t="shared" si="34"/>
        <v>42020.749999999083</v>
      </c>
      <c r="B414" s="303"/>
      <c r="C414" s="303">
        <v>379</v>
      </c>
      <c r="D414" s="304">
        <f>INDEX(Method_calculation!$J$161:$L$184,Output_interface!I414,Output_interface!H414)</f>
        <v>0</v>
      </c>
      <c r="E414" s="304">
        <f>INDEX(Method_calculation!$J$194:$L$217,Output_interface!I414,Output_interface!H414)</f>
        <v>0</v>
      </c>
      <c r="G414" s="1">
        <f>VLOOKUP(A414+1/48,Interface!$B$118:$D$483,3)</f>
        <v>5</v>
      </c>
      <c r="H414" s="1">
        <f t="shared" si="31"/>
        <v>1</v>
      </c>
      <c r="I414" s="1">
        <f t="shared" si="30"/>
        <v>19</v>
      </c>
    </row>
    <row r="415" spans="1:9" x14ac:dyDescent="0.35">
      <c r="A415" s="321">
        <f t="shared" si="34"/>
        <v>42020.791666665747</v>
      </c>
      <c r="B415" s="303"/>
      <c r="C415" s="303">
        <v>380</v>
      </c>
      <c r="D415" s="304">
        <f>INDEX(Method_calculation!$J$161:$L$184,Output_interface!I415,Output_interface!H415)</f>
        <v>0</v>
      </c>
      <c r="E415" s="304">
        <f>INDEX(Method_calculation!$J$194:$L$217,Output_interface!I415,Output_interface!H415)</f>
        <v>0</v>
      </c>
      <c r="G415" s="1">
        <f>VLOOKUP(A415+1/48,Interface!$B$118:$D$483,3)</f>
        <v>5</v>
      </c>
      <c r="H415" s="1">
        <f t="shared" si="31"/>
        <v>1</v>
      </c>
      <c r="I415" s="1">
        <f t="shared" si="30"/>
        <v>20</v>
      </c>
    </row>
    <row r="416" spans="1:9" x14ac:dyDescent="0.35">
      <c r="A416" s="321">
        <f t="shared" si="34"/>
        <v>42020.833333332412</v>
      </c>
      <c r="B416" s="303"/>
      <c r="C416" s="303">
        <v>381</v>
      </c>
      <c r="D416" s="304">
        <f>INDEX(Method_calculation!$J$161:$L$184,Output_interface!I416,Output_interface!H416)</f>
        <v>0</v>
      </c>
      <c r="E416" s="304">
        <f>INDEX(Method_calculation!$J$194:$L$217,Output_interface!I416,Output_interface!H416)</f>
        <v>0</v>
      </c>
      <c r="G416" s="1">
        <f>VLOOKUP(A416+1/48,Interface!$B$118:$D$483,3)</f>
        <v>5</v>
      </c>
      <c r="H416" s="1">
        <f t="shared" si="31"/>
        <v>1</v>
      </c>
      <c r="I416" s="1">
        <f t="shared" si="30"/>
        <v>21</v>
      </c>
    </row>
    <row r="417" spans="1:9" x14ac:dyDescent="0.35">
      <c r="A417" s="321">
        <f t="shared" si="34"/>
        <v>42020.874999999076</v>
      </c>
      <c r="B417" s="303"/>
      <c r="C417" s="303">
        <v>382</v>
      </c>
      <c r="D417" s="304">
        <f>INDEX(Method_calculation!$J$161:$L$184,Output_interface!I417,Output_interface!H417)</f>
        <v>0</v>
      </c>
      <c r="E417" s="304">
        <f>INDEX(Method_calculation!$J$194:$L$217,Output_interface!I417,Output_interface!H417)</f>
        <v>0</v>
      </c>
      <c r="G417" s="1">
        <f>VLOOKUP(A417+1/48,Interface!$B$118:$D$483,3)</f>
        <v>5</v>
      </c>
      <c r="H417" s="1">
        <f t="shared" si="31"/>
        <v>1</v>
      </c>
      <c r="I417" s="1">
        <f t="shared" si="30"/>
        <v>22</v>
      </c>
    </row>
    <row r="418" spans="1:9" x14ac:dyDescent="0.35">
      <c r="A418" s="321">
        <f t="shared" si="34"/>
        <v>42020.91666666574</v>
      </c>
      <c r="B418" s="303"/>
      <c r="C418" s="303">
        <v>383</v>
      </c>
      <c r="D418" s="304">
        <f>INDEX(Method_calculation!$J$161:$L$184,Output_interface!I418,Output_interface!H418)</f>
        <v>0</v>
      </c>
      <c r="E418" s="304">
        <f>INDEX(Method_calculation!$J$194:$L$217,Output_interface!I418,Output_interface!H418)</f>
        <v>0</v>
      </c>
      <c r="G418" s="1">
        <f>VLOOKUP(A418+1/48,Interface!$B$118:$D$483,3)</f>
        <v>5</v>
      </c>
      <c r="H418" s="1">
        <f t="shared" si="31"/>
        <v>1</v>
      </c>
      <c r="I418" s="1">
        <f t="shared" si="30"/>
        <v>23</v>
      </c>
    </row>
    <row r="419" spans="1:9" x14ac:dyDescent="0.35">
      <c r="A419" s="322">
        <f t="shared" si="34"/>
        <v>42020.958333332404</v>
      </c>
      <c r="B419" s="306"/>
      <c r="C419" s="306">
        <v>384</v>
      </c>
      <c r="D419" s="307">
        <f>INDEX(Method_calculation!$J$161:$L$184,Output_interface!I419,Output_interface!H419)</f>
        <v>0</v>
      </c>
      <c r="E419" s="307">
        <f>INDEX(Method_calculation!$J$194:$L$217,Output_interface!I419,Output_interface!H419)</f>
        <v>0</v>
      </c>
      <c r="G419" s="1">
        <f>VLOOKUP(A419+1/48,Interface!$B$118:$D$483,3)</f>
        <v>5</v>
      </c>
      <c r="H419" s="1">
        <f t="shared" si="31"/>
        <v>1</v>
      </c>
      <c r="I419" s="1">
        <f t="shared" si="30"/>
        <v>24</v>
      </c>
    </row>
    <row r="420" spans="1:9" x14ac:dyDescent="0.35">
      <c r="A420" s="299">
        <f t="shared" si="34"/>
        <v>42020.999999999069</v>
      </c>
      <c r="B420" s="300" t="str">
        <f t="shared" ref="B420" si="35">INDEX($H$27:$H$29,H420)</f>
        <v>Saturday</v>
      </c>
      <c r="C420" s="300">
        <v>385</v>
      </c>
      <c r="D420" s="301">
        <f>INDEX(Method_calculation!$J$161:$L$184,Output_interface!I420,Output_interface!H420)</f>
        <v>0</v>
      </c>
      <c r="E420" s="301">
        <f>INDEX(Method_calculation!$J$194:$L$217,Output_interface!I420,Output_interface!H420)</f>
        <v>0</v>
      </c>
      <c r="G420" s="1">
        <f>VLOOKUP(A420+1/48,Interface!$B$118:$D$483,3)</f>
        <v>6</v>
      </c>
      <c r="H420" s="1">
        <f t="shared" si="31"/>
        <v>2</v>
      </c>
      <c r="I420" s="1">
        <f t="shared" ref="I420:I483" si="36">MOD(C420-1,24)+1</f>
        <v>1</v>
      </c>
    </row>
    <row r="421" spans="1:9" x14ac:dyDescent="0.35">
      <c r="A421" s="321">
        <f t="shared" si="34"/>
        <v>42021.041666665733</v>
      </c>
      <c r="B421" s="303"/>
      <c r="C421" s="303">
        <v>386</v>
      </c>
      <c r="D421" s="304">
        <f>INDEX(Method_calculation!$J$161:$L$184,Output_interface!I421,Output_interface!H421)</f>
        <v>0</v>
      </c>
      <c r="E421" s="304">
        <f>INDEX(Method_calculation!$J$194:$L$217,Output_interface!I421,Output_interface!H421)</f>
        <v>0</v>
      </c>
      <c r="G421" s="1">
        <f>VLOOKUP(A421+1/48,Interface!$B$118:$D$483,3)</f>
        <v>6</v>
      </c>
      <c r="H421" s="1">
        <f t="shared" ref="H421:H484" si="37">IF(G421=7,3,IF(G421=6,2,1))</f>
        <v>2</v>
      </c>
      <c r="I421" s="1">
        <f t="shared" si="36"/>
        <v>2</v>
      </c>
    </row>
    <row r="422" spans="1:9" x14ac:dyDescent="0.35">
      <c r="A422" s="321">
        <f t="shared" si="34"/>
        <v>42021.083333332397</v>
      </c>
      <c r="B422" s="303"/>
      <c r="C422" s="303">
        <v>387</v>
      </c>
      <c r="D422" s="304">
        <f>INDEX(Method_calculation!$J$161:$L$184,Output_interface!I422,Output_interface!H422)</f>
        <v>0</v>
      </c>
      <c r="E422" s="304">
        <f>INDEX(Method_calculation!$J$194:$L$217,Output_interface!I422,Output_interface!H422)</f>
        <v>0</v>
      </c>
      <c r="G422" s="1">
        <f>VLOOKUP(A422+1/48,Interface!$B$118:$D$483,3)</f>
        <v>6</v>
      </c>
      <c r="H422" s="1">
        <f t="shared" si="37"/>
        <v>2</v>
      </c>
      <c r="I422" s="1">
        <f t="shared" si="36"/>
        <v>3</v>
      </c>
    </row>
    <row r="423" spans="1:9" x14ac:dyDescent="0.35">
      <c r="A423" s="321">
        <f t="shared" si="34"/>
        <v>42021.124999999061</v>
      </c>
      <c r="B423" s="303"/>
      <c r="C423" s="303">
        <v>388</v>
      </c>
      <c r="D423" s="304">
        <f>INDEX(Method_calculation!$J$161:$L$184,Output_interface!I423,Output_interface!H423)</f>
        <v>0</v>
      </c>
      <c r="E423" s="304">
        <f>INDEX(Method_calculation!$J$194:$L$217,Output_interface!I423,Output_interface!H423)</f>
        <v>0</v>
      </c>
      <c r="G423" s="1">
        <f>VLOOKUP(A423+1/48,Interface!$B$118:$D$483,3)</f>
        <v>6</v>
      </c>
      <c r="H423" s="1">
        <f t="shared" si="37"/>
        <v>2</v>
      </c>
      <c r="I423" s="1">
        <f t="shared" si="36"/>
        <v>4</v>
      </c>
    </row>
    <row r="424" spans="1:9" x14ac:dyDescent="0.35">
      <c r="A424" s="321">
        <f t="shared" si="34"/>
        <v>42021.166666665726</v>
      </c>
      <c r="B424" s="303"/>
      <c r="C424" s="303">
        <v>389</v>
      </c>
      <c r="D424" s="304">
        <f>INDEX(Method_calculation!$J$161:$L$184,Output_interface!I424,Output_interface!H424)</f>
        <v>0</v>
      </c>
      <c r="E424" s="304">
        <f>INDEX(Method_calculation!$J$194:$L$217,Output_interface!I424,Output_interface!H424)</f>
        <v>0</v>
      </c>
      <c r="G424" s="1">
        <f>VLOOKUP(A424+1/48,Interface!$B$118:$D$483,3)</f>
        <v>6</v>
      </c>
      <c r="H424" s="1">
        <f t="shared" si="37"/>
        <v>2</v>
      </c>
      <c r="I424" s="1">
        <f t="shared" si="36"/>
        <v>5</v>
      </c>
    </row>
    <row r="425" spans="1:9" x14ac:dyDescent="0.35">
      <c r="A425" s="321">
        <f t="shared" si="34"/>
        <v>42021.20833333239</v>
      </c>
      <c r="B425" s="303"/>
      <c r="C425" s="303">
        <v>390</v>
      </c>
      <c r="D425" s="304">
        <f>INDEX(Method_calculation!$J$161:$L$184,Output_interface!I425,Output_interface!H425)</f>
        <v>0</v>
      </c>
      <c r="E425" s="304">
        <f>INDEX(Method_calculation!$J$194:$L$217,Output_interface!I425,Output_interface!H425)</f>
        <v>0</v>
      </c>
      <c r="G425" s="1">
        <f>VLOOKUP(A425+1/48,Interface!$B$118:$D$483,3)</f>
        <v>6</v>
      </c>
      <c r="H425" s="1">
        <f t="shared" si="37"/>
        <v>2</v>
      </c>
      <c r="I425" s="1">
        <f t="shared" si="36"/>
        <v>6</v>
      </c>
    </row>
    <row r="426" spans="1:9" x14ac:dyDescent="0.35">
      <c r="A426" s="321">
        <f t="shared" si="34"/>
        <v>42021.249999999054</v>
      </c>
      <c r="B426" s="303"/>
      <c r="C426" s="303">
        <v>391</v>
      </c>
      <c r="D426" s="304">
        <f>INDEX(Method_calculation!$J$161:$L$184,Output_interface!I426,Output_interface!H426)</f>
        <v>0</v>
      </c>
      <c r="E426" s="304">
        <f>INDEX(Method_calculation!$J$194:$L$217,Output_interface!I426,Output_interface!H426)</f>
        <v>0</v>
      </c>
      <c r="G426" s="1">
        <f>VLOOKUP(A426+1/48,Interface!$B$118:$D$483,3)</f>
        <v>6</v>
      </c>
      <c r="H426" s="1">
        <f t="shared" si="37"/>
        <v>2</v>
      </c>
      <c r="I426" s="1">
        <f t="shared" si="36"/>
        <v>7</v>
      </c>
    </row>
    <row r="427" spans="1:9" x14ac:dyDescent="0.35">
      <c r="A427" s="321">
        <f t="shared" si="34"/>
        <v>42021.291666665718</v>
      </c>
      <c r="B427" s="303"/>
      <c r="C427" s="303">
        <v>392</v>
      </c>
      <c r="D427" s="304">
        <f>INDEX(Method_calculation!$J$161:$L$184,Output_interface!I427,Output_interface!H427)</f>
        <v>0</v>
      </c>
      <c r="E427" s="304">
        <f>INDEX(Method_calculation!$J$194:$L$217,Output_interface!I427,Output_interface!H427)</f>
        <v>0</v>
      </c>
      <c r="G427" s="1">
        <f>VLOOKUP(A427+1/48,Interface!$B$118:$D$483,3)</f>
        <v>6</v>
      </c>
      <c r="H427" s="1">
        <f t="shared" si="37"/>
        <v>2</v>
      </c>
      <c r="I427" s="1">
        <f t="shared" si="36"/>
        <v>8</v>
      </c>
    </row>
    <row r="428" spans="1:9" x14ac:dyDescent="0.35">
      <c r="A428" s="321">
        <f t="shared" si="34"/>
        <v>42021.333333332383</v>
      </c>
      <c r="B428" s="303"/>
      <c r="C428" s="303">
        <v>393</v>
      </c>
      <c r="D428" s="304">
        <f>INDEX(Method_calculation!$J$161:$L$184,Output_interface!I428,Output_interface!H428)</f>
        <v>0</v>
      </c>
      <c r="E428" s="304">
        <f>INDEX(Method_calculation!$J$194:$L$217,Output_interface!I428,Output_interface!H428)</f>
        <v>0</v>
      </c>
      <c r="G428" s="1">
        <f>VLOOKUP(A428+1/48,Interface!$B$118:$D$483,3)</f>
        <v>6</v>
      </c>
      <c r="H428" s="1">
        <f t="shared" si="37"/>
        <v>2</v>
      </c>
      <c r="I428" s="1">
        <f t="shared" si="36"/>
        <v>9</v>
      </c>
    </row>
    <row r="429" spans="1:9" x14ac:dyDescent="0.35">
      <c r="A429" s="321">
        <f t="shared" si="34"/>
        <v>42021.374999999047</v>
      </c>
      <c r="B429" s="303"/>
      <c r="C429" s="303">
        <v>394</v>
      </c>
      <c r="D429" s="304">
        <f>INDEX(Method_calculation!$J$161:$L$184,Output_interface!I429,Output_interface!H429)</f>
        <v>0</v>
      </c>
      <c r="E429" s="304">
        <f>INDEX(Method_calculation!$J$194:$L$217,Output_interface!I429,Output_interface!H429)</f>
        <v>0</v>
      </c>
      <c r="G429" s="1">
        <f>VLOOKUP(A429+1/48,Interface!$B$118:$D$483,3)</f>
        <v>6</v>
      </c>
      <c r="H429" s="1">
        <f t="shared" si="37"/>
        <v>2</v>
      </c>
      <c r="I429" s="1">
        <f t="shared" si="36"/>
        <v>10</v>
      </c>
    </row>
    <row r="430" spans="1:9" x14ac:dyDescent="0.35">
      <c r="A430" s="321">
        <f t="shared" si="34"/>
        <v>42021.416666665711</v>
      </c>
      <c r="B430" s="303"/>
      <c r="C430" s="303">
        <v>395</v>
      </c>
      <c r="D430" s="304">
        <f>INDEX(Method_calculation!$J$161:$L$184,Output_interface!I430,Output_interface!H430)</f>
        <v>0</v>
      </c>
      <c r="E430" s="304">
        <f>INDEX(Method_calculation!$J$194:$L$217,Output_interface!I430,Output_interface!H430)</f>
        <v>0</v>
      </c>
      <c r="G430" s="1">
        <f>VLOOKUP(A430+1/48,Interface!$B$118:$D$483,3)</f>
        <v>6</v>
      </c>
      <c r="H430" s="1">
        <f t="shared" si="37"/>
        <v>2</v>
      </c>
      <c r="I430" s="1">
        <f t="shared" si="36"/>
        <v>11</v>
      </c>
    </row>
    <row r="431" spans="1:9" x14ac:dyDescent="0.35">
      <c r="A431" s="321">
        <f t="shared" si="34"/>
        <v>42021.458333332375</v>
      </c>
      <c r="B431" s="303"/>
      <c r="C431" s="303">
        <v>396</v>
      </c>
      <c r="D431" s="304">
        <f>INDEX(Method_calculation!$J$161:$L$184,Output_interface!I431,Output_interface!H431)</f>
        <v>0</v>
      </c>
      <c r="E431" s="304">
        <f>INDEX(Method_calculation!$J$194:$L$217,Output_interface!I431,Output_interface!H431)</f>
        <v>0</v>
      </c>
      <c r="G431" s="1">
        <f>VLOOKUP(A431+1/48,Interface!$B$118:$D$483,3)</f>
        <v>6</v>
      </c>
      <c r="H431" s="1">
        <f t="shared" si="37"/>
        <v>2</v>
      </c>
      <c r="I431" s="1">
        <f t="shared" si="36"/>
        <v>12</v>
      </c>
    </row>
    <row r="432" spans="1:9" x14ac:dyDescent="0.35">
      <c r="A432" s="321">
        <f t="shared" si="34"/>
        <v>42021.49999999904</v>
      </c>
      <c r="B432" s="303"/>
      <c r="C432" s="303">
        <v>397</v>
      </c>
      <c r="D432" s="304">
        <f>INDEX(Method_calculation!$J$161:$L$184,Output_interface!I432,Output_interface!H432)</f>
        <v>0</v>
      </c>
      <c r="E432" s="304">
        <f>INDEX(Method_calculation!$J$194:$L$217,Output_interface!I432,Output_interface!H432)</f>
        <v>0</v>
      </c>
      <c r="G432" s="1">
        <f>VLOOKUP(A432+1/48,Interface!$B$118:$D$483,3)</f>
        <v>6</v>
      </c>
      <c r="H432" s="1">
        <f t="shared" si="37"/>
        <v>2</v>
      </c>
      <c r="I432" s="1">
        <f t="shared" si="36"/>
        <v>13</v>
      </c>
    </row>
    <row r="433" spans="1:9" x14ac:dyDescent="0.35">
      <c r="A433" s="321">
        <f t="shared" si="34"/>
        <v>42021.541666665704</v>
      </c>
      <c r="B433" s="303"/>
      <c r="C433" s="303">
        <v>398</v>
      </c>
      <c r="D433" s="304">
        <f>INDEX(Method_calculation!$J$161:$L$184,Output_interface!I433,Output_interface!H433)</f>
        <v>0</v>
      </c>
      <c r="E433" s="304">
        <f>INDEX(Method_calculation!$J$194:$L$217,Output_interface!I433,Output_interface!H433)</f>
        <v>0</v>
      </c>
      <c r="G433" s="1">
        <f>VLOOKUP(A433+1/48,Interface!$B$118:$D$483,3)</f>
        <v>6</v>
      </c>
      <c r="H433" s="1">
        <f t="shared" si="37"/>
        <v>2</v>
      </c>
      <c r="I433" s="1">
        <f t="shared" si="36"/>
        <v>14</v>
      </c>
    </row>
    <row r="434" spans="1:9" x14ac:dyDescent="0.35">
      <c r="A434" s="321">
        <f t="shared" si="34"/>
        <v>42021.583333332368</v>
      </c>
      <c r="B434" s="303"/>
      <c r="C434" s="303">
        <v>399</v>
      </c>
      <c r="D434" s="304">
        <f>INDEX(Method_calculation!$J$161:$L$184,Output_interface!I434,Output_interface!H434)</f>
        <v>0</v>
      </c>
      <c r="E434" s="304">
        <f>INDEX(Method_calculation!$J$194:$L$217,Output_interface!I434,Output_interface!H434)</f>
        <v>0</v>
      </c>
      <c r="G434" s="1">
        <f>VLOOKUP(A434+1/48,Interface!$B$118:$D$483,3)</f>
        <v>6</v>
      </c>
      <c r="H434" s="1">
        <f t="shared" si="37"/>
        <v>2</v>
      </c>
      <c r="I434" s="1">
        <f t="shared" si="36"/>
        <v>15</v>
      </c>
    </row>
    <row r="435" spans="1:9" x14ac:dyDescent="0.35">
      <c r="A435" s="321">
        <f t="shared" si="34"/>
        <v>42021.624999999032</v>
      </c>
      <c r="B435" s="303"/>
      <c r="C435" s="303">
        <v>400</v>
      </c>
      <c r="D435" s="304">
        <f>INDEX(Method_calculation!$J$161:$L$184,Output_interface!I435,Output_interface!H435)</f>
        <v>0</v>
      </c>
      <c r="E435" s="304">
        <f>INDEX(Method_calculation!$J$194:$L$217,Output_interface!I435,Output_interface!H435)</f>
        <v>0</v>
      </c>
      <c r="G435" s="1">
        <f>VLOOKUP(A435+1/48,Interface!$B$118:$D$483,3)</f>
        <v>6</v>
      </c>
      <c r="H435" s="1">
        <f t="shared" si="37"/>
        <v>2</v>
      </c>
      <c r="I435" s="1">
        <f t="shared" si="36"/>
        <v>16</v>
      </c>
    </row>
    <row r="436" spans="1:9" x14ac:dyDescent="0.35">
      <c r="A436" s="321">
        <f t="shared" si="34"/>
        <v>42021.666666665697</v>
      </c>
      <c r="B436" s="303"/>
      <c r="C436" s="303">
        <v>401</v>
      </c>
      <c r="D436" s="304">
        <f>INDEX(Method_calculation!$J$161:$L$184,Output_interface!I436,Output_interface!H436)</f>
        <v>0</v>
      </c>
      <c r="E436" s="304">
        <f>INDEX(Method_calculation!$J$194:$L$217,Output_interface!I436,Output_interface!H436)</f>
        <v>0</v>
      </c>
      <c r="G436" s="1">
        <f>VLOOKUP(A436+1/48,Interface!$B$118:$D$483,3)</f>
        <v>6</v>
      </c>
      <c r="H436" s="1">
        <f t="shared" si="37"/>
        <v>2</v>
      </c>
      <c r="I436" s="1">
        <f t="shared" si="36"/>
        <v>17</v>
      </c>
    </row>
    <row r="437" spans="1:9" x14ac:dyDescent="0.35">
      <c r="A437" s="321">
        <f t="shared" si="34"/>
        <v>42021.708333332361</v>
      </c>
      <c r="B437" s="303"/>
      <c r="C437" s="303">
        <v>402</v>
      </c>
      <c r="D437" s="304">
        <f>INDEX(Method_calculation!$J$161:$L$184,Output_interface!I437,Output_interface!H437)</f>
        <v>0</v>
      </c>
      <c r="E437" s="304">
        <f>INDEX(Method_calculation!$J$194:$L$217,Output_interface!I437,Output_interface!H437)</f>
        <v>0</v>
      </c>
      <c r="G437" s="1">
        <f>VLOOKUP(A437+1/48,Interface!$B$118:$D$483,3)</f>
        <v>6</v>
      </c>
      <c r="H437" s="1">
        <f t="shared" si="37"/>
        <v>2</v>
      </c>
      <c r="I437" s="1">
        <f t="shared" si="36"/>
        <v>18</v>
      </c>
    </row>
    <row r="438" spans="1:9" x14ac:dyDescent="0.35">
      <c r="A438" s="321">
        <f t="shared" si="34"/>
        <v>42021.749999999025</v>
      </c>
      <c r="B438" s="303"/>
      <c r="C438" s="303">
        <v>403</v>
      </c>
      <c r="D438" s="304">
        <f>INDEX(Method_calculation!$J$161:$L$184,Output_interface!I438,Output_interface!H438)</f>
        <v>0</v>
      </c>
      <c r="E438" s="304">
        <f>INDEX(Method_calculation!$J$194:$L$217,Output_interface!I438,Output_interface!H438)</f>
        <v>0</v>
      </c>
      <c r="G438" s="1">
        <f>VLOOKUP(A438+1/48,Interface!$B$118:$D$483,3)</f>
        <v>6</v>
      </c>
      <c r="H438" s="1">
        <f t="shared" si="37"/>
        <v>2</v>
      </c>
      <c r="I438" s="1">
        <f t="shared" si="36"/>
        <v>19</v>
      </c>
    </row>
    <row r="439" spans="1:9" x14ac:dyDescent="0.35">
      <c r="A439" s="321">
        <f t="shared" si="34"/>
        <v>42021.791666665689</v>
      </c>
      <c r="B439" s="303"/>
      <c r="C439" s="303">
        <v>404</v>
      </c>
      <c r="D439" s="304">
        <f>INDEX(Method_calculation!$J$161:$L$184,Output_interface!I439,Output_interface!H439)</f>
        <v>0</v>
      </c>
      <c r="E439" s="304">
        <f>INDEX(Method_calculation!$J$194:$L$217,Output_interface!I439,Output_interface!H439)</f>
        <v>0</v>
      </c>
      <c r="G439" s="1">
        <f>VLOOKUP(A439+1/48,Interface!$B$118:$D$483,3)</f>
        <v>6</v>
      </c>
      <c r="H439" s="1">
        <f t="shared" si="37"/>
        <v>2</v>
      </c>
      <c r="I439" s="1">
        <f t="shared" si="36"/>
        <v>20</v>
      </c>
    </row>
    <row r="440" spans="1:9" x14ac:dyDescent="0.35">
      <c r="A440" s="321">
        <f t="shared" si="34"/>
        <v>42021.833333332354</v>
      </c>
      <c r="B440" s="303"/>
      <c r="C440" s="303">
        <v>405</v>
      </c>
      <c r="D440" s="304">
        <f>INDEX(Method_calculation!$J$161:$L$184,Output_interface!I440,Output_interface!H440)</f>
        <v>0</v>
      </c>
      <c r="E440" s="304">
        <f>INDEX(Method_calculation!$J$194:$L$217,Output_interface!I440,Output_interface!H440)</f>
        <v>0</v>
      </c>
      <c r="G440" s="1">
        <f>VLOOKUP(A440+1/48,Interface!$B$118:$D$483,3)</f>
        <v>6</v>
      </c>
      <c r="H440" s="1">
        <f t="shared" si="37"/>
        <v>2</v>
      </c>
      <c r="I440" s="1">
        <f t="shared" si="36"/>
        <v>21</v>
      </c>
    </row>
    <row r="441" spans="1:9" x14ac:dyDescent="0.35">
      <c r="A441" s="321">
        <f t="shared" si="34"/>
        <v>42021.874999999018</v>
      </c>
      <c r="B441" s="303"/>
      <c r="C441" s="303">
        <v>406</v>
      </c>
      <c r="D441" s="304">
        <f>INDEX(Method_calculation!$J$161:$L$184,Output_interface!I441,Output_interface!H441)</f>
        <v>0</v>
      </c>
      <c r="E441" s="304">
        <f>INDEX(Method_calculation!$J$194:$L$217,Output_interface!I441,Output_interface!H441)</f>
        <v>0</v>
      </c>
      <c r="G441" s="1">
        <f>VLOOKUP(A441+1/48,Interface!$B$118:$D$483,3)</f>
        <v>6</v>
      </c>
      <c r="H441" s="1">
        <f t="shared" si="37"/>
        <v>2</v>
      </c>
      <c r="I441" s="1">
        <f t="shared" si="36"/>
        <v>22</v>
      </c>
    </row>
    <row r="442" spans="1:9" x14ac:dyDescent="0.35">
      <c r="A442" s="321">
        <f t="shared" si="34"/>
        <v>42021.916666665682</v>
      </c>
      <c r="B442" s="303"/>
      <c r="C442" s="303">
        <v>407</v>
      </c>
      <c r="D442" s="304">
        <f>INDEX(Method_calculation!$J$161:$L$184,Output_interface!I442,Output_interface!H442)</f>
        <v>0</v>
      </c>
      <c r="E442" s="304">
        <f>INDEX(Method_calculation!$J$194:$L$217,Output_interface!I442,Output_interface!H442)</f>
        <v>0</v>
      </c>
      <c r="G442" s="1">
        <f>VLOOKUP(A442+1/48,Interface!$B$118:$D$483,3)</f>
        <v>6</v>
      </c>
      <c r="H442" s="1">
        <f t="shared" si="37"/>
        <v>2</v>
      </c>
      <c r="I442" s="1">
        <f t="shared" si="36"/>
        <v>23</v>
      </c>
    </row>
    <row r="443" spans="1:9" x14ac:dyDescent="0.35">
      <c r="A443" s="322">
        <f t="shared" si="34"/>
        <v>42021.958333332346</v>
      </c>
      <c r="B443" s="306"/>
      <c r="C443" s="306">
        <v>408</v>
      </c>
      <c r="D443" s="307">
        <f>INDEX(Method_calculation!$J$161:$L$184,Output_interface!I443,Output_interface!H443)</f>
        <v>0</v>
      </c>
      <c r="E443" s="307">
        <f>INDEX(Method_calculation!$J$194:$L$217,Output_interface!I443,Output_interface!H443)</f>
        <v>0</v>
      </c>
      <c r="G443" s="1">
        <f>VLOOKUP(A443+1/48,Interface!$B$118:$D$483,3)</f>
        <v>6</v>
      </c>
      <c r="H443" s="1">
        <f t="shared" si="37"/>
        <v>2</v>
      </c>
      <c r="I443" s="1">
        <f t="shared" si="36"/>
        <v>24</v>
      </c>
    </row>
    <row r="444" spans="1:9" x14ac:dyDescent="0.35">
      <c r="A444" s="299">
        <f t="shared" si="34"/>
        <v>42021.99999999901</v>
      </c>
      <c r="B444" s="300" t="str">
        <f t="shared" ref="B444" si="38">INDEX($H$27:$H$29,H444)</f>
        <v>Holiday</v>
      </c>
      <c r="C444" s="300">
        <v>409</v>
      </c>
      <c r="D444" s="301">
        <f>INDEX(Method_calculation!$J$161:$L$184,Output_interface!I444,Output_interface!H444)</f>
        <v>0</v>
      </c>
      <c r="E444" s="301">
        <f>INDEX(Method_calculation!$J$194:$L$217,Output_interface!I444,Output_interface!H444)</f>
        <v>0</v>
      </c>
      <c r="G444" s="1">
        <f>VLOOKUP(A444+1/48,Interface!$B$118:$D$483,3)</f>
        <v>7</v>
      </c>
      <c r="H444" s="1">
        <f t="shared" si="37"/>
        <v>3</v>
      </c>
      <c r="I444" s="1">
        <f t="shared" si="36"/>
        <v>1</v>
      </c>
    </row>
    <row r="445" spans="1:9" x14ac:dyDescent="0.35">
      <c r="A445" s="321">
        <f t="shared" si="34"/>
        <v>42022.041666665675</v>
      </c>
      <c r="B445" s="303"/>
      <c r="C445" s="303">
        <v>410</v>
      </c>
      <c r="D445" s="304">
        <f>INDEX(Method_calculation!$J$161:$L$184,Output_interface!I445,Output_interface!H445)</f>
        <v>0</v>
      </c>
      <c r="E445" s="304">
        <f>INDEX(Method_calculation!$J$194:$L$217,Output_interface!I445,Output_interface!H445)</f>
        <v>0</v>
      </c>
      <c r="G445" s="1">
        <f>VLOOKUP(A445+1/48,Interface!$B$118:$D$483,3)</f>
        <v>7</v>
      </c>
      <c r="H445" s="1">
        <f t="shared" si="37"/>
        <v>3</v>
      </c>
      <c r="I445" s="1">
        <f t="shared" si="36"/>
        <v>2</v>
      </c>
    </row>
    <row r="446" spans="1:9" x14ac:dyDescent="0.35">
      <c r="A446" s="321">
        <f t="shared" si="34"/>
        <v>42022.083333332339</v>
      </c>
      <c r="B446" s="303"/>
      <c r="C446" s="303">
        <v>411</v>
      </c>
      <c r="D446" s="304">
        <f>INDEX(Method_calculation!$J$161:$L$184,Output_interface!I446,Output_interface!H446)</f>
        <v>0</v>
      </c>
      <c r="E446" s="304">
        <f>INDEX(Method_calculation!$J$194:$L$217,Output_interface!I446,Output_interface!H446)</f>
        <v>0</v>
      </c>
      <c r="G446" s="1">
        <f>VLOOKUP(A446+1/48,Interface!$B$118:$D$483,3)</f>
        <v>7</v>
      </c>
      <c r="H446" s="1">
        <f t="shared" si="37"/>
        <v>3</v>
      </c>
      <c r="I446" s="1">
        <f t="shared" si="36"/>
        <v>3</v>
      </c>
    </row>
    <row r="447" spans="1:9" x14ac:dyDescent="0.35">
      <c r="A447" s="321">
        <f t="shared" si="34"/>
        <v>42022.124999999003</v>
      </c>
      <c r="B447" s="303"/>
      <c r="C447" s="303">
        <v>412</v>
      </c>
      <c r="D447" s="304">
        <f>INDEX(Method_calculation!$J$161:$L$184,Output_interface!I447,Output_interface!H447)</f>
        <v>0</v>
      </c>
      <c r="E447" s="304">
        <f>INDEX(Method_calculation!$J$194:$L$217,Output_interface!I447,Output_interface!H447)</f>
        <v>0</v>
      </c>
      <c r="G447" s="1">
        <f>VLOOKUP(A447+1/48,Interface!$B$118:$D$483,3)</f>
        <v>7</v>
      </c>
      <c r="H447" s="1">
        <f t="shared" si="37"/>
        <v>3</v>
      </c>
      <c r="I447" s="1">
        <f t="shared" si="36"/>
        <v>4</v>
      </c>
    </row>
    <row r="448" spans="1:9" x14ac:dyDescent="0.35">
      <c r="A448" s="321">
        <f t="shared" si="34"/>
        <v>42022.166666665667</v>
      </c>
      <c r="B448" s="303"/>
      <c r="C448" s="303">
        <v>413</v>
      </c>
      <c r="D448" s="304">
        <f>INDEX(Method_calculation!$J$161:$L$184,Output_interface!I448,Output_interface!H448)</f>
        <v>0</v>
      </c>
      <c r="E448" s="304">
        <f>INDEX(Method_calculation!$J$194:$L$217,Output_interface!I448,Output_interface!H448)</f>
        <v>0</v>
      </c>
      <c r="G448" s="1">
        <f>VLOOKUP(A448+1/48,Interface!$B$118:$D$483,3)</f>
        <v>7</v>
      </c>
      <c r="H448" s="1">
        <f t="shared" si="37"/>
        <v>3</v>
      </c>
      <c r="I448" s="1">
        <f t="shared" si="36"/>
        <v>5</v>
      </c>
    </row>
    <row r="449" spans="1:9" x14ac:dyDescent="0.35">
      <c r="A449" s="321">
        <f t="shared" si="34"/>
        <v>42022.208333332332</v>
      </c>
      <c r="B449" s="303"/>
      <c r="C449" s="303">
        <v>414</v>
      </c>
      <c r="D449" s="304">
        <f>INDEX(Method_calculation!$J$161:$L$184,Output_interface!I449,Output_interface!H449)</f>
        <v>0</v>
      </c>
      <c r="E449" s="304">
        <f>INDEX(Method_calculation!$J$194:$L$217,Output_interface!I449,Output_interface!H449)</f>
        <v>0</v>
      </c>
      <c r="G449" s="1">
        <f>VLOOKUP(A449+1/48,Interface!$B$118:$D$483,3)</f>
        <v>7</v>
      </c>
      <c r="H449" s="1">
        <f t="shared" si="37"/>
        <v>3</v>
      </c>
      <c r="I449" s="1">
        <f t="shared" si="36"/>
        <v>6</v>
      </c>
    </row>
    <row r="450" spans="1:9" x14ac:dyDescent="0.35">
      <c r="A450" s="321">
        <f t="shared" si="34"/>
        <v>42022.249999998996</v>
      </c>
      <c r="B450" s="303"/>
      <c r="C450" s="303">
        <v>415</v>
      </c>
      <c r="D450" s="304">
        <f>INDEX(Method_calculation!$J$161:$L$184,Output_interface!I450,Output_interface!H450)</f>
        <v>0</v>
      </c>
      <c r="E450" s="304">
        <f>INDEX(Method_calculation!$J$194:$L$217,Output_interface!I450,Output_interface!H450)</f>
        <v>0</v>
      </c>
      <c r="G450" s="1">
        <f>VLOOKUP(A450+1/48,Interface!$B$118:$D$483,3)</f>
        <v>7</v>
      </c>
      <c r="H450" s="1">
        <f t="shared" si="37"/>
        <v>3</v>
      </c>
      <c r="I450" s="1">
        <f t="shared" si="36"/>
        <v>7</v>
      </c>
    </row>
    <row r="451" spans="1:9" x14ac:dyDescent="0.35">
      <c r="A451" s="321">
        <f t="shared" si="34"/>
        <v>42022.29166666566</v>
      </c>
      <c r="B451" s="303"/>
      <c r="C451" s="303">
        <v>416</v>
      </c>
      <c r="D451" s="304">
        <f>INDEX(Method_calculation!$J$161:$L$184,Output_interface!I451,Output_interface!H451)</f>
        <v>0</v>
      </c>
      <c r="E451" s="304">
        <f>INDEX(Method_calculation!$J$194:$L$217,Output_interface!I451,Output_interface!H451)</f>
        <v>0</v>
      </c>
      <c r="G451" s="1">
        <f>VLOOKUP(A451+1/48,Interface!$B$118:$D$483,3)</f>
        <v>7</v>
      </c>
      <c r="H451" s="1">
        <f t="shared" si="37"/>
        <v>3</v>
      </c>
      <c r="I451" s="1">
        <f t="shared" si="36"/>
        <v>8</v>
      </c>
    </row>
    <row r="452" spans="1:9" x14ac:dyDescent="0.35">
      <c r="A452" s="321">
        <f t="shared" si="34"/>
        <v>42022.333333332324</v>
      </c>
      <c r="B452" s="303"/>
      <c r="C452" s="303">
        <v>417</v>
      </c>
      <c r="D452" s="304">
        <f>INDEX(Method_calculation!$J$161:$L$184,Output_interface!I452,Output_interface!H452)</f>
        <v>0</v>
      </c>
      <c r="E452" s="304">
        <f>INDEX(Method_calculation!$J$194:$L$217,Output_interface!I452,Output_interface!H452)</f>
        <v>0</v>
      </c>
      <c r="G452" s="1">
        <f>VLOOKUP(A452+1/48,Interface!$B$118:$D$483,3)</f>
        <v>7</v>
      </c>
      <c r="H452" s="1">
        <f t="shared" si="37"/>
        <v>3</v>
      </c>
      <c r="I452" s="1">
        <f t="shared" si="36"/>
        <v>9</v>
      </c>
    </row>
    <row r="453" spans="1:9" x14ac:dyDescent="0.35">
      <c r="A453" s="321">
        <f t="shared" si="34"/>
        <v>42022.374999998989</v>
      </c>
      <c r="B453" s="303"/>
      <c r="C453" s="303">
        <v>418</v>
      </c>
      <c r="D453" s="304">
        <f>INDEX(Method_calculation!$J$161:$L$184,Output_interface!I453,Output_interface!H453)</f>
        <v>0</v>
      </c>
      <c r="E453" s="304">
        <f>INDEX(Method_calculation!$J$194:$L$217,Output_interface!I453,Output_interface!H453)</f>
        <v>0</v>
      </c>
      <c r="G453" s="1">
        <f>VLOOKUP(A453+1/48,Interface!$B$118:$D$483,3)</f>
        <v>7</v>
      </c>
      <c r="H453" s="1">
        <f t="shared" si="37"/>
        <v>3</v>
      </c>
      <c r="I453" s="1">
        <f t="shared" si="36"/>
        <v>10</v>
      </c>
    </row>
    <row r="454" spans="1:9" x14ac:dyDescent="0.35">
      <c r="A454" s="321">
        <f t="shared" si="34"/>
        <v>42022.416666665653</v>
      </c>
      <c r="B454" s="303"/>
      <c r="C454" s="303">
        <v>419</v>
      </c>
      <c r="D454" s="304">
        <f>INDEX(Method_calculation!$J$161:$L$184,Output_interface!I454,Output_interface!H454)</f>
        <v>0</v>
      </c>
      <c r="E454" s="304">
        <f>INDEX(Method_calculation!$J$194:$L$217,Output_interface!I454,Output_interface!H454)</f>
        <v>0</v>
      </c>
      <c r="G454" s="1">
        <f>VLOOKUP(A454+1/48,Interface!$B$118:$D$483,3)</f>
        <v>7</v>
      </c>
      <c r="H454" s="1">
        <f t="shared" si="37"/>
        <v>3</v>
      </c>
      <c r="I454" s="1">
        <f t="shared" si="36"/>
        <v>11</v>
      </c>
    </row>
    <row r="455" spans="1:9" x14ac:dyDescent="0.35">
      <c r="A455" s="321">
        <f t="shared" si="34"/>
        <v>42022.458333332317</v>
      </c>
      <c r="B455" s="303"/>
      <c r="C455" s="303">
        <v>420</v>
      </c>
      <c r="D455" s="304">
        <f>INDEX(Method_calculation!$J$161:$L$184,Output_interface!I455,Output_interface!H455)</f>
        <v>0</v>
      </c>
      <c r="E455" s="304">
        <f>INDEX(Method_calculation!$J$194:$L$217,Output_interface!I455,Output_interface!H455)</f>
        <v>0</v>
      </c>
      <c r="G455" s="1">
        <f>VLOOKUP(A455+1/48,Interface!$B$118:$D$483,3)</f>
        <v>7</v>
      </c>
      <c r="H455" s="1">
        <f t="shared" si="37"/>
        <v>3</v>
      </c>
      <c r="I455" s="1">
        <f t="shared" si="36"/>
        <v>12</v>
      </c>
    </row>
    <row r="456" spans="1:9" x14ac:dyDescent="0.35">
      <c r="A456" s="321">
        <f t="shared" si="34"/>
        <v>42022.499999998981</v>
      </c>
      <c r="B456" s="303"/>
      <c r="C456" s="303">
        <v>421</v>
      </c>
      <c r="D456" s="304">
        <f>INDEX(Method_calculation!$J$161:$L$184,Output_interface!I456,Output_interface!H456)</f>
        <v>0</v>
      </c>
      <c r="E456" s="304">
        <f>INDEX(Method_calculation!$J$194:$L$217,Output_interface!I456,Output_interface!H456)</f>
        <v>0</v>
      </c>
      <c r="G456" s="1">
        <f>VLOOKUP(A456+1/48,Interface!$B$118:$D$483,3)</f>
        <v>7</v>
      </c>
      <c r="H456" s="1">
        <f t="shared" si="37"/>
        <v>3</v>
      </c>
      <c r="I456" s="1">
        <f t="shared" si="36"/>
        <v>13</v>
      </c>
    </row>
    <row r="457" spans="1:9" x14ac:dyDescent="0.35">
      <c r="A457" s="321">
        <f t="shared" si="34"/>
        <v>42022.541666665646</v>
      </c>
      <c r="B457" s="303"/>
      <c r="C457" s="303">
        <v>422</v>
      </c>
      <c r="D457" s="304">
        <f>INDEX(Method_calculation!$J$161:$L$184,Output_interface!I457,Output_interface!H457)</f>
        <v>0</v>
      </c>
      <c r="E457" s="304">
        <f>INDEX(Method_calculation!$J$194:$L$217,Output_interface!I457,Output_interface!H457)</f>
        <v>0</v>
      </c>
      <c r="G457" s="1">
        <f>VLOOKUP(A457+1/48,Interface!$B$118:$D$483,3)</f>
        <v>7</v>
      </c>
      <c r="H457" s="1">
        <f t="shared" si="37"/>
        <v>3</v>
      </c>
      <c r="I457" s="1">
        <f t="shared" si="36"/>
        <v>14</v>
      </c>
    </row>
    <row r="458" spans="1:9" x14ac:dyDescent="0.35">
      <c r="A458" s="321">
        <f t="shared" si="34"/>
        <v>42022.58333333231</v>
      </c>
      <c r="B458" s="303"/>
      <c r="C458" s="303">
        <v>423</v>
      </c>
      <c r="D458" s="304">
        <f>INDEX(Method_calculation!$J$161:$L$184,Output_interface!I458,Output_interface!H458)</f>
        <v>0</v>
      </c>
      <c r="E458" s="304">
        <f>INDEX(Method_calculation!$J$194:$L$217,Output_interface!I458,Output_interface!H458)</f>
        <v>0</v>
      </c>
      <c r="G458" s="1">
        <f>VLOOKUP(A458+1/48,Interface!$B$118:$D$483,3)</f>
        <v>7</v>
      </c>
      <c r="H458" s="1">
        <f t="shared" si="37"/>
        <v>3</v>
      </c>
      <c r="I458" s="1">
        <f t="shared" si="36"/>
        <v>15</v>
      </c>
    </row>
    <row r="459" spans="1:9" x14ac:dyDescent="0.35">
      <c r="A459" s="321">
        <f t="shared" si="34"/>
        <v>42022.624999998974</v>
      </c>
      <c r="B459" s="303"/>
      <c r="C459" s="303">
        <v>424</v>
      </c>
      <c r="D459" s="304">
        <f>INDEX(Method_calculation!$J$161:$L$184,Output_interface!I459,Output_interface!H459)</f>
        <v>0</v>
      </c>
      <c r="E459" s="304">
        <f>INDEX(Method_calculation!$J$194:$L$217,Output_interface!I459,Output_interface!H459)</f>
        <v>0</v>
      </c>
      <c r="G459" s="1">
        <f>VLOOKUP(A459+1/48,Interface!$B$118:$D$483,3)</f>
        <v>7</v>
      </c>
      <c r="H459" s="1">
        <f t="shared" si="37"/>
        <v>3</v>
      </c>
      <c r="I459" s="1">
        <f t="shared" si="36"/>
        <v>16</v>
      </c>
    </row>
    <row r="460" spans="1:9" x14ac:dyDescent="0.35">
      <c r="A460" s="321">
        <f t="shared" si="34"/>
        <v>42022.666666665638</v>
      </c>
      <c r="B460" s="303"/>
      <c r="C460" s="303">
        <v>425</v>
      </c>
      <c r="D460" s="304">
        <f>INDEX(Method_calculation!$J$161:$L$184,Output_interface!I460,Output_interface!H460)</f>
        <v>0</v>
      </c>
      <c r="E460" s="304">
        <f>INDEX(Method_calculation!$J$194:$L$217,Output_interface!I460,Output_interface!H460)</f>
        <v>0</v>
      </c>
      <c r="G460" s="1">
        <f>VLOOKUP(A460+1/48,Interface!$B$118:$D$483,3)</f>
        <v>7</v>
      </c>
      <c r="H460" s="1">
        <f t="shared" si="37"/>
        <v>3</v>
      </c>
      <c r="I460" s="1">
        <f t="shared" si="36"/>
        <v>17</v>
      </c>
    </row>
    <row r="461" spans="1:9" x14ac:dyDescent="0.35">
      <c r="A461" s="321">
        <f t="shared" si="34"/>
        <v>42022.708333332303</v>
      </c>
      <c r="B461" s="303"/>
      <c r="C461" s="303">
        <v>426</v>
      </c>
      <c r="D461" s="304">
        <f>INDEX(Method_calculation!$J$161:$L$184,Output_interface!I461,Output_interface!H461)</f>
        <v>0</v>
      </c>
      <c r="E461" s="304">
        <f>INDEX(Method_calculation!$J$194:$L$217,Output_interface!I461,Output_interface!H461)</f>
        <v>0</v>
      </c>
      <c r="G461" s="1">
        <f>VLOOKUP(A461+1/48,Interface!$B$118:$D$483,3)</f>
        <v>7</v>
      </c>
      <c r="H461" s="1">
        <f t="shared" si="37"/>
        <v>3</v>
      </c>
      <c r="I461" s="1">
        <f t="shared" si="36"/>
        <v>18</v>
      </c>
    </row>
    <row r="462" spans="1:9" x14ac:dyDescent="0.35">
      <c r="A462" s="321">
        <f t="shared" si="34"/>
        <v>42022.749999998967</v>
      </c>
      <c r="B462" s="303"/>
      <c r="C462" s="303">
        <v>427</v>
      </c>
      <c r="D462" s="304">
        <f>INDEX(Method_calculation!$J$161:$L$184,Output_interface!I462,Output_interface!H462)</f>
        <v>0</v>
      </c>
      <c r="E462" s="304">
        <f>INDEX(Method_calculation!$J$194:$L$217,Output_interface!I462,Output_interface!H462)</f>
        <v>0</v>
      </c>
      <c r="G462" s="1">
        <f>VLOOKUP(A462+1/48,Interface!$B$118:$D$483,3)</f>
        <v>7</v>
      </c>
      <c r="H462" s="1">
        <f t="shared" si="37"/>
        <v>3</v>
      </c>
      <c r="I462" s="1">
        <f t="shared" si="36"/>
        <v>19</v>
      </c>
    </row>
    <row r="463" spans="1:9" x14ac:dyDescent="0.35">
      <c r="A463" s="321">
        <f t="shared" si="34"/>
        <v>42022.791666665631</v>
      </c>
      <c r="B463" s="303"/>
      <c r="C463" s="303">
        <v>428</v>
      </c>
      <c r="D463" s="304">
        <f>INDEX(Method_calculation!$J$161:$L$184,Output_interface!I463,Output_interface!H463)</f>
        <v>0</v>
      </c>
      <c r="E463" s="304">
        <f>INDEX(Method_calculation!$J$194:$L$217,Output_interface!I463,Output_interface!H463)</f>
        <v>0</v>
      </c>
      <c r="G463" s="1">
        <f>VLOOKUP(A463+1/48,Interface!$B$118:$D$483,3)</f>
        <v>7</v>
      </c>
      <c r="H463" s="1">
        <f t="shared" si="37"/>
        <v>3</v>
      </c>
      <c r="I463" s="1">
        <f t="shared" si="36"/>
        <v>20</v>
      </c>
    </row>
    <row r="464" spans="1:9" x14ac:dyDescent="0.35">
      <c r="A464" s="321">
        <f t="shared" ref="A464:A527" si="39">+A463+1/24</f>
        <v>42022.833333332295</v>
      </c>
      <c r="B464" s="303"/>
      <c r="C464" s="303">
        <v>429</v>
      </c>
      <c r="D464" s="304">
        <f>INDEX(Method_calculation!$J$161:$L$184,Output_interface!I464,Output_interface!H464)</f>
        <v>0</v>
      </c>
      <c r="E464" s="304">
        <f>INDEX(Method_calculation!$J$194:$L$217,Output_interface!I464,Output_interface!H464)</f>
        <v>0</v>
      </c>
      <c r="G464" s="1">
        <f>VLOOKUP(A464+1/48,Interface!$B$118:$D$483,3)</f>
        <v>7</v>
      </c>
      <c r="H464" s="1">
        <f t="shared" si="37"/>
        <v>3</v>
      </c>
      <c r="I464" s="1">
        <f t="shared" si="36"/>
        <v>21</v>
      </c>
    </row>
    <row r="465" spans="1:9" x14ac:dyDescent="0.35">
      <c r="A465" s="321">
        <f t="shared" si="39"/>
        <v>42022.87499999896</v>
      </c>
      <c r="B465" s="303"/>
      <c r="C465" s="303">
        <v>430</v>
      </c>
      <c r="D465" s="304">
        <f>INDEX(Method_calculation!$J$161:$L$184,Output_interface!I465,Output_interface!H465)</f>
        <v>0</v>
      </c>
      <c r="E465" s="304">
        <f>INDEX(Method_calculation!$J$194:$L$217,Output_interface!I465,Output_interface!H465)</f>
        <v>0</v>
      </c>
      <c r="G465" s="1">
        <f>VLOOKUP(A465+1/48,Interface!$B$118:$D$483,3)</f>
        <v>7</v>
      </c>
      <c r="H465" s="1">
        <f t="shared" si="37"/>
        <v>3</v>
      </c>
      <c r="I465" s="1">
        <f t="shared" si="36"/>
        <v>22</v>
      </c>
    </row>
    <row r="466" spans="1:9" x14ac:dyDescent="0.35">
      <c r="A466" s="321">
        <f t="shared" si="39"/>
        <v>42022.916666665624</v>
      </c>
      <c r="B466" s="303"/>
      <c r="C466" s="303">
        <v>431</v>
      </c>
      <c r="D466" s="304">
        <f>INDEX(Method_calculation!$J$161:$L$184,Output_interface!I466,Output_interface!H466)</f>
        <v>0</v>
      </c>
      <c r="E466" s="304">
        <f>INDEX(Method_calculation!$J$194:$L$217,Output_interface!I466,Output_interface!H466)</f>
        <v>0</v>
      </c>
      <c r="G466" s="1">
        <f>VLOOKUP(A466+1/48,Interface!$B$118:$D$483,3)</f>
        <v>7</v>
      </c>
      <c r="H466" s="1">
        <f t="shared" si="37"/>
        <v>3</v>
      </c>
      <c r="I466" s="1">
        <f t="shared" si="36"/>
        <v>23</v>
      </c>
    </row>
    <row r="467" spans="1:9" x14ac:dyDescent="0.35">
      <c r="A467" s="322">
        <f t="shared" si="39"/>
        <v>42022.958333332288</v>
      </c>
      <c r="B467" s="306"/>
      <c r="C467" s="306">
        <v>432</v>
      </c>
      <c r="D467" s="307">
        <f>INDEX(Method_calculation!$J$161:$L$184,Output_interface!I467,Output_interface!H467)</f>
        <v>0</v>
      </c>
      <c r="E467" s="307">
        <f>INDEX(Method_calculation!$J$194:$L$217,Output_interface!I467,Output_interface!H467)</f>
        <v>0</v>
      </c>
      <c r="G467" s="1">
        <f>VLOOKUP(A467+1/48,Interface!$B$118:$D$483,3)</f>
        <v>7</v>
      </c>
      <c r="H467" s="1">
        <f t="shared" si="37"/>
        <v>3</v>
      </c>
      <c r="I467" s="1">
        <f t="shared" si="36"/>
        <v>24</v>
      </c>
    </row>
    <row r="468" spans="1:9" x14ac:dyDescent="0.35">
      <c r="A468" s="299">
        <f t="shared" si="39"/>
        <v>42022.999999998952</v>
      </c>
      <c r="B468" s="300" t="str">
        <f t="shared" ref="B468" si="40">INDEX($H$27:$H$29,H468)</f>
        <v>Workday</v>
      </c>
      <c r="C468" s="300">
        <v>433</v>
      </c>
      <c r="D468" s="301">
        <f>INDEX(Method_calculation!$J$161:$L$184,Output_interface!I468,Output_interface!H468)</f>
        <v>0</v>
      </c>
      <c r="E468" s="301">
        <f>INDEX(Method_calculation!$J$194:$L$217,Output_interface!I468,Output_interface!H468)</f>
        <v>0</v>
      </c>
      <c r="G468" s="1">
        <f>VLOOKUP(A468+1/48,Interface!$B$118:$D$483,3)</f>
        <v>1</v>
      </c>
      <c r="H468" s="1">
        <f t="shared" si="37"/>
        <v>1</v>
      </c>
      <c r="I468" s="1">
        <f t="shared" si="36"/>
        <v>1</v>
      </c>
    </row>
    <row r="469" spans="1:9" x14ac:dyDescent="0.35">
      <c r="A469" s="321">
        <f t="shared" si="39"/>
        <v>42023.041666665617</v>
      </c>
      <c r="B469" s="303"/>
      <c r="C469" s="303">
        <v>434</v>
      </c>
      <c r="D469" s="304">
        <f>INDEX(Method_calculation!$J$161:$L$184,Output_interface!I469,Output_interface!H469)</f>
        <v>0</v>
      </c>
      <c r="E469" s="304">
        <f>INDEX(Method_calculation!$J$194:$L$217,Output_interface!I469,Output_interface!H469)</f>
        <v>0</v>
      </c>
      <c r="G469" s="1">
        <f>VLOOKUP(A469+1/48,Interface!$B$118:$D$483,3)</f>
        <v>1</v>
      </c>
      <c r="H469" s="1">
        <f t="shared" si="37"/>
        <v>1</v>
      </c>
      <c r="I469" s="1">
        <f t="shared" si="36"/>
        <v>2</v>
      </c>
    </row>
    <row r="470" spans="1:9" x14ac:dyDescent="0.35">
      <c r="A470" s="321">
        <f t="shared" si="39"/>
        <v>42023.083333332281</v>
      </c>
      <c r="B470" s="303"/>
      <c r="C470" s="303">
        <v>435</v>
      </c>
      <c r="D470" s="304">
        <f>INDEX(Method_calculation!$J$161:$L$184,Output_interface!I470,Output_interface!H470)</f>
        <v>0</v>
      </c>
      <c r="E470" s="304">
        <f>INDEX(Method_calculation!$J$194:$L$217,Output_interface!I470,Output_interface!H470)</f>
        <v>0</v>
      </c>
      <c r="G470" s="1">
        <f>VLOOKUP(A470+1/48,Interface!$B$118:$D$483,3)</f>
        <v>1</v>
      </c>
      <c r="H470" s="1">
        <f t="shared" si="37"/>
        <v>1</v>
      </c>
      <c r="I470" s="1">
        <f t="shared" si="36"/>
        <v>3</v>
      </c>
    </row>
    <row r="471" spans="1:9" x14ac:dyDescent="0.35">
      <c r="A471" s="321">
        <f t="shared" si="39"/>
        <v>42023.124999998945</v>
      </c>
      <c r="B471" s="303"/>
      <c r="C471" s="303">
        <v>436</v>
      </c>
      <c r="D471" s="304">
        <f>INDEX(Method_calculation!$J$161:$L$184,Output_interface!I471,Output_interface!H471)</f>
        <v>0</v>
      </c>
      <c r="E471" s="304">
        <f>INDEX(Method_calculation!$J$194:$L$217,Output_interface!I471,Output_interface!H471)</f>
        <v>0</v>
      </c>
      <c r="G471" s="1">
        <f>VLOOKUP(A471+1/48,Interface!$B$118:$D$483,3)</f>
        <v>1</v>
      </c>
      <c r="H471" s="1">
        <f t="shared" si="37"/>
        <v>1</v>
      </c>
      <c r="I471" s="1">
        <f t="shared" si="36"/>
        <v>4</v>
      </c>
    </row>
    <row r="472" spans="1:9" x14ac:dyDescent="0.35">
      <c r="A472" s="321">
        <f t="shared" si="39"/>
        <v>42023.166666665609</v>
      </c>
      <c r="B472" s="303"/>
      <c r="C472" s="303">
        <v>437</v>
      </c>
      <c r="D472" s="304">
        <f>INDEX(Method_calculation!$J$161:$L$184,Output_interface!I472,Output_interface!H472)</f>
        <v>0</v>
      </c>
      <c r="E472" s="304">
        <f>INDEX(Method_calculation!$J$194:$L$217,Output_interface!I472,Output_interface!H472)</f>
        <v>0</v>
      </c>
      <c r="G472" s="1">
        <f>VLOOKUP(A472+1/48,Interface!$B$118:$D$483,3)</f>
        <v>1</v>
      </c>
      <c r="H472" s="1">
        <f t="shared" si="37"/>
        <v>1</v>
      </c>
      <c r="I472" s="1">
        <f t="shared" si="36"/>
        <v>5</v>
      </c>
    </row>
    <row r="473" spans="1:9" x14ac:dyDescent="0.35">
      <c r="A473" s="321">
        <f t="shared" si="39"/>
        <v>42023.208333332273</v>
      </c>
      <c r="B473" s="303"/>
      <c r="C473" s="303">
        <v>438</v>
      </c>
      <c r="D473" s="304">
        <f>INDEX(Method_calculation!$J$161:$L$184,Output_interface!I473,Output_interface!H473)</f>
        <v>0</v>
      </c>
      <c r="E473" s="304">
        <f>INDEX(Method_calculation!$J$194:$L$217,Output_interface!I473,Output_interface!H473)</f>
        <v>0</v>
      </c>
      <c r="G473" s="1">
        <f>VLOOKUP(A473+1/48,Interface!$B$118:$D$483,3)</f>
        <v>1</v>
      </c>
      <c r="H473" s="1">
        <f t="shared" si="37"/>
        <v>1</v>
      </c>
      <c r="I473" s="1">
        <f t="shared" si="36"/>
        <v>6</v>
      </c>
    </row>
    <row r="474" spans="1:9" x14ac:dyDescent="0.35">
      <c r="A474" s="321">
        <f t="shared" si="39"/>
        <v>42023.249999998938</v>
      </c>
      <c r="B474" s="303"/>
      <c r="C474" s="303">
        <v>439</v>
      </c>
      <c r="D474" s="304">
        <f>INDEX(Method_calculation!$J$161:$L$184,Output_interface!I474,Output_interface!H474)</f>
        <v>0</v>
      </c>
      <c r="E474" s="304">
        <f>INDEX(Method_calculation!$J$194:$L$217,Output_interface!I474,Output_interface!H474)</f>
        <v>0</v>
      </c>
      <c r="G474" s="1">
        <f>VLOOKUP(A474+1/48,Interface!$B$118:$D$483,3)</f>
        <v>1</v>
      </c>
      <c r="H474" s="1">
        <f t="shared" si="37"/>
        <v>1</v>
      </c>
      <c r="I474" s="1">
        <f t="shared" si="36"/>
        <v>7</v>
      </c>
    </row>
    <row r="475" spans="1:9" x14ac:dyDescent="0.35">
      <c r="A475" s="321">
        <f t="shared" si="39"/>
        <v>42023.291666665602</v>
      </c>
      <c r="B475" s="303"/>
      <c r="C475" s="303">
        <v>440</v>
      </c>
      <c r="D475" s="304">
        <f>INDEX(Method_calculation!$J$161:$L$184,Output_interface!I475,Output_interface!H475)</f>
        <v>0</v>
      </c>
      <c r="E475" s="304">
        <f>INDEX(Method_calculation!$J$194:$L$217,Output_interface!I475,Output_interface!H475)</f>
        <v>0</v>
      </c>
      <c r="G475" s="1">
        <f>VLOOKUP(A475+1/48,Interface!$B$118:$D$483,3)</f>
        <v>1</v>
      </c>
      <c r="H475" s="1">
        <f t="shared" si="37"/>
        <v>1</v>
      </c>
      <c r="I475" s="1">
        <f t="shared" si="36"/>
        <v>8</v>
      </c>
    </row>
    <row r="476" spans="1:9" x14ac:dyDescent="0.35">
      <c r="A476" s="321">
        <f t="shared" si="39"/>
        <v>42023.333333332266</v>
      </c>
      <c r="B476" s="303"/>
      <c r="C476" s="303">
        <v>441</v>
      </c>
      <c r="D476" s="304">
        <f>INDEX(Method_calculation!$J$161:$L$184,Output_interface!I476,Output_interface!H476)</f>
        <v>0</v>
      </c>
      <c r="E476" s="304">
        <f>INDEX(Method_calculation!$J$194:$L$217,Output_interface!I476,Output_interface!H476)</f>
        <v>0</v>
      </c>
      <c r="G476" s="1">
        <f>VLOOKUP(A476+1/48,Interface!$B$118:$D$483,3)</f>
        <v>1</v>
      </c>
      <c r="H476" s="1">
        <f t="shared" si="37"/>
        <v>1</v>
      </c>
      <c r="I476" s="1">
        <f t="shared" si="36"/>
        <v>9</v>
      </c>
    </row>
    <row r="477" spans="1:9" x14ac:dyDescent="0.35">
      <c r="A477" s="321">
        <f t="shared" si="39"/>
        <v>42023.37499999893</v>
      </c>
      <c r="B477" s="303"/>
      <c r="C477" s="303">
        <v>442</v>
      </c>
      <c r="D477" s="304">
        <f>INDEX(Method_calculation!$J$161:$L$184,Output_interface!I477,Output_interface!H477)</f>
        <v>0</v>
      </c>
      <c r="E477" s="304">
        <f>INDEX(Method_calculation!$J$194:$L$217,Output_interface!I477,Output_interface!H477)</f>
        <v>0</v>
      </c>
      <c r="G477" s="1">
        <f>VLOOKUP(A477+1/48,Interface!$B$118:$D$483,3)</f>
        <v>1</v>
      </c>
      <c r="H477" s="1">
        <f t="shared" si="37"/>
        <v>1</v>
      </c>
      <c r="I477" s="1">
        <f t="shared" si="36"/>
        <v>10</v>
      </c>
    </row>
    <row r="478" spans="1:9" x14ac:dyDescent="0.35">
      <c r="A478" s="321">
        <f t="shared" si="39"/>
        <v>42023.416666665595</v>
      </c>
      <c r="B478" s="303"/>
      <c r="C478" s="303">
        <v>443</v>
      </c>
      <c r="D478" s="304">
        <f>INDEX(Method_calculation!$J$161:$L$184,Output_interface!I478,Output_interface!H478)</f>
        <v>0</v>
      </c>
      <c r="E478" s="304">
        <f>INDEX(Method_calculation!$J$194:$L$217,Output_interface!I478,Output_interface!H478)</f>
        <v>0</v>
      </c>
      <c r="G478" s="1">
        <f>VLOOKUP(A478+1/48,Interface!$B$118:$D$483,3)</f>
        <v>1</v>
      </c>
      <c r="H478" s="1">
        <f t="shared" si="37"/>
        <v>1</v>
      </c>
      <c r="I478" s="1">
        <f t="shared" si="36"/>
        <v>11</v>
      </c>
    </row>
    <row r="479" spans="1:9" x14ac:dyDescent="0.35">
      <c r="A479" s="321">
        <f t="shared" si="39"/>
        <v>42023.458333332259</v>
      </c>
      <c r="B479" s="303"/>
      <c r="C479" s="303">
        <v>444</v>
      </c>
      <c r="D479" s="304">
        <f>INDEX(Method_calculation!$J$161:$L$184,Output_interface!I479,Output_interface!H479)</f>
        <v>0</v>
      </c>
      <c r="E479" s="304">
        <f>INDEX(Method_calculation!$J$194:$L$217,Output_interface!I479,Output_interface!H479)</f>
        <v>0</v>
      </c>
      <c r="G479" s="1">
        <f>VLOOKUP(A479+1/48,Interface!$B$118:$D$483,3)</f>
        <v>1</v>
      </c>
      <c r="H479" s="1">
        <f t="shared" si="37"/>
        <v>1</v>
      </c>
      <c r="I479" s="1">
        <f t="shared" si="36"/>
        <v>12</v>
      </c>
    </row>
    <row r="480" spans="1:9" x14ac:dyDescent="0.35">
      <c r="A480" s="321">
        <f t="shared" si="39"/>
        <v>42023.499999998923</v>
      </c>
      <c r="B480" s="303"/>
      <c r="C480" s="303">
        <v>445</v>
      </c>
      <c r="D480" s="304">
        <f>INDEX(Method_calculation!$J$161:$L$184,Output_interface!I480,Output_interface!H480)</f>
        <v>0</v>
      </c>
      <c r="E480" s="304">
        <f>INDEX(Method_calculation!$J$194:$L$217,Output_interface!I480,Output_interface!H480)</f>
        <v>0</v>
      </c>
      <c r="G480" s="1">
        <f>VLOOKUP(A480+1/48,Interface!$B$118:$D$483,3)</f>
        <v>1</v>
      </c>
      <c r="H480" s="1">
        <f t="shared" si="37"/>
        <v>1</v>
      </c>
      <c r="I480" s="1">
        <f t="shared" si="36"/>
        <v>13</v>
      </c>
    </row>
    <row r="481" spans="1:9" x14ac:dyDescent="0.35">
      <c r="A481" s="321">
        <f t="shared" si="39"/>
        <v>42023.541666665587</v>
      </c>
      <c r="B481" s="303"/>
      <c r="C481" s="303">
        <v>446</v>
      </c>
      <c r="D481" s="304">
        <f>INDEX(Method_calculation!$J$161:$L$184,Output_interface!I481,Output_interface!H481)</f>
        <v>0</v>
      </c>
      <c r="E481" s="304">
        <f>INDEX(Method_calculation!$J$194:$L$217,Output_interface!I481,Output_interface!H481)</f>
        <v>0</v>
      </c>
      <c r="G481" s="1">
        <f>VLOOKUP(A481+1/48,Interface!$B$118:$D$483,3)</f>
        <v>1</v>
      </c>
      <c r="H481" s="1">
        <f t="shared" si="37"/>
        <v>1</v>
      </c>
      <c r="I481" s="1">
        <f t="shared" si="36"/>
        <v>14</v>
      </c>
    </row>
    <row r="482" spans="1:9" x14ac:dyDescent="0.35">
      <c r="A482" s="321">
        <f t="shared" si="39"/>
        <v>42023.583333332252</v>
      </c>
      <c r="B482" s="303"/>
      <c r="C482" s="303">
        <v>447</v>
      </c>
      <c r="D482" s="304">
        <f>INDEX(Method_calculation!$J$161:$L$184,Output_interface!I482,Output_interface!H482)</f>
        <v>0</v>
      </c>
      <c r="E482" s="304">
        <f>INDEX(Method_calculation!$J$194:$L$217,Output_interface!I482,Output_interface!H482)</f>
        <v>0</v>
      </c>
      <c r="G482" s="1">
        <f>VLOOKUP(A482+1/48,Interface!$B$118:$D$483,3)</f>
        <v>1</v>
      </c>
      <c r="H482" s="1">
        <f t="shared" si="37"/>
        <v>1</v>
      </c>
      <c r="I482" s="1">
        <f t="shared" si="36"/>
        <v>15</v>
      </c>
    </row>
    <row r="483" spans="1:9" x14ac:dyDescent="0.35">
      <c r="A483" s="321">
        <f t="shared" si="39"/>
        <v>42023.624999998916</v>
      </c>
      <c r="B483" s="303"/>
      <c r="C483" s="303">
        <v>448</v>
      </c>
      <c r="D483" s="304">
        <f>INDEX(Method_calculation!$J$161:$L$184,Output_interface!I483,Output_interface!H483)</f>
        <v>0</v>
      </c>
      <c r="E483" s="304">
        <f>INDEX(Method_calculation!$J$194:$L$217,Output_interface!I483,Output_interface!H483)</f>
        <v>0</v>
      </c>
      <c r="G483" s="1">
        <f>VLOOKUP(A483+1/48,Interface!$B$118:$D$483,3)</f>
        <v>1</v>
      </c>
      <c r="H483" s="1">
        <f t="shared" si="37"/>
        <v>1</v>
      </c>
      <c r="I483" s="1">
        <f t="shared" si="36"/>
        <v>16</v>
      </c>
    </row>
    <row r="484" spans="1:9" x14ac:dyDescent="0.35">
      <c r="A484" s="321">
        <f t="shared" si="39"/>
        <v>42023.66666666558</v>
      </c>
      <c r="B484" s="303"/>
      <c r="C484" s="303">
        <v>449</v>
      </c>
      <c r="D484" s="304">
        <f>INDEX(Method_calculation!$J$161:$L$184,Output_interface!I484,Output_interface!H484)</f>
        <v>0</v>
      </c>
      <c r="E484" s="304">
        <f>INDEX(Method_calculation!$J$194:$L$217,Output_interface!I484,Output_interface!H484)</f>
        <v>0</v>
      </c>
      <c r="G484" s="1">
        <f>VLOOKUP(A484+1/48,Interface!$B$118:$D$483,3)</f>
        <v>1</v>
      </c>
      <c r="H484" s="1">
        <f t="shared" si="37"/>
        <v>1</v>
      </c>
      <c r="I484" s="1">
        <f t="shared" ref="I484:I547" si="41">MOD(C484-1,24)+1</f>
        <v>17</v>
      </c>
    </row>
    <row r="485" spans="1:9" x14ac:dyDescent="0.35">
      <c r="A485" s="321">
        <f t="shared" si="39"/>
        <v>42023.708333332244</v>
      </c>
      <c r="B485" s="303"/>
      <c r="C485" s="303">
        <v>450</v>
      </c>
      <c r="D485" s="304">
        <f>INDEX(Method_calculation!$J$161:$L$184,Output_interface!I485,Output_interface!H485)</f>
        <v>0</v>
      </c>
      <c r="E485" s="304">
        <f>INDEX(Method_calculation!$J$194:$L$217,Output_interface!I485,Output_interface!H485)</f>
        <v>0</v>
      </c>
      <c r="G485" s="1">
        <f>VLOOKUP(A485+1/48,Interface!$B$118:$D$483,3)</f>
        <v>1</v>
      </c>
      <c r="H485" s="1">
        <f t="shared" ref="H485:H548" si="42">IF(G485=7,3,IF(G485=6,2,1))</f>
        <v>1</v>
      </c>
      <c r="I485" s="1">
        <f t="shared" si="41"/>
        <v>18</v>
      </c>
    </row>
    <row r="486" spans="1:9" x14ac:dyDescent="0.35">
      <c r="A486" s="321">
        <f t="shared" si="39"/>
        <v>42023.749999998909</v>
      </c>
      <c r="B486" s="303"/>
      <c r="C486" s="303">
        <v>451</v>
      </c>
      <c r="D486" s="304">
        <f>INDEX(Method_calculation!$J$161:$L$184,Output_interface!I486,Output_interface!H486)</f>
        <v>0</v>
      </c>
      <c r="E486" s="304">
        <f>INDEX(Method_calculation!$J$194:$L$217,Output_interface!I486,Output_interface!H486)</f>
        <v>0</v>
      </c>
      <c r="G486" s="1">
        <f>VLOOKUP(A486+1/48,Interface!$B$118:$D$483,3)</f>
        <v>1</v>
      </c>
      <c r="H486" s="1">
        <f t="shared" si="42"/>
        <v>1</v>
      </c>
      <c r="I486" s="1">
        <f t="shared" si="41"/>
        <v>19</v>
      </c>
    </row>
    <row r="487" spans="1:9" x14ac:dyDescent="0.35">
      <c r="A487" s="321">
        <f t="shared" si="39"/>
        <v>42023.791666665573</v>
      </c>
      <c r="B487" s="303"/>
      <c r="C487" s="303">
        <v>452</v>
      </c>
      <c r="D487" s="304">
        <f>INDEX(Method_calculation!$J$161:$L$184,Output_interface!I487,Output_interface!H487)</f>
        <v>0</v>
      </c>
      <c r="E487" s="304">
        <f>INDEX(Method_calculation!$J$194:$L$217,Output_interface!I487,Output_interface!H487)</f>
        <v>0</v>
      </c>
      <c r="G487" s="1">
        <f>VLOOKUP(A487+1/48,Interface!$B$118:$D$483,3)</f>
        <v>1</v>
      </c>
      <c r="H487" s="1">
        <f t="shared" si="42"/>
        <v>1</v>
      </c>
      <c r="I487" s="1">
        <f t="shared" si="41"/>
        <v>20</v>
      </c>
    </row>
    <row r="488" spans="1:9" x14ac:dyDescent="0.35">
      <c r="A488" s="321">
        <f t="shared" si="39"/>
        <v>42023.833333332237</v>
      </c>
      <c r="B488" s="303"/>
      <c r="C488" s="303">
        <v>453</v>
      </c>
      <c r="D488" s="304">
        <f>INDEX(Method_calculation!$J$161:$L$184,Output_interface!I488,Output_interface!H488)</f>
        <v>0</v>
      </c>
      <c r="E488" s="304">
        <f>INDEX(Method_calculation!$J$194:$L$217,Output_interface!I488,Output_interface!H488)</f>
        <v>0</v>
      </c>
      <c r="G488" s="1">
        <f>VLOOKUP(A488+1/48,Interface!$B$118:$D$483,3)</f>
        <v>1</v>
      </c>
      <c r="H488" s="1">
        <f t="shared" si="42"/>
        <v>1</v>
      </c>
      <c r="I488" s="1">
        <f t="shared" si="41"/>
        <v>21</v>
      </c>
    </row>
    <row r="489" spans="1:9" x14ac:dyDescent="0.35">
      <c r="A489" s="321">
        <f t="shared" si="39"/>
        <v>42023.874999998901</v>
      </c>
      <c r="B489" s="303"/>
      <c r="C489" s="303">
        <v>454</v>
      </c>
      <c r="D489" s="304">
        <f>INDEX(Method_calculation!$J$161:$L$184,Output_interface!I489,Output_interface!H489)</f>
        <v>0</v>
      </c>
      <c r="E489" s="304">
        <f>INDEX(Method_calculation!$J$194:$L$217,Output_interface!I489,Output_interface!H489)</f>
        <v>0</v>
      </c>
      <c r="G489" s="1">
        <f>VLOOKUP(A489+1/48,Interface!$B$118:$D$483,3)</f>
        <v>1</v>
      </c>
      <c r="H489" s="1">
        <f t="shared" si="42"/>
        <v>1</v>
      </c>
      <c r="I489" s="1">
        <f t="shared" si="41"/>
        <v>22</v>
      </c>
    </row>
    <row r="490" spans="1:9" x14ac:dyDescent="0.35">
      <c r="A490" s="321">
        <f t="shared" si="39"/>
        <v>42023.916666665566</v>
      </c>
      <c r="B490" s="303"/>
      <c r="C490" s="303">
        <v>455</v>
      </c>
      <c r="D490" s="304">
        <f>INDEX(Method_calculation!$J$161:$L$184,Output_interface!I490,Output_interface!H490)</f>
        <v>0</v>
      </c>
      <c r="E490" s="304">
        <f>INDEX(Method_calculation!$J$194:$L$217,Output_interface!I490,Output_interface!H490)</f>
        <v>0</v>
      </c>
      <c r="G490" s="1">
        <f>VLOOKUP(A490+1/48,Interface!$B$118:$D$483,3)</f>
        <v>1</v>
      </c>
      <c r="H490" s="1">
        <f t="shared" si="42"/>
        <v>1</v>
      </c>
      <c r="I490" s="1">
        <f t="shared" si="41"/>
        <v>23</v>
      </c>
    </row>
    <row r="491" spans="1:9" x14ac:dyDescent="0.35">
      <c r="A491" s="322">
        <f t="shared" si="39"/>
        <v>42023.95833333223</v>
      </c>
      <c r="B491" s="306"/>
      <c r="C491" s="306">
        <v>456</v>
      </c>
      <c r="D491" s="307">
        <f>INDEX(Method_calculation!$J$161:$L$184,Output_interface!I491,Output_interface!H491)</f>
        <v>0</v>
      </c>
      <c r="E491" s="307">
        <f>INDEX(Method_calculation!$J$194:$L$217,Output_interface!I491,Output_interface!H491)</f>
        <v>0</v>
      </c>
      <c r="G491" s="1">
        <f>VLOOKUP(A491+1/48,Interface!$B$118:$D$483,3)</f>
        <v>1</v>
      </c>
      <c r="H491" s="1">
        <f t="shared" si="42"/>
        <v>1</v>
      </c>
      <c r="I491" s="1">
        <f t="shared" si="41"/>
        <v>24</v>
      </c>
    </row>
    <row r="492" spans="1:9" x14ac:dyDescent="0.35">
      <c r="A492" s="299">
        <f t="shared" si="39"/>
        <v>42023.999999998894</v>
      </c>
      <c r="B492" s="300" t="str">
        <f t="shared" ref="B492" si="43">INDEX($H$27:$H$29,H492)</f>
        <v>Workday</v>
      </c>
      <c r="C492" s="300">
        <v>457</v>
      </c>
      <c r="D492" s="301">
        <f>INDEX(Method_calculation!$J$161:$L$184,Output_interface!I492,Output_interface!H492)</f>
        <v>0</v>
      </c>
      <c r="E492" s="301">
        <f>INDEX(Method_calculation!$J$194:$L$217,Output_interface!I492,Output_interface!H492)</f>
        <v>0</v>
      </c>
      <c r="G492" s="1">
        <f>VLOOKUP(A492+1/48,Interface!$B$118:$D$483,3)</f>
        <v>2</v>
      </c>
      <c r="H492" s="1">
        <f t="shared" si="42"/>
        <v>1</v>
      </c>
      <c r="I492" s="1">
        <f t="shared" si="41"/>
        <v>1</v>
      </c>
    </row>
    <row r="493" spans="1:9" x14ac:dyDescent="0.35">
      <c r="A493" s="321">
        <f t="shared" si="39"/>
        <v>42024.041666665558</v>
      </c>
      <c r="B493" s="303"/>
      <c r="C493" s="303">
        <v>458</v>
      </c>
      <c r="D493" s="304">
        <f>INDEX(Method_calculation!$J$161:$L$184,Output_interface!I493,Output_interface!H493)</f>
        <v>0</v>
      </c>
      <c r="E493" s="304">
        <f>INDEX(Method_calculation!$J$194:$L$217,Output_interface!I493,Output_interface!H493)</f>
        <v>0</v>
      </c>
      <c r="G493" s="1">
        <f>VLOOKUP(A493+1/48,Interface!$B$118:$D$483,3)</f>
        <v>2</v>
      </c>
      <c r="H493" s="1">
        <f t="shared" si="42"/>
        <v>1</v>
      </c>
      <c r="I493" s="1">
        <f t="shared" si="41"/>
        <v>2</v>
      </c>
    </row>
    <row r="494" spans="1:9" x14ac:dyDescent="0.35">
      <c r="A494" s="321">
        <f t="shared" si="39"/>
        <v>42024.083333332223</v>
      </c>
      <c r="B494" s="303"/>
      <c r="C494" s="303">
        <v>459</v>
      </c>
      <c r="D494" s="304">
        <f>INDEX(Method_calculation!$J$161:$L$184,Output_interface!I494,Output_interface!H494)</f>
        <v>0</v>
      </c>
      <c r="E494" s="304">
        <f>INDEX(Method_calculation!$J$194:$L$217,Output_interface!I494,Output_interface!H494)</f>
        <v>0</v>
      </c>
      <c r="G494" s="1">
        <f>VLOOKUP(A494+1/48,Interface!$B$118:$D$483,3)</f>
        <v>2</v>
      </c>
      <c r="H494" s="1">
        <f t="shared" si="42"/>
        <v>1</v>
      </c>
      <c r="I494" s="1">
        <f t="shared" si="41"/>
        <v>3</v>
      </c>
    </row>
    <row r="495" spans="1:9" x14ac:dyDescent="0.35">
      <c r="A495" s="321">
        <f t="shared" si="39"/>
        <v>42024.124999998887</v>
      </c>
      <c r="B495" s="303"/>
      <c r="C495" s="303">
        <v>460</v>
      </c>
      <c r="D495" s="304">
        <f>INDEX(Method_calculation!$J$161:$L$184,Output_interface!I495,Output_interface!H495)</f>
        <v>0</v>
      </c>
      <c r="E495" s="304">
        <f>INDEX(Method_calculation!$J$194:$L$217,Output_interface!I495,Output_interface!H495)</f>
        <v>0</v>
      </c>
      <c r="G495" s="1">
        <f>VLOOKUP(A495+1/48,Interface!$B$118:$D$483,3)</f>
        <v>2</v>
      </c>
      <c r="H495" s="1">
        <f t="shared" si="42"/>
        <v>1</v>
      </c>
      <c r="I495" s="1">
        <f t="shared" si="41"/>
        <v>4</v>
      </c>
    </row>
    <row r="496" spans="1:9" x14ac:dyDescent="0.35">
      <c r="A496" s="321">
        <f t="shared" si="39"/>
        <v>42024.166666665551</v>
      </c>
      <c r="B496" s="303"/>
      <c r="C496" s="303">
        <v>461</v>
      </c>
      <c r="D496" s="304">
        <f>INDEX(Method_calculation!$J$161:$L$184,Output_interface!I496,Output_interface!H496)</f>
        <v>0</v>
      </c>
      <c r="E496" s="304">
        <f>INDEX(Method_calculation!$J$194:$L$217,Output_interface!I496,Output_interface!H496)</f>
        <v>0</v>
      </c>
      <c r="G496" s="1">
        <f>VLOOKUP(A496+1/48,Interface!$B$118:$D$483,3)</f>
        <v>2</v>
      </c>
      <c r="H496" s="1">
        <f t="shared" si="42"/>
        <v>1</v>
      </c>
      <c r="I496" s="1">
        <f t="shared" si="41"/>
        <v>5</v>
      </c>
    </row>
    <row r="497" spans="1:9" x14ac:dyDescent="0.35">
      <c r="A497" s="321">
        <f t="shared" si="39"/>
        <v>42024.208333332215</v>
      </c>
      <c r="B497" s="303"/>
      <c r="C497" s="303">
        <v>462</v>
      </c>
      <c r="D497" s="304">
        <f>INDEX(Method_calculation!$J$161:$L$184,Output_interface!I497,Output_interface!H497)</f>
        <v>0</v>
      </c>
      <c r="E497" s="304">
        <f>INDEX(Method_calculation!$J$194:$L$217,Output_interface!I497,Output_interface!H497)</f>
        <v>0</v>
      </c>
      <c r="G497" s="1">
        <f>VLOOKUP(A497+1/48,Interface!$B$118:$D$483,3)</f>
        <v>2</v>
      </c>
      <c r="H497" s="1">
        <f t="shared" si="42"/>
        <v>1</v>
      </c>
      <c r="I497" s="1">
        <f t="shared" si="41"/>
        <v>6</v>
      </c>
    </row>
    <row r="498" spans="1:9" x14ac:dyDescent="0.35">
      <c r="A498" s="321">
        <f t="shared" si="39"/>
        <v>42024.24999999888</v>
      </c>
      <c r="B498" s="303"/>
      <c r="C498" s="303">
        <v>463</v>
      </c>
      <c r="D498" s="304">
        <f>INDEX(Method_calculation!$J$161:$L$184,Output_interface!I498,Output_interface!H498)</f>
        <v>0</v>
      </c>
      <c r="E498" s="304">
        <f>INDEX(Method_calculation!$J$194:$L$217,Output_interface!I498,Output_interface!H498)</f>
        <v>0</v>
      </c>
      <c r="G498" s="1">
        <f>VLOOKUP(A498+1/48,Interface!$B$118:$D$483,3)</f>
        <v>2</v>
      </c>
      <c r="H498" s="1">
        <f t="shared" si="42"/>
        <v>1</v>
      </c>
      <c r="I498" s="1">
        <f t="shared" si="41"/>
        <v>7</v>
      </c>
    </row>
    <row r="499" spans="1:9" x14ac:dyDescent="0.35">
      <c r="A499" s="321">
        <f t="shared" si="39"/>
        <v>42024.291666665544</v>
      </c>
      <c r="B499" s="303"/>
      <c r="C499" s="303">
        <v>464</v>
      </c>
      <c r="D499" s="304">
        <f>INDEX(Method_calculation!$J$161:$L$184,Output_interface!I499,Output_interface!H499)</f>
        <v>0</v>
      </c>
      <c r="E499" s="304">
        <f>INDEX(Method_calculation!$J$194:$L$217,Output_interface!I499,Output_interface!H499)</f>
        <v>0</v>
      </c>
      <c r="G499" s="1">
        <f>VLOOKUP(A499+1/48,Interface!$B$118:$D$483,3)</f>
        <v>2</v>
      </c>
      <c r="H499" s="1">
        <f t="shared" si="42"/>
        <v>1</v>
      </c>
      <c r="I499" s="1">
        <f t="shared" si="41"/>
        <v>8</v>
      </c>
    </row>
    <row r="500" spans="1:9" x14ac:dyDescent="0.35">
      <c r="A500" s="321">
        <f t="shared" si="39"/>
        <v>42024.333333332208</v>
      </c>
      <c r="B500" s="303"/>
      <c r="C500" s="303">
        <v>465</v>
      </c>
      <c r="D500" s="304">
        <f>INDEX(Method_calculation!$J$161:$L$184,Output_interface!I500,Output_interface!H500)</f>
        <v>0</v>
      </c>
      <c r="E500" s="304">
        <f>INDEX(Method_calculation!$J$194:$L$217,Output_interface!I500,Output_interface!H500)</f>
        <v>0</v>
      </c>
      <c r="G500" s="1">
        <f>VLOOKUP(A500+1/48,Interface!$B$118:$D$483,3)</f>
        <v>2</v>
      </c>
      <c r="H500" s="1">
        <f t="shared" si="42"/>
        <v>1</v>
      </c>
      <c r="I500" s="1">
        <f t="shared" si="41"/>
        <v>9</v>
      </c>
    </row>
    <row r="501" spans="1:9" x14ac:dyDescent="0.35">
      <c r="A501" s="321">
        <f t="shared" si="39"/>
        <v>42024.374999998872</v>
      </c>
      <c r="B501" s="303"/>
      <c r="C501" s="303">
        <v>466</v>
      </c>
      <c r="D501" s="304">
        <f>INDEX(Method_calculation!$J$161:$L$184,Output_interface!I501,Output_interface!H501)</f>
        <v>0</v>
      </c>
      <c r="E501" s="304">
        <f>INDEX(Method_calculation!$J$194:$L$217,Output_interface!I501,Output_interface!H501)</f>
        <v>0</v>
      </c>
      <c r="G501" s="1">
        <f>VLOOKUP(A501+1/48,Interface!$B$118:$D$483,3)</f>
        <v>2</v>
      </c>
      <c r="H501" s="1">
        <f t="shared" si="42"/>
        <v>1</v>
      </c>
      <c r="I501" s="1">
        <f t="shared" si="41"/>
        <v>10</v>
      </c>
    </row>
    <row r="502" spans="1:9" x14ac:dyDescent="0.35">
      <c r="A502" s="321">
        <f t="shared" si="39"/>
        <v>42024.416666665536</v>
      </c>
      <c r="B502" s="303"/>
      <c r="C502" s="303">
        <v>467</v>
      </c>
      <c r="D502" s="304">
        <f>INDEX(Method_calculation!$J$161:$L$184,Output_interface!I502,Output_interface!H502)</f>
        <v>0</v>
      </c>
      <c r="E502" s="304">
        <f>INDEX(Method_calculation!$J$194:$L$217,Output_interface!I502,Output_interface!H502)</f>
        <v>0</v>
      </c>
      <c r="G502" s="1">
        <f>VLOOKUP(A502+1/48,Interface!$B$118:$D$483,3)</f>
        <v>2</v>
      </c>
      <c r="H502" s="1">
        <f t="shared" si="42"/>
        <v>1</v>
      </c>
      <c r="I502" s="1">
        <f t="shared" si="41"/>
        <v>11</v>
      </c>
    </row>
    <row r="503" spans="1:9" x14ac:dyDescent="0.35">
      <c r="A503" s="321">
        <f t="shared" si="39"/>
        <v>42024.458333332201</v>
      </c>
      <c r="B503" s="303"/>
      <c r="C503" s="303">
        <v>468</v>
      </c>
      <c r="D503" s="304">
        <f>INDEX(Method_calculation!$J$161:$L$184,Output_interface!I503,Output_interface!H503)</f>
        <v>0</v>
      </c>
      <c r="E503" s="304">
        <f>INDEX(Method_calculation!$J$194:$L$217,Output_interface!I503,Output_interface!H503)</f>
        <v>0</v>
      </c>
      <c r="G503" s="1">
        <f>VLOOKUP(A503+1/48,Interface!$B$118:$D$483,3)</f>
        <v>2</v>
      </c>
      <c r="H503" s="1">
        <f t="shared" si="42"/>
        <v>1</v>
      </c>
      <c r="I503" s="1">
        <f t="shared" si="41"/>
        <v>12</v>
      </c>
    </row>
    <row r="504" spans="1:9" x14ac:dyDescent="0.35">
      <c r="A504" s="321">
        <f t="shared" si="39"/>
        <v>42024.499999998865</v>
      </c>
      <c r="B504" s="303"/>
      <c r="C504" s="303">
        <v>469</v>
      </c>
      <c r="D504" s="304">
        <f>INDEX(Method_calculation!$J$161:$L$184,Output_interface!I504,Output_interface!H504)</f>
        <v>0</v>
      </c>
      <c r="E504" s="304">
        <f>INDEX(Method_calculation!$J$194:$L$217,Output_interface!I504,Output_interface!H504)</f>
        <v>0</v>
      </c>
      <c r="G504" s="1">
        <f>VLOOKUP(A504+1/48,Interface!$B$118:$D$483,3)</f>
        <v>2</v>
      </c>
      <c r="H504" s="1">
        <f t="shared" si="42"/>
        <v>1</v>
      </c>
      <c r="I504" s="1">
        <f t="shared" si="41"/>
        <v>13</v>
      </c>
    </row>
    <row r="505" spans="1:9" x14ac:dyDescent="0.35">
      <c r="A505" s="321">
        <f t="shared" si="39"/>
        <v>42024.541666665529</v>
      </c>
      <c r="B505" s="303"/>
      <c r="C505" s="303">
        <v>470</v>
      </c>
      <c r="D505" s="304">
        <f>INDEX(Method_calculation!$J$161:$L$184,Output_interface!I505,Output_interface!H505)</f>
        <v>0</v>
      </c>
      <c r="E505" s="304">
        <f>INDEX(Method_calculation!$J$194:$L$217,Output_interface!I505,Output_interface!H505)</f>
        <v>0</v>
      </c>
      <c r="G505" s="1">
        <f>VLOOKUP(A505+1/48,Interface!$B$118:$D$483,3)</f>
        <v>2</v>
      </c>
      <c r="H505" s="1">
        <f t="shared" si="42"/>
        <v>1</v>
      </c>
      <c r="I505" s="1">
        <f t="shared" si="41"/>
        <v>14</v>
      </c>
    </row>
    <row r="506" spans="1:9" x14ac:dyDescent="0.35">
      <c r="A506" s="321">
        <f t="shared" si="39"/>
        <v>42024.583333332193</v>
      </c>
      <c r="B506" s="303"/>
      <c r="C506" s="303">
        <v>471</v>
      </c>
      <c r="D506" s="304">
        <f>INDEX(Method_calculation!$J$161:$L$184,Output_interface!I506,Output_interface!H506)</f>
        <v>0</v>
      </c>
      <c r="E506" s="304">
        <f>INDEX(Method_calculation!$J$194:$L$217,Output_interface!I506,Output_interface!H506)</f>
        <v>0</v>
      </c>
      <c r="G506" s="1">
        <f>VLOOKUP(A506+1/48,Interface!$B$118:$D$483,3)</f>
        <v>2</v>
      </c>
      <c r="H506" s="1">
        <f t="shared" si="42"/>
        <v>1</v>
      </c>
      <c r="I506" s="1">
        <f t="shared" si="41"/>
        <v>15</v>
      </c>
    </row>
    <row r="507" spans="1:9" x14ac:dyDescent="0.35">
      <c r="A507" s="321">
        <f t="shared" si="39"/>
        <v>42024.624999998858</v>
      </c>
      <c r="B507" s="303"/>
      <c r="C507" s="303">
        <v>472</v>
      </c>
      <c r="D507" s="304">
        <f>INDEX(Method_calculation!$J$161:$L$184,Output_interface!I507,Output_interface!H507)</f>
        <v>0</v>
      </c>
      <c r="E507" s="304">
        <f>INDEX(Method_calculation!$J$194:$L$217,Output_interface!I507,Output_interface!H507)</f>
        <v>0</v>
      </c>
      <c r="G507" s="1">
        <f>VLOOKUP(A507+1/48,Interface!$B$118:$D$483,3)</f>
        <v>2</v>
      </c>
      <c r="H507" s="1">
        <f t="shared" si="42"/>
        <v>1</v>
      </c>
      <c r="I507" s="1">
        <f t="shared" si="41"/>
        <v>16</v>
      </c>
    </row>
    <row r="508" spans="1:9" x14ac:dyDescent="0.35">
      <c r="A508" s="321">
        <f t="shared" si="39"/>
        <v>42024.666666665522</v>
      </c>
      <c r="B508" s="303"/>
      <c r="C508" s="303">
        <v>473</v>
      </c>
      <c r="D508" s="304">
        <f>INDEX(Method_calculation!$J$161:$L$184,Output_interface!I508,Output_interface!H508)</f>
        <v>0</v>
      </c>
      <c r="E508" s="304">
        <f>INDEX(Method_calculation!$J$194:$L$217,Output_interface!I508,Output_interface!H508)</f>
        <v>0</v>
      </c>
      <c r="G508" s="1">
        <f>VLOOKUP(A508+1/48,Interface!$B$118:$D$483,3)</f>
        <v>2</v>
      </c>
      <c r="H508" s="1">
        <f t="shared" si="42"/>
        <v>1</v>
      </c>
      <c r="I508" s="1">
        <f t="shared" si="41"/>
        <v>17</v>
      </c>
    </row>
    <row r="509" spans="1:9" x14ac:dyDescent="0.35">
      <c r="A509" s="321">
        <f t="shared" si="39"/>
        <v>42024.708333332186</v>
      </c>
      <c r="B509" s="303"/>
      <c r="C509" s="303">
        <v>474</v>
      </c>
      <c r="D509" s="304">
        <f>INDEX(Method_calculation!$J$161:$L$184,Output_interface!I509,Output_interface!H509)</f>
        <v>0</v>
      </c>
      <c r="E509" s="304">
        <f>INDEX(Method_calculation!$J$194:$L$217,Output_interface!I509,Output_interface!H509)</f>
        <v>0</v>
      </c>
      <c r="G509" s="1">
        <f>VLOOKUP(A509+1/48,Interface!$B$118:$D$483,3)</f>
        <v>2</v>
      </c>
      <c r="H509" s="1">
        <f t="shared" si="42"/>
        <v>1</v>
      </c>
      <c r="I509" s="1">
        <f t="shared" si="41"/>
        <v>18</v>
      </c>
    </row>
    <row r="510" spans="1:9" x14ac:dyDescent="0.35">
      <c r="A510" s="321">
        <f t="shared" si="39"/>
        <v>42024.74999999885</v>
      </c>
      <c r="B510" s="303"/>
      <c r="C510" s="303">
        <v>475</v>
      </c>
      <c r="D510" s="304">
        <f>INDEX(Method_calculation!$J$161:$L$184,Output_interface!I510,Output_interface!H510)</f>
        <v>0</v>
      </c>
      <c r="E510" s="304">
        <f>INDEX(Method_calculation!$J$194:$L$217,Output_interface!I510,Output_interface!H510)</f>
        <v>0</v>
      </c>
      <c r="G510" s="1">
        <f>VLOOKUP(A510+1/48,Interface!$B$118:$D$483,3)</f>
        <v>2</v>
      </c>
      <c r="H510" s="1">
        <f t="shared" si="42"/>
        <v>1</v>
      </c>
      <c r="I510" s="1">
        <f t="shared" si="41"/>
        <v>19</v>
      </c>
    </row>
    <row r="511" spans="1:9" x14ac:dyDescent="0.35">
      <c r="A511" s="321">
        <f t="shared" si="39"/>
        <v>42024.791666665515</v>
      </c>
      <c r="B511" s="303"/>
      <c r="C511" s="303">
        <v>476</v>
      </c>
      <c r="D511" s="304">
        <f>INDEX(Method_calculation!$J$161:$L$184,Output_interface!I511,Output_interface!H511)</f>
        <v>0</v>
      </c>
      <c r="E511" s="304">
        <f>INDEX(Method_calculation!$J$194:$L$217,Output_interface!I511,Output_interface!H511)</f>
        <v>0</v>
      </c>
      <c r="G511" s="1">
        <f>VLOOKUP(A511+1/48,Interface!$B$118:$D$483,3)</f>
        <v>2</v>
      </c>
      <c r="H511" s="1">
        <f t="shared" si="42"/>
        <v>1</v>
      </c>
      <c r="I511" s="1">
        <f t="shared" si="41"/>
        <v>20</v>
      </c>
    </row>
    <row r="512" spans="1:9" x14ac:dyDescent="0.35">
      <c r="A512" s="321">
        <f t="shared" si="39"/>
        <v>42024.833333332179</v>
      </c>
      <c r="B512" s="303"/>
      <c r="C512" s="303">
        <v>477</v>
      </c>
      <c r="D512" s="304">
        <f>INDEX(Method_calculation!$J$161:$L$184,Output_interface!I512,Output_interface!H512)</f>
        <v>0</v>
      </c>
      <c r="E512" s="304">
        <f>INDEX(Method_calculation!$J$194:$L$217,Output_interface!I512,Output_interface!H512)</f>
        <v>0</v>
      </c>
      <c r="G512" s="1">
        <f>VLOOKUP(A512+1/48,Interface!$B$118:$D$483,3)</f>
        <v>2</v>
      </c>
      <c r="H512" s="1">
        <f t="shared" si="42"/>
        <v>1</v>
      </c>
      <c r="I512" s="1">
        <f t="shared" si="41"/>
        <v>21</v>
      </c>
    </row>
    <row r="513" spans="1:9" x14ac:dyDescent="0.35">
      <c r="A513" s="321">
        <f t="shared" si="39"/>
        <v>42024.874999998843</v>
      </c>
      <c r="B513" s="303"/>
      <c r="C513" s="303">
        <v>478</v>
      </c>
      <c r="D513" s="304">
        <f>INDEX(Method_calculation!$J$161:$L$184,Output_interface!I513,Output_interface!H513)</f>
        <v>0</v>
      </c>
      <c r="E513" s="304">
        <f>INDEX(Method_calculation!$J$194:$L$217,Output_interface!I513,Output_interface!H513)</f>
        <v>0</v>
      </c>
      <c r="G513" s="1">
        <f>VLOOKUP(A513+1/48,Interface!$B$118:$D$483,3)</f>
        <v>2</v>
      </c>
      <c r="H513" s="1">
        <f t="shared" si="42"/>
        <v>1</v>
      </c>
      <c r="I513" s="1">
        <f t="shared" si="41"/>
        <v>22</v>
      </c>
    </row>
    <row r="514" spans="1:9" x14ac:dyDescent="0.35">
      <c r="A514" s="321">
        <f t="shared" si="39"/>
        <v>42024.916666665507</v>
      </c>
      <c r="B514" s="303"/>
      <c r="C514" s="303">
        <v>479</v>
      </c>
      <c r="D514" s="304">
        <f>INDEX(Method_calculation!$J$161:$L$184,Output_interface!I514,Output_interface!H514)</f>
        <v>0</v>
      </c>
      <c r="E514" s="304">
        <f>INDEX(Method_calculation!$J$194:$L$217,Output_interface!I514,Output_interface!H514)</f>
        <v>0</v>
      </c>
      <c r="G514" s="1">
        <f>VLOOKUP(A514+1/48,Interface!$B$118:$D$483,3)</f>
        <v>2</v>
      </c>
      <c r="H514" s="1">
        <f t="shared" si="42"/>
        <v>1</v>
      </c>
      <c r="I514" s="1">
        <f t="shared" si="41"/>
        <v>23</v>
      </c>
    </row>
    <row r="515" spans="1:9" x14ac:dyDescent="0.35">
      <c r="A515" s="322">
        <f t="shared" si="39"/>
        <v>42024.958333332172</v>
      </c>
      <c r="B515" s="306"/>
      <c r="C515" s="306">
        <v>480</v>
      </c>
      <c r="D515" s="307">
        <f>INDEX(Method_calculation!$J$161:$L$184,Output_interface!I515,Output_interface!H515)</f>
        <v>0</v>
      </c>
      <c r="E515" s="307">
        <f>INDEX(Method_calculation!$J$194:$L$217,Output_interface!I515,Output_interface!H515)</f>
        <v>0</v>
      </c>
      <c r="G515" s="1">
        <f>VLOOKUP(A515+1/48,Interface!$B$118:$D$483,3)</f>
        <v>2</v>
      </c>
      <c r="H515" s="1">
        <f t="shared" si="42"/>
        <v>1</v>
      </c>
      <c r="I515" s="1">
        <f t="shared" si="41"/>
        <v>24</v>
      </c>
    </row>
    <row r="516" spans="1:9" x14ac:dyDescent="0.35">
      <c r="A516" s="299">
        <f t="shared" si="39"/>
        <v>42024.999999998836</v>
      </c>
      <c r="B516" s="300" t="str">
        <f t="shared" ref="B516" si="44">INDEX($H$27:$H$29,H516)</f>
        <v>Workday</v>
      </c>
      <c r="C516" s="300">
        <v>481</v>
      </c>
      <c r="D516" s="301">
        <f>INDEX(Method_calculation!$J$161:$L$184,Output_interface!I516,Output_interface!H516)</f>
        <v>0</v>
      </c>
      <c r="E516" s="301">
        <f>INDEX(Method_calculation!$J$194:$L$217,Output_interface!I516,Output_interface!H516)</f>
        <v>0</v>
      </c>
      <c r="G516" s="1">
        <f>VLOOKUP(A516+1/48,Interface!$B$118:$D$483,3)</f>
        <v>3</v>
      </c>
      <c r="H516" s="1">
        <f t="shared" si="42"/>
        <v>1</v>
      </c>
      <c r="I516" s="1">
        <f t="shared" si="41"/>
        <v>1</v>
      </c>
    </row>
    <row r="517" spans="1:9" x14ac:dyDescent="0.35">
      <c r="A517" s="321">
        <f t="shared" si="39"/>
        <v>42025.0416666655</v>
      </c>
      <c r="B517" s="303"/>
      <c r="C517" s="303">
        <v>482</v>
      </c>
      <c r="D517" s="304">
        <f>INDEX(Method_calculation!$J$161:$L$184,Output_interface!I517,Output_interface!H517)</f>
        <v>0</v>
      </c>
      <c r="E517" s="304">
        <f>INDEX(Method_calculation!$J$194:$L$217,Output_interface!I517,Output_interface!H517)</f>
        <v>0</v>
      </c>
      <c r="G517" s="1">
        <f>VLOOKUP(A517+1/48,Interface!$B$118:$D$483,3)</f>
        <v>3</v>
      </c>
      <c r="H517" s="1">
        <f t="shared" si="42"/>
        <v>1</v>
      </c>
      <c r="I517" s="1">
        <f t="shared" si="41"/>
        <v>2</v>
      </c>
    </row>
    <row r="518" spans="1:9" x14ac:dyDescent="0.35">
      <c r="A518" s="321">
        <f t="shared" si="39"/>
        <v>42025.083333332164</v>
      </c>
      <c r="B518" s="303"/>
      <c r="C518" s="303">
        <v>483</v>
      </c>
      <c r="D518" s="304">
        <f>INDEX(Method_calculation!$J$161:$L$184,Output_interface!I518,Output_interface!H518)</f>
        <v>0</v>
      </c>
      <c r="E518" s="304">
        <f>INDEX(Method_calculation!$J$194:$L$217,Output_interface!I518,Output_interface!H518)</f>
        <v>0</v>
      </c>
      <c r="G518" s="1">
        <f>VLOOKUP(A518+1/48,Interface!$B$118:$D$483,3)</f>
        <v>3</v>
      </c>
      <c r="H518" s="1">
        <f t="shared" si="42"/>
        <v>1</v>
      </c>
      <c r="I518" s="1">
        <f t="shared" si="41"/>
        <v>3</v>
      </c>
    </row>
    <row r="519" spans="1:9" x14ac:dyDescent="0.35">
      <c r="A519" s="321">
        <f t="shared" si="39"/>
        <v>42025.124999998829</v>
      </c>
      <c r="B519" s="303"/>
      <c r="C519" s="303">
        <v>484</v>
      </c>
      <c r="D519" s="304">
        <f>INDEX(Method_calculation!$J$161:$L$184,Output_interface!I519,Output_interface!H519)</f>
        <v>0</v>
      </c>
      <c r="E519" s="304">
        <f>INDEX(Method_calculation!$J$194:$L$217,Output_interface!I519,Output_interface!H519)</f>
        <v>0</v>
      </c>
      <c r="G519" s="1">
        <f>VLOOKUP(A519+1/48,Interface!$B$118:$D$483,3)</f>
        <v>3</v>
      </c>
      <c r="H519" s="1">
        <f t="shared" si="42"/>
        <v>1</v>
      </c>
      <c r="I519" s="1">
        <f t="shared" si="41"/>
        <v>4</v>
      </c>
    </row>
    <row r="520" spans="1:9" x14ac:dyDescent="0.35">
      <c r="A520" s="321">
        <f t="shared" si="39"/>
        <v>42025.166666665493</v>
      </c>
      <c r="B520" s="303"/>
      <c r="C520" s="303">
        <v>485</v>
      </c>
      <c r="D520" s="304">
        <f>INDEX(Method_calculation!$J$161:$L$184,Output_interface!I520,Output_interface!H520)</f>
        <v>0</v>
      </c>
      <c r="E520" s="304">
        <f>INDEX(Method_calculation!$J$194:$L$217,Output_interface!I520,Output_interface!H520)</f>
        <v>0</v>
      </c>
      <c r="G520" s="1">
        <f>VLOOKUP(A520+1/48,Interface!$B$118:$D$483,3)</f>
        <v>3</v>
      </c>
      <c r="H520" s="1">
        <f t="shared" si="42"/>
        <v>1</v>
      </c>
      <c r="I520" s="1">
        <f t="shared" si="41"/>
        <v>5</v>
      </c>
    </row>
    <row r="521" spans="1:9" x14ac:dyDescent="0.35">
      <c r="A521" s="321">
        <f t="shared" si="39"/>
        <v>42025.208333332157</v>
      </c>
      <c r="B521" s="303"/>
      <c r="C521" s="303">
        <v>486</v>
      </c>
      <c r="D521" s="304">
        <f>INDEX(Method_calculation!$J$161:$L$184,Output_interface!I521,Output_interface!H521)</f>
        <v>0</v>
      </c>
      <c r="E521" s="304">
        <f>INDEX(Method_calculation!$J$194:$L$217,Output_interface!I521,Output_interface!H521)</f>
        <v>0</v>
      </c>
      <c r="G521" s="1">
        <f>VLOOKUP(A521+1/48,Interface!$B$118:$D$483,3)</f>
        <v>3</v>
      </c>
      <c r="H521" s="1">
        <f t="shared" si="42"/>
        <v>1</v>
      </c>
      <c r="I521" s="1">
        <f t="shared" si="41"/>
        <v>6</v>
      </c>
    </row>
    <row r="522" spans="1:9" x14ac:dyDescent="0.35">
      <c r="A522" s="321">
        <f t="shared" si="39"/>
        <v>42025.249999998821</v>
      </c>
      <c r="B522" s="303"/>
      <c r="C522" s="303">
        <v>487</v>
      </c>
      <c r="D522" s="304">
        <f>INDEX(Method_calculation!$J$161:$L$184,Output_interface!I522,Output_interface!H522)</f>
        <v>0</v>
      </c>
      <c r="E522" s="304">
        <f>INDEX(Method_calculation!$J$194:$L$217,Output_interface!I522,Output_interface!H522)</f>
        <v>0</v>
      </c>
      <c r="G522" s="1">
        <f>VLOOKUP(A522+1/48,Interface!$B$118:$D$483,3)</f>
        <v>3</v>
      </c>
      <c r="H522" s="1">
        <f t="shared" si="42"/>
        <v>1</v>
      </c>
      <c r="I522" s="1">
        <f t="shared" si="41"/>
        <v>7</v>
      </c>
    </row>
    <row r="523" spans="1:9" x14ac:dyDescent="0.35">
      <c r="A523" s="321">
        <f t="shared" si="39"/>
        <v>42025.291666665486</v>
      </c>
      <c r="B523" s="303"/>
      <c r="C523" s="303">
        <v>488</v>
      </c>
      <c r="D523" s="304">
        <f>INDEX(Method_calculation!$J$161:$L$184,Output_interface!I523,Output_interface!H523)</f>
        <v>0</v>
      </c>
      <c r="E523" s="304">
        <f>INDEX(Method_calculation!$J$194:$L$217,Output_interface!I523,Output_interface!H523)</f>
        <v>0</v>
      </c>
      <c r="G523" s="1">
        <f>VLOOKUP(A523+1/48,Interface!$B$118:$D$483,3)</f>
        <v>3</v>
      </c>
      <c r="H523" s="1">
        <f t="shared" si="42"/>
        <v>1</v>
      </c>
      <c r="I523" s="1">
        <f t="shared" si="41"/>
        <v>8</v>
      </c>
    </row>
    <row r="524" spans="1:9" x14ac:dyDescent="0.35">
      <c r="A524" s="321">
        <f t="shared" si="39"/>
        <v>42025.33333333215</v>
      </c>
      <c r="B524" s="303"/>
      <c r="C524" s="303">
        <v>489</v>
      </c>
      <c r="D524" s="304">
        <f>INDEX(Method_calculation!$J$161:$L$184,Output_interface!I524,Output_interface!H524)</f>
        <v>0</v>
      </c>
      <c r="E524" s="304">
        <f>INDEX(Method_calculation!$J$194:$L$217,Output_interface!I524,Output_interface!H524)</f>
        <v>0</v>
      </c>
      <c r="G524" s="1">
        <f>VLOOKUP(A524+1/48,Interface!$B$118:$D$483,3)</f>
        <v>3</v>
      </c>
      <c r="H524" s="1">
        <f t="shared" si="42"/>
        <v>1</v>
      </c>
      <c r="I524" s="1">
        <f t="shared" si="41"/>
        <v>9</v>
      </c>
    </row>
    <row r="525" spans="1:9" x14ac:dyDescent="0.35">
      <c r="A525" s="321">
        <f t="shared" si="39"/>
        <v>42025.374999998814</v>
      </c>
      <c r="B525" s="303"/>
      <c r="C525" s="303">
        <v>490</v>
      </c>
      <c r="D525" s="304">
        <f>INDEX(Method_calculation!$J$161:$L$184,Output_interface!I525,Output_interface!H525)</f>
        <v>0</v>
      </c>
      <c r="E525" s="304">
        <f>INDEX(Method_calculation!$J$194:$L$217,Output_interface!I525,Output_interface!H525)</f>
        <v>0</v>
      </c>
      <c r="G525" s="1">
        <f>VLOOKUP(A525+1/48,Interface!$B$118:$D$483,3)</f>
        <v>3</v>
      </c>
      <c r="H525" s="1">
        <f t="shared" si="42"/>
        <v>1</v>
      </c>
      <c r="I525" s="1">
        <f t="shared" si="41"/>
        <v>10</v>
      </c>
    </row>
    <row r="526" spans="1:9" x14ac:dyDescent="0.35">
      <c r="A526" s="321">
        <f t="shared" si="39"/>
        <v>42025.416666665478</v>
      </c>
      <c r="B526" s="303"/>
      <c r="C526" s="303">
        <v>491</v>
      </c>
      <c r="D526" s="304">
        <f>INDEX(Method_calculation!$J$161:$L$184,Output_interface!I526,Output_interface!H526)</f>
        <v>0</v>
      </c>
      <c r="E526" s="304">
        <f>INDEX(Method_calculation!$J$194:$L$217,Output_interface!I526,Output_interface!H526)</f>
        <v>0</v>
      </c>
      <c r="G526" s="1">
        <f>VLOOKUP(A526+1/48,Interface!$B$118:$D$483,3)</f>
        <v>3</v>
      </c>
      <c r="H526" s="1">
        <f t="shared" si="42"/>
        <v>1</v>
      </c>
      <c r="I526" s="1">
        <f t="shared" si="41"/>
        <v>11</v>
      </c>
    </row>
    <row r="527" spans="1:9" x14ac:dyDescent="0.35">
      <c r="A527" s="321">
        <f t="shared" si="39"/>
        <v>42025.458333332143</v>
      </c>
      <c r="B527" s="303"/>
      <c r="C527" s="303">
        <v>492</v>
      </c>
      <c r="D527" s="304">
        <f>INDEX(Method_calculation!$J$161:$L$184,Output_interface!I527,Output_interface!H527)</f>
        <v>0</v>
      </c>
      <c r="E527" s="304">
        <f>INDEX(Method_calculation!$J$194:$L$217,Output_interface!I527,Output_interface!H527)</f>
        <v>0</v>
      </c>
      <c r="G527" s="1">
        <f>VLOOKUP(A527+1/48,Interface!$B$118:$D$483,3)</f>
        <v>3</v>
      </c>
      <c r="H527" s="1">
        <f t="shared" si="42"/>
        <v>1</v>
      </c>
      <c r="I527" s="1">
        <f t="shared" si="41"/>
        <v>12</v>
      </c>
    </row>
    <row r="528" spans="1:9" x14ac:dyDescent="0.35">
      <c r="A528" s="321">
        <f t="shared" ref="A528:A591" si="45">+A527+1/24</f>
        <v>42025.499999998807</v>
      </c>
      <c r="B528" s="303"/>
      <c r="C528" s="303">
        <v>493</v>
      </c>
      <c r="D528" s="304">
        <f>INDEX(Method_calculation!$J$161:$L$184,Output_interface!I528,Output_interface!H528)</f>
        <v>0</v>
      </c>
      <c r="E528" s="304">
        <f>INDEX(Method_calculation!$J$194:$L$217,Output_interface!I528,Output_interface!H528)</f>
        <v>0</v>
      </c>
      <c r="G528" s="1">
        <f>VLOOKUP(A528+1/48,Interface!$B$118:$D$483,3)</f>
        <v>3</v>
      </c>
      <c r="H528" s="1">
        <f t="shared" si="42"/>
        <v>1</v>
      </c>
      <c r="I528" s="1">
        <f t="shared" si="41"/>
        <v>13</v>
      </c>
    </row>
    <row r="529" spans="1:9" x14ac:dyDescent="0.35">
      <c r="A529" s="321">
        <f t="shared" si="45"/>
        <v>42025.541666665471</v>
      </c>
      <c r="B529" s="303"/>
      <c r="C529" s="303">
        <v>494</v>
      </c>
      <c r="D529" s="304">
        <f>INDEX(Method_calculation!$J$161:$L$184,Output_interface!I529,Output_interface!H529)</f>
        <v>0</v>
      </c>
      <c r="E529" s="304">
        <f>INDEX(Method_calculation!$J$194:$L$217,Output_interface!I529,Output_interface!H529)</f>
        <v>0</v>
      </c>
      <c r="G529" s="1">
        <f>VLOOKUP(A529+1/48,Interface!$B$118:$D$483,3)</f>
        <v>3</v>
      </c>
      <c r="H529" s="1">
        <f t="shared" si="42"/>
        <v>1</v>
      </c>
      <c r="I529" s="1">
        <f t="shared" si="41"/>
        <v>14</v>
      </c>
    </row>
    <row r="530" spans="1:9" x14ac:dyDescent="0.35">
      <c r="A530" s="321">
        <f t="shared" si="45"/>
        <v>42025.583333332135</v>
      </c>
      <c r="B530" s="303"/>
      <c r="C530" s="303">
        <v>495</v>
      </c>
      <c r="D530" s="304">
        <f>INDEX(Method_calculation!$J$161:$L$184,Output_interface!I530,Output_interface!H530)</f>
        <v>0</v>
      </c>
      <c r="E530" s="304">
        <f>INDEX(Method_calculation!$J$194:$L$217,Output_interface!I530,Output_interface!H530)</f>
        <v>0</v>
      </c>
      <c r="G530" s="1">
        <f>VLOOKUP(A530+1/48,Interface!$B$118:$D$483,3)</f>
        <v>3</v>
      </c>
      <c r="H530" s="1">
        <f t="shared" si="42"/>
        <v>1</v>
      </c>
      <c r="I530" s="1">
        <f t="shared" si="41"/>
        <v>15</v>
      </c>
    </row>
    <row r="531" spans="1:9" x14ac:dyDescent="0.35">
      <c r="A531" s="321">
        <f t="shared" si="45"/>
        <v>42025.624999998799</v>
      </c>
      <c r="B531" s="303"/>
      <c r="C531" s="303">
        <v>496</v>
      </c>
      <c r="D531" s="304">
        <f>INDEX(Method_calculation!$J$161:$L$184,Output_interface!I531,Output_interface!H531)</f>
        <v>0</v>
      </c>
      <c r="E531" s="304">
        <f>INDEX(Method_calculation!$J$194:$L$217,Output_interface!I531,Output_interface!H531)</f>
        <v>0</v>
      </c>
      <c r="G531" s="1">
        <f>VLOOKUP(A531+1/48,Interface!$B$118:$D$483,3)</f>
        <v>3</v>
      </c>
      <c r="H531" s="1">
        <f t="shared" si="42"/>
        <v>1</v>
      </c>
      <c r="I531" s="1">
        <f t="shared" si="41"/>
        <v>16</v>
      </c>
    </row>
    <row r="532" spans="1:9" x14ac:dyDescent="0.35">
      <c r="A532" s="321">
        <f t="shared" si="45"/>
        <v>42025.666666665464</v>
      </c>
      <c r="B532" s="303"/>
      <c r="C532" s="303">
        <v>497</v>
      </c>
      <c r="D532" s="304">
        <f>INDEX(Method_calculation!$J$161:$L$184,Output_interface!I532,Output_interface!H532)</f>
        <v>0</v>
      </c>
      <c r="E532" s="304">
        <f>INDEX(Method_calculation!$J$194:$L$217,Output_interface!I532,Output_interface!H532)</f>
        <v>0</v>
      </c>
      <c r="G532" s="1">
        <f>VLOOKUP(A532+1/48,Interface!$B$118:$D$483,3)</f>
        <v>3</v>
      </c>
      <c r="H532" s="1">
        <f t="shared" si="42"/>
        <v>1</v>
      </c>
      <c r="I532" s="1">
        <f t="shared" si="41"/>
        <v>17</v>
      </c>
    </row>
    <row r="533" spans="1:9" x14ac:dyDescent="0.35">
      <c r="A533" s="321">
        <f t="shared" si="45"/>
        <v>42025.708333332128</v>
      </c>
      <c r="B533" s="303"/>
      <c r="C533" s="303">
        <v>498</v>
      </c>
      <c r="D533" s="304">
        <f>INDEX(Method_calculation!$J$161:$L$184,Output_interface!I533,Output_interface!H533)</f>
        <v>0</v>
      </c>
      <c r="E533" s="304">
        <f>INDEX(Method_calculation!$J$194:$L$217,Output_interface!I533,Output_interface!H533)</f>
        <v>0</v>
      </c>
      <c r="G533" s="1">
        <f>VLOOKUP(A533+1/48,Interface!$B$118:$D$483,3)</f>
        <v>3</v>
      </c>
      <c r="H533" s="1">
        <f t="shared" si="42"/>
        <v>1</v>
      </c>
      <c r="I533" s="1">
        <f t="shared" si="41"/>
        <v>18</v>
      </c>
    </row>
    <row r="534" spans="1:9" x14ac:dyDescent="0.35">
      <c r="A534" s="321">
        <f t="shared" si="45"/>
        <v>42025.749999998792</v>
      </c>
      <c r="B534" s="303"/>
      <c r="C534" s="303">
        <v>499</v>
      </c>
      <c r="D534" s="304">
        <f>INDEX(Method_calculation!$J$161:$L$184,Output_interface!I534,Output_interface!H534)</f>
        <v>0</v>
      </c>
      <c r="E534" s="304">
        <f>INDEX(Method_calculation!$J$194:$L$217,Output_interface!I534,Output_interface!H534)</f>
        <v>0</v>
      </c>
      <c r="G534" s="1">
        <f>VLOOKUP(A534+1/48,Interface!$B$118:$D$483,3)</f>
        <v>3</v>
      </c>
      <c r="H534" s="1">
        <f t="shared" si="42"/>
        <v>1</v>
      </c>
      <c r="I534" s="1">
        <f t="shared" si="41"/>
        <v>19</v>
      </c>
    </row>
    <row r="535" spans="1:9" x14ac:dyDescent="0.35">
      <c r="A535" s="321">
        <f t="shared" si="45"/>
        <v>42025.791666665456</v>
      </c>
      <c r="B535" s="303"/>
      <c r="C535" s="303">
        <v>500</v>
      </c>
      <c r="D535" s="304">
        <f>INDEX(Method_calculation!$J$161:$L$184,Output_interface!I535,Output_interface!H535)</f>
        <v>0</v>
      </c>
      <c r="E535" s="304">
        <f>INDEX(Method_calculation!$J$194:$L$217,Output_interface!I535,Output_interface!H535)</f>
        <v>0</v>
      </c>
      <c r="G535" s="1">
        <f>VLOOKUP(A535+1/48,Interface!$B$118:$D$483,3)</f>
        <v>3</v>
      </c>
      <c r="H535" s="1">
        <f t="shared" si="42"/>
        <v>1</v>
      </c>
      <c r="I535" s="1">
        <f t="shared" si="41"/>
        <v>20</v>
      </c>
    </row>
    <row r="536" spans="1:9" x14ac:dyDescent="0.35">
      <c r="A536" s="321">
        <f t="shared" si="45"/>
        <v>42025.833333332121</v>
      </c>
      <c r="B536" s="303"/>
      <c r="C536" s="303">
        <v>501</v>
      </c>
      <c r="D536" s="304">
        <f>INDEX(Method_calculation!$J$161:$L$184,Output_interface!I536,Output_interface!H536)</f>
        <v>0</v>
      </c>
      <c r="E536" s="304">
        <f>INDEX(Method_calculation!$J$194:$L$217,Output_interface!I536,Output_interface!H536)</f>
        <v>0</v>
      </c>
      <c r="G536" s="1">
        <f>VLOOKUP(A536+1/48,Interface!$B$118:$D$483,3)</f>
        <v>3</v>
      </c>
      <c r="H536" s="1">
        <f t="shared" si="42"/>
        <v>1</v>
      </c>
      <c r="I536" s="1">
        <f t="shared" si="41"/>
        <v>21</v>
      </c>
    </row>
    <row r="537" spans="1:9" x14ac:dyDescent="0.35">
      <c r="A537" s="321">
        <f t="shared" si="45"/>
        <v>42025.874999998785</v>
      </c>
      <c r="B537" s="303"/>
      <c r="C537" s="303">
        <v>502</v>
      </c>
      <c r="D537" s="304">
        <f>INDEX(Method_calculation!$J$161:$L$184,Output_interface!I537,Output_interface!H537)</f>
        <v>0</v>
      </c>
      <c r="E537" s="304">
        <f>INDEX(Method_calculation!$J$194:$L$217,Output_interface!I537,Output_interface!H537)</f>
        <v>0</v>
      </c>
      <c r="G537" s="1">
        <f>VLOOKUP(A537+1/48,Interface!$B$118:$D$483,3)</f>
        <v>3</v>
      </c>
      <c r="H537" s="1">
        <f t="shared" si="42"/>
        <v>1</v>
      </c>
      <c r="I537" s="1">
        <f t="shared" si="41"/>
        <v>22</v>
      </c>
    </row>
    <row r="538" spans="1:9" x14ac:dyDescent="0.35">
      <c r="A538" s="321">
        <f t="shared" si="45"/>
        <v>42025.916666665449</v>
      </c>
      <c r="B538" s="303"/>
      <c r="C538" s="303">
        <v>503</v>
      </c>
      <c r="D538" s="304">
        <f>INDEX(Method_calculation!$J$161:$L$184,Output_interface!I538,Output_interface!H538)</f>
        <v>0</v>
      </c>
      <c r="E538" s="304">
        <f>INDEX(Method_calculation!$J$194:$L$217,Output_interface!I538,Output_interface!H538)</f>
        <v>0</v>
      </c>
      <c r="G538" s="1">
        <f>VLOOKUP(A538+1/48,Interface!$B$118:$D$483,3)</f>
        <v>3</v>
      </c>
      <c r="H538" s="1">
        <f t="shared" si="42"/>
        <v>1</v>
      </c>
      <c r="I538" s="1">
        <f t="shared" si="41"/>
        <v>23</v>
      </c>
    </row>
    <row r="539" spans="1:9" x14ac:dyDescent="0.35">
      <c r="A539" s="322">
        <f t="shared" si="45"/>
        <v>42025.958333332113</v>
      </c>
      <c r="B539" s="306"/>
      <c r="C539" s="306">
        <v>504</v>
      </c>
      <c r="D539" s="307">
        <f>INDEX(Method_calculation!$J$161:$L$184,Output_interface!I539,Output_interface!H539)</f>
        <v>0</v>
      </c>
      <c r="E539" s="307">
        <f>INDEX(Method_calculation!$J$194:$L$217,Output_interface!I539,Output_interface!H539)</f>
        <v>0</v>
      </c>
      <c r="G539" s="1">
        <f>VLOOKUP(A539+1/48,Interface!$B$118:$D$483,3)</f>
        <v>3</v>
      </c>
      <c r="H539" s="1">
        <f t="shared" si="42"/>
        <v>1</v>
      </c>
      <c r="I539" s="1">
        <f t="shared" si="41"/>
        <v>24</v>
      </c>
    </row>
    <row r="540" spans="1:9" x14ac:dyDescent="0.35">
      <c r="A540" s="299">
        <f t="shared" si="45"/>
        <v>42025.999999998778</v>
      </c>
      <c r="B540" s="300" t="str">
        <f t="shared" ref="B540" si="46">INDEX($H$27:$H$29,H540)</f>
        <v>Workday</v>
      </c>
      <c r="C540" s="300">
        <v>505</v>
      </c>
      <c r="D540" s="301">
        <f>INDEX(Method_calculation!$J$161:$L$184,Output_interface!I540,Output_interface!H540)</f>
        <v>0</v>
      </c>
      <c r="E540" s="301">
        <f>INDEX(Method_calculation!$J$194:$L$217,Output_interface!I540,Output_interface!H540)</f>
        <v>0</v>
      </c>
      <c r="G540" s="1">
        <f>VLOOKUP(A540+1/48,Interface!$B$118:$D$483,3)</f>
        <v>4</v>
      </c>
      <c r="H540" s="1">
        <f t="shared" si="42"/>
        <v>1</v>
      </c>
      <c r="I540" s="1">
        <f t="shared" si="41"/>
        <v>1</v>
      </c>
    </row>
    <row r="541" spans="1:9" x14ac:dyDescent="0.35">
      <c r="A541" s="321">
        <f t="shared" si="45"/>
        <v>42026.041666665442</v>
      </c>
      <c r="B541" s="303"/>
      <c r="C541" s="303">
        <v>506</v>
      </c>
      <c r="D541" s="304">
        <f>INDEX(Method_calculation!$J$161:$L$184,Output_interface!I541,Output_interface!H541)</f>
        <v>0</v>
      </c>
      <c r="E541" s="304">
        <f>INDEX(Method_calculation!$J$194:$L$217,Output_interface!I541,Output_interface!H541)</f>
        <v>0</v>
      </c>
      <c r="G541" s="1">
        <f>VLOOKUP(A541+1/48,Interface!$B$118:$D$483,3)</f>
        <v>4</v>
      </c>
      <c r="H541" s="1">
        <f t="shared" si="42"/>
        <v>1</v>
      </c>
      <c r="I541" s="1">
        <f t="shared" si="41"/>
        <v>2</v>
      </c>
    </row>
    <row r="542" spans="1:9" x14ac:dyDescent="0.35">
      <c r="A542" s="321">
        <f t="shared" si="45"/>
        <v>42026.083333332106</v>
      </c>
      <c r="B542" s="303"/>
      <c r="C542" s="303">
        <v>507</v>
      </c>
      <c r="D542" s="304">
        <f>INDEX(Method_calculation!$J$161:$L$184,Output_interface!I542,Output_interface!H542)</f>
        <v>0</v>
      </c>
      <c r="E542" s="304">
        <f>INDEX(Method_calculation!$J$194:$L$217,Output_interface!I542,Output_interface!H542)</f>
        <v>0</v>
      </c>
      <c r="G542" s="1">
        <f>VLOOKUP(A542+1/48,Interface!$B$118:$D$483,3)</f>
        <v>4</v>
      </c>
      <c r="H542" s="1">
        <f t="shared" si="42"/>
        <v>1</v>
      </c>
      <c r="I542" s="1">
        <f t="shared" si="41"/>
        <v>3</v>
      </c>
    </row>
    <row r="543" spans="1:9" x14ac:dyDescent="0.35">
      <c r="A543" s="321">
        <f t="shared" si="45"/>
        <v>42026.12499999877</v>
      </c>
      <c r="B543" s="303"/>
      <c r="C543" s="303">
        <v>508</v>
      </c>
      <c r="D543" s="304">
        <f>INDEX(Method_calculation!$J$161:$L$184,Output_interface!I543,Output_interface!H543)</f>
        <v>0</v>
      </c>
      <c r="E543" s="304">
        <f>INDEX(Method_calculation!$J$194:$L$217,Output_interface!I543,Output_interface!H543)</f>
        <v>0</v>
      </c>
      <c r="G543" s="1">
        <f>VLOOKUP(A543+1/48,Interface!$B$118:$D$483,3)</f>
        <v>4</v>
      </c>
      <c r="H543" s="1">
        <f t="shared" si="42"/>
        <v>1</v>
      </c>
      <c r="I543" s="1">
        <f t="shared" si="41"/>
        <v>4</v>
      </c>
    </row>
    <row r="544" spans="1:9" x14ac:dyDescent="0.35">
      <c r="A544" s="321">
        <f t="shared" si="45"/>
        <v>42026.166666665435</v>
      </c>
      <c r="B544" s="303"/>
      <c r="C544" s="303">
        <v>509</v>
      </c>
      <c r="D544" s="304">
        <f>INDEX(Method_calculation!$J$161:$L$184,Output_interface!I544,Output_interface!H544)</f>
        <v>0</v>
      </c>
      <c r="E544" s="304">
        <f>INDEX(Method_calculation!$J$194:$L$217,Output_interface!I544,Output_interface!H544)</f>
        <v>0</v>
      </c>
      <c r="G544" s="1">
        <f>VLOOKUP(A544+1/48,Interface!$B$118:$D$483,3)</f>
        <v>4</v>
      </c>
      <c r="H544" s="1">
        <f t="shared" si="42"/>
        <v>1</v>
      </c>
      <c r="I544" s="1">
        <f t="shared" si="41"/>
        <v>5</v>
      </c>
    </row>
    <row r="545" spans="1:9" x14ac:dyDescent="0.35">
      <c r="A545" s="321">
        <f t="shared" si="45"/>
        <v>42026.208333332099</v>
      </c>
      <c r="B545" s="303"/>
      <c r="C545" s="303">
        <v>510</v>
      </c>
      <c r="D545" s="304">
        <f>INDEX(Method_calculation!$J$161:$L$184,Output_interface!I545,Output_interface!H545)</f>
        <v>0</v>
      </c>
      <c r="E545" s="304">
        <f>INDEX(Method_calculation!$J$194:$L$217,Output_interface!I545,Output_interface!H545)</f>
        <v>0</v>
      </c>
      <c r="G545" s="1">
        <f>VLOOKUP(A545+1/48,Interface!$B$118:$D$483,3)</f>
        <v>4</v>
      </c>
      <c r="H545" s="1">
        <f t="shared" si="42"/>
        <v>1</v>
      </c>
      <c r="I545" s="1">
        <f t="shared" si="41"/>
        <v>6</v>
      </c>
    </row>
    <row r="546" spans="1:9" x14ac:dyDescent="0.35">
      <c r="A546" s="321">
        <f t="shared" si="45"/>
        <v>42026.249999998763</v>
      </c>
      <c r="B546" s="303"/>
      <c r="C546" s="303">
        <v>511</v>
      </c>
      <c r="D546" s="304">
        <f>INDEX(Method_calculation!$J$161:$L$184,Output_interface!I546,Output_interface!H546)</f>
        <v>0</v>
      </c>
      <c r="E546" s="304">
        <f>INDEX(Method_calculation!$J$194:$L$217,Output_interface!I546,Output_interface!H546)</f>
        <v>0</v>
      </c>
      <c r="G546" s="1">
        <f>VLOOKUP(A546+1/48,Interface!$B$118:$D$483,3)</f>
        <v>4</v>
      </c>
      <c r="H546" s="1">
        <f t="shared" si="42"/>
        <v>1</v>
      </c>
      <c r="I546" s="1">
        <f t="shared" si="41"/>
        <v>7</v>
      </c>
    </row>
    <row r="547" spans="1:9" x14ac:dyDescent="0.35">
      <c r="A547" s="321">
        <f t="shared" si="45"/>
        <v>42026.291666665427</v>
      </c>
      <c r="B547" s="303"/>
      <c r="C547" s="303">
        <v>512</v>
      </c>
      <c r="D547" s="304">
        <f>INDEX(Method_calculation!$J$161:$L$184,Output_interface!I547,Output_interface!H547)</f>
        <v>0</v>
      </c>
      <c r="E547" s="304">
        <f>INDEX(Method_calculation!$J$194:$L$217,Output_interface!I547,Output_interface!H547)</f>
        <v>0</v>
      </c>
      <c r="G547" s="1">
        <f>VLOOKUP(A547+1/48,Interface!$B$118:$D$483,3)</f>
        <v>4</v>
      </c>
      <c r="H547" s="1">
        <f t="shared" si="42"/>
        <v>1</v>
      </c>
      <c r="I547" s="1">
        <f t="shared" si="41"/>
        <v>8</v>
      </c>
    </row>
    <row r="548" spans="1:9" x14ac:dyDescent="0.35">
      <c r="A548" s="321">
        <f t="shared" si="45"/>
        <v>42026.333333332092</v>
      </c>
      <c r="B548" s="303"/>
      <c r="C548" s="303">
        <v>513</v>
      </c>
      <c r="D548" s="304">
        <f>INDEX(Method_calculation!$J$161:$L$184,Output_interface!I548,Output_interface!H548)</f>
        <v>0</v>
      </c>
      <c r="E548" s="304">
        <f>INDEX(Method_calculation!$J$194:$L$217,Output_interface!I548,Output_interface!H548)</f>
        <v>0</v>
      </c>
      <c r="G548" s="1">
        <f>VLOOKUP(A548+1/48,Interface!$B$118:$D$483,3)</f>
        <v>4</v>
      </c>
      <c r="H548" s="1">
        <f t="shared" si="42"/>
        <v>1</v>
      </c>
      <c r="I548" s="1">
        <f t="shared" ref="I548:I611" si="47">MOD(C548-1,24)+1</f>
        <v>9</v>
      </c>
    </row>
    <row r="549" spans="1:9" x14ac:dyDescent="0.35">
      <c r="A549" s="321">
        <f t="shared" si="45"/>
        <v>42026.374999998756</v>
      </c>
      <c r="B549" s="303"/>
      <c r="C549" s="303">
        <v>514</v>
      </c>
      <c r="D549" s="304">
        <f>INDEX(Method_calculation!$J$161:$L$184,Output_interface!I549,Output_interface!H549)</f>
        <v>0</v>
      </c>
      <c r="E549" s="304">
        <f>INDEX(Method_calculation!$J$194:$L$217,Output_interface!I549,Output_interface!H549)</f>
        <v>0</v>
      </c>
      <c r="G549" s="1">
        <f>VLOOKUP(A549+1/48,Interface!$B$118:$D$483,3)</f>
        <v>4</v>
      </c>
      <c r="H549" s="1">
        <f t="shared" ref="H549:H612" si="48">IF(G549=7,3,IF(G549=6,2,1))</f>
        <v>1</v>
      </c>
      <c r="I549" s="1">
        <f t="shared" si="47"/>
        <v>10</v>
      </c>
    </row>
    <row r="550" spans="1:9" x14ac:dyDescent="0.35">
      <c r="A550" s="321">
        <f t="shared" si="45"/>
        <v>42026.41666666542</v>
      </c>
      <c r="B550" s="303"/>
      <c r="C550" s="303">
        <v>515</v>
      </c>
      <c r="D550" s="304">
        <f>INDEX(Method_calculation!$J$161:$L$184,Output_interface!I550,Output_interface!H550)</f>
        <v>0</v>
      </c>
      <c r="E550" s="304">
        <f>INDEX(Method_calculation!$J$194:$L$217,Output_interface!I550,Output_interface!H550)</f>
        <v>0</v>
      </c>
      <c r="G550" s="1">
        <f>VLOOKUP(A550+1/48,Interface!$B$118:$D$483,3)</f>
        <v>4</v>
      </c>
      <c r="H550" s="1">
        <f t="shared" si="48"/>
        <v>1</v>
      </c>
      <c r="I550" s="1">
        <f t="shared" si="47"/>
        <v>11</v>
      </c>
    </row>
    <row r="551" spans="1:9" x14ac:dyDescent="0.35">
      <c r="A551" s="321">
        <f t="shared" si="45"/>
        <v>42026.458333332084</v>
      </c>
      <c r="B551" s="303"/>
      <c r="C551" s="303">
        <v>516</v>
      </c>
      <c r="D551" s="304">
        <f>INDEX(Method_calculation!$J$161:$L$184,Output_interface!I551,Output_interface!H551)</f>
        <v>0</v>
      </c>
      <c r="E551" s="304">
        <f>INDEX(Method_calculation!$J$194:$L$217,Output_interface!I551,Output_interface!H551)</f>
        <v>0</v>
      </c>
      <c r="G551" s="1">
        <f>VLOOKUP(A551+1/48,Interface!$B$118:$D$483,3)</f>
        <v>4</v>
      </c>
      <c r="H551" s="1">
        <f t="shared" si="48"/>
        <v>1</v>
      </c>
      <c r="I551" s="1">
        <f t="shared" si="47"/>
        <v>12</v>
      </c>
    </row>
    <row r="552" spans="1:9" x14ac:dyDescent="0.35">
      <c r="A552" s="321">
        <f t="shared" si="45"/>
        <v>42026.499999998749</v>
      </c>
      <c r="B552" s="303"/>
      <c r="C552" s="303">
        <v>517</v>
      </c>
      <c r="D552" s="304">
        <f>INDEX(Method_calculation!$J$161:$L$184,Output_interface!I552,Output_interface!H552)</f>
        <v>0</v>
      </c>
      <c r="E552" s="304">
        <f>INDEX(Method_calculation!$J$194:$L$217,Output_interface!I552,Output_interface!H552)</f>
        <v>0</v>
      </c>
      <c r="G552" s="1">
        <f>VLOOKUP(A552+1/48,Interface!$B$118:$D$483,3)</f>
        <v>4</v>
      </c>
      <c r="H552" s="1">
        <f t="shared" si="48"/>
        <v>1</v>
      </c>
      <c r="I552" s="1">
        <f t="shared" si="47"/>
        <v>13</v>
      </c>
    </row>
    <row r="553" spans="1:9" x14ac:dyDescent="0.35">
      <c r="A553" s="321">
        <f t="shared" si="45"/>
        <v>42026.541666665413</v>
      </c>
      <c r="B553" s="303"/>
      <c r="C553" s="303">
        <v>518</v>
      </c>
      <c r="D553" s="304">
        <f>INDEX(Method_calculation!$J$161:$L$184,Output_interface!I553,Output_interface!H553)</f>
        <v>0</v>
      </c>
      <c r="E553" s="304">
        <f>INDEX(Method_calculation!$J$194:$L$217,Output_interface!I553,Output_interface!H553)</f>
        <v>0</v>
      </c>
      <c r="G553" s="1">
        <f>VLOOKUP(A553+1/48,Interface!$B$118:$D$483,3)</f>
        <v>4</v>
      </c>
      <c r="H553" s="1">
        <f t="shared" si="48"/>
        <v>1</v>
      </c>
      <c r="I553" s="1">
        <f t="shared" si="47"/>
        <v>14</v>
      </c>
    </row>
    <row r="554" spans="1:9" x14ac:dyDescent="0.35">
      <c r="A554" s="321">
        <f t="shared" si="45"/>
        <v>42026.583333332077</v>
      </c>
      <c r="B554" s="303"/>
      <c r="C554" s="303">
        <v>519</v>
      </c>
      <c r="D554" s="304">
        <f>INDEX(Method_calculation!$J$161:$L$184,Output_interface!I554,Output_interface!H554)</f>
        <v>0</v>
      </c>
      <c r="E554" s="304">
        <f>INDEX(Method_calculation!$J$194:$L$217,Output_interface!I554,Output_interface!H554)</f>
        <v>0</v>
      </c>
      <c r="G554" s="1">
        <f>VLOOKUP(A554+1/48,Interface!$B$118:$D$483,3)</f>
        <v>4</v>
      </c>
      <c r="H554" s="1">
        <f t="shared" si="48"/>
        <v>1</v>
      </c>
      <c r="I554" s="1">
        <f t="shared" si="47"/>
        <v>15</v>
      </c>
    </row>
    <row r="555" spans="1:9" x14ac:dyDescent="0.35">
      <c r="A555" s="321">
        <f t="shared" si="45"/>
        <v>42026.624999998741</v>
      </c>
      <c r="B555" s="303"/>
      <c r="C555" s="303">
        <v>520</v>
      </c>
      <c r="D555" s="304">
        <f>INDEX(Method_calculation!$J$161:$L$184,Output_interface!I555,Output_interface!H555)</f>
        <v>0</v>
      </c>
      <c r="E555" s="304">
        <f>INDEX(Method_calculation!$J$194:$L$217,Output_interface!I555,Output_interface!H555)</f>
        <v>0</v>
      </c>
      <c r="G555" s="1">
        <f>VLOOKUP(A555+1/48,Interface!$B$118:$D$483,3)</f>
        <v>4</v>
      </c>
      <c r="H555" s="1">
        <f t="shared" si="48"/>
        <v>1</v>
      </c>
      <c r="I555" s="1">
        <f t="shared" si="47"/>
        <v>16</v>
      </c>
    </row>
    <row r="556" spans="1:9" x14ac:dyDescent="0.35">
      <c r="A556" s="321">
        <f t="shared" si="45"/>
        <v>42026.666666665406</v>
      </c>
      <c r="B556" s="303"/>
      <c r="C556" s="303">
        <v>521</v>
      </c>
      <c r="D556" s="304">
        <f>INDEX(Method_calculation!$J$161:$L$184,Output_interface!I556,Output_interface!H556)</f>
        <v>0</v>
      </c>
      <c r="E556" s="304">
        <f>INDEX(Method_calculation!$J$194:$L$217,Output_interface!I556,Output_interface!H556)</f>
        <v>0</v>
      </c>
      <c r="G556" s="1">
        <f>VLOOKUP(A556+1/48,Interface!$B$118:$D$483,3)</f>
        <v>4</v>
      </c>
      <c r="H556" s="1">
        <f t="shared" si="48"/>
        <v>1</v>
      </c>
      <c r="I556" s="1">
        <f t="shared" si="47"/>
        <v>17</v>
      </c>
    </row>
    <row r="557" spans="1:9" x14ac:dyDescent="0.35">
      <c r="A557" s="321">
        <f t="shared" si="45"/>
        <v>42026.70833333207</v>
      </c>
      <c r="B557" s="303"/>
      <c r="C557" s="303">
        <v>522</v>
      </c>
      <c r="D557" s="304">
        <f>INDEX(Method_calculation!$J$161:$L$184,Output_interface!I557,Output_interface!H557)</f>
        <v>0</v>
      </c>
      <c r="E557" s="304">
        <f>INDEX(Method_calculation!$J$194:$L$217,Output_interface!I557,Output_interface!H557)</f>
        <v>0</v>
      </c>
      <c r="G557" s="1">
        <f>VLOOKUP(A557+1/48,Interface!$B$118:$D$483,3)</f>
        <v>4</v>
      </c>
      <c r="H557" s="1">
        <f t="shared" si="48"/>
        <v>1</v>
      </c>
      <c r="I557" s="1">
        <f t="shared" si="47"/>
        <v>18</v>
      </c>
    </row>
    <row r="558" spans="1:9" x14ac:dyDescent="0.35">
      <c r="A558" s="321">
        <f t="shared" si="45"/>
        <v>42026.749999998734</v>
      </c>
      <c r="B558" s="303"/>
      <c r="C558" s="303">
        <v>523</v>
      </c>
      <c r="D558" s="304">
        <f>INDEX(Method_calculation!$J$161:$L$184,Output_interface!I558,Output_interface!H558)</f>
        <v>0</v>
      </c>
      <c r="E558" s="304">
        <f>INDEX(Method_calculation!$J$194:$L$217,Output_interface!I558,Output_interface!H558)</f>
        <v>0</v>
      </c>
      <c r="G558" s="1">
        <f>VLOOKUP(A558+1/48,Interface!$B$118:$D$483,3)</f>
        <v>4</v>
      </c>
      <c r="H558" s="1">
        <f t="shared" si="48"/>
        <v>1</v>
      </c>
      <c r="I558" s="1">
        <f t="shared" si="47"/>
        <v>19</v>
      </c>
    </row>
    <row r="559" spans="1:9" x14ac:dyDescent="0.35">
      <c r="A559" s="321">
        <f t="shared" si="45"/>
        <v>42026.791666665398</v>
      </c>
      <c r="B559" s="303"/>
      <c r="C559" s="303">
        <v>524</v>
      </c>
      <c r="D559" s="304">
        <f>INDEX(Method_calculation!$J$161:$L$184,Output_interface!I559,Output_interface!H559)</f>
        <v>0</v>
      </c>
      <c r="E559" s="304">
        <f>INDEX(Method_calculation!$J$194:$L$217,Output_interface!I559,Output_interface!H559)</f>
        <v>0</v>
      </c>
      <c r="G559" s="1">
        <f>VLOOKUP(A559+1/48,Interface!$B$118:$D$483,3)</f>
        <v>4</v>
      </c>
      <c r="H559" s="1">
        <f t="shared" si="48"/>
        <v>1</v>
      </c>
      <c r="I559" s="1">
        <f t="shared" si="47"/>
        <v>20</v>
      </c>
    </row>
    <row r="560" spans="1:9" x14ac:dyDescent="0.35">
      <c r="A560" s="321">
        <f t="shared" si="45"/>
        <v>42026.833333332062</v>
      </c>
      <c r="B560" s="303"/>
      <c r="C560" s="303">
        <v>525</v>
      </c>
      <c r="D560" s="304">
        <f>INDEX(Method_calculation!$J$161:$L$184,Output_interface!I560,Output_interface!H560)</f>
        <v>0</v>
      </c>
      <c r="E560" s="304">
        <f>INDEX(Method_calculation!$J$194:$L$217,Output_interface!I560,Output_interface!H560)</f>
        <v>0</v>
      </c>
      <c r="G560" s="1">
        <f>VLOOKUP(A560+1/48,Interface!$B$118:$D$483,3)</f>
        <v>4</v>
      </c>
      <c r="H560" s="1">
        <f t="shared" si="48"/>
        <v>1</v>
      </c>
      <c r="I560" s="1">
        <f t="shared" si="47"/>
        <v>21</v>
      </c>
    </row>
    <row r="561" spans="1:9" x14ac:dyDescent="0.35">
      <c r="A561" s="321">
        <f t="shared" si="45"/>
        <v>42026.874999998727</v>
      </c>
      <c r="B561" s="303"/>
      <c r="C561" s="303">
        <v>526</v>
      </c>
      <c r="D561" s="304">
        <f>INDEX(Method_calculation!$J$161:$L$184,Output_interface!I561,Output_interface!H561)</f>
        <v>0</v>
      </c>
      <c r="E561" s="304">
        <f>INDEX(Method_calculation!$J$194:$L$217,Output_interface!I561,Output_interface!H561)</f>
        <v>0</v>
      </c>
      <c r="G561" s="1">
        <f>VLOOKUP(A561+1/48,Interface!$B$118:$D$483,3)</f>
        <v>4</v>
      </c>
      <c r="H561" s="1">
        <f t="shared" si="48"/>
        <v>1</v>
      </c>
      <c r="I561" s="1">
        <f t="shared" si="47"/>
        <v>22</v>
      </c>
    </row>
    <row r="562" spans="1:9" x14ac:dyDescent="0.35">
      <c r="A562" s="321">
        <f t="shared" si="45"/>
        <v>42026.916666665391</v>
      </c>
      <c r="B562" s="303"/>
      <c r="C562" s="303">
        <v>527</v>
      </c>
      <c r="D562" s="304">
        <f>INDEX(Method_calculation!$J$161:$L$184,Output_interface!I562,Output_interface!H562)</f>
        <v>0</v>
      </c>
      <c r="E562" s="304">
        <f>INDEX(Method_calculation!$J$194:$L$217,Output_interface!I562,Output_interface!H562)</f>
        <v>0</v>
      </c>
      <c r="G562" s="1">
        <f>VLOOKUP(A562+1/48,Interface!$B$118:$D$483,3)</f>
        <v>4</v>
      </c>
      <c r="H562" s="1">
        <f t="shared" si="48"/>
        <v>1</v>
      </c>
      <c r="I562" s="1">
        <f t="shared" si="47"/>
        <v>23</v>
      </c>
    </row>
    <row r="563" spans="1:9" x14ac:dyDescent="0.35">
      <c r="A563" s="322">
        <f t="shared" si="45"/>
        <v>42026.958333332055</v>
      </c>
      <c r="B563" s="306"/>
      <c r="C563" s="306">
        <v>528</v>
      </c>
      <c r="D563" s="307">
        <f>INDEX(Method_calculation!$J$161:$L$184,Output_interface!I563,Output_interface!H563)</f>
        <v>0</v>
      </c>
      <c r="E563" s="307">
        <f>INDEX(Method_calculation!$J$194:$L$217,Output_interface!I563,Output_interface!H563)</f>
        <v>0</v>
      </c>
      <c r="G563" s="1">
        <f>VLOOKUP(A563+1/48,Interface!$B$118:$D$483,3)</f>
        <v>4</v>
      </c>
      <c r="H563" s="1">
        <f t="shared" si="48"/>
        <v>1</v>
      </c>
      <c r="I563" s="1">
        <f t="shared" si="47"/>
        <v>24</v>
      </c>
    </row>
    <row r="564" spans="1:9" x14ac:dyDescent="0.35">
      <c r="A564" s="299">
        <f t="shared" si="45"/>
        <v>42026.999999998719</v>
      </c>
      <c r="B564" s="300" t="str">
        <f t="shared" ref="B564" si="49">INDEX($H$27:$H$29,H564)</f>
        <v>Workday</v>
      </c>
      <c r="C564" s="300">
        <v>529</v>
      </c>
      <c r="D564" s="301">
        <f>INDEX(Method_calculation!$J$161:$L$184,Output_interface!I564,Output_interface!H564)</f>
        <v>0</v>
      </c>
      <c r="E564" s="301">
        <f>INDEX(Method_calculation!$J$194:$L$217,Output_interface!I564,Output_interface!H564)</f>
        <v>0</v>
      </c>
      <c r="G564" s="1">
        <f>VLOOKUP(A564+1/48,Interface!$B$118:$D$483,3)</f>
        <v>5</v>
      </c>
      <c r="H564" s="1">
        <f t="shared" si="48"/>
        <v>1</v>
      </c>
      <c r="I564" s="1">
        <f t="shared" si="47"/>
        <v>1</v>
      </c>
    </row>
    <row r="565" spans="1:9" x14ac:dyDescent="0.35">
      <c r="A565" s="321">
        <f t="shared" si="45"/>
        <v>42027.041666665384</v>
      </c>
      <c r="B565" s="303"/>
      <c r="C565" s="303">
        <v>530</v>
      </c>
      <c r="D565" s="304">
        <f>INDEX(Method_calculation!$J$161:$L$184,Output_interface!I565,Output_interface!H565)</f>
        <v>0</v>
      </c>
      <c r="E565" s="304">
        <f>INDEX(Method_calculation!$J$194:$L$217,Output_interface!I565,Output_interface!H565)</f>
        <v>0</v>
      </c>
      <c r="G565" s="1">
        <f>VLOOKUP(A565+1/48,Interface!$B$118:$D$483,3)</f>
        <v>5</v>
      </c>
      <c r="H565" s="1">
        <f t="shared" si="48"/>
        <v>1</v>
      </c>
      <c r="I565" s="1">
        <f t="shared" si="47"/>
        <v>2</v>
      </c>
    </row>
    <row r="566" spans="1:9" x14ac:dyDescent="0.35">
      <c r="A566" s="321">
        <f t="shared" si="45"/>
        <v>42027.083333332048</v>
      </c>
      <c r="B566" s="303"/>
      <c r="C566" s="303">
        <v>531</v>
      </c>
      <c r="D566" s="304">
        <f>INDEX(Method_calculation!$J$161:$L$184,Output_interface!I566,Output_interface!H566)</f>
        <v>0</v>
      </c>
      <c r="E566" s="304">
        <f>INDEX(Method_calculation!$J$194:$L$217,Output_interface!I566,Output_interface!H566)</f>
        <v>0</v>
      </c>
      <c r="G566" s="1">
        <f>VLOOKUP(A566+1/48,Interface!$B$118:$D$483,3)</f>
        <v>5</v>
      </c>
      <c r="H566" s="1">
        <f t="shared" si="48"/>
        <v>1</v>
      </c>
      <c r="I566" s="1">
        <f t="shared" si="47"/>
        <v>3</v>
      </c>
    </row>
    <row r="567" spans="1:9" x14ac:dyDescent="0.35">
      <c r="A567" s="321">
        <f t="shared" si="45"/>
        <v>42027.124999998712</v>
      </c>
      <c r="B567" s="303"/>
      <c r="C567" s="303">
        <v>532</v>
      </c>
      <c r="D567" s="304">
        <f>INDEX(Method_calculation!$J$161:$L$184,Output_interface!I567,Output_interface!H567)</f>
        <v>0</v>
      </c>
      <c r="E567" s="304">
        <f>INDEX(Method_calculation!$J$194:$L$217,Output_interface!I567,Output_interface!H567)</f>
        <v>0</v>
      </c>
      <c r="G567" s="1">
        <f>VLOOKUP(A567+1/48,Interface!$B$118:$D$483,3)</f>
        <v>5</v>
      </c>
      <c r="H567" s="1">
        <f t="shared" si="48"/>
        <v>1</v>
      </c>
      <c r="I567" s="1">
        <f t="shared" si="47"/>
        <v>4</v>
      </c>
    </row>
    <row r="568" spans="1:9" x14ac:dyDescent="0.35">
      <c r="A568" s="321">
        <f t="shared" si="45"/>
        <v>42027.166666665376</v>
      </c>
      <c r="B568" s="303"/>
      <c r="C568" s="303">
        <v>533</v>
      </c>
      <c r="D568" s="304">
        <f>INDEX(Method_calculation!$J$161:$L$184,Output_interface!I568,Output_interface!H568)</f>
        <v>0</v>
      </c>
      <c r="E568" s="304">
        <f>INDEX(Method_calculation!$J$194:$L$217,Output_interface!I568,Output_interface!H568)</f>
        <v>0</v>
      </c>
      <c r="G568" s="1">
        <f>VLOOKUP(A568+1/48,Interface!$B$118:$D$483,3)</f>
        <v>5</v>
      </c>
      <c r="H568" s="1">
        <f t="shared" si="48"/>
        <v>1</v>
      </c>
      <c r="I568" s="1">
        <f t="shared" si="47"/>
        <v>5</v>
      </c>
    </row>
    <row r="569" spans="1:9" x14ac:dyDescent="0.35">
      <c r="A569" s="321">
        <f t="shared" si="45"/>
        <v>42027.208333332041</v>
      </c>
      <c r="B569" s="303"/>
      <c r="C569" s="303">
        <v>534</v>
      </c>
      <c r="D569" s="304">
        <f>INDEX(Method_calculation!$J$161:$L$184,Output_interface!I569,Output_interface!H569)</f>
        <v>0</v>
      </c>
      <c r="E569" s="304">
        <f>INDEX(Method_calculation!$J$194:$L$217,Output_interface!I569,Output_interface!H569)</f>
        <v>0</v>
      </c>
      <c r="G569" s="1">
        <f>VLOOKUP(A569+1/48,Interface!$B$118:$D$483,3)</f>
        <v>5</v>
      </c>
      <c r="H569" s="1">
        <f t="shared" si="48"/>
        <v>1</v>
      </c>
      <c r="I569" s="1">
        <f t="shared" si="47"/>
        <v>6</v>
      </c>
    </row>
    <row r="570" spans="1:9" x14ac:dyDescent="0.35">
      <c r="A570" s="321">
        <f t="shared" si="45"/>
        <v>42027.249999998705</v>
      </c>
      <c r="B570" s="303"/>
      <c r="C570" s="303">
        <v>535</v>
      </c>
      <c r="D570" s="304">
        <f>INDEX(Method_calculation!$J$161:$L$184,Output_interface!I570,Output_interface!H570)</f>
        <v>0</v>
      </c>
      <c r="E570" s="304">
        <f>INDEX(Method_calculation!$J$194:$L$217,Output_interface!I570,Output_interface!H570)</f>
        <v>0</v>
      </c>
      <c r="G570" s="1">
        <f>VLOOKUP(A570+1/48,Interface!$B$118:$D$483,3)</f>
        <v>5</v>
      </c>
      <c r="H570" s="1">
        <f t="shared" si="48"/>
        <v>1</v>
      </c>
      <c r="I570" s="1">
        <f t="shared" si="47"/>
        <v>7</v>
      </c>
    </row>
    <row r="571" spans="1:9" x14ac:dyDescent="0.35">
      <c r="A571" s="321">
        <f t="shared" si="45"/>
        <v>42027.291666665369</v>
      </c>
      <c r="B571" s="303"/>
      <c r="C571" s="303">
        <v>536</v>
      </c>
      <c r="D571" s="304">
        <f>INDEX(Method_calculation!$J$161:$L$184,Output_interface!I571,Output_interface!H571)</f>
        <v>0</v>
      </c>
      <c r="E571" s="304">
        <f>INDEX(Method_calculation!$J$194:$L$217,Output_interface!I571,Output_interface!H571)</f>
        <v>0</v>
      </c>
      <c r="G571" s="1">
        <f>VLOOKUP(A571+1/48,Interface!$B$118:$D$483,3)</f>
        <v>5</v>
      </c>
      <c r="H571" s="1">
        <f t="shared" si="48"/>
        <v>1</v>
      </c>
      <c r="I571" s="1">
        <f t="shared" si="47"/>
        <v>8</v>
      </c>
    </row>
    <row r="572" spans="1:9" x14ac:dyDescent="0.35">
      <c r="A572" s="321">
        <f t="shared" si="45"/>
        <v>42027.333333332033</v>
      </c>
      <c r="B572" s="303"/>
      <c r="C572" s="303">
        <v>537</v>
      </c>
      <c r="D572" s="304">
        <f>INDEX(Method_calculation!$J$161:$L$184,Output_interface!I572,Output_interface!H572)</f>
        <v>0</v>
      </c>
      <c r="E572" s="304">
        <f>INDEX(Method_calculation!$J$194:$L$217,Output_interface!I572,Output_interface!H572)</f>
        <v>0</v>
      </c>
      <c r="G572" s="1">
        <f>VLOOKUP(A572+1/48,Interface!$B$118:$D$483,3)</f>
        <v>5</v>
      </c>
      <c r="H572" s="1">
        <f t="shared" si="48"/>
        <v>1</v>
      </c>
      <c r="I572" s="1">
        <f t="shared" si="47"/>
        <v>9</v>
      </c>
    </row>
    <row r="573" spans="1:9" x14ac:dyDescent="0.35">
      <c r="A573" s="321">
        <f t="shared" si="45"/>
        <v>42027.374999998698</v>
      </c>
      <c r="B573" s="303"/>
      <c r="C573" s="303">
        <v>538</v>
      </c>
      <c r="D573" s="304">
        <f>INDEX(Method_calculation!$J$161:$L$184,Output_interface!I573,Output_interface!H573)</f>
        <v>0</v>
      </c>
      <c r="E573" s="304">
        <f>INDEX(Method_calculation!$J$194:$L$217,Output_interface!I573,Output_interface!H573)</f>
        <v>0</v>
      </c>
      <c r="G573" s="1">
        <f>VLOOKUP(A573+1/48,Interface!$B$118:$D$483,3)</f>
        <v>5</v>
      </c>
      <c r="H573" s="1">
        <f t="shared" si="48"/>
        <v>1</v>
      </c>
      <c r="I573" s="1">
        <f t="shared" si="47"/>
        <v>10</v>
      </c>
    </row>
    <row r="574" spans="1:9" x14ac:dyDescent="0.35">
      <c r="A574" s="321">
        <f t="shared" si="45"/>
        <v>42027.416666665362</v>
      </c>
      <c r="B574" s="303"/>
      <c r="C574" s="303">
        <v>539</v>
      </c>
      <c r="D574" s="304">
        <f>INDEX(Method_calculation!$J$161:$L$184,Output_interface!I574,Output_interface!H574)</f>
        <v>0</v>
      </c>
      <c r="E574" s="304">
        <f>INDEX(Method_calculation!$J$194:$L$217,Output_interface!I574,Output_interface!H574)</f>
        <v>0</v>
      </c>
      <c r="G574" s="1">
        <f>VLOOKUP(A574+1/48,Interface!$B$118:$D$483,3)</f>
        <v>5</v>
      </c>
      <c r="H574" s="1">
        <f t="shared" si="48"/>
        <v>1</v>
      </c>
      <c r="I574" s="1">
        <f t="shared" si="47"/>
        <v>11</v>
      </c>
    </row>
    <row r="575" spans="1:9" x14ac:dyDescent="0.35">
      <c r="A575" s="321">
        <f t="shared" si="45"/>
        <v>42027.458333332026</v>
      </c>
      <c r="B575" s="303"/>
      <c r="C575" s="303">
        <v>540</v>
      </c>
      <c r="D575" s="304">
        <f>INDEX(Method_calculation!$J$161:$L$184,Output_interface!I575,Output_interface!H575)</f>
        <v>0</v>
      </c>
      <c r="E575" s="304">
        <f>INDEX(Method_calculation!$J$194:$L$217,Output_interface!I575,Output_interface!H575)</f>
        <v>0</v>
      </c>
      <c r="G575" s="1">
        <f>VLOOKUP(A575+1/48,Interface!$B$118:$D$483,3)</f>
        <v>5</v>
      </c>
      <c r="H575" s="1">
        <f t="shared" si="48"/>
        <v>1</v>
      </c>
      <c r="I575" s="1">
        <f t="shared" si="47"/>
        <v>12</v>
      </c>
    </row>
    <row r="576" spans="1:9" x14ac:dyDescent="0.35">
      <c r="A576" s="321">
        <f t="shared" si="45"/>
        <v>42027.49999999869</v>
      </c>
      <c r="B576" s="303"/>
      <c r="C576" s="303">
        <v>541</v>
      </c>
      <c r="D576" s="304">
        <f>INDEX(Method_calculation!$J$161:$L$184,Output_interface!I576,Output_interface!H576)</f>
        <v>0</v>
      </c>
      <c r="E576" s="304">
        <f>INDEX(Method_calculation!$J$194:$L$217,Output_interface!I576,Output_interface!H576)</f>
        <v>0</v>
      </c>
      <c r="G576" s="1">
        <f>VLOOKUP(A576+1/48,Interface!$B$118:$D$483,3)</f>
        <v>5</v>
      </c>
      <c r="H576" s="1">
        <f t="shared" si="48"/>
        <v>1</v>
      </c>
      <c r="I576" s="1">
        <f t="shared" si="47"/>
        <v>13</v>
      </c>
    </row>
    <row r="577" spans="1:9" x14ac:dyDescent="0.35">
      <c r="A577" s="321">
        <f t="shared" si="45"/>
        <v>42027.541666665355</v>
      </c>
      <c r="B577" s="303"/>
      <c r="C577" s="303">
        <v>542</v>
      </c>
      <c r="D577" s="304">
        <f>INDEX(Method_calculation!$J$161:$L$184,Output_interface!I577,Output_interface!H577)</f>
        <v>0</v>
      </c>
      <c r="E577" s="304">
        <f>INDEX(Method_calculation!$J$194:$L$217,Output_interface!I577,Output_interface!H577)</f>
        <v>0</v>
      </c>
      <c r="G577" s="1">
        <f>VLOOKUP(A577+1/48,Interface!$B$118:$D$483,3)</f>
        <v>5</v>
      </c>
      <c r="H577" s="1">
        <f t="shared" si="48"/>
        <v>1</v>
      </c>
      <c r="I577" s="1">
        <f t="shared" si="47"/>
        <v>14</v>
      </c>
    </row>
    <row r="578" spans="1:9" x14ac:dyDescent="0.35">
      <c r="A578" s="321">
        <f t="shared" si="45"/>
        <v>42027.583333332019</v>
      </c>
      <c r="B578" s="303"/>
      <c r="C578" s="303">
        <v>543</v>
      </c>
      <c r="D578" s="304">
        <f>INDEX(Method_calculation!$J$161:$L$184,Output_interface!I578,Output_interface!H578)</f>
        <v>0</v>
      </c>
      <c r="E578" s="304">
        <f>INDEX(Method_calculation!$J$194:$L$217,Output_interface!I578,Output_interface!H578)</f>
        <v>0</v>
      </c>
      <c r="G578" s="1">
        <f>VLOOKUP(A578+1/48,Interface!$B$118:$D$483,3)</f>
        <v>5</v>
      </c>
      <c r="H578" s="1">
        <f t="shared" si="48"/>
        <v>1</v>
      </c>
      <c r="I578" s="1">
        <f t="shared" si="47"/>
        <v>15</v>
      </c>
    </row>
    <row r="579" spans="1:9" x14ac:dyDescent="0.35">
      <c r="A579" s="321">
        <f t="shared" si="45"/>
        <v>42027.624999998683</v>
      </c>
      <c r="B579" s="303"/>
      <c r="C579" s="303">
        <v>544</v>
      </c>
      <c r="D579" s="304">
        <f>INDEX(Method_calculation!$J$161:$L$184,Output_interface!I579,Output_interface!H579)</f>
        <v>0</v>
      </c>
      <c r="E579" s="304">
        <f>INDEX(Method_calculation!$J$194:$L$217,Output_interface!I579,Output_interface!H579)</f>
        <v>0</v>
      </c>
      <c r="G579" s="1">
        <f>VLOOKUP(A579+1/48,Interface!$B$118:$D$483,3)</f>
        <v>5</v>
      </c>
      <c r="H579" s="1">
        <f t="shared" si="48"/>
        <v>1</v>
      </c>
      <c r="I579" s="1">
        <f t="shared" si="47"/>
        <v>16</v>
      </c>
    </row>
    <row r="580" spans="1:9" x14ac:dyDescent="0.35">
      <c r="A580" s="321">
        <f t="shared" si="45"/>
        <v>42027.666666665347</v>
      </c>
      <c r="B580" s="303"/>
      <c r="C580" s="303">
        <v>545</v>
      </c>
      <c r="D580" s="304">
        <f>INDEX(Method_calculation!$J$161:$L$184,Output_interface!I580,Output_interface!H580)</f>
        <v>0</v>
      </c>
      <c r="E580" s="304">
        <f>INDEX(Method_calculation!$J$194:$L$217,Output_interface!I580,Output_interface!H580)</f>
        <v>0</v>
      </c>
      <c r="G580" s="1">
        <f>VLOOKUP(A580+1/48,Interface!$B$118:$D$483,3)</f>
        <v>5</v>
      </c>
      <c r="H580" s="1">
        <f t="shared" si="48"/>
        <v>1</v>
      </c>
      <c r="I580" s="1">
        <f t="shared" si="47"/>
        <v>17</v>
      </c>
    </row>
    <row r="581" spans="1:9" x14ac:dyDescent="0.35">
      <c r="A581" s="321">
        <f t="shared" si="45"/>
        <v>42027.708333332012</v>
      </c>
      <c r="B581" s="303"/>
      <c r="C581" s="303">
        <v>546</v>
      </c>
      <c r="D581" s="304">
        <f>INDEX(Method_calculation!$J$161:$L$184,Output_interface!I581,Output_interface!H581)</f>
        <v>0</v>
      </c>
      <c r="E581" s="304">
        <f>INDEX(Method_calculation!$J$194:$L$217,Output_interface!I581,Output_interface!H581)</f>
        <v>0</v>
      </c>
      <c r="G581" s="1">
        <f>VLOOKUP(A581+1/48,Interface!$B$118:$D$483,3)</f>
        <v>5</v>
      </c>
      <c r="H581" s="1">
        <f t="shared" si="48"/>
        <v>1</v>
      </c>
      <c r="I581" s="1">
        <f t="shared" si="47"/>
        <v>18</v>
      </c>
    </row>
    <row r="582" spans="1:9" x14ac:dyDescent="0.35">
      <c r="A582" s="321">
        <f t="shared" si="45"/>
        <v>42027.749999998676</v>
      </c>
      <c r="B582" s="303"/>
      <c r="C582" s="303">
        <v>547</v>
      </c>
      <c r="D582" s="304">
        <f>INDEX(Method_calculation!$J$161:$L$184,Output_interface!I582,Output_interface!H582)</f>
        <v>0</v>
      </c>
      <c r="E582" s="304">
        <f>INDEX(Method_calculation!$J$194:$L$217,Output_interface!I582,Output_interface!H582)</f>
        <v>0</v>
      </c>
      <c r="G582" s="1">
        <f>VLOOKUP(A582+1/48,Interface!$B$118:$D$483,3)</f>
        <v>5</v>
      </c>
      <c r="H582" s="1">
        <f t="shared" si="48"/>
        <v>1</v>
      </c>
      <c r="I582" s="1">
        <f t="shared" si="47"/>
        <v>19</v>
      </c>
    </row>
    <row r="583" spans="1:9" x14ac:dyDescent="0.35">
      <c r="A583" s="321">
        <f t="shared" si="45"/>
        <v>42027.79166666534</v>
      </c>
      <c r="B583" s="303"/>
      <c r="C583" s="303">
        <v>548</v>
      </c>
      <c r="D583" s="304">
        <f>INDEX(Method_calculation!$J$161:$L$184,Output_interface!I583,Output_interface!H583)</f>
        <v>0</v>
      </c>
      <c r="E583" s="304">
        <f>INDEX(Method_calculation!$J$194:$L$217,Output_interface!I583,Output_interface!H583)</f>
        <v>0</v>
      </c>
      <c r="G583" s="1">
        <f>VLOOKUP(A583+1/48,Interface!$B$118:$D$483,3)</f>
        <v>5</v>
      </c>
      <c r="H583" s="1">
        <f t="shared" si="48"/>
        <v>1</v>
      </c>
      <c r="I583" s="1">
        <f t="shared" si="47"/>
        <v>20</v>
      </c>
    </row>
    <row r="584" spans="1:9" x14ac:dyDescent="0.35">
      <c r="A584" s="321">
        <f t="shared" si="45"/>
        <v>42027.833333332004</v>
      </c>
      <c r="B584" s="303"/>
      <c r="C584" s="303">
        <v>549</v>
      </c>
      <c r="D584" s="304">
        <f>INDEX(Method_calculation!$J$161:$L$184,Output_interface!I584,Output_interface!H584)</f>
        <v>0</v>
      </c>
      <c r="E584" s="304">
        <f>INDEX(Method_calculation!$J$194:$L$217,Output_interface!I584,Output_interface!H584)</f>
        <v>0</v>
      </c>
      <c r="G584" s="1">
        <f>VLOOKUP(A584+1/48,Interface!$B$118:$D$483,3)</f>
        <v>5</v>
      </c>
      <c r="H584" s="1">
        <f t="shared" si="48"/>
        <v>1</v>
      </c>
      <c r="I584" s="1">
        <f t="shared" si="47"/>
        <v>21</v>
      </c>
    </row>
    <row r="585" spans="1:9" x14ac:dyDescent="0.35">
      <c r="A585" s="321">
        <f t="shared" si="45"/>
        <v>42027.874999998668</v>
      </c>
      <c r="B585" s="303"/>
      <c r="C585" s="303">
        <v>550</v>
      </c>
      <c r="D585" s="304">
        <f>INDEX(Method_calculation!$J$161:$L$184,Output_interface!I585,Output_interface!H585)</f>
        <v>0</v>
      </c>
      <c r="E585" s="304">
        <f>INDEX(Method_calculation!$J$194:$L$217,Output_interface!I585,Output_interface!H585)</f>
        <v>0</v>
      </c>
      <c r="G585" s="1">
        <f>VLOOKUP(A585+1/48,Interface!$B$118:$D$483,3)</f>
        <v>5</v>
      </c>
      <c r="H585" s="1">
        <f t="shared" si="48"/>
        <v>1</v>
      </c>
      <c r="I585" s="1">
        <f t="shared" si="47"/>
        <v>22</v>
      </c>
    </row>
    <row r="586" spans="1:9" x14ac:dyDescent="0.35">
      <c r="A586" s="321">
        <f t="shared" si="45"/>
        <v>42027.916666665333</v>
      </c>
      <c r="B586" s="303"/>
      <c r="C586" s="303">
        <v>551</v>
      </c>
      <c r="D586" s="304">
        <f>INDEX(Method_calculation!$J$161:$L$184,Output_interface!I586,Output_interface!H586)</f>
        <v>0</v>
      </c>
      <c r="E586" s="304">
        <f>INDEX(Method_calculation!$J$194:$L$217,Output_interface!I586,Output_interface!H586)</f>
        <v>0</v>
      </c>
      <c r="G586" s="1">
        <f>VLOOKUP(A586+1/48,Interface!$B$118:$D$483,3)</f>
        <v>5</v>
      </c>
      <c r="H586" s="1">
        <f t="shared" si="48"/>
        <v>1</v>
      </c>
      <c r="I586" s="1">
        <f t="shared" si="47"/>
        <v>23</v>
      </c>
    </row>
    <row r="587" spans="1:9" x14ac:dyDescent="0.35">
      <c r="A587" s="322">
        <f t="shared" si="45"/>
        <v>42027.958333331997</v>
      </c>
      <c r="B587" s="306"/>
      <c r="C587" s="306">
        <v>552</v>
      </c>
      <c r="D587" s="307">
        <f>INDEX(Method_calculation!$J$161:$L$184,Output_interface!I587,Output_interface!H587)</f>
        <v>0</v>
      </c>
      <c r="E587" s="307">
        <f>INDEX(Method_calculation!$J$194:$L$217,Output_interface!I587,Output_interface!H587)</f>
        <v>0</v>
      </c>
      <c r="G587" s="1">
        <f>VLOOKUP(A587+1/48,Interface!$B$118:$D$483,3)</f>
        <v>5</v>
      </c>
      <c r="H587" s="1">
        <f t="shared" si="48"/>
        <v>1</v>
      </c>
      <c r="I587" s="1">
        <f t="shared" si="47"/>
        <v>24</v>
      </c>
    </row>
    <row r="588" spans="1:9" x14ac:dyDescent="0.35">
      <c r="A588" s="299">
        <f t="shared" si="45"/>
        <v>42027.999999998661</v>
      </c>
      <c r="B588" s="300" t="str">
        <f t="shared" ref="B588" si="50">INDEX($H$27:$H$29,H588)</f>
        <v>Saturday</v>
      </c>
      <c r="C588" s="300">
        <v>553</v>
      </c>
      <c r="D588" s="301">
        <f>INDEX(Method_calculation!$J$161:$L$184,Output_interface!I588,Output_interface!H588)</f>
        <v>0</v>
      </c>
      <c r="E588" s="301">
        <f>INDEX(Method_calculation!$J$194:$L$217,Output_interface!I588,Output_interface!H588)</f>
        <v>0</v>
      </c>
      <c r="G588" s="1">
        <f>VLOOKUP(A588+1/48,Interface!$B$118:$D$483,3)</f>
        <v>6</v>
      </c>
      <c r="H588" s="1">
        <f t="shared" si="48"/>
        <v>2</v>
      </c>
      <c r="I588" s="1">
        <f t="shared" si="47"/>
        <v>1</v>
      </c>
    </row>
    <row r="589" spans="1:9" x14ac:dyDescent="0.35">
      <c r="A589" s="321">
        <f t="shared" si="45"/>
        <v>42028.041666665325</v>
      </c>
      <c r="B589" s="303"/>
      <c r="C589" s="303">
        <v>554</v>
      </c>
      <c r="D589" s="304">
        <f>INDEX(Method_calculation!$J$161:$L$184,Output_interface!I589,Output_interface!H589)</f>
        <v>0</v>
      </c>
      <c r="E589" s="304">
        <f>INDEX(Method_calculation!$J$194:$L$217,Output_interface!I589,Output_interface!H589)</f>
        <v>0</v>
      </c>
      <c r="G589" s="1">
        <f>VLOOKUP(A589+1/48,Interface!$B$118:$D$483,3)</f>
        <v>6</v>
      </c>
      <c r="H589" s="1">
        <f t="shared" si="48"/>
        <v>2</v>
      </c>
      <c r="I589" s="1">
        <f t="shared" si="47"/>
        <v>2</v>
      </c>
    </row>
    <row r="590" spans="1:9" x14ac:dyDescent="0.35">
      <c r="A590" s="321">
        <f t="shared" si="45"/>
        <v>42028.08333333199</v>
      </c>
      <c r="B590" s="303"/>
      <c r="C590" s="303">
        <v>555</v>
      </c>
      <c r="D590" s="304">
        <f>INDEX(Method_calculation!$J$161:$L$184,Output_interface!I590,Output_interface!H590)</f>
        <v>0</v>
      </c>
      <c r="E590" s="304">
        <f>INDEX(Method_calculation!$J$194:$L$217,Output_interface!I590,Output_interface!H590)</f>
        <v>0</v>
      </c>
      <c r="G590" s="1">
        <f>VLOOKUP(A590+1/48,Interface!$B$118:$D$483,3)</f>
        <v>6</v>
      </c>
      <c r="H590" s="1">
        <f t="shared" si="48"/>
        <v>2</v>
      </c>
      <c r="I590" s="1">
        <f t="shared" si="47"/>
        <v>3</v>
      </c>
    </row>
    <row r="591" spans="1:9" x14ac:dyDescent="0.35">
      <c r="A591" s="321">
        <f t="shared" si="45"/>
        <v>42028.124999998654</v>
      </c>
      <c r="B591" s="303"/>
      <c r="C591" s="303">
        <v>556</v>
      </c>
      <c r="D591" s="304">
        <f>INDEX(Method_calculation!$J$161:$L$184,Output_interface!I591,Output_interface!H591)</f>
        <v>0</v>
      </c>
      <c r="E591" s="304">
        <f>INDEX(Method_calculation!$J$194:$L$217,Output_interface!I591,Output_interface!H591)</f>
        <v>0</v>
      </c>
      <c r="G591" s="1">
        <f>VLOOKUP(A591+1/48,Interface!$B$118:$D$483,3)</f>
        <v>6</v>
      </c>
      <c r="H591" s="1">
        <f t="shared" si="48"/>
        <v>2</v>
      </c>
      <c r="I591" s="1">
        <f t="shared" si="47"/>
        <v>4</v>
      </c>
    </row>
    <row r="592" spans="1:9" x14ac:dyDescent="0.35">
      <c r="A592" s="321">
        <f t="shared" ref="A592:A655" si="51">+A591+1/24</f>
        <v>42028.166666665318</v>
      </c>
      <c r="B592" s="303"/>
      <c r="C592" s="303">
        <v>557</v>
      </c>
      <c r="D592" s="304">
        <f>INDEX(Method_calculation!$J$161:$L$184,Output_interface!I592,Output_interface!H592)</f>
        <v>0</v>
      </c>
      <c r="E592" s="304">
        <f>INDEX(Method_calculation!$J$194:$L$217,Output_interface!I592,Output_interface!H592)</f>
        <v>0</v>
      </c>
      <c r="G592" s="1">
        <f>VLOOKUP(A592+1/48,Interface!$B$118:$D$483,3)</f>
        <v>6</v>
      </c>
      <c r="H592" s="1">
        <f t="shared" si="48"/>
        <v>2</v>
      </c>
      <c r="I592" s="1">
        <f t="shared" si="47"/>
        <v>5</v>
      </c>
    </row>
    <row r="593" spans="1:9" x14ac:dyDescent="0.35">
      <c r="A593" s="321">
        <f t="shared" si="51"/>
        <v>42028.208333331982</v>
      </c>
      <c r="B593" s="303"/>
      <c r="C593" s="303">
        <v>558</v>
      </c>
      <c r="D593" s="304">
        <f>INDEX(Method_calculation!$J$161:$L$184,Output_interface!I593,Output_interface!H593)</f>
        <v>0</v>
      </c>
      <c r="E593" s="304">
        <f>INDEX(Method_calculation!$J$194:$L$217,Output_interface!I593,Output_interface!H593)</f>
        <v>0</v>
      </c>
      <c r="G593" s="1">
        <f>VLOOKUP(A593+1/48,Interface!$B$118:$D$483,3)</f>
        <v>6</v>
      </c>
      <c r="H593" s="1">
        <f t="shared" si="48"/>
        <v>2</v>
      </c>
      <c r="I593" s="1">
        <f t="shared" si="47"/>
        <v>6</v>
      </c>
    </row>
    <row r="594" spans="1:9" x14ac:dyDescent="0.35">
      <c r="A594" s="321">
        <f t="shared" si="51"/>
        <v>42028.249999998647</v>
      </c>
      <c r="B594" s="303"/>
      <c r="C594" s="303">
        <v>559</v>
      </c>
      <c r="D594" s="304">
        <f>INDEX(Method_calculation!$J$161:$L$184,Output_interface!I594,Output_interface!H594)</f>
        <v>0</v>
      </c>
      <c r="E594" s="304">
        <f>INDEX(Method_calculation!$J$194:$L$217,Output_interface!I594,Output_interface!H594)</f>
        <v>0</v>
      </c>
      <c r="G594" s="1">
        <f>VLOOKUP(A594+1/48,Interface!$B$118:$D$483,3)</f>
        <v>6</v>
      </c>
      <c r="H594" s="1">
        <f t="shared" si="48"/>
        <v>2</v>
      </c>
      <c r="I594" s="1">
        <f t="shared" si="47"/>
        <v>7</v>
      </c>
    </row>
    <row r="595" spans="1:9" x14ac:dyDescent="0.35">
      <c r="A595" s="321">
        <f t="shared" si="51"/>
        <v>42028.291666665311</v>
      </c>
      <c r="B595" s="303"/>
      <c r="C595" s="303">
        <v>560</v>
      </c>
      <c r="D595" s="304">
        <f>INDEX(Method_calculation!$J$161:$L$184,Output_interface!I595,Output_interface!H595)</f>
        <v>0</v>
      </c>
      <c r="E595" s="304">
        <f>INDEX(Method_calculation!$J$194:$L$217,Output_interface!I595,Output_interface!H595)</f>
        <v>0</v>
      </c>
      <c r="G595" s="1">
        <f>VLOOKUP(A595+1/48,Interface!$B$118:$D$483,3)</f>
        <v>6</v>
      </c>
      <c r="H595" s="1">
        <f t="shared" si="48"/>
        <v>2</v>
      </c>
      <c r="I595" s="1">
        <f t="shared" si="47"/>
        <v>8</v>
      </c>
    </row>
    <row r="596" spans="1:9" x14ac:dyDescent="0.35">
      <c r="A596" s="321">
        <f t="shared" si="51"/>
        <v>42028.333333331975</v>
      </c>
      <c r="B596" s="303"/>
      <c r="C596" s="303">
        <v>561</v>
      </c>
      <c r="D596" s="304">
        <f>INDEX(Method_calculation!$J$161:$L$184,Output_interface!I596,Output_interface!H596)</f>
        <v>0</v>
      </c>
      <c r="E596" s="304">
        <f>INDEX(Method_calculation!$J$194:$L$217,Output_interface!I596,Output_interface!H596)</f>
        <v>0</v>
      </c>
      <c r="G596" s="1">
        <f>VLOOKUP(A596+1/48,Interface!$B$118:$D$483,3)</f>
        <v>6</v>
      </c>
      <c r="H596" s="1">
        <f t="shared" si="48"/>
        <v>2</v>
      </c>
      <c r="I596" s="1">
        <f t="shared" si="47"/>
        <v>9</v>
      </c>
    </row>
    <row r="597" spans="1:9" x14ac:dyDescent="0.35">
      <c r="A597" s="321">
        <f t="shared" si="51"/>
        <v>42028.374999998639</v>
      </c>
      <c r="B597" s="303"/>
      <c r="C597" s="303">
        <v>562</v>
      </c>
      <c r="D597" s="304">
        <f>INDEX(Method_calculation!$J$161:$L$184,Output_interface!I597,Output_interface!H597)</f>
        <v>0</v>
      </c>
      <c r="E597" s="304">
        <f>INDEX(Method_calculation!$J$194:$L$217,Output_interface!I597,Output_interface!H597)</f>
        <v>0</v>
      </c>
      <c r="G597" s="1">
        <f>VLOOKUP(A597+1/48,Interface!$B$118:$D$483,3)</f>
        <v>6</v>
      </c>
      <c r="H597" s="1">
        <f t="shared" si="48"/>
        <v>2</v>
      </c>
      <c r="I597" s="1">
        <f t="shared" si="47"/>
        <v>10</v>
      </c>
    </row>
    <row r="598" spans="1:9" x14ac:dyDescent="0.35">
      <c r="A598" s="321">
        <f t="shared" si="51"/>
        <v>42028.416666665304</v>
      </c>
      <c r="B598" s="303"/>
      <c r="C598" s="303">
        <v>563</v>
      </c>
      <c r="D598" s="304">
        <f>INDEX(Method_calculation!$J$161:$L$184,Output_interface!I598,Output_interface!H598)</f>
        <v>0</v>
      </c>
      <c r="E598" s="304">
        <f>INDEX(Method_calculation!$J$194:$L$217,Output_interface!I598,Output_interface!H598)</f>
        <v>0</v>
      </c>
      <c r="G598" s="1">
        <f>VLOOKUP(A598+1/48,Interface!$B$118:$D$483,3)</f>
        <v>6</v>
      </c>
      <c r="H598" s="1">
        <f t="shared" si="48"/>
        <v>2</v>
      </c>
      <c r="I598" s="1">
        <f t="shared" si="47"/>
        <v>11</v>
      </c>
    </row>
    <row r="599" spans="1:9" x14ac:dyDescent="0.35">
      <c r="A599" s="321">
        <f t="shared" si="51"/>
        <v>42028.458333331968</v>
      </c>
      <c r="B599" s="303"/>
      <c r="C599" s="303">
        <v>564</v>
      </c>
      <c r="D599" s="304">
        <f>INDEX(Method_calculation!$J$161:$L$184,Output_interface!I599,Output_interface!H599)</f>
        <v>0</v>
      </c>
      <c r="E599" s="304">
        <f>INDEX(Method_calculation!$J$194:$L$217,Output_interface!I599,Output_interface!H599)</f>
        <v>0</v>
      </c>
      <c r="G599" s="1">
        <f>VLOOKUP(A599+1/48,Interface!$B$118:$D$483,3)</f>
        <v>6</v>
      </c>
      <c r="H599" s="1">
        <f t="shared" si="48"/>
        <v>2</v>
      </c>
      <c r="I599" s="1">
        <f t="shared" si="47"/>
        <v>12</v>
      </c>
    </row>
    <row r="600" spans="1:9" x14ac:dyDescent="0.35">
      <c r="A600" s="321">
        <f t="shared" si="51"/>
        <v>42028.499999998632</v>
      </c>
      <c r="B600" s="303"/>
      <c r="C600" s="303">
        <v>565</v>
      </c>
      <c r="D600" s="304">
        <f>INDEX(Method_calculation!$J$161:$L$184,Output_interface!I600,Output_interface!H600)</f>
        <v>0</v>
      </c>
      <c r="E600" s="304">
        <f>INDEX(Method_calculation!$J$194:$L$217,Output_interface!I600,Output_interface!H600)</f>
        <v>0</v>
      </c>
      <c r="G600" s="1">
        <f>VLOOKUP(A600+1/48,Interface!$B$118:$D$483,3)</f>
        <v>6</v>
      </c>
      <c r="H600" s="1">
        <f t="shared" si="48"/>
        <v>2</v>
      </c>
      <c r="I600" s="1">
        <f t="shared" si="47"/>
        <v>13</v>
      </c>
    </row>
    <row r="601" spans="1:9" x14ac:dyDescent="0.35">
      <c r="A601" s="321">
        <f t="shared" si="51"/>
        <v>42028.541666665296</v>
      </c>
      <c r="B601" s="303"/>
      <c r="C601" s="303">
        <v>566</v>
      </c>
      <c r="D601" s="304">
        <f>INDEX(Method_calculation!$J$161:$L$184,Output_interface!I601,Output_interface!H601)</f>
        <v>0</v>
      </c>
      <c r="E601" s="304">
        <f>INDEX(Method_calculation!$J$194:$L$217,Output_interface!I601,Output_interface!H601)</f>
        <v>0</v>
      </c>
      <c r="G601" s="1">
        <f>VLOOKUP(A601+1/48,Interface!$B$118:$D$483,3)</f>
        <v>6</v>
      </c>
      <c r="H601" s="1">
        <f t="shared" si="48"/>
        <v>2</v>
      </c>
      <c r="I601" s="1">
        <f t="shared" si="47"/>
        <v>14</v>
      </c>
    </row>
    <row r="602" spans="1:9" x14ac:dyDescent="0.35">
      <c r="A602" s="321">
        <f t="shared" si="51"/>
        <v>42028.583333331961</v>
      </c>
      <c r="B602" s="303"/>
      <c r="C602" s="303">
        <v>567</v>
      </c>
      <c r="D602" s="304">
        <f>INDEX(Method_calculation!$J$161:$L$184,Output_interface!I602,Output_interface!H602)</f>
        <v>0</v>
      </c>
      <c r="E602" s="304">
        <f>INDEX(Method_calculation!$J$194:$L$217,Output_interface!I602,Output_interface!H602)</f>
        <v>0</v>
      </c>
      <c r="G602" s="1">
        <f>VLOOKUP(A602+1/48,Interface!$B$118:$D$483,3)</f>
        <v>6</v>
      </c>
      <c r="H602" s="1">
        <f t="shared" si="48"/>
        <v>2</v>
      </c>
      <c r="I602" s="1">
        <f t="shared" si="47"/>
        <v>15</v>
      </c>
    </row>
    <row r="603" spans="1:9" x14ac:dyDescent="0.35">
      <c r="A603" s="321">
        <f t="shared" si="51"/>
        <v>42028.624999998625</v>
      </c>
      <c r="B603" s="303"/>
      <c r="C603" s="303">
        <v>568</v>
      </c>
      <c r="D603" s="304">
        <f>INDEX(Method_calculation!$J$161:$L$184,Output_interface!I603,Output_interface!H603)</f>
        <v>0</v>
      </c>
      <c r="E603" s="304">
        <f>INDEX(Method_calculation!$J$194:$L$217,Output_interface!I603,Output_interface!H603)</f>
        <v>0</v>
      </c>
      <c r="G603" s="1">
        <f>VLOOKUP(A603+1/48,Interface!$B$118:$D$483,3)</f>
        <v>6</v>
      </c>
      <c r="H603" s="1">
        <f t="shared" si="48"/>
        <v>2</v>
      </c>
      <c r="I603" s="1">
        <f t="shared" si="47"/>
        <v>16</v>
      </c>
    </row>
    <row r="604" spans="1:9" x14ac:dyDescent="0.35">
      <c r="A604" s="321">
        <f t="shared" si="51"/>
        <v>42028.666666665289</v>
      </c>
      <c r="B604" s="303"/>
      <c r="C604" s="303">
        <v>569</v>
      </c>
      <c r="D604" s="304">
        <f>INDEX(Method_calculation!$J$161:$L$184,Output_interface!I604,Output_interface!H604)</f>
        <v>0</v>
      </c>
      <c r="E604" s="304">
        <f>INDEX(Method_calculation!$J$194:$L$217,Output_interface!I604,Output_interface!H604)</f>
        <v>0</v>
      </c>
      <c r="G604" s="1">
        <f>VLOOKUP(A604+1/48,Interface!$B$118:$D$483,3)</f>
        <v>6</v>
      </c>
      <c r="H604" s="1">
        <f t="shared" si="48"/>
        <v>2</v>
      </c>
      <c r="I604" s="1">
        <f t="shared" si="47"/>
        <v>17</v>
      </c>
    </row>
    <row r="605" spans="1:9" x14ac:dyDescent="0.35">
      <c r="A605" s="321">
        <f t="shared" si="51"/>
        <v>42028.708333331953</v>
      </c>
      <c r="B605" s="303"/>
      <c r="C605" s="303">
        <v>570</v>
      </c>
      <c r="D605" s="304">
        <f>INDEX(Method_calculation!$J$161:$L$184,Output_interface!I605,Output_interface!H605)</f>
        <v>0</v>
      </c>
      <c r="E605" s="304">
        <f>INDEX(Method_calculation!$J$194:$L$217,Output_interface!I605,Output_interface!H605)</f>
        <v>0</v>
      </c>
      <c r="G605" s="1">
        <f>VLOOKUP(A605+1/48,Interface!$B$118:$D$483,3)</f>
        <v>6</v>
      </c>
      <c r="H605" s="1">
        <f t="shared" si="48"/>
        <v>2</v>
      </c>
      <c r="I605" s="1">
        <f t="shared" si="47"/>
        <v>18</v>
      </c>
    </row>
    <row r="606" spans="1:9" x14ac:dyDescent="0.35">
      <c r="A606" s="321">
        <f t="shared" si="51"/>
        <v>42028.749999998618</v>
      </c>
      <c r="B606" s="303"/>
      <c r="C606" s="303">
        <v>571</v>
      </c>
      <c r="D606" s="304">
        <f>INDEX(Method_calculation!$J$161:$L$184,Output_interface!I606,Output_interface!H606)</f>
        <v>0</v>
      </c>
      <c r="E606" s="304">
        <f>INDEX(Method_calculation!$J$194:$L$217,Output_interface!I606,Output_interface!H606)</f>
        <v>0</v>
      </c>
      <c r="G606" s="1">
        <f>VLOOKUP(A606+1/48,Interface!$B$118:$D$483,3)</f>
        <v>6</v>
      </c>
      <c r="H606" s="1">
        <f t="shared" si="48"/>
        <v>2</v>
      </c>
      <c r="I606" s="1">
        <f t="shared" si="47"/>
        <v>19</v>
      </c>
    </row>
    <row r="607" spans="1:9" x14ac:dyDescent="0.35">
      <c r="A607" s="321">
        <f t="shared" si="51"/>
        <v>42028.791666665282</v>
      </c>
      <c r="B607" s="303"/>
      <c r="C607" s="303">
        <v>572</v>
      </c>
      <c r="D607" s="304">
        <f>INDEX(Method_calculation!$J$161:$L$184,Output_interface!I607,Output_interface!H607)</f>
        <v>0</v>
      </c>
      <c r="E607" s="304">
        <f>INDEX(Method_calculation!$J$194:$L$217,Output_interface!I607,Output_interface!H607)</f>
        <v>0</v>
      </c>
      <c r="G607" s="1">
        <f>VLOOKUP(A607+1/48,Interface!$B$118:$D$483,3)</f>
        <v>6</v>
      </c>
      <c r="H607" s="1">
        <f t="shared" si="48"/>
        <v>2</v>
      </c>
      <c r="I607" s="1">
        <f t="shared" si="47"/>
        <v>20</v>
      </c>
    </row>
    <row r="608" spans="1:9" x14ac:dyDescent="0.35">
      <c r="A608" s="321">
        <f t="shared" si="51"/>
        <v>42028.833333331946</v>
      </c>
      <c r="B608" s="303"/>
      <c r="C608" s="303">
        <v>573</v>
      </c>
      <c r="D608" s="304">
        <f>INDEX(Method_calculation!$J$161:$L$184,Output_interface!I608,Output_interface!H608)</f>
        <v>0</v>
      </c>
      <c r="E608" s="304">
        <f>INDEX(Method_calculation!$J$194:$L$217,Output_interface!I608,Output_interface!H608)</f>
        <v>0</v>
      </c>
      <c r="G608" s="1">
        <f>VLOOKUP(A608+1/48,Interface!$B$118:$D$483,3)</f>
        <v>6</v>
      </c>
      <c r="H608" s="1">
        <f t="shared" si="48"/>
        <v>2</v>
      </c>
      <c r="I608" s="1">
        <f t="shared" si="47"/>
        <v>21</v>
      </c>
    </row>
    <row r="609" spans="1:9" x14ac:dyDescent="0.35">
      <c r="A609" s="321">
        <f t="shared" si="51"/>
        <v>42028.87499999861</v>
      </c>
      <c r="B609" s="303"/>
      <c r="C609" s="303">
        <v>574</v>
      </c>
      <c r="D609" s="304">
        <f>INDEX(Method_calculation!$J$161:$L$184,Output_interface!I609,Output_interface!H609)</f>
        <v>0</v>
      </c>
      <c r="E609" s="304">
        <f>INDEX(Method_calculation!$J$194:$L$217,Output_interface!I609,Output_interface!H609)</f>
        <v>0</v>
      </c>
      <c r="G609" s="1">
        <f>VLOOKUP(A609+1/48,Interface!$B$118:$D$483,3)</f>
        <v>6</v>
      </c>
      <c r="H609" s="1">
        <f t="shared" si="48"/>
        <v>2</v>
      </c>
      <c r="I609" s="1">
        <f t="shared" si="47"/>
        <v>22</v>
      </c>
    </row>
    <row r="610" spans="1:9" x14ac:dyDescent="0.35">
      <c r="A610" s="321">
        <f t="shared" si="51"/>
        <v>42028.916666665275</v>
      </c>
      <c r="B610" s="303"/>
      <c r="C610" s="303">
        <v>575</v>
      </c>
      <c r="D610" s="304">
        <f>INDEX(Method_calculation!$J$161:$L$184,Output_interface!I610,Output_interface!H610)</f>
        <v>0</v>
      </c>
      <c r="E610" s="304">
        <f>INDEX(Method_calculation!$J$194:$L$217,Output_interface!I610,Output_interface!H610)</f>
        <v>0</v>
      </c>
      <c r="G610" s="1">
        <f>VLOOKUP(A610+1/48,Interface!$B$118:$D$483,3)</f>
        <v>6</v>
      </c>
      <c r="H610" s="1">
        <f t="shared" si="48"/>
        <v>2</v>
      </c>
      <c r="I610" s="1">
        <f t="shared" si="47"/>
        <v>23</v>
      </c>
    </row>
    <row r="611" spans="1:9" x14ac:dyDescent="0.35">
      <c r="A611" s="322">
        <f t="shared" si="51"/>
        <v>42028.958333331939</v>
      </c>
      <c r="B611" s="306"/>
      <c r="C611" s="306">
        <v>576</v>
      </c>
      <c r="D611" s="307">
        <f>INDEX(Method_calculation!$J$161:$L$184,Output_interface!I611,Output_interface!H611)</f>
        <v>0</v>
      </c>
      <c r="E611" s="307">
        <f>INDEX(Method_calculation!$J$194:$L$217,Output_interface!I611,Output_interface!H611)</f>
        <v>0</v>
      </c>
      <c r="G611" s="1">
        <f>VLOOKUP(A611+1/48,Interface!$B$118:$D$483,3)</f>
        <v>6</v>
      </c>
      <c r="H611" s="1">
        <f t="shared" si="48"/>
        <v>2</v>
      </c>
      <c r="I611" s="1">
        <f t="shared" si="47"/>
        <v>24</v>
      </c>
    </row>
    <row r="612" spans="1:9" x14ac:dyDescent="0.35">
      <c r="A612" s="299">
        <f t="shared" si="51"/>
        <v>42028.999999998603</v>
      </c>
      <c r="B612" s="300" t="str">
        <f t="shared" ref="B612" si="52">INDEX($H$27:$H$29,H612)</f>
        <v>Holiday</v>
      </c>
      <c r="C612" s="300">
        <v>577</v>
      </c>
      <c r="D612" s="301">
        <f>INDEX(Method_calculation!$J$161:$L$184,Output_interface!I612,Output_interface!H612)</f>
        <v>0</v>
      </c>
      <c r="E612" s="301">
        <f>INDEX(Method_calculation!$J$194:$L$217,Output_interface!I612,Output_interface!H612)</f>
        <v>0</v>
      </c>
      <c r="G612" s="1">
        <f>VLOOKUP(A612+1/48,Interface!$B$118:$D$483,3)</f>
        <v>7</v>
      </c>
      <c r="H612" s="1">
        <f t="shared" si="48"/>
        <v>3</v>
      </c>
      <c r="I612" s="1">
        <f t="shared" ref="I612:I675" si="53">MOD(C612-1,24)+1</f>
        <v>1</v>
      </c>
    </row>
    <row r="613" spans="1:9" x14ac:dyDescent="0.35">
      <c r="A613" s="321">
        <f t="shared" si="51"/>
        <v>42029.041666665267</v>
      </c>
      <c r="B613" s="303"/>
      <c r="C613" s="303">
        <v>578</v>
      </c>
      <c r="D613" s="304">
        <f>INDEX(Method_calculation!$J$161:$L$184,Output_interface!I613,Output_interface!H613)</f>
        <v>0</v>
      </c>
      <c r="E613" s="304">
        <f>INDEX(Method_calculation!$J$194:$L$217,Output_interface!I613,Output_interface!H613)</f>
        <v>0</v>
      </c>
      <c r="G613" s="1">
        <f>VLOOKUP(A613+1/48,Interface!$B$118:$D$483,3)</f>
        <v>7</v>
      </c>
      <c r="H613" s="1">
        <f t="shared" ref="H613:H676" si="54">IF(G613=7,3,IF(G613=6,2,1))</f>
        <v>3</v>
      </c>
      <c r="I613" s="1">
        <f t="shared" si="53"/>
        <v>2</v>
      </c>
    </row>
    <row r="614" spans="1:9" x14ac:dyDescent="0.35">
      <c r="A614" s="321">
        <f t="shared" si="51"/>
        <v>42029.083333331931</v>
      </c>
      <c r="B614" s="303"/>
      <c r="C614" s="303">
        <v>579</v>
      </c>
      <c r="D614" s="304">
        <f>INDEX(Method_calculation!$J$161:$L$184,Output_interface!I614,Output_interface!H614)</f>
        <v>0</v>
      </c>
      <c r="E614" s="304">
        <f>INDEX(Method_calculation!$J$194:$L$217,Output_interface!I614,Output_interface!H614)</f>
        <v>0</v>
      </c>
      <c r="G614" s="1">
        <f>VLOOKUP(A614+1/48,Interface!$B$118:$D$483,3)</f>
        <v>7</v>
      </c>
      <c r="H614" s="1">
        <f t="shared" si="54"/>
        <v>3</v>
      </c>
      <c r="I614" s="1">
        <f t="shared" si="53"/>
        <v>3</v>
      </c>
    </row>
    <row r="615" spans="1:9" x14ac:dyDescent="0.35">
      <c r="A615" s="321">
        <f t="shared" si="51"/>
        <v>42029.124999998596</v>
      </c>
      <c r="B615" s="303"/>
      <c r="C615" s="303">
        <v>580</v>
      </c>
      <c r="D615" s="304">
        <f>INDEX(Method_calculation!$J$161:$L$184,Output_interface!I615,Output_interface!H615)</f>
        <v>0</v>
      </c>
      <c r="E615" s="304">
        <f>INDEX(Method_calculation!$J$194:$L$217,Output_interface!I615,Output_interface!H615)</f>
        <v>0</v>
      </c>
      <c r="G615" s="1">
        <f>VLOOKUP(A615+1/48,Interface!$B$118:$D$483,3)</f>
        <v>7</v>
      </c>
      <c r="H615" s="1">
        <f t="shared" si="54"/>
        <v>3</v>
      </c>
      <c r="I615" s="1">
        <f t="shared" si="53"/>
        <v>4</v>
      </c>
    </row>
    <row r="616" spans="1:9" x14ac:dyDescent="0.35">
      <c r="A616" s="321">
        <f t="shared" si="51"/>
        <v>42029.16666666526</v>
      </c>
      <c r="B616" s="303"/>
      <c r="C616" s="303">
        <v>581</v>
      </c>
      <c r="D616" s="304">
        <f>INDEX(Method_calculation!$J$161:$L$184,Output_interface!I616,Output_interface!H616)</f>
        <v>0</v>
      </c>
      <c r="E616" s="304">
        <f>INDEX(Method_calculation!$J$194:$L$217,Output_interface!I616,Output_interface!H616)</f>
        <v>0</v>
      </c>
      <c r="G616" s="1">
        <f>VLOOKUP(A616+1/48,Interface!$B$118:$D$483,3)</f>
        <v>7</v>
      </c>
      <c r="H616" s="1">
        <f t="shared" si="54"/>
        <v>3</v>
      </c>
      <c r="I616" s="1">
        <f t="shared" si="53"/>
        <v>5</v>
      </c>
    </row>
    <row r="617" spans="1:9" x14ac:dyDescent="0.35">
      <c r="A617" s="321">
        <f t="shared" si="51"/>
        <v>42029.208333331924</v>
      </c>
      <c r="B617" s="303"/>
      <c r="C617" s="303">
        <v>582</v>
      </c>
      <c r="D617" s="304">
        <f>INDEX(Method_calculation!$J$161:$L$184,Output_interface!I617,Output_interface!H617)</f>
        <v>0</v>
      </c>
      <c r="E617" s="304">
        <f>INDEX(Method_calculation!$J$194:$L$217,Output_interface!I617,Output_interface!H617)</f>
        <v>0</v>
      </c>
      <c r="G617" s="1">
        <f>VLOOKUP(A617+1/48,Interface!$B$118:$D$483,3)</f>
        <v>7</v>
      </c>
      <c r="H617" s="1">
        <f t="shared" si="54"/>
        <v>3</v>
      </c>
      <c r="I617" s="1">
        <f t="shared" si="53"/>
        <v>6</v>
      </c>
    </row>
    <row r="618" spans="1:9" x14ac:dyDescent="0.35">
      <c r="A618" s="321">
        <f t="shared" si="51"/>
        <v>42029.249999998588</v>
      </c>
      <c r="B618" s="303"/>
      <c r="C618" s="303">
        <v>583</v>
      </c>
      <c r="D618" s="304">
        <f>INDEX(Method_calculation!$J$161:$L$184,Output_interface!I618,Output_interface!H618)</f>
        <v>0</v>
      </c>
      <c r="E618" s="304">
        <f>INDEX(Method_calculation!$J$194:$L$217,Output_interface!I618,Output_interface!H618)</f>
        <v>0</v>
      </c>
      <c r="G618" s="1">
        <f>VLOOKUP(A618+1/48,Interface!$B$118:$D$483,3)</f>
        <v>7</v>
      </c>
      <c r="H618" s="1">
        <f t="shared" si="54"/>
        <v>3</v>
      </c>
      <c r="I618" s="1">
        <f t="shared" si="53"/>
        <v>7</v>
      </c>
    </row>
    <row r="619" spans="1:9" x14ac:dyDescent="0.35">
      <c r="A619" s="321">
        <f t="shared" si="51"/>
        <v>42029.291666665253</v>
      </c>
      <c r="B619" s="303"/>
      <c r="C619" s="303">
        <v>584</v>
      </c>
      <c r="D619" s="304">
        <f>INDEX(Method_calculation!$J$161:$L$184,Output_interface!I619,Output_interface!H619)</f>
        <v>0</v>
      </c>
      <c r="E619" s="304">
        <f>INDEX(Method_calculation!$J$194:$L$217,Output_interface!I619,Output_interface!H619)</f>
        <v>0</v>
      </c>
      <c r="G619" s="1">
        <f>VLOOKUP(A619+1/48,Interface!$B$118:$D$483,3)</f>
        <v>7</v>
      </c>
      <c r="H619" s="1">
        <f t="shared" si="54"/>
        <v>3</v>
      </c>
      <c r="I619" s="1">
        <f t="shared" si="53"/>
        <v>8</v>
      </c>
    </row>
    <row r="620" spans="1:9" x14ac:dyDescent="0.35">
      <c r="A620" s="321">
        <f t="shared" si="51"/>
        <v>42029.333333331917</v>
      </c>
      <c r="B620" s="303"/>
      <c r="C620" s="303">
        <v>585</v>
      </c>
      <c r="D620" s="304">
        <f>INDEX(Method_calculation!$J$161:$L$184,Output_interface!I620,Output_interface!H620)</f>
        <v>0</v>
      </c>
      <c r="E620" s="304">
        <f>INDEX(Method_calculation!$J$194:$L$217,Output_interface!I620,Output_interface!H620)</f>
        <v>0</v>
      </c>
      <c r="G620" s="1">
        <f>VLOOKUP(A620+1/48,Interface!$B$118:$D$483,3)</f>
        <v>7</v>
      </c>
      <c r="H620" s="1">
        <f t="shared" si="54"/>
        <v>3</v>
      </c>
      <c r="I620" s="1">
        <f t="shared" si="53"/>
        <v>9</v>
      </c>
    </row>
    <row r="621" spans="1:9" x14ac:dyDescent="0.35">
      <c r="A621" s="321">
        <f t="shared" si="51"/>
        <v>42029.374999998581</v>
      </c>
      <c r="B621" s="303"/>
      <c r="C621" s="303">
        <v>586</v>
      </c>
      <c r="D621" s="304">
        <f>INDEX(Method_calculation!$J$161:$L$184,Output_interface!I621,Output_interface!H621)</f>
        <v>0</v>
      </c>
      <c r="E621" s="304">
        <f>INDEX(Method_calculation!$J$194:$L$217,Output_interface!I621,Output_interface!H621)</f>
        <v>0</v>
      </c>
      <c r="G621" s="1">
        <f>VLOOKUP(A621+1/48,Interface!$B$118:$D$483,3)</f>
        <v>7</v>
      </c>
      <c r="H621" s="1">
        <f t="shared" si="54"/>
        <v>3</v>
      </c>
      <c r="I621" s="1">
        <f t="shared" si="53"/>
        <v>10</v>
      </c>
    </row>
    <row r="622" spans="1:9" x14ac:dyDescent="0.35">
      <c r="A622" s="321">
        <f t="shared" si="51"/>
        <v>42029.416666665245</v>
      </c>
      <c r="B622" s="303"/>
      <c r="C622" s="303">
        <v>587</v>
      </c>
      <c r="D622" s="304">
        <f>INDEX(Method_calculation!$J$161:$L$184,Output_interface!I622,Output_interface!H622)</f>
        <v>0</v>
      </c>
      <c r="E622" s="304">
        <f>INDEX(Method_calculation!$J$194:$L$217,Output_interface!I622,Output_interface!H622)</f>
        <v>0</v>
      </c>
      <c r="G622" s="1">
        <f>VLOOKUP(A622+1/48,Interface!$B$118:$D$483,3)</f>
        <v>7</v>
      </c>
      <c r="H622" s="1">
        <f t="shared" si="54"/>
        <v>3</v>
      </c>
      <c r="I622" s="1">
        <f t="shared" si="53"/>
        <v>11</v>
      </c>
    </row>
    <row r="623" spans="1:9" x14ac:dyDescent="0.35">
      <c r="A623" s="321">
        <f t="shared" si="51"/>
        <v>42029.45833333191</v>
      </c>
      <c r="B623" s="303"/>
      <c r="C623" s="303">
        <v>588</v>
      </c>
      <c r="D623" s="304">
        <f>INDEX(Method_calculation!$J$161:$L$184,Output_interface!I623,Output_interface!H623)</f>
        <v>0</v>
      </c>
      <c r="E623" s="304">
        <f>INDEX(Method_calculation!$J$194:$L$217,Output_interface!I623,Output_interface!H623)</f>
        <v>0</v>
      </c>
      <c r="G623" s="1">
        <f>VLOOKUP(A623+1/48,Interface!$B$118:$D$483,3)</f>
        <v>7</v>
      </c>
      <c r="H623" s="1">
        <f t="shared" si="54"/>
        <v>3</v>
      </c>
      <c r="I623" s="1">
        <f t="shared" si="53"/>
        <v>12</v>
      </c>
    </row>
    <row r="624" spans="1:9" x14ac:dyDescent="0.35">
      <c r="A624" s="321">
        <f t="shared" si="51"/>
        <v>42029.499999998574</v>
      </c>
      <c r="B624" s="303"/>
      <c r="C624" s="303">
        <v>589</v>
      </c>
      <c r="D624" s="304">
        <f>INDEX(Method_calculation!$J$161:$L$184,Output_interface!I624,Output_interface!H624)</f>
        <v>0</v>
      </c>
      <c r="E624" s="304">
        <f>INDEX(Method_calculation!$J$194:$L$217,Output_interface!I624,Output_interface!H624)</f>
        <v>0</v>
      </c>
      <c r="G624" s="1">
        <f>VLOOKUP(A624+1/48,Interface!$B$118:$D$483,3)</f>
        <v>7</v>
      </c>
      <c r="H624" s="1">
        <f t="shared" si="54"/>
        <v>3</v>
      </c>
      <c r="I624" s="1">
        <f t="shared" si="53"/>
        <v>13</v>
      </c>
    </row>
    <row r="625" spans="1:9" x14ac:dyDescent="0.35">
      <c r="A625" s="321">
        <f t="shared" si="51"/>
        <v>42029.541666665238</v>
      </c>
      <c r="B625" s="303"/>
      <c r="C625" s="303">
        <v>590</v>
      </c>
      <c r="D625" s="304">
        <f>INDEX(Method_calculation!$J$161:$L$184,Output_interface!I625,Output_interface!H625)</f>
        <v>0</v>
      </c>
      <c r="E625" s="304">
        <f>INDEX(Method_calculation!$J$194:$L$217,Output_interface!I625,Output_interface!H625)</f>
        <v>0</v>
      </c>
      <c r="G625" s="1">
        <f>VLOOKUP(A625+1/48,Interface!$B$118:$D$483,3)</f>
        <v>7</v>
      </c>
      <c r="H625" s="1">
        <f t="shared" si="54"/>
        <v>3</v>
      </c>
      <c r="I625" s="1">
        <f t="shared" si="53"/>
        <v>14</v>
      </c>
    </row>
    <row r="626" spans="1:9" x14ac:dyDescent="0.35">
      <c r="A626" s="321">
        <f t="shared" si="51"/>
        <v>42029.583333331902</v>
      </c>
      <c r="B626" s="303"/>
      <c r="C626" s="303">
        <v>591</v>
      </c>
      <c r="D626" s="304">
        <f>INDEX(Method_calculation!$J$161:$L$184,Output_interface!I626,Output_interface!H626)</f>
        <v>0</v>
      </c>
      <c r="E626" s="304">
        <f>INDEX(Method_calculation!$J$194:$L$217,Output_interface!I626,Output_interface!H626)</f>
        <v>0</v>
      </c>
      <c r="G626" s="1">
        <f>VLOOKUP(A626+1/48,Interface!$B$118:$D$483,3)</f>
        <v>7</v>
      </c>
      <c r="H626" s="1">
        <f t="shared" si="54"/>
        <v>3</v>
      </c>
      <c r="I626" s="1">
        <f t="shared" si="53"/>
        <v>15</v>
      </c>
    </row>
    <row r="627" spans="1:9" x14ac:dyDescent="0.35">
      <c r="A627" s="321">
        <f t="shared" si="51"/>
        <v>42029.624999998567</v>
      </c>
      <c r="B627" s="303"/>
      <c r="C627" s="303">
        <v>592</v>
      </c>
      <c r="D627" s="304">
        <f>INDEX(Method_calculation!$J$161:$L$184,Output_interface!I627,Output_interface!H627)</f>
        <v>0</v>
      </c>
      <c r="E627" s="304">
        <f>INDEX(Method_calculation!$J$194:$L$217,Output_interface!I627,Output_interface!H627)</f>
        <v>0</v>
      </c>
      <c r="G627" s="1">
        <f>VLOOKUP(A627+1/48,Interface!$B$118:$D$483,3)</f>
        <v>7</v>
      </c>
      <c r="H627" s="1">
        <f t="shared" si="54"/>
        <v>3</v>
      </c>
      <c r="I627" s="1">
        <f t="shared" si="53"/>
        <v>16</v>
      </c>
    </row>
    <row r="628" spans="1:9" x14ac:dyDescent="0.35">
      <c r="A628" s="321">
        <f t="shared" si="51"/>
        <v>42029.666666665231</v>
      </c>
      <c r="B628" s="303"/>
      <c r="C628" s="303">
        <v>593</v>
      </c>
      <c r="D628" s="304">
        <f>INDEX(Method_calculation!$J$161:$L$184,Output_interface!I628,Output_interface!H628)</f>
        <v>0</v>
      </c>
      <c r="E628" s="304">
        <f>INDEX(Method_calculation!$J$194:$L$217,Output_interface!I628,Output_interface!H628)</f>
        <v>0</v>
      </c>
      <c r="G628" s="1">
        <f>VLOOKUP(A628+1/48,Interface!$B$118:$D$483,3)</f>
        <v>7</v>
      </c>
      <c r="H628" s="1">
        <f t="shared" si="54"/>
        <v>3</v>
      </c>
      <c r="I628" s="1">
        <f t="shared" si="53"/>
        <v>17</v>
      </c>
    </row>
    <row r="629" spans="1:9" x14ac:dyDescent="0.35">
      <c r="A629" s="321">
        <f t="shared" si="51"/>
        <v>42029.708333331895</v>
      </c>
      <c r="B629" s="303"/>
      <c r="C629" s="303">
        <v>594</v>
      </c>
      <c r="D629" s="304">
        <f>INDEX(Method_calculation!$J$161:$L$184,Output_interface!I629,Output_interface!H629)</f>
        <v>0</v>
      </c>
      <c r="E629" s="304">
        <f>INDEX(Method_calculation!$J$194:$L$217,Output_interface!I629,Output_interface!H629)</f>
        <v>0</v>
      </c>
      <c r="G629" s="1">
        <f>VLOOKUP(A629+1/48,Interface!$B$118:$D$483,3)</f>
        <v>7</v>
      </c>
      <c r="H629" s="1">
        <f t="shared" si="54"/>
        <v>3</v>
      </c>
      <c r="I629" s="1">
        <f t="shared" si="53"/>
        <v>18</v>
      </c>
    </row>
    <row r="630" spans="1:9" x14ac:dyDescent="0.35">
      <c r="A630" s="321">
        <f t="shared" si="51"/>
        <v>42029.749999998559</v>
      </c>
      <c r="B630" s="303"/>
      <c r="C630" s="303">
        <v>595</v>
      </c>
      <c r="D630" s="304">
        <f>INDEX(Method_calculation!$J$161:$L$184,Output_interface!I630,Output_interface!H630)</f>
        <v>0</v>
      </c>
      <c r="E630" s="304">
        <f>INDEX(Method_calculation!$J$194:$L$217,Output_interface!I630,Output_interface!H630)</f>
        <v>0</v>
      </c>
      <c r="G630" s="1">
        <f>VLOOKUP(A630+1/48,Interface!$B$118:$D$483,3)</f>
        <v>7</v>
      </c>
      <c r="H630" s="1">
        <f t="shared" si="54"/>
        <v>3</v>
      </c>
      <c r="I630" s="1">
        <f t="shared" si="53"/>
        <v>19</v>
      </c>
    </row>
    <row r="631" spans="1:9" x14ac:dyDescent="0.35">
      <c r="A631" s="321">
        <f t="shared" si="51"/>
        <v>42029.791666665224</v>
      </c>
      <c r="B631" s="303"/>
      <c r="C631" s="303">
        <v>596</v>
      </c>
      <c r="D631" s="304">
        <f>INDEX(Method_calculation!$J$161:$L$184,Output_interface!I631,Output_interface!H631)</f>
        <v>0</v>
      </c>
      <c r="E631" s="304">
        <f>INDEX(Method_calculation!$J$194:$L$217,Output_interface!I631,Output_interface!H631)</f>
        <v>0</v>
      </c>
      <c r="G631" s="1">
        <f>VLOOKUP(A631+1/48,Interface!$B$118:$D$483,3)</f>
        <v>7</v>
      </c>
      <c r="H631" s="1">
        <f t="shared" si="54"/>
        <v>3</v>
      </c>
      <c r="I631" s="1">
        <f t="shared" si="53"/>
        <v>20</v>
      </c>
    </row>
    <row r="632" spans="1:9" x14ac:dyDescent="0.35">
      <c r="A632" s="321">
        <f t="shared" si="51"/>
        <v>42029.833333331888</v>
      </c>
      <c r="B632" s="303"/>
      <c r="C632" s="303">
        <v>597</v>
      </c>
      <c r="D632" s="304">
        <f>INDEX(Method_calculation!$J$161:$L$184,Output_interface!I632,Output_interface!H632)</f>
        <v>0</v>
      </c>
      <c r="E632" s="304">
        <f>INDEX(Method_calculation!$J$194:$L$217,Output_interface!I632,Output_interface!H632)</f>
        <v>0</v>
      </c>
      <c r="G632" s="1">
        <f>VLOOKUP(A632+1/48,Interface!$B$118:$D$483,3)</f>
        <v>7</v>
      </c>
      <c r="H632" s="1">
        <f t="shared" si="54"/>
        <v>3</v>
      </c>
      <c r="I632" s="1">
        <f t="shared" si="53"/>
        <v>21</v>
      </c>
    </row>
    <row r="633" spans="1:9" x14ac:dyDescent="0.35">
      <c r="A633" s="321">
        <f t="shared" si="51"/>
        <v>42029.874999998552</v>
      </c>
      <c r="B633" s="303"/>
      <c r="C633" s="303">
        <v>598</v>
      </c>
      <c r="D633" s="304">
        <f>INDEX(Method_calculation!$J$161:$L$184,Output_interface!I633,Output_interface!H633)</f>
        <v>0</v>
      </c>
      <c r="E633" s="304">
        <f>INDEX(Method_calculation!$J$194:$L$217,Output_interface!I633,Output_interface!H633)</f>
        <v>0</v>
      </c>
      <c r="G633" s="1">
        <f>VLOOKUP(A633+1/48,Interface!$B$118:$D$483,3)</f>
        <v>7</v>
      </c>
      <c r="H633" s="1">
        <f t="shared" si="54"/>
        <v>3</v>
      </c>
      <c r="I633" s="1">
        <f t="shared" si="53"/>
        <v>22</v>
      </c>
    </row>
    <row r="634" spans="1:9" x14ac:dyDescent="0.35">
      <c r="A634" s="321">
        <f t="shared" si="51"/>
        <v>42029.916666665216</v>
      </c>
      <c r="B634" s="303"/>
      <c r="C634" s="303">
        <v>599</v>
      </c>
      <c r="D634" s="304">
        <f>INDEX(Method_calculation!$J$161:$L$184,Output_interface!I634,Output_interface!H634)</f>
        <v>0</v>
      </c>
      <c r="E634" s="304">
        <f>INDEX(Method_calculation!$J$194:$L$217,Output_interface!I634,Output_interface!H634)</f>
        <v>0</v>
      </c>
      <c r="G634" s="1">
        <f>VLOOKUP(A634+1/48,Interface!$B$118:$D$483,3)</f>
        <v>7</v>
      </c>
      <c r="H634" s="1">
        <f t="shared" si="54"/>
        <v>3</v>
      </c>
      <c r="I634" s="1">
        <f t="shared" si="53"/>
        <v>23</v>
      </c>
    </row>
    <row r="635" spans="1:9" x14ac:dyDescent="0.35">
      <c r="A635" s="322">
        <f t="shared" si="51"/>
        <v>42029.958333331881</v>
      </c>
      <c r="B635" s="306"/>
      <c r="C635" s="306">
        <v>600</v>
      </c>
      <c r="D635" s="307">
        <f>INDEX(Method_calculation!$J$161:$L$184,Output_interface!I635,Output_interface!H635)</f>
        <v>0</v>
      </c>
      <c r="E635" s="307">
        <f>INDEX(Method_calculation!$J$194:$L$217,Output_interface!I635,Output_interface!H635)</f>
        <v>0</v>
      </c>
      <c r="G635" s="1">
        <f>VLOOKUP(A635+1/48,Interface!$B$118:$D$483,3)</f>
        <v>7</v>
      </c>
      <c r="H635" s="1">
        <f t="shared" si="54"/>
        <v>3</v>
      </c>
      <c r="I635" s="1">
        <f t="shared" si="53"/>
        <v>24</v>
      </c>
    </row>
    <row r="636" spans="1:9" x14ac:dyDescent="0.35">
      <c r="A636" s="299">
        <f t="shared" si="51"/>
        <v>42029.999999998545</v>
      </c>
      <c r="B636" s="300" t="str">
        <f t="shared" ref="B636" si="55">INDEX($H$27:$H$29,H636)</f>
        <v>Workday</v>
      </c>
      <c r="C636" s="300">
        <v>601</v>
      </c>
      <c r="D636" s="301">
        <f>INDEX(Method_calculation!$J$161:$L$184,Output_interface!I636,Output_interface!H636)</f>
        <v>0</v>
      </c>
      <c r="E636" s="301">
        <f>INDEX(Method_calculation!$J$194:$L$217,Output_interface!I636,Output_interface!H636)</f>
        <v>0</v>
      </c>
      <c r="G636" s="1">
        <f>VLOOKUP(A636+1/48,Interface!$B$118:$D$483,3)</f>
        <v>1</v>
      </c>
      <c r="H636" s="1">
        <f t="shared" si="54"/>
        <v>1</v>
      </c>
      <c r="I636" s="1">
        <f t="shared" si="53"/>
        <v>1</v>
      </c>
    </row>
    <row r="637" spans="1:9" x14ac:dyDescent="0.35">
      <c r="A637" s="321">
        <f t="shared" si="51"/>
        <v>42030.041666665209</v>
      </c>
      <c r="B637" s="303"/>
      <c r="C637" s="303">
        <v>602</v>
      </c>
      <c r="D637" s="304">
        <f>INDEX(Method_calculation!$J$161:$L$184,Output_interface!I637,Output_interface!H637)</f>
        <v>0</v>
      </c>
      <c r="E637" s="304">
        <f>INDEX(Method_calculation!$J$194:$L$217,Output_interface!I637,Output_interface!H637)</f>
        <v>0</v>
      </c>
      <c r="G637" s="1">
        <f>VLOOKUP(A637+1/48,Interface!$B$118:$D$483,3)</f>
        <v>1</v>
      </c>
      <c r="H637" s="1">
        <f t="shared" si="54"/>
        <v>1</v>
      </c>
      <c r="I637" s="1">
        <f t="shared" si="53"/>
        <v>2</v>
      </c>
    </row>
    <row r="638" spans="1:9" x14ac:dyDescent="0.35">
      <c r="A638" s="321">
        <f t="shared" si="51"/>
        <v>42030.083333331873</v>
      </c>
      <c r="B638" s="303"/>
      <c r="C638" s="303">
        <v>603</v>
      </c>
      <c r="D638" s="304">
        <f>INDEX(Method_calculation!$J$161:$L$184,Output_interface!I638,Output_interface!H638)</f>
        <v>0</v>
      </c>
      <c r="E638" s="304">
        <f>INDEX(Method_calculation!$J$194:$L$217,Output_interface!I638,Output_interface!H638)</f>
        <v>0</v>
      </c>
      <c r="G638" s="1">
        <f>VLOOKUP(A638+1/48,Interface!$B$118:$D$483,3)</f>
        <v>1</v>
      </c>
      <c r="H638" s="1">
        <f t="shared" si="54"/>
        <v>1</v>
      </c>
      <c r="I638" s="1">
        <f t="shared" si="53"/>
        <v>3</v>
      </c>
    </row>
    <row r="639" spans="1:9" x14ac:dyDescent="0.35">
      <c r="A639" s="321">
        <f t="shared" si="51"/>
        <v>42030.124999998538</v>
      </c>
      <c r="B639" s="303"/>
      <c r="C639" s="303">
        <v>604</v>
      </c>
      <c r="D639" s="304">
        <f>INDEX(Method_calculation!$J$161:$L$184,Output_interface!I639,Output_interface!H639)</f>
        <v>0</v>
      </c>
      <c r="E639" s="304">
        <f>INDEX(Method_calculation!$J$194:$L$217,Output_interface!I639,Output_interface!H639)</f>
        <v>0</v>
      </c>
      <c r="G639" s="1">
        <f>VLOOKUP(A639+1/48,Interface!$B$118:$D$483,3)</f>
        <v>1</v>
      </c>
      <c r="H639" s="1">
        <f t="shared" si="54"/>
        <v>1</v>
      </c>
      <c r="I639" s="1">
        <f t="shared" si="53"/>
        <v>4</v>
      </c>
    </row>
    <row r="640" spans="1:9" x14ac:dyDescent="0.35">
      <c r="A640" s="321">
        <f t="shared" si="51"/>
        <v>42030.166666665202</v>
      </c>
      <c r="B640" s="303"/>
      <c r="C640" s="303">
        <v>605</v>
      </c>
      <c r="D640" s="304">
        <f>INDEX(Method_calculation!$J$161:$L$184,Output_interface!I640,Output_interface!H640)</f>
        <v>0</v>
      </c>
      <c r="E640" s="304">
        <f>INDEX(Method_calculation!$J$194:$L$217,Output_interface!I640,Output_interface!H640)</f>
        <v>0</v>
      </c>
      <c r="G640" s="1">
        <f>VLOOKUP(A640+1/48,Interface!$B$118:$D$483,3)</f>
        <v>1</v>
      </c>
      <c r="H640" s="1">
        <f t="shared" si="54"/>
        <v>1</v>
      </c>
      <c r="I640" s="1">
        <f t="shared" si="53"/>
        <v>5</v>
      </c>
    </row>
    <row r="641" spans="1:9" x14ac:dyDescent="0.35">
      <c r="A641" s="321">
        <f t="shared" si="51"/>
        <v>42030.208333331866</v>
      </c>
      <c r="B641" s="303"/>
      <c r="C641" s="303">
        <v>606</v>
      </c>
      <c r="D641" s="304">
        <f>INDEX(Method_calculation!$J$161:$L$184,Output_interface!I641,Output_interface!H641)</f>
        <v>0</v>
      </c>
      <c r="E641" s="304">
        <f>INDEX(Method_calculation!$J$194:$L$217,Output_interface!I641,Output_interface!H641)</f>
        <v>0</v>
      </c>
      <c r="G641" s="1">
        <f>VLOOKUP(A641+1/48,Interface!$B$118:$D$483,3)</f>
        <v>1</v>
      </c>
      <c r="H641" s="1">
        <f t="shared" si="54"/>
        <v>1</v>
      </c>
      <c r="I641" s="1">
        <f t="shared" si="53"/>
        <v>6</v>
      </c>
    </row>
    <row r="642" spans="1:9" x14ac:dyDescent="0.35">
      <c r="A642" s="321">
        <f t="shared" si="51"/>
        <v>42030.24999999853</v>
      </c>
      <c r="B642" s="303"/>
      <c r="C642" s="303">
        <v>607</v>
      </c>
      <c r="D642" s="304">
        <f>INDEX(Method_calculation!$J$161:$L$184,Output_interface!I642,Output_interface!H642)</f>
        <v>0</v>
      </c>
      <c r="E642" s="304">
        <f>INDEX(Method_calculation!$J$194:$L$217,Output_interface!I642,Output_interface!H642)</f>
        <v>0</v>
      </c>
      <c r="G642" s="1">
        <f>VLOOKUP(A642+1/48,Interface!$B$118:$D$483,3)</f>
        <v>1</v>
      </c>
      <c r="H642" s="1">
        <f t="shared" si="54"/>
        <v>1</v>
      </c>
      <c r="I642" s="1">
        <f t="shared" si="53"/>
        <v>7</v>
      </c>
    </row>
    <row r="643" spans="1:9" x14ac:dyDescent="0.35">
      <c r="A643" s="321">
        <f t="shared" si="51"/>
        <v>42030.291666665194</v>
      </c>
      <c r="B643" s="303"/>
      <c r="C643" s="303">
        <v>608</v>
      </c>
      <c r="D643" s="304">
        <f>INDEX(Method_calculation!$J$161:$L$184,Output_interface!I643,Output_interface!H643)</f>
        <v>0</v>
      </c>
      <c r="E643" s="304">
        <f>INDEX(Method_calculation!$J$194:$L$217,Output_interface!I643,Output_interface!H643)</f>
        <v>0</v>
      </c>
      <c r="G643" s="1">
        <f>VLOOKUP(A643+1/48,Interface!$B$118:$D$483,3)</f>
        <v>1</v>
      </c>
      <c r="H643" s="1">
        <f t="shared" si="54"/>
        <v>1</v>
      </c>
      <c r="I643" s="1">
        <f t="shared" si="53"/>
        <v>8</v>
      </c>
    </row>
    <row r="644" spans="1:9" x14ac:dyDescent="0.35">
      <c r="A644" s="321">
        <f t="shared" si="51"/>
        <v>42030.333333331859</v>
      </c>
      <c r="B644" s="303"/>
      <c r="C644" s="303">
        <v>609</v>
      </c>
      <c r="D644" s="304">
        <f>INDEX(Method_calculation!$J$161:$L$184,Output_interface!I644,Output_interface!H644)</f>
        <v>0</v>
      </c>
      <c r="E644" s="304">
        <f>INDEX(Method_calculation!$J$194:$L$217,Output_interface!I644,Output_interface!H644)</f>
        <v>0</v>
      </c>
      <c r="G644" s="1">
        <f>VLOOKUP(A644+1/48,Interface!$B$118:$D$483,3)</f>
        <v>1</v>
      </c>
      <c r="H644" s="1">
        <f t="shared" si="54"/>
        <v>1</v>
      </c>
      <c r="I644" s="1">
        <f t="shared" si="53"/>
        <v>9</v>
      </c>
    </row>
    <row r="645" spans="1:9" x14ac:dyDescent="0.35">
      <c r="A645" s="321">
        <f t="shared" si="51"/>
        <v>42030.374999998523</v>
      </c>
      <c r="B645" s="303"/>
      <c r="C645" s="303">
        <v>610</v>
      </c>
      <c r="D645" s="304">
        <f>INDEX(Method_calculation!$J$161:$L$184,Output_interface!I645,Output_interface!H645)</f>
        <v>0</v>
      </c>
      <c r="E645" s="304">
        <f>INDEX(Method_calculation!$J$194:$L$217,Output_interface!I645,Output_interface!H645)</f>
        <v>0</v>
      </c>
      <c r="G645" s="1">
        <f>VLOOKUP(A645+1/48,Interface!$B$118:$D$483,3)</f>
        <v>1</v>
      </c>
      <c r="H645" s="1">
        <f t="shared" si="54"/>
        <v>1</v>
      </c>
      <c r="I645" s="1">
        <f t="shared" si="53"/>
        <v>10</v>
      </c>
    </row>
    <row r="646" spans="1:9" x14ac:dyDescent="0.35">
      <c r="A646" s="321">
        <f t="shared" si="51"/>
        <v>42030.416666665187</v>
      </c>
      <c r="B646" s="303"/>
      <c r="C646" s="303">
        <v>611</v>
      </c>
      <c r="D646" s="304">
        <f>INDEX(Method_calculation!$J$161:$L$184,Output_interface!I646,Output_interface!H646)</f>
        <v>0</v>
      </c>
      <c r="E646" s="304">
        <f>INDEX(Method_calculation!$J$194:$L$217,Output_interface!I646,Output_interface!H646)</f>
        <v>0</v>
      </c>
      <c r="G646" s="1">
        <f>VLOOKUP(A646+1/48,Interface!$B$118:$D$483,3)</f>
        <v>1</v>
      </c>
      <c r="H646" s="1">
        <f t="shared" si="54"/>
        <v>1</v>
      </c>
      <c r="I646" s="1">
        <f t="shared" si="53"/>
        <v>11</v>
      </c>
    </row>
    <row r="647" spans="1:9" x14ac:dyDescent="0.35">
      <c r="A647" s="321">
        <f t="shared" si="51"/>
        <v>42030.458333331851</v>
      </c>
      <c r="B647" s="303"/>
      <c r="C647" s="303">
        <v>612</v>
      </c>
      <c r="D647" s="304">
        <f>INDEX(Method_calculation!$J$161:$L$184,Output_interface!I647,Output_interface!H647)</f>
        <v>0</v>
      </c>
      <c r="E647" s="304">
        <f>INDEX(Method_calculation!$J$194:$L$217,Output_interface!I647,Output_interface!H647)</f>
        <v>0</v>
      </c>
      <c r="G647" s="1">
        <f>VLOOKUP(A647+1/48,Interface!$B$118:$D$483,3)</f>
        <v>1</v>
      </c>
      <c r="H647" s="1">
        <f t="shared" si="54"/>
        <v>1</v>
      </c>
      <c r="I647" s="1">
        <f t="shared" si="53"/>
        <v>12</v>
      </c>
    </row>
    <row r="648" spans="1:9" x14ac:dyDescent="0.35">
      <c r="A648" s="321">
        <f t="shared" si="51"/>
        <v>42030.499999998516</v>
      </c>
      <c r="B648" s="303"/>
      <c r="C648" s="303">
        <v>613</v>
      </c>
      <c r="D648" s="304">
        <f>INDEX(Method_calculation!$J$161:$L$184,Output_interface!I648,Output_interface!H648)</f>
        <v>0</v>
      </c>
      <c r="E648" s="304">
        <f>INDEX(Method_calculation!$J$194:$L$217,Output_interface!I648,Output_interface!H648)</f>
        <v>0</v>
      </c>
      <c r="G648" s="1">
        <f>VLOOKUP(A648+1/48,Interface!$B$118:$D$483,3)</f>
        <v>1</v>
      </c>
      <c r="H648" s="1">
        <f t="shared" si="54"/>
        <v>1</v>
      </c>
      <c r="I648" s="1">
        <f t="shared" si="53"/>
        <v>13</v>
      </c>
    </row>
    <row r="649" spans="1:9" x14ac:dyDescent="0.35">
      <c r="A649" s="321">
        <f t="shared" si="51"/>
        <v>42030.54166666518</v>
      </c>
      <c r="B649" s="303"/>
      <c r="C649" s="303">
        <v>614</v>
      </c>
      <c r="D649" s="304">
        <f>INDEX(Method_calculation!$J$161:$L$184,Output_interface!I649,Output_interface!H649)</f>
        <v>0</v>
      </c>
      <c r="E649" s="304">
        <f>INDEX(Method_calculation!$J$194:$L$217,Output_interface!I649,Output_interface!H649)</f>
        <v>0</v>
      </c>
      <c r="G649" s="1">
        <f>VLOOKUP(A649+1/48,Interface!$B$118:$D$483,3)</f>
        <v>1</v>
      </c>
      <c r="H649" s="1">
        <f t="shared" si="54"/>
        <v>1</v>
      </c>
      <c r="I649" s="1">
        <f t="shared" si="53"/>
        <v>14</v>
      </c>
    </row>
    <row r="650" spans="1:9" x14ac:dyDescent="0.35">
      <c r="A650" s="321">
        <f t="shared" si="51"/>
        <v>42030.583333331844</v>
      </c>
      <c r="B650" s="303"/>
      <c r="C650" s="303">
        <v>615</v>
      </c>
      <c r="D650" s="304">
        <f>INDEX(Method_calculation!$J$161:$L$184,Output_interface!I650,Output_interface!H650)</f>
        <v>0</v>
      </c>
      <c r="E650" s="304">
        <f>INDEX(Method_calculation!$J$194:$L$217,Output_interface!I650,Output_interface!H650)</f>
        <v>0</v>
      </c>
      <c r="G650" s="1">
        <f>VLOOKUP(A650+1/48,Interface!$B$118:$D$483,3)</f>
        <v>1</v>
      </c>
      <c r="H650" s="1">
        <f t="shared" si="54"/>
        <v>1</v>
      </c>
      <c r="I650" s="1">
        <f t="shared" si="53"/>
        <v>15</v>
      </c>
    </row>
    <row r="651" spans="1:9" x14ac:dyDescent="0.35">
      <c r="A651" s="321">
        <f t="shared" si="51"/>
        <v>42030.624999998508</v>
      </c>
      <c r="B651" s="303"/>
      <c r="C651" s="303">
        <v>616</v>
      </c>
      <c r="D651" s="304">
        <f>INDEX(Method_calculation!$J$161:$L$184,Output_interface!I651,Output_interface!H651)</f>
        <v>0</v>
      </c>
      <c r="E651" s="304">
        <f>INDEX(Method_calculation!$J$194:$L$217,Output_interface!I651,Output_interface!H651)</f>
        <v>0</v>
      </c>
      <c r="G651" s="1">
        <f>VLOOKUP(A651+1/48,Interface!$B$118:$D$483,3)</f>
        <v>1</v>
      </c>
      <c r="H651" s="1">
        <f t="shared" si="54"/>
        <v>1</v>
      </c>
      <c r="I651" s="1">
        <f t="shared" si="53"/>
        <v>16</v>
      </c>
    </row>
    <row r="652" spans="1:9" x14ac:dyDescent="0.35">
      <c r="A652" s="321">
        <f t="shared" si="51"/>
        <v>42030.666666665173</v>
      </c>
      <c r="B652" s="303"/>
      <c r="C652" s="303">
        <v>617</v>
      </c>
      <c r="D652" s="304">
        <f>INDEX(Method_calculation!$J$161:$L$184,Output_interface!I652,Output_interface!H652)</f>
        <v>0</v>
      </c>
      <c r="E652" s="304">
        <f>INDEX(Method_calculation!$J$194:$L$217,Output_interface!I652,Output_interface!H652)</f>
        <v>0</v>
      </c>
      <c r="G652" s="1">
        <f>VLOOKUP(A652+1/48,Interface!$B$118:$D$483,3)</f>
        <v>1</v>
      </c>
      <c r="H652" s="1">
        <f t="shared" si="54"/>
        <v>1</v>
      </c>
      <c r="I652" s="1">
        <f t="shared" si="53"/>
        <v>17</v>
      </c>
    </row>
    <row r="653" spans="1:9" x14ac:dyDescent="0.35">
      <c r="A653" s="321">
        <f t="shared" si="51"/>
        <v>42030.708333331837</v>
      </c>
      <c r="B653" s="303"/>
      <c r="C653" s="303">
        <v>618</v>
      </c>
      <c r="D653" s="304">
        <f>INDEX(Method_calculation!$J$161:$L$184,Output_interface!I653,Output_interface!H653)</f>
        <v>0</v>
      </c>
      <c r="E653" s="304">
        <f>INDEX(Method_calculation!$J$194:$L$217,Output_interface!I653,Output_interface!H653)</f>
        <v>0</v>
      </c>
      <c r="G653" s="1">
        <f>VLOOKUP(A653+1/48,Interface!$B$118:$D$483,3)</f>
        <v>1</v>
      </c>
      <c r="H653" s="1">
        <f t="shared" si="54"/>
        <v>1</v>
      </c>
      <c r="I653" s="1">
        <f t="shared" si="53"/>
        <v>18</v>
      </c>
    </row>
    <row r="654" spans="1:9" x14ac:dyDescent="0.35">
      <c r="A654" s="321">
        <f t="shared" si="51"/>
        <v>42030.749999998501</v>
      </c>
      <c r="B654" s="303"/>
      <c r="C654" s="303">
        <v>619</v>
      </c>
      <c r="D654" s="304">
        <f>INDEX(Method_calculation!$J$161:$L$184,Output_interface!I654,Output_interface!H654)</f>
        <v>0</v>
      </c>
      <c r="E654" s="304">
        <f>INDEX(Method_calculation!$J$194:$L$217,Output_interface!I654,Output_interface!H654)</f>
        <v>0</v>
      </c>
      <c r="G654" s="1">
        <f>VLOOKUP(A654+1/48,Interface!$B$118:$D$483,3)</f>
        <v>1</v>
      </c>
      <c r="H654" s="1">
        <f t="shared" si="54"/>
        <v>1</v>
      </c>
      <c r="I654" s="1">
        <f t="shared" si="53"/>
        <v>19</v>
      </c>
    </row>
    <row r="655" spans="1:9" x14ac:dyDescent="0.35">
      <c r="A655" s="321">
        <f t="shared" si="51"/>
        <v>42030.791666665165</v>
      </c>
      <c r="B655" s="303"/>
      <c r="C655" s="303">
        <v>620</v>
      </c>
      <c r="D655" s="304">
        <f>INDEX(Method_calculation!$J$161:$L$184,Output_interface!I655,Output_interface!H655)</f>
        <v>0</v>
      </c>
      <c r="E655" s="304">
        <f>INDEX(Method_calculation!$J$194:$L$217,Output_interface!I655,Output_interface!H655)</f>
        <v>0</v>
      </c>
      <c r="G655" s="1">
        <f>VLOOKUP(A655+1/48,Interface!$B$118:$D$483,3)</f>
        <v>1</v>
      </c>
      <c r="H655" s="1">
        <f t="shared" si="54"/>
        <v>1</v>
      </c>
      <c r="I655" s="1">
        <f t="shared" si="53"/>
        <v>20</v>
      </c>
    </row>
    <row r="656" spans="1:9" x14ac:dyDescent="0.35">
      <c r="A656" s="321">
        <f t="shared" ref="A656:A719" si="56">+A655+1/24</f>
        <v>42030.83333333183</v>
      </c>
      <c r="B656" s="303"/>
      <c r="C656" s="303">
        <v>621</v>
      </c>
      <c r="D656" s="304">
        <f>INDEX(Method_calculation!$J$161:$L$184,Output_interface!I656,Output_interface!H656)</f>
        <v>0</v>
      </c>
      <c r="E656" s="304">
        <f>INDEX(Method_calculation!$J$194:$L$217,Output_interface!I656,Output_interface!H656)</f>
        <v>0</v>
      </c>
      <c r="G656" s="1">
        <f>VLOOKUP(A656+1/48,Interface!$B$118:$D$483,3)</f>
        <v>1</v>
      </c>
      <c r="H656" s="1">
        <f t="shared" si="54"/>
        <v>1</v>
      </c>
      <c r="I656" s="1">
        <f t="shared" si="53"/>
        <v>21</v>
      </c>
    </row>
    <row r="657" spans="1:9" x14ac:dyDescent="0.35">
      <c r="A657" s="321">
        <f t="shared" si="56"/>
        <v>42030.874999998494</v>
      </c>
      <c r="B657" s="303"/>
      <c r="C657" s="303">
        <v>622</v>
      </c>
      <c r="D657" s="304">
        <f>INDEX(Method_calculation!$J$161:$L$184,Output_interface!I657,Output_interface!H657)</f>
        <v>0</v>
      </c>
      <c r="E657" s="304">
        <f>INDEX(Method_calculation!$J$194:$L$217,Output_interface!I657,Output_interface!H657)</f>
        <v>0</v>
      </c>
      <c r="G657" s="1">
        <f>VLOOKUP(A657+1/48,Interface!$B$118:$D$483,3)</f>
        <v>1</v>
      </c>
      <c r="H657" s="1">
        <f t="shared" si="54"/>
        <v>1</v>
      </c>
      <c r="I657" s="1">
        <f t="shared" si="53"/>
        <v>22</v>
      </c>
    </row>
    <row r="658" spans="1:9" x14ac:dyDescent="0.35">
      <c r="A658" s="321">
        <f t="shared" si="56"/>
        <v>42030.916666665158</v>
      </c>
      <c r="B658" s="303"/>
      <c r="C658" s="303">
        <v>623</v>
      </c>
      <c r="D658" s="304">
        <f>INDEX(Method_calculation!$J$161:$L$184,Output_interface!I658,Output_interface!H658)</f>
        <v>0</v>
      </c>
      <c r="E658" s="304">
        <f>INDEX(Method_calculation!$J$194:$L$217,Output_interface!I658,Output_interface!H658)</f>
        <v>0</v>
      </c>
      <c r="G658" s="1">
        <f>VLOOKUP(A658+1/48,Interface!$B$118:$D$483,3)</f>
        <v>1</v>
      </c>
      <c r="H658" s="1">
        <f t="shared" si="54"/>
        <v>1</v>
      </c>
      <c r="I658" s="1">
        <f t="shared" si="53"/>
        <v>23</v>
      </c>
    </row>
    <row r="659" spans="1:9" x14ac:dyDescent="0.35">
      <c r="A659" s="322">
        <f t="shared" si="56"/>
        <v>42030.958333331822</v>
      </c>
      <c r="B659" s="306"/>
      <c r="C659" s="306">
        <v>624</v>
      </c>
      <c r="D659" s="307">
        <f>INDEX(Method_calculation!$J$161:$L$184,Output_interface!I659,Output_interface!H659)</f>
        <v>0</v>
      </c>
      <c r="E659" s="307">
        <f>INDEX(Method_calculation!$J$194:$L$217,Output_interface!I659,Output_interface!H659)</f>
        <v>0</v>
      </c>
      <c r="G659" s="1">
        <f>VLOOKUP(A659+1/48,Interface!$B$118:$D$483,3)</f>
        <v>1</v>
      </c>
      <c r="H659" s="1">
        <f t="shared" si="54"/>
        <v>1</v>
      </c>
      <c r="I659" s="1">
        <f t="shared" si="53"/>
        <v>24</v>
      </c>
    </row>
    <row r="660" spans="1:9" x14ac:dyDescent="0.35">
      <c r="A660" s="299">
        <f t="shared" si="56"/>
        <v>42030.999999998487</v>
      </c>
      <c r="B660" s="300" t="str">
        <f t="shared" ref="B660" si="57">INDEX($H$27:$H$29,H660)</f>
        <v>Workday</v>
      </c>
      <c r="C660" s="300">
        <v>625</v>
      </c>
      <c r="D660" s="301">
        <f>INDEX(Method_calculation!$J$161:$L$184,Output_interface!I660,Output_interface!H660)</f>
        <v>0</v>
      </c>
      <c r="E660" s="301">
        <f>INDEX(Method_calculation!$J$194:$L$217,Output_interface!I660,Output_interface!H660)</f>
        <v>0</v>
      </c>
      <c r="G660" s="1">
        <f>VLOOKUP(A660+1/48,Interface!$B$118:$D$483,3)</f>
        <v>2</v>
      </c>
      <c r="H660" s="1">
        <f t="shared" si="54"/>
        <v>1</v>
      </c>
      <c r="I660" s="1">
        <f t="shared" si="53"/>
        <v>1</v>
      </c>
    </row>
    <row r="661" spans="1:9" x14ac:dyDescent="0.35">
      <c r="A661" s="321">
        <f t="shared" si="56"/>
        <v>42031.041666665151</v>
      </c>
      <c r="B661" s="303"/>
      <c r="C661" s="303">
        <v>626</v>
      </c>
      <c r="D661" s="304">
        <f>INDEX(Method_calculation!$J$161:$L$184,Output_interface!I661,Output_interface!H661)</f>
        <v>0</v>
      </c>
      <c r="E661" s="304">
        <f>INDEX(Method_calculation!$J$194:$L$217,Output_interface!I661,Output_interface!H661)</f>
        <v>0</v>
      </c>
      <c r="G661" s="1">
        <f>VLOOKUP(A661+1/48,Interface!$B$118:$D$483,3)</f>
        <v>2</v>
      </c>
      <c r="H661" s="1">
        <f t="shared" si="54"/>
        <v>1</v>
      </c>
      <c r="I661" s="1">
        <f t="shared" si="53"/>
        <v>2</v>
      </c>
    </row>
    <row r="662" spans="1:9" x14ac:dyDescent="0.35">
      <c r="A662" s="321">
        <f t="shared" si="56"/>
        <v>42031.083333331815</v>
      </c>
      <c r="B662" s="303"/>
      <c r="C662" s="303">
        <v>627</v>
      </c>
      <c r="D662" s="304">
        <f>INDEX(Method_calculation!$J$161:$L$184,Output_interface!I662,Output_interface!H662)</f>
        <v>0</v>
      </c>
      <c r="E662" s="304">
        <f>INDEX(Method_calculation!$J$194:$L$217,Output_interface!I662,Output_interface!H662)</f>
        <v>0</v>
      </c>
      <c r="G662" s="1">
        <f>VLOOKUP(A662+1/48,Interface!$B$118:$D$483,3)</f>
        <v>2</v>
      </c>
      <c r="H662" s="1">
        <f t="shared" si="54"/>
        <v>1</v>
      </c>
      <c r="I662" s="1">
        <f t="shared" si="53"/>
        <v>3</v>
      </c>
    </row>
    <row r="663" spans="1:9" x14ac:dyDescent="0.35">
      <c r="A663" s="321">
        <f t="shared" si="56"/>
        <v>42031.124999998479</v>
      </c>
      <c r="B663" s="303"/>
      <c r="C663" s="303">
        <v>628</v>
      </c>
      <c r="D663" s="304">
        <f>INDEX(Method_calculation!$J$161:$L$184,Output_interface!I663,Output_interface!H663)</f>
        <v>0</v>
      </c>
      <c r="E663" s="304">
        <f>INDEX(Method_calculation!$J$194:$L$217,Output_interface!I663,Output_interface!H663)</f>
        <v>0</v>
      </c>
      <c r="G663" s="1">
        <f>VLOOKUP(A663+1/48,Interface!$B$118:$D$483,3)</f>
        <v>2</v>
      </c>
      <c r="H663" s="1">
        <f t="shared" si="54"/>
        <v>1</v>
      </c>
      <c r="I663" s="1">
        <f t="shared" si="53"/>
        <v>4</v>
      </c>
    </row>
    <row r="664" spans="1:9" x14ac:dyDescent="0.35">
      <c r="A664" s="321">
        <f t="shared" si="56"/>
        <v>42031.166666665144</v>
      </c>
      <c r="B664" s="303"/>
      <c r="C664" s="303">
        <v>629</v>
      </c>
      <c r="D664" s="304">
        <f>INDEX(Method_calculation!$J$161:$L$184,Output_interface!I664,Output_interface!H664)</f>
        <v>0</v>
      </c>
      <c r="E664" s="304">
        <f>INDEX(Method_calculation!$J$194:$L$217,Output_interface!I664,Output_interface!H664)</f>
        <v>0</v>
      </c>
      <c r="G664" s="1">
        <f>VLOOKUP(A664+1/48,Interface!$B$118:$D$483,3)</f>
        <v>2</v>
      </c>
      <c r="H664" s="1">
        <f t="shared" si="54"/>
        <v>1</v>
      </c>
      <c r="I664" s="1">
        <f t="shared" si="53"/>
        <v>5</v>
      </c>
    </row>
    <row r="665" spans="1:9" x14ac:dyDescent="0.35">
      <c r="A665" s="321">
        <f t="shared" si="56"/>
        <v>42031.208333331808</v>
      </c>
      <c r="B665" s="303"/>
      <c r="C665" s="303">
        <v>630</v>
      </c>
      <c r="D665" s="304">
        <f>INDEX(Method_calculation!$J$161:$L$184,Output_interface!I665,Output_interface!H665)</f>
        <v>0</v>
      </c>
      <c r="E665" s="304">
        <f>INDEX(Method_calculation!$J$194:$L$217,Output_interface!I665,Output_interface!H665)</f>
        <v>0</v>
      </c>
      <c r="G665" s="1">
        <f>VLOOKUP(A665+1/48,Interface!$B$118:$D$483,3)</f>
        <v>2</v>
      </c>
      <c r="H665" s="1">
        <f t="shared" si="54"/>
        <v>1</v>
      </c>
      <c r="I665" s="1">
        <f t="shared" si="53"/>
        <v>6</v>
      </c>
    </row>
    <row r="666" spans="1:9" x14ac:dyDescent="0.35">
      <c r="A666" s="321">
        <f t="shared" si="56"/>
        <v>42031.249999998472</v>
      </c>
      <c r="B666" s="303"/>
      <c r="C666" s="303">
        <v>631</v>
      </c>
      <c r="D666" s="304">
        <f>INDEX(Method_calculation!$J$161:$L$184,Output_interface!I666,Output_interface!H666)</f>
        <v>0</v>
      </c>
      <c r="E666" s="304">
        <f>INDEX(Method_calculation!$J$194:$L$217,Output_interface!I666,Output_interface!H666)</f>
        <v>0</v>
      </c>
      <c r="G666" s="1">
        <f>VLOOKUP(A666+1/48,Interface!$B$118:$D$483,3)</f>
        <v>2</v>
      </c>
      <c r="H666" s="1">
        <f t="shared" si="54"/>
        <v>1</v>
      </c>
      <c r="I666" s="1">
        <f t="shared" si="53"/>
        <v>7</v>
      </c>
    </row>
    <row r="667" spans="1:9" x14ac:dyDescent="0.35">
      <c r="A667" s="321">
        <f t="shared" si="56"/>
        <v>42031.291666665136</v>
      </c>
      <c r="B667" s="303"/>
      <c r="C667" s="303">
        <v>632</v>
      </c>
      <c r="D667" s="304">
        <f>INDEX(Method_calculation!$J$161:$L$184,Output_interface!I667,Output_interface!H667)</f>
        <v>0</v>
      </c>
      <c r="E667" s="304">
        <f>INDEX(Method_calculation!$J$194:$L$217,Output_interface!I667,Output_interface!H667)</f>
        <v>0</v>
      </c>
      <c r="G667" s="1">
        <f>VLOOKUP(A667+1/48,Interface!$B$118:$D$483,3)</f>
        <v>2</v>
      </c>
      <c r="H667" s="1">
        <f t="shared" si="54"/>
        <v>1</v>
      </c>
      <c r="I667" s="1">
        <f t="shared" si="53"/>
        <v>8</v>
      </c>
    </row>
    <row r="668" spans="1:9" x14ac:dyDescent="0.35">
      <c r="A668" s="321">
        <f t="shared" si="56"/>
        <v>42031.333333331801</v>
      </c>
      <c r="B668" s="303"/>
      <c r="C668" s="303">
        <v>633</v>
      </c>
      <c r="D668" s="304">
        <f>INDEX(Method_calculation!$J$161:$L$184,Output_interface!I668,Output_interface!H668)</f>
        <v>0</v>
      </c>
      <c r="E668" s="304">
        <f>INDEX(Method_calculation!$J$194:$L$217,Output_interface!I668,Output_interface!H668)</f>
        <v>0</v>
      </c>
      <c r="G668" s="1">
        <f>VLOOKUP(A668+1/48,Interface!$B$118:$D$483,3)</f>
        <v>2</v>
      </c>
      <c r="H668" s="1">
        <f t="shared" si="54"/>
        <v>1</v>
      </c>
      <c r="I668" s="1">
        <f t="shared" si="53"/>
        <v>9</v>
      </c>
    </row>
    <row r="669" spans="1:9" x14ac:dyDescent="0.35">
      <c r="A669" s="321">
        <f t="shared" si="56"/>
        <v>42031.374999998465</v>
      </c>
      <c r="B669" s="303"/>
      <c r="C669" s="303">
        <v>634</v>
      </c>
      <c r="D669" s="304">
        <f>INDEX(Method_calculation!$J$161:$L$184,Output_interface!I669,Output_interface!H669)</f>
        <v>0</v>
      </c>
      <c r="E669" s="304">
        <f>INDEX(Method_calculation!$J$194:$L$217,Output_interface!I669,Output_interface!H669)</f>
        <v>0</v>
      </c>
      <c r="G669" s="1">
        <f>VLOOKUP(A669+1/48,Interface!$B$118:$D$483,3)</f>
        <v>2</v>
      </c>
      <c r="H669" s="1">
        <f t="shared" si="54"/>
        <v>1</v>
      </c>
      <c r="I669" s="1">
        <f t="shared" si="53"/>
        <v>10</v>
      </c>
    </row>
    <row r="670" spans="1:9" x14ac:dyDescent="0.35">
      <c r="A670" s="321">
        <f t="shared" si="56"/>
        <v>42031.416666665129</v>
      </c>
      <c r="B670" s="303"/>
      <c r="C670" s="303">
        <v>635</v>
      </c>
      <c r="D670" s="304">
        <f>INDEX(Method_calculation!$J$161:$L$184,Output_interface!I670,Output_interface!H670)</f>
        <v>0</v>
      </c>
      <c r="E670" s="304">
        <f>INDEX(Method_calculation!$J$194:$L$217,Output_interface!I670,Output_interface!H670)</f>
        <v>0</v>
      </c>
      <c r="G670" s="1">
        <f>VLOOKUP(A670+1/48,Interface!$B$118:$D$483,3)</f>
        <v>2</v>
      </c>
      <c r="H670" s="1">
        <f t="shared" si="54"/>
        <v>1</v>
      </c>
      <c r="I670" s="1">
        <f t="shared" si="53"/>
        <v>11</v>
      </c>
    </row>
    <row r="671" spans="1:9" x14ac:dyDescent="0.35">
      <c r="A671" s="321">
        <f t="shared" si="56"/>
        <v>42031.458333331793</v>
      </c>
      <c r="B671" s="303"/>
      <c r="C671" s="303">
        <v>636</v>
      </c>
      <c r="D671" s="304">
        <f>INDEX(Method_calculation!$J$161:$L$184,Output_interface!I671,Output_interface!H671)</f>
        <v>0</v>
      </c>
      <c r="E671" s="304">
        <f>INDEX(Method_calculation!$J$194:$L$217,Output_interface!I671,Output_interface!H671)</f>
        <v>0</v>
      </c>
      <c r="G671" s="1">
        <f>VLOOKUP(A671+1/48,Interface!$B$118:$D$483,3)</f>
        <v>2</v>
      </c>
      <c r="H671" s="1">
        <f t="shared" si="54"/>
        <v>1</v>
      </c>
      <c r="I671" s="1">
        <f t="shared" si="53"/>
        <v>12</v>
      </c>
    </row>
    <row r="672" spans="1:9" x14ac:dyDescent="0.35">
      <c r="A672" s="321">
        <f t="shared" si="56"/>
        <v>42031.499999998457</v>
      </c>
      <c r="B672" s="303"/>
      <c r="C672" s="303">
        <v>637</v>
      </c>
      <c r="D672" s="304">
        <f>INDEX(Method_calculation!$J$161:$L$184,Output_interface!I672,Output_interface!H672)</f>
        <v>0</v>
      </c>
      <c r="E672" s="304">
        <f>INDEX(Method_calculation!$J$194:$L$217,Output_interface!I672,Output_interface!H672)</f>
        <v>0</v>
      </c>
      <c r="G672" s="1">
        <f>VLOOKUP(A672+1/48,Interface!$B$118:$D$483,3)</f>
        <v>2</v>
      </c>
      <c r="H672" s="1">
        <f t="shared" si="54"/>
        <v>1</v>
      </c>
      <c r="I672" s="1">
        <f t="shared" si="53"/>
        <v>13</v>
      </c>
    </row>
    <row r="673" spans="1:9" x14ac:dyDescent="0.35">
      <c r="A673" s="321">
        <f t="shared" si="56"/>
        <v>42031.541666665122</v>
      </c>
      <c r="B673" s="303"/>
      <c r="C673" s="303">
        <v>638</v>
      </c>
      <c r="D673" s="304">
        <f>INDEX(Method_calculation!$J$161:$L$184,Output_interface!I673,Output_interface!H673)</f>
        <v>0</v>
      </c>
      <c r="E673" s="304">
        <f>INDEX(Method_calculation!$J$194:$L$217,Output_interface!I673,Output_interface!H673)</f>
        <v>0</v>
      </c>
      <c r="G673" s="1">
        <f>VLOOKUP(A673+1/48,Interface!$B$118:$D$483,3)</f>
        <v>2</v>
      </c>
      <c r="H673" s="1">
        <f t="shared" si="54"/>
        <v>1</v>
      </c>
      <c r="I673" s="1">
        <f t="shared" si="53"/>
        <v>14</v>
      </c>
    </row>
    <row r="674" spans="1:9" x14ac:dyDescent="0.35">
      <c r="A674" s="321">
        <f t="shared" si="56"/>
        <v>42031.583333331786</v>
      </c>
      <c r="B674" s="303"/>
      <c r="C674" s="303">
        <v>639</v>
      </c>
      <c r="D674" s="304">
        <f>INDEX(Method_calculation!$J$161:$L$184,Output_interface!I674,Output_interface!H674)</f>
        <v>0</v>
      </c>
      <c r="E674" s="304">
        <f>INDEX(Method_calculation!$J$194:$L$217,Output_interface!I674,Output_interface!H674)</f>
        <v>0</v>
      </c>
      <c r="G674" s="1">
        <f>VLOOKUP(A674+1/48,Interface!$B$118:$D$483,3)</f>
        <v>2</v>
      </c>
      <c r="H674" s="1">
        <f t="shared" si="54"/>
        <v>1</v>
      </c>
      <c r="I674" s="1">
        <f t="shared" si="53"/>
        <v>15</v>
      </c>
    </row>
    <row r="675" spans="1:9" x14ac:dyDescent="0.35">
      <c r="A675" s="321">
        <f t="shared" si="56"/>
        <v>42031.62499999845</v>
      </c>
      <c r="B675" s="303"/>
      <c r="C675" s="303">
        <v>640</v>
      </c>
      <c r="D675" s="304">
        <f>INDEX(Method_calculation!$J$161:$L$184,Output_interface!I675,Output_interface!H675)</f>
        <v>0</v>
      </c>
      <c r="E675" s="304">
        <f>INDEX(Method_calculation!$J$194:$L$217,Output_interface!I675,Output_interface!H675)</f>
        <v>0</v>
      </c>
      <c r="G675" s="1">
        <f>VLOOKUP(A675+1/48,Interface!$B$118:$D$483,3)</f>
        <v>2</v>
      </c>
      <c r="H675" s="1">
        <f t="shared" si="54"/>
        <v>1</v>
      </c>
      <c r="I675" s="1">
        <f t="shared" si="53"/>
        <v>16</v>
      </c>
    </row>
    <row r="676" spans="1:9" x14ac:dyDescent="0.35">
      <c r="A676" s="321">
        <f t="shared" si="56"/>
        <v>42031.666666665114</v>
      </c>
      <c r="B676" s="303"/>
      <c r="C676" s="303">
        <v>641</v>
      </c>
      <c r="D676" s="304">
        <f>INDEX(Method_calculation!$J$161:$L$184,Output_interface!I676,Output_interface!H676)</f>
        <v>0</v>
      </c>
      <c r="E676" s="304">
        <f>INDEX(Method_calculation!$J$194:$L$217,Output_interface!I676,Output_interface!H676)</f>
        <v>0</v>
      </c>
      <c r="G676" s="1">
        <f>VLOOKUP(A676+1/48,Interface!$B$118:$D$483,3)</f>
        <v>2</v>
      </c>
      <c r="H676" s="1">
        <f t="shared" si="54"/>
        <v>1</v>
      </c>
      <c r="I676" s="1">
        <f t="shared" ref="I676:I739" si="58">MOD(C676-1,24)+1</f>
        <v>17</v>
      </c>
    </row>
    <row r="677" spans="1:9" x14ac:dyDescent="0.35">
      <c r="A677" s="321">
        <f t="shared" si="56"/>
        <v>42031.708333331779</v>
      </c>
      <c r="B677" s="303"/>
      <c r="C677" s="303">
        <v>642</v>
      </c>
      <c r="D677" s="304">
        <f>INDEX(Method_calculation!$J$161:$L$184,Output_interface!I677,Output_interface!H677)</f>
        <v>0</v>
      </c>
      <c r="E677" s="304">
        <f>INDEX(Method_calculation!$J$194:$L$217,Output_interface!I677,Output_interface!H677)</f>
        <v>0</v>
      </c>
      <c r="G677" s="1">
        <f>VLOOKUP(A677+1/48,Interface!$B$118:$D$483,3)</f>
        <v>2</v>
      </c>
      <c r="H677" s="1">
        <f t="shared" ref="H677:H740" si="59">IF(G677=7,3,IF(G677=6,2,1))</f>
        <v>1</v>
      </c>
      <c r="I677" s="1">
        <f t="shared" si="58"/>
        <v>18</v>
      </c>
    </row>
    <row r="678" spans="1:9" x14ac:dyDescent="0.35">
      <c r="A678" s="321">
        <f t="shared" si="56"/>
        <v>42031.749999998443</v>
      </c>
      <c r="B678" s="303"/>
      <c r="C678" s="303">
        <v>643</v>
      </c>
      <c r="D678" s="304">
        <f>INDEX(Method_calculation!$J$161:$L$184,Output_interface!I678,Output_interface!H678)</f>
        <v>0</v>
      </c>
      <c r="E678" s="304">
        <f>INDEX(Method_calculation!$J$194:$L$217,Output_interface!I678,Output_interface!H678)</f>
        <v>0</v>
      </c>
      <c r="G678" s="1">
        <f>VLOOKUP(A678+1/48,Interface!$B$118:$D$483,3)</f>
        <v>2</v>
      </c>
      <c r="H678" s="1">
        <f t="shared" si="59"/>
        <v>1</v>
      </c>
      <c r="I678" s="1">
        <f t="shared" si="58"/>
        <v>19</v>
      </c>
    </row>
    <row r="679" spans="1:9" x14ac:dyDescent="0.35">
      <c r="A679" s="321">
        <f t="shared" si="56"/>
        <v>42031.791666665107</v>
      </c>
      <c r="B679" s="303"/>
      <c r="C679" s="303">
        <v>644</v>
      </c>
      <c r="D679" s="304">
        <f>INDEX(Method_calculation!$J$161:$L$184,Output_interface!I679,Output_interface!H679)</f>
        <v>0</v>
      </c>
      <c r="E679" s="304">
        <f>INDEX(Method_calculation!$J$194:$L$217,Output_interface!I679,Output_interface!H679)</f>
        <v>0</v>
      </c>
      <c r="G679" s="1">
        <f>VLOOKUP(A679+1/48,Interface!$B$118:$D$483,3)</f>
        <v>2</v>
      </c>
      <c r="H679" s="1">
        <f t="shared" si="59"/>
        <v>1</v>
      </c>
      <c r="I679" s="1">
        <f t="shared" si="58"/>
        <v>20</v>
      </c>
    </row>
    <row r="680" spans="1:9" x14ac:dyDescent="0.35">
      <c r="A680" s="321">
        <f t="shared" si="56"/>
        <v>42031.833333331771</v>
      </c>
      <c r="B680" s="303"/>
      <c r="C680" s="303">
        <v>645</v>
      </c>
      <c r="D680" s="304">
        <f>INDEX(Method_calculation!$J$161:$L$184,Output_interface!I680,Output_interface!H680)</f>
        <v>0</v>
      </c>
      <c r="E680" s="304">
        <f>INDEX(Method_calculation!$J$194:$L$217,Output_interface!I680,Output_interface!H680)</f>
        <v>0</v>
      </c>
      <c r="G680" s="1">
        <f>VLOOKUP(A680+1/48,Interface!$B$118:$D$483,3)</f>
        <v>2</v>
      </c>
      <c r="H680" s="1">
        <f t="shared" si="59"/>
        <v>1</v>
      </c>
      <c r="I680" s="1">
        <f t="shared" si="58"/>
        <v>21</v>
      </c>
    </row>
    <row r="681" spans="1:9" x14ac:dyDescent="0.35">
      <c r="A681" s="321">
        <f t="shared" si="56"/>
        <v>42031.874999998436</v>
      </c>
      <c r="B681" s="303"/>
      <c r="C681" s="303">
        <v>646</v>
      </c>
      <c r="D681" s="304">
        <f>INDEX(Method_calculation!$J$161:$L$184,Output_interface!I681,Output_interface!H681)</f>
        <v>0</v>
      </c>
      <c r="E681" s="304">
        <f>INDEX(Method_calculation!$J$194:$L$217,Output_interface!I681,Output_interface!H681)</f>
        <v>0</v>
      </c>
      <c r="G681" s="1">
        <f>VLOOKUP(A681+1/48,Interface!$B$118:$D$483,3)</f>
        <v>2</v>
      </c>
      <c r="H681" s="1">
        <f t="shared" si="59"/>
        <v>1</v>
      </c>
      <c r="I681" s="1">
        <f t="shared" si="58"/>
        <v>22</v>
      </c>
    </row>
    <row r="682" spans="1:9" x14ac:dyDescent="0.35">
      <c r="A682" s="321">
        <f t="shared" si="56"/>
        <v>42031.9166666651</v>
      </c>
      <c r="B682" s="303"/>
      <c r="C682" s="303">
        <v>647</v>
      </c>
      <c r="D682" s="304">
        <f>INDEX(Method_calculation!$J$161:$L$184,Output_interface!I682,Output_interface!H682)</f>
        <v>0</v>
      </c>
      <c r="E682" s="304">
        <f>INDEX(Method_calculation!$J$194:$L$217,Output_interface!I682,Output_interface!H682)</f>
        <v>0</v>
      </c>
      <c r="G682" s="1">
        <f>VLOOKUP(A682+1/48,Interface!$B$118:$D$483,3)</f>
        <v>2</v>
      </c>
      <c r="H682" s="1">
        <f t="shared" si="59"/>
        <v>1</v>
      </c>
      <c r="I682" s="1">
        <f t="shared" si="58"/>
        <v>23</v>
      </c>
    </row>
    <row r="683" spans="1:9" x14ac:dyDescent="0.35">
      <c r="A683" s="322">
        <f t="shared" si="56"/>
        <v>42031.958333331764</v>
      </c>
      <c r="B683" s="306"/>
      <c r="C683" s="306">
        <v>648</v>
      </c>
      <c r="D683" s="307">
        <f>INDEX(Method_calculation!$J$161:$L$184,Output_interface!I683,Output_interface!H683)</f>
        <v>0</v>
      </c>
      <c r="E683" s="307">
        <f>INDEX(Method_calculation!$J$194:$L$217,Output_interface!I683,Output_interface!H683)</f>
        <v>0</v>
      </c>
      <c r="G683" s="1">
        <f>VLOOKUP(A683+1/48,Interface!$B$118:$D$483,3)</f>
        <v>2</v>
      </c>
      <c r="H683" s="1">
        <f t="shared" si="59"/>
        <v>1</v>
      </c>
      <c r="I683" s="1">
        <f t="shared" si="58"/>
        <v>24</v>
      </c>
    </row>
    <row r="684" spans="1:9" x14ac:dyDescent="0.35">
      <c r="A684" s="299">
        <f t="shared" si="56"/>
        <v>42031.999999998428</v>
      </c>
      <c r="B684" s="300" t="str">
        <f t="shared" ref="B684" si="60">INDEX($H$27:$H$29,H684)</f>
        <v>Workday</v>
      </c>
      <c r="C684" s="300">
        <v>649</v>
      </c>
      <c r="D684" s="301">
        <f>INDEX(Method_calculation!$J$161:$L$184,Output_interface!I684,Output_interface!H684)</f>
        <v>0</v>
      </c>
      <c r="E684" s="301">
        <f>INDEX(Method_calculation!$J$194:$L$217,Output_interface!I684,Output_interface!H684)</f>
        <v>0</v>
      </c>
      <c r="G684" s="1">
        <f>VLOOKUP(A684+1/48,Interface!$B$118:$D$483,3)</f>
        <v>3</v>
      </c>
      <c r="H684" s="1">
        <f t="shared" si="59"/>
        <v>1</v>
      </c>
      <c r="I684" s="1">
        <f t="shared" si="58"/>
        <v>1</v>
      </c>
    </row>
    <row r="685" spans="1:9" x14ac:dyDescent="0.35">
      <c r="A685" s="321">
        <f t="shared" si="56"/>
        <v>42032.041666665093</v>
      </c>
      <c r="B685" s="303"/>
      <c r="C685" s="303">
        <v>650</v>
      </c>
      <c r="D685" s="304">
        <f>INDEX(Method_calculation!$J$161:$L$184,Output_interface!I685,Output_interface!H685)</f>
        <v>0</v>
      </c>
      <c r="E685" s="304">
        <f>INDEX(Method_calculation!$J$194:$L$217,Output_interface!I685,Output_interface!H685)</f>
        <v>0</v>
      </c>
      <c r="G685" s="1">
        <f>VLOOKUP(A685+1/48,Interface!$B$118:$D$483,3)</f>
        <v>3</v>
      </c>
      <c r="H685" s="1">
        <f t="shared" si="59"/>
        <v>1</v>
      </c>
      <c r="I685" s="1">
        <f t="shared" si="58"/>
        <v>2</v>
      </c>
    </row>
    <row r="686" spans="1:9" x14ac:dyDescent="0.35">
      <c r="A686" s="321">
        <f t="shared" si="56"/>
        <v>42032.083333331757</v>
      </c>
      <c r="B686" s="303"/>
      <c r="C686" s="303">
        <v>651</v>
      </c>
      <c r="D686" s="304">
        <f>INDEX(Method_calculation!$J$161:$L$184,Output_interface!I686,Output_interface!H686)</f>
        <v>0</v>
      </c>
      <c r="E686" s="304">
        <f>INDEX(Method_calculation!$J$194:$L$217,Output_interface!I686,Output_interface!H686)</f>
        <v>0</v>
      </c>
      <c r="G686" s="1">
        <f>VLOOKUP(A686+1/48,Interface!$B$118:$D$483,3)</f>
        <v>3</v>
      </c>
      <c r="H686" s="1">
        <f t="shared" si="59"/>
        <v>1</v>
      </c>
      <c r="I686" s="1">
        <f t="shared" si="58"/>
        <v>3</v>
      </c>
    </row>
    <row r="687" spans="1:9" x14ac:dyDescent="0.35">
      <c r="A687" s="321">
        <f t="shared" si="56"/>
        <v>42032.124999998421</v>
      </c>
      <c r="B687" s="303"/>
      <c r="C687" s="303">
        <v>652</v>
      </c>
      <c r="D687" s="304">
        <f>INDEX(Method_calculation!$J$161:$L$184,Output_interface!I687,Output_interface!H687)</f>
        <v>0</v>
      </c>
      <c r="E687" s="304">
        <f>INDEX(Method_calculation!$J$194:$L$217,Output_interface!I687,Output_interface!H687)</f>
        <v>0</v>
      </c>
      <c r="G687" s="1">
        <f>VLOOKUP(A687+1/48,Interface!$B$118:$D$483,3)</f>
        <v>3</v>
      </c>
      <c r="H687" s="1">
        <f t="shared" si="59"/>
        <v>1</v>
      </c>
      <c r="I687" s="1">
        <f t="shared" si="58"/>
        <v>4</v>
      </c>
    </row>
    <row r="688" spans="1:9" x14ac:dyDescent="0.35">
      <c r="A688" s="321">
        <f t="shared" si="56"/>
        <v>42032.166666665085</v>
      </c>
      <c r="B688" s="303"/>
      <c r="C688" s="303">
        <v>653</v>
      </c>
      <c r="D688" s="304">
        <f>INDEX(Method_calculation!$J$161:$L$184,Output_interface!I688,Output_interface!H688)</f>
        <v>0</v>
      </c>
      <c r="E688" s="304">
        <f>INDEX(Method_calculation!$J$194:$L$217,Output_interface!I688,Output_interface!H688)</f>
        <v>0</v>
      </c>
      <c r="G688" s="1">
        <f>VLOOKUP(A688+1/48,Interface!$B$118:$D$483,3)</f>
        <v>3</v>
      </c>
      <c r="H688" s="1">
        <f t="shared" si="59"/>
        <v>1</v>
      </c>
      <c r="I688" s="1">
        <f t="shared" si="58"/>
        <v>5</v>
      </c>
    </row>
    <row r="689" spans="1:9" x14ac:dyDescent="0.35">
      <c r="A689" s="321">
        <f t="shared" si="56"/>
        <v>42032.20833333175</v>
      </c>
      <c r="B689" s="303"/>
      <c r="C689" s="303">
        <v>654</v>
      </c>
      <c r="D689" s="304">
        <f>INDEX(Method_calculation!$J$161:$L$184,Output_interface!I689,Output_interface!H689)</f>
        <v>0</v>
      </c>
      <c r="E689" s="304">
        <f>INDEX(Method_calculation!$J$194:$L$217,Output_interface!I689,Output_interface!H689)</f>
        <v>0</v>
      </c>
      <c r="G689" s="1">
        <f>VLOOKUP(A689+1/48,Interface!$B$118:$D$483,3)</f>
        <v>3</v>
      </c>
      <c r="H689" s="1">
        <f t="shared" si="59"/>
        <v>1</v>
      </c>
      <c r="I689" s="1">
        <f t="shared" si="58"/>
        <v>6</v>
      </c>
    </row>
    <row r="690" spans="1:9" x14ac:dyDescent="0.35">
      <c r="A690" s="321">
        <f t="shared" si="56"/>
        <v>42032.249999998414</v>
      </c>
      <c r="B690" s="303"/>
      <c r="C690" s="303">
        <v>655</v>
      </c>
      <c r="D690" s="304">
        <f>INDEX(Method_calculation!$J$161:$L$184,Output_interface!I690,Output_interface!H690)</f>
        <v>0</v>
      </c>
      <c r="E690" s="304">
        <f>INDEX(Method_calculation!$J$194:$L$217,Output_interface!I690,Output_interface!H690)</f>
        <v>0</v>
      </c>
      <c r="G690" s="1">
        <f>VLOOKUP(A690+1/48,Interface!$B$118:$D$483,3)</f>
        <v>3</v>
      </c>
      <c r="H690" s="1">
        <f t="shared" si="59"/>
        <v>1</v>
      </c>
      <c r="I690" s="1">
        <f t="shared" si="58"/>
        <v>7</v>
      </c>
    </row>
    <row r="691" spans="1:9" x14ac:dyDescent="0.35">
      <c r="A691" s="321">
        <f t="shared" si="56"/>
        <v>42032.291666665078</v>
      </c>
      <c r="B691" s="303"/>
      <c r="C691" s="303">
        <v>656</v>
      </c>
      <c r="D691" s="304">
        <f>INDEX(Method_calculation!$J$161:$L$184,Output_interface!I691,Output_interface!H691)</f>
        <v>0</v>
      </c>
      <c r="E691" s="304">
        <f>INDEX(Method_calculation!$J$194:$L$217,Output_interface!I691,Output_interface!H691)</f>
        <v>0</v>
      </c>
      <c r="G691" s="1">
        <f>VLOOKUP(A691+1/48,Interface!$B$118:$D$483,3)</f>
        <v>3</v>
      </c>
      <c r="H691" s="1">
        <f t="shared" si="59"/>
        <v>1</v>
      </c>
      <c r="I691" s="1">
        <f t="shared" si="58"/>
        <v>8</v>
      </c>
    </row>
    <row r="692" spans="1:9" x14ac:dyDescent="0.35">
      <c r="A692" s="321">
        <f t="shared" si="56"/>
        <v>42032.333333331742</v>
      </c>
      <c r="B692" s="303"/>
      <c r="C692" s="303">
        <v>657</v>
      </c>
      <c r="D692" s="304">
        <f>INDEX(Method_calculation!$J$161:$L$184,Output_interface!I692,Output_interface!H692)</f>
        <v>0</v>
      </c>
      <c r="E692" s="304">
        <f>INDEX(Method_calculation!$J$194:$L$217,Output_interface!I692,Output_interface!H692)</f>
        <v>0</v>
      </c>
      <c r="G692" s="1">
        <f>VLOOKUP(A692+1/48,Interface!$B$118:$D$483,3)</f>
        <v>3</v>
      </c>
      <c r="H692" s="1">
        <f t="shared" si="59"/>
        <v>1</v>
      </c>
      <c r="I692" s="1">
        <f t="shared" si="58"/>
        <v>9</v>
      </c>
    </row>
    <row r="693" spans="1:9" x14ac:dyDescent="0.35">
      <c r="A693" s="321">
        <f t="shared" si="56"/>
        <v>42032.374999998407</v>
      </c>
      <c r="B693" s="303"/>
      <c r="C693" s="303">
        <v>658</v>
      </c>
      <c r="D693" s="304">
        <f>INDEX(Method_calculation!$J$161:$L$184,Output_interface!I693,Output_interface!H693)</f>
        <v>0</v>
      </c>
      <c r="E693" s="304">
        <f>INDEX(Method_calculation!$J$194:$L$217,Output_interface!I693,Output_interface!H693)</f>
        <v>0</v>
      </c>
      <c r="G693" s="1">
        <f>VLOOKUP(A693+1/48,Interface!$B$118:$D$483,3)</f>
        <v>3</v>
      </c>
      <c r="H693" s="1">
        <f t="shared" si="59"/>
        <v>1</v>
      </c>
      <c r="I693" s="1">
        <f t="shared" si="58"/>
        <v>10</v>
      </c>
    </row>
    <row r="694" spans="1:9" x14ac:dyDescent="0.35">
      <c r="A694" s="321">
        <f t="shared" si="56"/>
        <v>42032.416666665071</v>
      </c>
      <c r="B694" s="303"/>
      <c r="C694" s="303">
        <v>659</v>
      </c>
      <c r="D694" s="304">
        <f>INDEX(Method_calculation!$J$161:$L$184,Output_interface!I694,Output_interface!H694)</f>
        <v>0</v>
      </c>
      <c r="E694" s="304">
        <f>INDEX(Method_calculation!$J$194:$L$217,Output_interface!I694,Output_interface!H694)</f>
        <v>0</v>
      </c>
      <c r="G694" s="1">
        <f>VLOOKUP(A694+1/48,Interface!$B$118:$D$483,3)</f>
        <v>3</v>
      </c>
      <c r="H694" s="1">
        <f t="shared" si="59"/>
        <v>1</v>
      </c>
      <c r="I694" s="1">
        <f t="shared" si="58"/>
        <v>11</v>
      </c>
    </row>
    <row r="695" spans="1:9" x14ac:dyDescent="0.35">
      <c r="A695" s="321">
        <f t="shared" si="56"/>
        <v>42032.458333331735</v>
      </c>
      <c r="B695" s="303"/>
      <c r="C695" s="303">
        <v>660</v>
      </c>
      <c r="D695" s="304">
        <f>INDEX(Method_calculation!$J$161:$L$184,Output_interface!I695,Output_interface!H695)</f>
        <v>0</v>
      </c>
      <c r="E695" s="304">
        <f>INDEX(Method_calculation!$J$194:$L$217,Output_interface!I695,Output_interface!H695)</f>
        <v>0</v>
      </c>
      <c r="G695" s="1">
        <f>VLOOKUP(A695+1/48,Interface!$B$118:$D$483,3)</f>
        <v>3</v>
      </c>
      <c r="H695" s="1">
        <f t="shared" si="59"/>
        <v>1</v>
      </c>
      <c r="I695" s="1">
        <f t="shared" si="58"/>
        <v>12</v>
      </c>
    </row>
    <row r="696" spans="1:9" x14ac:dyDescent="0.35">
      <c r="A696" s="321">
        <f t="shared" si="56"/>
        <v>42032.499999998399</v>
      </c>
      <c r="B696" s="303"/>
      <c r="C696" s="303">
        <v>661</v>
      </c>
      <c r="D696" s="304">
        <f>INDEX(Method_calculation!$J$161:$L$184,Output_interface!I696,Output_interface!H696)</f>
        <v>0</v>
      </c>
      <c r="E696" s="304">
        <f>INDEX(Method_calculation!$J$194:$L$217,Output_interface!I696,Output_interface!H696)</f>
        <v>0</v>
      </c>
      <c r="G696" s="1">
        <f>VLOOKUP(A696+1/48,Interface!$B$118:$D$483,3)</f>
        <v>3</v>
      </c>
      <c r="H696" s="1">
        <f t="shared" si="59"/>
        <v>1</v>
      </c>
      <c r="I696" s="1">
        <f t="shared" si="58"/>
        <v>13</v>
      </c>
    </row>
    <row r="697" spans="1:9" x14ac:dyDescent="0.35">
      <c r="A697" s="321">
        <f t="shared" si="56"/>
        <v>42032.541666665064</v>
      </c>
      <c r="B697" s="303"/>
      <c r="C697" s="303">
        <v>662</v>
      </c>
      <c r="D697" s="304">
        <f>INDEX(Method_calculation!$J$161:$L$184,Output_interface!I697,Output_interface!H697)</f>
        <v>0</v>
      </c>
      <c r="E697" s="304">
        <f>INDEX(Method_calculation!$J$194:$L$217,Output_interface!I697,Output_interface!H697)</f>
        <v>0</v>
      </c>
      <c r="G697" s="1">
        <f>VLOOKUP(A697+1/48,Interface!$B$118:$D$483,3)</f>
        <v>3</v>
      </c>
      <c r="H697" s="1">
        <f t="shared" si="59"/>
        <v>1</v>
      </c>
      <c r="I697" s="1">
        <f t="shared" si="58"/>
        <v>14</v>
      </c>
    </row>
    <row r="698" spans="1:9" x14ac:dyDescent="0.35">
      <c r="A698" s="321">
        <f t="shared" si="56"/>
        <v>42032.583333331728</v>
      </c>
      <c r="B698" s="303"/>
      <c r="C698" s="303">
        <v>663</v>
      </c>
      <c r="D698" s="304">
        <f>INDEX(Method_calculation!$J$161:$L$184,Output_interface!I698,Output_interface!H698)</f>
        <v>0</v>
      </c>
      <c r="E698" s="304">
        <f>INDEX(Method_calculation!$J$194:$L$217,Output_interface!I698,Output_interface!H698)</f>
        <v>0</v>
      </c>
      <c r="G698" s="1">
        <f>VLOOKUP(A698+1/48,Interface!$B$118:$D$483,3)</f>
        <v>3</v>
      </c>
      <c r="H698" s="1">
        <f t="shared" si="59"/>
        <v>1</v>
      </c>
      <c r="I698" s="1">
        <f t="shared" si="58"/>
        <v>15</v>
      </c>
    </row>
    <row r="699" spans="1:9" x14ac:dyDescent="0.35">
      <c r="A699" s="321">
        <f t="shared" si="56"/>
        <v>42032.624999998392</v>
      </c>
      <c r="B699" s="303"/>
      <c r="C699" s="303">
        <v>664</v>
      </c>
      <c r="D699" s="304">
        <f>INDEX(Method_calculation!$J$161:$L$184,Output_interface!I699,Output_interface!H699)</f>
        <v>0</v>
      </c>
      <c r="E699" s="304">
        <f>INDEX(Method_calculation!$J$194:$L$217,Output_interface!I699,Output_interface!H699)</f>
        <v>0</v>
      </c>
      <c r="G699" s="1">
        <f>VLOOKUP(A699+1/48,Interface!$B$118:$D$483,3)</f>
        <v>3</v>
      </c>
      <c r="H699" s="1">
        <f t="shared" si="59"/>
        <v>1</v>
      </c>
      <c r="I699" s="1">
        <f t="shared" si="58"/>
        <v>16</v>
      </c>
    </row>
    <row r="700" spans="1:9" x14ac:dyDescent="0.35">
      <c r="A700" s="321">
        <f t="shared" si="56"/>
        <v>42032.666666665056</v>
      </c>
      <c r="B700" s="303"/>
      <c r="C700" s="303">
        <v>665</v>
      </c>
      <c r="D700" s="304">
        <f>INDEX(Method_calculation!$J$161:$L$184,Output_interface!I700,Output_interface!H700)</f>
        <v>0</v>
      </c>
      <c r="E700" s="304">
        <f>INDEX(Method_calculation!$J$194:$L$217,Output_interface!I700,Output_interface!H700)</f>
        <v>0</v>
      </c>
      <c r="G700" s="1">
        <f>VLOOKUP(A700+1/48,Interface!$B$118:$D$483,3)</f>
        <v>3</v>
      </c>
      <c r="H700" s="1">
        <f t="shared" si="59"/>
        <v>1</v>
      </c>
      <c r="I700" s="1">
        <f t="shared" si="58"/>
        <v>17</v>
      </c>
    </row>
    <row r="701" spans="1:9" x14ac:dyDescent="0.35">
      <c r="A701" s="321">
        <f t="shared" si="56"/>
        <v>42032.70833333172</v>
      </c>
      <c r="B701" s="303"/>
      <c r="C701" s="303">
        <v>666</v>
      </c>
      <c r="D701" s="304">
        <f>INDEX(Method_calculation!$J$161:$L$184,Output_interface!I701,Output_interface!H701)</f>
        <v>0</v>
      </c>
      <c r="E701" s="304">
        <f>INDEX(Method_calculation!$J$194:$L$217,Output_interface!I701,Output_interface!H701)</f>
        <v>0</v>
      </c>
      <c r="G701" s="1">
        <f>VLOOKUP(A701+1/48,Interface!$B$118:$D$483,3)</f>
        <v>3</v>
      </c>
      <c r="H701" s="1">
        <f t="shared" si="59"/>
        <v>1</v>
      </c>
      <c r="I701" s="1">
        <f t="shared" si="58"/>
        <v>18</v>
      </c>
    </row>
    <row r="702" spans="1:9" x14ac:dyDescent="0.35">
      <c r="A702" s="321">
        <f t="shared" si="56"/>
        <v>42032.749999998385</v>
      </c>
      <c r="B702" s="303"/>
      <c r="C702" s="303">
        <v>667</v>
      </c>
      <c r="D702" s="304">
        <f>INDEX(Method_calculation!$J$161:$L$184,Output_interface!I702,Output_interface!H702)</f>
        <v>0</v>
      </c>
      <c r="E702" s="304">
        <f>INDEX(Method_calculation!$J$194:$L$217,Output_interface!I702,Output_interface!H702)</f>
        <v>0</v>
      </c>
      <c r="G702" s="1">
        <f>VLOOKUP(A702+1/48,Interface!$B$118:$D$483,3)</f>
        <v>3</v>
      </c>
      <c r="H702" s="1">
        <f t="shared" si="59"/>
        <v>1</v>
      </c>
      <c r="I702" s="1">
        <f t="shared" si="58"/>
        <v>19</v>
      </c>
    </row>
    <row r="703" spans="1:9" x14ac:dyDescent="0.35">
      <c r="A703" s="321">
        <f t="shared" si="56"/>
        <v>42032.791666665049</v>
      </c>
      <c r="B703" s="303"/>
      <c r="C703" s="303">
        <v>668</v>
      </c>
      <c r="D703" s="304">
        <f>INDEX(Method_calculation!$J$161:$L$184,Output_interface!I703,Output_interface!H703)</f>
        <v>0</v>
      </c>
      <c r="E703" s="304">
        <f>INDEX(Method_calculation!$J$194:$L$217,Output_interface!I703,Output_interface!H703)</f>
        <v>0</v>
      </c>
      <c r="G703" s="1">
        <f>VLOOKUP(A703+1/48,Interface!$B$118:$D$483,3)</f>
        <v>3</v>
      </c>
      <c r="H703" s="1">
        <f t="shared" si="59"/>
        <v>1</v>
      </c>
      <c r="I703" s="1">
        <f t="shared" si="58"/>
        <v>20</v>
      </c>
    </row>
    <row r="704" spans="1:9" x14ac:dyDescent="0.35">
      <c r="A704" s="321">
        <f t="shared" si="56"/>
        <v>42032.833333331713</v>
      </c>
      <c r="B704" s="303"/>
      <c r="C704" s="303">
        <v>669</v>
      </c>
      <c r="D704" s="304">
        <f>INDEX(Method_calculation!$J$161:$L$184,Output_interface!I704,Output_interface!H704)</f>
        <v>0</v>
      </c>
      <c r="E704" s="304">
        <f>INDEX(Method_calculation!$J$194:$L$217,Output_interface!I704,Output_interface!H704)</f>
        <v>0</v>
      </c>
      <c r="G704" s="1">
        <f>VLOOKUP(A704+1/48,Interface!$B$118:$D$483,3)</f>
        <v>3</v>
      </c>
      <c r="H704" s="1">
        <f t="shared" si="59"/>
        <v>1</v>
      </c>
      <c r="I704" s="1">
        <f t="shared" si="58"/>
        <v>21</v>
      </c>
    </row>
    <row r="705" spans="1:9" x14ac:dyDescent="0.35">
      <c r="A705" s="321">
        <f t="shared" si="56"/>
        <v>42032.874999998377</v>
      </c>
      <c r="B705" s="303"/>
      <c r="C705" s="303">
        <v>670</v>
      </c>
      <c r="D705" s="304">
        <f>INDEX(Method_calculation!$J$161:$L$184,Output_interface!I705,Output_interface!H705)</f>
        <v>0</v>
      </c>
      <c r="E705" s="304">
        <f>INDEX(Method_calculation!$J$194:$L$217,Output_interface!I705,Output_interface!H705)</f>
        <v>0</v>
      </c>
      <c r="G705" s="1">
        <f>VLOOKUP(A705+1/48,Interface!$B$118:$D$483,3)</f>
        <v>3</v>
      </c>
      <c r="H705" s="1">
        <f t="shared" si="59"/>
        <v>1</v>
      </c>
      <c r="I705" s="1">
        <f t="shared" si="58"/>
        <v>22</v>
      </c>
    </row>
    <row r="706" spans="1:9" x14ac:dyDescent="0.35">
      <c r="A706" s="321">
        <f t="shared" si="56"/>
        <v>42032.916666665042</v>
      </c>
      <c r="B706" s="303"/>
      <c r="C706" s="303">
        <v>671</v>
      </c>
      <c r="D706" s="304">
        <f>INDEX(Method_calculation!$J$161:$L$184,Output_interface!I706,Output_interface!H706)</f>
        <v>0</v>
      </c>
      <c r="E706" s="304">
        <f>INDEX(Method_calculation!$J$194:$L$217,Output_interface!I706,Output_interface!H706)</f>
        <v>0</v>
      </c>
      <c r="G706" s="1">
        <f>VLOOKUP(A706+1/48,Interface!$B$118:$D$483,3)</f>
        <v>3</v>
      </c>
      <c r="H706" s="1">
        <f t="shared" si="59"/>
        <v>1</v>
      </c>
      <c r="I706" s="1">
        <f t="shared" si="58"/>
        <v>23</v>
      </c>
    </row>
    <row r="707" spans="1:9" x14ac:dyDescent="0.35">
      <c r="A707" s="322">
        <f t="shared" si="56"/>
        <v>42032.958333331706</v>
      </c>
      <c r="B707" s="306"/>
      <c r="C707" s="306">
        <v>672</v>
      </c>
      <c r="D707" s="307">
        <f>INDEX(Method_calculation!$J$161:$L$184,Output_interface!I707,Output_interface!H707)</f>
        <v>0</v>
      </c>
      <c r="E707" s="307">
        <f>INDEX(Method_calculation!$J$194:$L$217,Output_interface!I707,Output_interface!H707)</f>
        <v>0</v>
      </c>
      <c r="G707" s="1">
        <f>VLOOKUP(A707+1/48,Interface!$B$118:$D$483,3)</f>
        <v>3</v>
      </c>
      <c r="H707" s="1">
        <f t="shared" si="59"/>
        <v>1</v>
      </c>
      <c r="I707" s="1">
        <f t="shared" si="58"/>
        <v>24</v>
      </c>
    </row>
    <row r="708" spans="1:9" x14ac:dyDescent="0.35">
      <c r="A708" s="299">
        <f t="shared" si="56"/>
        <v>42032.99999999837</v>
      </c>
      <c r="B708" s="300" t="str">
        <f t="shared" ref="B708" si="61">INDEX($H$27:$H$29,H708)</f>
        <v>Workday</v>
      </c>
      <c r="C708" s="300">
        <v>673</v>
      </c>
      <c r="D708" s="301">
        <f>INDEX(Method_calculation!$J$161:$L$184,Output_interface!I708,Output_interface!H708)</f>
        <v>0</v>
      </c>
      <c r="E708" s="301">
        <f>INDEX(Method_calculation!$J$194:$L$217,Output_interface!I708,Output_interface!H708)</f>
        <v>0</v>
      </c>
      <c r="G708" s="1">
        <f>VLOOKUP(A708+1/48,Interface!$B$118:$D$483,3)</f>
        <v>4</v>
      </c>
      <c r="H708" s="1">
        <f t="shared" si="59"/>
        <v>1</v>
      </c>
      <c r="I708" s="1">
        <f t="shared" si="58"/>
        <v>1</v>
      </c>
    </row>
    <row r="709" spans="1:9" x14ac:dyDescent="0.35">
      <c r="A709" s="321">
        <f t="shared" si="56"/>
        <v>42033.041666665034</v>
      </c>
      <c r="B709" s="303"/>
      <c r="C709" s="303">
        <v>674</v>
      </c>
      <c r="D709" s="304">
        <f>INDEX(Method_calculation!$J$161:$L$184,Output_interface!I709,Output_interface!H709)</f>
        <v>0</v>
      </c>
      <c r="E709" s="304">
        <f>INDEX(Method_calculation!$J$194:$L$217,Output_interface!I709,Output_interface!H709)</f>
        <v>0</v>
      </c>
      <c r="G709" s="1">
        <f>VLOOKUP(A709+1/48,Interface!$B$118:$D$483,3)</f>
        <v>4</v>
      </c>
      <c r="H709" s="1">
        <f t="shared" si="59"/>
        <v>1</v>
      </c>
      <c r="I709" s="1">
        <f t="shared" si="58"/>
        <v>2</v>
      </c>
    </row>
    <row r="710" spans="1:9" x14ac:dyDescent="0.35">
      <c r="A710" s="321">
        <f t="shared" si="56"/>
        <v>42033.083333331699</v>
      </c>
      <c r="B710" s="303"/>
      <c r="C710" s="303">
        <v>675</v>
      </c>
      <c r="D710" s="304">
        <f>INDEX(Method_calculation!$J$161:$L$184,Output_interface!I710,Output_interface!H710)</f>
        <v>0</v>
      </c>
      <c r="E710" s="304">
        <f>INDEX(Method_calculation!$J$194:$L$217,Output_interface!I710,Output_interface!H710)</f>
        <v>0</v>
      </c>
      <c r="G710" s="1">
        <f>VLOOKUP(A710+1/48,Interface!$B$118:$D$483,3)</f>
        <v>4</v>
      </c>
      <c r="H710" s="1">
        <f t="shared" si="59"/>
        <v>1</v>
      </c>
      <c r="I710" s="1">
        <f t="shared" si="58"/>
        <v>3</v>
      </c>
    </row>
    <row r="711" spans="1:9" x14ac:dyDescent="0.35">
      <c r="A711" s="321">
        <f t="shared" si="56"/>
        <v>42033.124999998363</v>
      </c>
      <c r="B711" s="303"/>
      <c r="C711" s="303">
        <v>676</v>
      </c>
      <c r="D711" s="304">
        <f>INDEX(Method_calculation!$J$161:$L$184,Output_interface!I711,Output_interface!H711)</f>
        <v>0</v>
      </c>
      <c r="E711" s="304">
        <f>INDEX(Method_calculation!$J$194:$L$217,Output_interface!I711,Output_interface!H711)</f>
        <v>0</v>
      </c>
      <c r="G711" s="1">
        <f>VLOOKUP(A711+1/48,Interface!$B$118:$D$483,3)</f>
        <v>4</v>
      </c>
      <c r="H711" s="1">
        <f t="shared" si="59"/>
        <v>1</v>
      </c>
      <c r="I711" s="1">
        <f t="shared" si="58"/>
        <v>4</v>
      </c>
    </row>
    <row r="712" spans="1:9" x14ac:dyDescent="0.35">
      <c r="A712" s="321">
        <f t="shared" si="56"/>
        <v>42033.166666665027</v>
      </c>
      <c r="B712" s="303"/>
      <c r="C712" s="303">
        <v>677</v>
      </c>
      <c r="D712" s="304">
        <f>INDEX(Method_calculation!$J$161:$L$184,Output_interface!I712,Output_interface!H712)</f>
        <v>0</v>
      </c>
      <c r="E712" s="304">
        <f>INDEX(Method_calculation!$J$194:$L$217,Output_interface!I712,Output_interface!H712)</f>
        <v>0</v>
      </c>
      <c r="G712" s="1">
        <f>VLOOKUP(A712+1/48,Interface!$B$118:$D$483,3)</f>
        <v>4</v>
      </c>
      <c r="H712" s="1">
        <f t="shared" si="59"/>
        <v>1</v>
      </c>
      <c r="I712" s="1">
        <f t="shared" si="58"/>
        <v>5</v>
      </c>
    </row>
    <row r="713" spans="1:9" x14ac:dyDescent="0.35">
      <c r="A713" s="321">
        <f t="shared" si="56"/>
        <v>42033.208333331691</v>
      </c>
      <c r="B713" s="303"/>
      <c r="C713" s="303">
        <v>678</v>
      </c>
      <c r="D713" s="304">
        <f>INDEX(Method_calculation!$J$161:$L$184,Output_interface!I713,Output_interface!H713)</f>
        <v>0</v>
      </c>
      <c r="E713" s="304">
        <f>INDEX(Method_calculation!$J$194:$L$217,Output_interface!I713,Output_interface!H713)</f>
        <v>0</v>
      </c>
      <c r="G713" s="1">
        <f>VLOOKUP(A713+1/48,Interface!$B$118:$D$483,3)</f>
        <v>4</v>
      </c>
      <c r="H713" s="1">
        <f t="shared" si="59"/>
        <v>1</v>
      </c>
      <c r="I713" s="1">
        <f t="shared" si="58"/>
        <v>6</v>
      </c>
    </row>
    <row r="714" spans="1:9" x14ac:dyDescent="0.35">
      <c r="A714" s="321">
        <f t="shared" si="56"/>
        <v>42033.249999998356</v>
      </c>
      <c r="B714" s="303"/>
      <c r="C714" s="303">
        <v>679</v>
      </c>
      <c r="D714" s="304">
        <f>INDEX(Method_calculation!$J$161:$L$184,Output_interface!I714,Output_interface!H714)</f>
        <v>0</v>
      </c>
      <c r="E714" s="304">
        <f>INDEX(Method_calculation!$J$194:$L$217,Output_interface!I714,Output_interface!H714)</f>
        <v>0</v>
      </c>
      <c r="G714" s="1">
        <f>VLOOKUP(A714+1/48,Interface!$B$118:$D$483,3)</f>
        <v>4</v>
      </c>
      <c r="H714" s="1">
        <f t="shared" si="59"/>
        <v>1</v>
      </c>
      <c r="I714" s="1">
        <f t="shared" si="58"/>
        <v>7</v>
      </c>
    </row>
    <row r="715" spans="1:9" x14ac:dyDescent="0.35">
      <c r="A715" s="321">
        <f t="shared" si="56"/>
        <v>42033.29166666502</v>
      </c>
      <c r="B715" s="303"/>
      <c r="C715" s="303">
        <v>680</v>
      </c>
      <c r="D715" s="304">
        <f>INDEX(Method_calculation!$J$161:$L$184,Output_interface!I715,Output_interface!H715)</f>
        <v>0</v>
      </c>
      <c r="E715" s="304">
        <f>INDEX(Method_calculation!$J$194:$L$217,Output_interface!I715,Output_interface!H715)</f>
        <v>0</v>
      </c>
      <c r="G715" s="1">
        <f>VLOOKUP(A715+1/48,Interface!$B$118:$D$483,3)</f>
        <v>4</v>
      </c>
      <c r="H715" s="1">
        <f t="shared" si="59"/>
        <v>1</v>
      </c>
      <c r="I715" s="1">
        <f t="shared" si="58"/>
        <v>8</v>
      </c>
    </row>
    <row r="716" spans="1:9" x14ac:dyDescent="0.35">
      <c r="A716" s="321">
        <f t="shared" si="56"/>
        <v>42033.333333331684</v>
      </c>
      <c r="B716" s="303"/>
      <c r="C716" s="303">
        <v>681</v>
      </c>
      <c r="D716" s="304">
        <f>INDEX(Method_calculation!$J$161:$L$184,Output_interface!I716,Output_interface!H716)</f>
        <v>0</v>
      </c>
      <c r="E716" s="304">
        <f>INDEX(Method_calculation!$J$194:$L$217,Output_interface!I716,Output_interface!H716)</f>
        <v>0</v>
      </c>
      <c r="G716" s="1">
        <f>VLOOKUP(A716+1/48,Interface!$B$118:$D$483,3)</f>
        <v>4</v>
      </c>
      <c r="H716" s="1">
        <f t="shared" si="59"/>
        <v>1</v>
      </c>
      <c r="I716" s="1">
        <f t="shared" si="58"/>
        <v>9</v>
      </c>
    </row>
    <row r="717" spans="1:9" x14ac:dyDescent="0.35">
      <c r="A717" s="321">
        <f t="shared" si="56"/>
        <v>42033.374999998348</v>
      </c>
      <c r="B717" s="303"/>
      <c r="C717" s="303">
        <v>682</v>
      </c>
      <c r="D717" s="304">
        <f>INDEX(Method_calculation!$J$161:$L$184,Output_interface!I717,Output_interface!H717)</f>
        <v>0</v>
      </c>
      <c r="E717" s="304">
        <f>INDEX(Method_calculation!$J$194:$L$217,Output_interface!I717,Output_interface!H717)</f>
        <v>0</v>
      </c>
      <c r="G717" s="1">
        <f>VLOOKUP(A717+1/48,Interface!$B$118:$D$483,3)</f>
        <v>4</v>
      </c>
      <c r="H717" s="1">
        <f t="shared" si="59"/>
        <v>1</v>
      </c>
      <c r="I717" s="1">
        <f t="shared" si="58"/>
        <v>10</v>
      </c>
    </row>
    <row r="718" spans="1:9" x14ac:dyDescent="0.35">
      <c r="A718" s="321">
        <f t="shared" si="56"/>
        <v>42033.416666665013</v>
      </c>
      <c r="B718" s="303"/>
      <c r="C718" s="303">
        <v>683</v>
      </c>
      <c r="D718" s="304">
        <f>INDEX(Method_calculation!$J$161:$L$184,Output_interface!I718,Output_interface!H718)</f>
        <v>0</v>
      </c>
      <c r="E718" s="304">
        <f>INDEX(Method_calculation!$J$194:$L$217,Output_interface!I718,Output_interface!H718)</f>
        <v>0</v>
      </c>
      <c r="G718" s="1">
        <f>VLOOKUP(A718+1/48,Interface!$B$118:$D$483,3)</f>
        <v>4</v>
      </c>
      <c r="H718" s="1">
        <f t="shared" si="59"/>
        <v>1</v>
      </c>
      <c r="I718" s="1">
        <f t="shared" si="58"/>
        <v>11</v>
      </c>
    </row>
    <row r="719" spans="1:9" x14ac:dyDescent="0.35">
      <c r="A719" s="321">
        <f t="shared" si="56"/>
        <v>42033.458333331677</v>
      </c>
      <c r="B719" s="303"/>
      <c r="C719" s="303">
        <v>684</v>
      </c>
      <c r="D719" s="304">
        <f>INDEX(Method_calculation!$J$161:$L$184,Output_interface!I719,Output_interface!H719)</f>
        <v>0</v>
      </c>
      <c r="E719" s="304">
        <f>INDEX(Method_calculation!$J$194:$L$217,Output_interface!I719,Output_interface!H719)</f>
        <v>0</v>
      </c>
      <c r="G719" s="1">
        <f>VLOOKUP(A719+1/48,Interface!$B$118:$D$483,3)</f>
        <v>4</v>
      </c>
      <c r="H719" s="1">
        <f t="shared" si="59"/>
        <v>1</v>
      </c>
      <c r="I719" s="1">
        <f t="shared" si="58"/>
        <v>12</v>
      </c>
    </row>
    <row r="720" spans="1:9" x14ac:dyDescent="0.35">
      <c r="A720" s="321">
        <f t="shared" ref="A720:A783" si="62">+A719+1/24</f>
        <v>42033.499999998341</v>
      </c>
      <c r="B720" s="303"/>
      <c r="C720" s="303">
        <v>685</v>
      </c>
      <c r="D720" s="304">
        <f>INDEX(Method_calculation!$J$161:$L$184,Output_interface!I720,Output_interface!H720)</f>
        <v>0</v>
      </c>
      <c r="E720" s="304">
        <f>INDEX(Method_calculation!$J$194:$L$217,Output_interface!I720,Output_interface!H720)</f>
        <v>0</v>
      </c>
      <c r="G720" s="1">
        <f>VLOOKUP(A720+1/48,Interface!$B$118:$D$483,3)</f>
        <v>4</v>
      </c>
      <c r="H720" s="1">
        <f t="shared" si="59"/>
        <v>1</v>
      </c>
      <c r="I720" s="1">
        <f t="shared" si="58"/>
        <v>13</v>
      </c>
    </row>
    <row r="721" spans="1:9" x14ac:dyDescent="0.35">
      <c r="A721" s="321">
        <f t="shared" si="62"/>
        <v>42033.541666665005</v>
      </c>
      <c r="B721" s="303"/>
      <c r="C721" s="303">
        <v>686</v>
      </c>
      <c r="D721" s="304">
        <f>INDEX(Method_calculation!$J$161:$L$184,Output_interface!I721,Output_interface!H721)</f>
        <v>0</v>
      </c>
      <c r="E721" s="304">
        <f>INDEX(Method_calculation!$J$194:$L$217,Output_interface!I721,Output_interface!H721)</f>
        <v>0</v>
      </c>
      <c r="G721" s="1">
        <f>VLOOKUP(A721+1/48,Interface!$B$118:$D$483,3)</f>
        <v>4</v>
      </c>
      <c r="H721" s="1">
        <f t="shared" si="59"/>
        <v>1</v>
      </c>
      <c r="I721" s="1">
        <f t="shared" si="58"/>
        <v>14</v>
      </c>
    </row>
    <row r="722" spans="1:9" x14ac:dyDescent="0.35">
      <c r="A722" s="321">
        <f t="shared" si="62"/>
        <v>42033.58333333167</v>
      </c>
      <c r="B722" s="303"/>
      <c r="C722" s="303">
        <v>687</v>
      </c>
      <c r="D722" s="304">
        <f>INDEX(Method_calculation!$J$161:$L$184,Output_interface!I722,Output_interface!H722)</f>
        <v>0</v>
      </c>
      <c r="E722" s="304">
        <f>INDEX(Method_calculation!$J$194:$L$217,Output_interface!I722,Output_interface!H722)</f>
        <v>0</v>
      </c>
      <c r="G722" s="1">
        <f>VLOOKUP(A722+1/48,Interface!$B$118:$D$483,3)</f>
        <v>4</v>
      </c>
      <c r="H722" s="1">
        <f t="shared" si="59"/>
        <v>1</v>
      </c>
      <c r="I722" s="1">
        <f t="shared" si="58"/>
        <v>15</v>
      </c>
    </row>
    <row r="723" spans="1:9" x14ac:dyDescent="0.35">
      <c r="A723" s="321">
        <f t="shared" si="62"/>
        <v>42033.624999998334</v>
      </c>
      <c r="B723" s="303"/>
      <c r="C723" s="303">
        <v>688</v>
      </c>
      <c r="D723" s="304">
        <f>INDEX(Method_calculation!$J$161:$L$184,Output_interface!I723,Output_interface!H723)</f>
        <v>0</v>
      </c>
      <c r="E723" s="304">
        <f>INDEX(Method_calculation!$J$194:$L$217,Output_interface!I723,Output_interface!H723)</f>
        <v>0</v>
      </c>
      <c r="G723" s="1">
        <f>VLOOKUP(A723+1/48,Interface!$B$118:$D$483,3)</f>
        <v>4</v>
      </c>
      <c r="H723" s="1">
        <f t="shared" si="59"/>
        <v>1</v>
      </c>
      <c r="I723" s="1">
        <f t="shared" si="58"/>
        <v>16</v>
      </c>
    </row>
    <row r="724" spans="1:9" x14ac:dyDescent="0.35">
      <c r="A724" s="321">
        <f t="shared" si="62"/>
        <v>42033.666666664998</v>
      </c>
      <c r="B724" s="303"/>
      <c r="C724" s="303">
        <v>689</v>
      </c>
      <c r="D724" s="304">
        <f>INDEX(Method_calculation!$J$161:$L$184,Output_interface!I724,Output_interface!H724)</f>
        <v>0</v>
      </c>
      <c r="E724" s="304">
        <f>INDEX(Method_calculation!$J$194:$L$217,Output_interface!I724,Output_interface!H724)</f>
        <v>0</v>
      </c>
      <c r="G724" s="1">
        <f>VLOOKUP(A724+1/48,Interface!$B$118:$D$483,3)</f>
        <v>4</v>
      </c>
      <c r="H724" s="1">
        <f t="shared" si="59"/>
        <v>1</v>
      </c>
      <c r="I724" s="1">
        <f t="shared" si="58"/>
        <v>17</v>
      </c>
    </row>
    <row r="725" spans="1:9" x14ac:dyDescent="0.35">
      <c r="A725" s="321">
        <f t="shared" si="62"/>
        <v>42033.708333331662</v>
      </c>
      <c r="B725" s="303"/>
      <c r="C725" s="303">
        <v>690</v>
      </c>
      <c r="D725" s="304">
        <f>INDEX(Method_calculation!$J$161:$L$184,Output_interface!I725,Output_interface!H725)</f>
        <v>0</v>
      </c>
      <c r="E725" s="304">
        <f>INDEX(Method_calculation!$J$194:$L$217,Output_interface!I725,Output_interface!H725)</f>
        <v>0</v>
      </c>
      <c r="G725" s="1">
        <f>VLOOKUP(A725+1/48,Interface!$B$118:$D$483,3)</f>
        <v>4</v>
      </c>
      <c r="H725" s="1">
        <f t="shared" si="59"/>
        <v>1</v>
      </c>
      <c r="I725" s="1">
        <f t="shared" si="58"/>
        <v>18</v>
      </c>
    </row>
    <row r="726" spans="1:9" x14ac:dyDescent="0.35">
      <c r="A726" s="321">
        <f t="shared" si="62"/>
        <v>42033.749999998327</v>
      </c>
      <c r="B726" s="303"/>
      <c r="C726" s="303">
        <v>691</v>
      </c>
      <c r="D726" s="304">
        <f>INDEX(Method_calculation!$J$161:$L$184,Output_interface!I726,Output_interface!H726)</f>
        <v>0</v>
      </c>
      <c r="E726" s="304">
        <f>INDEX(Method_calculation!$J$194:$L$217,Output_interface!I726,Output_interface!H726)</f>
        <v>0</v>
      </c>
      <c r="G726" s="1">
        <f>VLOOKUP(A726+1/48,Interface!$B$118:$D$483,3)</f>
        <v>4</v>
      </c>
      <c r="H726" s="1">
        <f t="shared" si="59"/>
        <v>1</v>
      </c>
      <c r="I726" s="1">
        <f t="shared" si="58"/>
        <v>19</v>
      </c>
    </row>
    <row r="727" spans="1:9" x14ac:dyDescent="0.35">
      <c r="A727" s="321">
        <f t="shared" si="62"/>
        <v>42033.791666664991</v>
      </c>
      <c r="B727" s="303"/>
      <c r="C727" s="303">
        <v>692</v>
      </c>
      <c r="D727" s="304">
        <f>INDEX(Method_calculation!$J$161:$L$184,Output_interface!I727,Output_interface!H727)</f>
        <v>0</v>
      </c>
      <c r="E727" s="304">
        <f>INDEX(Method_calculation!$J$194:$L$217,Output_interface!I727,Output_interface!H727)</f>
        <v>0</v>
      </c>
      <c r="G727" s="1">
        <f>VLOOKUP(A727+1/48,Interface!$B$118:$D$483,3)</f>
        <v>4</v>
      </c>
      <c r="H727" s="1">
        <f t="shared" si="59"/>
        <v>1</v>
      </c>
      <c r="I727" s="1">
        <f t="shared" si="58"/>
        <v>20</v>
      </c>
    </row>
    <row r="728" spans="1:9" x14ac:dyDescent="0.35">
      <c r="A728" s="321">
        <f t="shared" si="62"/>
        <v>42033.833333331655</v>
      </c>
      <c r="B728" s="303"/>
      <c r="C728" s="303">
        <v>693</v>
      </c>
      <c r="D728" s="304">
        <f>INDEX(Method_calculation!$J$161:$L$184,Output_interface!I728,Output_interface!H728)</f>
        <v>0</v>
      </c>
      <c r="E728" s="304">
        <f>INDEX(Method_calculation!$J$194:$L$217,Output_interface!I728,Output_interface!H728)</f>
        <v>0</v>
      </c>
      <c r="G728" s="1">
        <f>VLOOKUP(A728+1/48,Interface!$B$118:$D$483,3)</f>
        <v>4</v>
      </c>
      <c r="H728" s="1">
        <f t="shared" si="59"/>
        <v>1</v>
      </c>
      <c r="I728" s="1">
        <f t="shared" si="58"/>
        <v>21</v>
      </c>
    </row>
    <row r="729" spans="1:9" x14ac:dyDescent="0.35">
      <c r="A729" s="321">
        <f t="shared" si="62"/>
        <v>42033.874999998319</v>
      </c>
      <c r="B729" s="303"/>
      <c r="C729" s="303">
        <v>694</v>
      </c>
      <c r="D729" s="304">
        <f>INDEX(Method_calculation!$J$161:$L$184,Output_interface!I729,Output_interface!H729)</f>
        <v>0</v>
      </c>
      <c r="E729" s="304">
        <f>INDEX(Method_calculation!$J$194:$L$217,Output_interface!I729,Output_interface!H729)</f>
        <v>0</v>
      </c>
      <c r="G729" s="1">
        <f>VLOOKUP(A729+1/48,Interface!$B$118:$D$483,3)</f>
        <v>4</v>
      </c>
      <c r="H729" s="1">
        <f t="shared" si="59"/>
        <v>1</v>
      </c>
      <c r="I729" s="1">
        <f t="shared" si="58"/>
        <v>22</v>
      </c>
    </row>
    <row r="730" spans="1:9" x14ac:dyDescent="0.35">
      <c r="A730" s="321">
        <f t="shared" si="62"/>
        <v>42033.916666664983</v>
      </c>
      <c r="B730" s="303"/>
      <c r="C730" s="303">
        <v>695</v>
      </c>
      <c r="D730" s="304">
        <f>INDEX(Method_calculation!$J$161:$L$184,Output_interface!I730,Output_interface!H730)</f>
        <v>0</v>
      </c>
      <c r="E730" s="304">
        <f>INDEX(Method_calculation!$J$194:$L$217,Output_interface!I730,Output_interface!H730)</f>
        <v>0</v>
      </c>
      <c r="G730" s="1">
        <f>VLOOKUP(A730+1/48,Interface!$B$118:$D$483,3)</f>
        <v>4</v>
      </c>
      <c r="H730" s="1">
        <f t="shared" si="59"/>
        <v>1</v>
      </c>
      <c r="I730" s="1">
        <f t="shared" si="58"/>
        <v>23</v>
      </c>
    </row>
    <row r="731" spans="1:9" x14ac:dyDescent="0.35">
      <c r="A731" s="322">
        <f t="shared" si="62"/>
        <v>42033.958333331648</v>
      </c>
      <c r="B731" s="306"/>
      <c r="C731" s="306">
        <v>696</v>
      </c>
      <c r="D731" s="307">
        <f>INDEX(Method_calculation!$J$161:$L$184,Output_interface!I731,Output_interface!H731)</f>
        <v>0</v>
      </c>
      <c r="E731" s="307">
        <f>INDEX(Method_calculation!$J$194:$L$217,Output_interface!I731,Output_interface!H731)</f>
        <v>0</v>
      </c>
      <c r="G731" s="1">
        <f>VLOOKUP(A731+1/48,Interface!$B$118:$D$483,3)</f>
        <v>4</v>
      </c>
      <c r="H731" s="1">
        <f t="shared" si="59"/>
        <v>1</v>
      </c>
      <c r="I731" s="1">
        <f t="shared" si="58"/>
        <v>24</v>
      </c>
    </row>
    <row r="732" spans="1:9" x14ac:dyDescent="0.35">
      <c r="A732" s="299">
        <f t="shared" si="62"/>
        <v>42033.999999998312</v>
      </c>
      <c r="B732" s="300" t="str">
        <f t="shared" ref="B732" si="63">INDEX($H$27:$H$29,H732)</f>
        <v>Workday</v>
      </c>
      <c r="C732" s="300">
        <v>697</v>
      </c>
      <c r="D732" s="301">
        <f>INDEX(Method_calculation!$J$161:$L$184,Output_interface!I732,Output_interface!H732)</f>
        <v>0</v>
      </c>
      <c r="E732" s="301">
        <f>INDEX(Method_calculation!$J$194:$L$217,Output_interface!I732,Output_interface!H732)</f>
        <v>0</v>
      </c>
      <c r="G732" s="1">
        <f>VLOOKUP(A732+1/48,Interface!$B$118:$D$483,3)</f>
        <v>5</v>
      </c>
      <c r="H732" s="1">
        <f t="shared" si="59"/>
        <v>1</v>
      </c>
      <c r="I732" s="1">
        <f t="shared" si="58"/>
        <v>1</v>
      </c>
    </row>
    <row r="733" spans="1:9" x14ac:dyDescent="0.35">
      <c r="A733" s="321">
        <f t="shared" si="62"/>
        <v>42034.041666664976</v>
      </c>
      <c r="B733" s="303"/>
      <c r="C733" s="303">
        <v>698</v>
      </c>
      <c r="D733" s="304">
        <f>INDEX(Method_calculation!$J$161:$L$184,Output_interface!I733,Output_interface!H733)</f>
        <v>0</v>
      </c>
      <c r="E733" s="304">
        <f>INDEX(Method_calculation!$J$194:$L$217,Output_interface!I733,Output_interface!H733)</f>
        <v>0</v>
      </c>
      <c r="G733" s="1">
        <f>VLOOKUP(A733+1/48,Interface!$B$118:$D$483,3)</f>
        <v>5</v>
      </c>
      <c r="H733" s="1">
        <f t="shared" si="59"/>
        <v>1</v>
      </c>
      <c r="I733" s="1">
        <f t="shared" si="58"/>
        <v>2</v>
      </c>
    </row>
    <row r="734" spans="1:9" x14ac:dyDescent="0.35">
      <c r="A734" s="321">
        <f t="shared" si="62"/>
        <v>42034.08333333164</v>
      </c>
      <c r="B734" s="303"/>
      <c r="C734" s="303">
        <v>699</v>
      </c>
      <c r="D734" s="304">
        <f>INDEX(Method_calculation!$J$161:$L$184,Output_interface!I734,Output_interface!H734)</f>
        <v>0</v>
      </c>
      <c r="E734" s="304">
        <f>INDEX(Method_calculation!$J$194:$L$217,Output_interface!I734,Output_interface!H734)</f>
        <v>0</v>
      </c>
      <c r="G734" s="1">
        <f>VLOOKUP(A734+1/48,Interface!$B$118:$D$483,3)</f>
        <v>5</v>
      </c>
      <c r="H734" s="1">
        <f t="shared" si="59"/>
        <v>1</v>
      </c>
      <c r="I734" s="1">
        <f t="shared" si="58"/>
        <v>3</v>
      </c>
    </row>
    <row r="735" spans="1:9" x14ac:dyDescent="0.35">
      <c r="A735" s="321">
        <f t="shared" si="62"/>
        <v>42034.124999998305</v>
      </c>
      <c r="B735" s="303"/>
      <c r="C735" s="303">
        <v>700</v>
      </c>
      <c r="D735" s="304">
        <f>INDEX(Method_calculation!$J$161:$L$184,Output_interface!I735,Output_interface!H735)</f>
        <v>0</v>
      </c>
      <c r="E735" s="304">
        <f>INDEX(Method_calculation!$J$194:$L$217,Output_interface!I735,Output_interface!H735)</f>
        <v>0</v>
      </c>
      <c r="G735" s="1">
        <f>VLOOKUP(A735+1/48,Interface!$B$118:$D$483,3)</f>
        <v>5</v>
      </c>
      <c r="H735" s="1">
        <f t="shared" si="59"/>
        <v>1</v>
      </c>
      <c r="I735" s="1">
        <f t="shared" si="58"/>
        <v>4</v>
      </c>
    </row>
    <row r="736" spans="1:9" x14ac:dyDescent="0.35">
      <c r="A736" s="321">
        <f t="shared" si="62"/>
        <v>42034.166666664969</v>
      </c>
      <c r="B736" s="303"/>
      <c r="C736" s="303">
        <v>701</v>
      </c>
      <c r="D736" s="304">
        <f>INDEX(Method_calculation!$J$161:$L$184,Output_interface!I736,Output_interface!H736)</f>
        <v>0</v>
      </c>
      <c r="E736" s="304">
        <f>INDEX(Method_calculation!$J$194:$L$217,Output_interface!I736,Output_interface!H736)</f>
        <v>0</v>
      </c>
      <c r="G736" s="1">
        <f>VLOOKUP(A736+1/48,Interface!$B$118:$D$483,3)</f>
        <v>5</v>
      </c>
      <c r="H736" s="1">
        <f t="shared" si="59"/>
        <v>1</v>
      </c>
      <c r="I736" s="1">
        <f t="shared" si="58"/>
        <v>5</v>
      </c>
    </row>
    <row r="737" spans="1:9" x14ac:dyDescent="0.35">
      <c r="A737" s="321">
        <f t="shared" si="62"/>
        <v>42034.208333331633</v>
      </c>
      <c r="B737" s="303"/>
      <c r="C737" s="303">
        <v>702</v>
      </c>
      <c r="D737" s="304">
        <f>INDEX(Method_calculation!$J$161:$L$184,Output_interface!I737,Output_interface!H737)</f>
        <v>0</v>
      </c>
      <c r="E737" s="304">
        <f>INDEX(Method_calculation!$J$194:$L$217,Output_interface!I737,Output_interface!H737)</f>
        <v>0</v>
      </c>
      <c r="G737" s="1">
        <f>VLOOKUP(A737+1/48,Interface!$B$118:$D$483,3)</f>
        <v>5</v>
      </c>
      <c r="H737" s="1">
        <f t="shared" si="59"/>
        <v>1</v>
      </c>
      <c r="I737" s="1">
        <f t="shared" si="58"/>
        <v>6</v>
      </c>
    </row>
    <row r="738" spans="1:9" x14ac:dyDescent="0.35">
      <c r="A738" s="321">
        <f t="shared" si="62"/>
        <v>42034.249999998297</v>
      </c>
      <c r="B738" s="303"/>
      <c r="C738" s="303">
        <v>703</v>
      </c>
      <c r="D738" s="304">
        <f>INDEX(Method_calculation!$J$161:$L$184,Output_interface!I738,Output_interface!H738)</f>
        <v>0</v>
      </c>
      <c r="E738" s="304">
        <f>INDEX(Method_calculation!$J$194:$L$217,Output_interface!I738,Output_interface!H738)</f>
        <v>0</v>
      </c>
      <c r="G738" s="1">
        <f>VLOOKUP(A738+1/48,Interface!$B$118:$D$483,3)</f>
        <v>5</v>
      </c>
      <c r="H738" s="1">
        <f t="shared" si="59"/>
        <v>1</v>
      </c>
      <c r="I738" s="1">
        <f t="shared" si="58"/>
        <v>7</v>
      </c>
    </row>
    <row r="739" spans="1:9" x14ac:dyDescent="0.35">
      <c r="A739" s="321">
        <f t="shared" si="62"/>
        <v>42034.291666664962</v>
      </c>
      <c r="B739" s="303"/>
      <c r="C739" s="303">
        <v>704</v>
      </c>
      <c r="D739" s="304">
        <f>INDEX(Method_calculation!$J$161:$L$184,Output_interface!I739,Output_interface!H739)</f>
        <v>0</v>
      </c>
      <c r="E739" s="304">
        <f>INDEX(Method_calculation!$J$194:$L$217,Output_interface!I739,Output_interface!H739)</f>
        <v>0</v>
      </c>
      <c r="G739" s="1">
        <f>VLOOKUP(A739+1/48,Interface!$B$118:$D$483,3)</f>
        <v>5</v>
      </c>
      <c r="H739" s="1">
        <f t="shared" si="59"/>
        <v>1</v>
      </c>
      <c r="I739" s="1">
        <f t="shared" si="58"/>
        <v>8</v>
      </c>
    </row>
    <row r="740" spans="1:9" x14ac:dyDescent="0.35">
      <c r="A740" s="321">
        <f t="shared" si="62"/>
        <v>42034.333333331626</v>
      </c>
      <c r="B740" s="303"/>
      <c r="C740" s="303">
        <v>705</v>
      </c>
      <c r="D740" s="304">
        <f>INDEX(Method_calculation!$J$161:$L$184,Output_interface!I740,Output_interface!H740)</f>
        <v>0</v>
      </c>
      <c r="E740" s="304">
        <f>INDEX(Method_calculation!$J$194:$L$217,Output_interface!I740,Output_interface!H740)</f>
        <v>0</v>
      </c>
      <c r="G740" s="1">
        <f>VLOOKUP(A740+1/48,Interface!$B$118:$D$483,3)</f>
        <v>5</v>
      </c>
      <c r="H740" s="1">
        <f t="shared" si="59"/>
        <v>1</v>
      </c>
      <c r="I740" s="1">
        <f t="shared" ref="I740:I803" si="64">MOD(C740-1,24)+1</f>
        <v>9</v>
      </c>
    </row>
    <row r="741" spans="1:9" x14ac:dyDescent="0.35">
      <c r="A741" s="321">
        <f t="shared" si="62"/>
        <v>42034.37499999829</v>
      </c>
      <c r="B741" s="303"/>
      <c r="C741" s="303">
        <v>706</v>
      </c>
      <c r="D741" s="304">
        <f>INDEX(Method_calculation!$J$161:$L$184,Output_interface!I741,Output_interface!H741)</f>
        <v>0</v>
      </c>
      <c r="E741" s="304">
        <f>INDEX(Method_calculation!$J$194:$L$217,Output_interface!I741,Output_interface!H741)</f>
        <v>0</v>
      </c>
      <c r="G741" s="1">
        <f>VLOOKUP(A741+1/48,Interface!$B$118:$D$483,3)</f>
        <v>5</v>
      </c>
      <c r="H741" s="1">
        <f t="shared" ref="H741:H804" si="65">IF(G741=7,3,IF(G741=6,2,1))</f>
        <v>1</v>
      </c>
      <c r="I741" s="1">
        <f t="shared" si="64"/>
        <v>10</v>
      </c>
    </row>
    <row r="742" spans="1:9" x14ac:dyDescent="0.35">
      <c r="A742" s="321">
        <f t="shared" si="62"/>
        <v>42034.416666664954</v>
      </c>
      <c r="B742" s="303"/>
      <c r="C742" s="303">
        <v>707</v>
      </c>
      <c r="D742" s="304">
        <f>INDEX(Method_calculation!$J$161:$L$184,Output_interface!I742,Output_interface!H742)</f>
        <v>0</v>
      </c>
      <c r="E742" s="304">
        <f>INDEX(Method_calculation!$J$194:$L$217,Output_interface!I742,Output_interface!H742)</f>
        <v>0</v>
      </c>
      <c r="G742" s="1">
        <f>VLOOKUP(A742+1/48,Interface!$B$118:$D$483,3)</f>
        <v>5</v>
      </c>
      <c r="H742" s="1">
        <f t="shared" si="65"/>
        <v>1</v>
      </c>
      <c r="I742" s="1">
        <f t="shared" si="64"/>
        <v>11</v>
      </c>
    </row>
    <row r="743" spans="1:9" x14ac:dyDescent="0.35">
      <c r="A743" s="321">
        <f t="shared" si="62"/>
        <v>42034.458333331619</v>
      </c>
      <c r="B743" s="303"/>
      <c r="C743" s="303">
        <v>708</v>
      </c>
      <c r="D743" s="304">
        <f>INDEX(Method_calculation!$J$161:$L$184,Output_interface!I743,Output_interface!H743)</f>
        <v>0</v>
      </c>
      <c r="E743" s="304">
        <f>INDEX(Method_calculation!$J$194:$L$217,Output_interface!I743,Output_interface!H743)</f>
        <v>0</v>
      </c>
      <c r="G743" s="1">
        <f>VLOOKUP(A743+1/48,Interface!$B$118:$D$483,3)</f>
        <v>5</v>
      </c>
      <c r="H743" s="1">
        <f t="shared" si="65"/>
        <v>1</v>
      </c>
      <c r="I743" s="1">
        <f t="shared" si="64"/>
        <v>12</v>
      </c>
    </row>
    <row r="744" spans="1:9" x14ac:dyDescent="0.35">
      <c r="A744" s="321">
        <f t="shared" si="62"/>
        <v>42034.499999998283</v>
      </c>
      <c r="B744" s="303"/>
      <c r="C744" s="303">
        <v>709</v>
      </c>
      <c r="D744" s="304">
        <f>INDEX(Method_calculation!$J$161:$L$184,Output_interface!I744,Output_interface!H744)</f>
        <v>0</v>
      </c>
      <c r="E744" s="304">
        <f>INDEX(Method_calculation!$J$194:$L$217,Output_interface!I744,Output_interface!H744)</f>
        <v>0</v>
      </c>
      <c r="G744" s="1">
        <f>VLOOKUP(A744+1/48,Interface!$B$118:$D$483,3)</f>
        <v>5</v>
      </c>
      <c r="H744" s="1">
        <f t="shared" si="65"/>
        <v>1</v>
      </c>
      <c r="I744" s="1">
        <f t="shared" si="64"/>
        <v>13</v>
      </c>
    </row>
    <row r="745" spans="1:9" x14ac:dyDescent="0.35">
      <c r="A745" s="321">
        <f t="shared" si="62"/>
        <v>42034.541666664947</v>
      </c>
      <c r="B745" s="303"/>
      <c r="C745" s="303">
        <v>710</v>
      </c>
      <c r="D745" s="304">
        <f>INDEX(Method_calculation!$J$161:$L$184,Output_interface!I745,Output_interface!H745)</f>
        <v>0</v>
      </c>
      <c r="E745" s="304">
        <f>INDEX(Method_calculation!$J$194:$L$217,Output_interface!I745,Output_interface!H745)</f>
        <v>0</v>
      </c>
      <c r="G745" s="1">
        <f>VLOOKUP(A745+1/48,Interface!$B$118:$D$483,3)</f>
        <v>5</v>
      </c>
      <c r="H745" s="1">
        <f t="shared" si="65"/>
        <v>1</v>
      </c>
      <c r="I745" s="1">
        <f t="shared" si="64"/>
        <v>14</v>
      </c>
    </row>
    <row r="746" spans="1:9" x14ac:dyDescent="0.35">
      <c r="A746" s="321">
        <f t="shared" si="62"/>
        <v>42034.583333331611</v>
      </c>
      <c r="B746" s="303"/>
      <c r="C746" s="303">
        <v>711</v>
      </c>
      <c r="D746" s="304">
        <f>INDEX(Method_calculation!$J$161:$L$184,Output_interface!I746,Output_interface!H746)</f>
        <v>0</v>
      </c>
      <c r="E746" s="304">
        <f>INDEX(Method_calculation!$J$194:$L$217,Output_interface!I746,Output_interface!H746)</f>
        <v>0</v>
      </c>
      <c r="G746" s="1">
        <f>VLOOKUP(A746+1/48,Interface!$B$118:$D$483,3)</f>
        <v>5</v>
      </c>
      <c r="H746" s="1">
        <f t="shared" si="65"/>
        <v>1</v>
      </c>
      <c r="I746" s="1">
        <f t="shared" si="64"/>
        <v>15</v>
      </c>
    </row>
    <row r="747" spans="1:9" x14ac:dyDescent="0.35">
      <c r="A747" s="321">
        <f t="shared" si="62"/>
        <v>42034.624999998276</v>
      </c>
      <c r="B747" s="303"/>
      <c r="C747" s="303">
        <v>712</v>
      </c>
      <c r="D747" s="304">
        <f>INDEX(Method_calculation!$J$161:$L$184,Output_interface!I747,Output_interface!H747)</f>
        <v>0</v>
      </c>
      <c r="E747" s="304">
        <f>INDEX(Method_calculation!$J$194:$L$217,Output_interface!I747,Output_interface!H747)</f>
        <v>0</v>
      </c>
      <c r="G747" s="1">
        <f>VLOOKUP(A747+1/48,Interface!$B$118:$D$483,3)</f>
        <v>5</v>
      </c>
      <c r="H747" s="1">
        <f t="shared" si="65"/>
        <v>1</v>
      </c>
      <c r="I747" s="1">
        <f t="shared" si="64"/>
        <v>16</v>
      </c>
    </row>
    <row r="748" spans="1:9" x14ac:dyDescent="0.35">
      <c r="A748" s="321">
        <f t="shared" si="62"/>
        <v>42034.66666666494</v>
      </c>
      <c r="B748" s="303"/>
      <c r="C748" s="303">
        <v>713</v>
      </c>
      <c r="D748" s="304">
        <f>INDEX(Method_calculation!$J$161:$L$184,Output_interface!I748,Output_interface!H748)</f>
        <v>0</v>
      </c>
      <c r="E748" s="304">
        <f>INDEX(Method_calculation!$J$194:$L$217,Output_interface!I748,Output_interface!H748)</f>
        <v>0</v>
      </c>
      <c r="G748" s="1">
        <f>VLOOKUP(A748+1/48,Interface!$B$118:$D$483,3)</f>
        <v>5</v>
      </c>
      <c r="H748" s="1">
        <f t="shared" si="65"/>
        <v>1</v>
      </c>
      <c r="I748" s="1">
        <f t="shared" si="64"/>
        <v>17</v>
      </c>
    </row>
    <row r="749" spans="1:9" x14ac:dyDescent="0.35">
      <c r="A749" s="321">
        <f t="shared" si="62"/>
        <v>42034.708333331604</v>
      </c>
      <c r="B749" s="303"/>
      <c r="C749" s="303">
        <v>714</v>
      </c>
      <c r="D749" s="304">
        <f>INDEX(Method_calculation!$J$161:$L$184,Output_interface!I749,Output_interface!H749)</f>
        <v>0</v>
      </c>
      <c r="E749" s="304">
        <f>INDEX(Method_calculation!$J$194:$L$217,Output_interface!I749,Output_interface!H749)</f>
        <v>0</v>
      </c>
      <c r="G749" s="1">
        <f>VLOOKUP(A749+1/48,Interface!$B$118:$D$483,3)</f>
        <v>5</v>
      </c>
      <c r="H749" s="1">
        <f t="shared" si="65"/>
        <v>1</v>
      </c>
      <c r="I749" s="1">
        <f t="shared" si="64"/>
        <v>18</v>
      </c>
    </row>
    <row r="750" spans="1:9" x14ac:dyDescent="0.35">
      <c r="A750" s="321">
        <f t="shared" si="62"/>
        <v>42034.749999998268</v>
      </c>
      <c r="B750" s="303"/>
      <c r="C750" s="303">
        <v>715</v>
      </c>
      <c r="D750" s="304">
        <f>INDEX(Method_calculation!$J$161:$L$184,Output_interface!I750,Output_interface!H750)</f>
        <v>0</v>
      </c>
      <c r="E750" s="304">
        <f>INDEX(Method_calculation!$J$194:$L$217,Output_interface!I750,Output_interface!H750)</f>
        <v>0</v>
      </c>
      <c r="G750" s="1">
        <f>VLOOKUP(A750+1/48,Interface!$B$118:$D$483,3)</f>
        <v>5</v>
      </c>
      <c r="H750" s="1">
        <f t="shared" si="65"/>
        <v>1</v>
      </c>
      <c r="I750" s="1">
        <f t="shared" si="64"/>
        <v>19</v>
      </c>
    </row>
    <row r="751" spans="1:9" x14ac:dyDescent="0.35">
      <c r="A751" s="321">
        <f t="shared" si="62"/>
        <v>42034.791666664933</v>
      </c>
      <c r="B751" s="303"/>
      <c r="C751" s="303">
        <v>716</v>
      </c>
      <c r="D751" s="304">
        <f>INDEX(Method_calculation!$J$161:$L$184,Output_interface!I751,Output_interface!H751)</f>
        <v>0</v>
      </c>
      <c r="E751" s="304">
        <f>INDEX(Method_calculation!$J$194:$L$217,Output_interface!I751,Output_interface!H751)</f>
        <v>0</v>
      </c>
      <c r="G751" s="1">
        <f>VLOOKUP(A751+1/48,Interface!$B$118:$D$483,3)</f>
        <v>5</v>
      </c>
      <c r="H751" s="1">
        <f t="shared" si="65"/>
        <v>1</v>
      </c>
      <c r="I751" s="1">
        <f t="shared" si="64"/>
        <v>20</v>
      </c>
    </row>
    <row r="752" spans="1:9" x14ac:dyDescent="0.35">
      <c r="A752" s="321">
        <f t="shared" si="62"/>
        <v>42034.833333331597</v>
      </c>
      <c r="B752" s="303"/>
      <c r="C752" s="303">
        <v>717</v>
      </c>
      <c r="D752" s="304">
        <f>INDEX(Method_calculation!$J$161:$L$184,Output_interface!I752,Output_interface!H752)</f>
        <v>0</v>
      </c>
      <c r="E752" s="304">
        <f>INDEX(Method_calculation!$J$194:$L$217,Output_interface!I752,Output_interface!H752)</f>
        <v>0</v>
      </c>
      <c r="G752" s="1">
        <f>VLOOKUP(A752+1/48,Interface!$B$118:$D$483,3)</f>
        <v>5</v>
      </c>
      <c r="H752" s="1">
        <f t="shared" si="65"/>
        <v>1</v>
      </c>
      <c r="I752" s="1">
        <f t="shared" si="64"/>
        <v>21</v>
      </c>
    </row>
    <row r="753" spans="1:9" x14ac:dyDescent="0.35">
      <c r="A753" s="321">
        <f t="shared" si="62"/>
        <v>42034.874999998261</v>
      </c>
      <c r="B753" s="303"/>
      <c r="C753" s="303">
        <v>718</v>
      </c>
      <c r="D753" s="304">
        <f>INDEX(Method_calculation!$J$161:$L$184,Output_interface!I753,Output_interface!H753)</f>
        <v>0</v>
      </c>
      <c r="E753" s="304">
        <f>INDEX(Method_calculation!$J$194:$L$217,Output_interface!I753,Output_interface!H753)</f>
        <v>0</v>
      </c>
      <c r="G753" s="1">
        <f>VLOOKUP(A753+1/48,Interface!$B$118:$D$483,3)</f>
        <v>5</v>
      </c>
      <c r="H753" s="1">
        <f t="shared" si="65"/>
        <v>1</v>
      </c>
      <c r="I753" s="1">
        <f t="shared" si="64"/>
        <v>22</v>
      </c>
    </row>
    <row r="754" spans="1:9" x14ac:dyDescent="0.35">
      <c r="A754" s="321">
        <f t="shared" si="62"/>
        <v>42034.916666664925</v>
      </c>
      <c r="B754" s="303"/>
      <c r="C754" s="303">
        <v>719</v>
      </c>
      <c r="D754" s="304">
        <f>INDEX(Method_calculation!$J$161:$L$184,Output_interface!I754,Output_interface!H754)</f>
        <v>0</v>
      </c>
      <c r="E754" s="304">
        <f>INDEX(Method_calculation!$J$194:$L$217,Output_interface!I754,Output_interface!H754)</f>
        <v>0</v>
      </c>
      <c r="G754" s="1">
        <f>VLOOKUP(A754+1/48,Interface!$B$118:$D$483,3)</f>
        <v>5</v>
      </c>
      <c r="H754" s="1">
        <f t="shared" si="65"/>
        <v>1</v>
      </c>
      <c r="I754" s="1">
        <f t="shared" si="64"/>
        <v>23</v>
      </c>
    </row>
    <row r="755" spans="1:9" x14ac:dyDescent="0.35">
      <c r="A755" s="322">
        <f t="shared" si="62"/>
        <v>42034.95833333159</v>
      </c>
      <c r="B755" s="306"/>
      <c r="C755" s="306">
        <v>720</v>
      </c>
      <c r="D755" s="307">
        <f>INDEX(Method_calculation!$J$161:$L$184,Output_interface!I755,Output_interface!H755)</f>
        <v>0</v>
      </c>
      <c r="E755" s="307">
        <f>INDEX(Method_calculation!$J$194:$L$217,Output_interface!I755,Output_interface!H755)</f>
        <v>0</v>
      </c>
      <c r="G755" s="1">
        <f>VLOOKUP(A755+1/48,Interface!$B$118:$D$483,3)</f>
        <v>5</v>
      </c>
      <c r="H755" s="1">
        <f t="shared" si="65"/>
        <v>1</v>
      </c>
      <c r="I755" s="1">
        <f t="shared" si="64"/>
        <v>24</v>
      </c>
    </row>
    <row r="756" spans="1:9" x14ac:dyDescent="0.35">
      <c r="A756" s="299">
        <f t="shared" si="62"/>
        <v>42034.999999998254</v>
      </c>
      <c r="B756" s="300" t="str">
        <f t="shared" ref="B756" si="66">INDEX($H$27:$H$29,H756)</f>
        <v>Saturday</v>
      </c>
      <c r="C756" s="300">
        <v>721</v>
      </c>
      <c r="D756" s="301">
        <f>INDEX(Method_calculation!$J$161:$L$184,Output_interface!I756,Output_interface!H756)</f>
        <v>0</v>
      </c>
      <c r="E756" s="301">
        <f>INDEX(Method_calculation!$J$194:$L$217,Output_interface!I756,Output_interface!H756)</f>
        <v>0</v>
      </c>
      <c r="G756" s="1">
        <f>VLOOKUP(A756+1/48,Interface!$B$118:$D$483,3)</f>
        <v>6</v>
      </c>
      <c r="H756" s="1">
        <f t="shared" si="65"/>
        <v>2</v>
      </c>
      <c r="I756" s="1">
        <f t="shared" si="64"/>
        <v>1</v>
      </c>
    </row>
    <row r="757" spans="1:9" x14ac:dyDescent="0.35">
      <c r="A757" s="321">
        <f t="shared" si="62"/>
        <v>42035.041666664918</v>
      </c>
      <c r="B757" s="303"/>
      <c r="C757" s="303">
        <v>722</v>
      </c>
      <c r="D757" s="304">
        <f>INDEX(Method_calculation!$J$161:$L$184,Output_interface!I757,Output_interface!H757)</f>
        <v>0</v>
      </c>
      <c r="E757" s="304">
        <f>INDEX(Method_calculation!$J$194:$L$217,Output_interface!I757,Output_interface!H757)</f>
        <v>0</v>
      </c>
      <c r="G757" s="1">
        <f>VLOOKUP(A757+1/48,Interface!$B$118:$D$483,3)</f>
        <v>6</v>
      </c>
      <c r="H757" s="1">
        <f t="shared" si="65"/>
        <v>2</v>
      </c>
      <c r="I757" s="1">
        <f t="shared" si="64"/>
        <v>2</v>
      </c>
    </row>
    <row r="758" spans="1:9" x14ac:dyDescent="0.35">
      <c r="A758" s="321">
        <f t="shared" si="62"/>
        <v>42035.083333331582</v>
      </c>
      <c r="B758" s="303"/>
      <c r="C758" s="303">
        <v>723</v>
      </c>
      <c r="D758" s="304">
        <f>INDEX(Method_calculation!$J$161:$L$184,Output_interface!I758,Output_interface!H758)</f>
        <v>0</v>
      </c>
      <c r="E758" s="304">
        <f>INDEX(Method_calculation!$J$194:$L$217,Output_interface!I758,Output_interface!H758)</f>
        <v>0</v>
      </c>
      <c r="G758" s="1">
        <f>VLOOKUP(A758+1/48,Interface!$B$118:$D$483,3)</f>
        <v>6</v>
      </c>
      <c r="H758" s="1">
        <f t="shared" si="65"/>
        <v>2</v>
      </c>
      <c r="I758" s="1">
        <f t="shared" si="64"/>
        <v>3</v>
      </c>
    </row>
    <row r="759" spans="1:9" x14ac:dyDescent="0.35">
      <c r="A759" s="321">
        <f t="shared" si="62"/>
        <v>42035.124999998246</v>
      </c>
      <c r="B759" s="303"/>
      <c r="C759" s="303">
        <v>724</v>
      </c>
      <c r="D759" s="304">
        <f>INDEX(Method_calculation!$J$161:$L$184,Output_interface!I759,Output_interface!H759)</f>
        <v>0</v>
      </c>
      <c r="E759" s="304">
        <f>INDEX(Method_calculation!$J$194:$L$217,Output_interface!I759,Output_interface!H759)</f>
        <v>0</v>
      </c>
      <c r="G759" s="1">
        <f>VLOOKUP(A759+1/48,Interface!$B$118:$D$483,3)</f>
        <v>6</v>
      </c>
      <c r="H759" s="1">
        <f t="shared" si="65"/>
        <v>2</v>
      </c>
      <c r="I759" s="1">
        <f t="shared" si="64"/>
        <v>4</v>
      </c>
    </row>
    <row r="760" spans="1:9" x14ac:dyDescent="0.35">
      <c r="A760" s="321">
        <f t="shared" si="62"/>
        <v>42035.166666664911</v>
      </c>
      <c r="B760" s="303"/>
      <c r="C760" s="303">
        <v>725</v>
      </c>
      <c r="D760" s="304">
        <f>INDEX(Method_calculation!$J$161:$L$184,Output_interface!I760,Output_interface!H760)</f>
        <v>0</v>
      </c>
      <c r="E760" s="304">
        <f>INDEX(Method_calculation!$J$194:$L$217,Output_interface!I760,Output_interface!H760)</f>
        <v>0</v>
      </c>
      <c r="G760" s="1">
        <f>VLOOKUP(A760+1/48,Interface!$B$118:$D$483,3)</f>
        <v>6</v>
      </c>
      <c r="H760" s="1">
        <f t="shared" si="65"/>
        <v>2</v>
      </c>
      <c r="I760" s="1">
        <f t="shared" si="64"/>
        <v>5</v>
      </c>
    </row>
    <row r="761" spans="1:9" x14ac:dyDescent="0.35">
      <c r="A761" s="321">
        <f t="shared" si="62"/>
        <v>42035.208333331575</v>
      </c>
      <c r="B761" s="303"/>
      <c r="C761" s="303">
        <v>726</v>
      </c>
      <c r="D761" s="304">
        <f>INDEX(Method_calculation!$J$161:$L$184,Output_interface!I761,Output_interface!H761)</f>
        <v>0</v>
      </c>
      <c r="E761" s="304">
        <f>INDEX(Method_calculation!$J$194:$L$217,Output_interface!I761,Output_interface!H761)</f>
        <v>0</v>
      </c>
      <c r="G761" s="1">
        <f>VLOOKUP(A761+1/48,Interface!$B$118:$D$483,3)</f>
        <v>6</v>
      </c>
      <c r="H761" s="1">
        <f t="shared" si="65"/>
        <v>2</v>
      </c>
      <c r="I761" s="1">
        <f t="shared" si="64"/>
        <v>6</v>
      </c>
    </row>
    <row r="762" spans="1:9" x14ac:dyDescent="0.35">
      <c r="A762" s="321">
        <f t="shared" si="62"/>
        <v>42035.249999998239</v>
      </c>
      <c r="B762" s="303"/>
      <c r="C762" s="303">
        <v>727</v>
      </c>
      <c r="D762" s="304">
        <f>INDEX(Method_calculation!$J$161:$L$184,Output_interface!I762,Output_interface!H762)</f>
        <v>0</v>
      </c>
      <c r="E762" s="304">
        <f>INDEX(Method_calculation!$J$194:$L$217,Output_interface!I762,Output_interface!H762)</f>
        <v>0</v>
      </c>
      <c r="G762" s="1">
        <f>VLOOKUP(A762+1/48,Interface!$B$118:$D$483,3)</f>
        <v>6</v>
      </c>
      <c r="H762" s="1">
        <f t="shared" si="65"/>
        <v>2</v>
      </c>
      <c r="I762" s="1">
        <f t="shared" si="64"/>
        <v>7</v>
      </c>
    </row>
    <row r="763" spans="1:9" x14ac:dyDescent="0.35">
      <c r="A763" s="321">
        <f t="shared" si="62"/>
        <v>42035.291666664903</v>
      </c>
      <c r="B763" s="303"/>
      <c r="C763" s="303">
        <v>728</v>
      </c>
      <c r="D763" s="304">
        <f>INDEX(Method_calculation!$J$161:$L$184,Output_interface!I763,Output_interface!H763)</f>
        <v>0</v>
      </c>
      <c r="E763" s="304">
        <f>INDEX(Method_calculation!$J$194:$L$217,Output_interface!I763,Output_interface!H763)</f>
        <v>0</v>
      </c>
      <c r="G763" s="1">
        <f>VLOOKUP(A763+1/48,Interface!$B$118:$D$483,3)</f>
        <v>6</v>
      </c>
      <c r="H763" s="1">
        <f t="shared" si="65"/>
        <v>2</v>
      </c>
      <c r="I763" s="1">
        <f t="shared" si="64"/>
        <v>8</v>
      </c>
    </row>
    <row r="764" spans="1:9" x14ac:dyDescent="0.35">
      <c r="A764" s="321">
        <f t="shared" si="62"/>
        <v>42035.333333331568</v>
      </c>
      <c r="B764" s="303"/>
      <c r="C764" s="303">
        <v>729</v>
      </c>
      <c r="D764" s="304">
        <f>INDEX(Method_calculation!$J$161:$L$184,Output_interface!I764,Output_interface!H764)</f>
        <v>0</v>
      </c>
      <c r="E764" s="304">
        <f>INDEX(Method_calculation!$J$194:$L$217,Output_interface!I764,Output_interface!H764)</f>
        <v>0</v>
      </c>
      <c r="G764" s="1">
        <f>VLOOKUP(A764+1/48,Interface!$B$118:$D$483,3)</f>
        <v>6</v>
      </c>
      <c r="H764" s="1">
        <f t="shared" si="65"/>
        <v>2</v>
      </c>
      <c r="I764" s="1">
        <f t="shared" si="64"/>
        <v>9</v>
      </c>
    </row>
    <row r="765" spans="1:9" x14ac:dyDescent="0.35">
      <c r="A765" s="321">
        <f t="shared" si="62"/>
        <v>42035.374999998232</v>
      </c>
      <c r="B765" s="303"/>
      <c r="C765" s="303">
        <v>730</v>
      </c>
      <c r="D765" s="304">
        <f>INDEX(Method_calculation!$J$161:$L$184,Output_interface!I765,Output_interface!H765)</f>
        <v>0</v>
      </c>
      <c r="E765" s="304">
        <f>INDEX(Method_calculation!$J$194:$L$217,Output_interface!I765,Output_interface!H765)</f>
        <v>0</v>
      </c>
      <c r="G765" s="1">
        <f>VLOOKUP(A765+1/48,Interface!$B$118:$D$483,3)</f>
        <v>6</v>
      </c>
      <c r="H765" s="1">
        <f t="shared" si="65"/>
        <v>2</v>
      </c>
      <c r="I765" s="1">
        <f t="shared" si="64"/>
        <v>10</v>
      </c>
    </row>
    <row r="766" spans="1:9" x14ac:dyDescent="0.35">
      <c r="A766" s="321">
        <f t="shared" si="62"/>
        <v>42035.416666664896</v>
      </c>
      <c r="B766" s="303"/>
      <c r="C766" s="303">
        <v>731</v>
      </c>
      <c r="D766" s="304">
        <f>INDEX(Method_calculation!$J$161:$L$184,Output_interface!I766,Output_interface!H766)</f>
        <v>0</v>
      </c>
      <c r="E766" s="304">
        <f>INDEX(Method_calculation!$J$194:$L$217,Output_interface!I766,Output_interface!H766)</f>
        <v>0</v>
      </c>
      <c r="G766" s="1">
        <f>VLOOKUP(A766+1/48,Interface!$B$118:$D$483,3)</f>
        <v>6</v>
      </c>
      <c r="H766" s="1">
        <f t="shared" si="65"/>
        <v>2</v>
      </c>
      <c r="I766" s="1">
        <f t="shared" si="64"/>
        <v>11</v>
      </c>
    </row>
    <row r="767" spans="1:9" x14ac:dyDescent="0.35">
      <c r="A767" s="321">
        <f t="shared" si="62"/>
        <v>42035.45833333156</v>
      </c>
      <c r="B767" s="303"/>
      <c r="C767" s="303">
        <v>732</v>
      </c>
      <c r="D767" s="304">
        <f>INDEX(Method_calculation!$J$161:$L$184,Output_interface!I767,Output_interface!H767)</f>
        <v>0</v>
      </c>
      <c r="E767" s="304">
        <f>INDEX(Method_calculation!$J$194:$L$217,Output_interface!I767,Output_interface!H767)</f>
        <v>0</v>
      </c>
      <c r="G767" s="1">
        <f>VLOOKUP(A767+1/48,Interface!$B$118:$D$483,3)</f>
        <v>6</v>
      </c>
      <c r="H767" s="1">
        <f t="shared" si="65"/>
        <v>2</v>
      </c>
      <c r="I767" s="1">
        <f t="shared" si="64"/>
        <v>12</v>
      </c>
    </row>
    <row r="768" spans="1:9" x14ac:dyDescent="0.35">
      <c r="A768" s="321">
        <f t="shared" si="62"/>
        <v>42035.499999998225</v>
      </c>
      <c r="B768" s="303"/>
      <c r="C768" s="303">
        <v>733</v>
      </c>
      <c r="D768" s="304">
        <f>INDEX(Method_calculation!$J$161:$L$184,Output_interface!I768,Output_interface!H768)</f>
        <v>0</v>
      </c>
      <c r="E768" s="304">
        <f>INDEX(Method_calculation!$J$194:$L$217,Output_interface!I768,Output_interface!H768)</f>
        <v>0</v>
      </c>
      <c r="G768" s="1">
        <f>VLOOKUP(A768+1/48,Interface!$B$118:$D$483,3)</f>
        <v>6</v>
      </c>
      <c r="H768" s="1">
        <f t="shared" si="65"/>
        <v>2</v>
      </c>
      <c r="I768" s="1">
        <f t="shared" si="64"/>
        <v>13</v>
      </c>
    </row>
    <row r="769" spans="1:9" x14ac:dyDescent="0.35">
      <c r="A769" s="321">
        <f t="shared" si="62"/>
        <v>42035.541666664889</v>
      </c>
      <c r="B769" s="303"/>
      <c r="C769" s="303">
        <v>734</v>
      </c>
      <c r="D769" s="304">
        <f>INDEX(Method_calculation!$J$161:$L$184,Output_interface!I769,Output_interface!H769)</f>
        <v>0</v>
      </c>
      <c r="E769" s="304">
        <f>INDEX(Method_calculation!$J$194:$L$217,Output_interface!I769,Output_interface!H769)</f>
        <v>0</v>
      </c>
      <c r="G769" s="1">
        <f>VLOOKUP(A769+1/48,Interface!$B$118:$D$483,3)</f>
        <v>6</v>
      </c>
      <c r="H769" s="1">
        <f t="shared" si="65"/>
        <v>2</v>
      </c>
      <c r="I769" s="1">
        <f t="shared" si="64"/>
        <v>14</v>
      </c>
    </row>
    <row r="770" spans="1:9" x14ac:dyDescent="0.35">
      <c r="A770" s="321">
        <f t="shared" si="62"/>
        <v>42035.583333331553</v>
      </c>
      <c r="B770" s="303"/>
      <c r="C770" s="303">
        <v>735</v>
      </c>
      <c r="D770" s="304">
        <f>INDEX(Method_calculation!$J$161:$L$184,Output_interface!I770,Output_interface!H770)</f>
        <v>0</v>
      </c>
      <c r="E770" s="304">
        <f>INDEX(Method_calculation!$J$194:$L$217,Output_interface!I770,Output_interface!H770)</f>
        <v>0</v>
      </c>
      <c r="G770" s="1">
        <f>VLOOKUP(A770+1/48,Interface!$B$118:$D$483,3)</f>
        <v>6</v>
      </c>
      <c r="H770" s="1">
        <f t="shared" si="65"/>
        <v>2</v>
      </c>
      <c r="I770" s="1">
        <f t="shared" si="64"/>
        <v>15</v>
      </c>
    </row>
    <row r="771" spans="1:9" x14ac:dyDescent="0.35">
      <c r="A771" s="321">
        <f t="shared" si="62"/>
        <v>42035.624999998217</v>
      </c>
      <c r="B771" s="303"/>
      <c r="C771" s="303">
        <v>736</v>
      </c>
      <c r="D771" s="304">
        <f>INDEX(Method_calculation!$J$161:$L$184,Output_interface!I771,Output_interface!H771)</f>
        <v>0</v>
      </c>
      <c r="E771" s="304">
        <f>INDEX(Method_calculation!$J$194:$L$217,Output_interface!I771,Output_interface!H771)</f>
        <v>0</v>
      </c>
      <c r="G771" s="1">
        <f>VLOOKUP(A771+1/48,Interface!$B$118:$D$483,3)</f>
        <v>6</v>
      </c>
      <c r="H771" s="1">
        <f t="shared" si="65"/>
        <v>2</v>
      </c>
      <c r="I771" s="1">
        <f t="shared" si="64"/>
        <v>16</v>
      </c>
    </row>
    <row r="772" spans="1:9" x14ac:dyDescent="0.35">
      <c r="A772" s="321">
        <f t="shared" si="62"/>
        <v>42035.666666664882</v>
      </c>
      <c r="B772" s="303"/>
      <c r="C772" s="303">
        <v>737</v>
      </c>
      <c r="D772" s="304">
        <f>INDEX(Method_calculation!$J$161:$L$184,Output_interface!I772,Output_interface!H772)</f>
        <v>0</v>
      </c>
      <c r="E772" s="304">
        <f>INDEX(Method_calculation!$J$194:$L$217,Output_interface!I772,Output_interface!H772)</f>
        <v>0</v>
      </c>
      <c r="G772" s="1">
        <f>VLOOKUP(A772+1/48,Interface!$B$118:$D$483,3)</f>
        <v>6</v>
      </c>
      <c r="H772" s="1">
        <f t="shared" si="65"/>
        <v>2</v>
      </c>
      <c r="I772" s="1">
        <f t="shared" si="64"/>
        <v>17</v>
      </c>
    </row>
    <row r="773" spans="1:9" x14ac:dyDescent="0.35">
      <c r="A773" s="321">
        <f t="shared" si="62"/>
        <v>42035.708333331546</v>
      </c>
      <c r="B773" s="303"/>
      <c r="C773" s="303">
        <v>738</v>
      </c>
      <c r="D773" s="304">
        <f>INDEX(Method_calculation!$J$161:$L$184,Output_interface!I773,Output_interface!H773)</f>
        <v>0</v>
      </c>
      <c r="E773" s="304">
        <f>INDEX(Method_calculation!$J$194:$L$217,Output_interface!I773,Output_interface!H773)</f>
        <v>0</v>
      </c>
      <c r="G773" s="1">
        <f>VLOOKUP(A773+1/48,Interface!$B$118:$D$483,3)</f>
        <v>6</v>
      </c>
      <c r="H773" s="1">
        <f t="shared" si="65"/>
        <v>2</v>
      </c>
      <c r="I773" s="1">
        <f t="shared" si="64"/>
        <v>18</v>
      </c>
    </row>
    <row r="774" spans="1:9" x14ac:dyDescent="0.35">
      <c r="A774" s="321">
        <f t="shared" si="62"/>
        <v>42035.74999999821</v>
      </c>
      <c r="B774" s="303"/>
      <c r="C774" s="303">
        <v>739</v>
      </c>
      <c r="D774" s="304">
        <f>INDEX(Method_calculation!$J$161:$L$184,Output_interface!I774,Output_interface!H774)</f>
        <v>0</v>
      </c>
      <c r="E774" s="304">
        <f>INDEX(Method_calculation!$J$194:$L$217,Output_interface!I774,Output_interface!H774)</f>
        <v>0</v>
      </c>
      <c r="G774" s="1">
        <f>VLOOKUP(A774+1/48,Interface!$B$118:$D$483,3)</f>
        <v>6</v>
      </c>
      <c r="H774" s="1">
        <f t="shared" si="65"/>
        <v>2</v>
      </c>
      <c r="I774" s="1">
        <f t="shared" si="64"/>
        <v>19</v>
      </c>
    </row>
    <row r="775" spans="1:9" x14ac:dyDescent="0.35">
      <c r="A775" s="321">
        <f t="shared" si="62"/>
        <v>42035.791666664874</v>
      </c>
      <c r="B775" s="303"/>
      <c r="C775" s="303">
        <v>740</v>
      </c>
      <c r="D775" s="304">
        <f>INDEX(Method_calculation!$J$161:$L$184,Output_interface!I775,Output_interface!H775)</f>
        <v>0</v>
      </c>
      <c r="E775" s="304">
        <f>INDEX(Method_calculation!$J$194:$L$217,Output_interface!I775,Output_interface!H775)</f>
        <v>0</v>
      </c>
      <c r="G775" s="1">
        <f>VLOOKUP(A775+1/48,Interface!$B$118:$D$483,3)</f>
        <v>6</v>
      </c>
      <c r="H775" s="1">
        <f t="shared" si="65"/>
        <v>2</v>
      </c>
      <c r="I775" s="1">
        <f t="shared" si="64"/>
        <v>20</v>
      </c>
    </row>
    <row r="776" spans="1:9" x14ac:dyDescent="0.35">
      <c r="A776" s="321">
        <f t="shared" si="62"/>
        <v>42035.833333331539</v>
      </c>
      <c r="B776" s="303"/>
      <c r="C776" s="303">
        <v>741</v>
      </c>
      <c r="D776" s="304">
        <f>INDEX(Method_calculation!$J$161:$L$184,Output_interface!I776,Output_interface!H776)</f>
        <v>0</v>
      </c>
      <c r="E776" s="304">
        <f>INDEX(Method_calculation!$J$194:$L$217,Output_interface!I776,Output_interface!H776)</f>
        <v>0</v>
      </c>
      <c r="G776" s="1">
        <f>VLOOKUP(A776+1/48,Interface!$B$118:$D$483,3)</f>
        <v>6</v>
      </c>
      <c r="H776" s="1">
        <f t="shared" si="65"/>
        <v>2</v>
      </c>
      <c r="I776" s="1">
        <f t="shared" si="64"/>
        <v>21</v>
      </c>
    </row>
    <row r="777" spans="1:9" x14ac:dyDescent="0.35">
      <c r="A777" s="321">
        <f t="shared" si="62"/>
        <v>42035.874999998203</v>
      </c>
      <c r="B777" s="303"/>
      <c r="C777" s="303">
        <v>742</v>
      </c>
      <c r="D777" s="304">
        <f>INDEX(Method_calculation!$J$161:$L$184,Output_interface!I777,Output_interface!H777)</f>
        <v>0</v>
      </c>
      <c r="E777" s="304">
        <f>INDEX(Method_calculation!$J$194:$L$217,Output_interface!I777,Output_interface!H777)</f>
        <v>0</v>
      </c>
      <c r="G777" s="1">
        <f>VLOOKUP(A777+1/48,Interface!$B$118:$D$483,3)</f>
        <v>6</v>
      </c>
      <c r="H777" s="1">
        <f t="shared" si="65"/>
        <v>2</v>
      </c>
      <c r="I777" s="1">
        <f t="shared" si="64"/>
        <v>22</v>
      </c>
    </row>
    <row r="778" spans="1:9" x14ac:dyDescent="0.35">
      <c r="A778" s="321">
        <f t="shared" si="62"/>
        <v>42035.916666664867</v>
      </c>
      <c r="B778" s="303"/>
      <c r="C778" s="303">
        <v>743</v>
      </c>
      <c r="D778" s="304">
        <f>INDEX(Method_calculation!$J$161:$L$184,Output_interface!I778,Output_interface!H778)</f>
        <v>0</v>
      </c>
      <c r="E778" s="304">
        <f>INDEX(Method_calculation!$J$194:$L$217,Output_interface!I778,Output_interface!H778)</f>
        <v>0</v>
      </c>
      <c r="G778" s="1">
        <f>VLOOKUP(A778+1/48,Interface!$B$118:$D$483,3)</f>
        <v>6</v>
      </c>
      <c r="H778" s="1">
        <f t="shared" si="65"/>
        <v>2</v>
      </c>
      <c r="I778" s="1">
        <f t="shared" si="64"/>
        <v>23</v>
      </c>
    </row>
    <row r="779" spans="1:9" x14ac:dyDescent="0.35">
      <c r="A779" s="322">
        <f t="shared" si="62"/>
        <v>42035.958333331531</v>
      </c>
      <c r="B779" s="306"/>
      <c r="C779" s="306">
        <v>744</v>
      </c>
      <c r="D779" s="307">
        <f>INDEX(Method_calculation!$J$161:$L$184,Output_interface!I779,Output_interface!H779)</f>
        <v>0</v>
      </c>
      <c r="E779" s="307">
        <f>INDEX(Method_calculation!$J$194:$L$217,Output_interface!I779,Output_interface!H779)</f>
        <v>0</v>
      </c>
      <c r="G779" s="1">
        <f>VLOOKUP(A779+1/48,Interface!$B$118:$D$483,3)</f>
        <v>6</v>
      </c>
      <c r="H779" s="1">
        <f t="shared" si="65"/>
        <v>2</v>
      </c>
      <c r="I779" s="1">
        <f t="shared" si="64"/>
        <v>24</v>
      </c>
    </row>
    <row r="780" spans="1:9" x14ac:dyDescent="0.35">
      <c r="A780" s="299">
        <f t="shared" si="62"/>
        <v>42035.999999998196</v>
      </c>
      <c r="B780" s="300" t="str">
        <f t="shared" ref="B780" si="67">INDEX($H$27:$H$29,H780)</f>
        <v>Holiday</v>
      </c>
      <c r="C780" s="300">
        <v>745</v>
      </c>
      <c r="D780" s="301">
        <f>INDEX(Method_calculation!$J$161:$L$184,Output_interface!I780,Output_interface!H780)</f>
        <v>0</v>
      </c>
      <c r="E780" s="301">
        <f>INDEX(Method_calculation!$J$194:$L$217,Output_interface!I780,Output_interface!H780)</f>
        <v>0</v>
      </c>
      <c r="G780" s="1">
        <f>VLOOKUP(A780+1/48,Interface!$B$118:$D$483,3)</f>
        <v>7</v>
      </c>
      <c r="H780" s="1">
        <f t="shared" si="65"/>
        <v>3</v>
      </c>
      <c r="I780" s="1">
        <f t="shared" si="64"/>
        <v>1</v>
      </c>
    </row>
    <row r="781" spans="1:9" x14ac:dyDescent="0.35">
      <c r="A781" s="321">
        <f t="shared" si="62"/>
        <v>42036.04166666486</v>
      </c>
      <c r="B781" s="303"/>
      <c r="C781" s="303">
        <v>746</v>
      </c>
      <c r="D781" s="304">
        <f>INDEX(Method_calculation!$J$161:$L$184,Output_interface!I781,Output_interface!H781)</f>
        <v>0</v>
      </c>
      <c r="E781" s="304">
        <f>INDEX(Method_calculation!$J$194:$L$217,Output_interface!I781,Output_interface!H781)</f>
        <v>0</v>
      </c>
      <c r="G781" s="1">
        <f>VLOOKUP(A781+1/48,Interface!$B$118:$D$483,3)</f>
        <v>7</v>
      </c>
      <c r="H781" s="1">
        <f t="shared" si="65"/>
        <v>3</v>
      </c>
      <c r="I781" s="1">
        <f t="shared" si="64"/>
        <v>2</v>
      </c>
    </row>
    <row r="782" spans="1:9" x14ac:dyDescent="0.35">
      <c r="A782" s="321">
        <f t="shared" si="62"/>
        <v>42036.083333331524</v>
      </c>
      <c r="B782" s="303"/>
      <c r="C782" s="303">
        <v>747</v>
      </c>
      <c r="D782" s="304">
        <f>INDEX(Method_calculation!$J$161:$L$184,Output_interface!I782,Output_interface!H782)</f>
        <v>0</v>
      </c>
      <c r="E782" s="304">
        <f>INDEX(Method_calculation!$J$194:$L$217,Output_interface!I782,Output_interface!H782)</f>
        <v>0</v>
      </c>
      <c r="G782" s="1">
        <f>VLOOKUP(A782+1/48,Interface!$B$118:$D$483,3)</f>
        <v>7</v>
      </c>
      <c r="H782" s="1">
        <f t="shared" si="65"/>
        <v>3</v>
      </c>
      <c r="I782" s="1">
        <f t="shared" si="64"/>
        <v>3</v>
      </c>
    </row>
    <row r="783" spans="1:9" x14ac:dyDescent="0.35">
      <c r="A783" s="321">
        <f t="shared" si="62"/>
        <v>42036.124999998188</v>
      </c>
      <c r="B783" s="303"/>
      <c r="C783" s="303">
        <v>748</v>
      </c>
      <c r="D783" s="304">
        <f>INDEX(Method_calculation!$J$161:$L$184,Output_interface!I783,Output_interface!H783)</f>
        <v>0</v>
      </c>
      <c r="E783" s="304">
        <f>INDEX(Method_calculation!$J$194:$L$217,Output_interface!I783,Output_interface!H783)</f>
        <v>0</v>
      </c>
      <c r="G783" s="1">
        <f>VLOOKUP(A783+1/48,Interface!$B$118:$D$483,3)</f>
        <v>7</v>
      </c>
      <c r="H783" s="1">
        <f t="shared" si="65"/>
        <v>3</v>
      </c>
      <c r="I783" s="1">
        <f t="shared" si="64"/>
        <v>4</v>
      </c>
    </row>
    <row r="784" spans="1:9" x14ac:dyDescent="0.35">
      <c r="A784" s="321">
        <f t="shared" ref="A784:A847" si="68">+A783+1/24</f>
        <v>42036.166666664853</v>
      </c>
      <c r="B784" s="303"/>
      <c r="C784" s="303">
        <v>749</v>
      </c>
      <c r="D784" s="304">
        <f>INDEX(Method_calculation!$J$161:$L$184,Output_interface!I784,Output_interface!H784)</f>
        <v>0</v>
      </c>
      <c r="E784" s="304">
        <f>INDEX(Method_calculation!$J$194:$L$217,Output_interface!I784,Output_interface!H784)</f>
        <v>0</v>
      </c>
      <c r="G784" s="1">
        <f>VLOOKUP(A784+1/48,Interface!$B$118:$D$483,3)</f>
        <v>7</v>
      </c>
      <c r="H784" s="1">
        <f t="shared" si="65"/>
        <v>3</v>
      </c>
      <c r="I784" s="1">
        <f t="shared" si="64"/>
        <v>5</v>
      </c>
    </row>
    <row r="785" spans="1:9" x14ac:dyDescent="0.35">
      <c r="A785" s="321">
        <f t="shared" si="68"/>
        <v>42036.208333331517</v>
      </c>
      <c r="B785" s="303"/>
      <c r="C785" s="303">
        <v>750</v>
      </c>
      <c r="D785" s="304">
        <f>INDEX(Method_calculation!$J$161:$L$184,Output_interface!I785,Output_interface!H785)</f>
        <v>0</v>
      </c>
      <c r="E785" s="304">
        <f>INDEX(Method_calculation!$J$194:$L$217,Output_interface!I785,Output_interface!H785)</f>
        <v>0</v>
      </c>
      <c r="G785" s="1">
        <f>VLOOKUP(A785+1/48,Interface!$B$118:$D$483,3)</f>
        <v>7</v>
      </c>
      <c r="H785" s="1">
        <f t="shared" si="65"/>
        <v>3</v>
      </c>
      <c r="I785" s="1">
        <f t="shared" si="64"/>
        <v>6</v>
      </c>
    </row>
    <row r="786" spans="1:9" x14ac:dyDescent="0.35">
      <c r="A786" s="321">
        <f t="shared" si="68"/>
        <v>42036.249999998181</v>
      </c>
      <c r="B786" s="303"/>
      <c r="C786" s="303">
        <v>751</v>
      </c>
      <c r="D786" s="304">
        <f>INDEX(Method_calculation!$J$161:$L$184,Output_interface!I786,Output_interface!H786)</f>
        <v>0</v>
      </c>
      <c r="E786" s="304">
        <f>INDEX(Method_calculation!$J$194:$L$217,Output_interface!I786,Output_interface!H786)</f>
        <v>0</v>
      </c>
      <c r="G786" s="1">
        <f>VLOOKUP(A786+1/48,Interface!$B$118:$D$483,3)</f>
        <v>7</v>
      </c>
      <c r="H786" s="1">
        <f t="shared" si="65"/>
        <v>3</v>
      </c>
      <c r="I786" s="1">
        <f t="shared" si="64"/>
        <v>7</v>
      </c>
    </row>
    <row r="787" spans="1:9" x14ac:dyDescent="0.35">
      <c r="A787" s="321">
        <f t="shared" si="68"/>
        <v>42036.291666664845</v>
      </c>
      <c r="B787" s="303"/>
      <c r="C787" s="303">
        <v>752</v>
      </c>
      <c r="D787" s="304">
        <f>INDEX(Method_calculation!$J$161:$L$184,Output_interface!I787,Output_interface!H787)</f>
        <v>0</v>
      </c>
      <c r="E787" s="304">
        <f>INDEX(Method_calculation!$J$194:$L$217,Output_interface!I787,Output_interface!H787)</f>
        <v>0</v>
      </c>
      <c r="G787" s="1">
        <f>VLOOKUP(A787+1/48,Interface!$B$118:$D$483,3)</f>
        <v>7</v>
      </c>
      <c r="H787" s="1">
        <f t="shared" si="65"/>
        <v>3</v>
      </c>
      <c r="I787" s="1">
        <f t="shared" si="64"/>
        <v>8</v>
      </c>
    </row>
    <row r="788" spans="1:9" x14ac:dyDescent="0.35">
      <c r="A788" s="321">
        <f t="shared" si="68"/>
        <v>42036.333333331509</v>
      </c>
      <c r="B788" s="303"/>
      <c r="C788" s="303">
        <v>753</v>
      </c>
      <c r="D788" s="304">
        <f>INDEX(Method_calculation!$J$161:$L$184,Output_interface!I788,Output_interface!H788)</f>
        <v>0</v>
      </c>
      <c r="E788" s="304">
        <f>INDEX(Method_calculation!$J$194:$L$217,Output_interface!I788,Output_interface!H788)</f>
        <v>0</v>
      </c>
      <c r="G788" s="1">
        <f>VLOOKUP(A788+1/48,Interface!$B$118:$D$483,3)</f>
        <v>7</v>
      </c>
      <c r="H788" s="1">
        <f t="shared" si="65"/>
        <v>3</v>
      </c>
      <c r="I788" s="1">
        <f t="shared" si="64"/>
        <v>9</v>
      </c>
    </row>
    <row r="789" spans="1:9" x14ac:dyDescent="0.35">
      <c r="A789" s="321">
        <f t="shared" si="68"/>
        <v>42036.374999998174</v>
      </c>
      <c r="B789" s="303"/>
      <c r="C789" s="303">
        <v>754</v>
      </c>
      <c r="D789" s="304">
        <f>INDEX(Method_calculation!$J$161:$L$184,Output_interface!I789,Output_interface!H789)</f>
        <v>0</v>
      </c>
      <c r="E789" s="304">
        <f>INDEX(Method_calculation!$J$194:$L$217,Output_interface!I789,Output_interface!H789)</f>
        <v>0</v>
      </c>
      <c r="G789" s="1">
        <f>VLOOKUP(A789+1/48,Interface!$B$118:$D$483,3)</f>
        <v>7</v>
      </c>
      <c r="H789" s="1">
        <f t="shared" si="65"/>
        <v>3</v>
      </c>
      <c r="I789" s="1">
        <f t="shared" si="64"/>
        <v>10</v>
      </c>
    </row>
    <row r="790" spans="1:9" x14ac:dyDescent="0.35">
      <c r="A790" s="321">
        <f t="shared" si="68"/>
        <v>42036.416666664838</v>
      </c>
      <c r="B790" s="303"/>
      <c r="C790" s="303">
        <v>755</v>
      </c>
      <c r="D790" s="304">
        <f>INDEX(Method_calculation!$J$161:$L$184,Output_interface!I790,Output_interface!H790)</f>
        <v>0</v>
      </c>
      <c r="E790" s="304">
        <f>INDEX(Method_calculation!$J$194:$L$217,Output_interface!I790,Output_interface!H790)</f>
        <v>0</v>
      </c>
      <c r="G790" s="1">
        <f>VLOOKUP(A790+1/48,Interface!$B$118:$D$483,3)</f>
        <v>7</v>
      </c>
      <c r="H790" s="1">
        <f t="shared" si="65"/>
        <v>3</v>
      </c>
      <c r="I790" s="1">
        <f t="shared" si="64"/>
        <v>11</v>
      </c>
    </row>
    <row r="791" spans="1:9" x14ac:dyDescent="0.35">
      <c r="A791" s="321">
        <f t="shared" si="68"/>
        <v>42036.458333331502</v>
      </c>
      <c r="B791" s="303"/>
      <c r="C791" s="303">
        <v>756</v>
      </c>
      <c r="D791" s="304">
        <f>INDEX(Method_calculation!$J$161:$L$184,Output_interface!I791,Output_interface!H791)</f>
        <v>0</v>
      </c>
      <c r="E791" s="304">
        <f>INDEX(Method_calculation!$J$194:$L$217,Output_interface!I791,Output_interface!H791)</f>
        <v>0</v>
      </c>
      <c r="G791" s="1">
        <f>VLOOKUP(A791+1/48,Interface!$B$118:$D$483,3)</f>
        <v>7</v>
      </c>
      <c r="H791" s="1">
        <f t="shared" si="65"/>
        <v>3</v>
      </c>
      <c r="I791" s="1">
        <f t="shared" si="64"/>
        <v>12</v>
      </c>
    </row>
    <row r="792" spans="1:9" x14ac:dyDescent="0.35">
      <c r="A792" s="321">
        <f t="shared" si="68"/>
        <v>42036.499999998166</v>
      </c>
      <c r="B792" s="303"/>
      <c r="C792" s="303">
        <v>757</v>
      </c>
      <c r="D792" s="304">
        <f>INDEX(Method_calculation!$J$161:$L$184,Output_interface!I792,Output_interface!H792)</f>
        <v>0</v>
      </c>
      <c r="E792" s="304">
        <f>INDEX(Method_calculation!$J$194:$L$217,Output_interface!I792,Output_interface!H792)</f>
        <v>0</v>
      </c>
      <c r="G792" s="1">
        <f>VLOOKUP(A792+1/48,Interface!$B$118:$D$483,3)</f>
        <v>7</v>
      </c>
      <c r="H792" s="1">
        <f t="shared" si="65"/>
        <v>3</v>
      </c>
      <c r="I792" s="1">
        <f t="shared" si="64"/>
        <v>13</v>
      </c>
    </row>
    <row r="793" spans="1:9" x14ac:dyDescent="0.35">
      <c r="A793" s="321">
        <f t="shared" si="68"/>
        <v>42036.541666664831</v>
      </c>
      <c r="B793" s="303"/>
      <c r="C793" s="303">
        <v>758</v>
      </c>
      <c r="D793" s="304">
        <f>INDEX(Method_calculation!$J$161:$L$184,Output_interface!I793,Output_interface!H793)</f>
        <v>0</v>
      </c>
      <c r="E793" s="304">
        <f>INDEX(Method_calculation!$J$194:$L$217,Output_interface!I793,Output_interface!H793)</f>
        <v>0</v>
      </c>
      <c r="G793" s="1">
        <f>VLOOKUP(A793+1/48,Interface!$B$118:$D$483,3)</f>
        <v>7</v>
      </c>
      <c r="H793" s="1">
        <f t="shared" si="65"/>
        <v>3</v>
      </c>
      <c r="I793" s="1">
        <f t="shared" si="64"/>
        <v>14</v>
      </c>
    </row>
    <row r="794" spans="1:9" x14ac:dyDescent="0.35">
      <c r="A794" s="321">
        <f t="shared" si="68"/>
        <v>42036.583333331495</v>
      </c>
      <c r="B794" s="303"/>
      <c r="C794" s="303">
        <v>759</v>
      </c>
      <c r="D794" s="304">
        <f>INDEX(Method_calculation!$J$161:$L$184,Output_interface!I794,Output_interface!H794)</f>
        <v>0</v>
      </c>
      <c r="E794" s="304">
        <f>INDEX(Method_calculation!$J$194:$L$217,Output_interface!I794,Output_interface!H794)</f>
        <v>0</v>
      </c>
      <c r="G794" s="1">
        <f>VLOOKUP(A794+1/48,Interface!$B$118:$D$483,3)</f>
        <v>7</v>
      </c>
      <c r="H794" s="1">
        <f t="shared" si="65"/>
        <v>3</v>
      </c>
      <c r="I794" s="1">
        <f t="shared" si="64"/>
        <v>15</v>
      </c>
    </row>
    <row r="795" spans="1:9" x14ac:dyDescent="0.35">
      <c r="A795" s="321">
        <f t="shared" si="68"/>
        <v>42036.624999998159</v>
      </c>
      <c r="B795" s="303"/>
      <c r="C795" s="303">
        <v>760</v>
      </c>
      <c r="D795" s="304">
        <f>INDEX(Method_calculation!$J$161:$L$184,Output_interface!I795,Output_interface!H795)</f>
        <v>0</v>
      </c>
      <c r="E795" s="304">
        <f>INDEX(Method_calculation!$J$194:$L$217,Output_interface!I795,Output_interface!H795)</f>
        <v>0</v>
      </c>
      <c r="G795" s="1">
        <f>VLOOKUP(A795+1/48,Interface!$B$118:$D$483,3)</f>
        <v>7</v>
      </c>
      <c r="H795" s="1">
        <f t="shared" si="65"/>
        <v>3</v>
      </c>
      <c r="I795" s="1">
        <f t="shared" si="64"/>
        <v>16</v>
      </c>
    </row>
    <row r="796" spans="1:9" x14ac:dyDescent="0.35">
      <c r="A796" s="321">
        <f t="shared" si="68"/>
        <v>42036.666666664823</v>
      </c>
      <c r="B796" s="303"/>
      <c r="C796" s="303">
        <v>761</v>
      </c>
      <c r="D796" s="304">
        <f>INDEX(Method_calculation!$J$161:$L$184,Output_interface!I796,Output_interface!H796)</f>
        <v>0</v>
      </c>
      <c r="E796" s="304">
        <f>INDEX(Method_calculation!$J$194:$L$217,Output_interface!I796,Output_interface!H796)</f>
        <v>0</v>
      </c>
      <c r="G796" s="1">
        <f>VLOOKUP(A796+1/48,Interface!$B$118:$D$483,3)</f>
        <v>7</v>
      </c>
      <c r="H796" s="1">
        <f t="shared" si="65"/>
        <v>3</v>
      </c>
      <c r="I796" s="1">
        <f t="shared" si="64"/>
        <v>17</v>
      </c>
    </row>
    <row r="797" spans="1:9" x14ac:dyDescent="0.35">
      <c r="A797" s="321">
        <f t="shared" si="68"/>
        <v>42036.708333331488</v>
      </c>
      <c r="B797" s="303"/>
      <c r="C797" s="303">
        <v>762</v>
      </c>
      <c r="D797" s="304">
        <f>INDEX(Method_calculation!$J$161:$L$184,Output_interface!I797,Output_interface!H797)</f>
        <v>0</v>
      </c>
      <c r="E797" s="304">
        <f>INDEX(Method_calculation!$J$194:$L$217,Output_interface!I797,Output_interface!H797)</f>
        <v>0</v>
      </c>
      <c r="G797" s="1">
        <f>VLOOKUP(A797+1/48,Interface!$B$118:$D$483,3)</f>
        <v>7</v>
      </c>
      <c r="H797" s="1">
        <f t="shared" si="65"/>
        <v>3</v>
      </c>
      <c r="I797" s="1">
        <f t="shared" si="64"/>
        <v>18</v>
      </c>
    </row>
    <row r="798" spans="1:9" x14ac:dyDescent="0.35">
      <c r="A798" s="321">
        <f t="shared" si="68"/>
        <v>42036.749999998152</v>
      </c>
      <c r="B798" s="303"/>
      <c r="C798" s="303">
        <v>763</v>
      </c>
      <c r="D798" s="304">
        <f>INDEX(Method_calculation!$J$161:$L$184,Output_interface!I798,Output_interface!H798)</f>
        <v>0</v>
      </c>
      <c r="E798" s="304">
        <f>INDEX(Method_calculation!$J$194:$L$217,Output_interface!I798,Output_interface!H798)</f>
        <v>0</v>
      </c>
      <c r="G798" s="1">
        <f>VLOOKUP(A798+1/48,Interface!$B$118:$D$483,3)</f>
        <v>7</v>
      </c>
      <c r="H798" s="1">
        <f t="shared" si="65"/>
        <v>3</v>
      </c>
      <c r="I798" s="1">
        <f t="shared" si="64"/>
        <v>19</v>
      </c>
    </row>
    <row r="799" spans="1:9" x14ac:dyDescent="0.35">
      <c r="A799" s="321">
        <f t="shared" si="68"/>
        <v>42036.791666664816</v>
      </c>
      <c r="B799" s="303"/>
      <c r="C799" s="303">
        <v>764</v>
      </c>
      <c r="D799" s="304">
        <f>INDEX(Method_calculation!$J$161:$L$184,Output_interface!I799,Output_interface!H799)</f>
        <v>0</v>
      </c>
      <c r="E799" s="304">
        <f>INDEX(Method_calculation!$J$194:$L$217,Output_interface!I799,Output_interface!H799)</f>
        <v>0</v>
      </c>
      <c r="G799" s="1">
        <f>VLOOKUP(A799+1/48,Interface!$B$118:$D$483,3)</f>
        <v>7</v>
      </c>
      <c r="H799" s="1">
        <f t="shared" si="65"/>
        <v>3</v>
      </c>
      <c r="I799" s="1">
        <f t="shared" si="64"/>
        <v>20</v>
      </c>
    </row>
    <row r="800" spans="1:9" x14ac:dyDescent="0.35">
      <c r="A800" s="321">
        <f t="shared" si="68"/>
        <v>42036.83333333148</v>
      </c>
      <c r="B800" s="303"/>
      <c r="C800" s="303">
        <v>765</v>
      </c>
      <c r="D800" s="304">
        <f>INDEX(Method_calculation!$J$161:$L$184,Output_interface!I800,Output_interface!H800)</f>
        <v>0</v>
      </c>
      <c r="E800" s="304">
        <f>INDEX(Method_calculation!$J$194:$L$217,Output_interface!I800,Output_interface!H800)</f>
        <v>0</v>
      </c>
      <c r="G800" s="1">
        <f>VLOOKUP(A800+1/48,Interface!$B$118:$D$483,3)</f>
        <v>7</v>
      </c>
      <c r="H800" s="1">
        <f t="shared" si="65"/>
        <v>3</v>
      </c>
      <c r="I800" s="1">
        <f t="shared" si="64"/>
        <v>21</v>
      </c>
    </row>
    <row r="801" spans="1:9" x14ac:dyDescent="0.35">
      <c r="A801" s="321">
        <f t="shared" si="68"/>
        <v>42036.874999998145</v>
      </c>
      <c r="B801" s="303"/>
      <c r="C801" s="303">
        <v>766</v>
      </c>
      <c r="D801" s="304">
        <f>INDEX(Method_calculation!$J$161:$L$184,Output_interface!I801,Output_interface!H801)</f>
        <v>0</v>
      </c>
      <c r="E801" s="304">
        <f>INDEX(Method_calculation!$J$194:$L$217,Output_interface!I801,Output_interface!H801)</f>
        <v>0</v>
      </c>
      <c r="G801" s="1">
        <f>VLOOKUP(A801+1/48,Interface!$B$118:$D$483,3)</f>
        <v>7</v>
      </c>
      <c r="H801" s="1">
        <f t="shared" si="65"/>
        <v>3</v>
      </c>
      <c r="I801" s="1">
        <f t="shared" si="64"/>
        <v>22</v>
      </c>
    </row>
    <row r="802" spans="1:9" x14ac:dyDescent="0.35">
      <c r="A802" s="321">
        <f t="shared" si="68"/>
        <v>42036.916666664809</v>
      </c>
      <c r="B802" s="303"/>
      <c r="C802" s="303">
        <v>767</v>
      </c>
      <c r="D802" s="304">
        <f>INDEX(Method_calculation!$J$161:$L$184,Output_interface!I802,Output_interface!H802)</f>
        <v>0</v>
      </c>
      <c r="E802" s="304">
        <f>INDEX(Method_calculation!$J$194:$L$217,Output_interface!I802,Output_interface!H802)</f>
        <v>0</v>
      </c>
      <c r="G802" s="1">
        <f>VLOOKUP(A802+1/48,Interface!$B$118:$D$483,3)</f>
        <v>7</v>
      </c>
      <c r="H802" s="1">
        <f t="shared" si="65"/>
        <v>3</v>
      </c>
      <c r="I802" s="1">
        <f t="shared" si="64"/>
        <v>23</v>
      </c>
    </row>
    <row r="803" spans="1:9" x14ac:dyDescent="0.35">
      <c r="A803" s="322">
        <f t="shared" si="68"/>
        <v>42036.958333331473</v>
      </c>
      <c r="B803" s="306"/>
      <c r="C803" s="306">
        <v>768</v>
      </c>
      <c r="D803" s="307">
        <f>INDEX(Method_calculation!$J$161:$L$184,Output_interface!I803,Output_interface!H803)</f>
        <v>0</v>
      </c>
      <c r="E803" s="307">
        <f>INDEX(Method_calculation!$J$194:$L$217,Output_interface!I803,Output_interface!H803)</f>
        <v>0</v>
      </c>
      <c r="G803" s="1">
        <f>VLOOKUP(A803+1/48,Interface!$B$118:$D$483,3)</f>
        <v>7</v>
      </c>
      <c r="H803" s="1">
        <f t="shared" si="65"/>
        <v>3</v>
      </c>
      <c r="I803" s="1">
        <f t="shared" si="64"/>
        <v>24</v>
      </c>
    </row>
    <row r="804" spans="1:9" x14ac:dyDescent="0.35">
      <c r="A804" s="299">
        <f t="shared" si="68"/>
        <v>42036.999999998137</v>
      </c>
      <c r="B804" s="300" t="str">
        <f t="shared" ref="B804" si="69">INDEX($H$27:$H$29,H804)</f>
        <v>Workday</v>
      </c>
      <c r="C804" s="300">
        <v>769</v>
      </c>
      <c r="D804" s="301">
        <f>INDEX(Method_calculation!$J$161:$L$184,Output_interface!I804,Output_interface!H804)</f>
        <v>0</v>
      </c>
      <c r="E804" s="301">
        <f>INDEX(Method_calculation!$J$194:$L$217,Output_interface!I804,Output_interface!H804)</f>
        <v>0</v>
      </c>
      <c r="G804" s="1">
        <f>VLOOKUP(A804+1/48,Interface!$B$118:$D$483,3)</f>
        <v>1</v>
      </c>
      <c r="H804" s="1">
        <f t="shared" si="65"/>
        <v>1</v>
      </c>
      <c r="I804" s="1">
        <f t="shared" ref="I804:I867" si="70">MOD(C804-1,24)+1</f>
        <v>1</v>
      </c>
    </row>
    <row r="805" spans="1:9" x14ac:dyDescent="0.35">
      <c r="A805" s="321">
        <f t="shared" si="68"/>
        <v>42037.041666664802</v>
      </c>
      <c r="B805" s="303"/>
      <c r="C805" s="303">
        <v>770</v>
      </c>
      <c r="D805" s="304">
        <f>INDEX(Method_calculation!$J$161:$L$184,Output_interface!I805,Output_interface!H805)</f>
        <v>0</v>
      </c>
      <c r="E805" s="304">
        <f>INDEX(Method_calculation!$J$194:$L$217,Output_interface!I805,Output_interface!H805)</f>
        <v>0</v>
      </c>
      <c r="G805" s="1">
        <f>VLOOKUP(A805+1/48,Interface!$B$118:$D$483,3)</f>
        <v>1</v>
      </c>
      <c r="H805" s="1">
        <f t="shared" ref="H805:H868" si="71">IF(G805=7,3,IF(G805=6,2,1))</f>
        <v>1</v>
      </c>
      <c r="I805" s="1">
        <f t="shared" si="70"/>
        <v>2</v>
      </c>
    </row>
    <row r="806" spans="1:9" x14ac:dyDescent="0.35">
      <c r="A806" s="321">
        <f t="shared" si="68"/>
        <v>42037.083333331466</v>
      </c>
      <c r="B806" s="303"/>
      <c r="C806" s="303">
        <v>771</v>
      </c>
      <c r="D806" s="304">
        <f>INDEX(Method_calculation!$J$161:$L$184,Output_interface!I806,Output_interface!H806)</f>
        <v>0</v>
      </c>
      <c r="E806" s="304">
        <f>INDEX(Method_calculation!$J$194:$L$217,Output_interface!I806,Output_interface!H806)</f>
        <v>0</v>
      </c>
      <c r="G806" s="1">
        <f>VLOOKUP(A806+1/48,Interface!$B$118:$D$483,3)</f>
        <v>1</v>
      </c>
      <c r="H806" s="1">
        <f t="shared" si="71"/>
        <v>1</v>
      </c>
      <c r="I806" s="1">
        <f t="shared" si="70"/>
        <v>3</v>
      </c>
    </row>
    <row r="807" spans="1:9" x14ac:dyDescent="0.35">
      <c r="A807" s="321">
        <f t="shared" si="68"/>
        <v>42037.12499999813</v>
      </c>
      <c r="B807" s="303"/>
      <c r="C807" s="303">
        <v>772</v>
      </c>
      <c r="D807" s="304">
        <f>INDEX(Method_calculation!$J$161:$L$184,Output_interface!I807,Output_interface!H807)</f>
        <v>0</v>
      </c>
      <c r="E807" s="304">
        <f>INDEX(Method_calculation!$J$194:$L$217,Output_interface!I807,Output_interface!H807)</f>
        <v>0</v>
      </c>
      <c r="G807" s="1">
        <f>VLOOKUP(A807+1/48,Interface!$B$118:$D$483,3)</f>
        <v>1</v>
      </c>
      <c r="H807" s="1">
        <f t="shared" si="71"/>
        <v>1</v>
      </c>
      <c r="I807" s="1">
        <f t="shared" si="70"/>
        <v>4</v>
      </c>
    </row>
    <row r="808" spans="1:9" x14ac:dyDescent="0.35">
      <c r="A808" s="321">
        <f t="shared" si="68"/>
        <v>42037.166666664794</v>
      </c>
      <c r="B808" s="303"/>
      <c r="C808" s="303">
        <v>773</v>
      </c>
      <c r="D808" s="304">
        <f>INDEX(Method_calculation!$J$161:$L$184,Output_interface!I808,Output_interface!H808)</f>
        <v>0</v>
      </c>
      <c r="E808" s="304">
        <f>INDEX(Method_calculation!$J$194:$L$217,Output_interface!I808,Output_interface!H808)</f>
        <v>0</v>
      </c>
      <c r="G808" s="1">
        <f>VLOOKUP(A808+1/48,Interface!$B$118:$D$483,3)</f>
        <v>1</v>
      </c>
      <c r="H808" s="1">
        <f t="shared" si="71"/>
        <v>1</v>
      </c>
      <c r="I808" s="1">
        <f t="shared" si="70"/>
        <v>5</v>
      </c>
    </row>
    <row r="809" spans="1:9" x14ac:dyDescent="0.35">
      <c r="A809" s="321">
        <f t="shared" si="68"/>
        <v>42037.208333331459</v>
      </c>
      <c r="B809" s="303"/>
      <c r="C809" s="303">
        <v>774</v>
      </c>
      <c r="D809" s="304">
        <f>INDEX(Method_calculation!$J$161:$L$184,Output_interface!I809,Output_interface!H809)</f>
        <v>0</v>
      </c>
      <c r="E809" s="304">
        <f>INDEX(Method_calculation!$J$194:$L$217,Output_interface!I809,Output_interface!H809)</f>
        <v>0</v>
      </c>
      <c r="G809" s="1">
        <f>VLOOKUP(A809+1/48,Interface!$B$118:$D$483,3)</f>
        <v>1</v>
      </c>
      <c r="H809" s="1">
        <f t="shared" si="71"/>
        <v>1</v>
      </c>
      <c r="I809" s="1">
        <f t="shared" si="70"/>
        <v>6</v>
      </c>
    </row>
    <row r="810" spans="1:9" x14ac:dyDescent="0.35">
      <c r="A810" s="321">
        <f t="shared" si="68"/>
        <v>42037.249999998123</v>
      </c>
      <c r="B810" s="303"/>
      <c r="C810" s="303">
        <v>775</v>
      </c>
      <c r="D810" s="304">
        <f>INDEX(Method_calculation!$J$161:$L$184,Output_interface!I810,Output_interface!H810)</f>
        <v>0</v>
      </c>
      <c r="E810" s="304">
        <f>INDEX(Method_calculation!$J$194:$L$217,Output_interface!I810,Output_interface!H810)</f>
        <v>0</v>
      </c>
      <c r="G810" s="1">
        <f>VLOOKUP(A810+1/48,Interface!$B$118:$D$483,3)</f>
        <v>1</v>
      </c>
      <c r="H810" s="1">
        <f t="shared" si="71"/>
        <v>1</v>
      </c>
      <c r="I810" s="1">
        <f t="shared" si="70"/>
        <v>7</v>
      </c>
    </row>
    <row r="811" spans="1:9" x14ac:dyDescent="0.35">
      <c r="A811" s="321">
        <f t="shared" si="68"/>
        <v>42037.291666664787</v>
      </c>
      <c r="B811" s="303"/>
      <c r="C811" s="303">
        <v>776</v>
      </c>
      <c r="D811" s="304">
        <f>INDEX(Method_calculation!$J$161:$L$184,Output_interface!I811,Output_interface!H811)</f>
        <v>0</v>
      </c>
      <c r="E811" s="304">
        <f>INDEX(Method_calculation!$J$194:$L$217,Output_interface!I811,Output_interface!H811)</f>
        <v>0</v>
      </c>
      <c r="G811" s="1">
        <f>VLOOKUP(A811+1/48,Interface!$B$118:$D$483,3)</f>
        <v>1</v>
      </c>
      <c r="H811" s="1">
        <f t="shared" si="71"/>
        <v>1</v>
      </c>
      <c r="I811" s="1">
        <f t="shared" si="70"/>
        <v>8</v>
      </c>
    </row>
    <row r="812" spans="1:9" x14ac:dyDescent="0.35">
      <c r="A812" s="321">
        <f t="shared" si="68"/>
        <v>42037.333333331451</v>
      </c>
      <c r="B812" s="303"/>
      <c r="C812" s="303">
        <v>777</v>
      </c>
      <c r="D812" s="304">
        <f>INDEX(Method_calculation!$J$161:$L$184,Output_interface!I812,Output_interface!H812)</f>
        <v>0</v>
      </c>
      <c r="E812" s="304">
        <f>INDEX(Method_calculation!$J$194:$L$217,Output_interface!I812,Output_interface!H812)</f>
        <v>0</v>
      </c>
      <c r="G812" s="1">
        <f>VLOOKUP(A812+1/48,Interface!$B$118:$D$483,3)</f>
        <v>1</v>
      </c>
      <c r="H812" s="1">
        <f t="shared" si="71"/>
        <v>1</v>
      </c>
      <c r="I812" s="1">
        <f t="shared" si="70"/>
        <v>9</v>
      </c>
    </row>
    <row r="813" spans="1:9" x14ac:dyDescent="0.35">
      <c r="A813" s="321">
        <f t="shared" si="68"/>
        <v>42037.374999998116</v>
      </c>
      <c r="B813" s="303"/>
      <c r="C813" s="303">
        <v>778</v>
      </c>
      <c r="D813" s="304">
        <f>INDEX(Method_calculation!$J$161:$L$184,Output_interface!I813,Output_interface!H813)</f>
        <v>0</v>
      </c>
      <c r="E813" s="304">
        <f>INDEX(Method_calculation!$J$194:$L$217,Output_interface!I813,Output_interface!H813)</f>
        <v>0</v>
      </c>
      <c r="G813" s="1">
        <f>VLOOKUP(A813+1/48,Interface!$B$118:$D$483,3)</f>
        <v>1</v>
      </c>
      <c r="H813" s="1">
        <f t="shared" si="71"/>
        <v>1</v>
      </c>
      <c r="I813" s="1">
        <f t="shared" si="70"/>
        <v>10</v>
      </c>
    </row>
    <row r="814" spans="1:9" x14ac:dyDescent="0.35">
      <c r="A814" s="321">
        <f t="shared" si="68"/>
        <v>42037.41666666478</v>
      </c>
      <c r="B814" s="303"/>
      <c r="C814" s="303">
        <v>779</v>
      </c>
      <c r="D814" s="304">
        <f>INDEX(Method_calculation!$J$161:$L$184,Output_interface!I814,Output_interface!H814)</f>
        <v>0</v>
      </c>
      <c r="E814" s="304">
        <f>INDEX(Method_calculation!$J$194:$L$217,Output_interface!I814,Output_interface!H814)</f>
        <v>0</v>
      </c>
      <c r="G814" s="1">
        <f>VLOOKUP(A814+1/48,Interface!$B$118:$D$483,3)</f>
        <v>1</v>
      </c>
      <c r="H814" s="1">
        <f t="shared" si="71"/>
        <v>1</v>
      </c>
      <c r="I814" s="1">
        <f t="shared" si="70"/>
        <v>11</v>
      </c>
    </row>
    <row r="815" spans="1:9" x14ac:dyDescent="0.35">
      <c r="A815" s="321">
        <f t="shared" si="68"/>
        <v>42037.458333331444</v>
      </c>
      <c r="B815" s="303"/>
      <c r="C815" s="303">
        <v>780</v>
      </c>
      <c r="D815" s="304">
        <f>INDEX(Method_calculation!$J$161:$L$184,Output_interface!I815,Output_interface!H815)</f>
        <v>0</v>
      </c>
      <c r="E815" s="304">
        <f>INDEX(Method_calculation!$J$194:$L$217,Output_interface!I815,Output_interface!H815)</f>
        <v>0</v>
      </c>
      <c r="G815" s="1">
        <f>VLOOKUP(A815+1/48,Interface!$B$118:$D$483,3)</f>
        <v>1</v>
      </c>
      <c r="H815" s="1">
        <f t="shared" si="71"/>
        <v>1</v>
      </c>
      <c r="I815" s="1">
        <f t="shared" si="70"/>
        <v>12</v>
      </c>
    </row>
    <row r="816" spans="1:9" x14ac:dyDescent="0.35">
      <c r="A816" s="321">
        <f t="shared" si="68"/>
        <v>42037.499999998108</v>
      </c>
      <c r="B816" s="303"/>
      <c r="C816" s="303">
        <v>781</v>
      </c>
      <c r="D816" s="304">
        <f>INDEX(Method_calculation!$J$161:$L$184,Output_interface!I816,Output_interface!H816)</f>
        <v>0</v>
      </c>
      <c r="E816" s="304">
        <f>INDEX(Method_calculation!$J$194:$L$217,Output_interface!I816,Output_interface!H816)</f>
        <v>0</v>
      </c>
      <c r="G816" s="1">
        <f>VLOOKUP(A816+1/48,Interface!$B$118:$D$483,3)</f>
        <v>1</v>
      </c>
      <c r="H816" s="1">
        <f t="shared" si="71"/>
        <v>1</v>
      </c>
      <c r="I816" s="1">
        <f t="shared" si="70"/>
        <v>13</v>
      </c>
    </row>
    <row r="817" spans="1:9" x14ac:dyDescent="0.35">
      <c r="A817" s="321">
        <f t="shared" si="68"/>
        <v>42037.541666664772</v>
      </c>
      <c r="B817" s="303"/>
      <c r="C817" s="303">
        <v>782</v>
      </c>
      <c r="D817" s="304">
        <f>INDEX(Method_calculation!$J$161:$L$184,Output_interface!I817,Output_interface!H817)</f>
        <v>0</v>
      </c>
      <c r="E817" s="304">
        <f>INDEX(Method_calculation!$J$194:$L$217,Output_interface!I817,Output_interface!H817)</f>
        <v>0</v>
      </c>
      <c r="G817" s="1">
        <f>VLOOKUP(A817+1/48,Interface!$B$118:$D$483,3)</f>
        <v>1</v>
      </c>
      <c r="H817" s="1">
        <f t="shared" si="71"/>
        <v>1</v>
      </c>
      <c r="I817" s="1">
        <f t="shared" si="70"/>
        <v>14</v>
      </c>
    </row>
    <row r="818" spans="1:9" x14ac:dyDescent="0.35">
      <c r="A818" s="321">
        <f t="shared" si="68"/>
        <v>42037.583333331437</v>
      </c>
      <c r="B818" s="303"/>
      <c r="C818" s="303">
        <v>783</v>
      </c>
      <c r="D818" s="304">
        <f>INDEX(Method_calculation!$J$161:$L$184,Output_interface!I818,Output_interface!H818)</f>
        <v>0</v>
      </c>
      <c r="E818" s="304">
        <f>INDEX(Method_calculation!$J$194:$L$217,Output_interface!I818,Output_interface!H818)</f>
        <v>0</v>
      </c>
      <c r="G818" s="1">
        <f>VLOOKUP(A818+1/48,Interface!$B$118:$D$483,3)</f>
        <v>1</v>
      </c>
      <c r="H818" s="1">
        <f t="shared" si="71"/>
        <v>1</v>
      </c>
      <c r="I818" s="1">
        <f t="shared" si="70"/>
        <v>15</v>
      </c>
    </row>
    <row r="819" spans="1:9" x14ac:dyDescent="0.35">
      <c r="A819" s="321">
        <f t="shared" si="68"/>
        <v>42037.624999998101</v>
      </c>
      <c r="B819" s="303"/>
      <c r="C819" s="303">
        <v>784</v>
      </c>
      <c r="D819" s="304">
        <f>INDEX(Method_calculation!$J$161:$L$184,Output_interface!I819,Output_interface!H819)</f>
        <v>0</v>
      </c>
      <c r="E819" s="304">
        <f>INDEX(Method_calculation!$J$194:$L$217,Output_interface!I819,Output_interface!H819)</f>
        <v>0</v>
      </c>
      <c r="G819" s="1">
        <f>VLOOKUP(A819+1/48,Interface!$B$118:$D$483,3)</f>
        <v>1</v>
      </c>
      <c r="H819" s="1">
        <f t="shared" si="71"/>
        <v>1</v>
      </c>
      <c r="I819" s="1">
        <f t="shared" si="70"/>
        <v>16</v>
      </c>
    </row>
    <row r="820" spans="1:9" x14ac:dyDescent="0.35">
      <c r="A820" s="321">
        <f t="shared" si="68"/>
        <v>42037.666666664765</v>
      </c>
      <c r="B820" s="303"/>
      <c r="C820" s="303">
        <v>785</v>
      </c>
      <c r="D820" s="304">
        <f>INDEX(Method_calculation!$J$161:$L$184,Output_interface!I820,Output_interface!H820)</f>
        <v>0</v>
      </c>
      <c r="E820" s="304">
        <f>INDEX(Method_calculation!$J$194:$L$217,Output_interface!I820,Output_interface!H820)</f>
        <v>0</v>
      </c>
      <c r="G820" s="1">
        <f>VLOOKUP(A820+1/48,Interface!$B$118:$D$483,3)</f>
        <v>1</v>
      </c>
      <c r="H820" s="1">
        <f t="shared" si="71"/>
        <v>1</v>
      </c>
      <c r="I820" s="1">
        <f t="shared" si="70"/>
        <v>17</v>
      </c>
    </row>
    <row r="821" spans="1:9" x14ac:dyDescent="0.35">
      <c r="A821" s="321">
        <f t="shared" si="68"/>
        <v>42037.708333331429</v>
      </c>
      <c r="B821" s="303"/>
      <c r="C821" s="303">
        <v>786</v>
      </c>
      <c r="D821" s="304">
        <f>INDEX(Method_calculation!$J$161:$L$184,Output_interface!I821,Output_interface!H821)</f>
        <v>0</v>
      </c>
      <c r="E821" s="304">
        <f>INDEX(Method_calculation!$J$194:$L$217,Output_interface!I821,Output_interface!H821)</f>
        <v>0</v>
      </c>
      <c r="G821" s="1">
        <f>VLOOKUP(A821+1/48,Interface!$B$118:$D$483,3)</f>
        <v>1</v>
      </c>
      <c r="H821" s="1">
        <f t="shared" si="71"/>
        <v>1</v>
      </c>
      <c r="I821" s="1">
        <f t="shared" si="70"/>
        <v>18</v>
      </c>
    </row>
    <row r="822" spans="1:9" x14ac:dyDescent="0.35">
      <c r="A822" s="321">
        <f t="shared" si="68"/>
        <v>42037.749999998094</v>
      </c>
      <c r="B822" s="303"/>
      <c r="C822" s="303">
        <v>787</v>
      </c>
      <c r="D822" s="304">
        <f>INDEX(Method_calculation!$J$161:$L$184,Output_interface!I822,Output_interface!H822)</f>
        <v>0</v>
      </c>
      <c r="E822" s="304">
        <f>INDEX(Method_calculation!$J$194:$L$217,Output_interface!I822,Output_interface!H822)</f>
        <v>0</v>
      </c>
      <c r="G822" s="1">
        <f>VLOOKUP(A822+1/48,Interface!$B$118:$D$483,3)</f>
        <v>1</v>
      </c>
      <c r="H822" s="1">
        <f t="shared" si="71"/>
        <v>1</v>
      </c>
      <c r="I822" s="1">
        <f t="shared" si="70"/>
        <v>19</v>
      </c>
    </row>
    <row r="823" spans="1:9" x14ac:dyDescent="0.35">
      <c r="A823" s="321">
        <f t="shared" si="68"/>
        <v>42037.791666664758</v>
      </c>
      <c r="B823" s="303"/>
      <c r="C823" s="303">
        <v>788</v>
      </c>
      <c r="D823" s="304">
        <f>INDEX(Method_calculation!$J$161:$L$184,Output_interface!I823,Output_interface!H823)</f>
        <v>0</v>
      </c>
      <c r="E823" s="304">
        <f>INDEX(Method_calculation!$J$194:$L$217,Output_interface!I823,Output_interface!H823)</f>
        <v>0</v>
      </c>
      <c r="G823" s="1">
        <f>VLOOKUP(A823+1/48,Interface!$B$118:$D$483,3)</f>
        <v>1</v>
      </c>
      <c r="H823" s="1">
        <f t="shared" si="71"/>
        <v>1</v>
      </c>
      <c r="I823" s="1">
        <f t="shared" si="70"/>
        <v>20</v>
      </c>
    </row>
    <row r="824" spans="1:9" x14ac:dyDescent="0.35">
      <c r="A824" s="321">
        <f t="shared" si="68"/>
        <v>42037.833333331422</v>
      </c>
      <c r="B824" s="303"/>
      <c r="C824" s="303">
        <v>789</v>
      </c>
      <c r="D824" s="304">
        <f>INDEX(Method_calculation!$J$161:$L$184,Output_interface!I824,Output_interface!H824)</f>
        <v>0</v>
      </c>
      <c r="E824" s="304">
        <f>INDEX(Method_calculation!$J$194:$L$217,Output_interface!I824,Output_interface!H824)</f>
        <v>0</v>
      </c>
      <c r="G824" s="1">
        <f>VLOOKUP(A824+1/48,Interface!$B$118:$D$483,3)</f>
        <v>1</v>
      </c>
      <c r="H824" s="1">
        <f t="shared" si="71"/>
        <v>1</v>
      </c>
      <c r="I824" s="1">
        <f t="shared" si="70"/>
        <v>21</v>
      </c>
    </row>
    <row r="825" spans="1:9" x14ac:dyDescent="0.35">
      <c r="A825" s="321">
        <f t="shared" si="68"/>
        <v>42037.874999998086</v>
      </c>
      <c r="B825" s="303"/>
      <c r="C825" s="303">
        <v>790</v>
      </c>
      <c r="D825" s="304">
        <f>INDEX(Method_calculation!$J$161:$L$184,Output_interface!I825,Output_interface!H825)</f>
        <v>0</v>
      </c>
      <c r="E825" s="304">
        <f>INDEX(Method_calculation!$J$194:$L$217,Output_interface!I825,Output_interface!H825)</f>
        <v>0</v>
      </c>
      <c r="G825" s="1">
        <f>VLOOKUP(A825+1/48,Interface!$B$118:$D$483,3)</f>
        <v>1</v>
      </c>
      <c r="H825" s="1">
        <f t="shared" si="71"/>
        <v>1</v>
      </c>
      <c r="I825" s="1">
        <f t="shared" si="70"/>
        <v>22</v>
      </c>
    </row>
    <row r="826" spans="1:9" x14ac:dyDescent="0.35">
      <c r="A826" s="321">
        <f t="shared" si="68"/>
        <v>42037.916666664751</v>
      </c>
      <c r="B826" s="303"/>
      <c r="C826" s="303">
        <v>791</v>
      </c>
      <c r="D826" s="304">
        <f>INDEX(Method_calculation!$J$161:$L$184,Output_interface!I826,Output_interface!H826)</f>
        <v>0</v>
      </c>
      <c r="E826" s="304">
        <f>INDEX(Method_calculation!$J$194:$L$217,Output_interface!I826,Output_interface!H826)</f>
        <v>0</v>
      </c>
      <c r="G826" s="1">
        <f>VLOOKUP(A826+1/48,Interface!$B$118:$D$483,3)</f>
        <v>1</v>
      </c>
      <c r="H826" s="1">
        <f t="shared" si="71"/>
        <v>1</v>
      </c>
      <c r="I826" s="1">
        <f t="shared" si="70"/>
        <v>23</v>
      </c>
    </row>
    <row r="827" spans="1:9" x14ac:dyDescent="0.35">
      <c r="A827" s="322">
        <f t="shared" si="68"/>
        <v>42037.958333331415</v>
      </c>
      <c r="B827" s="306"/>
      <c r="C827" s="306">
        <v>792</v>
      </c>
      <c r="D827" s="307">
        <f>INDEX(Method_calculation!$J$161:$L$184,Output_interface!I827,Output_interface!H827)</f>
        <v>0</v>
      </c>
      <c r="E827" s="307">
        <f>INDEX(Method_calculation!$J$194:$L$217,Output_interface!I827,Output_interface!H827)</f>
        <v>0</v>
      </c>
      <c r="G827" s="1">
        <f>VLOOKUP(A827+1/48,Interface!$B$118:$D$483,3)</f>
        <v>1</v>
      </c>
      <c r="H827" s="1">
        <f t="shared" si="71"/>
        <v>1</v>
      </c>
      <c r="I827" s="1">
        <f t="shared" si="70"/>
        <v>24</v>
      </c>
    </row>
    <row r="828" spans="1:9" x14ac:dyDescent="0.35">
      <c r="A828" s="299">
        <f t="shared" si="68"/>
        <v>42037.999999998079</v>
      </c>
      <c r="B828" s="300" t="str">
        <f t="shared" ref="B828" si="72">INDEX($H$27:$H$29,H828)</f>
        <v>Workday</v>
      </c>
      <c r="C828" s="300">
        <v>793</v>
      </c>
      <c r="D828" s="301">
        <f>INDEX(Method_calculation!$J$161:$L$184,Output_interface!I828,Output_interface!H828)</f>
        <v>0</v>
      </c>
      <c r="E828" s="301">
        <f>INDEX(Method_calculation!$J$194:$L$217,Output_interface!I828,Output_interface!H828)</f>
        <v>0</v>
      </c>
      <c r="G828" s="1">
        <f>VLOOKUP(A828+1/48,Interface!$B$118:$D$483,3)</f>
        <v>2</v>
      </c>
      <c r="H828" s="1">
        <f t="shared" si="71"/>
        <v>1</v>
      </c>
      <c r="I828" s="1">
        <f t="shared" si="70"/>
        <v>1</v>
      </c>
    </row>
    <row r="829" spans="1:9" x14ac:dyDescent="0.35">
      <c r="A829" s="321">
        <f t="shared" si="68"/>
        <v>42038.041666664743</v>
      </c>
      <c r="B829" s="303"/>
      <c r="C829" s="303">
        <v>794</v>
      </c>
      <c r="D829" s="304">
        <f>INDEX(Method_calculation!$J$161:$L$184,Output_interface!I829,Output_interface!H829)</f>
        <v>0</v>
      </c>
      <c r="E829" s="304">
        <f>INDEX(Method_calculation!$J$194:$L$217,Output_interface!I829,Output_interface!H829)</f>
        <v>0</v>
      </c>
      <c r="G829" s="1">
        <f>VLOOKUP(A829+1/48,Interface!$B$118:$D$483,3)</f>
        <v>2</v>
      </c>
      <c r="H829" s="1">
        <f t="shared" si="71"/>
        <v>1</v>
      </c>
      <c r="I829" s="1">
        <f t="shared" si="70"/>
        <v>2</v>
      </c>
    </row>
    <row r="830" spans="1:9" x14ac:dyDescent="0.35">
      <c r="A830" s="321">
        <f t="shared" si="68"/>
        <v>42038.083333331408</v>
      </c>
      <c r="B830" s="303"/>
      <c r="C830" s="303">
        <v>795</v>
      </c>
      <c r="D830" s="304">
        <f>INDEX(Method_calculation!$J$161:$L$184,Output_interface!I830,Output_interface!H830)</f>
        <v>0</v>
      </c>
      <c r="E830" s="304">
        <f>INDEX(Method_calculation!$J$194:$L$217,Output_interface!I830,Output_interface!H830)</f>
        <v>0</v>
      </c>
      <c r="G830" s="1">
        <f>VLOOKUP(A830+1/48,Interface!$B$118:$D$483,3)</f>
        <v>2</v>
      </c>
      <c r="H830" s="1">
        <f t="shared" si="71"/>
        <v>1</v>
      </c>
      <c r="I830" s="1">
        <f t="shared" si="70"/>
        <v>3</v>
      </c>
    </row>
    <row r="831" spans="1:9" x14ac:dyDescent="0.35">
      <c r="A831" s="321">
        <f t="shared" si="68"/>
        <v>42038.124999998072</v>
      </c>
      <c r="B831" s="303"/>
      <c r="C831" s="303">
        <v>796</v>
      </c>
      <c r="D831" s="304">
        <f>INDEX(Method_calculation!$J$161:$L$184,Output_interface!I831,Output_interface!H831)</f>
        <v>0</v>
      </c>
      <c r="E831" s="304">
        <f>INDEX(Method_calculation!$J$194:$L$217,Output_interface!I831,Output_interface!H831)</f>
        <v>0</v>
      </c>
      <c r="G831" s="1">
        <f>VLOOKUP(A831+1/48,Interface!$B$118:$D$483,3)</f>
        <v>2</v>
      </c>
      <c r="H831" s="1">
        <f t="shared" si="71"/>
        <v>1</v>
      </c>
      <c r="I831" s="1">
        <f t="shared" si="70"/>
        <v>4</v>
      </c>
    </row>
    <row r="832" spans="1:9" x14ac:dyDescent="0.35">
      <c r="A832" s="321">
        <f t="shared" si="68"/>
        <v>42038.166666664736</v>
      </c>
      <c r="B832" s="303"/>
      <c r="C832" s="303">
        <v>797</v>
      </c>
      <c r="D832" s="304">
        <f>INDEX(Method_calculation!$J$161:$L$184,Output_interface!I832,Output_interface!H832)</f>
        <v>0</v>
      </c>
      <c r="E832" s="304">
        <f>INDEX(Method_calculation!$J$194:$L$217,Output_interface!I832,Output_interface!H832)</f>
        <v>0</v>
      </c>
      <c r="G832" s="1">
        <f>VLOOKUP(A832+1/48,Interface!$B$118:$D$483,3)</f>
        <v>2</v>
      </c>
      <c r="H832" s="1">
        <f t="shared" si="71"/>
        <v>1</v>
      </c>
      <c r="I832" s="1">
        <f t="shared" si="70"/>
        <v>5</v>
      </c>
    </row>
    <row r="833" spans="1:9" x14ac:dyDescent="0.35">
      <c r="A833" s="321">
        <f t="shared" si="68"/>
        <v>42038.2083333314</v>
      </c>
      <c r="B833" s="303"/>
      <c r="C833" s="303">
        <v>798</v>
      </c>
      <c r="D833" s="304">
        <f>INDEX(Method_calculation!$J$161:$L$184,Output_interface!I833,Output_interface!H833)</f>
        <v>0</v>
      </c>
      <c r="E833" s="304">
        <f>INDEX(Method_calculation!$J$194:$L$217,Output_interface!I833,Output_interface!H833)</f>
        <v>0</v>
      </c>
      <c r="G833" s="1">
        <f>VLOOKUP(A833+1/48,Interface!$B$118:$D$483,3)</f>
        <v>2</v>
      </c>
      <c r="H833" s="1">
        <f t="shared" si="71"/>
        <v>1</v>
      </c>
      <c r="I833" s="1">
        <f t="shared" si="70"/>
        <v>6</v>
      </c>
    </row>
    <row r="834" spans="1:9" x14ac:dyDescent="0.35">
      <c r="A834" s="321">
        <f t="shared" si="68"/>
        <v>42038.249999998065</v>
      </c>
      <c r="B834" s="303"/>
      <c r="C834" s="303">
        <v>799</v>
      </c>
      <c r="D834" s="304">
        <f>INDEX(Method_calculation!$J$161:$L$184,Output_interface!I834,Output_interface!H834)</f>
        <v>0</v>
      </c>
      <c r="E834" s="304">
        <f>INDEX(Method_calculation!$J$194:$L$217,Output_interface!I834,Output_interface!H834)</f>
        <v>0</v>
      </c>
      <c r="G834" s="1">
        <f>VLOOKUP(A834+1/48,Interface!$B$118:$D$483,3)</f>
        <v>2</v>
      </c>
      <c r="H834" s="1">
        <f t="shared" si="71"/>
        <v>1</v>
      </c>
      <c r="I834" s="1">
        <f t="shared" si="70"/>
        <v>7</v>
      </c>
    </row>
    <row r="835" spans="1:9" x14ac:dyDescent="0.35">
      <c r="A835" s="321">
        <f t="shared" si="68"/>
        <v>42038.291666664729</v>
      </c>
      <c r="B835" s="303"/>
      <c r="C835" s="303">
        <v>800</v>
      </c>
      <c r="D835" s="304">
        <f>INDEX(Method_calculation!$J$161:$L$184,Output_interface!I835,Output_interface!H835)</f>
        <v>0</v>
      </c>
      <c r="E835" s="304">
        <f>INDEX(Method_calculation!$J$194:$L$217,Output_interface!I835,Output_interface!H835)</f>
        <v>0</v>
      </c>
      <c r="G835" s="1">
        <f>VLOOKUP(A835+1/48,Interface!$B$118:$D$483,3)</f>
        <v>2</v>
      </c>
      <c r="H835" s="1">
        <f t="shared" si="71"/>
        <v>1</v>
      </c>
      <c r="I835" s="1">
        <f t="shared" si="70"/>
        <v>8</v>
      </c>
    </row>
    <row r="836" spans="1:9" x14ac:dyDescent="0.35">
      <c r="A836" s="321">
        <f t="shared" si="68"/>
        <v>42038.333333331393</v>
      </c>
      <c r="B836" s="303"/>
      <c r="C836" s="303">
        <v>801</v>
      </c>
      <c r="D836" s="304">
        <f>INDEX(Method_calculation!$J$161:$L$184,Output_interface!I836,Output_interface!H836)</f>
        <v>0</v>
      </c>
      <c r="E836" s="304">
        <f>INDEX(Method_calculation!$J$194:$L$217,Output_interface!I836,Output_interface!H836)</f>
        <v>0</v>
      </c>
      <c r="G836" s="1">
        <f>VLOOKUP(A836+1/48,Interface!$B$118:$D$483,3)</f>
        <v>2</v>
      </c>
      <c r="H836" s="1">
        <f t="shared" si="71"/>
        <v>1</v>
      </c>
      <c r="I836" s="1">
        <f t="shared" si="70"/>
        <v>9</v>
      </c>
    </row>
    <row r="837" spans="1:9" x14ac:dyDescent="0.35">
      <c r="A837" s="321">
        <f t="shared" si="68"/>
        <v>42038.374999998057</v>
      </c>
      <c r="B837" s="303"/>
      <c r="C837" s="303">
        <v>802</v>
      </c>
      <c r="D837" s="304">
        <f>INDEX(Method_calculation!$J$161:$L$184,Output_interface!I837,Output_interface!H837)</f>
        <v>0</v>
      </c>
      <c r="E837" s="304">
        <f>INDEX(Method_calculation!$J$194:$L$217,Output_interface!I837,Output_interface!H837)</f>
        <v>0</v>
      </c>
      <c r="G837" s="1">
        <f>VLOOKUP(A837+1/48,Interface!$B$118:$D$483,3)</f>
        <v>2</v>
      </c>
      <c r="H837" s="1">
        <f t="shared" si="71"/>
        <v>1</v>
      </c>
      <c r="I837" s="1">
        <f t="shared" si="70"/>
        <v>10</v>
      </c>
    </row>
    <row r="838" spans="1:9" x14ac:dyDescent="0.35">
      <c r="A838" s="321">
        <f t="shared" si="68"/>
        <v>42038.416666664722</v>
      </c>
      <c r="B838" s="303"/>
      <c r="C838" s="303">
        <v>803</v>
      </c>
      <c r="D838" s="304">
        <f>INDEX(Method_calculation!$J$161:$L$184,Output_interface!I838,Output_interface!H838)</f>
        <v>0</v>
      </c>
      <c r="E838" s="304">
        <f>INDEX(Method_calculation!$J$194:$L$217,Output_interface!I838,Output_interface!H838)</f>
        <v>0</v>
      </c>
      <c r="G838" s="1">
        <f>VLOOKUP(A838+1/48,Interface!$B$118:$D$483,3)</f>
        <v>2</v>
      </c>
      <c r="H838" s="1">
        <f t="shared" si="71"/>
        <v>1</v>
      </c>
      <c r="I838" s="1">
        <f t="shared" si="70"/>
        <v>11</v>
      </c>
    </row>
    <row r="839" spans="1:9" x14ac:dyDescent="0.35">
      <c r="A839" s="321">
        <f t="shared" si="68"/>
        <v>42038.458333331386</v>
      </c>
      <c r="B839" s="303"/>
      <c r="C839" s="303">
        <v>804</v>
      </c>
      <c r="D839" s="304">
        <f>INDEX(Method_calculation!$J$161:$L$184,Output_interface!I839,Output_interface!H839)</f>
        <v>0</v>
      </c>
      <c r="E839" s="304">
        <f>INDEX(Method_calculation!$J$194:$L$217,Output_interface!I839,Output_interface!H839)</f>
        <v>0</v>
      </c>
      <c r="G839" s="1">
        <f>VLOOKUP(A839+1/48,Interface!$B$118:$D$483,3)</f>
        <v>2</v>
      </c>
      <c r="H839" s="1">
        <f t="shared" si="71"/>
        <v>1</v>
      </c>
      <c r="I839" s="1">
        <f t="shared" si="70"/>
        <v>12</v>
      </c>
    </row>
    <row r="840" spans="1:9" x14ac:dyDescent="0.35">
      <c r="A840" s="321">
        <f t="shared" si="68"/>
        <v>42038.49999999805</v>
      </c>
      <c r="B840" s="303"/>
      <c r="C840" s="303">
        <v>805</v>
      </c>
      <c r="D840" s="304">
        <f>INDEX(Method_calculation!$J$161:$L$184,Output_interface!I840,Output_interface!H840)</f>
        <v>0</v>
      </c>
      <c r="E840" s="304">
        <f>INDEX(Method_calculation!$J$194:$L$217,Output_interface!I840,Output_interface!H840)</f>
        <v>0</v>
      </c>
      <c r="G840" s="1">
        <f>VLOOKUP(A840+1/48,Interface!$B$118:$D$483,3)</f>
        <v>2</v>
      </c>
      <c r="H840" s="1">
        <f t="shared" si="71"/>
        <v>1</v>
      </c>
      <c r="I840" s="1">
        <f t="shared" si="70"/>
        <v>13</v>
      </c>
    </row>
    <row r="841" spans="1:9" x14ac:dyDescent="0.35">
      <c r="A841" s="321">
        <f t="shared" si="68"/>
        <v>42038.541666664714</v>
      </c>
      <c r="B841" s="303"/>
      <c r="C841" s="303">
        <v>806</v>
      </c>
      <c r="D841" s="304">
        <f>INDEX(Method_calculation!$J$161:$L$184,Output_interface!I841,Output_interface!H841)</f>
        <v>0</v>
      </c>
      <c r="E841" s="304">
        <f>INDEX(Method_calculation!$J$194:$L$217,Output_interface!I841,Output_interface!H841)</f>
        <v>0</v>
      </c>
      <c r="G841" s="1">
        <f>VLOOKUP(A841+1/48,Interface!$B$118:$D$483,3)</f>
        <v>2</v>
      </c>
      <c r="H841" s="1">
        <f t="shared" si="71"/>
        <v>1</v>
      </c>
      <c r="I841" s="1">
        <f t="shared" si="70"/>
        <v>14</v>
      </c>
    </row>
    <row r="842" spans="1:9" x14ac:dyDescent="0.35">
      <c r="A842" s="321">
        <f t="shared" si="68"/>
        <v>42038.583333331379</v>
      </c>
      <c r="B842" s="303"/>
      <c r="C842" s="303">
        <v>807</v>
      </c>
      <c r="D842" s="304">
        <f>INDEX(Method_calculation!$J$161:$L$184,Output_interface!I842,Output_interface!H842)</f>
        <v>0</v>
      </c>
      <c r="E842" s="304">
        <f>INDEX(Method_calculation!$J$194:$L$217,Output_interface!I842,Output_interface!H842)</f>
        <v>0</v>
      </c>
      <c r="G842" s="1">
        <f>VLOOKUP(A842+1/48,Interface!$B$118:$D$483,3)</f>
        <v>2</v>
      </c>
      <c r="H842" s="1">
        <f t="shared" si="71"/>
        <v>1</v>
      </c>
      <c r="I842" s="1">
        <f t="shared" si="70"/>
        <v>15</v>
      </c>
    </row>
    <row r="843" spans="1:9" x14ac:dyDescent="0.35">
      <c r="A843" s="321">
        <f t="shared" si="68"/>
        <v>42038.624999998043</v>
      </c>
      <c r="B843" s="303"/>
      <c r="C843" s="303">
        <v>808</v>
      </c>
      <c r="D843" s="304">
        <f>INDEX(Method_calculation!$J$161:$L$184,Output_interface!I843,Output_interface!H843)</f>
        <v>0</v>
      </c>
      <c r="E843" s="304">
        <f>INDEX(Method_calculation!$J$194:$L$217,Output_interface!I843,Output_interface!H843)</f>
        <v>0</v>
      </c>
      <c r="G843" s="1">
        <f>VLOOKUP(A843+1/48,Interface!$B$118:$D$483,3)</f>
        <v>2</v>
      </c>
      <c r="H843" s="1">
        <f t="shared" si="71"/>
        <v>1</v>
      </c>
      <c r="I843" s="1">
        <f t="shared" si="70"/>
        <v>16</v>
      </c>
    </row>
    <row r="844" spans="1:9" x14ac:dyDescent="0.35">
      <c r="A844" s="321">
        <f t="shared" si="68"/>
        <v>42038.666666664707</v>
      </c>
      <c r="B844" s="303"/>
      <c r="C844" s="303">
        <v>809</v>
      </c>
      <c r="D844" s="304">
        <f>INDEX(Method_calculation!$J$161:$L$184,Output_interface!I844,Output_interface!H844)</f>
        <v>0</v>
      </c>
      <c r="E844" s="304">
        <f>INDEX(Method_calculation!$J$194:$L$217,Output_interface!I844,Output_interface!H844)</f>
        <v>0</v>
      </c>
      <c r="G844" s="1">
        <f>VLOOKUP(A844+1/48,Interface!$B$118:$D$483,3)</f>
        <v>2</v>
      </c>
      <c r="H844" s="1">
        <f t="shared" si="71"/>
        <v>1</v>
      </c>
      <c r="I844" s="1">
        <f t="shared" si="70"/>
        <v>17</v>
      </c>
    </row>
    <row r="845" spans="1:9" x14ac:dyDescent="0.35">
      <c r="A845" s="321">
        <f t="shared" si="68"/>
        <v>42038.708333331371</v>
      </c>
      <c r="B845" s="303"/>
      <c r="C845" s="303">
        <v>810</v>
      </c>
      <c r="D845" s="304">
        <f>INDEX(Method_calculation!$J$161:$L$184,Output_interface!I845,Output_interface!H845)</f>
        <v>0</v>
      </c>
      <c r="E845" s="304">
        <f>INDEX(Method_calculation!$J$194:$L$217,Output_interface!I845,Output_interface!H845)</f>
        <v>0</v>
      </c>
      <c r="G845" s="1">
        <f>VLOOKUP(A845+1/48,Interface!$B$118:$D$483,3)</f>
        <v>2</v>
      </c>
      <c r="H845" s="1">
        <f t="shared" si="71"/>
        <v>1</v>
      </c>
      <c r="I845" s="1">
        <f t="shared" si="70"/>
        <v>18</v>
      </c>
    </row>
    <row r="846" spans="1:9" x14ac:dyDescent="0.35">
      <c r="A846" s="321">
        <f t="shared" si="68"/>
        <v>42038.749999998035</v>
      </c>
      <c r="B846" s="303"/>
      <c r="C846" s="303">
        <v>811</v>
      </c>
      <c r="D846" s="304">
        <f>INDEX(Method_calculation!$J$161:$L$184,Output_interface!I846,Output_interface!H846)</f>
        <v>0</v>
      </c>
      <c r="E846" s="304">
        <f>INDEX(Method_calculation!$J$194:$L$217,Output_interface!I846,Output_interface!H846)</f>
        <v>0</v>
      </c>
      <c r="G846" s="1">
        <f>VLOOKUP(A846+1/48,Interface!$B$118:$D$483,3)</f>
        <v>2</v>
      </c>
      <c r="H846" s="1">
        <f t="shared" si="71"/>
        <v>1</v>
      </c>
      <c r="I846" s="1">
        <f t="shared" si="70"/>
        <v>19</v>
      </c>
    </row>
    <row r="847" spans="1:9" x14ac:dyDescent="0.35">
      <c r="A847" s="321">
        <f t="shared" si="68"/>
        <v>42038.7916666647</v>
      </c>
      <c r="B847" s="303"/>
      <c r="C847" s="303">
        <v>812</v>
      </c>
      <c r="D847" s="304">
        <f>INDEX(Method_calculation!$J$161:$L$184,Output_interface!I847,Output_interface!H847)</f>
        <v>0</v>
      </c>
      <c r="E847" s="304">
        <f>INDEX(Method_calculation!$J$194:$L$217,Output_interface!I847,Output_interface!H847)</f>
        <v>0</v>
      </c>
      <c r="G847" s="1">
        <f>VLOOKUP(A847+1/48,Interface!$B$118:$D$483,3)</f>
        <v>2</v>
      </c>
      <c r="H847" s="1">
        <f t="shared" si="71"/>
        <v>1</v>
      </c>
      <c r="I847" s="1">
        <f t="shared" si="70"/>
        <v>20</v>
      </c>
    </row>
    <row r="848" spans="1:9" x14ac:dyDescent="0.35">
      <c r="A848" s="321">
        <f t="shared" ref="A848:A911" si="73">+A847+1/24</f>
        <v>42038.833333331364</v>
      </c>
      <c r="B848" s="303"/>
      <c r="C848" s="303">
        <v>813</v>
      </c>
      <c r="D848" s="304">
        <f>INDEX(Method_calculation!$J$161:$L$184,Output_interface!I848,Output_interface!H848)</f>
        <v>0</v>
      </c>
      <c r="E848" s="304">
        <f>INDEX(Method_calculation!$J$194:$L$217,Output_interface!I848,Output_interface!H848)</f>
        <v>0</v>
      </c>
      <c r="G848" s="1">
        <f>VLOOKUP(A848+1/48,Interface!$B$118:$D$483,3)</f>
        <v>2</v>
      </c>
      <c r="H848" s="1">
        <f t="shared" si="71"/>
        <v>1</v>
      </c>
      <c r="I848" s="1">
        <f t="shared" si="70"/>
        <v>21</v>
      </c>
    </row>
    <row r="849" spans="1:9" x14ac:dyDescent="0.35">
      <c r="A849" s="321">
        <f t="shared" si="73"/>
        <v>42038.874999998028</v>
      </c>
      <c r="B849" s="303"/>
      <c r="C849" s="303">
        <v>814</v>
      </c>
      <c r="D849" s="304">
        <f>INDEX(Method_calculation!$J$161:$L$184,Output_interface!I849,Output_interface!H849)</f>
        <v>0</v>
      </c>
      <c r="E849" s="304">
        <f>INDEX(Method_calculation!$J$194:$L$217,Output_interface!I849,Output_interface!H849)</f>
        <v>0</v>
      </c>
      <c r="G849" s="1">
        <f>VLOOKUP(A849+1/48,Interface!$B$118:$D$483,3)</f>
        <v>2</v>
      </c>
      <c r="H849" s="1">
        <f t="shared" si="71"/>
        <v>1</v>
      </c>
      <c r="I849" s="1">
        <f t="shared" si="70"/>
        <v>22</v>
      </c>
    </row>
    <row r="850" spans="1:9" x14ac:dyDescent="0.35">
      <c r="A850" s="321">
        <f t="shared" si="73"/>
        <v>42038.916666664692</v>
      </c>
      <c r="B850" s="303"/>
      <c r="C850" s="303">
        <v>815</v>
      </c>
      <c r="D850" s="304">
        <f>INDEX(Method_calculation!$J$161:$L$184,Output_interface!I850,Output_interface!H850)</f>
        <v>0</v>
      </c>
      <c r="E850" s="304">
        <f>INDEX(Method_calculation!$J$194:$L$217,Output_interface!I850,Output_interface!H850)</f>
        <v>0</v>
      </c>
      <c r="G850" s="1">
        <f>VLOOKUP(A850+1/48,Interface!$B$118:$D$483,3)</f>
        <v>2</v>
      </c>
      <c r="H850" s="1">
        <f t="shared" si="71"/>
        <v>1</v>
      </c>
      <c r="I850" s="1">
        <f t="shared" si="70"/>
        <v>23</v>
      </c>
    </row>
    <row r="851" spans="1:9" x14ac:dyDescent="0.35">
      <c r="A851" s="322">
        <f t="shared" si="73"/>
        <v>42038.958333331357</v>
      </c>
      <c r="B851" s="306"/>
      <c r="C851" s="306">
        <v>816</v>
      </c>
      <c r="D851" s="307">
        <f>INDEX(Method_calculation!$J$161:$L$184,Output_interface!I851,Output_interface!H851)</f>
        <v>0</v>
      </c>
      <c r="E851" s="307">
        <f>INDEX(Method_calculation!$J$194:$L$217,Output_interface!I851,Output_interface!H851)</f>
        <v>0</v>
      </c>
      <c r="G851" s="1">
        <f>VLOOKUP(A851+1/48,Interface!$B$118:$D$483,3)</f>
        <v>2</v>
      </c>
      <c r="H851" s="1">
        <f t="shared" si="71"/>
        <v>1</v>
      </c>
      <c r="I851" s="1">
        <f t="shared" si="70"/>
        <v>24</v>
      </c>
    </row>
    <row r="852" spans="1:9" x14ac:dyDescent="0.35">
      <c r="A852" s="299">
        <f t="shared" si="73"/>
        <v>42038.999999998021</v>
      </c>
      <c r="B852" s="300" t="str">
        <f t="shared" ref="B852" si="74">INDEX($H$27:$H$29,H852)</f>
        <v>Workday</v>
      </c>
      <c r="C852" s="300">
        <v>817</v>
      </c>
      <c r="D852" s="301">
        <f>INDEX(Method_calculation!$J$161:$L$184,Output_interface!I852,Output_interface!H852)</f>
        <v>0</v>
      </c>
      <c r="E852" s="301">
        <f>INDEX(Method_calculation!$J$194:$L$217,Output_interface!I852,Output_interface!H852)</f>
        <v>0</v>
      </c>
      <c r="G852" s="1">
        <f>VLOOKUP(A852+1/48,Interface!$B$118:$D$483,3)</f>
        <v>3</v>
      </c>
      <c r="H852" s="1">
        <f t="shared" si="71"/>
        <v>1</v>
      </c>
      <c r="I852" s="1">
        <f t="shared" si="70"/>
        <v>1</v>
      </c>
    </row>
    <row r="853" spans="1:9" x14ac:dyDescent="0.35">
      <c r="A853" s="321">
        <f t="shared" si="73"/>
        <v>42039.041666664685</v>
      </c>
      <c r="B853" s="303"/>
      <c r="C853" s="303">
        <v>818</v>
      </c>
      <c r="D853" s="304">
        <f>INDEX(Method_calculation!$J$161:$L$184,Output_interface!I853,Output_interface!H853)</f>
        <v>0</v>
      </c>
      <c r="E853" s="304">
        <f>INDEX(Method_calculation!$J$194:$L$217,Output_interface!I853,Output_interface!H853)</f>
        <v>0</v>
      </c>
      <c r="G853" s="1">
        <f>VLOOKUP(A853+1/48,Interface!$B$118:$D$483,3)</f>
        <v>3</v>
      </c>
      <c r="H853" s="1">
        <f t="shared" si="71"/>
        <v>1</v>
      </c>
      <c r="I853" s="1">
        <f t="shared" si="70"/>
        <v>2</v>
      </c>
    </row>
    <row r="854" spans="1:9" x14ac:dyDescent="0.35">
      <c r="A854" s="321">
        <f t="shared" si="73"/>
        <v>42039.083333331349</v>
      </c>
      <c r="B854" s="303"/>
      <c r="C854" s="303">
        <v>819</v>
      </c>
      <c r="D854" s="304">
        <f>INDEX(Method_calculation!$J$161:$L$184,Output_interface!I854,Output_interface!H854)</f>
        <v>0</v>
      </c>
      <c r="E854" s="304">
        <f>INDEX(Method_calculation!$J$194:$L$217,Output_interface!I854,Output_interface!H854)</f>
        <v>0</v>
      </c>
      <c r="G854" s="1">
        <f>VLOOKUP(A854+1/48,Interface!$B$118:$D$483,3)</f>
        <v>3</v>
      </c>
      <c r="H854" s="1">
        <f t="shared" si="71"/>
        <v>1</v>
      </c>
      <c r="I854" s="1">
        <f t="shared" si="70"/>
        <v>3</v>
      </c>
    </row>
    <row r="855" spans="1:9" x14ac:dyDescent="0.35">
      <c r="A855" s="321">
        <f t="shared" si="73"/>
        <v>42039.124999998014</v>
      </c>
      <c r="B855" s="303"/>
      <c r="C855" s="303">
        <v>820</v>
      </c>
      <c r="D855" s="304">
        <f>INDEX(Method_calculation!$J$161:$L$184,Output_interface!I855,Output_interface!H855)</f>
        <v>0</v>
      </c>
      <c r="E855" s="304">
        <f>INDEX(Method_calculation!$J$194:$L$217,Output_interface!I855,Output_interface!H855)</f>
        <v>0</v>
      </c>
      <c r="G855" s="1">
        <f>VLOOKUP(A855+1/48,Interface!$B$118:$D$483,3)</f>
        <v>3</v>
      </c>
      <c r="H855" s="1">
        <f t="shared" si="71"/>
        <v>1</v>
      </c>
      <c r="I855" s="1">
        <f t="shared" si="70"/>
        <v>4</v>
      </c>
    </row>
    <row r="856" spans="1:9" x14ac:dyDescent="0.35">
      <c r="A856" s="321">
        <f t="shared" si="73"/>
        <v>42039.166666664678</v>
      </c>
      <c r="B856" s="303"/>
      <c r="C856" s="303">
        <v>821</v>
      </c>
      <c r="D856" s="304">
        <f>INDEX(Method_calculation!$J$161:$L$184,Output_interface!I856,Output_interface!H856)</f>
        <v>0</v>
      </c>
      <c r="E856" s="304">
        <f>INDEX(Method_calculation!$J$194:$L$217,Output_interface!I856,Output_interface!H856)</f>
        <v>0</v>
      </c>
      <c r="G856" s="1">
        <f>VLOOKUP(A856+1/48,Interface!$B$118:$D$483,3)</f>
        <v>3</v>
      </c>
      <c r="H856" s="1">
        <f t="shared" si="71"/>
        <v>1</v>
      </c>
      <c r="I856" s="1">
        <f t="shared" si="70"/>
        <v>5</v>
      </c>
    </row>
    <row r="857" spans="1:9" x14ac:dyDescent="0.35">
      <c r="A857" s="321">
        <f t="shared" si="73"/>
        <v>42039.208333331342</v>
      </c>
      <c r="B857" s="303"/>
      <c r="C857" s="303">
        <v>822</v>
      </c>
      <c r="D857" s="304">
        <f>INDEX(Method_calculation!$J$161:$L$184,Output_interface!I857,Output_interface!H857)</f>
        <v>0</v>
      </c>
      <c r="E857" s="304">
        <f>INDEX(Method_calculation!$J$194:$L$217,Output_interface!I857,Output_interface!H857)</f>
        <v>0</v>
      </c>
      <c r="G857" s="1">
        <f>VLOOKUP(A857+1/48,Interface!$B$118:$D$483,3)</f>
        <v>3</v>
      </c>
      <c r="H857" s="1">
        <f t="shared" si="71"/>
        <v>1</v>
      </c>
      <c r="I857" s="1">
        <f t="shared" si="70"/>
        <v>6</v>
      </c>
    </row>
    <row r="858" spans="1:9" x14ac:dyDescent="0.35">
      <c r="A858" s="321">
        <f t="shared" si="73"/>
        <v>42039.249999998006</v>
      </c>
      <c r="B858" s="303"/>
      <c r="C858" s="303">
        <v>823</v>
      </c>
      <c r="D858" s="304">
        <f>INDEX(Method_calculation!$J$161:$L$184,Output_interface!I858,Output_interface!H858)</f>
        <v>0</v>
      </c>
      <c r="E858" s="304">
        <f>INDEX(Method_calculation!$J$194:$L$217,Output_interface!I858,Output_interface!H858)</f>
        <v>0</v>
      </c>
      <c r="G858" s="1">
        <f>VLOOKUP(A858+1/48,Interface!$B$118:$D$483,3)</f>
        <v>3</v>
      </c>
      <c r="H858" s="1">
        <f t="shared" si="71"/>
        <v>1</v>
      </c>
      <c r="I858" s="1">
        <f t="shared" si="70"/>
        <v>7</v>
      </c>
    </row>
    <row r="859" spans="1:9" x14ac:dyDescent="0.35">
      <c r="A859" s="321">
        <f t="shared" si="73"/>
        <v>42039.291666664671</v>
      </c>
      <c r="B859" s="303"/>
      <c r="C859" s="303">
        <v>824</v>
      </c>
      <c r="D859" s="304">
        <f>INDEX(Method_calculation!$J$161:$L$184,Output_interface!I859,Output_interface!H859)</f>
        <v>0</v>
      </c>
      <c r="E859" s="304">
        <f>INDEX(Method_calculation!$J$194:$L$217,Output_interface!I859,Output_interface!H859)</f>
        <v>0</v>
      </c>
      <c r="G859" s="1">
        <f>VLOOKUP(A859+1/48,Interface!$B$118:$D$483,3)</f>
        <v>3</v>
      </c>
      <c r="H859" s="1">
        <f t="shared" si="71"/>
        <v>1</v>
      </c>
      <c r="I859" s="1">
        <f t="shared" si="70"/>
        <v>8</v>
      </c>
    </row>
    <row r="860" spans="1:9" x14ac:dyDescent="0.35">
      <c r="A860" s="321">
        <f t="shared" si="73"/>
        <v>42039.333333331335</v>
      </c>
      <c r="B860" s="303"/>
      <c r="C860" s="303">
        <v>825</v>
      </c>
      <c r="D860" s="304">
        <f>INDEX(Method_calculation!$J$161:$L$184,Output_interface!I860,Output_interface!H860)</f>
        <v>0</v>
      </c>
      <c r="E860" s="304">
        <f>INDEX(Method_calculation!$J$194:$L$217,Output_interface!I860,Output_interface!H860)</f>
        <v>0</v>
      </c>
      <c r="G860" s="1">
        <f>VLOOKUP(A860+1/48,Interface!$B$118:$D$483,3)</f>
        <v>3</v>
      </c>
      <c r="H860" s="1">
        <f t="shared" si="71"/>
        <v>1</v>
      </c>
      <c r="I860" s="1">
        <f t="shared" si="70"/>
        <v>9</v>
      </c>
    </row>
    <row r="861" spans="1:9" x14ac:dyDescent="0.35">
      <c r="A861" s="321">
        <f t="shared" si="73"/>
        <v>42039.374999997999</v>
      </c>
      <c r="B861" s="303"/>
      <c r="C861" s="303">
        <v>826</v>
      </c>
      <c r="D861" s="304">
        <f>INDEX(Method_calculation!$J$161:$L$184,Output_interface!I861,Output_interface!H861)</f>
        <v>0</v>
      </c>
      <c r="E861" s="304">
        <f>INDEX(Method_calculation!$J$194:$L$217,Output_interface!I861,Output_interface!H861)</f>
        <v>0</v>
      </c>
      <c r="G861" s="1">
        <f>VLOOKUP(A861+1/48,Interface!$B$118:$D$483,3)</f>
        <v>3</v>
      </c>
      <c r="H861" s="1">
        <f t="shared" si="71"/>
        <v>1</v>
      </c>
      <c r="I861" s="1">
        <f t="shared" si="70"/>
        <v>10</v>
      </c>
    </row>
    <row r="862" spans="1:9" x14ac:dyDescent="0.35">
      <c r="A862" s="321">
        <f t="shared" si="73"/>
        <v>42039.416666664663</v>
      </c>
      <c r="B862" s="303"/>
      <c r="C862" s="303">
        <v>827</v>
      </c>
      <c r="D862" s="304">
        <f>INDEX(Method_calculation!$J$161:$L$184,Output_interface!I862,Output_interface!H862)</f>
        <v>0</v>
      </c>
      <c r="E862" s="304">
        <f>INDEX(Method_calculation!$J$194:$L$217,Output_interface!I862,Output_interface!H862)</f>
        <v>0</v>
      </c>
      <c r="G862" s="1">
        <f>VLOOKUP(A862+1/48,Interface!$B$118:$D$483,3)</f>
        <v>3</v>
      </c>
      <c r="H862" s="1">
        <f t="shared" si="71"/>
        <v>1</v>
      </c>
      <c r="I862" s="1">
        <f t="shared" si="70"/>
        <v>11</v>
      </c>
    </row>
    <row r="863" spans="1:9" x14ac:dyDescent="0.35">
      <c r="A863" s="321">
        <f t="shared" si="73"/>
        <v>42039.458333331328</v>
      </c>
      <c r="B863" s="303"/>
      <c r="C863" s="303">
        <v>828</v>
      </c>
      <c r="D863" s="304">
        <f>INDEX(Method_calculation!$J$161:$L$184,Output_interface!I863,Output_interface!H863)</f>
        <v>0</v>
      </c>
      <c r="E863" s="304">
        <f>INDEX(Method_calculation!$J$194:$L$217,Output_interface!I863,Output_interface!H863)</f>
        <v>0</v>
      </c>
      <c r="G863" s="1">
        <f>VLOOKUP(A863+1/48,Interface!$B$118:$D$483,3)</f>
        <v>3</v>
      </c>
      <c r="H863" s="1">
        <f t="shared" si="71"/>
        <v>1</v>
      </c>
      <c r="I863" s="1">
        <f t="shared" si="70"/>
        <v>12</v>
      </c>
    </row>
    <row r="864" spans="1:9" x14ac:dyDescent="0.35">
      <c r="A864" s="321">
        <f t="shared" si="73"/>
        <v>42039.499999997992</v>
      </c>
      <c r="B864" s="303"/>
      <c r="C864" s="303">
        <v>829</v>
      </c>
      <c r="D864" s="304">
        <f>INDEX(Method_calculation!$J$161:$L$184,Output_interface!I864,Output_interface!H864)</f>
        <v>0</v>
      </c>
      <c r="E864" s="304">
        <f>INDEX(Method_calculation!$J$194:$L$217,Output_interface!I864,Output_interface!H864)</f>
        <v>0</v>
      </c>
      <c r="G864" s="1">
        <f>VLOOKUP(A864+1/48,Interface!$B$118:$D$483,3)</f>
        <v>3</v>
      </c>
      <c r="H864" s="1">
        <f t="shared" si="71"/>
        <v>1</v>
      </c>
      <c r="I864" s="1">
        <f t="shared" si="70"/>
        <v>13</v>
      </c>
    </row>
    <row r="865" spans="1:9" x14ac:dyDescent="0.35">
      <c r="A865" s="321">
        <f t="shared" si="73"/>
        <v>42039.541666664656</v>
      </c>
      <c r="B865" s="303"/>
      <c r="C865" s="303">
        <v>830</v>
      </c>
      <c r="D865" s="304">
        <f>INDEX(Method_calculation!$J$161:$L$184,Output_interface!I865,Output_interface!H865)</f>
        <v>0</v>
      </c>
      <c r="E865" s="304">
        <f>INDEX(Method_calculation!$J$194:$L$217,Output_interface!I865,Output_interface!H865)</f>
        <v>0</v>
      </c>
      <c r="G865" s="1">
        <f>VLOOKUP(A865+1/48,Interface!$B$118:$D$483,3)</f>
        <v>3</v>
      </c>
      <c r="H865" s="1">
        <f t="shared" si="71"/>
        <v>1</v>
      </c>
      <c r="I865" s="1">
        <f t="shared" si="70"/>
        <v>14</v>
      </c>
    </row>
    <row r="866" spans="1:9" x14ac:dyDescent="0.35">
      <c r="A866" s="321">
        <f t="shared" si="73"/>
        <v>42039.58333333132</v>
      </c>
      <c r="B866" s="303"/>
      <c r="C866" s="303">
        <v>831</v>
      </c>
      <c r="D866" s="304">
        <f>INDEX(Method_calculation!$J$161:$L$184,Output_interface!I866,Output_interface!H866)</f>
        <v>0</v>
      </c>
      <c r="E866" s="304">
        <f>INDEX(Method_calculation!$J$194:$L$217,Output_interface!I866,Output_interface!H866)</f>
        <v>0</v>
      </c>
      <c r="G866" s="1">
        <f>VLOOKUP(A866+1/48,Interface!$B$118:$D$483,3)</f>
        <v>3</v>
      </c>
      <c r="H866" s="1">
        <f t="shared" si="71"/>
        <v>1</v>
      </c>
      <c r="I866" s="1">
        <f t="shared" si="70"/>
        <v>15</v>
      </c>
    </row>
    <row r="867" spans="1:9" x14ac:dyDescent="0.35">
      <c r="A867" s="321">
        <f t="shared" si="73"/>
        <v>42039.624999997985</v>
      </c>
      <c r="B867" s="303"/>
      <c r="C867" s="303">
        <v>832</v>
      </c>
      <c r="D867" s="304">
        <f>INDEX(Method_calculation!$J$161:$L$184,Output_interface!I867,Output_interface!H867)</f>
        <v>0</v>
      </c>
      <c r="E867" s="304">
        <f>INDEX(Method_calculation!$J$194:$L$217,Output_interface!I867,Output_interface!H867)</f>
        <v>0</v>
      </c>
      <c r="G867" s="1">
        <f>VLOOKUP(A867+1/48,Interface!$B$118:$D$483,3)</f>
        <v>3</v>
      </c>
      <c r="H867" s="1">
        <f t="shared" si="71"/>
        <v>1</v>
      </c>
      <c r="I867" s="1">
        <f t="shared" si="70"/>
        <v>16</v>
      </c>
    </row>
    <row r="868" spans="1:9" x14ac:dyDescent="0.35">
      <c r="A868" s="321">
        <f t="shared" si="73"/>
        <v>42039.666666664649</v>
      </c>
      <c r="B868" s="303"/>
      <c r="C868" s="303">
        <v>833</v>
      </c>
      <c r="D868" s="304">
        <f>INDEX(Method_calculation!$J$161:$L$184,Output_interface!I868,Output_interface!H868)</f>
        <v>0</v>
      </c>
      <c r="E868" s="304">
        <f>INDEX(Method_calculation!$J$194:$L$217,Output_interface!I868,Output_interface!H868)</f>
        <v>0</v>
      </c>
      <c r="G868" s="1">
        <f>VLOOKUP(A868+1/48,Interface!$B$118:$D$483,3)</f>
        <v>3</v>
      </c>
      <c r="H868" s="1">
        <f t="shared" si="71"/>
        <v>1</v>
      </c>
      <c r="I868" s="1">
        <f t="shared" ref="I868:I931" si="75">MOD(C868-1,24)+1</f>
        <v>17</v>
      </c>
    </row>
    <row r="869" spans="1:9" x14ac:dyDescent="0.35">
      <c r="A869" s="321">
        <f t="shared" si="73"/>
        <v>42039.708333331313</v>
      </c>
      <c r="B869" s="303"/>
      <c r="C869" s="303">
        <v>834</v>
      </c>
      <c r="D869" s="304">
        <f>INDEX(Method_calculation!$J$161:$L$184,Output_interface!I869,Output_interface!H869)</f>
        <v>0</v>
      </c>
      <c r="E869" s="304">
        <f>INDEX(Method_calculation!$J$194:$L$217,Output_interface!I869,Output_interface!H869)</f>
        <v>0</v>
      </c>
      <c r="G869" s="1">
        <f>VLOOKUP(A869+1/48,Interface!$B$118:$D$483,3)</f>
        <v>3</v>
      </c>
      <c r="H869" s="1">
        <f t="shared" ref="H869:H932" si="76">IF(G869=7,3,IF(G869=6,2,1))</f>
        <v>1</v>
      </c>
      <c r="I869" s="1">
        <f t="shared" si="75"/>
        <v>18</v>
      </c>
    </row>
    <row r="870" spans="1:9" x14ac:dyDescent="0.35">
      <c r="A870" s="321">
        <f t="shared" si="73"/>
        <v>42039.749999997977</v>
      </c>
      <c r="B870" s="303"/>
      <c r="C870" s="303">
        <v>835</v>
      </c>
      <c r="D870" s="304">
        <f>INDEX(Method_calculation!$J$161:$L$184,Output_interface!I870,Output_interface!H870)</f>
        <v>0</v>
      </c>
      <c r="E870" s="304">
        <f>INDEX(Method_calculation!$J$194:$L$217,Output_interface!I870,Output_interface!H870)</f>
        <v>0</v>
      </c>
      <c r="G870" s="1">
        <f>VLOOKUP(A870+1/48,Interface!$B$118:$D$483,3)</f>
        <v>3</v>
      </c>
      <c r="H870" s="1">
        <f t="shared" si="76"/>
        <v>1</v>
      </c>
      <c r="I870" s="1">
        <f t="shared" si="75"/>
        <v>19</v>
      </c>
    </row>
    <row r="871" spans="1:9" x14ac:dyDescent="0.35">
      <c r="A871" s="321">
        <f t="shared" si="73"/>
        <v>42039.791666664642</v>
      </c>
      <c r="B871" s="303"/>
      <c r="C871" s="303">
        <v>836</v>
      </c>
      <c r="D871" s="304">
        <f>INDEX(Method_calculation!$J$161:$L$184,Output_interface!I871,Output_interface!H871)</f>
        <v>0</v>
      </c>
      <c r="E871" s="304">
        <f>INDEX(Method_calculation!$J$194:$L$217,Output_interface!I871,Output_interface!H871)</f>
        <v>0</v>
      </c>
      <c r="G871" s="1">
        <f>VLOOKUP(A871+1/48,Interface!$B$118:$D$483,3)</f>
        <v>3</v>
      </c>
      <c r="H871" s="1">
        <f t="shared" si="76"/>
        <v>1</v>
      </c>
      <c r="I871" s="1">
        <f t="shared" si="75"/>
        <v>20</v>
      </c>
    </row>
    <row r="872" spans="1:9" x14ac:dyDescent="0.35">
      <c r="A872" s="321">
        <f t="shared" si="73"/>
        <v>42039.833333331306</v>
      </c>
      <c r="B872" s="303"/>
      <c r="C872" s="303">
        <v>837</v>
      </c>
      <c r="D872" s="304">
        <f>INDEX(Method_calculation!$J$161:$L$184,Output_interface!I872,Output_interface!H872)</f>
        <v>0</v>
      </c>
      <c r="E872" s="304">
        <f>INDEX(Method_calculation!$J$194:$L$217,Output_interface!I872,Output_interface!H872)</f>
        <v>0</v>
      </c>
      <c r="G872" s="1">
        <f>VLOOKUP(A872+1/48,Interface!$B$118:$D$483,3)</f>
        <v>3</v>
      </c>
      <c r="H872" s="1">
        <f t="shared" si="76"/>
        <v>1</v>
      </c>
      <c r="I872" s="1">
        <f t="shared" si="75"/>
        <v>21</v>
      </c>
    </row>
    <row r="873" spans="1:9" x14ac:dyDescent="0.35">
      <c r="A873" s="321">
        <f t="shared" si="73"/>
        <v>42039.87499999797</v>
      </c>
      <c r="B873" s="303"/>
      <c r="C873" s="303">
        <v>838</v>
      </c>
      <c r="D873" s="304">
        <f>INDEX(Method_calculation!$J$161:$L$184,Output_interface!I873,Output_interface!H873)</f>
        <v>0</v>
      </c>
      <c r="E873" s="304">
        <f>INDEX(Method_calculation!$J$194:$L$217,Output_interface!I873,Output_interface!H873)</f>
        <v>0</v>
      </c>
      <c r="G873" s="1">
        <f>VLOOKUP(A873+1/48,Interface!$B$118:$D$483,3)</f>
        <v>3</v>
      </c>
      <c r="H873" s="1">
        <f t="shared" si="76"/>
        <v>1</v>
      </c>
      <c r="I873" s="1">
        <f t="shared" si="75"/>
        <v>22</v>
      </c>
    </row>
    <row r="874" spans="1:9" x14ac:dyDescent="0.35">
      <c r="A874" s="321">
        <f t="shared" si="73"/>
        <v>42039.916666664634</v>
      </c>
      <c r="B874" s="303"/>
      <c r="C874" s="303">
        <v>839</v>
      </c>
      <c r="D874" s="304">
        <f>INDEX(Method_calculation!$J$161:$L$184,Output_interface!I874,Output_interface!H874)</f>
        <v>0</v>
      </c>
      <c r="E874" s="304">
        <f>INDEX(Method_calculation!$J$194:$L$217,Output_interface!I874,Output_interface!H874)</f>
        <v>0</v>
      </c>
      <c r="G874" s="1">
        <f>VLOOKUP(A874+1/48,Interface!$B$118:$D$483,3)</f>
        <v>3</v>
      </c>
      <c r="H874" s="1">
        <f t="shared" si="76"/>
        <v>1</v>
      </c>
      <c r="I874" s="1">
        <f t="shared" si="75"/>
        <v>23</v>
      </c>
    </row>
    <row r="875" spans="1:9" x14ac:dyDescent="0.35">
      <c r="A875" s="322">
        <f t="shared" si="73"/>
        <v>42039.958333331298</v>
      </c>
      <c r="B875" s="306"/>
      <c r="C875" s="306">
        <v>840</v>
      </c>
      <c r="D875" s="307">
        <f>INDEX(Method_calculation!$J$161:$L$184,Output_interface!I875,Output_interface!H875)</f>
        <v>0</v>
      </c>
      <c r="E875" s="307">
        <f>INDEX(Method_calculation!$J$194:$L$217,Output_interface!I875,Output_interface!H875)</f>
        <v>0</v>
      </c>
      <c r="G875" s="1">
        <f>VLOOKUP(A875+1/48,Interface!$B$118:$D$483,3)</f>
        <v>3</v>
      </c>
      <c r="H875" s="1">
        <f t="shared" si="76"/>
        <v>1</v>
      </c>
      <c r="I875" s="1">
        <f t="shared" si="75"/>
        <v>24</v>
      </c>
    </row>
    <row r="876" spans="1:9" x14ac:dyDescent="0.35">
      <c r="A876" s="299">
        <f t="shared" si="73"/>
        <v>42039.999999997963</v>
      </c>
      <c r="B876" s="300" t="str">
        <f t="shared" ref="B876" si="77">INDEX($H$27:$H$29,H876)</f>
        <v>Workday</v>
      </c>
      <c r="C876" s="300">
        <v>841</v>
      </c>
      <c r="D876" s="301">
        <f>INDEX(Method_calculation!$J$161:$L$184,Output_interface!I876,Output_interface!H876)</f>
        <v>0</v>
      </c>
      <c r="E876" s="301">
        <f>INDEX(Method_calculation!$J$194:$L$217,Output_interface!I876,Output_interface!H876)</f>
        <v>0</v>
      </c>
      <c r="G876" s="1">
        <f>VLOOKUP(A876+1/48,Interface!$B$118:$D$483,3)</f>
        <v>4</v>
      </c>
      <c r="H876" s="1">
        <f t="shared" si="76"/>
        <v>1</v>
      </c>
      <c r="I876" s="1">
        <f t="shared" si="75"/>
        <v>1</v>
      </c>
    </row>
    <row r="877" spans="1:9" x14ac:dyDescent="0.35">
      <c r="A877" s="321">
        <f t="shared" si="73"/>
        <v>42040.041666664627</v>
      </c>
      <c r="B877" s="303"/>
      <c r="C877" s="303">
        <v>842</v>
      </c>
      <c r="D877" s="304">
        <f>INDEX(Method_calculation!$J$161:$L$184,Output_interface!I877,Output_interface!H877)</f>
        <v>0</v>
      </c>
      <c r="E877" s="304">
        <f>INDEX(Method_calculation!$J$194:$L$217,Output_interface!I877,Output_interface!H877)</f>
        <v>0</v>
      </c>
      <c r="G877" s="1">
        <f>VLOOKUP(A877+1/48,Interface!$B$118:$D$483,3)</f>
        <v>4</v>
      </c>
      <c r="H877" s="1">
        <f t="shared" si="76"/>
        <v>1</v>
      </c>
      <c r="I877" s="1">
        <f t="shared" si="75"/>
        <v>2</v>
      </c>
    </row>
    <row r="878" spans="1:9" x14ac:dyDescent="0.35">
      <c r="A878" s="321">
        <f t="shared" si="73"/>
        <v>42040.083333331291</v>
      </c>
      <c r="B878" s="303"/>
      <c r="C878" s="303">
        <v>843</v>
      </c>
      <c r="D878" s="304">
        <f>INDEX(Method_calculation!$J$161:$L$184,Output_interface!I878,Output_interface!H878)</f>
        <v>0</v>
      </c>
      <c r="E878" s="304">
        <f>INDEX(Method_calculation!$J$194:$L$217,Output_interface!I878,Output_interface!H878)</f>
        <v>0</v>
      </c>
      <c r="G878" s="1">
        <f>VLOOKUP(A878+1/48,Interface!$B$118:$D$483,3)</f>
        <v>4</v>
      </c>
      <c r="H878" s="1">
        <f t="shared" si="76"/>
        <v>1</v>
      </c>
      <c r="I878" s="1">
        <f t="shared" si="75"/>
        <v>3</v>
      </c>
    </row>
    <row r="879" spans="1:9" x14ac:dyDescent="0.35">
      <c r="A879" s="321">
        <f t="shared" si="73"/>
        <v>42040.124999997955</v>
      </c>
      <c r="B879" s="303"/>
      <c r="C879" s="303">
        <v>844</v>
      </c>
      <c r="D879" s="304">
        <f>INDEX(Method_calculation!$J$161:$L$184,Output_interface!I879,Output_interface!H879)</f>
        <v>0</v>
      </c>
      <c r="E879" s="304">
        <f>INDEX(Method_calculation!$J$194:$L$217,Output_interface!I879,Output_interface!H879)</f>
        <v>0</v>
      </c>
      <c r="G879" s="1">
        <f>VLOOKUP(A879+1/48,Interface!$B$118:$D$483,3)</f>
        <v>4</v>
      </c>
      <c r="H879" s="1">
        <f t="shared" si="76"/>
        <v>1</v>
      </c>
      <c r="I879" s="1">
        <f t="shared" si="75"/>
        <v>4</v>
      </c>
    </row>
    <row r="880" spans="1:9" x14ac:dyDescent="0.35">
      <c r="A880" s="321">
        <f t="shared" si="73"/>
        <v>42040.16666666462</v>
      </c>
      <c r="B880" s="303"/>
      <c r="C880" s="303">
        <v>845</v>
      </c>
      <c r="D880" s="304">
        <f>INDEX(Method_calculation!$J$161:$L$184,Output_interface!I880,Output_interface!H880)</f>
        <v>0</v>
      </c>
      <c r="E880" s="304">
        <f>INDEX(Method_calculation!$J$194:$L$217,Output_interface!I880,Output_interface!H880)</f>
        <v>0</v>
      </c>
      <c r="G880" s="1">
        <f>VLOOKUP(A880+1/48,Interface!$B$118:$D$483,3)</f>
        <v>4</v>
      </c>
      <c r="H880" s="1">
        <f t="shared" si="76"/>
        <v>1</v>
      </c>
      <c r="I880" s="1">
        <f t="shared" si="75"/>
        <v>5</v>
      </c>
    </row>
    <row r="881" spans="1:9" x14ac:dyDescent="0.35">
      <c r="A881" s="321">
        <f t="shared" si="73"/>
        <v>42040.208333331284</v>
      </c>
      <c r="B881" s="303"/>
      <c r="C881" s="303">
        <v>846</v>
      </c>
      <c r="D881" s="304">
        <f>INDEX(Method_calculation!$J$161:$L$184,Output_interface!I881,Output_interface!H881)</f>
        <v>0</v>
      </c>
      <c r="E881" s="304">
        <f>INDEX(Method_calculation!$J$194:$L$217,Output_interface!I881,Output_interface!H881)</f>
        <v>0</v>
      </c>
      <c r="G881" s="1">
        <f>VLOOKUP(A881+1/48,Interface!$B$118:$D$483,3)</f>
        <v>4</v>
      </c>
      <c r="H881" s="1">
        <f t="shared" si="76"/>
        <v>1</v>
      </c>
      <c r="I881" s="1">
        <f t="shared" si="75"/>
        <v>6</v>
      </c>
    </row>
    <row r="882" spans="1:9" x14ac:dyDescent="0.35">
      <c r="A882" s="321">
        <f t="shared" si="73"/>
        <v>42040.249999997948</v>
      </c>
      <c r="B882" s="303"/>
      <c r="C882" s="303">
        <v>847</v>
      </c>
      <c r="D882" s="304">
        <f>INDEX(Method_calculation!$J$161:$L$184,Output_interface!I882,Output_interface!H882)</f>
        <v>0</v>
      </c>
      <c r="E882" s="304">
        <f>INDEX(Method_calculation!$J$194:$L$217,Output_interface!I882,Output_interface!H882)</f>
        <v>0</v>
      </c>
      <c r="G882" s="1">
        <f>VLOOKUP(A882+1/48,Interface!$B$118:$D$483,3)</f>
        <v>4</v>
      </c>
      <c r="H882" s="1">
        <f t="shared" si="76"/>
        <v>1</v>
      </c>
      <c r="I882" s="1">
        <f t="shared" si="75"/>
        <v>7</v>
      </c>
    </row>
    <row r="883" spans="1:9" x14ac:dyDescent="0.35">
      <c r="A883" s="321">
        <f t="shared" si="73"/>
        <v>42040.291666664612</v>
      </c>
      <c r="B883" s="303"/>
      <c r="C883" s="303">
        <v>848</v>
      </c>
      <c r="D883" s="304">
        <f>INDEX(Method_calculation!$J$161:$L$184,Output_interface!I883,Output_interface!H883)</f>
        <v>0</v>
      </c>
      <c r="E883" s="304">
        <f>INDEX(Method_calculation!$J$194:$L$217,Output_interface!I883,Output_interface!H883)</f>
        <v>0</v>
      </c>
      <c r="G883" s="1">
        <f>VLOOKUP(A883+1/48,Interface!$B$118:$D$483,3)</f>
        <v>4</v>
      </c>
      <c r="H883" s="1">
        <f t="shared" si="76"/>
        <v>1</v>
      </c>
      <c r="I883" s="1">
        <f t="shared" si="75"/>
        <v>8</v>
      </c>
    </row>
    <row r="884" spans="1:9" x14ac:dyDescent="0.35">
      <c r="A884" s="321">
        <f t="shared" si="73"/>
        <v>42040.333333331277</v>
      </c>
      <c r="B884" s="303"/>
      <c r="C884" s="303">
        <v>849</v>
      </c>
      <c r="D884" s="304">
        <f>INDEX(Method_calculation!$J$161:$L$184,Output_interface!I884,Output_interface!H884)</f>
        <v>0</v>
      </c>
      <c r="E884" s="304">
        <f>INDEX(Method_calculation!$J$194:$L$217,Output_interface!I884,Output_interface!H884)</f>
        <v>0</v>
      </c>
      <c r="G884" s="1">
        <f>VLOOKUP(A884+1/48,Interface!$B$118:$D$483,3)</f>
        <v>4</v>
      </c>
      <c r="H884" s="1">
        <f t="shared" si="76"/>
        <v>1</v>
      </c>
      <c r="I884" s="1">
        <f t="shared" si="75"/>
        <v>9</v>
      </c>
    </row>
    <row r="885" spans="1:9" x14ac:dyDescent="0.35">
      <c r="A885" s="321">
        <f t="shared" si="73"/>
        <v>42040.374999997941</v>
      </c>
      <c r="B885" s="303"/>
      <c r="C885" s="303">
        <v>850</v>
      </c>
      <c r="D885" s="304">
        <f>INDEX(Method_calculation!$J$161:$L$184,Output_interface!I885,Output_interface!H885)</f>
        <v>0</v>
      </c>
      <c r="E885" s="304">
        <f>INDEX(Method_calculation!$J$194:$L$217,Output_interface!I885,Output_interface!H885)</f>
        <v>0</v>
      </c>
      <c r="G885" s="1">
        <f>VLOOKUP(A885+1/48,Interface!$B$118:$D$483,3)</f>
        <v>4</v>
      </c>
      <c r="H885" s="1">
        <f t="shared" si="76"/>
        <v>1</v>
      </c>
      <c r="I885" s="1">
        <f t="shared" si="75"/>
        <v>10</v>
      </c>
    </row>
    <row r="886" spans="1:9" x14ac:dyDescent="0.35">
      <c r="A886" s="321">
        <f t="shared" si="73"/>
        <v>42040.416666664605</v>
      </c>
      <c r="B886" s="303"/>
      <c r="C886" s="303">
        <v>851</v>
      </c>
      <c r="D886" s="304">
        <f>INDEX(Method_calculation!$J$161:$L$184,Output_interface!I886,Output_interface!H886)</f>
        <v>0</v>
      </c>
      <c r="E886" s="304">
        <f>INDEX(Method_calculation!$J$194:$L$217,Output_interface!I886,Output_interface!H886)</f>
        <v>0</v>
      </c>
      <c r="G886" s="1">
        <f>VLOOKUP(A886+1/48,Interface!$B$118:$D$483,3)</f>
        <v>4</v>
      </c>
      <c r="H886" s="1">
        <f t="shared" si="76"/>
        <v>1</v>
      </c>
      <c r="I886" s="1">
        <f t="shared" si="75"/>
        <v>11</v>
      </c>
    </row>
    <row r="887" spans="1:9" x14ac:dyDescent="0.35">
      <c r="A887" s="321">
        <f t="shared" si="73"/>
        <v>42040.458333331269</v>
      </c>
      <c r="B887" s="303"/>
      <c r="C887" s="303">
        <v>852</v>
      </c>
      <c r="D887" s="304">
        <f>INDEX(Method_calculation!$J$161:$L$184,Output_interface!I887,Output_interface!H887)</f>
        <v>0</v>
      </c>
      <c r="E887" s="304">
        <f>INDEX(Method_calculation!$J$194:$L$217,Output_interface!I887,Output_interface!H887)</f>
        <v>0</v>
      </c>
      <c r="G887" s="1">
        <f>VLOOKUP(A887+1/48,Interface!$B$118:$D$483,3)</f>
        <v>4</v>
      </c>
      <c r="H887" s="1">
        <f t="shared" si="76"/>
        <v>1</v>
      </c>
      <c r="I887" s="1">
        <f t="shared" si="75"/>
        <v>12</v>
      </c>
    </row>
    <row r="888" spans="1:9" x14ac:dyDescent="0.35">
      <c r="A888" s="321">
        <f t="shared" si="73"/>
        <v>42040.499999997934</v>
      </c>
      <c r="B888" s="303"/>
      <c r="C888" s="303">
        <v>853</v>
      </c>
      <c r="D888" s="304">
        <f>INDEX(Method_calculation!$J$161:$L$184,Output_interface!I888,Output_interface!H888)</f>
        <v>0</v>
      </c>
      <c r="E888" s="304">
        <f>INDEX(Method_calculation!$J$194:$L$217,Output_interface!I888,Output_interface!H888)</f>
        <v>0</v>
      </c>
      <c r="G888" s="1">
        <f>VLOOKUP(A888+1/48,Interface!$B$118:$D$483,3)</f>
        <v>4</v>
      </c>
      <c r="H888" s="1">
        <f t="shared" si="76"/>
        <v>1</v>
      </c>
      <c r="I888" s="1">
        <f t="shared" si="75"/>
        <v>13</v>
      </c>
    </row>
    <row r="889" spans="1:9" x14ac:dyDescent="0.35">
      <c r="A889" s="321">
        <f t="shared" si="73"/>
        <v>42040.541666664598</v>
      </c>
      <c r="B889" s="303"/>
      <c r="C889" s="303">
        <v>854</v>
      </c>
      <c r="D889" s="304">
        <f>INDEX(Method_calculation!$J$161:$L$184,Output_interface!I889,Output_interface!H889)</f>
        <v>0</v>
      </c>
      <c r="E889" s="304">
        <f>INDEX(Method_calculation!$J$194:$L$217,Output_interface!I889,Output_interface!H889)</f>
        <v>0</v>
      </c>
      <c r="G889" s="1">
        <f>VLOOKUP(A889+1/48,Interface!$B$118:$D$483,3)</f>
        <v>4</v>
      </c>
      <c r="H889" s="1">
        <f t="shared" si="76"/>
        <v>1</v>
      </c>
      <c r="I889" s="1">
        <f t="shared" si="75"/>
        <v>14</v>
      </c>
    </row>
    <row r="890" spans="1:9" x14ac:dyDescent="0.35">
      <c r="A890" s="321">
        <f t="shared" si="73"/>
        <v>42040.583333331262</v>
      </c>
      <c r="B890" s="303"/>
      <c r="C890" s="303">
        <v>855</v>
      </c>
      <c r="D890" s="304">
        <f>INDEX(Method_calculation!$J$161:$L$184,Output_interface!I890,Output_interface!H890)</f>
        <v>0</v>
      </c>
      <c r="E890" s="304">
        <f>INDEX(Method_calculation!$J$194:$L$217,Output_interface!I890,Output_interface!H890)</f>
        <v>0</v>
      </c>
      <c r="G890" s="1">
        <f>VLOOKUP(A890+1/48,Interface!$B$118:$D$483,3)</f>
        <v>4</v>
      </c>
      <c r="H890" s="1">
        <f t="shared" si="76"/>
        <v>1</v>
      </c>
      <c r="I890" s="1">
        <f t="shared" si="75"/>
        <v>15</v>
      </c>
    </row>
    <row r="891" spans="1:9" x14ac:dyDescent="0.35">
      <c r="A891" s="321">
        <f t="shared" si="73"/>
        <v>42040.624999997926</v>
      </c>
      <c r="B891" s="303"/>
      <c r="C891" s="303">
        <v>856</v>
      </c>
      <c r="D891" s="304">
        <f>INDEX(Method_calculation!$J$161:$L$184,Output_interface!I891,Output_interface!H891)</f>
        <v>0</v>
      </c>
      <c r="E891" s="304">
        <f>INDEX(Method_calculation!$J$194:$L$217,Output_interface!I891,Output_interface!H891)</f>
        <v>0</v>
      </c>
      <c r="G891" s="1">
        <f>VLOOKUP(A891+1/48,Interface!$B$118:$D$483,3)</f>
        <v>4</v>
      </c>
      <c r="H891" s="1">
        <f t="shared" si="76"/>
        <v>1</v>
      </c>
      <c r="I891" s="1">
        <f t="shared" si="75"/>
        <v>16</v>
      </c>
    </row>
    <row r="892" spans="1:9" x14ac:dyDescent="0.35">
      <c r="A892" s="321">
        <f t="shared" si="73"/>
        <v>42040.666666664591</v>
      </c>
      <c r="B892" s="303"/>
      <c r="C892" s="303">
        <v>857</v>
      </c>
      <c r="D892" s="304">
        <f>INDEX(Method_calculation!$J$161:$L$184,Output_interface!I892,Output_interface!H892)</f>
        <v>0</v>
      </c>
      <c r="E892" s="304">
        <f>INDEX(Method_calculation!$J$194:$L$217,Output_interface!I892,Output_interface!H892)</f>
        <v>0</v>
      </c>
      <c r="G892" s="1">
        <f>VLOOKUP(A892+1/48,Interface!$B$118:$D$483,3)</f>
        <v>4</v>
      </c>
      <c r="H892" s="1">
        <f t="shared" si="76"/>
        <v>1</v>
      </c>
      <c r="I892" s="1">
        <f t="shared" si="75"/>
        <v>17</v>
      </c>
    </row>
    <row r="893" spans="1:9" x14ac:dyDescent="0.35">
      <c r="A893" s="321">
        <f t="shared" si="73"/>
        <v>42040.708333331255</v>
      </c>
      <c r="B893" s="303"/>
      <c r="C893" s="303">
        <v>858</v>
      </c>
      <c r="D893" s="304">
        <f>INDEX(Method_calculation!$J$161:$L$184,Output_interface!I893,Output_interface!H893)</f>
        <v>0</v>
      </c>
      <c r="E893" s="304">
        <f>INDEX(Method_calculation!$J$194:$L$217,Output_interface!I893,Output_interface!H893)</f>
        <v>0</v>
      </c>
      <c r="G893" s="1">
        <f>VLOOKUP(A893+1/48,Interface!$B$118:$D$483,3)</f>
        <v>4</v>
      </c>
      <c r="H893" s="1">
        <f t="shared" si="76"/>
        <v>1</v>
      </c>
      <c r="I893" s="1">
        <f t="shared" si="75"/>
        <v>18</v>
      </c>
    </row>
    <row r="894" spans="1:9" x14ac:dyDescent="0.35">
      <c r="A894" s="321">
        <f t="shared" si="73"/>
        <v>42040.749999997919</v>
      </c>
      <c r="B894" s="303"/>
      <c r="C894" s="303">
        <v>859</v>
      </c>
      <c r="D894" s="304">
        <f>INDEX(Method_calculation!$J$161:$L$184,Output_interface!I894,Output_interface!H894)</f>
        <v>0</v>
      </c>
      <c r="E894" s="304">
        <f>INDEX(Method_calculation!$J$194:$L$217,Output_interface!I894,Output_interface!H894)</f>
        <v>0</v>
      </c>
      <c r="G894" s="1">
        <f>VLOOKUP(A894+1/48,Interface!$B$118:$D$483,3)</f>
        <v>4</v>
      </c>
      <c r="H894" s="1">
        <f t="shared" si="76"/>
        <v>1</v>
      </c>
      <c r="I894" s="1">
        <f t="shared" si="75"/>
        <v>19</v>
      </c>
    </row>
    <row r="895" spans="1:9" x14ac:dyDescent="0.35">
      <c r="A895" s="321">
        <f t="shared" si="73"/>
        <v>42040.791666664583</v>
      </c>
      <c r="B895" s="303"/>
      <c r="C895" s="303">
        <v>860</v>
      </c>
      <c r="D895" s="304">
        <f>INDEX(Method_calculation!$J$161:$L$184,Output_interface!I895,Output_interface!H895)</f>
        <v>0</v>
      </c>
      <c r="E895" s="304">
        <f>INDEX(Method_calculation!$J$194:$L$217,Output_interface!I895,Output_interface!H895)</f>
        <v>0</v>
      </c>
      <c r="G895" s="1">
        <f>VLOOKUP(A895+1/48,Interface!$B$118:$D$483,3)</f>
        <v>4</v>
      </c>
      <c r="H895" s="1">
        <f t="shared" si="76"/>
        <v>1</v>
      </c>
      <c r="I895" s="1">
        <f t="shared" si="75"/>
        <v>20</v>
      </c>
    </row>
    <row r="896" spans="1:9" x14ac:dyDescent="0.35">
      <c r="A896" s="321">
        <f t="shared" si="73"/>
        <v>42040.833333331248</v>
      </c>
      <c r="B896" s="303"/>
      <c r="C896" s="303">
        <v>861</v>
      </c>
      <c r="D896" s="304">
        <f>INDEX(Method_calculation!$J$161:$L$184,Output_interface!I896,Output_interface!H896)</f>
        <v>0</v>
      </c>
      <c r="E896" s="304">
        <f>INDEX(Method_calculation!$J$194:$L$217,Output_interface!I896,Output_interface!H896)</f>
        <v>0</v>
      </c>
      <c r="G896" s="1">
        <f>VLOOKUP(A896+1/48,Interface!$B$118:$D$483,3)</f>
        <v>4</v>
      </c>
      <c r="H896" s="1">
        <f t="shared" si="76"/>
        <v>1</v>
      </c>
      <c r="I896" s="1">
        <f t="shared" si="75"/>
        <v>21</v>
      </c>
    </row>
    <row r="897" spans="1:9" x14ac:dyDescent="0.35">
      <c r="A897" s="321">
        <f t="shared" si="73"/>
        <v>42040.874999997912</v>
      </c>
      <c r="B897" s="303"/>
      <c r="C897" s="303">
        <v>862</v>
      </c>
      <c r="D897" s="304">
        <f>INDEX(Method_calculation!$J$161:$L$184,Output_interface!I897,Output_interface!H897)</f>
        <v>0</v>
      </c>
      <c r="E897" s="304">
        <f>INDEX(Method_calculation!$J$194:$L$217,Output_interface!I897,Output_interface!H897)</f>
        <v>0</v>
      </c>
      <c r="G897" s="1">
        <f>VLOOKUP(A897+1/48,Interface!$B$118:$D$483,3)</f>
        <v>4</v>
      </c>
      <c r="H897" s="1">
        <f t="shared" si="76"/>
        <v>1</v>
      </c>
      <c r="I897" s="1">
        <f t="shared" si="75"/>
        <v>22</v>
      </c>
    </row>
    <row r="898" spans="1:9" x14ac:dyDescent="0.35">
      <c r="A898" s="321">
        <f t="shared" si="73"/>
        <v>42040.916666664576</v>
      </c>
      <c r="B898" s="303"/>
      <c r="C898" s="303">
        <v>863</v>
      </c>
      <c r="D898" s="304">
        <f>INDEX(Method_calculation!$J$161:$L$184,Output_interface!I898,Output_interface!H898)</f>
        <v>0</v>
      </c>
      <c r="E898" s="304">
        <f>INDEX(Method_calculation!$J$194:$L$217,Output_interface!I898,Output_interface!H898)</f>
        <v>0</v>
      </c>
      <c r="G898" s="1">
        <f>VLOOKUP(A898+1/48,Interface!$B$118:$D$483,3)</f>
        <v>4</v>
      </c>
      <c r="H898" s="1">
        <f t="shared" si="76"/>
        <v>1</v>
      </c>
      <c r="I898" s="1">
        <f t="shared" si="75"/>
        <v>23</v>
      </c>
    </row>
    <row r="899" spans="1:9" x14ac:dyDescent="0.35">
      <c r="A899" s="322">
        <f t="shared" si="73"/>
        <v>42040.95833333124</v>
      </c>
      <c r="B899" s="306"/>
      <c r="C899" s="306">
        <v>864</v>
      </c>
      <c r="D899" s="307">
        <f>INDEX(Method_calculation!$J$161:$L$184,Output_interface!I899,Output_interface!H899)</f>
        <v>0</v>
      </c>
      <c r="E899" s="307">
        <f>INDEX(Method_calculation!$J$194:$L$217,Output_interface!I899,Output_interface!H899)</f>
        <v>0</v>
      </c>
      <c r="G899" s="1">
        <f>VLOOKUP(A899+1/48,Interface!$B$118:$D$483,3)</f>
        <v>4</v>
      </c>
      <c r="H899" s="1">
        <f t="shared" si="76"/>
        <v>1</v>
      </c>
      <c r="I899" s="1">
        <f t="shared" si="75"/>
        <v>24</v>
      </c>
    </row>
    <row r="900" spans="1:9" x14ac:dyDescent="0.35">
      <c r="A900" s="299">
        <f t="shared" si="73"/>
        <v>42040.999999997905</v>
      </c>
      <c r="B900" s="300" t="str">
        <f t="shared" ref="B900" si="78">INDEX($H$27:$H$29,H900)</f>
        <v>Workday</v>
      </c>
      <c r="C900" s="300">
        <v>865</v>
      </c>
      <c r="D900" s="301">
        <f>INDEX(Method_calculation!$J$161:$L$184,Output_interface!I900,Output_interface!H900)</f>
        <v>0</v>
      </c>
      <c r="E900" s="301">
        <f>INDEX(Method_calculation!$J$194:$L$217,Output_interface!I900,Output_interface!H900)</f>
        <v>0</v>
      </c>
      <c r="G900" s="1">
        <f>VLOOKUP(A900+1/48,Interface!$B$118:$D$483,3)</f>
        <v>5</v>
      </c>
      <c r="H900" s="1">
        <f t="shared" si="76"/>
        <v>1</v>
      </c>
      <c r="I900" s="1">
        <f t="shared" si="75"/>
        <v>1</v>
      </c>
    </row>
    <row r="901" spans="1:9" x14ac:dyDescent="0.35">
      <c r="A901" s="321">
        <f t="shared" si="73"/>
        <v>42041.041666664569</v>
      </c>
      <c r="B901" s="303"/>
      <c r="C901" s="303">
        <v>866</v>
      </c>
      <c r="D901" s="304">
        <f>INDEX(Method_calculation!$J$161:$L$184,Output_interface!I901,Output_interface!H901)</f>
        <v>0</v>
      </c>
      <c r="E901" s="304">
        <f>INDEX(Method_calculation!$J$194:$L$217,Output_interface!I901,Output_interface!H901)</f>
        <v>0</v>
      </c>
      <c r="G901" s="1">
        <f>VLOOKUP(A901+1/48,Interface!$B$118:$D$483,3)</f>
        <v>5</v>
      </c>
      <c r="H901" s="1">
        <f t="shared" si="76"/>
        <v>1</v>
      </c>
      <c r="I901" s="1">
        <f t="shared" si="75"/>
        <v>2</v>
      </c>
    </row>
    <row r="902" spans="1:9" x14ac:dyDescent="0.35">
      <c r="A902" s="321">
        <f t="shared" si="73"/>
        <v>42041.083333331233</v>
      </c>
      <c r="B902" s="303"/>
      <c r="C902" s="303">
        <v>867</v>
      </c>
      <c r="D902" s="304">
        <f>INDEX(Method_calculation!$J$161:$L$184,Output_interface!I902,Output_interface!H902)</f>
        <v>0</v>
      </c>
      <c r="E902" s="304">
        <f>INDEX(Method_calculation!$J$194:$L$217,Output_interface!I902,Output_interface!H902)</f>
        <v>0</v>
      </c>
      <c r="G902" s="1">
        <f>VLOOKUP(A902+1/48,Interface!$B$118:$D$483,3)</f>
        <v>5</v>
      </c>
      <c r="H902" s="1">
        <f t="shared" si="76"/>
        <v>1</v>
      </c>
      <c r="I902" s="1">
        <f t="shared" si="75"/>
        <v>3</v>
      </c>
    </row>
    <row r="903" spans="1:9" x14ac:dyDescent="0.35">
      <c r="A903" s="321">
        <f t="shared" si="73"/>
        <v>42041.124999997897</v>
      </c>
      <c r="B903" s="303"/>
      <c r="C903" s="303">
        <v>868</v>
      </c>
      <c r="D903" s="304">
        <f>INDEX(Method_calculation!$J$161:$L$184,Output_interface!I903,Output_interface!H903)</f>
        <v>0</v>
      </c>
      <c r="E903" s="304">
        <f>INDEX(Method_calculation!$J$194:$L$217,Output_interface!I903,Output_interface!H903)</f>
        <v>0</v>
      </c>
      <c r="G903" s="1">
        <f>VLOOKUP(A903+1/48,Interface!$B$118:$D$483,3)</f>
        <v>5</v>
      </c>
      <c r="H903" s="1">
        <f t="shared" si="76"/>
        <v>1</v>
      </c>
      <c r="I903" s="1">
        <f t="shared" si="75"/>
        <v>4</v>
      </c>
    </row>
    <row r="904" spans="1:9" x14ac:dyDescent="0.35">
      <c r="A904" s="321">
        <f t="shared" si="73"/>
        <v>42041.166666664561</v>
      </c>
      <c r="B904" s="303"/>
      <c r="C904" s="303">
        <v>869</v>
      </c>
      <c r="D904" s="304">
        <f>INDEX(Method_calculation!$J$161:$L$184,Output_interface!I904,Output_interface!H904)</f>
        <v>0</v>
      </c>
      <c r="E904" s="304">
        <f>INDEX(Method_calculation!$J$194:$L$217,Output_interface!I904,Output_interface!H904)</f>
        <v>0</v>
      </c>
      <c r="G904" s="1">
        <f>VLOOKUP(A904+1/48,Interface!$B$118:$D$483,3)</f>
        <v>5</v>
      </c>
      <c r="H904" s="1">
        <f t="shared" si="76"/>
        <v>1</v>
      </c>
      <c r="I904" s="1">
        <f t="shared" si="75"/>
        <v>5</v>
      </c>
    </row>
    <row r="905" spans="1:9" x14ac:dyDescent="0.35">
      <c r="A905" s="321">
        <f t="shared" si="73"/>
        <v>42041.208333331226</v>
      </c>
      <c r="B905" s="303"/>
      <c r="C905" s="303">
        <v>870</v>
      </c>
      <c r="D905" s="304">
        <f>INDEX(Method_calculation!$J$161:$L$184,Output_interface!I905,Output_interface!H905)</f>
        <v>0</v>
      </c>
      <c r="E905" s="304">
        <f>INDEX(Method_calculation!$J$194:$L$217,Output_interface!I905,Output_interface!H905)</f>
        <v>0</v>
      </c>
      <c r="G905" s="1">
        <f>VLOOKUP(A905+1/48,Interface!$B$118:$D$483,3)</f>
        <v>5</v>
      </c>
      <c r="H905" s="1">
        <f t="shared" si="76"/>
        <v>1</v>
      </c>
      <c r="I905" s="1">
        <f t="shared" si="75"/>
        <v>6</v>
      </c>
    </row>
    <row r="906" spans="1:9" x14ac:dyDescent="0.35">
      <c r="A906" s="321">
        <f t="shared" si="73"/>
        <v>42041.24999999789</v>
      </c>
      <c r="B906" s="303"/>
      <c r="C906" s="303">
        <v>871</v>
      </c>
      <c r="D906" s="304">
        <f>INDEX(Method_calculation!$J$161:$L$184,Output_interface!I906,Output_interface!H906)</f>
        <v>0</v>
      </c>
      <c r="E906" s="304">
        <f>INDEX(Method_calculation!$J$194:$L$217,Output_interface!I906,Output_interface!H906)</f>
        <v>0</v>
      </c>
      <c r="G906" s="1">
        <f>VLOOKUP(A906+1/48,Interface!$B$118:$D$483,3)</f>
        <v>5</v>
      </c>
      <c r="H906" s="1">
        <f t="shared" si="76"/>
        <v>1</v>
      </c>
      <c r="I906" s="1">
        <f t="shared" si="75"/>
        <v>7</v>
      </c>
    </row>
    <row r="907" spans="1:9" x14ac:dyDescent="0.35">
      <c r="A907" s="321">
        <f t="shared" si="73"/>
        <v>42041.291666664554</v>
      </c>
      <c r="B907" s="303"/>
      <c r="C907" s="303">
        <v>872</v>
      </c>
      <c r="D907" s="304">
        <f>INDEX(Method_calculation!$J$161:$L$184,Output_interface!I907,Output_interface!H907)</f>
        <v>0</v>
      </c>
      <c r="E907" s="304">
        <f>INDEX(Method_calculation!$J$194:$L$217,Output_interface!I907,Output_interface!H907)</f>
        <v>0</v>
      </c>
      <c r="G907" s="1">
        <f>VLOOKUP(A907+1/48,Interface!$B$118:$D$483,3)</f>
        <v>5</v>
      </c>
      <c r="H907" s="1">
        <f t="shared" si="76"/>
        <v>1</v>
      </c>
      <c r="I907" s="1">
        <f t="shared" si="75"/>
        <v>8</v>
      </c>
    </row>
    <row r="908" spans="1:9" x14ac:dyDescent="0.35">
      <c r="A908" s="321">
        <f t="shared" si="73"/>
        <v>42041.333333331218</v>
      </c>
      <c r="B908" s="303"/>
      <c r="C908" s="303">
        <v>873</v>
      </c>
      <c r="D908" s="304">
        <f>INDEX(Method_calculation!$J$161:$L$184,Output_interface!I908,Output_interface!H908)</f>
        <v>0</v>
      </c>
      <c r="E908" s="304">
        <f>INDEX(Method_calculation!$J$194:$L$217,Output_interface!I908,Output_interface!H908)</f>
        <v>0</v>
      </c>
      <c r="G908" s="1">
        <f>VLOOKUP(A908+1/48,Interface!$B$118:$D$483,3)</f>
        <v>5</v>
      </c>
      <c r="H908" s="1">
        <f t="shared" si="76"/>
        <v>1</v>
      </c>
      <c r="I908" s="1">
        <f t="shared" si="75"/>
        <v>9</v>
      </c>
    </row>
    <row r="909" spans="1:9" x14ac:dyDescent="0.35">
      <c r="A909" s="321">
        <f t="shared" si="73"/>
        <v>42041.374999997883</v>
      </c>
      <c r="B909" s="303"/>
      <c r="C909" s="303">
        <v>874</v>
      </c>
      <c r="D909" s="304">
        <f>INDEX(Method_calculation!$J$161:$L$184,Output_interface!I909,Output_interface!H909)</f>
        <v>0</v>
      </c>
      <c r="E909" s="304">
        <f>INDEX(Method_calculation!$J$194:$L$217,Output_interface!I909,Output_interface!H909)</f>
        <v>0</v>
      </c>
      <c r="G909" s="1">
        <f>VLOOKUP(A909+1/48,Interface!$B$118:$D$483,3)</f>
        <v>5</v>
      </c>
      <c r="H909" s="1">
        <f t="shared" si="76"/>
        <v>1</v>
      </c>
      <c r="I909" s="1">
        <f t="shared" si="75"/>
        <v>10</v>
      </c>
    </row>
    <row r="910" spans="1:9" x14ac:dyDescent="0.35">
      <c r="A910" s="321">
        <f t="shared" si="73"/>
        <v>42041.416666664547</v>
      </c>
      <c r="B910" s="303"/>
      <c r="C910" s="303">
        <v>875</v>
      </c>
      <c r="D910" s="304">
        <f>INDEX(Method_calculation!$J$161:$L$184,Output_interface!I910,Output_interface!H910)</f>
        <v>0</v>
      </c>
      <c r="E910" s="304">
        <f>INDEX(Method_calculation!$J$194:$L$217,Output_interface!I910,Output_interface!H910)</f>
        <v>0</v>
      </c>
      <c r="G910" s="1">
        <f>VLOOKUP(A910+1/48,Interface!$B$118:$D$483,3)</f>
        <v>5</v>
      </c>
      <c r="H910" s="1">
        <f t="shared" si="76"/>
        <v>1</v>
      </c>
      <c r="I910" s="1">
        <f t="shared" si="75"/>
        <v>11</v>
      </c>
    </row>
    <row r="911" spans="1:9" x14ac:dyDescent="0.35">
      <c r="A911" s="321">
        <f t="shared" si="73"/>
        <v>42041.458333331211</v>
      </c>
      <c r="B911" s="303"/>
      <c r="C911" s="303">
        <v>876</v>
      </c>
      <c r="D911" s="304">
        <f>INDEX(Method_calculation!$J$161:$L$184,Output_interface!I911,Output_interface!H911)</f>
        <v>0</v>
      </c>
      <c r="E911" s="304">
        <f>INDEX(Method_calculation!$J$194:$L$217,Output_interface!I911,Output_interface!H911)</f>
        <v>0</v>
      </c>
      <c r="G911" s="1">
        <f>VLOOKUP(A911+1/48,Interface!$B$118:$D$483,3)</f>
        <v>5</v>
      </c>
      <c r="H911" s="1">
        <f t="shared" si="76"/>
        <v>1</v>
      </c>
      <c r="I911" s="1">
        <f t="shared" si="75"/>
        <v>12</v>
      </c>
    </row>
    <row r="912" spans="1:9" x14ac:dyDescent="0.35">
      <c r="A912" s="321">
        <f t="shared" ref="A912:A975" si="79">+A911+1/24</f>
        <v>42041.499999997875</v>
      </c>
      <c r="B912" s="303"/>
      <c r="C912" s="303">
        <v>877</v>
      </c>
      <c r="D912" s="304">
        <f>INDEX(Method_calculation!$J$161:$L$184,Output_interface!I912,Output_interface!H912)</f>
        <v>0</v>
      </c>
      <c r="E912" s="304">
        <f>INDEX(Method_calculation!$J$194:$L$217,Output_interface!I912,Output_interface!H912)</f>
        <v>0</v>
      </c>
      <c r="G912" s="1">
        <f>VLOOKUP(A912+1/48,Interface!$B$118:$D$483,3)</f>
        <v>5</v>
      </c>
      <c r="H912" s="1">
        <f t="shared" si="76"/>
        <v>1</v>
      </c>
      <c r="I912" s="1">
        <f t="shared" si="75"/>
        <v>13</v>
      </c>
    </row>
    <row r="913" spans="1:9" x14ac:dyDescent="0.35">
      <c r="A913" s="321">
        <f t="shared" si="79"/>
        <v>42041.54166666454</v>
      </c>
      <c r="B913" s="303"/>
      <c r="C913" s="303">
        <v>878</v>
      </c>
      <c r="D913" s="304">
        <f>INDEX(Method_calculation!$J$161:$L$184,Output_interface!I913,Output_interface!H913)</f>
        <v>0</v>
      </c>
      <c r="E913" s="304">
        <f>INDEX(Method_calculation!$J$194:$L$217,Output_interface!I913,Output_interface!H913)</f>
        <v>0</v>
      </c>
      <c r="G913" s="1">
        <f>VLOOKUP(A913+1/48,Interface!$B$118:$D$483,3)</f>
        <v>5</v>
      </c>
      <c r="H913" s="1">
        <f t="shared" si="76"/>
        <v>1</v>
      </c>
      <c r="I913" s="1">
        <f t="shared" si="75"/>
        <v>14</v>
      </c>
    </row>
    <row r="914" spans="1:9" x14ac:dyDescent="0.35">
      <c r="A914" s="321">
        <f t="shared" si="79"/>
        <v>42041.583333331204</v>
      </c>
      <c r="B914" s="303"/>
      <c r="C914" s="303">
        <v>879</v>
      </c>
      <c r="D914" s="304">
        <f>INDEX(Method_calculation!$J$161:$L$184,Output_interface!I914,Output_interface!H914)</f>
        <v>0</v>
      </c>
      <c r="E914" s="304">
        <f>INDEX(Method_calculation!$J$194:$L$217,Output_interface!I914,Output_interface!H914)</f>
        <v>0</v>
      </c>
      <c r="G914" s="1">
        <f>VLOOKUP(A914+1/48,Interface!$B$118:$D$483,3)</f>
        <v>5</v>
      </c>
      <c r="H914" s="1">
        <f t="shared" si="76"/>
        <v>1</v>
      </c>
      <c r="I914" s="1">
        <f t="shared" si="75"/>
        <v>15</v>
      </c>
    </row>
    <row r="915" spans="1:9" x14ac:dyDescent="0.35">
      <c r="A915" s="321">
        <f t="shared" si="79"/>
        <v>42041.624999997868</v>
      </c>
      <c r="B915" s="303"/>
      <c r="C915" s="303">
        <v>880</v>
      </c>
      <c r="D915" s="304">
        <f>INDEX(Method_calculation!$J$161:$L$184,Output_interface!I915,Output_interface!H915)</f>
        <v>0</v>
      </c>
      <c r="E915" s="304">
        <f>INDEX(Method_calculation!$J$194:$L$217,Output_interface!I915,Output_interface!H915)</f>
        <v>0</v>
      </c>
      <c r="G915" s="1">
        <f>VLOOKUP(A915+1/48,Interface!$B$118:$D$483,3)</f>
        <v>5</v>
      </c>
      <c r="H915" s="1">
        <f t="shared" si="76"/>
        <v>1</v>
      </c>
      <c r="I915" s="1">
        <f t="shared" si="75"/>
        <v>16</v>
      </c>
    </row>
    <row r="916" spans="1:9" x14ac:dyDescent="0.35">
      <c r="A916" s="321">
        <f t="shared" si="79"/>
        <v>42041.666666664532</v>
      </c>
      <c r="B916" s="303"/>
      <c r="C916" s="303">
        <v>881</v>
      </c>
      <c r="D916" s="304">
        <f>INDEX(Method_calculation!$J$161:$L$184,Output_interface!I916,Output_interface!H916)</f>
        <v>0</v>
      </c>
      <c r="E916" s="304">
        <f>INDEX(Method_calculation!$J$194:$L$217,Output_interface!I916,Output_interface!H916)</f>
        <v>0</v>
      </c>
      <c r="G916" s="1">
        <f>VLOOKUP(A916+1/48,Interface!$B$118:$D$483,3)</f>
        <v>5</v>
      </c>
      <c r="H916" s="1">
        <f t="shared" si="76"/>
        <v>1</v>
      </c>
      <c r="I916" s="1">
        <f t="shared" si="75"/>
        <v>17</v>
      </c>
    </row>
    <row r="917" spans="1:9" x14ac:dyDescent="0.35">
      <c r="A917" s="321">
        <f t="shared" si="79"/>
        <v>42041.708333331197</v>
      </c>
      <c r="B917" s="303"/>
      <c r="C917" s="303">
        <v>882</v>
      </c>
      <c r="D917" s="304">
        <f>INDEX(Method_calculation!$J$161:$L$184,Output_interface!I917,Output_interface!H917)</f>
        <v>0</v>
      </c>
      <c r="E917" s="304">
        <f>INDEX(Method_calculation!$J$194:$L$217,Output_interface!I917,Output_interface!H917)</f>
        <v>0</v>
      </c>
      <c r="G917" s="1">
        <f>VLOOKUP(A917+1/48,Interface!$B$118:$D$483,3)</f>
        <v>5</v>
      </c>
      <c r="H917" s="1">
        <f t="shared" si="76"/>
        <v>1</v>
      </c>
      <c r="I917" s="1">
        <f t="shared" si="75"/>
        <v>18</v>
      </c>
    </row>
    <row r="918" spans="1:9" x14ac:dyDescent="0.35">
      <c r="A918" s="321">
        <f t="shared" si="79"/>
        <v>42041.749999997861</v>
      </c>
      <c r="B918" s="303"/>
      <c r="C918" s="303">
        <v>883</v>
      </c>
      <c r="D918" s="304">
        <f>INDEX(Method_calculation!$J$161:$L$184,Output_interface!I918,Output_interface!H918)</f>
        <v>0</v>
      </c>
      <c r="E918" s="304">
        <f>INDEX(Method_calculation!$J$194:$L$217,Output_interface!I918,Output_interface!H918)</f>
        <v>0</v>
      </c>
      <c r="G918" s="1">
        <f>VLOOKUP(A918+1/48,Interface!$B$118:$D$483,3)</f>
        <v>5</v>
      </c>
      <c r="H918" s="1">
        <f t="shared" si="76"/>
        <v>1</v>
      </c>
      <c r="I918" s="1">
        <f t="shared" si="75"/>
        <v>19</v>
      </c>
    </row>
    <row r="919" spans="1:9" x14ac:dyDescent="0.35">
      <c r="A919" s="321">
        <f t="shared" si="79"/>
        <v>42041.791666664525</v>
      </c>
      <c r="B919" s="303"/>
      <c r="C919" s="303">
        <v>884</v>
      </c>
      <c r="D919" s="304">
        <f>INDEX(Method_calculation!$J$161:$L$184,Output_interface!I919,Output_interface!H919)</f>
        <v>0</v>
      </c>
      <c r="E919" s="304">
        <f>INDEX(Method_calculation!$J$194:$L$217,Output_interface!I919,Output_interface!H919)</f>
        <v>0</v>
      </c>
      <c r="G919" s="1">
        <f>VLOOKUP(A919+1/48,Interface!$B$118:$D$483,3)</f>
        <v>5</v>
      </c>
      <c r="H919" s="1">
        <f t="shared" si="76"/>
        <v>1</v>
      </c>
      <c r="I919" s="1">
        <f t="shared" si="75"/>
        <v>20</v>
      </c>
    </row>
    <row r="920" spans="1:9" x14ac:dyDescent="0.35">
      <c r="A920" s="321">
        <f t="shared" si="79"/>
        <v>42041.833333331189</v>
      </c>
      <c r="B920" s="303"/>
      <c r="C920" s="303">
        <v>885</v>
      </c>
      <c r="D920" s="304">
        <f>INDEX(Method_calculation!$J$161:$L$184,Output_interface!I920,Output_interface!H920)</f>
        <v>0</v>
      </c>
      <c r="E920" s="304">
        <f>INDEX(Method_calculation!$J$194:$L$217,Output_interface!I920,Output_interface!H920)</f>
        <v>0</v>
      </c>
      <c r="G920" s="1">
        <f>VLOOKUP(A920+1/48,Interface!$B$118:$D$483,3)</f>
        <v>5</v>
      </c>
      <c r="H920" s="1">
        <f t="shared" si="76"/>
        <v>1</v>
      </c>
      <c r="I920" s="1">
        <f t="shared" si="75"/>
        <v>21</v>
      </c>
    </row>
    <row r="921" spans="1:9" x14ac:dyDescent="0.35">
      <c r="A921" s="321">
        <f t="shared" si="79"/>
        <v>42041.874999997854</v>
      </c>
      <c r="B921" s="303"/>
      <c r="C921" s="303">
        <v>886</v>
      </c>
      <c r="D921" s="304">
        <f>INDEX(Method_calculation!$J$161:$L$184,Output_interface!I921,Output_interface!H921)</f>
        <v>0</v>
      </c>
      <c r="E921" s="304">
        <f>INDEX(Method_calculation!$J$194:$L$217,Output_interface!I921,Output_interface!H921)</f>
        <v>0</v>
      </c>
      <c r="G921" s="1">
        <f>VLOOKUP(A921+1/48,Interface!$B$118:$D$483,3)</f>
        <v>5</v>
      </c>
      <c r="H921" s="1">
        <f t="shared" si="76"/>
        <v>1</v>
      </c>
      <c r="I921" s="1">
        <f t="shared" si="75"/>
        <v>22</v>
      </c>
    </row>
    <row r="922" spans="1:9" x14ac:dyDescent="0.35">
      <c r="A922" s="321">
        <f t="shared" si="79"/>
        <v>42041.916666664518</v>
      </c>
      <c r="B922" s="303"/>
      <c r="C922" s="303">
        <v>887</v>
      </c>
      <c r="D922" s="304">
        <f>INDEX(Method_calculation!$J$161:$L$184,Output_interface!I922,Output_interface!H922)</f>
        <v>0</v>
      </c>
      <c r="E922" s="304">
        <f>INDEX(Method_calculation!$J$194:$L$217,Output_interface!I922,Output_interface!H922)</f>
        <v>0</v>
      </c>
      <c r="G922" s="1">
        <f>VLOOKUP(A922+1/48,Interface!$B$118:$D$483,3)</f>
        <v>5</v>
      </c>
      <c r="H922" s="1">
        <f t="shared" si="76"/>
        <v>1</v>
      </c>
      <c r="I922" s="1">
        <f t="shared" si="75"/>
        <v>23</v>
      </c>
    </row>
    <row r="923" spans="1:9" x14ac:dyDescent="0.35">
      <c r="A923" s="322">
        <f t="shared" si="79"/>
        <v>42041.958333331182</v>
      </c>
      <c r="B923" s="306"/>
      <c r="C923" s="306">
        <v>888</v>
      </c>
      <c r="D923" s="307">
        <f>INDEX(Method_calculation!$J$161:$L$184,Output_interface!I923,Output_interface!H923)</f>
        <v>0</v>
      </c>
      <c r="E923" s="307">
        <f>INDEX(Method_calculation!$J$194:$L$217,Output_interface!I923,Output_interface!H923)</f>
        <v>0</v>
      </c>
      <c r="G923" s="1">
        <f>VLOOKUP(A923+1/48,Interface!$B$118:$D$483,3)</f>
        <v>5</v>
      </c>
      <c r="H923" s="1">
        <f t="shared" si="76"/>
        <v>1</v>
      </c>
      <c r="I923" s="1">
        <f t="shared" si="75"/>
        <v>24</v>
      </c>
    </row>
    <row r="924" spans="1:9" x14ac:dyDescent="0.35">
      <c r="A924" s="299">
        <f t="shared" si="79"/>
        <v>42041.999999997846</v>
      </c>
      <c r="B924" s="300" t="str">
        <f t="shared" ref="B924" si="80">INDEX($H$27:$H$29,H924)</f>
        <v>Saturday</v>
      </c>
      <c r="C924" s="300">
        <v>889</v>
      </c>
      <c r="D924" s="301">
        <f>INDEX(Method_calculation!$J$161:$L$184,Output_interface!I924,Output_interface!H924)</f>
        <v>0</v>
      </c>
      <c r="E924" s="301">
        <f>INDEX(Method_calculation!$J$194:$L$217,Output_interface!I924,Output_interface!H924)</f>
        <v>0</v>
      </c>
      <c r="G924" s="1">
        <f>VLOOKUP(A924+1/48,Interface!$B$118:$D$483,3)</f>
        <v>6</v>
      </c>
      <c r="H924" s="1">
        <f t="shared" si="76"/>
        <v>2</v>
      </c>
      <c r="I924" s="1">
        <f t="shared" si="75"/>
        <v>1</v>
      </c>
    </row>
    <row r="925" spans="1:9" x14ac:dyDescent="0.35">
      <c r="A925" s="321">
        <f t="shared" si="79"/>
        <v>42042.041666664511</v>
      </c>
      <c r="B925" s="303"/>
      <c r="C925" s="303">
        <v>890</v>
      </c>
      <c r="D925" s="304">
        <f>INDEX(Method_calculation!$J$161:$L$184,Output_interface!I925,Output_interface!H925)</f>
        <v>0</v>
      </c>
      <c r="E925" s="304">
        <f>INDEX(Method_calculation!$J$194:$L$217,Output_interface!I925,Output_interface!H925)</f>
        <v>0</v>
      </c>
      <c r="G925" s="1">
        <f>VLOOKUP(A925+1/48,Interface!$B$118:$D$483,3)</f>
        <v>6</v>
      </c>
      <c r="H925" s="1">
        <f t="shared" si="76"/>
        <v>2</v>
      </c>
      <c r="I925" s="1">
        <f t="shared" si="75"/>
        <v>2</v>
      </c>
    </row>
    <row r="926" spans="1:9" x14ac:dyDescent="0.35">
      <c r="A926" s="321">
        <f t="shared" si="79"/>
        <v>42042.083333331175</v>
      </c>
      <c r="B926" s="303"/>
      <c r="C926" s="303">
        <v>891</v>
      </c>
      <c r="D926" s="304">
        <f>INDEX(Method_calculation!$J$161:$L$184,Output_interface!I926,Output_interface!H926)</f>
        <v>0</v>
      </c>
      <c r="E926" s="304">
        <f>INDEX(Method_calculation!$J$194:$L$217,Output_interface!I926,Output_interface!H926)</f>
        <v>0</v>
      </c>
      <c r="G926" s="1">
        <f>VLOOKUP(A926+1/48,Interface!$B$118:$D$483,3)</f>
        <v>6</v>
      </c>
      <c r="H926" s="1">
        <f t="shared" si="76"/>
        <v>2</v>
      </c>
      <c r="I926" s="1">
        <f t="shared" si="75"/>
        <v>3</v>
      </c>
    </row>
    <row r="927" spans="1:9" x14ac:dyDescent="0.35">
      <c r="A927" s="321">
        <f t="shared" si="79"/>
        <v>42042.124999997839</v>
      </c>
      <c r="B927" s="303"/>
      <c r="C927" s="303">
        <v>892</v>
      </c>
      <c r="D927" s="304">
        <f>INDEX(Method_calculation!$J$161:$L$184,Output_interface!I927,Output_interface!H927)</f>
        <v>0</v>
      </c>
      <c r="E927" s="304">
        <f>INDEX(Method_calculation!$J$194:$L$217,Output_interface!I927,Output_interface!H927)</f>
        <v>0</v>
      </c>
      <c r="G927" s="1">
        <f>VLOOKUP(A927+1/48,Interface!$B$118:$D$483,3)</f>
        <v>6</v>
      </c>
      <c r="H927" s="1">
        <f t="shared" si="76"/>
        <v>2</v>
      </c>
      <c r="I927" s="1">
        <f t="shared" si="75"/>
        <v>4</v>
      </c>
    </row>
    <row r="928" spans="1:9" x14ac:dyDescent="0.35">
      <c r="A928" s="321">
        <f t="shared" si="79"/>
        <v>42042.166666664503</v>
      </c>
      <c r="B928" s="303"/>
      <c r="C928" s="303">
        <v>893</v>
      </c>
      <c r="D928" s="304">
        <f>INDEX(Method_calculation!$J$161:$L$184,Output_interface!I928,Output_interface!H928)</f>
        <v>0</v>
      </c>
      <c r="E928" s="304">
        <f>INDEX(Method_calculation!$J$194:$L$217,Output_interface!I928,Output_interface!H928)</f>
        <v>0</v>
      </c>
      <c r="G928" s="1">
        <f>VLOOKUP(A928+1/48,Interface!$B$118:$D$483,3)</f>
        <v>6</v>
      </c>
      <c r="H928" s="1">
        <f t="shared" si="76"/>
        <v>2</v>
      </c>
      <c r="I928" s="1">
        <f t="shared" si="75"/>
        <v>5</v>
      </c>
    </row>
    <row r="929" spans="1:9" x14ac:dyDescent="0.35">
      <c r="A929" s="321">
        <f t="shared" si="79"/>
        <v>42042.208333331168</v>
      </c>
      <c r="B929" s="303"/>
      <c r="C929" s="303">
        <v>894</v>
      </c>
      <c r="D929" s="304">
        <f>INDEX(Method_calculation!$J$161:$L$184,Output_interface!I929,Output_interface!H929)</f>
        <v>0</v>
      </c>
      <c r="E929" s="304">
        <f>INDEX(Method_calculation!$J$194:$L$217,Output_interface!I929,Output_interface!H929)</f>
        <v>0</v>
      </c>
      <c r="G929" s="1">
        <f>VLOOKUP(A929+1/48,Interface!$B$118:$D$483,3)</f>
        <v>6</v>
      </c>
      <c r="H929" s="1">
        <f t="shared" si="76"/>
        <v>2</v>
      </c>
      <c r="I929" s="1">
        <f t="shared" si="75"/>
        <v>6</v>
      </c>
    </row>
    <row r="930" spans="1:9" x14ac:dyDescent="0.35">
      <c r="A930" s="321">
        <f t="shared" si="79"/>
        <v>42042.249999997832</v>
      </c>
      <c r="B930" s="303"/>
      <c r="C930" s="303">
        <v>895</v>
      </c>
      <c r="D930" s="304">
        <f>INDEX(Method_calculation!$J$161:$L$184,Output_interface!I930,Output_interface!H930)</f>
        <v>0</v>
      </c>
      <c r="E930" s="304">
        <f>INDEX(Method_calculation!$J$194:$L$217,Output_interface!I930,Output_interface!H930)</f>
        <v>0</v>
      </c>
      <c r="G930" s="1">
        <f>VLOOKUP(A930+1/48,Interface!$B$118:$D$483,3)</f>
        <v>6</v>
      </c>
      <c r="H930" s="1">
        <f t="shared" si="76"/>
        <v>2</v>
      </c>
      <c r="I930" s="1">
        <f t="shared" si="75"/>
        <v>7</v>
      </c>
    </row>
    <row r="931" spans="1:9" x14ac:dyDescent="0.35">
      <c r="A931" s="321">
        <f t="shared" si="79"/>
        <v>42042.291666664496</v>
      </c>
      <c r="B931" s="303"/>
      <c r="C931" s="303">
        <v>896</v>
      </c>
      <c r="D931" s="304">
        <f>INDEX(Method_calculation!$J$161:$L$184,Output_interface!I931,Output_interface!H931)</f>
        <v>0</v>
      </c>
      <c r="E931" s="304">
        <f>INDEX(Method_calculation!$J$194:$L$217,Output_interface!I931,Output_interface!H931)</f>
        <v>0</v>
      </c>
      <c r="G931" s="1">
        <f>VLOOKUP(A931+1/48,Interface!$B$118:$D$483,3)</f>
        <v>6</v>
      </c>
      <c r="H931" s="1">
        <f t="shared" si="76"/>
        <v>2</v>
      </c>
      <c r="I931" s="1">
        <f t="shared" si="75"/>
        <v>8</v>
      </c>
    </row>
    <row r="932" spans="1:9" x14ac:dyDescent="0.35">
      <c r="A932" s="321">
        <f t="shared" si="79"/>
        <v>42042.33333333116</v>
      </c>
      <c r="B932" s="303"/>
      <c r="C932" s="303">
        <v>897</v>
      </c>
      <c r="D932" s="304">
        <f>INDEX(Method_calculation!$J$161:$L$184,Output_interface!I932,Output_interface!H932)</f>
        <v>0</v>
      </c>
      <c r="E932" s="304">
        <f>INDEX(Method_calculation!$J$194:$L$217,Output_interface!I932,Output_interface!H932)</f>
        <v>0</v>
      </c>
      <c r="G932" s="1">
        <f>VLOOKUP(A932+1/48,Interface!$B$118:$D$483,3)</f>
        <v>6</v>
      </c>
      <c r="H932" s="1">
        <f t="shared" si="76"/>
        <v>2</v>
      </c>
      <c r="I932" s="1">
        <f t="shared" ref="I932:I995" si="81">MOD(C932-1,24)+1</f>
        <v>9</v>
      </c>
    </row>
    <row r="933" spans="1:9" x14ac:dyDescent="0.35">
      <c r="A933" s="321">
        <f t="shared" si="79"/>
        <v>42042.374999997824</v>
      </c>
      <c r="B933" s="303"/>
      <c r="C933" s="303">
        <v>898</v>
      </c>
      <c r="D933" s="304">
        <f>INDEX(Method_calculation!$J$161:$L$184,Output_interface!I933,Output_interface!H933)</f>
        <v>0</v>
      </c>
      <c r="E933" s="304">
        <f>INDEX(Method_calculation!$J$194:$L$217,Output_interface!I933,Output_interface!H933)</f>
        <v>0</v>
      </c>
      <c r="G933" s="1">
        <f>VLOOKUP(A933+1/48,Interface!$B$118:$D$483,3)</f>
        <v>6</v>
      </c>
      <c r="H933" s="1">
        <f t="shared" ref="H933:H996" si="82">IF(G933=7,3,IF(G933=6,2,1))</f>
        <v>2</v>
      </c>
      <c r="I933" s="1">
        <f t="shared" si="81"/>
        <v>10</v>
      </c>
    </row>
    <row r="934" spans="1:9" x14ac:dyDescent="0.35">
      <c r="A934" s="321">
        <f t="shared" si="79"/>
        <v>42042.416666664489</v>
      </c>
      <c r="B934" s="303"/>
      <c r="C934" s="303">
        <v>899</v>
      </c>
      <c r="D934" s="304">
        <f>INDEX(Method_calculation!$J$161:$L$184,Output_interface!I934,Output_interface!H934)</f>
        <v>0</v>
      </c>
      <c r="E934" s="304">
        <f>INDEX(Method_calculation!$J$194:$L$217,Output_interface!I934,Output_interface!H934)</f>
        <v>0</v>
      </c>
      <c r="G934" s="1">
        <f>VLOOKUP(A934+1/48,Interface!$B$118:$D$483,3)</f>
        <v>6</v>
      </c>
      <c r="H934" s="1">
        <f t="shared" si="82"/>
        <v>2</v>
      </c>
      <c r="I934" s="1">
        <f t="shared" si="81"/>
        <v>11</v>
      </c>
    </row>
    <row r="935" spans="1:9" x14ac:dyDescent="0.35">
      <c r="A935" s="321">
        <f t="shared" si="79"/>
        <v>42042.458333331153</v>
      </c>
      <c r="B935" s="303"/>
      <c r="C935" s="303">
        <v>900</v>
      </c>
      <c r="D935" s="304">
        <f>INDEX(Method_calculation!$J$161:$L$184,Output_interface!I935,Output_interface!H935)</f>
        <v>0</v>
      </c>
      <c r="E935" s="304">
        <f>INDEX(Method_calculation!$J$194:$L$217,Output_interface!I935,Output_interface!H935)</f>
        <v>0</v>
      </c>
      <c r="G935" s="1">
        <f>VLOOKUP(A935+1/48,Interface!$B$118:$D$483,3)</f>
        <v>6</v>
      </c>
      <c r="H935" s="1">
        <f t="shared" si="82"/>
        <v>2</v>
      </c>
      <c r="I935" s="1">
        <f t="shared" si="81"/>
        <v>12</v>
      </c>
    </row>
    <row r="936" spans="1:9" x14ac:dyDescent="0.35">
      <c r="A936" s="321">
        <f t="shared" si="79"/>
        <v>42042.499999997817</v>
      </c>
      <c r="B936" s="303"/>
      <c r="C936" s="303">
        <v>901</v>
      </c>
      <c r="D936" s="304">
        <f>INDEX(Method_calculation!$J$161:$L$184,Output_interface!I936,Output_interface!H936)</f>
        <v>0</v>
      </c>
      <c r="E936" s="304">
        <f>INDEX(Method_calculation!$J$194:$L$217,Output_interface!I936,Output_interface!H936)</f>
        <v>0</v>
      </c>
      <c r="G936" s="1">
        <f>VLOOKUP(A936+1/48,Interface!$B$118:$D$483,3)</f>
        <v>6</v>
      </c>
      <c r="H936" s="1">
        <f t="shared" si="82"/>
        <v>2</v>
      </c>
      <c r="I936" s="1">
        <f t="shared" si="81"/>
        <v>13</v>
      </c>
    </row>
    <row r="937" spans="1:9" x14ac:dyDescent="0.35">
      <c r="A937" s="321">
        <f t="shared" si="79"/>
        <v>42042.541666664481</v>
      </c>
      <c r="B937" s="303"/>
      <c r="C937" s="303">
        <v>902</v>
      </c>
      <c r="D937" s="304">
        <f>INDEX(Method_calculation!$J$161:$L$184,Output_interface!I937,Output_interface!H937)</f>
        <v>0</v>
      </c>
      <c r="E937" s="304">
        <f>INDEX(Method_calculation!$J$194:$L$217,Output_interface!I937,Output_interface!H937)</f>
        <v>0</v>
      </c>
      <c r="G937" s="1">
        <f>VLOOKUP(A937+1/48,Interface!$B$118:$D$483,3)</f>
        <v>6</v>
      </c>
      <c r="H937" s="1">
        <f t="shared" si="82"/>
        <v>2</v>
      </c>
      <c r="I937" s="1">
        <f t="shared" si="81"/>
        <v>14</v>
      </c>
    </row>
    <row r="938" spans="1:9" x14ac:dyDescent="0.35">
      <c r="A938" s="321">
        <f t="shared" si="79"/>
        <v>42042.583333331146</v>
      </c>
      <c r="B938" s="303"/>
      <c r="C938" s="303">
        <v>903</v>
      </c>
      <c r="D938" s="304">
        <f>INDEX(Method_calculation!$J$161:$L$184,Output_interface!I938,Output_interface!H938)</f>
        <v>0</v>
      </c>
      <c r="E938" s="304">
        <f>INDEX(Method_calculation!$J$194:$L$217,Output_interface!I938,Output_interface!H938)</f>
        <v>0</v>
      </c>
      <c r="G938" s="1">
        <f>VLOOKUP(A938+1/48,Interface!$B$118:$D$483,3)</f>
        <v>6</v>
      </c>
      <c r="H938" s="1">
        <f t="shared" si="82"/>
        <v>2</v>
      </c>
      <c r="I938" s="1">
        <f t="shared" si="81"/>
        <v>15</v>
      </c>
    </row>
    <row r="939" spans="1:9" x14ac:dyDescent="0.35">
      <c r="A939" s="321">
        <f t="shared" si="79"/>
        <v>42042.62499999781</v>
      </c>
      <c r="B939" s="303"/>
      <c r="C939" s="303">
        <v>904</v>
      </c>
      <c r="D939" s="304">
        <f>INDEX(Method_calculation!$J$161:$L$184,Output_interface!I939,Output_interface!H939)</f>
        <v>0</v>
      </c>
      <c r="E939" s="304">
        <f>INDEX(Method_calculation!$J$194:$L$217,Output_interface!I939,Output_interface!H939)</f>
        <v>0</v>
      </c>
      <c r="G939" s="1">
        <f>VLOOKUP(A939+1/48,Interface!$B$118:$D$483,3)</f>
        <v>6</v>
      </c>
      <c r="H939" s="1">
        <f t="shared" si="82"/>
        <v>2</v>
      </c>
      <c r="I939" s="1">
        <f t="shared" si="81"/>
        <v>16</v>
      </c>
    </row>
    <row r="940" spans="1:9" x14ac:dyDescent="0.35">
      <c r="A940" s="321">
        <f t="shared" si="79"/>
        <v>42042.666666664474</v>
      </c>
      <c r="B940" s="303"/>
      <c r="C940" s="303">
        <v>905</v>
      </c>
      <c r="D940" s="304">
        <f>INDEX(Method_calculation!$J$161:$L$184,Output_interface!I940,Output_interface!H940)</f>
        <v>0</v>
      </c>
      <c r="E940" s="304">
        <f>INDEX(Method_calculation!$J$194:$L$217,Output_interface!I940,Output_interface!H940)</f>
        <v>0</v>
      </c>
      <c r="G940" s="1">
        <f>VLOOKUP(A940+1/48,Interface!$B$118:$D$483,3)</f>
        <v>6</v>
      </c>
      <c r="H940" s="1">
        <f t="shared" si="82"/>
        <v>2</v>
      </c>
      <c r="I940" s="1">
        <f t="shared" si="81"/>
        <v>17</v>
      </c>
    </row>
    <row r="941" spans="1:9" x14ac:dyDescent="0.35">
      <c r="A941" s="321">
        <f t="shared" si="79"/>
        <v>42042.708333331138</v>
      </c>
      <c r="B941" s="303"/>
      <c r="C941" s="303">
        <v>906</v>
      </c>
      <c r="D941" s="304">
        <f>INDEX(Method_calculation!$J$161:$L$184,Output_interface!I941,Output_interface!H941)</f>
        <v>0</v>
      </c>
      <c r="E941" s="304">
        <f>INDEX(Method_calculation!$J$194:$L$217,Output_interface!I941,Output_interface!H941)</f>
        <v>0</v>
      </c>
      <c r="G941" s="1">
        <f>VLOOKUP(A941+1/48,Interface!$B$118:$D$483,3)</f>
        <v>6</v>
      </c>
      <c r="H941" s="1">
        <f t="shared" si="82"/>
        <v>2</v>
      </c>
      <c r="I941" s="1">
        <f t="shared" si="81"/>
        <v>18</v>
      </c>
    </row>
    <row r="942" spans="1:9" x14ac:dyDescent="0.35">
      <c r="A942" s="321">
        <f t="shared" si="79"/>
        <v>42042.749999997803</v>
      </c>
      <c r="B942" s="303"/>
      <c r="C942" s="303">
        <v>907</v>
      </c>
      <c r="D942" s="304">
        <f>INDEX(Method_calculation!$J$161:$L$184,Output_interface!I942,Output_interface!H942)</f>
        <v>0</v>
      </c>
      <c r="E942" s="304">
        <f>INDEX(Method_calculation!$J$194:$L$217,Output_interface!I942,Output_interface!H942)</f>
        <v>0</v>
      </c>
      <c r="G942" s="1">
        <f>VLOOKUP(A942+1/48,Interface!$B$118:$D$483,3)</f>
        <v>6</v>
      </c>
      <c r="H942" s="1">
        <f t="shared" si="82"/>
        <v>2</v>
      </c>
      <c r="I942" s="1">
        <f t="shared" si="81"/>
        <v>19</v>
      </c>
    </row>
    <row r="943" spans="1:9" x14ac:dyDescent="0.35">
      <c r="A943" s="321">
        <f t="shared" si="79"/>
        <v>42042.791666664467</v>
      </c>
      <c r="B943" s="303"/>
      <c r="C943" s="303">
        <v>908</v>
      </c>
      <c r="D943" s="304">
        <f>INDEX(Method_calculation!$J$161:$L$184,Output_interface!I943,Output_interface!H943)</f>
        <v>0</v>
      </c>
      <c r="E943" s="304">
        <f>INDEX(Method_calculation!$J$194:$L$217,Output_interface!I943,Output_interface!H943)</f>
        <v>0</v>
      </c>
      <c r="G943" s="1">
        <f>VLOOKUP(A943+1/48,Interface!$B$118:$D$483,3)</f>
        <v>6</v>
      </c>
      <c r="H943" s="1">
        <f t="shared" si="82"/>
        <v>2</v>
      </c>
      <c r="I943" s="1">
        <f t="shared" si="81"/>
        <v>20</v>
      </c>
    </row>
    <row r="944" spans="1:9" x14ac:dyDescent="0.35">
      <c r="A944" s="321">
        <f t="shared" si="79"/>
        <v>42042.833333331131</v>
      </c>
      <c r="B944" s="303"/>
      <c r="C944" s="303">
        <v>909</v>
      </c>
      <c r="D944" s="304">
        <f>INDEX(Method_calculation!$J$161:$L$184,Output_interface!I944,Output_interface!H944)</f>
        <v>0</v>
      </c>
      <c r="E944" s="304">
        <f>INDEX(Method_calculation!$J$194:$L$217,Output_interface!I944,Output_interface!H944)</f>
        <v>0</v>
      </c>
      <c r="G944" s="1">
        <f>VLOOKUP(A944+1/48,Interface!$B$118:$D$483,3)</f>
        <v>6</v>
      </c>
      <c r="H944" s="1">
        <f t="shared" si="82"/>
        <v>2</v>
      </c>
      <c r="I944" s="1">
        <f t="shared" si="81"/>
        <v>21</v>
      </c>
    </row>
    <row r="945" spans="1:9" x14ac:dyDescent="0.35">
      <c r="A945" s="321">
        <f t="shared" si="79"/>
        <v>42042.874999997795</v>
      </c>
      <c r="B945" s="303"/>
      <c r="C945" s="303">
        <v>910</v>
      </c>
      <c r="D945" s="304">
        <f>INDEX(Method_calculation!$J$161:$L$184,Output_interface!I945,Output_interface!H945)</f>
        <v>0</v>
      </c>
      <c r="E945" s="304">
        <f>INDEX(Method_calculation!$J$194:$L$217,Output_interface!I945,Output_interface!H945)</f>
        <v>0</v>
      </c>
      <c r="G945" s="1">
        <f>VLOOKUP(A945+1/48,Interface!$B$118:$D$483,3)</f>
        <v>6</v>
      </c>
      <c r="H945" s="1">
        <f t="shared" si="82"/>
        <v>2</v>
      </c>
      <c r="I945" s="1">
        <f t="shared" si="81"/>
        <v>22</v>
      </c>
    </row>
    <row r="946" spans="1:9" x14ac:dyDescent="0.35">
      <c r="A946" s="321">
        <f t="shared" si="79"/>
        <v>42042.91666666446</v>
      </c>
      <c r="B946" s="303"/>
      <c r="C946" s="303">
        <v>911</v>
      </c>
      <c r="D946" s="304">
        <f>INDEX(Method_calculation!$J$161:$L$184,Output_interface!I946,Output_interface!H946)</f>
        <v>0</v>
      </c>
      <c r="E946" s="304">
        <f>INDEX(Method_calculation!$J$194:$L$217,Output_interface!I946,Output_interface!H946)</f>
        <v>0</v>
      </c>
      <c r="G946" s="1">
        <f>VLOOKUP(A946+1/48,Interface!$B$118:$D$483,3)</f>
        <v>6</v>
      </c>
      <c r="H946" s="1">
        <f t="shared" si="82"/>
        <v>2</v>
      </c>
      <c r="I946" s="1">
        <f t="shared" si="81"/>
        <v>23</v>
      </c>
    </row>
    <row r="947" spans="1:9" x14ac:dyDescent="0.35">
      <c r="A947" s="322">
        <f t="shared" si="79"/>
        <v>42042.958333331124</v>
      </c>
      <c r="B947" s="306"/>
      <c r="C947" s="306">
        <v>912</v>
      </c>
      <c r="D947" s="307">
        <f>INDEX(Method_calculation!$J$161:$L$184,Output_interface!I947,Output_interface!H947)</f>
        <v>0</v>
      </c>
      <c r="E947" s="307">
        <f>INDEX(Method_calculation!$J$194:$L$217,Output_interface!I947,Output_interface!H947)</f>
        <v>0</v>
      </c>
      <c r="G947" s="1">
        <f>VLOOKUP(A947+1/48,Interface!$B$118:$D$483,3)</f>
        <v>6</v>
      </c>
      <c r="H947" s="1">
        <f t="shared" si="82"/>
        <v>2</v>
      </c>
      <c r="I947" s="1">
        <f t="shared" si="81"/>
        <v>24</v>
      </c>
    </row>
    <row r="948" spans="1:9" x14ac:dyDescent="0.35">
      <c r="A948" s="299">
        <f t="shared" si="79"/>
        <v>42042.999999997788</v>
      </c>
      <c r="B948" s="300" t="str">
        <f t="shared" ref="B948" si="83">INDEX($H$27:$H$29,H948)</f>
        <v>Holiday</v>
      </c>
      <c r="C948" s="300">
        <v>913</v>
      </c>
      <c r="D948" s="301">
        <f>INDEX(Method_calculation!$J$161:$L$184,Output_interface!I948,Output_interface!H948)</f>
        <v>0</v>
      </c>
      <c r="E948" s="301">
        <f>INDEX(Method_calculation!$J$194:$L$217,Output_interface!I948,Output_interface!H948)</f>
        <v>0</v>
      </c>
      <c r="G948" s="1">
        <f>VLOOKUP(A948+1/48,Interface!$B$118:$D$483,3)</f>
        <v>7</v>
      </c>
      <c r="H948" s="1">
        <f t="shared" si="82"/>
        <v>3</v>
      </c>
      <c r="I948" s="1">
        <f t="shared" si="81"/>
        <v>1</v>
      </c>
    </row>
    <row r="949" spans="1:9" x14ac:dyDescent="0.35">
      <c r="A949" s="321">
        <f t="shared" si="79"/>
        <v>42043.041666664452</v>
      </c>
      <c r="B949" s="303"/>
      <c r="C949" s="303">
        <v>914</v>
      </c>
      <c r="D949" s="304">
        <f>INDEX(Method_calculation!$J$161:$L$184,Output_interface!I949,Output_interface!H949)</f>
        <v>0</v>
      </c>
      <c r="E949" s="304">
        <f>INDEX(Method_calculation!$J$194:$L$217,Output_interface!I949,Output_interface!H949)</f>
        <v>0</v>
      </c>
      <c r="G949" s="1">
        <f>VLOOKUP(A949+1/48,Interface!$B$118:$D$483,3)</f>
        <v>7</v>
      </c>
      <c r="H949" s="1">
        <f t="shared" si="82"/>
        <v>3</v>
      </c>
      <c r="I949" s="1">
        <f t="shared" si="81"/>
        <v>2</v>
      </c>
    </row>
    <row r="950" spans="1:9" x14ac:dyDescent="0.35">
      <c r="A950" s="321">
        <f t="shared" si="79"/>
        <v>42043.083333331117</v>
      </c>
      <c r="B950" s="303"/>
      <c r="C950" s="303">
        <v>915</v>
      </c>
      <c r="D950" s="304">
        <f>INDEX(Method_calculation!$J$161:$L$184,Output_interface!I950,Output_interface!H950)</f>
        <v>0</v>
      </c>
      <c r="E950" s="304">
        <f>INDEX(Method_calculation!$J$194:$L$217,Output_interface!I950,Output_interface!H950)</f>
        <v>0</v>
      </c>
      <c r="G950" s="1">
        <f>VLOOKUP(A950+1/48,Interface!$B$118:$D$483,3)</f>
        <v>7</v>
      </c>
      <c r="H950" s="1">
        <f t="shared" si="82"/>
        <v>3</v>
      </c>
      <c r="I950" s="1">
        <f t="shared" si="81"/>
        <v>3</v>
      </c>
    </row>
    <row r="951" spans="1:9" x14ac:dyDescent="0.35">
      <c r="A951" s="321">
        <f t="shared" si="79"/>
        <v>42043.124999997781</v>
      </c>
      <c r="B951" s="303"/>
      <c r="C951" s="303">
        <v>916</v>
      </c>
      <c r="D951" s="304">
        <f>INDEX(Method_calculation!$J$161:$L$184,Output_interface!I951,Output_interface!H951)</f>
        <v>0</v>
      </c>
      <c r="E951" s="304">
        <f>INDEX(Method_calculation!$J$194:$L$217,Output_interface!I951,Output_interface!H951)</f>
        <v>0</v>
      </c>
      <c r="G951" s="1">
        <f>VLOOKUP(A951+1/48,Interface!$B$118:$D$483,3)</f>
        <v>7</v>
      </c>
      <c r="H951" s="1">
        <f t="shared" si="82"/>
        <v>3</v>
      </c>
      <c r="I951" s="1">
        <f t="shared" si="81"/>
        <v>4</v>
      </c>
    </row>
    <row r="952" spans="1:9" x14ac:dyDescent="0.35">
      <c r="A952" s="321">
        <f t="shared" si="79"/>
        <v>42043.166666664445</v>
      </c>
      <c r="B952" s="303"/>
      <c r="C952" s="303">
        <v>917</v>
      </c>
      <c r="D952" s="304">
        <f>INDEX(Method_calculation!$J$161:$L$184,Output_interface!I952,Output_interface!H952)</f>
        <v>0</v>
      </c>
      <c r="E952" s="304">
        <f>INDEX(Method_calculation!$J$194:$L$217,Output_interface!I952,Output_interface!H952)</f>
        <v>0</v>
      </c>
      <c r="G952" s="1">
        <f>VLOOKUP(A952+1/48,Interface!$B$118:$D$483,3)</f>
        <v>7</v>
      </c>
      <c r="H952" s="1">
        <f t="shared" si="82"/>
        <v>3</v>
      </c>
      <c r="I952" s="1">
        <f t="shared" si="81"/>
        <v>5</v>
      </c>
    </row>
    <row r="953" spans="1:9" x14ac:dyDescent="0.35">
      <c r="A953" s="321">
        <f t="shared" si="79"/>
        <v>42043.208333331109</v>
      </c>
      <c r="B953" s="303"/>
      <c r="C953" s="303">
        <v>918</v>
      </c>
      <c r="D953" s="304">
        <f>INDEX(Method_calculation!$J$161:$L$184,Output_interface!I953,Output_interface!H953)</f>
        <v>0</v>
      </c>
      <c r="E953" s="304">
        <f>INDEX(Method_calculation!$J$194:$L$217,Output_interface!I953,Output_interface!H953)</f>
        <v>0</v>
      </c>
      <c r="G953" s="1">
        <f>VLOOKUP(A953+1/48,Interface!$B$118:$D$483,3)</f>
        <v>7</v>
      </c>
      <c r="H953" s="1">
        <f t="shared" si="82"/>
        <v>3</v>
      </c>
      <c r="I953" s="1">
        <f t="shared" si="81"/>
        <v>6</v>
      </c>
    </row>
    <row r="954" spans="1:9" x14ac:dyDescent="0.35">
      <c r="A954" s="321">
        <f t="shared" si="79"/>
        <v>42043.249999997774</v>
      </c>
      <c r="B954" s="303"/>
      <c r="C954" s="303">
        <v>919</v>
      </c>
      <c r="D954" s="304">
        <f>INDEX(Method_calculation!$J$161:$L$184,Output_interface!I954,Output_interface!H954)</f>
        <v>0</v>
      </c>
      <c r="E954" s="304">
        <f>INDEX(Method_calculation!$J$194:$L$217,Output_interface!I954,Output_interface!H954)</f>
        <v>0</v>
      </c>
      <c r="G954" s="1">
        <f>VLOOKUP(A954+1/48,Interface!$B$118:$D$483,3)</f>
        <v>7</v>
      </c>
      <c r="H954" s="1">
        <f t="shared" si="82"/>
        <v>3</v>
      </c>
      <c r="I954" s="1">
        <f t="shared" si="81"/>
        <v>7</v>
      </c>
    </row>
    <row r="955" spans="1:9" x14ac:dyDescent="0.35">
      <c r="A955" s="321">
        <f t="shared" si="79"/>
        <v>42043.291666664438</v>
      </c>
      <c r="B955" s="303"/>
      <c r="C955" s="303">
        <v>920</v>
      </c>
      <c r="D955" s="304">
        <f>INDEX(Method_calculation!$J$161:$L$184,Output_interface!I955,Output_interface!H955)</f>
        <v>0</v>
      </c>
      <c r="E955" s="304">
        <f>INDEX(Method_calculation!$J$194:$L$217,Output_interface!I955,Output_interface!H955)</f>
        <v>0</v>
      </c>
      <c r="G955" s="1">
        <f>VLOOKUP(A955+1/48,Interface!$B$118:$D$483,3)</f>
        <v>7</v>
      </c>
      <c r="H955" s="1">
        <f t="shared" si="82"/>
        <v>3</v>
      </c>
      <c r="I955" s="1">
        <f t="shared" si="81"/>
        <v>8</v>
      </c>
    </row>
    <row r="956" spans="1:9" x14ac:dyDescent="0.35">
      <c r="A956" s="321">
        <f t="shared" si="79"/>
        <v>42043.333333331102</v>
      </c>
      <c r="B956" s="303"/>
      <c r="C956" s="303">
        <v>921</v>
      </c>
      <c r="D956" s="304">
        <f>INDEX(Method_calculation!$J$161:$L$184,Output_interface!I956,Output_interface!H956)</f>
        <v>0</v>
      </c>
      <c r="E956" s="304">
        <f>INDEX(Method_calculation!$J$194:$L$217,Output_interface!I956,Output_interface!H956)</f>
        <v>0</v>
      </c>
      <c r="G956" s="1">
        <f>VLOOKUP(A956+1/48,Interface!$B$118:$D$483,3)</f>
        <v>7</v>
      </c>
      <c r="H956" s="1">
        <f t="shared" si="82"/>
        <v>3</v>
      </c>
      <c r="I956" s="1">
        <f t="shared" si="81"/>
        <v>9</v>
      </c>
    </row>
    <row r="957" spans="1:9" x14ac:dyDescent="0.35">
      <c r="A957" s="321">
        <f t="shared" si="79"/>
        <v>42043.374999997766</v>
      </c>
      <c r="B957" s="303"/>
      <c r="C957" s="303">
        <v>922</v>
      </c>
      <c r="D957" s="304">
        <f>INDEX(Method_calculation!$J$161:$L$184,Output_interface!I957,Output_interface!H957)</f>
        <v>0</v>
      </c>
      <c r="E957" s="304">
        <f>INDEX(Method_calculation!$J$194:$L$217,Output_interface!I957,Output_interface!H957)</f>
        <v>0</v>
      </c>
      <c r="G957" s="1">
        <f>VLOOKUP(A957+1/48,Interface!$B$118:$D$483,3)</f>
        <v>7</v>
      </c>
      <c r="H957" s="1">
        <f t="shared" si="82"/>
        <v>3</v>
      </c>
      <c r="I957" s="1">
        <f t="shared" si="81"/>
        <v>10</v>
      </c>
    </row>
    <row r="958" spans="1:9" x14ac:dyDescent="0.35">
      <c r="A958" s="321">
        <f t="shared" si="79"/>
        <v>42043.416666664431</v>
      </c>
      <c r="B958" s="303"/>
      <c r="C958" s="303">
        <v>923</v>
      </c>
      <c r="D958" s="304">
        <f>INDEX(Method_calculation!$J$161:$L$184,Output_interface!I958,Output_interface!H958)</f>
        <v>0</v>
      </c>
      <c r="E958" s="304">
        <f>INDEX(Method_calculation!$J$194:$L$217,Output_interface!I958,Output_interface!H958)</f>
        <v>0</v>
      </c>
      <c r="G958" s="1">
        <f>VLOOKUP(A958+1/48,Interface!$B$118:$D$483,3)</f>
        <v>7</v>
      </c>
      <c r="H958" s="1">
        <f t="shared" si="82"/>
        <v>3</v>
      </c>
      <c r="I958" s="1">
        <f t="shared" si="81"/>
        <v>11</v>
      </c>
    </row>
    <row r="959" spans="1:9" x14ac:dyDescent="0.35">
      <c r="A959" s="321">
        <f t="shared" si="79"/>
        <v>42043.458333331095</v>
      </c>
      <c r="B959" s="303"/>
      <c r="C959" s="303">
        <v>924</v>
      </c>
      <c r="D959" s="304">
        <f>INDEX(Method_calculation!$J$161:$L$184,Output_interface!I959,Output_interface!H959)</f>
        <v>0</v>
      </c>
      <c r="E959" s="304">
        <f>INDEX(Method_calculation!$J$194:$L$217,Output_interface!I959,Output_interface!H959)</f>
        <v>0</v>
      </c>
      <c r="G959" s="1">
        <f>VLOOKUP(A959+1/48,Interface!$B$118:$D$483,3)</f>
        <v>7</v>
      </c>
      <c r="H959" s="1">
        <f t="shared" si="82"/>
        <v>3</v>
      </c>
      <c r="I959" s="1">
        <f t="shared" si="81"/>
        <v>12</v>
      </c>
    </row>
    <row r="960" spans="1:9" x14ac:dyDescent="0.35">
      <c r="A960" s="321">
        <f t="shared" si="79"/>
        <v>42043.499999997759</v>
      </c>
      <c r="B960" s="303"/>
      <c r="C960" s="303">
        <v>925</v>
      </c>
      <c r="D960" s="304">
        <f>INDEX(Method_calculation!$J$161:$L$184,Output_interface!I960,Output_interface!H960)</f>
        <v>0</v>
      </c>
      <c r="E960" s="304">
        <f>INDEX(Method_calculation!$J$194:$L$217,Output_interface!I960,Output_interface!H960)</f>
        <v>0</v>
      </c>
      <c r="G960" s="1">
        <f>VLOOKUP(A960+1/48,Interface!$B$118:$D$483,3)</f>
        <v>7</v>
      </c>
      <c r="H960" s="1">
        <f t="shared" si="82"/>
        <v>3</v>
      </c>
      <c r="I960" s="1">
        <f t="shared" si="81"/>
        <v>13</v>
      </c>
    </row>
    <row r="961" spans="1:9" x14ac:dyDescent="0.35">
      <c r="A961" s="321">
        <f t="shared" si="79"/>
        <v>42043.541666664423</v>
      </c>
      <c r="B961" s="303"/>
      <c r="C961" s="303">
        <v>926</v>
      </c>
      <c r="D961" s="304">
        <f>INDEX(Method_calculation!$J$161:$L$184,Output_interface!I961,Output_interface!H961)</f>
        <v>0</v>
      </c>
      <c r="E961" s="304">
        <f>INDEX(Method_calculation!$J$194:$L$217,Output_interface!I961,Output_interface!H961)</f>
        <v>0</v>
      </c>
      <c r="G961" s="1">
        <f>VLOOKUP(A961+1/48,Interface!$B$118:$D$483,3)</f>
        <v>7</v>
      </c>
      <c r="H961" s="1">
        <f t="shared" si="82"/>
        <v>3</v>
      </c>
      <c r="I961" s="1">
        <f t="shared" si="81"/>
        <v>14</v>
      </c>
    </row>
    <row r="962" spans="1:9" x14ac:dyDescent="0.35">
      <c r="A962" s="321">
        <f t="shared" si="79"/>
        <v>42043.583333331087</v>
      </c>
      <c r="B962" s="303"/>
      <c r="C962" s="303">
        <v>927</v>
      </c>
      <c r="D962" s="304">
        <f>INDEX(Method_calculation!$J$161:$L$184,Output_interface!I962,Output_interface!H962)</f>
        <v>0</v>
      </c>
      <c r="E962" s="304">
        <f>INDEX(Method_calculation!$J$194:$L$217,Output_interface!I962,Output_interface!H962)</f>
        <v>0</v>
      </c>
      <c r="G962" s="1">
        <f>VLOOKUP(A962+1/48,Interface!$B$118:$D$483,3)</f>
        <v>7</v>
      </c>
      <c r="H962" s="1">
        <f t="shared" si="82"/>
        <v>3</v>
      </c>
      <c r="I962" s="1">
        <f t="shared" si="81"/>
        <v>15</v>
      </c>
    </row>
    <row r="963" spans="1:9" x14ac:dyDescent="0.35">
      <c r="A963" s="321">
        <f t="shared" si="79"/>
        <v>42043.624999997752</v>
      </c>
      <c r="B963" s="303"/>
      <c r="C963" s="303">
        <v>928</v>
      </c>
      <c r="D963" s="304">
        <f>INDEX(Method_calculation!$J$161:$L$184,Output_interface!I963,Output_interface!H963)</f>
        <v>0</v>
      </c>
      <c r="E963" s="304">
        <f>INDEX(Method_calculation!$J$194:$L$217,Output_interface!I963,Output_interface!H963)</f>
        <v>0</v>
      </c>
      <c r="G963" s="1">
        <f>VLOOKUP(A963+1/48,Interface!$B$118:$D$483,3)</f>
        <v>7</v>
      </c>
      <c r="H963" s="1">
        <f t="shared" si="82"/>
        <v>3</v>
      </c>
      <c r="I963" s="1">
        <f t="shared" si="81"/>
        <v>16</v>
      </c>
    </row>
    <row r="964" spans="1:9" x14ac:dyDescent="0.35">
      <c r="A964" s="321">
        <f t="shared" si="79"/>
        <v>42043.666666664416</v>
      </c>
      <c r="B964" s="303"/>
      <c r="C964" s="303">
        <v>929</v>
      </c>
      <c r="D964" s="304">
        <f>INDEX(Method_calculation!$J$161:$L$184,Output_interface!I964,Output_interface!H964)</f>
        <v>0</v>
      </c>
      <c r="E964" s="304">
        <f>INDEX(Method_calculation!$J$194:$L$217,Output_interface!I964,Output_interface!H964)</f>
        <v>0</v>
      </c>
      <c r="G964" s="1">
        <f>VLOOKUP(A964+1/48,Interface!$B$118:$D$483,3)</f>
        <v>7</v>
      </c>
      <c r="H964" s="1">
        <f t="shared" si="82"/>
        <v>3</v>
      </c>
      <c r="I964" s="1">
        <f t="shared" si="81"/>
        <v>17</v>
      </c>
    </row>
    <row r="965" spans="1:9" x14ac:dyDescent="0.35">
      <c r="A965" s="321">
        <f t="shared" si="79"/>
        <v>42043.70833333108</v>
      </c>
      <c r="B965" s="303"/>
      <c r="C965" s="303">
        <v>930</v>
      </c>
      <c r="D965" s="304">
        <f>INDEX(Method_calculation!$J$161:$L$184,Output_interface!I965,Output_interface!H965)</f>
        <v>0</v>
      </c>
      <c r="E965" s="304">
        <f>INDEX(Method_calculation!$J$194:$L$217,Output_interface!I965,Output_interface!H965)</f>
        <v>0</v>
      </c>
      <c r="G965" s="1">
        <f>VLOOKUP(A965+1/48,Interface!$B$118:$D$483,3)</f>
        <v>7</v>
      </c>
      <c r="H965" s="1">
        <f t="shared" si="82"/>
        <v>3</v>
      </c>
      <c r="I965" s="1">
        <f t="shared" si="81"/>
        <v>18</v>
      </c>
    </row>
    <row r="966" spans="1:9" x14ac:dyDescent="0.35">
      <c r="A966" s="321">
        <f t="shared" si="79"/>
        <v>42043.749999997744</v>
      </c>
      <c r="B966" s="303"/>
      <c r="C966" s="303">
        <v>931</v>
      </c>
      <c r="D966" s="304">
        <f>INDEX(Method_calculation!$J$161:$L$184,Output_interface!I966,Output_interface!H966)</f>
        <v>0</v>
      </c>
      <c r="E966" s="304">
        <f>INDEX(Method_calculation!$J$194:$L$217,Output_interface!I966,Output_interface!H966)</f>
        <v>0</v>
      </c>
      <c r="G966" s="1">
        <f>VLOOKUP(A966+1/48,Interface!$B$118:$D$483,3)</f>
        <v>7</v>
      </c>
      <c r="H966" s="1">
        <f t="shared" si="82"/>
        <v>3</v>
      </c>
      <c r="I966" s="1">
        <f t="shared" si="81"/>
        <v>19</v>
      </c>
    </row>
    <row r="967" spans="1:9" x14ac:dyDescent="0.35">
      <c r="A967" s="321">
        <f t="shared" si="79"/>
        <v>42043.791666664409</v>
      </c>
      <c r="B967" s="303"/>
      <c r="C967" s="303">
        <v>932</v>
      </c>
      <c r="D967" s="304">
        <f>INDEX(Method_calculation!$J$161:$L$184,Output_interface!I967,Output_interface!H967)</f>
        <v>0</v>
      </c>
      <c r="E967" s="304">
        <f>INDEX(Method_calculation!$J$194:$L$217,Output_interface!I967,Output_interface!H967)</f>
        <v>0</v>
      </c>
      <c r="G967" s="1">
        <f>VLOOKUP(A967+1/48,Interface!$B$118:$D$483,3)</f>
        <v>7</v>
      </c>
      <c r="H967" s="1">
        <f t="shared" si="82"/>
        <v>3</v>
      </c>
      <c r="I967" s="1">
        <f t="shared" si="81"/>
        <v>20</v>
      </c>
    </row>
    <row r="968" spans="1:9" x14ac:dyDescent="0.35">
      <c r="A968" s="321">
        <f t="shared" si="79"/>
        <v>42043.833333331073</v>
      </c>
      <c r="B968" s="303"/>
      <c r="C968" s="303">
        <v>933</v>
      </c>
      <c r="D968" s="304">
        <f>INDEX(Method_calculation!$J$161:$L$184,Output_interface!I968,Output_interface!H968)</f>
        <v>0</v>
      </c>
      <c r="E968" s="304">
        <f>INDEX(Method_calculation!$J$194:$L$217,Output_interface!I968,Output_interface!H968)</f>
        <v>0</v>
      </c>
      <c r="G968" s="1">
        <f>VLOOKUP(A968+1/48,Interface!$B$118:$D$483,3)</f>
        <v>7</v>
      </c>
      <c r="H968" s="1">
        <f t="shared" si="82"/>
        <v>3</v>
      </c>
      <c r="I968" s="1">
        <f t="shared" si="81"/>
        <v>21</v>
      </c>
    </row>
    <row r="969" spans="1:9" x14ac:dyDescent="0.35">
      <c r="A969" s="321">
        <f t="shared" si="79"/>
        <v>42043.874999997737</v>
      </c>
      <c r="B969" s="303"/>
      <c r="C969" s="303">
        <v>934</v>
      </c>
      <c r="D969" s="304">
        <f>INDEX(Method_calculation!$J$161:$L$184,Output_interface!I969,Output_interface!H969)</f>
        <v>0</v>
      </c>
      <c r="E969" s="304">
        <f>INDEX(Method_calculation!$J$194:$L$217,Output_interface!I969,Output_interface!H969)</f>
        <v>0</v>
      </c>
      <c r="G969" s="1">
        <f>VLOOKUP(A969+1/48,Interface!$B$118:$D$483,3)</f>
        <v>7</v>
      </c>
      <c r="H969" s="1">
        <f t="shared" si="82"/>
        <v>3</v>
      </c>
      <c r="I969" s="1">
        <f t="shared" si="81"/>
        <v>22</v>
      </c>
    </row>
    <row r="970" spans="1:9" x14ac:dyDescent="0.35">
      <c r="A970" s="321">
        <f t="shared" si="79"/>
        <v>42043.916666664401</v>
      </c>
      <c r="B970" s="303"/>
      <c r="C970" s="303">
        <v>935</v>
      </c>
      <c r="D970" s="304">
        <f>INDEX(Method_calculation!$J$161:$L$184,Output_interface!I970,Output_interface!H970)</f>
        <v>0</v>
      </c>
      <c r="E970" s="304">
        <f>INDEX(Method_calculation!$J$194:$L$217,Output_interface!I970,Output_interface!H970)</f>
        <v>0</v>
      </c>
      <c r="G970" s="1">
        <f>VLOOKUP(A970+1/48,Interface!$B$118:$D$483,3)</f>
        <v>7</v>
      </c>
      <c r="H970" s="1">
        <f t="shared" si="82"/>
        <v>3</v>
      </c>
      <c r="I970" s="1">
        <f t="shared" si="81"/>
        <v>23</v>
      </c>
    </row>
    <row r="971" spans="1:9" x14ac:dyDescent="0.35">
      <c r="A971" s="322">
        <f t="shared" si="79"/>
        <v>42043.958333331066</v>
      </c>
      <c r="B971" s="306"/>
      <c r="C971" s="306">
        <v>936</v>
      </c>
      <c r="D971" s="307">
        <f>INDEX(Method_calculation!$J$161:$L$184,Output_interface!I971,Output_interface!H971)</f>
        <v>0</v>
      </c>
      <c r="E971" s="307">
        <f>INDEX(Method_calculation!$J$194:$L$217,Output_interface!I971,Output_interface!H971)</f>
        <v>0</v>
      </c>
      <c r="G971" s="1">
        <f>VLOOKUP(A971+1/48,Interface!$B$118:$D$483,3)</f>
        <v>7</v>
      </c>
      <c r="H971" s="1">
        <f t="shared" si="82"/>
        <v>3</v>
      </c>
      <c r="I971" s="1">
        <f t="shared" si="81"/>
        <v>24</v>
      </c>
    </row>
    <row r="972" spans="1:9" x14ac:dyDescent="0.35">
      <c r="A972" s="299">
        <f t="shared" si="79"/>
        <v>42043.99999999773</v>
      </c>
      <c r="B972" s="300" t="str">
        <f t="shared" ref="B972" si="84">INDEX($H$27:$H$29,H972)</f>
        <v>Workday</v>
      </c>
      <c r="C972" s="300">
        <v>937</v>
      </c>
      <c r="D972" s="301">
        <f>INDEX(Method_calculation!$J$161:$L$184,Output_interface!I972,Output_interface!H972)</f>
        <v>0</v>
      </c>
      <c r="E972" s="301">
        <f>INDEX(Method_calculation!$J$194:$L$217,Output_interface!I972,Output_interface!H972)</f>
        <v>0</v>
      </c>
      <c r="G972" s="1">
        <f>VLOOKUP(A972+1/48,Interface!$B$118:$D$483,3)</f>
        <v>1</v>
      </c>
      <c r="H972" s="1">
        <f t="shared" si="82"/>
        <v>1</v>
      </c>
      <c r="I972" s="1">
        <f t="shared" si="81"/>
        <v>1</v>
      </c>
    </row>
    <row r="973" spans="1:9" x14ac:dyDescent="0.35">
      <c r="A973" s="321">
        <f t="shared" si="79"/>
        <v>42044.041666664394</v>
      </c>
      <c r="B973" s="303"/>
      <c r="C973" s="303">
        <v>938</v>
      </c>
      <c r="D973" s="304">
        <f>INDEX(Method_calculation!$J$161:$L$184,Output_interface!I973,Output_interface!H973)</f>
        <v>0</v>
      </c>
      <c r="E973" s="304">
        <f>INDEX(Method_calculation!$J$194:$L$217,Output_interface!I973,Output_interface!H973)</f>
        <v>0</v>
      </c>
      <c r="G973" s="1">
        <f>VLOOKUP(A973+1/48,Interface!$B$118:$D$483,3)</f>
        <v>1</v>
      </c>
      <c r="H973" s="1">
        <f t="shared" si="82"/>
        <v>1</v>
      </c>
      <c r="I973" s="1">
        <f t="shared" si="81"/>
        <v>2</v>
      </c>
    </row>
    <row r="974" spans="1:9" x14ac:dyDescent="0.35">
      <c r="A974" s="321">
        <f t="shared" si="79"/>
        <v>42044.083333331058</v>
      </c>
      <c r="B974" s="303"/>
      <c r="C974" s="303">
        <v>939</v>
      </c>
      <c r="D974" s="304">
        <f>INDEX(Method_calculation!$J$161:$L$184,Output_interface!I974,Output_interface!H974)</f>
        <v>0</v>
      </c>
      <c r="E974" s="304">
        <f>INDEX(Method_calculation!$J$194:$L$217,Output_interface!I974,Output_interface!H974)</f>
        <v>0</v>
      </c>
      <c r="G974" s="1">
        <f>VLOOKUP(A974+1/48,Interface!$B$118:$D$483,3)</f>
        <v>1</v>
      </c>
      <c r="H974" s="1">
        <f t="shared" si="82"/>
        <v>1</v>
      </c>
      <c r="I974" s="1">
        <f t="shared" si="81"/>
        <v>3</v>
      </c>
    </row>
    <row r="975" spans="1:9" x14ac:dyDescent="0.35">
      <c r="A975" s="321">
        <f t="shared" si="79"/>
        <v>42044.124999997723</v>
      </c>
      <c r="B975" s="303"/>
      <c r="C975" s="303">
        <v>940</v>
      </c>
      <c r="D975" s="304">
        <f>INDEX(Method_calculation!$J$161:$L$184,Output_interface!I975,Output_interface!H975)</f>
        <v>0</v>
      </c>
      <c r="E975" s="304">
        <f>INDEX(Method_calculation!$J$194:$L$217,Output_interface!I975,Output_interface!H975)</f>
        <v>0</v>
      </c>
      <c r="G975" s="1">
        <f>VLOOKUP(A975+1/48,Interface!$B$118:$D$483,3)</f>
        <v>1</v>
      </c>
      <c r="H975" s="1">
        <f t="shared" si="82"/>
        <v>1</v>
      </c>
      <c r="I975" s="1">
        <f t="shared" si="81"/>
        <v>4</v>
      </c>
    </row>
    <row r="976" spans="1:9" x14ac:dyDescent="0.35">
      <c r="A976" s="321">
        <f t="shared" ref="A976:A1039" si="85">+A975+1/24</f>
        <v>42044.166666664387</v>
      </c>
      <c r="B976" s="303"/>
      <c r="C976" s="303">
        <v>941</v>
      </c>
      <c r="D976" s="304">
        <f>INDEX(Method_calculation!$J$161:$L$184,Output_interface!I976,Output_interface!H976)</f>
        <v>0</v>
      </c>
      <c r="E976" s="304">
        <f>INDEX(Method_calculation!$J$194:$L$217,Output_interface!I976,Output_interface!H976)</f>
        <v>0</v>
      </c>
      <c r="G976" s="1">
        <f>VLOOKUP(A976+1/48,Interface!$B$118:$D$483,3)</f>
        <v>1</v>
      </c>
      <c r="H976" s="1">
        <f t="shared" si="82"/>
        <v>1</v>
      </c>
      <c r="I976" s="1">
        <f t="shared" si="81"/>
        <v>5</v>
      </c>
    </row>
    <row r="977" spans="1:9" x14ac:dyDescent="0.35">
      <c r="A977" s="321">
        <f t="shared" si="85"/>
        <v>42044.208333331051</v>
      </c>
      <c r="B977" s="303"/>
      <c r="C977" s="303">
        <v>942</v>
      </c>
      <c r="D977" s="304">
        <f>INDEX(Method_calculation!$J$161:$L$184,Output_interface!I977,Output_interface!H977)</f>
        <v>0</v>
      </c>
      <c r="E977" s="304">
        <f>INDEX(Method_calculation!$J$194:$L$217,Output_interface!I977,Output_interface!H977)</f>
        <v>0</v>
      </c>
      <c r="G977" s="1">
        <f>VLOOKUP(A977+1/48,Interface!$B$118:$D$483,3)</f>
        <v>1</v>
      </c>
      <c r="H977" s="1">
        <f t="shared" si="82"/>
        <v>1</v>
      </c>
      <c r="I977" s="1">
        <f t="shared" si="81"/>
        <v>6</v>
      </c>
    </row>
    <row r="978" spans="1:9" x14ac:dyDescent="0.35">
      <c r="A978" s="321">
        <f t="shared" si="85"/>
        <v>42044.249999997715</v>
      </c>
      <c r="B978" s="303"/>
      <c r="C978" s="303">
        <v>943</v>
      </c>
      <c r="D978" s="304">
        <f>INDEX(Method_calculation!$J$161:$L$184,Output_interface!I978,Output_interface!H978)</f>
        <v>0</v>
      </c>
      <c r="E978" s="304">
        <f>INDEX(Method_calculation!$J$194:$L$217,Output_interface!I978,Output_interface!H978)</f>
        <v>0</v>
      </c>
      <c r="G978" s="1">
        <f>VLOOKUP(A978+1/48,Interface!$B$118:$D$483,3)</f>
        <v>1</v>
      </c>
      <c r="H978" s="1">
        <f t="shared" si="82"/>
        <v>1</v>
      </c>
      <c r="I978" s="1">
        <f t="shared" si="81"/>
        <v>7</v>
      </c>
    </row>
    <row r="979" spans="1:9" x14ac:dyDescent="0.35">
      <c r="A979" s="321">
        <f t="shared" si="85"/>
        <v>42044.29166666438</v>
      </c>
      <c r="B979" s="303"/>
      <c r="C979" s="303">
        <v>944</v>
      </c>
      <c r="D979" s="304">
        <f>INDEX(Method_calculation!$J$161:$L$184,Output_interface!I979,Output_interface!H979)</f>
        <v>0</v>
      </c>
      <c r="E979" s="304">
        <f>INDEX(Method_calculation!$J$194:$L$217,Output_interface!I979,Output_interface!H979)</f>
        <v>0</v>
      </c>
      <c r="G979" s="1">
        <f>VLOOKUP(A979+1/48,Interface!$B$118:$D$483,3)</f>
        <v>1</v>
      </c>
      <c r="H979" s="1">
        <f t="shared" si="82"/>
        <v>1</v>
      </c>
      <c r="I979" s="1">
        <f t="shared" si="81"/>
        <v>8</v>
      </c>
    </row>
    <row r="980" spans="1:9" x14ac:dyDescent="0.35">
      <c r="A980" s="321">
        <f t="shared" si="85"/>
        <v>42044.333333331044</v>
      </c>
      <c r="B980" s="303"/>
      <c r="C980" s="303">
        <v>945</v>
      </c>
      <c r="D980" s="304">
        <f>INDEX(Method_calculation!$J$161:$L$184,Output_interface!I980,Output_interface!H980)</f>
        <v>0</v>
      </c>
      <c r="E980" s="304">
        <f>INDEX(Method_calculation!$J$194:$L$217,Output_interface!I980,Output_interface!H980)</f>
        <v>0</v>
      </c>
      <c r="G980" s="1">
        <f>VLOOKUP(A980+1/48,Interface!$B$118:$D$483,3)</f>
        <v>1</v>
      </c>
      <c r="H980" s="1">
        <f t="shared" si="82"/>
        <v>1</v>
      </c>
      <c r="I980" s="1">
        <f t="shared" si="81"/>
        <v>9</v>
      </c>
    </row>
    <row r="981" spans="1:9" x14ac:dyDescent="0.35">
      <c r="A981" s="321">
        <f t="shared" si="85"/>
        <v>42044.374999997708</v>
      </c>
      <c r="B981" s="303"/>
      <c r="C981" s="303">
        <v>946</v>
      </c>
      <c r="D981" s="304">
        <f>INDEX(Method_calculation!$J$161:$L$184,Output_interface!I981,Output_interface!H981)</f>
        <v>0</v>
      </c>
      <c r="E981" s="304">
        <f>INDEX(Method_calculation!$J$194:$L$217,Output_interface!I981,Output_interface!H981)</f>
        <v>0</v>
      </c>
      <c r="G981" s="1">
        <f>VLOOKUP(A981+1/48,Interface!$B$118:$D$483,3)</f>
        <v>1</v>
      </c>
      <c r="H981" s="1">
        <f t="shared" si="82"/>
        <v>1</v>
      </c>
      <c r="I981" s="1">
        <f t="shared" si="81"/>
        <v>10</v>
      </c>
    </row>
    <row r="982" spans="1:9" x14ac:dyDescent="0.35">
      <c r="A982" s="321">
        <f t="shared" si="85"/>
        <v>42044.416666664372</v>
      </c>
      <c r="B982" s="303"/>
      <c r="C982" s="303">
        <v>947</v>
      </c>
      <c r="D982" s="304">
        <f>INDEX(Method_calculation!$J$161:$L$184,Output_interface!I982,Output_interface!H982)</f>
        <v>0</v>
      </c>
      <c r="E982" s="304">
        <f>INDEX(Method_calculation!$J$194:$L$217,Output_interface!I982,Output_interface!H982)</f>
        <v>0</v>
      </c>
      <c r="G982" s="1">
        <f>VLOOKUP(A982+1/48,Interface!$B$118:$D$483,3)</f>
        <v>1</v>
      </c>
      <c r="H982" s="1">
        <f t="shared" si="82"/>
        <v>1</v>
      </c>
      <c r="I982" s="1">
        <f t="shared" si="81"/>
        <v>11</v>
      </c>
    </row>
    <row r="983" spans="1:9" x14ac:dyDescent="0.35">
      <c r="A983" s="321">
        <f t="shared" si="85"/>
        <v>42044.458333331037</v>
      </c>
      <c r="B983" s="303"/>
      <c r="C983" s="303">
        <v>948</v>
      </c>
      <c r="D983" s="304">
        <f>INDEX(Method_calculation!$J$161:$L$184,Output_interface!I983,Output_interface!H983)</f>
        <v>0</v>
      </c>
      <c r="E983" s="304">
        <f>INDEX(Method_calculation!$J$194:$L$217,Output_interface!I983,Output_interface!H983)</f>
        <v>0</v>
      </c>
      <c r="G983" s="1">
        <f>VLOOKUP(A983+1/48,Interface!$B$118:$D$483,3)</f>
        <v>1</v>
      </c>
      <c r="H983" s="1">
        <f t="shared" si="82"/>
        <v>1</v>
      </c>
      <c r="I983" s="1">
        <f t="shared" si="81"/>
        <v>12</v>
      </c>
    </row>
    <row r="984" spans="1:9" x14ac:dyDescent="0.35">
      <c r="A984" s="321">
        <f t="shared" si="85"/>
        <v>42044.499999997701</v>
      </c>
      <c r="B984" s="303"/>
      <c r="C984" s="303">
        <v>949</v>
      </c>
      <c r="D984" s="304">
        <f>INDEX(Method_calculation!$J$161:$L$184,Output_interface!I984,Output_interface!H984)</f>
        <v>0</v>
      </c>
      <c r="E984" s="304">
        <f>INDEX(Method_calculation!$J$194:$L$217,Output_interface!I984,Output_interface!H984)</f>
        <v>0</v>
      </c>
      <c r="G984" s="1">
        <f>VLOOKUP(A984+1/48,Interface!$B$118:$D$483,3)</f>
        <v>1</v>
      </c>
      <c r="H984" s="1">
        <f t="shared" si="82"/>
        <v>1</v>
      </c>
      <c r="I984" s="1">
        <f t="shared" si="81"/>
        <v>13</v>
      </c>
    </row>
    <row r="985" spans="1:9" x14ac:dyDescent="0.35">
      <c r="A985" s="321">
        <f t="shared" si="85"/>
        <v>42044.541666664365</v>
      </c>
      <c r="B985" s="303"/>
      <c r="C985" s="303">
        <v>950</v>
      </c>
      <c r="D985" s="304">
        <f>INDEX(Method_calculation!$J$161:$L$184,Output_interface!I985,Output_interface!H985)</f>
        <v>0</v>
      </c>
      <c r="E985" s="304">
        <f>INDEX(Method_calculation!$J$194:$L$217,Output_interface!I985,Output_interface!H985)</f>
        <v>0</v>
      </c>
      <c r="G985" s="1">
        <f>VLOOKUP(A985+1/48,Interface!$B$118:$D$483,3)</f>
        <v>1</v>
      </c>
      <c r="H985" s="1">
        <f t="shared" si="82"/>
        <v>1</v>
      </c>
      <c r="I985" s="1">
        <f t="shared" si="81"/>
        <v>14</v>
      </c>
    </row>
    <row r="986" spans="1:9" x14ac:dyDescent="0.35">
      <c r="A986" s="321">
        <f t="shared" si="85"/>
        <v>42044.583333331029</v>
      </c>
      <c r="B986" s="303"/>
      <c r="C986" s="303">
        <v>951</v>
      </c>
      <c r="D986" s="304">
        <f>INDEX(Method_calculation!$J$161:$L$184,Output_interface!I986,Output_interface!H986)</f>
        <v>0</v>
      </c>
      <c r="E986" s="304">
        <f>INDEX(Method_calculation!$J$194:$L$217,Output_interface!I986,Output_interface!H986)</f>
        <v>0</v>
      </c>
      <c r="G986" s="1">
        <f>VLOOKUP(A986+1/48,Interface!$B$118:$D$483,3)</f>
        <v>1</v>
      </c>
      <c r="H986" s="1">
        <f t="shared" si="82"/>
        <v>1</v>
      </c>
      <c r="I986" s="1">
        <f t="shared" si="81"/>
        <v>15</v>
      </c>
    </row>
    <row r="987" spans="1:9" x14ac:dyDescent="0.35">
      <c r="A987" s="321">
        <f t="shared" si="85"/>
        <v>42044.624999997694</v>
      </c>
      <c r="B987" s="303"/>
      <c r="C987" s="303">
        <v>952</v>
      </c>
      <c r="D987" s="304">
        <f>INDEX(Method_calculation!$J$161:$L$184,Output_interface!I987,Output_interface!H987)</f>
        <v>0</v>
      </c>
      <c r="E987" s="304">
        <f>INDEX(Method_calculation!$J$194:$L$217,Output_interface!I987,Output_interface!H987)</f>
        <v>0</v>
      </c>
      <c r="G987" s="1">
        <f>VLOOKUP(A987+1/48,Interface!$B$118:$D$483,3)</f>
        <v>1</v>
      </c>
      <c r="H987" s="1">
        <f t="shared" si="82"/>
        <v>1</v>
      </c>
      <c r="I987" s="1">
        <f t="shared" si="81"/>
        <v>16</v>
      </c>
    </row>
    <row r="988" spans="1:9" x14ac:dyDescent="0.35">
      <c r="A988" s="321">
        <f t="shared" si="85"/>
        <v>42044.666666664358</v>
      </c>
      <c r="B988" s="303"/>
      <c r="C988" s="303">
        <v>953</v>
      </c>
      <c r="D988" s="304">
        <f>INDEX(Method_calculation!$J$161:$L$184,Output_interface!I988,Output_interface!H988)</f>
        <v>0</v>
      </c>
      <c r="E988" s="304">
        <f>INDEX(Method_calculation!$J$194:$L$217,Output_interface!I988,Output_interface!H988)</f>
        <v>0</v>
      </c>
      <c r="G988" s="1">
        <f>VLOOKUP(A988+1/48,Interface!$B$118:$D$483,3)</f>
        <v>1</v>
      </c>
      <c r="H988" s="1">
        <f t="shared" si="82"/>
        <v>1</v>
      </c>
      <c r="I988" s="1">
        <f t="shared" si="81"/>
        <v>17</v>
      </c>
    </row>
    <row r="989" spans="1:9" x14ac:dyDescent="0.35">
      <c r="A989" s="321">
        <f t="shared" si="85"/>
        <v>42044.708333331022</v>
      </c>
      <c r="B989" s="303"/>
      <c r="C989" s="303">
        <v>954</v>
      </c>
      <c r="D989" s="304">
        <f>INDEX(Method_calculation!$J$161:$L$184,Output_interface!I989,Output_interface!H989)</f>
        <v>0</v>
      </c>
      <c r="E989" s="304">
        <f>INDEX(Method_calculation!$J$194:$L$217,Output_interface!I989,Output_interface!H989)</f>
        <v>0</v>
      </c>
      <c r="G989" s="1">
        <f>VLOOKUP(A989+1/48,Interface!$B$118:$D$483,3)</f>
        <v>1</v>
      </c>
      <c r="H989" s="1">
        <f t="shared" si="82"/>
        <v>1</v>
      </c>
      <c r="I989" s="1">
        <f t="shared" si="81"/>
        <v>18</v>
      </c>
    </row>
    <row r="990" spans="1:9" x14ac:dyDescent="0.35">
      <c r="A990" s="321">
        <f t="shared" si="85"/>
        <v>42044.749999997686</v>
      </c>
      <c r="B990" s="303"/>
      <c r="C990" s="303">
        <v>955</v>
      </c>
      <c r="D990" s="304">
        <f>INDEX(Method_calculation!$J$161:$L$184,Output_interface!I990,Output_interface!H990)</f>
        <v>0</v>
      </c>
      <c r="E990" s="304">
        <f>INDEX(Method_calculation!$J$194:$L$217,Output_interface!I990,Output_interface!H990)</f>
        <v>0</v>
      </c>
      <c r="G990" s="1">
        <f>VLOOKUP(A990+1/48,Interface!$B$118:$D$483,3)</f>
        <v>1</v>
      </c>
      <c r="H990" s="1">
        <f t="shared" si="82"/>
        <v>1</v>
      </c>
      <c r="I990" s="1">
        <f t="shared" si="81"/>
        <v>19</v>
      </c>
    </row>
    <row r="991" spans="1:9" x14ac:dyDescent="0.35">
      <c r="A991" s="321">
        <f t="shared" si="85"/>
        <v>42044.79166666435</v>
      </c>
      <c r="B991" s="303"/>
      <c r="C991" s="303">
        <v>956</v>
      </c>
      <c r="D991" s="304">
        <f>INDEX(Method_calculation!$J$161:$L$184,Output_interface!I991,Output_interface!H991)</f>
        <v>0</v>
      </c>
      <c r="E991" s="304">
        <f>INDEX(Method_calculation!$J$194:$L$217,Output_interface!I991,Output_interface!H991)</f>
        <v>0</v>
      </c>
      <c r="G991" s="1">
        <f>VLOOKUP(A991+1/48,Interface!$B$118:$D$483,3)</f>
        <v>1</v>
      </c>
      <c r="H991" s="1">
        <f t="shared" si="82"/>
        <v>1</v>
      </c>
      <c r="I991" s="1">
        <f t="shared" si="81"/>
        <v>20</v>
      </c>
    </row>
    <row r="992" spans="1:9" x14ac:dyDescent="0.35">
      <c r="A992" s="321">
        <f t="shared" si="85"/>
        <v>42044.833333331015</v>
      </c>
      <c r="B992" s="303"/>
      <c r="C992" s="303">
        <v>957</v>
      </c>
      <c r="D992" s="304">
        <f>INDEX(Method_calculation!$J$161:$L$184,Output_interface!I992,Output_interface!H992)</f>
        <v>0</v>
      </c>
      <c r="E992" s="304">
        <f>INDEX(Method_calculation!$J$194:$L$217,Output_interface!I992,Output_interface!H992)</f>
        <v>0</v>
      </c>
      <c r="G992" s="1">
        <f>VLOOKUP(A992+1/48,Interface!$B$118:$D$483,3)</f>
        <v>1</v>
      </c>
      <c r="H992" s="1">
        <f t="shared" si="82"/>
        <v>1</v>
      </c>
      <c r="I992" s="1">
        <f t="shared" si="81"/>
        <v>21</v>
      </c>
    </row>
    <row r="993" spans="1:9" x14ac:dyDescent="0.35">
      <c r="A993" s="321">
        <f t="shared" si="85"/>
        <v>42044.874999997679</v>
      </c>
      <c r="B993" s="303"/>
      <c r="C993" s="303">
        <v>958</v>
      </c>
      <c r="D993" s="304">
        <f>INDEX(Method_calculation!$J$161:$L$184,Output_interface!I993,Output_interface!H993)</f>
        <v>0</v>
      </c>
      <c r="E993" s="304">
        <f>INDEX(Method_calculation!$J$194:$L$217,Output_interface!I993,Output_interface!H993)</f>
        <v>0</v>
      </c>
      <c r="G993" s="1">
        <f>VLOOKUP(A993+1/48,Interface!$B$118:$D$483,3)</f>
        <v>1</v>
      </c>
      <c r="H993" s="1">
        <f t="shared" si="82"/>
        <v>1</v>
      </c>
      <c r="I993" s="1">
        <f t="shared" si="81"/>
        <v>22</v>
      </c>
    </row>
    <row r="994" spans="1:9" x14ac:dyDescent="0.35">
      <c r="A994" s="321">
        <f t="shared" si="85"/>
        <v>42044.916666664343</v>
      </c>
      <c r="B994" s="303"/>
      <c r="C994" s="303">
        <v>959</v>
      </c>
      <c r="D994" s="304">
        <f>INDEX(Method_calculation!$J$161:$L$184,Output_interface!I994,Output_interface!H994)</f>
        <v>0</v>
      </c>
      <c r="E994" s="304">
        <f>INDEX(Method_calculation!$J$194:$L$217,Output_interface!I994,Output_interface!H994)</f>
        <v>0</v>
      </c>
      <c r="G994" s="1">
        <f>VLOOKUP(A994+1/48,Interface!$B$118:$D$483,3)</f>
        <v>1</v>
      </c>
      <c r="H994" s="1">
        <f t="shared" si="82"/>
        <v>1</v>
      </c>
      <c r="I994" s="1">
        <f t="shared" si="81"/>
        <v>23</v>
      </c>
    </row>
    <row r="995" spans="1:9" x14ac:dyDescent="0.35">
      <c r="A995" s="322">
        <f t="shared" si="85"/>
        <v>42044.958333331007</v>
      </c>
      <c r="B995" s="306"/>
      <c r="C995" s="306">
        <v>960</v>
      </c>
      <c r="D995" s="307">
        <f>INDEX(Method_calculation!$J$161:$L$184,Output_interface!I995,Output_interface!H995)</f>
        <v>0</v>
      </c>
      <c r="E995" s="307">
        <f>INDEX(Method_calculation!$J$194:$L$217,Output_interface!I995,Output_interface!H995)</f>
        <v>0</v>
      </c>
      <c r="G995" s="1">
        <f>VLOOKUP(A995+1/48,Interface!$B$118:$D$483,3)</f>
        <v>1</v>
      </c>
      <c r="H995" s="1">
        <f t="shared" si="82"/>
        <v>1</v>
      </c>
      <c r="I995" s="1">
        <f t="shared" si="81"/>
        <v>24</v>
      </c>
    </row>
    <row r="996" spans="1:9" x14ac:dyDescent="0.35">
      <c r="A996" s="299">
        <f t="shared" si="85"/>
        <v>42044.999999997672</v>
      </c>
      <c r="B996" s="300" t="str">
        <f t="shared" ref="B996" si="86">INDEX($H$27:$H$29,H996)</f>
        <v>Workday</v>
      </c>
      <c r="C996" s="300">
        <v>961</v>
      </c>
      <c r="D996" s="301">
        <f>INDEX(Method_calculation!$J$161:$L$184,Output_interface!I996,Output_interface!H996)</f>
        <v>0</v>
      </c>
      <c r="E996" s="301">
        <f>INDEX(Method_calculation!$J$194:$L$217,Output_interface!I996,Output_interface!H996)</f>
        <v>0</v>
      </c>
      <c r="G996" s="1">
        <f>VLOOKUP(A996+1/48,Interface!$B$118:$D$483,3)</f>
        <v>2</v>
      </c>
      <c r="H996" s="1">
        <f t="shared" si="82"/>
        <v>1</v>
      </c>
      <c r="I996" s="1">
        <f t="shared" ref="I996:I1059" si="87">MOD(C996-1,24)+1</f>
        <v>1</v>
      </c>
    </row>
    <row r="997" spans="1:9" x14ac:dyDescent="0.35">
      <c r="A997" s="321">
        <f t="shared" si="85"/>
        <v>42045.041666664336</v>
      </c>
      <c r="B997" s="303"/>
      <c r="C997" s="303">
        <v>962</v>
      </c>
      <c r="D997" s="304">
        <f>INDEX(Method_calculation!$J$161:$L$184,Output_interface!I997,Output_interface!H997)</f>
        <v>0</v>
      </c>
      <c r="E997" s="304">
        <f>INDEX(Method_calculation!$J$194:$L$217,Output_interface!I997,Output_interface!H997)</f>
        <v>0</v>
      </c>
      <c r="G997" s="1">
        <f>VLOOKUP(A997+1/48,Interface!$B$118:$D$483,3)</f>
        <v>2</v>
      </c>
      <c r="H997" s="1">
        <f t="shared" ref="H997:H1060" si="88">IF(G997=7,3,IF(G997=6,2,1))</f>
        <v>1</v>
      </c>
      <c r="I997" s="1">
        <f t="shared" si="87"/>
        <v>2</v>
      </c>
    </row>
    <row r="998" spans="1:9" x14ac:dyDescent="0.35">
      <c r="A998" s="321">
        <f t="shared" si="85"/>
        <v>42045.083333331</v>
      </c>
      <c r="B998" s="303"/>
      <c r="C998" s="303">
        <v>963</v>
      </c>
      <c r="D998" s="304">
        <f>INDEX(Method_calculation!$J$161:$L$184,Output_interface!I998,Output_interface!H998)</f>
        <v>0</v>
      </c>
      <c r="E998" s="304">
        <f>INDEX(Method_calculation!$J$194:$L$217,Output_interface!I998,Output_interface!H998)</f>
        <v>0</v>
      </c>
      <c r="G998" s="1">
        <f>VLOOKUP(A998+1/48,Interface!$B$118:$D$483,3)</f>
        <v>2</v>
      </c>
      <c r="H998" s="1">
        <f t="shared" si="88"/>
        <v>1</v>
      </c>
      <c r="I998" s="1">
        <f t="shared" si="87"/>
        <v>3</v>
      </c>
    </row>
    <row r="999" spans="1:9" x14ac:dyDescent="0.35">
      <c r="A999" s="321">
        <f t="shared" si="85"/>
        <v>42045.124999997664</v>
      </c>
      <c r="B999" s="303"/>
      <c r="C999" s="303">
        <v>964</v>
      </c>
      <c r="D999" s="304">
        <f>INDEX(Method_calculation!$J$161:$L$184,Output_interface!I999,Output_interface!H999)</f>
        <v>0</v>
      </c>
      <c r="E999" s="304">
        <f>INDEX(Method_calculation!$J$194:$L$217,Output_interface!I999,Output_interface!H999)</f>
        <v>0</v>
      </c>
      <c r="G999" s="1">
        <f>VLOOKUP(A999+1/48,Interface!$B$118:$D$483,3)</f>
        <v>2</v>
      </c>
      <c r="H999" s="1">
        <f t="shared" si="88"/>
        <v>1</v>
      </c>
      <c r="I999" s="1">
        <f t="shared" si="87"/>
        <v>4</v>
      </c>
    </row>
    <row r="1000" spans="1:9" x14ac:dyDescent="0.35">
      <c r="A1000" s="321">
        <f t="shared" si="85"/>
        <v>42045.166666664329</v>
      </c>
      <c r="B1000" s="303"/>
      <c r="C1000" s="303">
        <v>965</v>
      </c>
      <c r="D1000" s="304">
        <f>INDEX(Method_calculation!$J$161:$L$184,Output_interface!I1000,Output_interface!H1000)</f>
        <v>0</v>
      </c>
      <c r="E1000" s="304">
        <f>INDEX(Method_calculation!$J$194:$L$217,Output_interface!I1000,Output_interface!H1000)</f>
        <v>0</v>
      </c>
      <c r="G1000" s="1">
        <f>VLOOKUP(A1000+1/48,Interface!$B$118:$D$483,3)</f>
        <v>2</v>
      </c>
      <c r="H1000" s="1">
        <f t="shared" si="88"/>
        <v>1</v>
      </c>
      <c r="I1000" s="1">
        <f t="shared" si="87"/>
        <v>5</v>
      </c>
    </row>
    <row r="1001" spans="1:9" x14ac:dyDescent="0.35">
      <c r="A1001" s="321">
        <f t="shared" si="85"/>
        <v>42045.208333330993</v>
      </c>
      <c r="B1001" s="303"/>
      <c r="C1001" s="303">
        <v>966</v>
      </c>
      <c r="D1001" s="304">
        <f>INDEX(Method_calculation!$J$161:$L$184,Output_interface!I1001,Output_interface!H1001)</f>
        <v>0</v>
      </c>
      <c r="E1001" s="304">
        <f>INDEX(Method_calculation!$J$194:$L$217,Output_interface!I1001,Output_interface!H1001)</f>
        <v>0</v>
      </c>
      <c r="G1001" s="1">
        <f>VLOOKUP(A1001+1/48,Interface!$B$118:$D$483,3)</f>
        <v>2</v>
      </c>
      <c r="H1001" s="1">
        <f t="shared" si="88"/>
        <v>1</v>
      </c>
      <c r="I1001" s="1">
        <f t="shared" si="87"/>
        <v>6</v>
      </c>
    </row>
    <row r="1002" spans="1:9" x14ac:dyDescent="0.35">
      <c r="A1002" s="321">
        <f t="shared" si="85"/>
        <v>42045.249999997657</v>
      </c>
      <c r="B1002" s="303"/>
      <c r="C1002" s="303">
        <v>967</v>
      </c>
      <c r="D1002" s="304">
        <f>INDEX(Method_calculation!$J$161:$L$184,Output_interface!I1002,Output_interface!H1002)</f>
        <v>0</v>
      </c>
      <c r="E1002" s="304">
        <f>INDEX(Method_calculation!$J$194:$L$217,Output_interface!I1002,Output_interface!H1002)</f>
        <v>0</v>
      </c>
      <c r="G1002" s="1">
        <f>VLOOKUP(A1002+1/48,Interface!$B$118:$D$483,3)</f>
        <v>2</v>
      </c>
      <c r="H1002" s="1">
        <f t="shared" si="88"/>
        <v>1</v>
      </c>
      <c r="I1002" s="1">
        <f t="shared" si="87"/>
        <v>7</v>
      </c>
    </row>
    <row r="1003" spans="1:9" x14ac:dyDescent="0.35">
      <c r="A1003" s="321">
        <f t="shared" si="85"/>
        <v>42045.291666664321</v>
      </c>
      <c r="B1003" s="303"/>
      <c r="C1003" s="303">
        <v>968</v>
      </c>
      <c r="D1003" s="304">
        <f>INDEX(Method_calculation!$J$161:$L$184,Output_interface!I1003,Output_interface!H1003)</f>
        <v>0</v>
      </c>
      <c r="E1003" s="304">
        <f>INDEX(Method_calculation!$J$194:$L$217,Output_interface!I1003,Output_interface!H1003)</f>
        <v>0</v>
      </c>
      <c r="G1003" s="1">
        <f>VLOOKUP(A1003+1/48,Interface!$B$118:$D$483,3)</f>
        <v>2</v>
      </c>
      <c r="H1003" s="1">
        <f t="shared" si="88"/>
        <v>1</v>
      </c>
      <c r="I1003" s="1">
        <f t="shared" si="87"/>
        <v>8</v>
      </c>
    </row>
    <row r="1004" spans="1:9" x14ac:dyDescent="0.35">
      <c r="A1004" s="321">
        <f t="shared" si="85"/>
        <v>42045.333333330986</v>
      </c>
      <c r="B1004" s="303"/>
      <c r="C1004" s="303">
        <v>969</v>
      </c>
      <c r="D1004" s="304">
        <f>INDEX(Method_calculation!$J$161:$L$184,Output_interface!I1004,Output_interface!H1004)</f>
        <v>0</v>
      </c>
      <c r="E1004" s="304">
        <f>INDEX(Method_calculation!$J$194:$L$217,Output_interface!I1004,Output_interface!H1004)</f>
        <v>0</v>
      </c>
      <c r="G1004" s="1">
        <f>VLOOKUP(A1004+1/48,Interface!$B$118:$D$483,3)</f>
        <v>2</v>
      </c>
      <c r="H1004" s="1">
        <f t="shared" si="88"/>
        <v>1</v>
      </c>
      <c r="I1004" s="1">
        <f t="shared" si="87"/>
        <v>9</v>
      </c>
    </row>
    <row r="1005" spans="1:9" x14ac:dyDescent="0.35">
      <c r="A1005" s="321">
        <f t="shared" si="85"/>
        <v>42045.37499999765</v>
      </c>
      <c r="B1005" s="303"/>
      <c r="C1005" s="303">
        <v>970</v>
      </c>
      <c r="D1005" s="304">
        <f>INDEX(Method_calculation!$J$161:$L$184,Output_interface!I1005,Output_interface!H1005)</f>
        <v>0</v>
      </c>
      <c r="E1005" s="304">
        <f>INDEX(Method_calculation!$J$194:$L$217,Output_interface!I1005,Output_interface!H1005)</f>
        <v>0</v>
      </c>
      <c r="G1005" s="1">
        <f>VLOOKUP(A1005+1/48,Interface!$B$118:$D$483,3)</f>
        <v>2</v>
      </c>
      <c r="H1005" s="1">
        <f t="shared" si="88"/>
        <v>1</v>
      </c>
      <c r="I1005" s="1">
        <f t="shared" si="87"/>
        <v>10</v>
      </c>
    </row>
    <row r="1006" spans="1:9" x14ac:dyDescent="0.35">
      <c r="A1006" s="321">
        <f t="shared" si="85"/>
        <v>42045.416666664314</v>
      </c>
      <c r="B1006" s="303"/>
      <c r="C1006" s="303">
        <v>971</v>
      </c>
      <c r="D1006" s="304">
        <f>INDEX(Method_calculation!$J$161:$L$184,Output_interface!I1006,Output_interface!H1006)</f>
        <v>0</v>
      </c>
      <c r="E1006" s="304">
        <f>INDEX(Method_calculation!$J$194:$L$217,Output_interface!I1006,Output_interface!H1006)</f>
        <v>0</v>
      </c>
      <c r="G1006" s="1">
        <f>VLOOKUP(A1006+1/48,Interface!$B$118:$D$483,3)</f>
        <v>2</v>
      </c>
      <c r="H1006" s="1">
        <f t="shared" si="88"/>
        <v>1</v>
      </c>
      <c r="I1006" s="1">
        <f t="shared" si="87"/>
        <v>11</v>
      </c>
    </row>
    <row r="1007" spans="1:9" x14ac:dyDescent="0.35">
      <c r="A1007" s="321">
        <f t="shared" si="85"/>
        <v>42045.458333330978</v>
      </c>
      <c r="B1007" s="303"/>
      <c r="C1007" s="303">
        <v>972</v>
      </c>
      <c r="D1007" s="304">
        <f>INDEX(Method_calculation!$J$161:$L$184,Output_interface!I1007,Output_interface!H1007)</f>
        <v>0</v>
      </c>
      <c r="E1007" s="304">
        <f>INDEX(Method_calculation!$J$194:$L$217,Output_interface!I1007,Output_interface!H1007)</f>
        <v>0</v>
      </c>
      <c r="G1007" s="1">
        <f>VLOOKUP(A1007+1/48,Interface!$B$118:$D$483,3)</f>
        <v>2</v>
      </c>
      <c r="H1007" s="1">
        <f t="shared" si="88"/>
        <v>1</v>
      </c>
      <c r="I1007" s="1">
        <f t="shared" si="87"/>
        <v>12</v>
      </c>
    </row>
    <row r="1008" spans="1:9" x14ac:dyDescent="0.35">
      <c r="A1008" s="321">
        <f t="shared" si="85"/>
        <v>42045.499999997643</v>
      </c>
      <c r="B1008" s="303"/>
      <c r="C1008" s="303">
        <v>973</v>
      </c>
      <c r="D1008" s="304">
        <f>INDEX(Method_calculation!$J$161:$L$184,Output_interface!I1008,Output_interface!H1008)</f>
        <v>0</v>
      </c>
      <c r="E1008" s="304">
        <f>INDEX(Method_calculation!$J$194:$L$217,Output_interface!I1008,Output_interface!H1008)</f>
        <v>0</v>
      </c>
      <c r="G1008" s="1">
        <f>VLOOKUP(A1008+1/48,Interface!$B$118:$D$483,3)</f>
        <v>2</v>
      </c>
      <c r="H1008" s="1">
        <f t="shared" si="88"/>
        <v>1</v>
      </c>
      <c r="I1008" s="1">
        <f t="shared" si="87"/>
        <v>13</v>
      </c>
    </row>
    <row r="1009" spans="1:9" x14ac:dyDescent="0.35">
      <c r="A1009" s="321">
        <f t="shared" si="85"/>
        <v>42045.541666664307</v>
      </c>
      <c r="B1009" s="303"/>
      <c r="C1009" s="303">
        <v>974</v>
      </c>
      <c r="D1009" s="304">
        <f>INDEX(Method_calculation!$J$161:$L$184,Output_interface!I1009,Output_interface!H1009)</f>
        <v>0</v>
      </c>
      <c r="E1009" s="304">
        <f>INDEX(Method_calculation!$J$194:$L$217,Output_interface!I1009,Output_interface!H1009)</f>
        <v>0</v>
      </c>
      <c r="G1009" s="1">
        <f>VLOOKUP(A1009+1/48,Interface!$B$118:$D$483,3)</f>
        <v>2</v>
      </c>
      <c r="H1009" s="1">
        <f t="shared" si="88"/>
        <v>1</v>
      </c>
      <c r="I1009" s="1">
        <f t="shared" si="87"/>
        <v>14</v>
      </c>
    </row>
    <row r="1010" spans="1:9" x14ac:dyDescent="0.35">
      <c r="A1010" s="321">
        <f t="shared" si="85"/>
        <v>42045.583333330971</v>
      </c>
      <c r="B1010" s="303"/>
      <c r="C1010" s="303">
        <v>975</v>
      </c>
      <c r="D1010" s="304">
        <f>INDEX(Method_calculation!$J$161:$L$184,Output_interface!I1010,Output_interface!H1010)</f>
        <v>0</v>
      </c>
      <c r="E1010" s="304">
        <f>INDEX(Method_calculation!$J$194:$L$217,Output_interface!I1010,Output_interface!H1010)</f>
        <v>0</v>
      </c>
      <c r="G1010" s="1">
        <f>VLOOKUP(A1010+1/48,Interface!$B$118:$D$483,3)</f>
        <v>2</v>
      </c>
      <c r="H1010" s="1">
        <f t="shared" si="88"/>
        <v>1</v>
      </c>
      <c r="I1010" s="1">
        <f t="shared" si="87"/>
        <v>15</v>
      </c>
    </row>
    <row r="1011" spans="1:9" x14ac:dyDescent="0.35">
      <c r="A1011" s="321">
        <f t="shared" si="85"/>
        <v>42045.624999997635</v>
      </c>
      <c r="B1011" s="303"/>
      <c r="C1011" s="303">
        <v>976</v>
      </c>
      <c r="D1011" s="304">
        <f>INDEX(Method_calculation!$J$161:$L$184,Output_interface!I1011,Output_interface!H1011)</f>
        <v>0</v>
      </c>
      <c r="E1011" s="304">
        <f>INDEX(Method_calculation!$J$194:$L$217,Output_interface!I1011,Output_interface!H1011)</f>
        <v>0</v>
      </c>
      <c r="G1011" s="1">
        <f>VLOOKUP(A1011+1/48,Interface!$B$118:$D$483,3)</f>
        <v>2</v>
      </c>
      <c r="H1011" s="1">
        <f t="shared" si="88"/>
        <v>1</v>
      </c>
      <c r="I1011" s="1">
        <f t="shared" si="87"/>
        <v>16</v>
      </c>
    </row>
    <row r="1012" spans="1:9" x14ac:dyDescent="0.35">
      <c r="A1012" s="321">
        <f t="shared" si="85"/>
        <v>42045.6666666643</v>
      </c>
      <c r="B1012" s="303"/>
      <c r="C1012" s="303">
        <v>977</v>
      </c>
      <c r="D1012" s="304">
        <f>INDEX(Method_calculation!$J$161:$L$184,Output_interface!I1012,Output_interface!H1012)</f>
        <v>0</v>
      </c>
      <c r="E1012" s="304">
        <f>INDEX(Method_calculation!$J$194:$L$217,Output_interface!I1012,Output_interface!H1012)</f>
        <v>0</v>
      </c>
      <c r="G1012" s="1">
        <f>VLOOKUP(A1012+1/48,Interface!$B$118:$D$483,3)</f>
        <v>2</v>
      </c>
      <c r="H1012" s="1">
        <f t="shared" si="88"/>
        <v>1</v>
      </c>
      <c r="I1012" s="1">
        <f t="shared" si="87"/>
        <v>17</v>
      </c>
    </row>
    <row r="1013" spans="1:9" x14ac:dyDescent="0.35">
      <c r="A1013" s="321">
        <f t="shared" si="85"/>
        <v>42045.708333330964</v>
      </c>
      <c r="B1013" s="303"/>
      <c r="C1013" s="303">
        <v>978</v>
      </c>
      <c r="D1013" s="304">
        <f>INDEX(Method_calculation!$J$161:$L$184,Output_interface!I1013,Output_interface!H1013)</f>
        <v>0</v>
      </c>
      <c r="E1013" s="304">
        <f>INDEX(Method_calculation!$J$194:$L$217,Output_interface!I1013,Output_interface!H1013)</f>
        <v>0</v>
      </c>
      <c r="G1013" s="1">
        <f>VLOOKUP(A1013+1/48,Interface!$B$118:$D$483,3)</f>
        <v>2</v>
      </c>
      <c r="H1013" s="1">
        <f t="shared" si="88"/>
        <v>1</v>
      </c>
      <c r="I1013" s="1">
        <f t="shared" si="87"/>
        <v>18</v>
      </c>
    </row>
    <row r="1014" spans="1:9" x14ac:dyDescent="0.35">
      <c r="A1014" s="321">
        <f t="shared" si="85"/>
        <v>42045.749999997628</v>
      </c>
      <c r="B1014" s="303"/>
      <c r="C1014" s="303">
        <v>979</v>
      </c>
      <c r="D1014" s="304">
        <f>INDEX(Method_calculation!$J$161:$L$184,Output_interface!I1014,Output_interface!H1014)</f>
        <v>0</v>
      </c>
      <c r="E1014" s="304">
        <f>INDEX(Method_calculation!$J$194:$L$217,Output_interface!I1014,Output_interface!H1014)</f>
        <v>0</v>
      </c>
      <c r="G1014" s="1">
        <f>VLOOKUP(A1014+1/48,Interface!$B$118:$D$483,3)</f>
        <v>2</v>
      </c>
      <c r="H1014" s="1">
        <f t="shared" si="88"/>
        <v>1</v>
      </c>
      <c r="I1014" s="1">
        <f t="shared" si="87"/>
        <v>19</v>
      </c>
    </row>
    <row r="1015" spans="1:9" x14ac:dyDescent="0.35">
      <c r="A1015" s="321">
        <f t="shared" si="85"/>
        <v>42045.791666664292</v>
      </c>
      <c r="B1015" s="303"/>
      <c r="C1015" s="303">
        <v>980</v>
      </c>
      <c r="D1015" s="304">
        <f>INDEX(Method_calculation!$J$161:$L$184,Output_interface!I1015,Output_interface!H1015)</f>
        <v>0</v>
      </c>
      <c r="E1015" s="304">
        <f>INDEX(Method_calculation!$J$194:$L$217,Output_interface!I1015,Output_interface!H1015)</f>
        <v>0</v>
      </c>
      <c r="G1015" s="1">
        <f>VLOOKUP(A1015+1/48,Interface!$B$118:$D$483,3)</f>
        <v>2</v>
      </c>
      <c r="H1015" s="1">
        <f t="shared" si="88"/>
        <v>1</v>
      </c>
      <c r="I1015" s="1">
        <f t="shared" si="87"/>
        <v>20</v>
      </c>
    </row>
    <row r="1016" spans="1:9" x14ac:dyDescent="0.35">
      <c r="A1016" s="321">
        <f t="shared" si="85"/>
        <v>42045.833333330957</v>
      </c>
      <c r="B1016" s="303"/>
      <c r="C1016" s="303">
        <v>981</v>
      </c>
      <c r="D1016" s="304">
        <f>INDEX(Method_calculation!$J$161:$L$184,Output_interface!I1016,Output_interface!H1016)</f>
        <v>0</v>
      </c>
      <c r="E1016" s="304">
        <f>INDEX(Method_calculation!$J$194:$L$217,Output_interface!I1016,Output_interface!H1016)</f>
        <v>0</v>
      </c>
      <c r="G1016" s="1">
        <f>VLOOKUP(A1016+1/48,Interface!$B$118:$D$483,3)</f>
        <v>2</v>
      </c>
      <c r="H1016" s="1">
        <f t="shared" si="88"/>
        <v>1</v>
      </c>
      <c r="I1016" s="1">
        <f t="shared" si="87"/>
        <v>21</v>
      </c>
    </row>
    <row r="1017" spans="1:9" x14ac:dyDescent="0.35">
      <c r="A1017" s="321">
        <f t="shared" si="85"/>
        <v>42045.874999997621</v>
      </c>
      <c r="B1017" s="303"/>
      <c r="C1017" s="303">
        <v>982</v>
      </c>
      <c r="D1017" s="304">
        <f>INDEX(Method_calculation!$J$161:$L$184,Output_interface!I1017,Output_interface!H1017)</f>
        <v>0</v>
      </c>
      <c r="E1017" s="304">
        <f>INDEX(Method_calculation!$J$194:$L$217,Output_interface!I1017,Output_interface!H1017)</f>
        <v>0</v>
      </c>
      <c r="G1017" s="1">
        <f>VLOOKUP(A1017+1/48,Interface!$B$118:$D$483,3)</f>
        <v>2</v>
      </c>
      <c r="H1017" s="1">
        <f t="shared" si="88"/>
        <v>1</v>
      </c>
      <c r="I1017" s="1">
        <f t="shared" si="87"/>
        <v>22</v>
      </c>
    </row>
    <row r="1018" spans="1:9" x14ac:dyDescent="0.35">
      <c r="A1018" s="321">
        <f t="shared" si="85"/>
        <v>42045.916666664285</v>
      </c>
      <c r="B1018" s="303"/>
      <c r="C1018" s="303">
        <v>983</v>
      </c>
      <c r="D1018" s="304">
        <f>INDEX(Method_calculation!$J$161:$L$184,Output_interface!I1018,Output_interface!H1018)</f>
        <v>0</v>
      </c>
      <c r="E1018" s="304">
        <f>INDEX(Method_calculation!$J$194:$L$217,Output_interface!I1018,Output_interface!H1018)</f>
        <v>0</v>
      </c>
      <c r="G1018" s="1">
        <f>VLOOKUP(A1018+1/48,Interface!$B$118:$D$483,3)</f>
        <v>2</v>
      </c>
      <c r="H1018" s="1">
        <f t="shared" si="88"/>
        <v>1</v>
      </c>
      <c r="I1018" s="1">
        <f t="shared" si="87"/>
        <v>23</v>
      </c>
    </row>
    <row r="1019" spans="1:9" x14ac:dyDescent="0.35">
      <c r="A1019" s="322">
        <f t="shared" si="85"/>
        <v>42045.958333330949</v>
      </c>
      <c r="B1019" s="306"/>
      <c r="C1019" s="306">
        <v>984</v>
      </c>
      <c r="D1019" s="307">
        <f>INDEX(Method_calculation!$J$161:$L$184,Output_interface!I1019,Output_interface!H1019)</f>
        <v>0</v>
      </c>
      <c r="E1019" s="307">
        <f>INDEX(Method_calculation!$J$194:$L$217,Output_interface!I1019,Output_interface!H1019)</f>
        <v>0</v>
      </c>
      <c r="G1019" s="1">
        <f>VLOOKUP(A1019+1/48,Interface!$B$118:$D$483,3)</f>
        <v>2</v>
      </c>
      <c r="H1019" s="1">
        <f t="shared" si="88"/>
        <v>1</v>
      </c>
      <c r="I1019" s="1">
        <f t="shared" si="87"/>
        <v>24</v>
      </c>
    </row>
    <row r="1020" spans="1:9" x14ac:dyDescent="0.35">
      <c r="A1020" s="299">
        <f t="shared" si="85"/>
        <v>42045.999999997613</v>
      </c>
      <c r="B1020" s="300" t="str">
        <f t="shared" ref="B1020" si="89">INDEX($H$27:$H$29,H1020)</f>
        <v>Workday</v>
      </c>
      <c r="C1020" s="300">
        <v>985</v>
      </c>
      <c r="D1020" s="301">
        <f>INDEX(Method_calculation!$J$161:$L$184,Output_interface!I1020,Output_interface!H1020)</f>
        <v>0</v>
      </c>
      <c r="E1020" s="301">
        <f>INDEX(Method_calculation!$J$194:$L$217,Output_interface!I1020,Output_interface!H1020)</f>
        <v>0</v>
      </c>
      <c r="G1020" s="1">
        <f>VLOOKUP(A1020+1/48,Interface!$B$118:$D$483,3)</f>
        <v>3</v>
      </c>
      <c r="H1020" s="1">
        <f t="shared" si="88"/>
        <v>1</v>
      </c>
      <c r="I1020" s="1">
        <f t="shared" si="87"/>
        <v>1</v>
      </c>
    </row>
    <row r="1021" spans="1:9" x14ac:dyDescent="0.35">
      <c r="A1021" s="321">
        <f t="shared" si="85"/>
        <v>42046.041666664278</v>
      </c>
      <c r="B1021" s="303"/>
      <c r="C1021" s="303">
        <v>986</v>
      </c>
      <c r="D1021" s="304">
        <f>INDEX(Method_calculation!$J$161:$L$184,Output_interface!I1021,Output_interface!H1021)</f>
        <v>0</v>
      </c>
      <c r="E1021" s="304">
        <f>INDEX(Method_calculation!$J$194:$L$217,Output_interface!I1021,Output_interface!H1021)</f>
        <v>0</v>
      </c>
      <c r="G1021" s="1">
        <f>VLOOKUP(A1021+1/48,Interface!$B$118:$D$483,3)</f>
        <v>3</v>
      </c>
      <c r="H1021" s="1">
        <f t="shared" si="88"/>
        <v>1</v>
      </c>
      <c r="I1021" s="1">
        <f t="shared" si="87"/>
        <v>2</v>
      </c>
    </row>
    <row r="1022" spans="1:9" x14ac:dyDescent="0.35">
      <c r="A1022" s="321">
        <f t="shared" si="85"/>
        <v>42046.083333330942</v>
      </c>
      <c r="B1022" s="303"/>
      <c r="C1022" s="303">
        <v>987</v>
      </c>
      <c r="D1022" s="304">
        <f>INDEX(Method_calculation!$J$161:$L$184,Output_interface!I1022,Output_interface!H1022)</f>
        <v>0</v>
      </c>
      <c r="E1022" s="304">
        <f>INDEX(Method_calculation!$J$194:$L$217,Output_interface!I1022,Output_interface!H1022)</f>
        <v>0</v>
      </c>
      <c r="G1022" s="1">
        <f>VLOOKUP(A1022+1/48,Interface!$B$118:$D$483,3)</f>
        <v>3</v>
      </c>
      <c r="H1022" s="1">
        <f t="shared" si="88"/>
        <v>1</v>
      </c>
      <c r="I1022" s="1">
        <f t="shared" si="87"/>
        <v>3</v>
      </c>
    </row>
    <row r="1023" spans="1:9" x14ac:dyDescent="0.35">
      <c r="A1023" s="321">
        <f t="shared" si="85"/>
        <v>42046.124999997606</v>
      </c>
      <c r="B1023" s="303"/>
      <c r="C1023" s="303">
        <v>988</v>
      </c>
      <c r="D1023" s="304">
        <f>INDEX(Method_calculation!$J$161:$L$184,Output_interface!I1023,Output_interface!H1023)</f>
        <v>0</v>
      </c>
      <c r="E1023" s="304">
        <f>INDEX(Method_calculation!$J$194:$L$217,Output_interface!I1023,Output_interface!H1023)</f>
        <v>0</v>
      </c>
      <c r="G1023" s="1">
        <f>VLOOKUP(A1023+1/48,Interface!$B$118:$D$483,3)</f>
        <v>3</v>
      </c>
      <c r="H1023" s="1">
        <f t="shared" si="88"/>
        <v>1</v>
      </c>
      <c r="I1023" s="1">
        <f t="shared" si="87"/>
        <v>4</v>
      </c>
    </row>
    <row r="1024" spans="1:9" x14ac:dyDescent="0.35">
      <c r="A1024" s="321">
        <f t="shared" si="85"/>
        <v>42046.16666666427</v>
      </c>
      <c r="B1024" s="303"/>
      <c r="C1024" s="303">
        <v>989</v>
      </c>
      <c r="D1024" s="304">
        <f>INDEX(Method_calculation!$J$161:$L$184,Output_interface!I1024,Output_interface!H1024)</f>
        <v>0</v>
      </c>
      <c r="E1024" s="304">
        <f>INDEX(Method_calculation!$J$194:$L$217,Output_interface!I1024,Output_interface!H1024)</f>
        <v>0</v>
      </c>
      <c r="G1024" s="1">
        <f>VLOOKUP(A1024+1/48,Interface!$B$118:$D$483,3)</f>
        <v>3</v>
      </c>
      <c r="H1024" s="1">
        <f t="shared" si="88"/>
        <v>1</v>
      </c>
      <c r="I1024" s="1">
        <f t="shared" si="87"/>
        <v>5</v>
      </c>
    </row>
    <row r="1025" spans="1:9" x14ac:dyDescent="0.35">
      <c r="A1025" s="321">
        <f t="shared" si="85"/>
        <v>42046.208333330935</v>
      </c>
      <c r="B1025" s="303"/>
      <c r="C1025" s="303">
        <v>990</v>
      </c>
      <c r="D1025" s="304">
        <f>INDEX(Method_calculation!$J$161:$L$184,Output_interface!I1025,Output_interface!H1025)</f>
        <v>0</v>
      </c>
      <c r="E1025" s="304">
        <f>INDEX(Method_calculation!$J$194:$L$217,Output_interface!I1025,Output_interface!H1025)</f>
        <v>0</v>
      </c>
      <c r="G1025" s="1">
        <f>VLOOKUP(A1025+1/48,Interface!$B$118:$D$483,3)</f>
        <v>3</v>
      </c>
      <c r="H1025" s="1">
        <f t="shared" si="88"/>
        <v>1</v>
      </c>
      <c r="I1025" s="1">
        <f t="shared" si="87"/>
        <v>6</v>
      </c>
    </row>
    <row r="1026" spans="1:9" x14ac:dyDescent="0.35">
      <c r="A1026" s="321">
        <f t="shared" si="85"/>
        <v>42046.249999997599</v>
      </c>
      <c r="B1026" s="303"/>
      <c r="C1026" s="303">
        <v>991</v>
      </c>
      <c r="D1026" s="304">
        <f>INDEX(Method_calculation!$J$161:$L$184,Output_interface!I1026,Output_interface!H1026)</f>
        <v>0</v>
      </c>
      <c r="E1026" s="304">
        <f>INDEX(Method_calculation!$J$194:$L$217,Output_interface!I1026,Output_interface!H1026)</f>
        <v>0</v>
      </c>
      <c r="G1026" s="1">
        <f>VLOOKUP(A1026+1/48,Interface!$B$118:$D$483,3)</f>
        <v>3</v>
      </c>
      <c r="H1026" s="1">
        <f t="shared" si="88"/>
        <v>1</v>
      </c>
      <c r="I1026" s="1">
        <f t="shared" si="87"/>
        <v>7</v>
      </c>
    </row>
    <row r="1027" spans="1:9" x14ac:dyDescent="0.35">
      <c r="A1027" s="321">
        <f t="shared" si="85"/>
        <v>42046.291666664263</v>
      </c>
      <c r="B1027" s="303"/>
      <c r="C1027" s="303">
        <v>992</v>
      </c>
      <c r="D1027" s="304">
        <f>INDEX(Method_calculation!$J$161:$L$184,Output_interface!I1027,Output_interface!H1027)</f>
        <v>0</v>
      </c>
      <c r="E1027" s="304">
        <f>INDEX(Method_calculation!$J$194:$L$217,Output_interface!I1027,Output_interface!H1027)</f>
        <v>0</v>
      </c>
      <c r="G1027" s="1">
        <f>VLOOKUP(A1027+1/48,Interface!$B$118:$D$483,3)</f>
        <v>3</v>
      </c>
      <c r="H1027" s="1">
        <f t="shared" si="88"/>
        <v>1</v>
      </c>
      <c r="I1027" s="1">
        <f t="shared" si="87"/>
        <v>8</v>
      </c>
    </row>
    <row r="1028" spans="1:9" x14ac:dyDescent="0.35">
      <c r="A1028" s="321">
        <f t="shared" si="85"/>
        <v>42046.333333330927</v>
      </c>
      <c r="B1028" s="303"/>
      <c r="C1028" s="303">
        <v>993</v>
      </c>
      <c r="D1028" s="304">
        <f>INDEX(Method_calculation!$J$161:$L$184,Output_interface!I1028,Output_interface!H1028)</f>
        <v>0</v>
      </c>
      <c r="E1028" s="304">
        <f>INDEX(Method_calculation!$J$194:$L$217,Output_interface!I1028,Output_interface!H1028)</f>
        <v>0</v>
      </c>
      <c r="G1028" s="1">
        <f>VLOOKUP(A1028+1/48,Interface!$B$118:$D$483,3)</f>
        <v>3</v>
      </c>
      <c r="H1028" s="1">
        <f t="shared" si="88"/>
        <v>1</v>
      </c>
      <c r="I1028" s="1">
        <f t="shared" si="87"/>
        <v>9</v>
      </c>
    </row>
    <row r="1029" spans="1:9" x14ac:dyDescent="0.35">
      <c r="A1029" s="321">
        <f t="shared" si="85"/>
        <v>42046.374999997592</v>
      </c>
      <c r="B1029" s="303"/>
      <c r="C1029" s="303">
        <v>994</v>
      </c>
      <c r="D1029" s="304">
        <f>INDEX(Method_calculation!$J$161:$L$184,Output_interface!I1029,Output_interface!H1029)</f>
        <v>0</v>
      </c>
      <c r="E1029" s="304">
        <f>INDEX(Method_calculation!$J$194:$L$217,Output_interface!I1029,Output_interface!H1029)</f>
        <v>0</v>
      </c>
      <c r="G1029" s="1">
        <f>VLOOKUP(A1029+1/48,Interface!$B$118:$D$483,3)</f>
        <v>3</v>
      </c>
      <c r="H1029" s="1">
        <f t="shared" si="88"/>
        <v>1</v>
      </c>
      <c r="I1029" s="1">
        <f t="shared" si="87"/>
        <v>10</v>
      </c>
    </row>
    <row r="1030" spans="1:9" x14ac:dyDescent="0.35">
      <c r="A1030" s="321">
        <f t="shared" si="85"/>
        <v>42046.416666664256</v>
      </c>
      <c r="B1030" s="303"/>
      <c r="C1030" s="303">
        <v>995</v>
      </c>
      <c r="D1030" s="304">
        <f>INDEX(Method_calculation!$J$161:$L$184,Output_interface!I1030,Output_interface!H1030)</f>
        <v>0</v>
      </c>
      <c r="E1030" s="304">
        <f>INDEX(Method_calculation!$J$194:$L$217,Output_interface!I1030,Output_interface!H1030)</f>
        <v>0</v>
      </c>
      <c r="G1030" s="1">
        <f>VLOOKUP(A1030+1/48,Interface!$B$118:$D$483,3)</f>
        <v>3</v>
      </c>
      <c r="H1030" s="1">
        <f t="shared" si="88"/>
        <v>1</v>
      </c>
      <c r="I1030" s="1">
        <f t="shared" si="87"/>
        <v>11</v>
      </c>
    </row>
    <row r="1031" spans="1:9" x14ac:dyDescent="0.35">
      <c r="A1031" s="321">
        <f t="shared" si="85"/>
        <v>42046.45833333092</v>
      </c>
      <c r="B1031" s="303"/>
      <c r="C1031" s="303">
        <v>996</v>
      </c>
      <c r="D1031" s="304">
        <f>INDEX(Method_calculation!$J$161:$L$184,Output_interface!I1031,Output_interface!H1031)</f>
        <v>0</v>
      </c>
      <c r="E1031" s="304">
        <f>INDEX(Method_calculation!$J$194:$L$217,Output_interface!I1031,Output_interface!H1031)</f>
        <v>0</v>
      </c>
      <c r="G1031" s="1">
        <f>VLOOKUP(A1031+1/48,Interface!$B$118:$D$483,3)</f>
        <v>3</v>
      </c>
      <c r="H1031" s="1">
        <f t="shared" si="88"/>
        <v>1</v>
      </c>
      <c r="I1031" s="1">
        <f t="shared" si="87"/>
        <v>12</v>
      </c>
    </row>
    <row r="1032" spans="1:9" x14ac:dyDescent="0.35">
      <c r="A1032" s="321">
        <f t="shared" si="85"/>
        <v>42046.499999997584</v>
      </c>
      <c r="B1032" s="303"/>
      <c r="C1032" s="303">
        <v>997</v>
      </c>
      <c r="D1032" s="304">
        <f>INDEX(Method_calculation!$J$161:$L$184,Output_interface!I1032,Output_interface!H1032)</f>
        <v>0</v>
      </c>
      <c r="E1032" s="304">
        <f>INDEX(Method_calculation!$J$194:$L$217,Output_interface!I1032,Output_interface!H1032)</f>
        <v>0</v>
      </c>
      <c r="G1032" s="1">
        <f>VLOOKUP(A1032+1/48,Interface!$B$118:$D$483,3)</f>
        <v>3</v>
      </c>
      <c r="H1032" s="1">
        <f t="shared" si="88"/>
        <v>1</v>
      </c>
      <c r="I1032" s="1">
        <f t="shared" si="87"/>
        <v>13</v>
      </c>
    </row>
    <row r="1033" spans="1:9" x14ac:dyDescent="0.35">
      <c r="A1033" s="321">
        <f t="shared" si="85"/>
        <v>42046.541666664249</v>
      </c>
      <c r="B1033" s="303"/>
      <c r="C1033" s="303">
        <v>998</v>
      </c>
      <c r="D1033" s="304">
        <f>INDEX(Method_calculation!$J$161:$L$184,Output_interface!I1033,Output_interface!H1033)</f>
        <v>0</v>
      </c>
      <c r="E1033" s="304">
        <f>INDEX(Method_calculation!$J$194:$L$217,Output_interface!I1033,Output_interface!H1033)</f>
        <v>0</v>
      </c>
      <c r="G1033" s="1">
        <f>VLOOKUP(A1033+1/48,Interface!$B$118:$D$483,3)</f>
        <v>3</v>
      </c>
      <c r="H1033" s="1">
        <f t="shared" si="88"/>
        <v>1</v>
      </c>
      <c r="I1033" s="1">
        <f t="shared" si="87"/>
        <v>14</v>
      </c>
    </row>
    <row r="1034" spans="1:9" x14ac:dyDescent="0.35">
      <c r="A1034" s="321">
        <f t="shared" si="85"/>
        <v>42046.583333330913</v>
      </c>
      <c r="B1034" s="303"/>
      <c r="C1034" s="303">
        <v>999</v>
      </c>
      <c r="D1034" s="304">
        <f>INDEX(Method_calculation!$J$161:$L$184,Output_interface!I1034,Output_interface!H1034)</f>
        <v>0</v>
      </c>
      <c r="E1034" s="304">
        <f>INDEX(Method_calculation!$J$194:$L$217,Output_interface!I1034,Output_interface!H1034)</f>
        <v>0</v>
      </c>
      <c r="G1034" s="1">
        <f>VLOOKUP(A1034+1/48,Interface!$B$118:$D$483,3)</f>
        <v>3</v>
      </c>
      <c r="H1034" s="1">
        <f t="shared" si="88"/>
        <v>1</v>
      </c>
      <c r="I1034" s="1">
        <f t="shared" si="87"/>
        <v>15</v>
      </c>
    </row>
    <row r="1035" spans="1:9" x14ac:dyDescent="0.35">
      <c r="A1035" s="321">
        <f t="shared" si="85"/>
        <v>42046.624999997577</v>
      </c>
      <c r="B1035" s="303"/>
      <c r="C1035" s="303">
        <v>1000</v>
      </c>
      <c r="D1035" s="304">
        <f>INDEX(Method_calculation!$J$161:$L$184,Output_interface!I1035,Output_interface!H1035)</f>
        <v>0</v>
      </c>
      <c r="E1035" s="304">
        <f>INDEX(Method_calculation!$J$194:$L$217,Output_interface!I1035,Output_interface!H1035)</f>
        <v>0</v>
      </c>
      <c r="G1035" s="1">
        <f>VLOOKUP(A1035+1/48,Interface!$B$118:$D$483,3)</f>
        <v>3</v>
      </c>
      <c r="H1035" s="1">
        <f t="shared" si="88"/>
        <v>1</v>
      </c>
      <c r="I1035" s="1">
        <f t="shared" si="87"/>
        <v>16</v>
      </c>
    </row>
    <row r="1036" spans="1:9" x14ac:dyDescent="0.35">
      <c r="A1036" s="321">
        <f t="shared" si="85"/>
        <v>42046.666666664241</v>
      </c>
      <c r="B1036" s="303"/>
      <c r="C1036" s="303">
        <v>1001</v>
      </c>
      <c r="D1036" s="304">
        <f>INDEX(Method_calculation!$J$161:$L$184,Output_interface!I1036,Output_interface!H1036)</f>
        <v>0</v>
      </c>
      <c r="E1036" s="304">
        <f>INDEX(Method_calculation!$J$194:$L$217,Output_interface!I1036,Output_interface!H1036)</f>
        <v>0</v>
      </c>
      <c r="G1036" s="1">
        <f>VLOOKUP(A1036+1/48,Interface!$B$118:$D$483,3)</f>
        <v>3</v>
      </c>
      <c r="H1036" s="1">
        <f t="shared" si="88"/>
        <v>1</v>
      </c>
      <c r="I1036" s="1">
        <f t="shared" si="87"/>
        <v>17</v>
      </c>
    </row>
    <row r="1037" spans="1:9" x14ac:dyDescent="0.35">
      <c r="A1037" s="321">
        <f t="shared" si="85"/>
        <v>42046.708333330906</v>
      </c>
      <c r="B1037" s="303"/>
      <c r="C1037" s="303">
        <v>1002</v>
      </c>
      <c r="D1037" s="304">
        <f>INDEX(Method_calculation!$J$161:$L$184,Output_interface!I1037,Output_interface!H1037)</f>
        <v>0</v>
      </c>
      <c r="E1037" s="304">
        <f>INDEX(Method_calculation!$J$194:$L$217,Output_interface!I1037,Output_interface!H1037)</f>
        <v>0</v>
      </c>
      <c r="G1037" s="1">
        <f>VLOOKUP(A1037+1/48,Interface!$B$118:$D$483,3)</f>
        <v>3</v>
      </c>
      <c r="H1037" s="1">
        <f t="shared" si="88"/>
        <v>1</v>
      </c>
      <c r="I1037" s="1">
        <f t="shared" si="87"/>
        <v>18</v>
      </c>
    </row>
    <row r="1038" spans="1:9" x14ac:dyDescent="0.35">
      <c r="A1038" s="321">
        <f t="shared" si="85"/>
        <v>42046.74999999757</v>
      </c>
      <c r="B1038" s="303"/>
      <c r="C1038" s="303">
        <v>1003</v>
      </c>
      <c r="D1038" s="304">
        <f>INDEX(Method_calculation!$J$161:$L$184,Output_interface!I1038,Output_interface!H1038)</f>
        <v>0</v>
      </c>
      <c r="E1038" s="304">
        <f>INDEX(Method_calculation!$J$194:$L$217,Output_interface!I1038,Output_interface!H1038)</f>
        <v>0</v>
      </c>
      <c r="G1038" s="1">
        <f>VLOOKUP(A1038+1/48,Interface!$B$118:$D$483,3)</f>
        <v>3</v>
      </c>
      <c r="H1038" s="1">
        <f t="shared" si="88"/>
        <v>1</v>
      </c>
      <c r="I1038" s="1">
        <f t="shared" si="87"/>
        <v>19</v>
      </c>
    </row>
    <row r="1039" spans="1:9" x14ac:dyDescent="0.35">
      <c r="A1039" s="321">
        <f t="shared" si="85"/>
        <v>42046.791666664234</v>
      </c>
      <c r="B1039" s="303"/>
      <c r="C1039" s="303">
        <v>1004</v>
      </c>
      <c r="D1039" s="304">
        <f>INDEX(Method_calculation!$J$161:$L$184,Output_interface!I1039,Output_interface!H1039)</f>
        <v>0</v>
      </c>
      <c r="E1039" s="304">
        <f>INDEX(Method_calculation!$J$194:$L$217,Output_interface!I1039,Output_interface!H1039)</f>
        <v>0</v>
      </c>
      <c r="G1039" s="1">
        <f>VLOOKUP(A1039+1/48,Interface!$B$118:$D$483,3)</f>
        <v>3</v>
      </c>
      <c r="H1039" s="1">
        <f t="shared" si="88"/>
        <v>1</v>
      </c>
      <c r="I1039" s="1">
        <f t="shared" si="87"/>
        <v>20</v>
      </c>
    </row>
    <row r="1040" spans="1:9" x14ac:dyDescent="0.35">
      <c r="A1040" s="321">
        <f t="shared" ref="A1040:A1103" si="90">+A1039+1/24</f>
        <v>42046.833333330898</v>
      </c>
      <c r="B1040" s="303"/>
      <c r="C1040" s="303">
        <v>1005</v>
      </c>
      <c r="D1040" s="304">
        <f>INDEX(Method_calculation!$J$161:$L$184,Output_interface!I1040,Output_interface!H1040)</f>
        <v>0</v>
      </c>
      <c r="E1040" s="304">
        <f>INDEX(Method_calculation!$J$194:$L$217,Output_interface!I1040,Output_interface!H1040)</f>
        <v>0</v>
      </c>
      <c r="G1040" s="1">
        <f>VLOOKUP(A1040+1/48,Interface!$B$118:$D$483,3)</f>
        <v>3</v>
      </c>
      <c r="H1040" s="1">
        <f t="shared" si="88"/>
        <v>1</v>
      </c>
      <c r="I1040" s="1">
        <f t="shared" si="87"/>
        <v>21</v>
      </c>
    </row>
    <row r="1041" spans="1:9" x14ac:dyDescent="0.35">
      <c r="A1041" s="321">
        <f t="shared" si="90"/>
        <v>42046.874999997563</v>
      </c>
      <c r="B1041" s="303"/>
      <c r="C1041" s="303">
        <v>1006</v>
      </c>
      <c r="D1041" s="304">
        <f>INDEX(Method_calculation!$J$161:$L$184,Output_interface!I1041,Output_interface!H1041)</f>
        <v>0</v>
      </c>
      <c r="E1041" s="304">
        <f>INDEX(Method_calculation!$J$194:$L$217,Output_interface!I1041,Output_interface!H1041)</f>
        <v>0</v>
      </c>
      <c r="G1041" s="1">
        <f>VLOOKUP(A1041+1/48,Interface!$B$118:$D$483,3)</f>
        <v>3</v>
      </c>
      <c r="H1041" s="1">
        <f t="shared" si="88"/>
        <v>1</v>
      </c>
      <c r="I1041" s="1">
        <f t="shared" si="87"/>
        <v>22</v>
      </c>
    </row>
    <row r="1042" spans="1:9" x14ac:dyDescent="0.35">
      <c r="A1042" s="321">
        <f t="shared" si="90"/>
        <v>42046.916666664227</v>
      </c>
      <c r="B1042" s="303"/>
      <c r="C1042" s="303">
        <v>1007</v>
      </c>
      <c r="D1042" s="304">
        <f>INDEX(Method_calculation!$J$161:$L$184,Output_interface!I1042,Output_interface!H1042)</f>
        <v>0</v>
      </c>
      <c r="E1042" s="304">
        <f>INDEX(Method_calculation!$J$194:$L$217,Output_interface!I1042,Output_interface!H1042)</f>
        <v>0</v>
      </c>
      <c r="G1042" s="1">
        <f>VLOOKUP(A1042+1/48,Interface!$B$118:$D$483,3)</f>
        <v>3</v>
      </c>
      <c r="H1042" s="1">
        <f t="shared" si="88"/>
        <v>1</v>
      </c>
      <c r="I1042" s="1">
        <f t="shared" si="87"/>
        <v>23</v>
      </c>
    </row>
    <row r="1043" spans="1:9" x14ac:dyDescent="0.35">
      <c r="A1043" s="322">
        <f t="shared" si="90"/>
        <v>42046.958333330891</v>
      </c>
      <c r="B1043" s="306"/>
      <c r="C1043" s="306">
        <v>1008</v>
      </c>
      <c r="D1043" s="307">
        <f>INDEX(Method_calculation!$J$161:$L$184,Output_interface!I1043,Output_interface!H1043)</f>
        <v>0</v>
      </c>
      <c r="E1043" s="307">
        <f>INDEX(Method_calculation!$J$194:$L$217,Output_interface!I1043,Output_interface!H1043)</f>
        <v>0</v>
      </c>
      <c r="G1043" s="1">
        <f>VLOOKUP(A1043+1/48,Interface!$B$118:$D$483,3)</f>
        <v>3</v>
      </c>
      <c r="H1043" s="1">
        <f t="shared" si="88"/>
        <v>1</v>
      </c>
      <c r="I1043" s="1">
        <f t="shared" si="87"/>
        <v>24</v>
      </c>
    </row>
    <row r="1044" spans="1:9" x14ac:dyDescent="0.35">
      <c r="A1044" s="299">
        <f t="shared" si="90"/>
        <v>42046.999999997555</v>
      </c>
      <c r="B1044" s="300" t="str">
        <f t="shared" ref="B1044" si="91">INDEX($H$27:$H$29,H1044)</f>
        <v>Workday</v>
      </c>
      <c r="C1044" s="300">
        <v>1009</v>
      </c>
      <c r="D1044" s="301">
        <f>INDEX(Method_calculation!$J$161:$L$184,Output_interface!I1044,Output_interface!H1044)</f>
        <v>0</v>
      </c>
      <c r="E1044" s="301">
        <f>INDEX(Method_calculation!$J$194:$L$217,Output_interface!I1044,Output_interface!H1044)</f>
        <v>0</v>
      </c>
      <c r="G1044" s="1">
        <f>VLOOKUP(A1044+1/48,Interface!$B$118:$D$483,3)</f>
        <v>4</v>
      </c>
      <c r="H1044" s="1">
        <f t="shared" si="88"/>
        <v>1</v>
      </c>
      <c r="I1044" s="1">
        <f t="shared" si="87"/>
        <v>1</v>
      </c>
    </row>
    <row r="1045" spans="1:9" x14ac:dyDescent="0.35">
      <c r="A1045" s="321">
        <f t="shared" si="90"/>
        <v>42047.04166666422</v>
      </c>
      <c r="B1045" s="303"/>
      <c r="C1045" s="303">
        <v>1010</v>
      </c>
      <c r="D1045" s="304">
        <f>INDEX(Method_calculation!$J$161:$L$184,Output_interface!I1045,Output_interface!H1045)</f>
        <v>0</v>
      </c>
      <c r="E1045" s="304">
        <f>INDEX(Method_calculation!$J$194:$L$217,Output_interface!I1045,Output_interface!H1045)</f>
        <v>0</v>
      </c>
      <c r="G1045" s="1">
        <f>VLOOKUP(A1045+1/48,Interface!$B$118:$D$483,3)</f>
        <v>4</v>
      </c>
      <c r="H1045" s="1">
        <f t="shared" si="88"/>
        <v>1</v>
      </c>
      <c r="I1045" s="1">
        <f t="shared" si="87"/>
        <v>2</v>
      </c>
    </row>
    <row r="1046" spans="1:9" x14ac:dyDescent="0.35">
      <c r="A1046" s="321">
        <f t="shared" si="90"/>
        <v>42047.083333330884</v>
      </c>
      <c r="B1046" s="303"/>
      <c r="C1046" s="303">
        <v>1011</v>
      </c>
      <c r="D1046" s="304">
        <f>INDEX(Method_calculation!$J$161:$L$184,Output_interface!I1046,Output_interface!H1046)</f>
        <v>0</v>
      </c>
      <c r="E1046" s="304">
        <f>INDEX(Method_calculation!$J$194:$L$217,Output_interface!I1046,Output_interface!H1046)</f>
        <v>0</v>
      </c>
      <c r="G1046" s="1">
        <f>VLOOKUP(A1046+1/48,Interface!$B$118:$D$483,3)</f>
        <v>4</v>
      </c>
      <c r="H1046" s="1">
        <f t="shared" si="88"/>
        <v>1</v>
      </c>
      <c r="I1046" s="1">
        <f t="shared" si="87"/>
        <v>3</v>
      </c>
    </row>
    <row r="1047" spans="1:9" x14ac:dyDescent="0.35">
      <c r="A1047" s="321">
        <f t="shared" si="90"/>
        <v>42047.124999997548</v>
      </c>
      <c r="B1047" s="303"/>
      <c r="C1047" s="303">
        <v>1012</v>
      </c>
      <c r="D1047" s="304">
        <f>INDEX(Method_calculation!$J$161:$L$184,Output_interface!I1047,Output_interface!H1047)</f>
        <v>0</v>
      </c>
      <c r="E1047" s="304">
        <f>INDEX(Method_calculation!$J$194:$L$217,Output_interface!I1047,Output_interface!H1047)</f>
        <v>0</v>
      </c>
      <c r="G1047" s="1">
        <f>VLOOKUP(A1047+1/48,Interface!$B$118:$D$483,3)</f>
        <v>4</v>
      </c>
      <c r="H1047" s="1">
        <f t="shared" si="88"/>
        <v>1</v>
      </c>
      <c r="I1047" s="1">
        <f t="shared" si="87"/>
        <v>4</v>
      </c>
    </row>
    <row r="1048" spans="1:9" x14ac:dyDescent="0.35">
      <c r="A1048" s="321">
        <f t="shared" si="90"/>
        <v>42047.166666664212</v>
      </c>
      <c r="B1048" s="303"/>
      <c r="C1048" s="303">
        <v>1013</v>
      </c>
      <c r="D1048" s="304">
        <f>INDEX(Method_calculation!$J$161:$L$184,Output_interface!I1048,Output_interface!H1048)</f>
        <v>0</v>
      </c>
      <c r="E1048" s="304">
        <f>INDEX(Method_calculation!$J$194:$L$217,Output_interface!I1048,Output_interface!H1048)</f>
        <v>0</v>
      </c>
      <c r="G1048" s="1">
        <f>VLOOKUP(A1048+1/48,Interface!$B$118:$D$483,3)</f>
        <v>4</v>
      </c>
      <c r="H1048" s="1">
        <f t="shared" si="88"/>
        <v>1</v>
      </c>
      <c r="I1048" s="1">
        <f t="shared" si="87"/>
        <v>5</v>
      </c>
    </row>
    <row r="1049" spans="1:9" x14ac:dyDescent="0.35">
      <c r="A1049" s="321">
        <f t="shared" si="90"/>
        <v>42047.208333330876</v>
      </c>
      <c r="B1049" s="303"/>
      <c r="C1049" s="303">
        <v>1014</v>
      </c>
      <c r="D1049" s="304">
        <f>INDEX(Method_calculation!$J$161:$L$184,Output_interface!I1049,Output_interface!H1049)</f>
        <v>0</v>
      </c>
      <c r="E1049" s="304">
        <f>INDEX(Method_calculation!$J$194:$L$217,Output_interface!I1049,Output_interface!H1049)</f>
        <v>0</v>
      </c>
      <c r="G1049" s="1">
        <f>VLOOKUP(A1049+1/48,Interface!$B$118:$D$483,3)</f>
        <v>4</v>
      </c>
      <c r="H1049" s="1">
        <f t="shared" si="88"/>
        <v>1</v>
      </c>
      <c r="I1049" s="1">
        <f t="shared" si="87"/>
        <v>6</v>
      </c>
    </row>
    <row r="1050" spans="1:9" x14ac:dyDescent="0.35">
      <c r="A1050" s="321">
        <f t="shared" si="90"/>
        <v>42047.249999997541</v>
      </c>
      <c r="B1050" s="303"/>
      <c r="C1050" s="303">
        <v>1015</v>
      </c>
      <c r="D1050" s="304">
        <f>INDEX(Method_calculation!$J$161:$L$184,Output_interface!I1050,Output_interface!H1050)</f>
        <v>0</v>
      </c>
      <c r="E1050" s="304">
        <f>INDEX(Method_calculation!$J$194:$L$217,Output_interface!I1050,Output_interface!H1050)</f>
        <v>0</v>
      </c>
      <c r="G1050" s="1">
        <f>VLOOKUP(A1050+1/48,Interface!$B$118:$D$483,3)</f>
        <v>4</v>
      </c>
      <c r="H1050" s="1">
        <f t="shared" si="88"/>
        <v>1</v>
      </c>
      <c r="I1050" s="1">
        <f t="shared" si="87"/>
        <v>7</v>
      </c>
    </row>
    <row r="1051" spans="1:9" x14ac:dyDescent="0.35">
      <c r="A1051" s="321">
        <f t="shared" si="90"/>
        <v>42047.291666664205</v>
      </c>
      <c r="B1051" s="303"/>
      <c r="C1051" s="303">
        <v>1016</v>
      </c>
      <c r="D1051" s="304">
        <f>INDEX(Method_calculation!$J$161:$L$184,Output_interface!I1051,Output_interface!H1051)</f>
        <v>0</v>
      </c>
      <c r="E1051" s="304">
        <f>INDEX(Method_calculation!$J$194:$L$217,Output_interface!I1051,Output_interface!H1051)</f>
        <v>0</v>
      </c>
      <c r="G1051" s="1">
        <f>VLOOKUP(A1051+1/48,Interface!$B$118:$D$483,3)</f>
        <v>4</v>
      </c>
      <c r="H1051" s="1">
        <f t="shared" si="88"/>
        <v>1</v>
      </c>
      <c r="I1051" s="1">
        <f t="shared" si="87"/>
        <v>8</v>
      </c>
    </row>
    <row r="1052" spans="1:9" x14ac:dyDescent="0.35">
      <c r="A1052" s="321">
        <f t="shared" si="90"/>
        <v>42047.333333330869</v>
      </c>
      <c r="B1052" s="303"/>
      <c r="C1052" s="303">
        <v>1017</v>
      </c>
      <c r="D1052" s="304">
        <f>INDEX(Method_calculation!$J$161:$L$184,Output_interface!I1052,Output_interface!H1052)</f>
        <v>0</v>
      </c>
      <c r="E1052" s="304">
        <f>INDEX(Method_calculation!$J$194:$L$217,Output_interface!I1052,Output_interface!H1052)</f>
        <v>0</v>
      </c>
      <c r="G1052" s="1">
        <f>VLOOKUP(A1052+1/48,Interface!$B$118:$D$483,3)</f>
        <v>4</v>
      </c>
      <c r="H1052" s="1">
        <f t="shared" si="88"/>
        <v>1</v>
      </c>
      <c r="I1052" s="1">
        <f t="shared" si="87"/>
        <v>9</v>
      </c>
    </row>
    <row r="1053" spans="1:9" x14ac:dyDescent="0.35">
      <c r="A1053" s="321">
        <f t="shared" si="90"/>
        <v>42047.374999997533</v>
      </c>
      <c r="B1053" s="303"/>
      <c r="C1053" s="303">
        <v>1018</v>
      </c>
      <c r="D1053" s="304">
        <f>INDEX(Method_calculation!$J$161:$L$184,Output_interface!I1053,Output_interface!H1053)</f>
        <v>0</v>
      </c>
      <c r="E1053" s="304">
        <f>INDEX(Method_calculation!$J$194:$L$217,Output_interface!I1053,Output_interface!H1053)</f>
        <v>0</v>
      </c>
      <c r="G1053" s="1">
        <f>VLOOKUP(A1053+1/48,Interface!$B$118:$D$483,3)</f>
        <v>4</v>
      </c>
      <c r="H1053" s="1">
        <f t="shared" si="88"/>
        <v>1</v>
      </c>
      <c r="I1053" s="1">
        <f t="shared" si="87"/>
        <v>10</v>
      </c>
    </row>
    <row r="1054" spans="1:9" x14ac:dyDescent="0.35">
      <c r="A1054" s="321">
        <f t="shared" si="90"/>
        <v>42047.416666664198</v>
      </c>
      <c r="B1054" s="303"/>
      <c r="C1054" s="303">
        <v>1019</v>
      </c>
      <c r="D1054" s="304">
        <f>INDEX(Method_calculation!$J$161:$L$184,Output_interface!I1054,Output_interface!H1054)</f>
        <v>0</v>
      </c>
      <c r="E1054" s="304">
        <f>INDEX(Method_calculation!$J$194:$L$217,Output_interface!I1054,Output_interface!H1054)</f>
        <v>0</v>
      </c>
      <c r="G1054" s="1">
        <f>VLOOKUP(A1054+1/48,Interface!$B$118:$D$483,3)</f>
        <v>4</v>
      </c>
      <c r="H1054" s="1">
        <f t="shared" si="88"/>
        <v>1</v>
      </c>
      <c r="I1054" s="1">
        <f t="shared" si="87"/>
        <v>11</v>
      </c>
    </row>
    <row r="1055" spans="1:9" x14ac:dyDescent="0.35">
      <c r="A1055" s="321">
        <f t="shared" si="90"/>
        <v>42047.458333330862</v>
      </c>
      <c r="B1055" s="303"/>
      <c r="C1055" s="303">
        <v>1020</v>
      </c>
      <c r="D1055" s="304">
        <f>INDEX(Method_calculation!$J$161:$L$184,Output_interface!I1055,Output_interface!H1055)</f>
        <v>0</v>
      </c>
      <c r="E1055" s="304">
        <f>INDEX(Method_calculation!$J$194:$L$217,Output_interface!I1055,Output_interface!H1055)</f>
        <v>0</v>
      </c>
      <c r="G1055" s="1">
        <f>VLOOKUP(A1055+1/48,Interface!$B$118:$D$483,3)</f>
        <v>4</v>
      </c>
      <c r="H1055" s="1">
        <f t="shared" si="88"/>
        <v>1</v>
      </c>
      <c r="I1055" s="1">
        <f t="shared" si="87"/>
        <v>12</v>
      </c>
    </row>
    <row r="1056" spans="1:9" x14ac:dyDescent="0.35">
      <c r="A1056" s="321">
        <f t="shared" si="90"/>
        <v>42047.499999997526</v>
      </c>
      <c r="B1056" s="303"/>
      <c r="C1056" s="303">
        <v>1021</v>
      </c>
      <c r="D1056" s="304">
        <f>INDEX(Method_calculation!$J$161:$L$184,Output_interface!I1056,Output_interface!H1056)</f>
        <v>0</v>
      </c>
      <c r="E1056" s="304">
        <f>INDEX(Method_calculation!$J$194:$L$217,Output_interface!I1056,Output_interface!H1056)</f>
        <v>0</v>
      </c>
      <c r="G1056" s="1">
        <f>VLOOKUP(A1056+1/48,Interface!$B$118:$D$483,3)</f>
        <v>4</v>
      </c>
      <c r="H1056" s="1">
        <f t="shared" si="88"/>
        <v>1</v>
      </c>
      <c r="I1056" s="1">
        <f t="shared" si="87"/>
        <v>13</v>
      </c>
    </row>
    <row r="1057" spans="1:9" x14ac:dyDescent="0.35">
      <c r="A1057" s="321">
        <f t="shared" si="90"/>
        <v>42047.54166666419</v>
      </c>
      <c r="B1057" s="303"/>
      <c r="C1057" s="303">
        <v>1022</v>
      </c>
      <c r="D1057" s="304">
        <f>INDEX(Method_calculation!$J$161:$L$184,Output_interface!I1057,Output_interface!H1057)</f>
        <v>0</v>
      </c>
      <c r="E1057" s="304">
        <f>INDEX(Method_calculation!$J$194:$L$217,Output_interface!I1057,Output_interface!H1057)</f>
        <v>0</v>
      </c>
      <c r="G1057" s="1">
        <f>VLOOKUP(A1057+1/48,Interface!$B$118:$D$483,3)</f>
        <v>4</v>
      </c>
      <c r="H1057" s="1">
        <f t="shared" si="88"/>
        <v>1</v>
      </c>
      <c r="I1057" s="1">
        <f t="shared" si="87"/>
        <v>14</v>
      </c>
    </row>
    <row r="1058" spans="1:9" x14ac:dyDescent="0.35">
      <c r="A1058" s="321">
        <f t="shared" si="90"/>
        <v>42047.583333330855</v>
      </c>
      <c r="B1058" s="303"/>
      <c r="C1058" s="303">
        <v>1023</v>
      </c>
      <c r="D1058" s="304">
        <f>INDEX(Method_calculation!$J$161:$L$184,Output_interface!I1058,Output_interface!H1058)</f>
        <v>0</v>
      </c>
      <c r="E1058" s="304">
        <f>INDEX(Method_calculation!$J$194:$L$217,Output_interface!I1058,Output_interface!H1058)</f>
        <v>0</v>
      </c>
      <c r="G1058" s="1">
        <f>VLOOKUP(A1058+1/48,Interface!$B$118:$D$483,3)</f>
        <v>4</v>
      </c>
      <c r="H1058" s="1">
        <f t="shared" si="88"/>
        <v>1</v>
      </c>
      <c r="I1058" s="1">
        <f t="shared" si="87"/>
        <v>15</v>
      </c>
    </row>
    <row r="1059" spans="1:9" x14ac:dyDescent="0.35">
      <c r="A1059" s="321">
        <f t="shared" si="90"/>
        <v>42047.624999997519</v>
      </c>
      <c r="B1059" s="303"/>
      <c r="C1059" s="303">
        <v>1024</v>
      </c>
      <c r="D1059" s="304">
        <f>INDEX(Method_calculation!$J$161:$L$184,Output_interface!I1059,Output_interface!H1059)</f>
        <v>0</v>
      </c>
      <c r="E1059" s="304">
        <f>INDEX(Method_calculation!$J$194:$L$217,Output_interface!I1059,Output_interface!H1059)</f>
        <v>0</v>
      </c>
      <c r="G1059" s="1">
        <f>VLOOKUP(A1059+1/48,Interface!$B$118:$D$483,3)</f>
        <v>4</v>
      </c>
      <c r="H1059" s="1">
        <f t="shared" si="88"/>
        <v>1</v>
      </c>
      <c r="I1059" s="1">
        <f t="shared" si="87"/>
        <v>16</v>
      </c>
    </row>
    <row r="1060" spans="1:9" x14ac:dyDescent="0.35">
      <c r="A1060" s="321">
        <f t="shared" si="90"/>
        <v>42047.666666664183</v>
      </c>
      <c r="B1060" s="303"/>
      <c r="C1060" s="303">
        <v>1025</v>
      </c>
      <c r="D1060" s="304">
        <f>INDEX(Method_calculation!$J$161:$L$184,Output_interface!I1060,Output_interface!H1060)</f>
        <v>0</v>
      </c>
      <c r="E1060" s="304">
        <f>INDEX(Method_calculation!$J$194:$L$217,Output_interface!I1060,Output_interface!H1060)</f>
        <v>0</v>
      </c>
      <c r="G1060" s="1">
        <f>VLOOKUP(A1060+1/48,Interface!$B$118:$D$483,3)</f>
        <v>4</v>
      </c>
      <c r="H1060" s="1">
        <f t="shared" si="88"/>
        <v>1</v>
      </c>
      <c r="I1060" s="1">
        <f t="shared" ref="I1060:I1123" si="92">MOD(C1060-1,24)+1</f>
        <v>17</v>
      </c>
    </row>
    <row r="1061" spans="1:9" x14ac:dyDescent="0.35">
      <c r="A1061" s="321">
        <f t="shared" si="90"/>
        <v>42047.708333330847</v>
      </c>
      <c r="B1061" s="303"/>
      <c r="C1061" s="303">
        <v>1026</v>
      </c>
      <c r="D1061" s="304">
        <f>INDEX(Method_calculation!$J$161:$L$184,Output_interface!I1061,Output_interface!H1061)</f>
        <v>0</v>
      </c>
      <c r="E1061" s="304">
        <f>INDEX(Method_calculation!$J$194:$L$217,Output_interface!I1061,Output_interface!H1061)</f>
        <v>0</v>
      </c>
      <c r="G1061" s="1">
        <f>VLOOKUP(A1061+1/48,Interface!$B$118:$D$483,3)</f>
        <v>4</v>
      </c>
      <c r="H1061" s="1">
        <f t="shared" ref="H1061:H1124" si="93">IF(G1061=7,3,IF(G1061=6,2,1))</f>
        <v>1</v>
      </c>
      <c r="I1061" s="1">
        <f t="shared" si="92"/>
        <v>18</v>
      </c>
    </row>
    <row r="1062" spans="1:9" x14ac:dyDescent="0.35">
      <c r="A1062" s="321">
        <f t="shared" si="90"/>
        <v>42047.749999997512</v>
      </c>
      <c r="B1062" s="303"/>
      <c r="C1062" s="303">
        <v>1027</v>
      </c>
      <c r="D1062" s="304">
        <f>INDEX(Method_calculation!$J$161:$L$184,Output_interface!I1062,Output_interface!H1062)</f>
        <v>0</v>
      </c>
      <c r="E1062" s="304">
        <f>INDEX(Method_calculation!$J$194:$L$217,Output_interface!I1062,Output_interface!H1062)</f>
        <v>0</v>
      </c>
      <c r="G1062" s="1">
        <f>VLOOKUP(A1062+1/48,Interface!$B$118:$D$483,3)</f>
        <v>4</v>
      </c>
      <c r="H1062" s="1">
        <f t="shared" si="93"/>
        <v>1</v>
      </c>
      <c r="I1062" s="1">
        <f t="shared" si="92"/>
        <v>19</v>
      </c>
    </row>
    <row r="1063" spans="1:9" x14ac:dyDescent="0.35">
      <c r="A1063" s="321">
        <f t="shared" si="90"/>
        <v>42047.791666664176</v>
      </c>
      <c r="B1063" s="303"/>
      <c r="C1063" s="303">
        <v>1028</v>
      </c>
      <c r="D1063" s="304">
        <f>INDEX(Method_calculation!$J$161:$L$184,Output_interface!I1063,Output_interface!H1063)</f>
        <v>0</v>
      </c>
      <c r="E1063" s="304">
        <f>INDEX(Method_calculation!$J$194:$L$217,Output_interface!I1063,Output_interface!H1063)</f>
        <v>0</v>
      </c>
      <c r="G1063" s="1">
        <f>VLOOKUP(A1063+1/48,Interface!$B$118:$D$483,3)</f>
        <v>4</v>
      </c>
      <c r="H1063" s="1">
        <f t="shared" si="93"/>
        <v>1</v>
      </c>
      <c r="I1063" s="1">
        <f t="shared" si="92"/>
        <v>20</v>
      </c>
    </row>
    <row r="1064" spans="1:9" x14ac:dyDescent="0.35">
      <c r="A1064" s="321">
        <f t="shared" si="90"/>
        <v>42047.83333333084</v>
      </c>
      <c r="B1064" s="303"/>
      <c r="C1064" s="303">
        <v>1029</v>
      </c>
      <c r="D1064" s="304">
        <f>INDEX(Method_calculation!$J$161:$L$184,Output_interface!I1064,Output_interface!H1064)</f>
        <v>0</v>
      </c>
      <c r="E1064" s="304">
        <f>INDEX(Method_calculation!$J$194:$L$217,Output_interface!I1064,Output_interface!H1064)</f>
        <v>0</v>
      </c>
      <c r="G1064" s="1">
        <f>VLOOKUP(A1064+1/48,Interface!$B$118:$D$483,3)</f>
        <v>4</v>
      </c>
      <c r="H1064" s="1">
        <f t="shared" si="93"/>
        <v>1</v>
      </c>
      <c r="I1064" s="1">
        <f t="shared" si="92"/>
        <v>21</v>
      </c>
    </row>
    <row r="1065" spans="1:9" x14ac:dyDescent="0.35">
      <c r="A1065" s="321">
        <f t="shared" si="90"/>
        <v>42047.874999997504</v>
      </c>
      <c r="B1065" s="303"/>
      <c r="C1065" s="303">
        <v>1030</v>
      </c>
      <c r="D1065" s="304">
        <f>INDEX(Method_calculation!$J$161:$L$184,Output_interface!I1065,Output_interface!H1065)</f>
        <v>0</v>
      </c>
      <c r="E1065" s="304">
        <f>INDEX(Method_calculation!$J$194:$L$217,Output_interface!I1065,Output_interface!H1065)</f>
        <v>0</v>
      </c>
      <c r="G1065" s="1">
        <f>VLOOKUP(A1065+1/48,Interface!$B$118:$D$483,3)</f>
        <v>4</v>
      </c>
      <c r="H1065" s="1">
        <f t="shared" si="93"/>
        <v>1</v>
      </c>
      <c r="I1065" s="1">
        <f t="shared" si="92"/>
        <v>22</v>
      </c>
    </row>
    <row r="1066" spans="1:9" x14ac:dyDescent="0.35">
      <c r="A1066" s="321">
        <f t="shared" si="90"/>
        <v>42047.916666664169</v>
      </c>
      <c r="B1066" s="303"/>
      <c r="C1066" s="303">
        <v>1031</v>
      </c>
      <c r="D1066" s="304">
        <f>INDEX(Method_calculation!$J$161:$L$184,Output_interface!I1066,Output_interface!H1066)</f>
        <v>0</v>
      </c>
      <c r="E1066" s="304">
        <f>INDEX(Method_calculation!$J$194:$L$217,Output_interface!I1066,Output_interface!H1066)</f>
        <v>0</v>
      </c>
      <c r="G1066" s="1">
        <f>VLOOKUP(A1066+1/48,Interface!$B$118:$D$483,3)</f>
        <v>4</v>
      </c>
      <c r="H1066" s="1">
        <f t="shared" si="93"/>
        <v>1</v>
      </c>
      <c r="I1066" s="1">
        <f t="shared" si="92"/>
        <v>23</v>
      </c>
    </row>
    <row r="1067" spans="1:9" x14ac:dyDescent="0.35">
      <c r="A1067" s="322">
        <f t="shared" si="90"/>
        <v>42047.958333330833</v>
      </c>
      <c r="B1067" s="306"/>
      <c r="C1067" s="306">
        <v>1032</v>
      </c>
      <c r="D1067" s="307">
        <f>INDEX(Method_calculation!$J$161:$L$184,Output_interface!I1067,Output_interface!H1067)</f>
        <v>0</v>
      </c>
      <c r="E1067" s="307">
        <f>INDEX(Method_calculation!$J$194:$L$217,Output_interface!I1067,Output_interface!H1067)</f>
        <v>0</v>
      </c>
      <c r="G1067" s="1">
        <f>VLOOKUP(A1067+1/48,Interface!$B$118:$D$483,3)</f>
        <v>4</v>
      </c>
      <c r="H1067" s="1">
        <f t="shared" si="93"/>
        <v>1</v>
      </c>
      <c r="I1067" s="1">
        <f t="shared" si="92"/>
        <v>24</v>
      </c>
    </row>
    <row r="1068" spans="1:9" x14ac:dyDescent="0.35">
      <c r="A1068" s="299">
        <f t="shared" si="90"/>
        <v>42047.999999997497</v>
      </c>
      <c r="B1068" s="300" t="str">
        <f t="shared" ref="B1068" si="94">INDEX($H$27:$H$29,H1068)</f>
        <v>Workday</v>
      </c>
      <c r="C1068" s="300">
        <v>1033</v>
      </c>
      <c r="D1068" s="301">
        <f>INDEX(Method_calculation!$J$161:$L$184,Output_interface!I1068,Output_interface!H1068)</f>
        <v>0</v>
      </c>
      <c r="E1068" s="301">
        <f>INDEX(Method_calculation!$J$194:$L$217,Output_interface!I1068,Output_interface!H1068)</f>
        <v>0</v>
      </c>
      <c r="G1068" s="1">
        <f>VLOOKUP(A1068+1/48,Interface!$B$118:$D$483,3)</f>
        <v>5</v>
      </c>
      <c r="H1068" s="1">
        <f t="shared" si="93"/>
        <v>1</v>
      </c>
      <c r="I1068" s="1">
        <f t="shared" si="92"/>
        <v>1</v>
      </c>
    </row>
    <row r="1069" spans="1:9" x14ac:dyDescent="0.35">
      <c r="A1069" s="321">
        <f t="shared" si="90"/>
        <v>42048.041666664161</v>
      </c>
      <c r="B1069" s="303"/>
      <c r="C1069" s="303">
        <v>1034</v>
      </c>
      <c r="D1069" s="304">
        <f>INDEX(Method_calculation!$J$161:$L$184,Output_interface!I1069,Output_interface!H1069)</f>
        <v>0</v>
      </c>
      <c r="E1069" s="304">
        <f>INDEX(Method_calculation!$J$194:$L$217,Output_interface!I1069,Output_interface!H1069)</f>
        <v>0</v>
      </c>
      <c r="G1069" s="1">
        <f>VLOOKUP(A1069+1/48,Interface!$B$118:$D$483,3)</f>
        <v>5</v>
      </c>
      <c r="H1069" s="1">
        <f t="shared" si="93"/>
        <v>1</v>
      </c>
      <c r="I1069" s="1">
        <f t="shared" si="92"/>
        <v>2</v>
      </c>
    </row>
    <row r="1070" spans="1:9" x14ac:dyDescent="0.35">
      <c r="A1070" s="321">
        <f t="shared" si="90"/>
        <v>42048.083333330826</v>
      </c>
      <c r="B1070" s="303"/>
      <c r="C1070" s="303">
        <v>1035</v>
      </c>
      <c r="D1070" s="304">
        <f>INDEX(Method_calculation!$J$161:$L$184,Output_interface!I1070,Output_interface!H1070)</f>
        <v>0</v>
      </c>
      <c r="E1070" s="304">
        <f>INDEX(Method_calculation!$J$194:$L$217,Output_interface!I1070,Output_interface!H1070)</f>
        <v>0</v>
      </c>
      <c r="G1070" s="1">
        <f>VLOOKUP(A1070+1/48,Interface!$B$118:$D$483,3)</f>
        <v>5</v>
      </c>
      <c r="H1070" s="1">
        <f t="shared" si="93"/>
        <v>1</v>
      </c>
      <c r="I1070" s="1">
        <f t="shared" si="92"/>
        <v>3</v>
      </c>
    </row>
    <row r="1071" spans="1:9" x14ac:dyDescent="0.35">
      <c r="A1071" s="321">
        <f t="shared" si="90"/>
        <v>42048.12499999749</v>
      </c>
      <c r="B1071" s="303"/>
      <c r="C1071" s="303">
        <v>1036</v>
      </c>
      <c r="D1071" s="304">
        <f>INDEX(Method_calculation!$J$161:$L$184,Output_interface!I1071,Output_interface!H1071)</f>
        <v>0</v>
      </c>
      <c r="E1071" s="304">
        <f>INDEX(Method_calculation!$J$194:$L$217,Output_interface!I1071,Output_interface!H1071)</f>
        <v>0</v>
      </c>
      <c r="G1071" s="1">
        <f>VLOOKUP(A1071+1/48,Interface!$B$118:$D$483,3)</f>
        <v>5</v>
      </c>
      <c r="H1071" s="1">
        <f t="shared" si="93"/>
        <v>1</v>
      </c>
      <c r="I1071" s="1">
        <f t="shared" si="92"/>
        <v>4</v>
      </c>
    </row>
    <row r="1072" spans="1:9" x14ac:dyDescent="0.35">
      <c r="A1072" s="321">
        <f t="shared" si="90"/>
        <v>42048.166666664154</v>
      </c>
      <c r="B1072" s="303"/>
      <c r="C1072" s="303">
        <v>1037</v>
      </c>
      <c r="D1072" s="304">
        <f>INDEX(Method_calculation!$J$161:$L$184,Output_interface!I1072,Output_interface!H1072)</f>
        <v>0</v>
      </c>
      <c r="E1072" s="304">
        <f>INDEX(Method_calculation!$J$194:$L$217,Output_interface!I1072,Output_interface!H1072)</f>
        <v>0</v>
      </c>
      <c r="G1072" s="1">
        <f>VLOOKUP(A1072+1/48,Interface!$B$118:$D$483,3)</f>
        <v>5</v>
      </c>
      <c r="H1072" s="1">
        <f t="shared" si="93"/>
        <v>1</v>
      </c>
      <c r="I1072" s="1">
        <f t="shared" si="92"/>
        <v>5</v>
      </c>
    </row>
    <row r="1073" spans="1:9" x14ac:dyDescent="0.35">
      <c r="A1073" s="321">
        <f t="shared" si="90"/>
        <v>42048.208333330818</v>
      </c>
      <c r="B1073" s="303"/>
      <c r="C1073" s="303">
        <v>1038</v>
      </c>
      <c r="D1073" s="304">
        <f>INDEX(Method_calculation!$J$161:$L$184,Output_interface!I1073,Output_interface!H1073)</f>
        <v>0</v>
      </c>
      <c r="E1073" s="304">
        <f>INDEX(Method_calculation!$J$194:$L$217,Output_interface!I1073,Output_interface!H1073)</f>
        <v>0</v>
      </c>
      <c r="G1073" s="1">
        <f>VLOOKUP(A1073+1/48,Interface!$B$118:$D$483,3)</f>
        <v>5</v>
      </c>
      <c r="H1073" s="1">
        <f t="shared" si="93"/>
        <v>1</v>
      </c>
      <c r="I1073" s="1">
        <f t="shared" si="92"/>
        <v>6</v>
      </c>
    </row>
    <row r="1074" spans="1:9" x14ac:dyDescent="0.35">
      <c r="A1074" s="321">
        <f t="shared" si="90"/>
        <v>42048.249999997483</v>
      </c>
      <c r="B1074" s="303"/>
      <c r="C1074" s="303">
        <v>1039</v>
      </c>
      <c r="D1074" s="304">
        <f>INDEX(Method_calculation!$J$161:$L$184,Output_interface!I1074,Output_interface!H1074)</f>
        <v>0</v>
      </c>
      <c r="E1074" s="304">
        <f>INDEX(Method_calculation!$J$194:$L$217,Output_interface!I1074,Output_interface!H1074)</f>
        <v>0</v>
      </c>
      <c r="G1074" s="1">
        <f>VLOOKUP(A1074+1/48,Interface!$B$118:$D$483,3)</f>
        <v>5</v>
      </c>
      <c r="H1074" s="1">
        <f t="shared" si="93"/>
        <v>1</v>
      </c>
      <c r="I1074" s="1">
        <f t="shared" si="92"/>
        <v>7</v>
      </c>
    </row>
    <row r="1075" spans="1:9" x14ac:dyDescent="0.35">
      <c r="A1075" s="321">
        <f t="shared" si="90"/>
        <v>42048.291666664147</v>
      </c>
      <c r="B1075" s="303"/>
      <c r="C1075" s="303">
        <v>1040</v>
      </c>
      <c r="D1075" s="304">
        <f>INDEX(Method_calculation!$J$161:$L$184,Output_interface!I1075,Output_interface!H1075)</f>
        <v>0</v>
      </c>
      <c r="E1075" s="304">
        <f>INDEX(Method_calculation!$J$194:$L$217,Output_interface!I1075,Output_interface!H1075)</f>
        <v>0</v>
      </c>
      <c r="G1075" s="1">
        <f>VLOOKUP(A1075+1/48,Interface!$B$118:$D$483,3)</f>
        <v>5</v>
      </c>
      <c r="H1075" s="1">
        <f t="shared" si="93"/>
        <v>1</v>
      </c>
      <c r="I1075" s="1">
        <f t="shared" si="92"/>
        <v>8</v>
      </c>
    </row>
    <row r="1076" spans="1:9" x14ac:dyDescent="0.35">
      <c r="A1076" s="321">
        <f t="shared" si="90"/>
        <v>42048.333333330811</v>
      </c>
      <c r="B1076" s="303"/>
      <c r="C1076" s="303">
        <v>1041</v>
      </c>
      <c r="D1076" s="304">
        <f>INDEX(Method_calculation!$J$161:$L$184,Output_interface!I1076,Output_interface!H1076)</f>
        <v>0</v>
      </c>
      <c r="E1076" s="304">
        <f>INDEX(Method_calculation!$J$194:$L$217,Output_interface!I1076,Output_interface!H1076)</f>
        <v>0</v>
      </c>
      <c r="G1076" s="1">
        <f>VLOOKUP(A1076+1/48,Interface!$B$118:$D$483,3)</f>
        <v>5</v>
      </c>
      <c r="H1076" s="1">
        <f t="shared" si="93"/>
        <v>1</v>
      </c>
      <c r="I1076" s="1">
        <f t="shared" si="92"/>
        <v>9</v>
      </c>
    </row>
    <row r="1077" spans="1:9" x14ac:dyDescent="0.35">
      <c r="A1077" s="321">
        <f t="shared" si="90"/>
        <v>42048.374999997475</v>
      </c>
      <c r="B1077" s="303"/>
      <c r="C1077" s="303">
        <v>1042</v>
      </c>
      <c r="D1077" s="304">
        <f>INDEX(Method_calculation!$J$161:$L$184,Output_interface!I1077,Output_interface!H1077)</f>
        <v>0</v>
      </c>
      <c r="E1077" s="304">
        <f>INDEX(Method_calculation!$J$194:$L$217,Output_interface!I1077,Output_interface!H1077)</f>
        <v>0</v>
      </c>
      <c r="G1077" s="1">
        <f>VLOOKUP(A1077+1/48,Interface!$B$118:$D$483,3)</f>
        <v>5</v>
      </c>
      <c r="H1077" s="1">
        <f t="shared" si="93"/>
        <v>1</v>
      </c>
      <c r="I1077" s="1">
        <f t="shared" si="92"/>
        <v>10</v>
      </c>
    </row>
    <row r="1078" spans="1:9" x14ac:dyDescent="0.35">
      <c r="A1078" s="321">
        <f t="shared" si="90"/>
        <v>42048.416666664139</v>
      </c>
      <c r="B1078" s="303"/>
      <c r="C1078" s="303">
        <v>1043</v>
      </c>
      <c r="D1078" s="304">
        <f>INDEX(Method_calculation!$J$161:$L$184,Output_interface!I1078,Output_interface!H1078)</f>
        <v>0</v>
      </c>
      <c r="E1078" s="304">
        <f>INDEX(Method_calculation!$J$194:$L$217,Output_interface!I1078,Output_interface!H1078)</f>
        <v>0</v>
      </c>
      <c r="G1078" s="1">
        <f>VLOOKUP(A1078+1/48,Interface!$B$118:$D$483,3)</f>
        <v>5</v>
      </c>
      <c r="H1078" s="1">
        <f t="shared" si="93"/>
        <v>1</v>
      </c>
      <c r="I1078" s="1">
        <f t="shared" si="92"/>
        <v>11</v>
      </c>
    </row>
    <row r="1079" spans="1:9" x14ac:dyDescent="0.35">
      <c r="A1079" s="321">
        <f t="shared" si="90"/>
        <v>42048.458333330804</v>
      </c>
      <c r="B1079" s="303"/>
      <c r="C1079" s="303">
        <v>1044</v>
      </c>
      <c r="D1079" s="304">
        <f>INDEX(Method_calculation!$J$161:$L$184,Output_interface!I1079,Output_interface!H1079)</f>
        <v>0</v>
      </c>
      <c r="E1079" s="304">
        <f>INDEX(Method_calculation!$J$194:$L$217,Output_interface!I1079,Output_interface!H1079)</f>
        <v>0</v>
      </c>
      <c r="G1079" s="1">
        <f>VLOOKUP(A1079+1/48,Interface!$B$118:$D$483,3)</f>
        <v>5</v>
      </c>
      <c r="H1079" s="1">
        <f t="shared" si="93"/>
        <v>1</v>
      </c>
      <c r="I1079" s="1">
        <f t="shared" si="92"/>
        <v>12</v>
      </c>
    </row>
    <row r="1080" spans="1:9" x14ac:dyDescent="0.35">
      <c r="A1080" s="321">
        <f t="shared" si="90"/>
        <v>42048.499999997468</v>
      </c>
      <c r="B1080" s="303"/>
      <c r="C1080" s="303">
        <v>1045</v>
      </c>
      <c r="D1080" s="304">
        <f>INDEX(Method_calculation!$J$161:$L$184,Output_interface!I1080,Output_interface!H1080)</f>
        <v>0</v>
      </c>
      <c r="E1080" s="304">
        <f>INDEX(Method_calculation!$J$194:$L$217,Output_interface!I1080,Output_interface!H1080)</f>
        <v>0</v>
      </c>
      <c r="G1080" s="1">
        <f>VLOOKUP(A1080+1/48,Interface!$B$118:$D$483,3)</f>
        <v>5</v>
      </c>
      <c r="H1080" s="1">
        <f t="shared" si="93"/>
        <v>1</v>
      </c>
      <c r="I1080" s="1">
        <f t="shared" si="92"/>
        <v>13</v>
      </c>
    </row>
    <row r="1081" spans="1:9" x14ac:dyDescent="0.35">
      <c r="A1081" s="321">
        <f t="shared" si="90"/>
        <v>42048.541666664132</v>
      </c>
      <c r="B1081" s="303"/>
      <c r="C1081" s="303">
        <v>1046</v>
      </c>
      <c r="D1081" s="304">
        <f>INDEX(Method_calculation!$J$161:$L$184,Output_interface!I1081,Output_interface!H1081)</f>
        <v>0</v>
      </c>
      <c r="E1081" s="304">
        <f>INDEX(Method_calculation!$J$194:$L$217,Output_interface!I1081,Output_interface!H1081)</f>
        <v>0</v>
      </c>
      <c r="G1081" s="1">
        <f>VLOOKUP(A1081+1/48,Interface!$B$118:$D$483,3)</f>
        <v>5</v>
      </c>
      <c r="H1081" s="1">
        <f t="shared" si="93"/>
        <v>1</v>
      </c>
      <c r="I1081" s="1">
        <f t="shared" si="92"/>
        <v>14</v>
      </c>
    </row>
    <row r="1082" spans="1:9" x14ac:dyDescent="0.35">
      <c r="A1082" s="321">
        <f t="shared" si="90"/>
        <v>42048.583333330796</v>
      </c>
      <c r="B1082" s="303"/>
      <c r="C1082" s="303">
        <v>1047</v>
      </c>
      <c r="D1082" s="304">
        <f>INDEX(Method_calculation!$J$161:$L$184,Output_interface!I1082,Output_interface!H1082)</f>
        <v>0</v>
      </c>
      <c r="E1082" s="304">
        <f>INDEX(Method_calculation!$J$194:$L$217,Output_interface!I1082,Output_interface!H1082)</f>
        <v>0</v>
      </c>
      <c r="G1082" s="1">
        <f>VLOOKUP(A1082+1/48,Interface!$B$118:$D$483,3)</f>
        <v>5</v>
      </c>
      <c r="H1082" s="1">
        <f t="shared" si="93"/>
        <v>1</v>
      </c>
      <c r="I1082" s="1">
        <f t="shared" si="92"/>
        <v>15</v>
      </c>
    </row>
    <row r="1083" spans="1:9" x14ac:dyDescent="0.35">
      <c r="A1083" s="321">
        <f t="shared" si="90"/>
        <v>42048.624999997461</v>
      </c>
      <c r="B1083" s="303"/>
      <c r="C1083" s="303">
        <v>1048</v>
      </c>
      <c r="D1083" s="304">
        <f>INDEX(Method_calculation!$J$161:$L$184,Output_interface!I1083,Output_interface!H1083)</f>
        <v>0</v>
      </c>
      <c r="E1083" s="304">
        <f>INDEX(Method_calculation!$J$194:$L$217,Output_interface!I1083,Output_interface!H1083)</f>
        <v>0</v>
      </c>
      <c r="G1083" s="1">
        <f>VLOOKUP(A1083+1/48,Interface!$B$118:$D$483,3)</f>
        <v>5</v>
      </c>
      <c r="H1083" s="1">
        <f t="shared" si="93"/>
        <v>1</v>
      </c>
      <c r="I1083" s="1">
        <f t="shared" si="92"/>
        <v>16</v>
      </c>
    </row>
    <row r="1084" spans="1:9" x14ac:dyDescent="0.35">
      <c r="A1084" s="321">
        <f t="shared" si="90"/>
        <v>42048.666666664125</v>
      </c>
      <c r="B1084" s="303"/>
      <c r="C1084" s="303">
        <v>1049</v>
      </c>
      <c r="D1084" s="304">
        <f>INDEX(Method_calculation!$J$161:$L$184,Output_interface!I1084,Output_interface!H1084)</f>
        <v>0</v>
      </c>
      <c r="E1084" s="304">
        <f>INDEX(Method_calculation!$J$194:$L$217,Output_interface!I1084,Output_interface!H1084)</f>
        <v>0</v>
      </c>
      <c r="G1084" s="1">
        <f>VLOOKUP(A1084+1/48,Interface!$B$118:$D$483,3)</f>
        <v>5</v>
      </c>
      <c r="H1084" s="1">
        <f t="shared" si="93"/>
        <v>1</v>
      </c>
      <c r="I1084" s="1">
        <f t="shared" si="92"/>
        <v>17</v>
      </c>
    </row>
    <row r="1085" spans="1:9" x14ac:dyDescent="0.35">
      <c r="A1085" s="321">
        <f t="shared" si="90"/>
        <v>42048.708333330789</v>
      </c>
      <c r="B1085" s="303"/>
      <c r="C1085" s="303">
        <v>1050</v>
      </c>
      <c r="D1085" s="304">
        <f>INDEX(Method_calculation!$J$161:$L$184,Output_interface!I1085,Output_interface!H1085)</f>
        <v>0</v>
      </c>
      <c r="E1085" s="304">
        <f>INDEX(Method_calculation!$J$194:$L$217,Output_interface!I1085,Output_interface!H1085)</f>
        <v>0</v>
      </c>
      <c r="G1085" s="1">
        <f>VLOOKUP(A1085+1/48,Interface!$B$118:$D$483,3)</f>
        <v>5</v>
      </c>
      <c r="H1085" s="1">
        <f t="shared" si="93"/>
        <v>1</v>
      </c>
      <c r="I1085" s="1">
        <f t="shared" si="92"/>
        <v>18</v>
      </c>
    </row>
    <row r="1086" spans="1:9" x14ac:dyDescent="0.35">
      <c r="A1086" s="321">
        <f t="shared" si="90"/>
        <v>42048.749999997453</v>
      </c>
      <c r="B1086" s="303"/>
      <c r="C1086" s="303">
        <v>1051</v>
      </c>
      <c r="D1086" s="304">
        <f>INDEX(Method_calculation!$J$161:$L$184,Output_interface!I1086,Output_interface!H1086)</f>
        <v>0</v>
      </c>
      <c r="E1086" s="304">
        <f>INDEX(Method_calculation!$J$194:$L$217,Output_interface!I1086,Output_interface!H1086)</f>
        <v>0</v>
      </c>
      <c r="G1086" s="1">
        <f>VLOOKUP(A1086+1/48,Interface!$B$118:$D$483,3)</f>
        <v>5</v>
      </c>
      <c r="H1086" s="1">
        <f t="shared" si="93"/>
        <v>1</v>
      </c>
      <c r="I1086" s="1">
        <f t="shared" si="92"/>
        <v>19</v>
      </c>
    </row>
    <row r="1087" spans="1:9" x14ac:dyDescent="0.35">
      <c r="A1087" s="321">
        <f t="shared" si="90"/>
        <v>42048.791666664118</v>
      </c>
      <c r="B1087" s="303"/>
      <c r="C1087" s="303">
        <v>1052</v>
      </c>
      <c r="D1087" s="304">
        <f>INDEX(Method_calculation!$J$161:$L$184,Output_interface!I1087,Output_interface!H1087)</f>
        <v>0</v>
      </c>
      <c r="E1087" s="304">
        <f>INDEX(Method_calculation!$J$194:$L$217,Output_interface!I1087,Output_interface!H1087)</f>
        <v>0</v>
      </c>
      <c r="G1087" s="1">
        <f>VLOOKUP(A1087+1/48,Interface!$B$118:$D$483,3)</f>
        <v>5</v>
      </c>
      <c r="H1087" s="1">
        <f t="shared" si="93"/>
        <v>1</v>
      </c>
      <c r="I1087" s="1">
        <f t="shared" si="92"/>
        <v>20</v>
      </c>
    </row>
    <row r="1088" spans="1:9" x14ac:dyDescent="0.35">
      <c r="A1088" s="321">
        <f t="shared" si="90"/>
        <v>42048.833333330782</v>
      </c>
      <c r="B1088" s="303"/>
      <c r="C1088" s="303">
        <v>1053</v>
      </c>
      <c r="D1088" s="304">
        <f>INDEX(Method_calculation!$J$161:$L$184,Output_interface!I1088,Output_interface!H1088)</f>
        <v>0</v>
      </c>
      <c r="E1088" s="304">
        <f>INDEX(Method_calculation!$J$194:$L$217,Output_interface!I1088,Output_interface!H1088)</f>
        <v>0</v>
      </c>
      <c r="G1088" s="1">
        <f>VLOOKUP(A1088+1/48,Interface!$B$118:$D$483,3)</f>
        <v>5</v>
      </c>
      <c r="H1088" s="1">
        <f t="shared" si="93"/>
        <v>1</v>
      </c>
      <c r="I1088" s="1">
        <f t="shared" si="92"/>
        <v>21</v>
      </c>
    </row>
    <row r="1089" spans="1:9" x14ac:dyDescent="0.35">
      <c r="A1089" s="321">
        <f t="shared" si="90"/>
        <v>42048.874999997446</v>
      </c>
      <c r="B1089" s="303"/>
      <c r="C1089" s="303">
        <v>1054</v>
      </c>
      <c r="D1089" s="304">
        <f>INDEX(Method_calculation!$J$161:$L$184,Output_interface!I1089,Output_interface!H1089)</f>
        <v>0</v>
      </c>
      <c r="E1089" s="304">
        <f>INDEX(Method_calculation!$J$194:$L$217,Output_interface!I1089,Output_interface!H1089)</f>
        <v>0</v>
      </c>
      <c r="G1089" s="1">
        <f>VLOOKUP(A1089+1/48,Interface!$B$118:$D$483,3)</f>
        <v>5</v>
      </c>
      <c r="H1089" s="1">
        <f t="shared" si="93"/>
        <v>1</v>
      </c>
      <c r="I1089" s="1">
        <f t="shared" si="92"/>
        <v>22</v>
      </c>
    </row>
    <row r="1090" spans="1:9" x14ac:dyDescent="0.35">
      <c r="A1090" s="321">
        <f t="shared" si="90"/>
        <v>42048.91666666411</v>
      </c>
      <c r="B1090" s="303"/>
      <c r="C1090" s="303">
        <v>1055</v>
      </c>
      <c r="D1090" s="304">
        <f>INDEX(Method_calculation!$J$161:$L$184,Output_interface!I1090,Output_interface!H1090)</f>
        <v>0</v>
      </c>
      <c r="E1090" s="304">
        <f>INDEX(Method_calculation!$J$194:$L$217,Output_interface!I1090,Output_interface!H1090)</f>
        <v>0</v>
      </c>
      <c r="G1090" s="1">
        <f>VLOOKUP(A1090+1/48,Interface!$B$118:$D$483,3)</f>
        <v>5</v>
      </c>
      <c r="H1090" s="1">
        <f t="shared" si="93"/>
        <v>1</v>
      </c>
      <c r="I1090" s="1">
        <f t="shared" si="92"/>
        <v>23</v>
      </c>
    </row>
    <row r="1091" spans="1:9" x14ac:dyDescent="0.35">
      <c r="A1091" s="322">
        <f t="shared" si="90"/>
        <v>42048.958333330775</v>
      </c>
      <c r="B1091" s="306"/>
      <c r="C1091" s="306">
        <v>1056</v>
      </c>
      <c r="D1091" s="307">
        <f>INDEX(Method_calculation!$J$161:$L$184,Output_interface!I1091,Output_interface!H1091)</f>
        <v>0</v>
      </c>
      <c r="E1091" s="307">
        <f>INDEX(Method_calculation!$J$194:$L$217,Output_interface!I1091,Output_interface!H1091)</f>
        <v>0</v>
      </c>
      <c r="G1091" s="1">
        <f>VLOOKUP(A1091+1/48,Interface!$B$118:$D$483,3)</f>
        <v>5</v>
      </c>
      <c r="H1091" s="1">
        <f t="shared" si="93"/>
        <v>1</v>
      </c>
      <c r="I1091" s="1">
        <f t="shared" si="92"/>
        <v>24</v>
      </c>
    </row>
    <row r="1092" spans="1:9" x14ac:dyDescent="0.35">
      <c r="A1092" s="299">
        <f t="shared" si="90"/>
        <v>42048.999999997439</v>
      </c>
      <c r="B1092" s="300" t="str">
        <f t="shared" ref="B1092" si="95">INDEX($H$27:$H$29,H1092)</f>
        <v>Saturday</v>
      </c>
      <c r="C1092" s="300">
        <v>1057</v>
      </c>
      <c r="D1092" s="301">
        <f>INDEX(Method_calculation!$J$161:$L$184,Output_interface!I1092,Output_interface!H1092)</f>
        <v>0</v>
      </c>
      <c r="E1092" s="301">
        <f>INDEX(Method_calculation!$J$194:$L$217,Output_interface!I1092,Output_interface!H1092)</f>
        <v>0</v>
      </c>
      <c r="G1092" s="1">
        <f>VLOOKUP(A1092+1/48,Interface!$B$118:$D$483,3)</f>
        <v>6</v>
      </c>
      <c r="H1092" s="1">
        <f t="shared" si="93"/>
        <v>2</v>
      </c>
      <c r="I1092" s="1">
        <f t="shared" si="92"/>
        <v>1</v>
      </c>
    </row>
    <row r="1093" spans="1:9" x14ac:dyDescent="0.35">
      <c r="A1093" s="321">
        <f t="shared" si="90"/>
        <v>42049.041666664103</v>
      </c>
      <c r="B1093" s="303"/>
      <c r="C1093" s="303">
        <v>1058</v>
      </c>
      <c r="D1093" s="304">
        <f>INDEX(Method_calculation!$J$161:$L$184,Output_interface!I1093,Output_interface!H1093)</f>
        <v>0</v>
      </c>
      <c r="E1093" s="304">
        <f>INDEX(Method_calculation!$J$194:$L$217,Output_interface!I1093,Output_interface!H1093)</f>
        <v>0</v>
      </c>
      <c r="G1093" s="1">
        <f>VLOOKUP(A1093+1/48,Interface!$B$118:$D$483,3)</f>
        <v>6</v>
      </c>
      <c r="H1093" s="1">
        <f t="shared" si="93"/>
        <v>2</v>
      </c>
      <c r="I1093" s="1">
        <f t="shared" si="92"/>
        <v>2</v>
      </c>
    </row>
    <row r="1094" spans="1:9" x14ac:dyDescent="0.35">
      <c r="A1094" s="321">
        <f t="shared" si="90"/>
        <v>42049.083333330767</v>
      </c>
      <c r="B1094" s="303"/>
      <c r="C1094" s="303">
        <v>1059</v>
      </c>
      <c r="D1094" s="304">
        <f>INDEX(Method_calculation!$J$161:$L$184,Output_interface!I1094,Output_interface!H1094)</f>
        <v>0</v>
      </c>
      <c r="E1094" s="304">
        <f>INDEX(Method_calculation!$J$194:$L$217,Output_interface!I1094,Output_interface!H1094)</f>
        <v>0</v>
      </c>
      <c r="G1094" s="1">
        <f>VLOOKUP(A1094+1/48,Interface!$B$118:$D$483,3)</f>
        <v>6</v>
      </c>
      <c r="H1094" s="1">
        <f t="shared" si="93"/>
        <v>2</v>
      </c>
      <c r="I1094" s="1">
        <f t="shared" si="92"/>
        <v>3</v>
      </c>
    </row>
    <row r="1095" spans="1:9" x14ac:dyDescent="0.35">
      <c r="A1095" s="321">
        <f t="shared" si="90"/>
        <v>42049.124999997432</v>
      </c>
      <c r="B1095" s="303"/>
      <c r="C1095" s="303">
        <v>1060</v>
      </c>
      <c r="D1095" s="304">
        <f>INDEX(Method_calculation!$J$161:$L$184,Output_interface!I1095,Output_interface!H1095)</f>
        <v>0</v>
      </c>
      <c r="E1095" s="304">
        <f>INDEX(Method_calculation!$J$194:$L$217,Output_interface!I1095,Output_interface!H1095)</f>
        <v>0</v>
      </c>
      <c r="G1095" s="1">
        <f>VLOOKUP(A1095+1/48,Interface!$B$118:$D$483,3)</f>
        <v>6</v>
      </c>
      <c r="H1095" s="1">
        <f t="shared" si="93"/>
        <v>2</v>
      </c>
      <c r="I1095" s="1">
        <f t="shared" si="92"/>
        <v>4</v>
      </c>
    </row>
    <row r="1096" spans="1:9" x14ac:dyDescent="0.35">
      <c r="A1096" s="321">
        <f t="shared" si="90"/>
        <v>42049.166666664096</v>
      </c>
      <c r="B1096" s="303"/>
      <c r="C1096" s="303">
        <v>1061</v>
      </c>
      <c r="D1096" s="304">
        <f>INDEX(Method_calculation!$J$161:$L$184,Output_interface!I1096,Output_interface!H1096)</f>
        <v>0</v>
      </c>
      <c r="E1096" s="304">
        <f>INDEX(Method_calculation!$J$194:$L$217,Output_interface!I1096,Output_interface!H1096)</f>
        <v>0</v>
      </c>
      <c r="G1096" s="1">
        <f>VLOOKUP(A1096+1/48,Interface!$B$118:$D$483,3)</f>
        <v>6</v>
      </c>
      <c r="H1096" s="1">
        <f t="shared" si="93"/>
        <v>2</v>
      </c>
      <c r="I1096" s="1">
        <f t="shared" si="92"/>
        <v>5</v>
      </c>
    </row>
    <row r="1097" spans="1:9" x14ac:dyDescent="0.35">
      <c r="A1097" s="321">
        <f t="shared" si="90"/>
        <v>42049.20833333076</v>
      </c>
      <c r="B1097" s="303"/>
      <c r="C1097" s="303">
        <v>1062</v>
      </c>
      <c r="D1097" s="304">
        <f>INDEX(Method_calculation!$J$161:$L$184,Output_interface!I1097,Output_interface!H1097)</f>
        <v>0</v>
      </c>
      <c r="E1097" s="304">
        <f>INDEX(Method_calculation!$J$194:$L$217,Output_interface!I1097,Output_interface!H1097)</f>
        <v>0</v>
      </c>
      <c r="G1097" s="1">
        <f>VLOOKUP(A1097+1/48,Interface!$B$118:$D$483,3)</f>
        <v>6</v>
      </c>
      <c r="H1097" s="1">
        <f t="shared" si="93"/>
        <v>2</v>
      </c>
      <c r="I1097" s="1">
        <f t="shared" si="92"/>
        <v>6</v>
      </c>
    </row>
    <row r="1098" spans="1:9" x14ac:dyDescent="0.35">
      <c r="A1098" s="321">
        <f t="shared" si="90"/>
        <v>42049.249999997424</v>
      </c>
      <c r="B1098" s="303"/>
      <c r="C1098" s="303">
        <v>1063</v>
      </c>
      <c r="D1098" s="304">
        <f>INDEX(Method_calculation!$J$161:$L$184,Output_interface!I1098,Output_interface!H1098)</f>
        <v>0</v>
      </c>
      <c r="E1098" s="304">
        <f>INDEX(Method_calculation!$J$194:$L$217,Output_interface!I1098,Output_interface!H1098)</f>
        <v>0</v>
      </c>
      <c r="G1098" s="1">
        <f>VLOOKUP(A1098+1/48,Interface!$B$118:$D$483,3)</f>
        <v>6</v>
      </c>
      <c r="H1098" s="1">
        <f t="shared" si="93"/>
        <v>2</v>
      </c>
      <c r="I1098" s="1">
        <f t="shared" si="92"/>
        <v>7</v>
      </c>
    </row>
    <row r="1099" spans="1:9" x14ac:dyDescent="0.35">
      <c r="A1099" s="321">
        <f t="shared" si="90"/>
        <v>42049.291666664089</v>
      </c>
      <c r="B1099" s="303"/>
      <c r="C1099" s="303">
        <v>1064</v>
      </c>
      <c r="D1099" s="304">
        <f>INDEX(Method_calculation!$J$161:$L$184,Output_interface!I1099,Output_interface!H1099)</f>
        <v>0</v>
      </c>
      <c r="E1099" s="304">
        <f>INDEX(Method_calculation!$J$194:$L$217,Output_interface!I1099,Output_interface!H1099)</f>
        <v>0</v>
      </c>
      <c r="G1099" s="1">
        <f>VLOOKUP(A1099+1/48,Interface!$B$118:$D$483,3)</f>
        <v>6</v>
      </c>
      <c r="H1099" s="1">
        <f t="shared" si="93"/>
        <v>2</v>
      </c>
      <c r="I1099" s="1">
        <f t="shared" si="92"/>
        <v>8</v>
      </c>
    </row>
    <row r="1100" spans="1:9" x14ac:dyDescent="0.35">
      <c r="A1100" s="321">
        <f t="shared" si="90"/>
        <v>42049.333333330753</v>
      </c>
      <c r="B1100" s="303"/>
      <c r="C1100" s="303">
        <v>1065</v>
      </c>
      <c r="D1100" s="304">
        <f>INDEX(Method_calculation!$J$161:$L$184,Output_interface!I1100,Output_interface!H1100)</f>
        <v>0</v>
      </c>
      <c r="E1100" s="304">
        <f>INDEX(Method_calculation!$J$194:$L$217,Output_interface!I1100,Output_interface!H1100)</f>
        <v>0</v>
      </c>
      <c r="G1100" s="1">
        <f>VLOOKUP(A1100+1/48,Interface!$B$118:$D$483,3)</f>
        <v>6</v>
      </c>
      <c r="H1100" s="1">
        <f t="shared" si="93"/>
        <v>2</v>
      </c>
      <c r="I1100" s="1">
        <f t="shared" si="92"/>
        <v>9</v>
      </c>
    </row>
    <row r="1101" spans="1:9" x14ac:dyDescent="0.35">
      <c r="A1101" s="321">
        <f t="shared" si="90"/>
        <v>42049.374999997417</v>
      </c>
      <c r="B1101" s="303"/>
      <c r="C1101" s="303">
        <v>1066</v>
      </c>
      <c r="D1101" s="304">
        <f>INDEX(Method_calculation!$J$161:$L$184,Output_interface!I1101,Output_interface!H1101)</f>
        <v>0</v>
      </c>
      <c r="E1101" s="304">
        <f>INDEX(Method_calculation!$J$194:$L$217,Output_interface!I1101,Output_interface!H1101)</f>
        <v>0</v>
      </c>
      <c r="G1101" s="1">
        <f>VLOOKUP(A1101+1/48,Interface!$B$118:$D$483,3)</f>
        <v>6</v>
      </c>
      <c r="H1101" s="1">
        <f t="shared" si="93"/>
        <v>2</v>
      </c>
      <c r="I1101" s="1">
        <f t="shared" si="92"/>
        <v>10</v>
      </c>
    </row>
    <row r="1102" spans="1:9" x14ac:dyDescent="0.35">
      <c r="A1102" s="321">
        <f t="shared" si="90"/>
        <v>42049.416666664081</v>
      </c>
      <c r="B1102" s="303"/>
      <c r="C1102" s="303">
        <v>1067</v>
      </c>
      <c r="D1102" s="304">
        <f>INDEX(Method_calculation!$J$161:$L$184,Output_interface!I1102,Output_interface!H1102)</f>
        <v>0</v>
      </c>
      <c r="E1102" s="304">
        <f>INDEX(Method_calculation!$J$194:$L$217,Output_interface!I1102,Output_interface!H1102)</f>
        <v>0</v>
      </c>
      <c r="G1102" s="1">
        <f>VLOOKUP(A1102+1/48,Interface!$B$118:$D$483,3)</f>
        <v>6</v>
      </c>
      <c r="H1102" s="1">
        <f t="shared" si="93"/>
        <v>2</v>
      </c>
      <c r="I1102" s="1">
        <f t="shared" si="92"/>
        <v>11</v>
      </c>
    </row>
    <row r="1103" spans="1:9" x14ac:dyDescent="0.35">
      <c r="A1103" s="321">
        <f t="shared" si="90"/>
        <v>42049.458333330746</v>
      </c>
      <c r="B1103" s="303"/>
      <c r="C1103" s="303">
        <v>1068</v>
      </c>
      <c r="D1103" s="304">
        <f>INDEX(Method_calculation!$J$161:$L$184,Output_interface!I1103,Output_interface!H1103)</f>
        <v>0</v>
      </c>
      <c r="E1103" s="304">
        <f>INDEX(Method_calculation!$J$194:$L$217,Output_interface!I1103,Output_interface!H1103)</f>
        <v>0</v>
      </c>
      <c r="G1103" s="1">
        <f>VLOOKUP(A1103+1/48,Interface!$B$118:$D$483,3)</f>
        <v>6</v>
      </c>
      <c r="H1103" s="1">
        <f t="shared" si="93"/>
        <v>2</v>
      </c>
      <c r="I1103" s="1">
        <f t="shared" si="92"/>
        <v>12</v>
      </c>
    </row>
    <row r="1104" spans="1:9" x14ac:dyDescent="0.35">
      <c r="A1104" s="321">
        <f t="shared" ref="A1104:A1167" si="96">+A1103+1/24</f>
        <v>42049.49999999741</v>
      </c>
      <c r="B1104" s="303"/>
      <c r="C1104" s="303">
        <v>1069</v>
      </c>
      <c r="D1104" s="304">
        <f>INDEX(Method_calculation!$J$161:$L$184,Output_interface!I1104,Output_interface!H1104)</f>
        <v>0</v>
      </c>
      <c r="E1104" s="304">
        <f>INDEX(Method_calculation!$J$194:$L$217,Output_interface!I1104,Output_interface!H1104)</f>
        <v>0</v>
      </c>
      <c r="G1104" s="1">
        <f>VLOOKUP(A1104+1/48,Interface!$B$118:$D$483,3)</f>
        <v>6</v>
      </c>
      <c r="H1104" s="1">
        <f t="shared" si="93"/>
        <v>2</v>
      </c>
      <c r="I1104" s="1">
        <f t="shared" si="92"/>
        <v>13</v>
      </c>
    </row>
    <row r="1105" spans="1:9" x14ac:dyDescent="0.35">
      <c r="A1105" s="321">
        <f t="shared" si="96"/>
        <v>42049.541666664074</v>
      </c>
      <c r="B1105" s="303"/>
      <c r="C1105" s="303">
        <v>1070</v>
      </c>
      <c r="D1105" s="304">
        <f>INDEX(Method_calculation!$J$161:$L$184,Output_interface!I1105,Output_interface!H1105)</f>
        <v>0</v>
      </c>
      <c r="E1105" s="304">
        <f>INDEX(Method_calculation!$J$194:$L$217,Output_interface!I1105,Output_interface!H1105)</f>
        <v>0</v>
      </c>
      <c r="G1105" s="1">
        <f>VLOOKUP(A1105+1/48,Interface!$B$118:$D$483,3)</f>
        <v>6</v>
      </c>
      <c r="H1105" s="1">
        <f t="shared" si="93"/>
        <v>2</v>
      </c>
      <c r="I1105" s="1">
        <f t="shared" si="92"/>
        <v>14</v>
      </c>
    </row>
    <row r="1106" spans="1:9" x14ac:dyDescent="0.35">
      <c r="A1106" s="321">
        <f t="shared" si="96"/>
        <v>42049.583333330738</v>
      </c>
      <c r="B1106" s="303"/>
      <c r="C1106" s="303">
        <v>1071</v>
      </c>
      <c r="D1106" s="304">
        <f>INDEX(Method_calculation!$J$161:$L$184,Output_interface!I1106,Output_interface!H1106)</f>
        <v>0</v>
      </c>
      <c r="E1106" s="304">
        <f>INDEX(Method_calculation!$J$194:$L$217,Output_interface!I1106,Output_interface!H1106)</f>
        <v>0</v>
      </c>
      <c r="G1106" s="1">
        <f>VLOOKUP(A1106+1/48,Interface!$B$118:$D$483,3)</f>
        <v>6</v>
      </c>
      <c r="H1106" s="1">
        <f t="shared" si="93"/>
        <v>2</v>
      </c>
      <c r="I1106" s="1">
        <f t="shared" si="92"/>
        <v>15</v>
      </c>
    </row>
    <row r="1107" spans="1:9" x14ac:dyDescent="0.35">
      <c r="A1107" s="321">
        <f t="shared" si="96"/>
        <v>42049.624999997402</v>
      </c>
      <c r="B1107" s="303"/>
      <c r="C1107" s="303">
        <v>1072</v>
      </c>
      <c r="D1107" s="304">
        <f>INDEX(Method_calculation!$J$161:$L$184,Output_interface!I1107,Output_interface!H1107)</f>
        <v>0</v>
      </c>
      <c r="E1107" s="304">
        <f>INDEX(Method_calculation!$J$194:$L$217,Output_interface!I1107,Output_interface!H1107)</f>
        <v>0</v>
      </c>
      <c r="G1107" s="1">
        <f>VLOOKUP(A1107+1/48,Interface!$B$118:$D$483,3)</f>
        <v>6</v>
      </c>
      <c r="H1107" s="1">
        <f t="shared" si="93"/>
        <v>2</v>
      </c>
      <c r="I1107" s="1">
        <f t="shared" si="92"/>
        <v>16</v>
      </c>
    </row>
    <row r="1108" spans="1:9" x14ac:dyDescent="0.35">
      <c r="A1108" s="321">
        <f t="shared" si="96"/>
        <v>42049.666666664067</v>
      </c>
      <c r="B1108" s="303"/>
      <c r="C1108" s="303">
        <v>1073</v>
      </c>
      <c r="D1108" s="304">
        <f>INDEX(Method_calculation!$J$161:$L$184,Output_interface!I1108,Output_interface!H1108)</f>
        <v>0</v>
      </c>
      <c r="E1108" s="304">
        <f>INDEX(Method_calculation!$J$194:$L$217,Output_interface!I1108,Output_interface!H1108)</f>
        <v>0</v>
      </c>
      <c r="G1108" s="1">
        <f>VLOOKUP(A1108+1/48,Interface!$B$118:$D$483,3)</f>
        <v>6</v>
      </c>
      <c r="H1108" s="1">
        <f t="shared" si="93"/>
        <v>2</v>
      </c>
      <c r="I1108" s="1">
        <f t="shared" si="92"/>
        <v>17</v>
      </c>
    </row>
    <row r="1109" spans="1:9" x14ac:dyDescent="0.35">
      <c r="A1109" s="321">
        <f t="shared" si="96"/>
        <v>42049.708333330731</v>
      </c>
      <c r="B1109" s="303"/>
      <c r="C1109" s="303">
        <v>1074</v>
      </c>
      <c r="D1109" s="304">
        <f>INDEX(Method_calculation!$J$161:$L$184,Output_interface!I1109,Output_interface!H1109)</f>
        <v>0</v>
      </c>
      <c r="E1109" s="304">
        <f>INDEX(Method_calculation!$J$194:$L$217,Output_interface!I1109,Output_interface!H1109)</f>
        <v>0</v>
      </c>
      <c r="G1109" s="1">
        <f>VLOOKUP(A1109+1/48,Interface!$B$118:$D$483,3)</f>
        <v>6</v>
      </c>
      <c r="H1109" s="1">
        <f t="shared" si="93"/>
        <v>2</v>
      </c>
      <c r="I1109" s="1">
        <f t="shared" si="92"/>
        <v>18</v>
      </c>
    </row>
    <row r="1110" spans="1:9" x14ac:dyDescent="0.35">
      <c r="A1110" s="321">
        <f t="shared" si="96"/>
        <v>42049.749999997395</v>
      </c>
      <c r="B1110" s="303"/>
      <c r="C1110" s="303">
        <v>1075</v>
      </c>
      <c r="D1110" s="304">
        <f>INDEX(Method_calculation!$J$161:$L$184,Output_interface!I1110,Output_interface!H1110)</f>
        <v>0</v>
      </c>
      <c r="E1110" s="304">
        <f>INDEX(Method_calculation!$J$194:$L$217,Output_interface!I1110,Output_interface!H1110)</f>
        <v>0</v>
      </c>
      <c r="G1110" s="1">
        <f>VLOOKUP(A1110+1/48,Interface!$B$118:$D$483,3)</f>
        <v>6</v>
      </c>
      <c r="H1110" s="1">
        <f t="shared" si="93"/>
        <v>2</v>
      </c>
      <c r="I1110" s="1">
        <f t="shared" si="92"/>
        <v>19</v>
      </c>
    </row>
    <row r="1111" spans="1:9" x14ac:dyDescent="0.35">
      <c r="A1111" s="321">
        <f t="shared" si="96"/>
        <v>42049.791666664059</v>
      </c>
      <c r="B1111" s="303"/>
      <c r="C1111" s="303">
        <v>1076</v>
      </c>
      <c r="D1111" s="304">
        <f>INDEX(Method_calculation!$J$161:$L$184,Output_interface!I1111,Output_interface!H1111)</f>
        <v>0</v>
      </c>
      <c r="E1111" s="304">
        <f>INDEX(Method_calculation!$J$194:$L$217,Output_interface!I1111,Output_interface!H1111)</f>
        <v>0</v>
      </c>
      <c r="G1111" s="1">
        <f>VLOOKUP(A1111+1/48,Interface!$B$118:$D$483,3)</f>
        <v>6</v>
      </c>
      <c r="H1111" s="1">
        <f t="shared" si="93"/>
        <v>2</v>
      </c>
      <c r="I1111" s="1">
        <f t="shared" si="92"/>
        <v>20</v>
      </c>
    </row>
    <row r="1112" spans="1:9" x14ac:dyDescent="0.35">
      <c r="A1112" s="321">
        <f t="shared" si="96"/>
        <v>42049.833333330724</v>
      </c>
      <c r="B1112" s="303"/>
      <c r="C1112" s="303">
        <v>1077</v>
      </c>
      <c r="D1112" s="304">
        <f>INDEX(Method_calculation!$J$161:$L$184,Output_interface!I1112,Output_interface!H1112)</f>
        <v>0</v>
      </c>
      <c r="E1112" s="304">
        <f>INDEX(Method_calculation!$J$194:$L$217,Output_interface!I1112,Output_interface!H1112)</f>
        <v>0</v>
      </c>
      <c r="G1112" s="1">
        <f>VLOOKUP(A1112+1/48,Interface!$B$118:$D$483,3)</f>
        <v>6</v>
      </c>
      <c r="H1112" s="1">
        <f t="shared" si="93"/>
        <v>2</v>
      </c>
      <c r="I1112" s="1">
        <f t="shared" si="92"/>
        <v>21</v>
      </c>
    </row>
    <row r="1113" spans="1:9" x14ac:dyDescent="0.35">
      <c r="A1113" s="321">
        <f t="shared" si="96"/>
        <v>42049.874999997388</v>
      </c>
      <c r="B1113" s="303"/>
      <c r="C1113" s="303">
        <v>1078</v>
      </c>
      <c r="D1113" s="304">
        <f>INDEX(Method_calculation!$J$161:$L$184,Output_interface!I1113,Output_interface!H1113)</f>
        <v>0</v>
      </c>
      <c r="E1113" s="304">
        <f>INDEX(Method_calculation!$J$194:$L$217,Output_interface!I1113,Output_interface!H1113)</f>
        <v>0</v>
      </c>
      <c r="G1113" s="1">
        <f>VLOOKUP(A1113+1/48,Interface!$B$118:$D$483,3)</f>
        <v>6</v>
      </c>
      <c r="H1113" s="1">
        <f t="shared" si="93"/>
        <v>2</v>
      </c>
      <c r="I1113" s="1">
        <f t="shared" si="92"/>
        <v>22</v>
      </c>
    </row>
    <row r="1114" spans="1:9" x14ac:dyDescent="0.35">
      <c r="A1114" s="321">
        <f t="shared" si="96"/>
        <v>42049.916666664052</v>
      </c>
      <c r="B1114" s="303"/>
      <c r="C1114" s="303">
        <v>1079</v>
      </c>
      <c r="D1114" s="304">
        <f>INDEX(Method_calculation!$J$161:$L$184,Output_interface!I1114,Output_interface!H1114)</f>
        <v>0</v>
      </c>
      <c r="E1114" s="304">
        <f>INDEX(Method_calculation!$J$194:$L$217,Output_interface!I1114,Output_interface!H1114)</f>
        <v>0</v>
      </c>
      <c r="G1114" s="1">
        <f>VLOOKUP(A1114+1/48,Interface!$B$118:$D$483,3)</f>
        <v>6</v>
      </c>
      <c r="H1114" s="1">
        <f t="shared" si="93"/>
        <v>2</v>
      </c>
      <c r="I1114" s="1">
        <f t="shared" si="92"/>
        <v>23</v>
      </c>
    </row>
    <row r="1115" spans="1:9" x14ac:dyDescent="0.35">
      <c r="A1115" s="322">
        <f t="shared" si="96"/>
        <v>42049.958333330716</v>
      </c>
      <c r="B1115" s="306"/>
      <c r="C1115" s="306">
        <v>1080</v>
      </c>
      <c r="D1115" s="307">
        <f>INDEX(Method_calculation!$J$161:$L$184,Output_interface!I1115,Output_interface!H1115)</f>
        <v>0</v>
      </c>
      <c r="E1115" s="307">
        <f>INDEX(Method_calculation!$J$194:$L$217,Output_interface!I1115,Output_interface!H1115)</f>
        <v>0</v>
      </c>
      <c r="G1115" s="1">
        <f>VLOOKUP(A1115+1/48,Interface!$B$118:$D$483,3)</f>
        <v>6</v>
      </c>
      <c r="H1115" s="1">
        <f t="shared" si="93"/>
        <v>2</v>
      </c>
      <c r="I1115" s="1">
        <f t="shared" si="92"/>
        <v>24</v>
      </c>
    </row>
    <row r="1116" spans="1:9" x14ac:dyDescent="0.35">
      <c r="A1116" s="299">
        <f t="shared" si="96"/>
        <v>42049.999999997381</v>
      </c>
      <c r="B1116" s="300" t="str">
        <f t="shared" ref="B1116" si="97">INDEX($H$27:$H$29,H1116)</f>
        <v>Holiday</v>
      </c>
      <c r="C1116" s="300">
        <v>1081</v>
      </c>
      <c r="D1116" s="301">
        <f>INDEX(Method_calculation!$J$161:$L$184,Output_interface!I1116,Output_interface!H1116)</f>
        <v>0</v>
      </c>
      <c r="E1116" s="301">
        <f>INDEX(Method_calculation!$J$194:$L$217,Output_interface!I1116,Output_interface!H1116)</f>
        <v>0</v>
      </c>
      <c r="G1116" s="1">
        <f>VLOOKUP(A1116+1/48,Interface!$B$118:$D$483,3)</f>
        <v>7</v>
      </c>
      <c r="H1116" s="1">
        <f t="shared" si="93"/>
        <v>3</v>
      </c>
      <c r="I1116" s="1">
        <f t="shared" si="92"/>
        <v>1</v>
      </c>
    </row>
    <row r="1117" spans="1:9" x14ac:dyDescent="0.35">
      <c r="A1117" s="321">
        <f t="shared" si="96"/>
        <v>42050.041666664045</v>
      </c>
      <c r="B1117" s="303"/>
      <c r="C1117" s="303">
        <v>1082</v>
      </c>
      <c r="D1117" s="304">
        <f>INDEX(Method_calculation!$J$161:$L$184,Output_interface!I1117,Output_interface!H1117)</f>
        <v>0</v>
      </c>
      <c r="E1117" s="304">
        <f>INDEX(Method_calculation!$J$194:$L$217,Output_interface!I1117,Output_interface!H1117)</f>
        <v>0</v>
      </c>
      <c r="G1117" s="1">
        <f>VLOOKUP(A1117+1/48,Interface!$B$118:$D$483,3)</f>
        <v>7</v>
      </c>
      <c r="H1117" s="1">
        <f t="shared" si="93"/>
        <v>3</v>
      </c>
      <c r="I1117" s="1">
        <f t="shared" si="92"/>
        <v>2</v>
      </c>
    </row>
    <row r="1118" spans="1:9" x14ac:dyDescent="0.35">
      <c r="A1118" s="321">
        <f t="shared" si="96"/>
        <v>42050.083333330709</v>
      </c>
      <c r="B1118" s="303"/>
      <c r="C1118" s="303">
        <v>1083</v>
      </c>
      <c r="D1118" s="304">
        <f>INDEX(Method_calculation!$J$161:$L$184,Output_interface!I1118,Output_interface!H1118)</f>
        <v>0</v>
      </c>
      <c r="E1118" s="304">
        <f>INDEX(Method_calculation!$J$194:$L$217,Output_interface!I1118,Output_interface!H1118)</f>
        <v>0</v>
      </c>
      <c r="G1118" s="1">
        <f>VLOOKUP(A1118+1/48,Interface!$B$118:$D$483,3)</f>
        <v>7</v>
      </c>
      <c r="H1118" s="1">
        <f t="shared" si="93"/>
        <v>3</v>
      </c>
      <c r="I1118" s="1">
        <f t="shared" si="92"/>
        <v>3</v>
      </c>
    </row>
    <row r="1119" spans="1:9" x14ac:dyDescent="0.35">
      <c r="A1119" s="321">
        <f t="shared" si="96"/>
        <v>42050.124999997373</v>
      </c>
      <c r="B1119" s="303"/>
      <c r="C1119" s="303">
        <v>1084</v>
      </c>
      <c r="D1119" s="304">
        <f>INDEX(Method_calculation!$J$161:$L$184,Output_interface!I1119,Output_interface!H1119)</f>
        <v>0</v>
      </c>
      <c r="E1119" s="304">
        <f>INDEX(Method_calculation!$J$194:$L$217,Output_interface!I1119,Output_interface!H1119)</f>
        <v>0</v>
      </c>
      <c r="G1119" s="1">
        <f>VLOOKUP(A1119+1/48,Interface!$B$118:$D$483,3)</f>
        <v>7</v>
      </c>
      <c r="H1119" s="1">
        <f t="shared" si="93"/>
        <v>3</v>
      </c>
      <c r="I1119" s="1">
        <f t="shared" si="92"/>
        <v>4</v>
      </c>
    </row>
    <row r="1120" spans="1:9" x14ac:dyDescent="0.35">
      <c r="A1120" s="321">
        <f t="shared" si="96"/>
        <v>42050.166666664038</v>
      </c>
      <c r="B1120" s="303"/>
      <c r="C1120" s="303">
        <v>1085</v>
      </c>
      <c r="D1120" s="304">
        <f>INDEX(Method_calculation!$J$161:$L$184,Output_interface!I1120,Output_interface!H1120)</f>
        <v>0</v>
      </c>
      <c r="E1120" s="304">
        <f>INDEX(Method_calculation!$J$194:$L$217,Output_interface!I1120,Output_interface!H1120)</f>
        <v>0</v>
      </c>
      <c r="G1120" s="1">
        <f>VLOOKUP(A1120+1/48,Interface!$B$118:$D$483,3)</f>
        <v>7</v>
      </c>
      <c r="H1120" s="1">
        <f t="shared" si="93"/>
        <v>3</v>
      </c>
      <c r="I1120" s="1">
        <f t="shared" si="92"/>
        <v>5</v>
      </c>
    </row>
    <row r="1121" spans="1:9" x14ac:dyDescent="0.35">
      <c r="A1121" s="321">
        <f t="shared" si="96"/>
        <v>42050.208333330702</v>
      </c>
      <c r="B1121" s="303"/>
      <c r="C1121" s="303">
        <v>1086</v>
      </c>
      <c r="D1121" s="304">
        <f>INDEX(Method_calculation!$J$161:$L$184,Output_interface!I1121,Output_interface!H1121)</f>
        <v>0</v>
      </c>
      <c r="E1121" s="304">
        <f>INDEX(Method_calculation!$J$194:$L$217,Output_interface!I1121,Output_interface!H1121)</f>
        <v>0</v>
      </c>
      <c r="G1121" s="1">
        <f>VLOOKUP(A1121+1/48,Interface!$B$118:$D$483,3)</f>
        <v>7</v>
      </c>
      <c r="H1121" s="1">
        <f t="shared" si="93"/>
        <v>3</v>
      </c>
      <c r="I1121" s="1">
        <f t="shared" si="92"/>
        <v>6</v>
      </c>
    </row>
    <row r="1122" spans="1:9" x14ac:dyDescent="0.35">
      <c r="A1122" s="321">
        <f t="shared" si="96"/>
        <v>42050.249999997366</v>
      </c>
      <c r="B1122" s="303"/>
      <c r="C1122" s="303">
        <v>1087</v>
      </c>
      <c r="D1122" s="304">
        <f>INDEX(Method_calculation!$J$161:$L$184,Output_interface!I1122,Output_interface!H1122)</f>
        <v>0</v>
      </c>
      <c r="E1122" s="304">
        <f>INDEX(Method_calculation!$J$194:$L$217,Output_interface!I1122,Output_interface!H1122)</f>
        <v>0</v>
      </c>
      <c r="G1122" s="1">
        <f>VLOOKUP(A1122+1/48,Interface!$B$118:$D$483,3)</f>
        <v>7</v>
      </c>
      <c r="H1122" s="1">
        <f t="shared" si="93"/>
        <v>3</v>
      </c>
      <c r="I1122" s="1">
        <f t="shared" si="92"/>
        <v>7</v>
      </c>
    </row>
    <row r="1123" spans="1:9" x14ac:dyDescent="0.35">
      <c r="A1123" s="321">
        <f t="shared" si="96"/>
        <v>42050.29166666403</v>
      </c>
      <c r="B1123" s="303"/>
      <c r="C1123" s="303">
        <v>1088</v>
      </c>
      <c r="D1123" s="304">
        <f>INDEX(Method_calculation!$J$161:$L$184,Output_interface!I1123,Output_interface!H1123)</f>
        <v>0</v>
      </c>
      <c r="E1123" s="304">
        <f>INDEX(Method_calculation!$J$194:$L$217,Output_interface!I1123,Output_interface!H1123)</f>
        <v>0</v>
      </c>
      <c r="G1123" s="1">
        <f>VLOOKUP(A1123+1/48,Interface!$B$118:$D$483,3)</f>
        <v>7</v>
      </c>
      <c r="H1123" s="1">
        <f t="shared" si="93"/>
        <v>3</v>
      </c>
      <c r="I1123" s="1">
        <f t="shared" si="92"/>
        <v>8</v>
      </c>
    </row>
    <row r="1124" spans="1:9" x14ac:dyDescent="0.35">
      <c r="A1124" s="321">
        <f t="shared" si="96"/>
        <v>42050.333333330695</v>
      </c>
      <c r="B1124" s="303"/>
      <c r="C1124" s="303">
        <v>1089</v>
      </c>
      <c r="D1124" s="304">
        <f>INDEX(Method_calculation!$J$161:$L$184,Output_interface!I1124,Output_interface!H1124)</f>
        <v>0</v>
      </c>
      <c r="E1124" s="304">
        <f>INDEX(Method_calculation!$J$194:$L$217,Output_interface!I1124,Output_interface!H1124)</f>
        <v>0</v>
      </c>
      <c r="G1124" s="1">
        <f>VLOOKUP(A1124+1/48,Interface!$B$118:$D$483,3)</f>
        <v>7</v>
      </c>
      <c r="H1124" s="1">
        <f t="shared" si="93"/>
        <v>3</v>
      </c>
      <c r="I1124" s="1">
        <f t="shared" ref="I1124:I1187" si="98">MOD(C1124-1,24)+1</f>
        <v>9</v>
      </c>
    </row>
    <row r="1125" spans="1:9" x14ac:dyDescent="0.35">
      <c r="A1125" s="321">
        <f t="shared" si="96"/>
        <v>42050.374999997359</v>
      </c>
      <c r="B1125" s="303"/>
      <c r="C1125" s="303">
        <v>1090</v>
      </c>
      <c r="D1125" s="304">
        <f>INDEX(Method_calculation!$J$161:$L$184,Output_interface!I1125,Output_interface!H1125)</f>
        <v>0</v>
      </c>
      <c r="E1125" s="304">
        <f>INDEX(Method_calculation!$J$194:$L$217,Output_interface!I1125,Output_interface!H1125)</f>
        <v>0</v>
      </c>
      <c r="G1125" s="1">
        <f>VLOOKUP(A1125+1/48,Interface!$B$118:$D$483,3)</f>
        <v>7</v>
      </c>
      <c r="H1125" s="1">
        <f t="shared" ref="H1125:H1188" si="99">IF(G1125=7,3,IF(G1125=6,2,1))</f>
        <v>3</v>
      </c>
      <c r="I1125" s="1">
        <f t="shared" si="98"/>
        <v>10</v>
      </c>
    </row>
    <row r="1126" spans="1:9" x14ac:dyDescent="0.35">
      <c r="A1126" s="321">
        <f t="shared" si="96"/>
        <v>42050.416666664023</v>
      </c>
      <c r="B1126" s="303"/>
      <c r="C1126" s="303">
        <v>1091</v>
      </c>
      <c r="D1126" s="304">
        <f>INDEX(Method_calculation!$J$161:$L$184,Output_interface!I1126,Output_interface!H1126)</f>
        <v>0</v>
      </c>
      <c r="E1126" s="304">
        <f>INDEX(Method_calculation!$J$194:$L$217,Output_interface!I1126,Output_interface!H1126)</f>
        <v>0</v>
      </c>
      <c r="G1126" s="1">
        <f>VLOOKUP(A1126+1/48,Interface!$B$118:$D$483,3)</f>
        <v>7</v>
      </c>
      <c r="H1126" s="1">
        <f t="shared" si="99"/>
        <v>3</v>
      </c>
      <c r="I1126" s="1">
        <f t="shared" si="98"/>
        <v>11</v>
      </c>
    </row>
    <row r="1127" spans="1:9" x14ac:dyDescent="0.35">
      <c r="A1127" s="321">
        <f t="shared" si="96"/>
        <v>42050.458333330687</v>
      </c>
      <c r="B1127" s="303"/>
      <c r="C1127" s="303">
        <v>1092</v>
      </c>
      <c r="D1127" s="304">
        <f>INDEX(Method_calculation!$J$161:$L$184,Output_interface!I1127,Output_interface!H1127)</f>
        <v>0</v>
      </c>
      <c r="E1127" s="304">
        <f>INDEX(Method_calculation!$J$194:$L$217,Output_interface!I1127,Output_interface!H1127)</f>
        <v>0</v>
      </c>
      <c r="G1127" s="1">
        <f>VLOOKUP(A1127+1/48,Interface!$B$118:$D$483,3)</f>
        <v>7</v>
      </c>
      <c r="H1127" s="1">
        <f t="shared" si="99"/>
        <v>3</v>
      </c>
      <c r="I1127" s="1">
        <f t="shared" si="98"/>
        <v>12</v>
      </c>
    </row>
    <row r="1128" spans="1:9" x14ac:dyDescent="0.35">
      <c r="A1128" s="321">
        <f t="shared" si="96"/>
        <v>42050.499999997352</v>
      </c>
      <c r="B1128" s="303"/>
      <c r="C1128" s="303">
        <v>1093</v>
      </c>
      <c r="D1128" s="304">
        <f>INDEX(Method_calculation!$J$161:$L$184,Output_interface!I1128,Output_interface!H1128)</f>
        <v>0</v>
      </c>
      <c r="E1128" s="304">
        <f>INDEX(Method_calculation!$J$194:$L$217,Output_interface!I1128,Output_interface!H1128)</f>
        <v>0</v>
      </c>
      <c r="G1128" s="1">
        <f>VLOOKUP(A1128+1/48,Interface!$B$118:$D$483,3)</f>
        <v>7</v>
      </c>
      <c r="H1128" s="1">
        <f t="shared" si="99"/>
        <v>3</v>
      </c>
      <c r="I1128" s="1">
        <f t="shared" si="98"/>
        <v>13</v>
      </c>
    </row>
    <row r="1129" spans="1:9" x14ac:dyDescent="0.35">
      <c r="A1129" s="321">
        <f t="shared" si="96"/>
        <v>42050.541666664016</v>
      </c>
      <c r="B1129" s="303"/>
      <c r="C1129" s="303">
        <v>1094</v>
      </c>
      <c r="D1129" s="304">
        <f>INDEX(Method_calculation!$J$161:$L$184,Output_interface!I1129,Output_interface!H1129)</f>
        <v>0</v>
      </c>
      <c r="E1129" s="304">
        <f>INDEX(Method_calculation!$J$194:$L$217,Output_interface!I1129,Output_interface!H1129)</f>
        <v>0</v>
      </c>
      <c r="G1129" s="1">
        <f>VLOOKUP(A1129+1/48,Interface!$B$118:$D$483,3)</f>
        <v>7</v>
      </c>
      <c r="H1129" s="1">
        <f t="shared" si="99"/>
        <v>3</v>
      </c>
      <c r="I1129" s="1">
        <f t="shared" si="98"/>
        <v>14</v>
      </c>
    </row>
    <row r="1130" spans="1:9" x14ac:dyDescent="0.35">
      <c r="A1130" s="321">
        <f t="shared" si="96"/>
        <v>42050.58333333068</v>
      </c>
      <c r="B1130" s="303"/>
      <c r="C1130" s="303">
        <v>1095</v>
      </c>
      <c r="D1130" s="304">
        <f>INDEX(Method_calculation!$J$161:$L$184,Output_interface!I1130,Output_interface!H1130)</f>
        <v>0</v>
      </c>
      <c r="E1130" s="304">
        <f>INDEX(Method_calculation!$J$194:$L$217,Output_interface!I1130,Output_interface!H1130)</f>
        <v>0</v>
      </c>
      <c r="G1130" s="1">
        <f>VLOOKUP(A1130+1/48,Interface!$B$118:$D$483,3)</f>
        <v>7</v>
      </c>
      <c r="H1130" s="1">
        <f t="shared" si="99"/>
        <v>3</v>
      </c>
      <c r="I1130" s="1">
        <f t="shared" si="98"/>
        <v>15</v>
      </c>
    </row>
    <row r="1131" spans="1:9" x14ac:dyDescent="0.35">
      <c r="A1131" s="321">
        <f t="shared" si="96"/>
        <v>42050.624999997344</v>
      </c>
      <c r="B1131" s="303"/>
      <c r="C1131" s="303">
        <v>1096</v>
      </c>
      <c r="D1131" s="304">
        <f>INDEX(Method_calculation!$J$161:$L$184,Output_interface!I1131,Output_interface!H1131)</f>
        <v>0</v>
      </c>
      <c r="E1131" s="304">
        <f>INDEX(Method_calculation!$J$194:$L$217,Output_interface!I1131,Output_interface!H1131)</f>
        <v>0</v>
      </c>
      <c r="G1131" s="1">
        <f>VLOOKUP(A1131+1/48,Interface!$B$118:$D$483,3)</f>
        <v>7</v>
      </c>
      <c r="H1131" s="1">
        <f t="shared" si="99"/>
        <v>3</v>
      </c>
      <c r="I1131" s="1">
        <f t="shared" si="98"/>
        <v>16</v>
      </c>
    </row>
    <row r="1132" spans="1:9" x14ac:dyDescent="0.35">
      <c r="A1132" s="321">
        <f t="shared" si="96"/>
        <v>42050.666666664009</v>
      </c>
      <c r="B1132" s="303"/>
      <c r="C1132" s="303">
        <v>1097</v>
      </c>
      <c r="D1132" s="304">
        <f>INDEX(Method_calculation!$J$161:$L$184,Output_interface!I1132,Output_interface!H1132)</f>
        <v>0</v>
      </c>
      <c r="E1132" s="304">
        <f>INDEX(Method_calculation!$J$194:$L$217,Output_interface!I1132,Output_interface!H1132)</f>
        <v>0</v>
      </c>
      <c r="G1132" s="1">
        <f>VLOOKUP(A1132+1/48,Interface!$B$118:$D$483,3)</f>
        <v>7</v>
      </c>
      <c r="H1132" s="1">
        <f t="shared" si="99"/>
        <v>3</v>
      </c>
      <c r="I1132" s="1">
        <f t="shared" si="98"/>
        <v>17</v>
      </c>
    </row>
    <row r="1133" spans="1:9" x14ac:dyDescent="0.35">
      <c r="A1133" s="321">
        <f t="shared" si="96"/>
        <v>42050.708333330673</v>
      </c>
      <c r="B1133" s="303"/>
      <c r="C1133" s="303">
        <v>1098</v>
      </c>
      <c r="D1133" s="304">
        <f>INDEX(Method_calculation!$J$161:$L$184,Output_interface!I1133,Output_interface!H1133)</f>
        <v>0</v>
      </c>
      <c r="E1133" s="304">
        <f>INDEX(Method_calculation!$J$194:$L$217,Output_interface!I1133,Output_interface!H1133)</f>
        <v>0</v>
      </c>
      <c r="G1133" s="1">
        <f>VLOOKUP(A1133+1/48,Interface!$B$118:$D$483,3)</f>
        <v>7</v>
      </c>
      <c r="H1133" s="1">
        <f t="shared" si="99"/>
        <v>3</v>
      </c>
      <c r="I1133" s="1">
        <f t="shared" si="98"/>
        <v>18</v>
      </c>
    </row>
    <row r="1134" spans="1:9" x14ac:dyDescent="0.35">
      <c r="A1134" s="321">
        <f t="shared" si="96"/>
        <v>42050.749999997337</v>
      </c>
      <c r="B1134" s="303"/>
      <c r="C1134" s="303">
        <v>1099</v>
      </c>
      <c r="D1134" s="304">
        <f>INDEX(Method_calculation!$J$161:$L$184,Output_interface!I1134,Output_interface!H1134)</f>
        <v>0</v>
      </c>
      <c r="E1134" s="304">
        <f>INDEX(Method_calculation!$J$194:$L$217,Output_interface!I1134,Output_interface!H1134)</f>
        <v>0</v>
      </c>
      <c r="G1134" s="1">
        <f>VLOOKUP(A1134+1/48,Interface!$B$118:$D$483,3)</f>
        <v>7</v>
      </c>
      <c r="H1134" s="1">
        <f t="shared" si="99"/>
        <v>3</v>
      </c>
      <c r="I1134" s="1">
        <f t="shared" si="98"/>
        <v>19</v>
      </c>
    </row>
    <row r="1135" spans="1:9" x14ac:dyDescent="0.35">
      <c r="A1135" s="321">
        <f t="shared" si="96"/>
        <v>42050.791666664001</v>
      </c>
      <c r="B1135" s="303"/>
      <c r="C1135" s="303">
        <v>1100</v>
      </c>
      <c r="D1135" s="304">
        <f>INDEX(Method_calculation!$J$161:$L$184,Output_interface!I1135,Output_interface!H1135)</f>
        <v>0</v>
      </c>
      <c r="E1135" s="304">
        <f>INDEX(Method_calculation!$J$194:$L$217,Output_interface!I1135,Output_interface!H1135)</f>
        <v>0</v>
      </c>
      <c r="G1135" s="1">
        <f>VLOOKUP(A1135+1/48,Interface!$B$118:$D$483,3)</f>
        <v>7</v>
      </c>
      <c r="H1135" s="1">
        <f t="shared" si="99"/>
        <v>3</v>
      </c>
      <c r="I1135" s="1">
        <f t="shared" si="98"/>
        <v>20</v>
      </c>
    </row>
    <row r="1136" spans="1:9" x14ac:dyDescent="0.35">
      <c r="A1136" s="321">
        <f t="shared" si="96"/>
        <v>42050.833333330665</v>
      </c>
      <c r="B1136" s="303"/>
      <c r="C1136" s="303">
        <v>1101</v>
      </c>
      <c r="D1136" s="304">
        <f>INDEX(Method_calculation!$J$161:$L$184,Output_interface!I1136,Output_interface!H1136)</f>
        <v>0</v>
      </c>
      <c r="E1136" s="304">
        <f>INDEX(Method_calculation!$J$194:$L$217,Output_interface!I1136,Output_interface!H1136)</f>
        <v>0</v>
      </c>
      <c r="G1136" s="1">
        <f>VLOOKUP(A1136+1/48,Interface!$B$118:$D$483,3)</f>
        <v>7</v>
      </c>
      <c r="H1136" s="1">
        <f t="shared" si="99"/>
        <v>3</v>
      </c>
      <c r="I1136" s="1">
        <f t="shared" si="98"/>
        <v>21</v>
      </c>
    </row>
    <row r="1137" spans="1:9" x14ac:dyDescent="0.35">
      <c r="A1137" s="321">
        <f t="shared" si="96"/>
        <v>42050.87499999733</v>
      </c>
      <c r="B1137" s="303"/>
      <c r="C1137" s="303">
        <v>1102</v>
      </c>
      <c r="D1137" s="304">
        <f>INDEX(Method_calculation!$J$161:$L$184,Output_interface!I1137,Output_interface!H1137)</f>
        <v>0</v>
      </c>
      <c r="E1137" s="304">
        <f>INDEX(Method_calculation!$J$194:$L$217,Output_interface!I1137,Output_interface!H1137)</f>
        <v>0</v>
      </c>
      <c r="G1137" s="1">
        <f>VLOOKUP(A1137+1/48,Interface!$B$118:$D$483,3)</f>
        <v>7</v>
      </c>
      <c r="H1137" s="1">
        <f t="shared" si="99"/>
        <v>3</v>
      </c>
      <c r="I1137" s="1">
        <f t="shared" si="98"/>
        <v>22</v>
      </c>
    </row>
    <row r="1138" spans="1:9" x14ac:dyDescent="0.35">
      <c r="A1138" s="321">
        <f t="shared" si="96"/>
        <v>42050.916666663994</v>
      </c>
      <c r="B1138" s="303"/>
      <c r="C1138" s="303">
        <v>1103</v>
      </c>
      <c r="D1138" s="304">
        <f>INDEX(Method_calculation!$J$161:$L$184,Output_interface!I1138,Output_interface!H1138)</f>
        <v>0</v>
      </c>
      <c r="E1138" s="304">
        <f>INDEX(Method_calculation!$J$194:$L$217,Output_interface!I1138,Output_interface!H1138)</f>
        <v>0</v>
      </c>
      <c r="G1138" s="1">
        <f>VLOOKUP(A1138+1/48,Interface!$B$118:$D$483,3)</f>
        <v>7</v>
      </c>
      <c r="H1138" s="1">
        <f t="shared" si="99"/>
        <v>3</v>
      </c>
      <c r="I1138" s="1">
        <f t="shared" si="98"/>
        <v>23</v>
      </c>
    </row>
    <row r="1139" spans="1:9" x14ac:dyDescent="0.35">
      <c r="A1139" s="322">
        <f t="shared" si="96"/>
        <v>42050.958333330658</v>
      </c>
      <c r="B1139" s="306"/>
      <c r="C1139" s="306">
        <v>1104</v>
      </c>
      <c r="D1139" s="307">
        <f>INDEX(Method_calculation!$J$161:$L$184,Output_interface!I1139,Output_interface!H1139)</f>
        <v>0</v>
      </c>
      <c r="E1139" s="307">
        <f>INDEX(Method_calculation!$J$194:$L$217,Output_interface!I1139,Output_interface!H1139)</f>
        <v>0</v>
      </c>
      <c r="G1139" s="1">
        <f>VLOOKUP(A1139+1/48,Interface!$B$118:$D$483,3)</f>
        <v>7</v>
      </c>
      <c r="H1139" s="1">
        <f t="shared" si="99"/>
        <v>3</v>
      </c>
      <c r="I1139" s="1">
        <f t="shared" si="98"/>
        <v>24</v>
      </c>
    </row>
    <row r="1140" spans="1:9" x14ac:dyDescent="0.35">
      <c r="A1140" s="299">
        <f t="shared" si="96"/>
        <v>42050.999999997322</v>
      </c>
      <c r="B1140" s="300" t="str">
        <f t="shared" ref="B1140" si="100">INDEX($H$27:$H$29,H1140)</f>
        <v>Workday</v>
      </c>
      <c r="C1140" s="300">
        <v>1105</v>
      </c>
      <c r="D1140" s="301">
        <f>INDEX(Method_calculation!$J$161:$L$184,Output_interface!I1140,Output_interface!H1140)</f>
        <v>0</v>
      </c>
      <c r="E1140" s="301">
        <f>INDEX(Method_calculation!$J$194:$L$217,Output_interface!I1140,Output_interface!H1140)</f>
        <v>0</v>
      </c>
      <c r="G1140" s="1">
        <f>VLOOKUP(A1140+1/48,Interface!$B$118:$D$483,3)</f>
        <v>1</v>
      </c>
      <c r="H1140" s="1">
        <f t="shared" si="99"/>
        <v>1</v>
      </c>
      <c r="I1140" s="1">
        <f t="shared" si="98"/>
        <v>1</v>
      </c>
    </row>
    <row r="1141" spans="1:9" x14ac:dyDescent="0.35">
      <c r="A1141" s="321">
        <f t="shared" si="96"/>
        <v>42051.041666663987</v>
      </c>
      <c r="B1141" s="303"/>
      <c r="C1141" s="303">
        <v>1106</v>
      </c>
      <c r="D1141" s="304">
        <f>INDEX(Method_calculation!$J$161:$L$184,Output_interface!I1141,Output_interface!H1141)</f>
        <v>0</v>
      </c>
      <c r="E1141" s="304">
        <f>INDEX(Method_calculation!$J$194:$L$217,Output_interface!I1141,Output_interface!H1141)</f>
        <v>0</v>
      </c>
      <c r="G1141" s="1">
        <f>VLOOKUP(A1141+1/48,Interface!$B$118:$D$483,3)</f>
        <v>1</v>
      </c>
      <c r="H1141" s="1">
        <f t="shared" si="99"/>
        <v>1</v>
      </c>
      <c r="I1141" s="1">
        <f t="shared" si="98"/>
        <v>2</v>
      </c>
    </row>
    <row r="1142" spans="1:9" x14ac:dyDescent="0.35">
      <c r="A1142" s="321">
        <f t="shared" si="96"/>
        <v>42051.083333330651</v>
      </c>
      <c r="B1142" s="303"/>
      <c r="C1142" s="303">
        <v>1107</v>
      </c>
      <c r="D1142" s="304">
        <f>INDEX(Method_calculation!$J$161:$L$184,Output_interface!I1142,Output_interface!H1142)</f>
        <v>0</v>
      </c>
      <c r="E1142" s="304">
        <f>INDEX(Method_calculation!$J$194:$L$217,Output_interface!I1142,Output_interface!H1142)</f>
        <v>0</v>
      </c>
      <c r="G1142" s="1">
        <f>VLOOKUP(A1142+1/48,Interface!$B$118:$D$483,3)</f>
        <v>1</v>
      </c>
      <c r="H1142" s="1">
        <f t="shared" si="99"/>
        <v>1</v>
      </c>
      <c r="I1142" s="1">
        <f t="shared" si="98"/>
        <v>3</v>
      </c>
    </row>
    <row r="1143" spans="1:9" x14ac:dyDescent="0.35">
      <c r="A1143" s="321">
        <f t="shared" si="96"/>
        <v>42051.124999997315</v>
      </c>
      <c r="B1143" s="303"/>
      <c r="C1143" s="303">
        <v>1108</v>
      </c>
      <c r="D1143" s="304">
        <f>INDEX(Method_calculation!$J$161:$L$184,Output_interface!I1143,Output_interface!H1143)</f>
        <v>0</v>
      </c>
      <c r="E1143" s="304">
        <f>INDEX(Method_calculation!$J$194:$L$217,Output_interface!I1143,Output_interface!H1143)</f>
        <v>0</v>
      </c>
      <c r="G1143" s="1">
        <f>VLOOKUP(A1143+1/48,Interface!$B$118:$D$483,3)</f>
        <v>1</v>
      </c>
      <c r="H1143" s="1">
        <f t="shared" si="99"/>
        <v>1</v>
      </c>
      <c r="I1143" s="1">
        <f t="shared" si="98"/>
        <v>4</v>
      </c>
    </row>
    <row r="1144" spans="1:9" x14ac:dyDescent="0.35">
      <c r="A1144" s="321">
        <f t="shared" si="96"/>
        <v>42051.166666663979</v>
      </c>
      <c r="B1144" s="303"/>
      <c r="C1144" s="303">
        <v>1109</v>
      </c>
      <c r="D1144" s="304">
        <f>INDEX(Method_calculation!$J$161:$L$184,Output_interface!I1144,Output_interface!H1144)</f>
        <v>0</v>
      </c>
      <c r="E1144" s="304">
        <f>INDEX(Method_calculation!$J$194:$L$217,Output_interface!I1144,Output_interface!H1144)</f>
        <v>0</v>
      </c>
      <c r="G1144" s="1">
        <f>VLOOKUP(A1144+1/48,Interface!$B$118:$D$483,3)</f>
        <v>1</v>
      </c>
      <c r="H1144" s="1">
        <f t="shared" si="99"/>
        <v>1</v>
      </c>
      <c r="I1144" s="1">
        <f t="shared" si="98"/>
        <v>5</v>
      </c>
    </row>
    <row r="1145" spans="1:9" x14ac:dyDescent="0.35">
      <c r="A1145" s="321">
        <f t="shared" si="96"/>
        <v>42051.208333330644</v>
      </c>
      <c r="B1145" s="303"/>
      <c r="C1145" s="303">
        <v>1110</v>
      </c>
      <c r="D1145" s="304">
        <f>INDEX(Method_calculation!$J$161:$L$184,Output_interface!I1145,Output_interface!H1145)</f>
        <v>0</v>
      </c>
      <c r="E1145" s="304">
        <f>INDEX(Method_calculation!$J$194:$L$217,Output_interface!I1145,Output_interface!H1145)</f>
        <v>0</v>
      </c>
      <c r="G1145" s="1">
        <f>VLOOKUP(A1145+1/48,Interface!$B$118:$D$483,3)</f>
        <v>1</v>
      </c>
      <c r="H1145" s="1">
        <f t="shared" si="99"/>
        <v>1</v>
      </c>
      <c r="I1145" s="1">
        <f t="shared" si="98"/>
        <v>6</v>
      </c>
    </row>
    <row r="1146" spans="1:9" x14ac:dyDescent="0.35">
      <c r="A1146" s="321">
        <f t="shared" si="96"/>
        <v>42051.249999997308</v>
      </c>
      <c r="B1146" s="303"/>
      <c r="C1146" s="303">
        <v>1111</v>
      </c>
      <c r="D1146" s="304">
        <f>INDEX(Method_calculation!$J$161:$L$184,Output_interface!I1146,Output_interface!H1146)</f>
        <v>0</v>
      </c>
      <c r="E1146" s="304">
        <f>INDEX(Method_calculation!$J$194:$L$217,Output_interface!I1146,Output_interface!H1146)</f>
        <v>0</v>
      </c>
      <c r="G1146" s="1">
        <f>VLOOKUP(A1146+1/48,Interface!$B$118:$D$483,3)</f>
        <v>1</v>
      </c>
      <c r="H1146" s="1">
        <f t="shared" si="99"/>
        <v>1</v>
      </c>
      <c r="I1146" s="1">
        <f t="shared" si="98"/>
        <v>7</v>
      </c>
    </row>
    <row r="1147" spans="1:9" x14ac:dyDescent="0.35">
      <c r="A1147" s="321">
        <f t="shared" si="96"/>
        <v>42051.291666663972</v>
      </c>
      <c r="B1147" s="303"/>
      <c r="C1147" s="303">
        <v>1112</v>
      </c>
      <c r="D1147" s="304">
        <f>INDEX(Method_calculation!$J$161:$L$184,Output_interface!I1147,Output_interface!H1147)</f>
        <v>0</v>
      </c>
      <c r="E1147" s="304">
        <f>INDEX(Method_calculation!$J$194:$L$217,Output_interface!I1147,Output_interface!H1147)</f>
        <v>0</v>
      </c>
      <c r="G1147" s="1">
        <f>VLOOKUP(A1147+1/48,Interface!$B$118:$D$483,3)</f>
        <v>1</v>
      </c>
      <c r="H1147" s="1">
        <f t="shared" si="99"/>
        <v>1</v>
      </c>
      <c r="I1147" s="1">
        <f t="shared" si="98"/>
        <v>8</v>
      </c>
    </row>
    <row r="1148" spans="1:9" x14ac:dyDescent="0.35">
      <c r="A1148" s="321">
        <f t="shared" si="96"/>
        <v>42051.333333330636</v>
      </c>
      <c r="B1148" s="303"/>
      <c r="C1148" s="303">
        <v>1113</v>
      </c>
      <c r="D1148" s="304">
        <f>INDEX(Method_calculation!$J$161:$L$184,Output_interface!I1148,Output_interface!H1148)</f>
        <v>0</v>
      </c>
      <c r="E1148" s="304">
        <f>INDEX(Method_calculation!$J$194:$L$217,Output_interface!I1148,Output_interface!H1148)</f>
        <v>0</v>
      </c>
      <c r="G1148" s="1">
        <f>VLOOKUP(A1148+1/48,Interface!$B$118:$D$483,3)</f>
        <v>1</v>
      </c>
      <c r="H1148" s="1">
        <f t="shared" si="99"/>
        <v>1</v>
      </c>
      <c r="I1148" s="1">
        <f t="shared" si="98"/>
        <v>9</v>
      </c>
    </row>
    <row r="1149" spans="1:9" x14ac:dyDescent="0.35">
      <c r="A1149" s="321">
        <f t="shared" si="96"/>
        <v>42051.374999997301</v>
      </c>
      <c r="B1149" s="303"/>
      <c r="C1149" s="303">
        <v>1114</v>
      </c>
      <c r="D1149" s="304">
        <f>INDEX(Method_calculation!$J$161:$L$184,Output_interface!I1149,Output_interface!H1149)</f>
        <v>0</v>
      </c>
      <c r="E1149" s="304">
        <f>INDEX(Method_calculation!$J$194:$L$217,Output_interface!I1149,Output_interface!H1149)</f>
        <v>0</v>
      </c>
      <c r="G1149" s="1">
        <f>VLOOKUP(A1149+1/48,Interface!$B$118:$D$483,3)</f>
        <v>1</v>
      </c>
      <c r="H1149" s="1">
        <f t="shared" si="99"/>
        <v>1</v>
      </c>
      <c r="I1149" s="1">
        <f t="shared" si="98"/>
        <v>10</v>
      </c>
    </row>
    <row r="1150" spans="1:9" x14ac:dyDescent="0.35">
      <c r="A1150" s="321">
        <f t="shared" si="96"/>
        <v>42051.416666663965</v>
      </c>
      <c r="B1150" s="303"/>
      <c r="C1150" s="303">
        <v>1115</v>
      </c>
      <c r="D1150" s="304">
        <f>INDEX(Method_calculation!$J$161:$L$184,Output_interface!I1150,Output_interface!H1150)</f>
        <v>0</v>
      </c>
      <c r="E1150" s="304">
        <f>INDEX(Method_calculation!$J$194:$L$217,Output_interface!I1150,Output_interface!H1150)</f>
        <v>0</v>
      </c>
      <c r="G1150" s="1">
        <f>VLOOKUP(A1150+1/48,Interface!$B$118:$D$483,3)</f>
        <v>1</v>
      </c>
      <c r="H1150" s="1">
        <f t="shared" si="99"/>
        <v>1</v>
      </c>
      <c r="I1150" s="1">
        <f t="shared" si="98"/>
        <v>11</v>
      </c>
    </row>
    <row r="1151" spans="1:9" x14ac:dyDescent="0.35">
      <c r="A1151" s="321">
        <f t="shared" si="96"/>
        <v>42051.458333330629</v>
      </c>
      <c r="B1151" s="303"/>
      <c r="C1151" s="303">
        <v>1116</v>
      </c>
      <c r="D1151" s="304">
        <f>INDEX(Method_calculation!$J$161:$L$184,Output_interface!I1151,Output_interface!H1151)</f>
        <v>0</v>
      </c>
      <c r="E1151" s="304">
        <f>INDEX(Method_calculation!$J$194:$L$217,Output_interface!I1151,Output_interface!H1151)</f>
        <v>0</v>
      </c>
      <c r="G1151" s="1">
        <f>VLOOKUP(A1151+1/48,Interface!$B$118:$D$483,3)</f>
        <v>1</v>
      </c>
      <c r="H1151" s="1">
        <f t="shared" si="99"/>
        <v>1</v>
      </c>
      <c r="I1151" s="1">
        <f t="shared" si="98"/>
        <v>12</v>
      </c>
    </row>
    <row r="1152" spans="1:9" x14ac:dyDescent="0.35">
      <c r="A1152" s="321">
        <f t="shared" si="96"/>
        <v>42051.499999997293</v>
      </c>
      <c r="B1152" s="303"/>
      <c r="C1152" s="303">
        <v>1117</v>
      </c>
      <c r="D1152" s="304">
        <f>INDEX(Method_calculation!$J$161:$L$184,Output_interface!I1152,Output_interface!H1152)</f>
        <v>0</v>
      </c>
      <c r="E1152" s="304">
        <f>INDEX(Method_calculation!$J$194:$L$217,Output_interface!I1152,Output_interface!H1152)</f>
        <v>0</v>
      </c>
      <c r="G1152" s="1">
        <f>VLOOKUP(A1152+1/48,Interface!$B$118:$D$483,3)</f>
        <v>1</v>
      </c>
      <c r="H1152" s="1">
        <f t="shared" si="99"/>
        <v>1</v>
      </c>
      <c r="I1152" s="1">
        <f t="shared" si="98"/>
        <v>13</v>
      </c>
    </row>
    <row r="1153" spans="1:9" x14ac:dyDescent="0.35">
      <c r="A1153" s="321">
        <f t="shared" si="96"/>
        <v>42051.541666663958</v>
      </c>
      <c r="B1153" s="303"/>
      <c r="C1153" s="303">
        <v>1118</v>
      </c>
      <c r="D1153" s="304">
        <f>INDEX(Method_calculation!$J$161:$L$184,Output_interface!I1153,Output_interface!H1153)</f>
        <v>0</v>
      </c>
      <c r="E1153" s="304">
        <f>INDEX(Method_calculation!$J$194:$L$217,Output_interface!I1153,Output_interface!H1153)</f>
        <v>0</v>
      </c>
      <c r="G1153" s="1">
        <f>VLOOKUP(A1153+1/48,Interface!$B$118:$D$483,3)</f>
        <v>1</v>
      </c>
      <c r="H1153" s="1">
        <f t="shared" si="99"/>
        <v>1</v>
      </c>
      <c r="I1153" s="1">
        <f t="shared" si="98"/>
        <v>14</v>
      </c>
    </row>
    <row r="1154" spans="1:9" x14ac:dyDescent="0.35">
      <c r="A1154" s="321">
        <f t="shared" si="96"/>
        <v>42051.583333330622</v>
      </c>
      <c r="B1154" s="303"/>
      <c r="C1154" s="303">
        <v>1119</v>
      </c>
      <c r="D1154" s="304">
        <f>INDEX(Method_calculation!$J$161:$L$184,Output_interface!I1154,Output_interface!H1154)</f>
        <v>0</v>
      </c>
      <c r="E1154" s="304">
        <f>INDEX(Method_calculation!$J$194:$L$217,Output_interface!I1154,Output_interface!H1154)</f>
        <v>0</v>
      </c>
      <c r="G1154" s="1">
        <f>VLOOKUP(A1154+1/48,Interface!$B$118:$D$483,3)</f>
        <v>1</v>
      </c>
      <c r="H1154" s="1">
        <f t="shared" si="99"/>
        <v>1</v>
      </c>
      <c r="I1154" s="1">
        <f t="shared" si="98"/>
        <v>15</v>
      </c>
    </row>
    <row r="1155" spans="1:9" x14ac:dyDescent="0.35">
      <c r="A1155" s="321">
        <f t="shared" si="96"/>
        <v>42051.624999997286</v>
      </c>
      <c r="B1155" s="303"/>
      <c r="C1155" s="303">
        <v>1120</v>
      </c>
      <c r="D1155" s="304">
        <f>INDEX(Method_calculation!$J$161:$L$184,Output_interface!I1155,Output_interface!H1155)</f>
        <v>0</v>
      </c>
      <c r="E1155" s="304">
        <f>INDEX(Method_calculation!$J$194:$L$217,Output_interface!I1155,Output_interface!H1155)</f>
        <v>0</v>
      </c>
      <c r="G1155" s="1">
        <f>VLOOKUP(A1155+1/48,Interface!$B$118:$D$483,3)</f>
        <v>1</v>
      </c>
      <c r="H1155" s="1">
        <f t="shared" si="99"/>
        <v>1</v>
      </c>
      <c r="I1155" s="1">
        <f t="shared" si="98"/>
        <v>16</v>
      </c>
    </row>
    <row r="1156" spans="1:9" x14ac:dyDescent="0.35">
      <c r="A1156" s="321">
        <f t="shared" si="96"/>
        <v>42051.66666666395</v>
      </c>
      <c r="B1156" s="303"/>
      <c r="C1156" s="303">
        <v>1121</v>
      </c>
      <c r="D1156" s="304">
        <f>INDEX(Method_calculation!$J$161:$L$184,Output_interface!I1156,Output_interface!H1156)</f>
        <v>0</v>
      </c>
      <c r="E1156" s="304">
        <f>INDEX(Method_calculation!$J$194:$L$217,Output_interface!I1156,Output_interface!H1156)</f>
        <v>0</v>
      </c>
      <c r="G1156" s="1">
        <f>VLOOKUP(A1156+1/48,Interface!$B$118:$D$483,3)</f>
        <v>1</v>
      </c>
      <c r="H1156" s="1">
        <f t="shared" si="99"/>
        <v>1</v>
      </c>
      <c r="I1156" s="1">
        <f t="shared" si="98"/>
        <v>17</v>
      </c>
    </row>
    <row r="1157" spans="1:9" x14ac:dyDescent="0.35">
      <c r="A1157" s="321">
        <f t="shared" si="96"/>
        <v>42051.708333330615</v>
      </c>
      <c r="B1157" s="303"/>
      <c r="C1157" s="303">
        <v>1122</v>
      </c>
      <c r="D1157" s="304">
        <f>INDEX(Method_calculation!$J$161:$L$184,Output_interface!I1157,Output_interface!H1157)</f>
        <v>0</v>
      </c>
      <c r="E1157" s="304">
        <f>INDEX(Method_calculation!$J$194:$L$217,Output_interface!I1157,Output_interface!H1157)</f>
        <v>0</v>
      </c>
      <c r="G1157" s="1">
        <f>VLOOKUP(A1157+1/48,Interface!$B$118:$D$483,3)</f>
        <v>1</v>
      </c>
      <c r="H1157" s="1">
        <f t="shared" si="99"/>
        <v>1</v>
      </c>
      <c r="I1157" s="1">
        <f t="shared" si="98"/>
        <v>18</v>
      </c>
    </row>
    <row r="1158" spans="1:9" x14ac:dyDescent="0.35">
      <c r="A1158" s="321">
        <f t="shared" si="96"/>
        <v>42051.749999997279</v>
      </c>
      <c r="B1158" s="303"/>
      <c r="C1158" s="303">
        <v>1123</v>
      </c>
      <c r="D1158" s="304">
        <f>INDEX(Method_calculation!$J$161:$L$184,Output_interface!I1158,Output_interface!H1158)</f>
        <v>0</v>
      </c>
      <c r="E1158" s="304">
        <f>INDEX(Method_calculation!$J$194:$L$217,Output_interface!I1158,Output_interface!H1158)</f>
        <v>0</v>
      </c>
      <c r="G1158" s="1">
        <f>VLOOKUP(A1158+1/48,Interface!$B$118:$D$483,3)</f>
        <v>1</v>
      </c>
      <c r="H1158" s="1">
        <f t="shared" si="99"/>
        <v>1</v>
      </c>
      <c r="I1158" s="1">
        <f t="shared" si="98"/>
        <v>19</v>
      </c>
    </row>
    <row r="1159" spans="1:9" x14ac:dyDescent="0.35">
      <c r="A1159" s="321">
        <f t="shared" si="96"/>
        <v>42051.791666663943</v>
      </c>
      <c r="B1159" s="303"/>
      <c r="C1159" s="303">
        <v>1124</v>
      </c>
      <c r="D1159" s="304">
        <f>INDEX(Method_calculation!$J$161:$L$184,Output_interface!I1159,Output_interface!H1159)</f>
        <v>0</v>
      </c>
      <c r="E1159" s="304">
        <f>INDEX(Method_calculation!$J$194:$L$217,Output_interface!I1159,Output_interface!H1159)</f>
        <v>0</v>
      </c>
      <c r="G1159" s="1">
        <f>VLOOKUP(A1159+1/48,Interface!$B$118:$D$483,3)</f>
        <v>1</v>
      </c>
      <c r="H1159" s="1">
        <f t="shared" si="99"/>
        <v>1</v>
      </c>
      <c r="I1159" s="1">
        <f t="shared" si="98"/>
        <v>20</v>
      </c>
    </row>
    <row r="1160" spans="1:9" x14ac:dyDescent="0.35">
      <c r="A1160" s="321">
        <f t="shared" si="96"/>
        <v>42051.833333330607</v>
      </c>
      <c r="B1160" s="303"/>
      <c r="C1160" s="303">
        <v>1125</v>
      </c>
      <c r="D1160" s="304">
        <f>INDEX(Method_calculation!$J$161:$L$184,Output_interface!I1160,Output_interface!H1160)</f>
        <v>0</v>
      </c>
      <c r="E1160" s="304">
        <f>INDEX(Method_calculation!$J$194:$L$217,Output_interface!I1160,Output_interface!H1160)</f>
        <v>0</v>
      </c>
      <c r="G1160" s="1">
        <f>VLOOKUP(A1160+1/48,Interface!$B$118:$D$483,3)</f>
        <v>1</v>
      </c>
      <c r="H1160" s="1">
        <f t="shared" si="99"/>
        <v>1</v>
      </c>
      <c r="I1160" s="1">
        <f t="shared" si="98"/>
        <v>21</v>
      </c>
    </row>
    <row r="1161" spans="1:9" x14ac:dyDescent="0.35">
      <c r="A1161" s="321">
        <f t="shared" si="96"/>
        <v>42051.874999997272</v>
      </c>
      <c r="B1161" s="303"/>
      <c r="C1161" s="303">
        <v>1126</v>
      </c>
      <c r="D1161" s="304">
        <f>INDEX(Method_calculation!$J$161:$L$184,Output_interface!I1161,Output_interface!H1161)</f>
        <v>0</v>
      </c>
      <c r="E1161" s="304">
        <f>INDEX(Method_calculation!$J$194:$L$217,Output_interface!I1161,Output_interface!H1161)</f>
        <v>0</v>
      </c>
      <c r="G1161" s="1">
        <f>VLOOKUP(A1161+1/48,Interface!$B$118:$D$483,3)</f>
        <v>1</v>
      </c>
      <c r="H1161" s="1">
        <f t="shared" si="99"/>
        <v>1</v>
      </c>
      <c r="I1161" s="1">
        <f t="shared" si="98"/>
        <v>22</v>
      </c>
    </row>
    <row r="1162" spans="1:9" x14ac:dyDescent="0.35">
      <c r="A1162" s="321">
        <f t="shared" si="96"/>
        <v>42051.916666663936</v>
      </c>
      <c r="B1162" s="303"/>
      <c r="C1162" s="303">
        <v>1127</v>
      </c>
      <c r="D1162" s="304">
        <f>INDEX(Method_calculation!$J$161:$L$184,Output_interface!I1162,Output_interface!H1162)</f>
        <v>0</v>
      </c>
      <c r="E1162" s="304">
        <f>INDEX(Method_calculation!$J$194:$L$217,Output_interface!I1162,Output_interface!H1162)</f>
        <v>0</v>
      </c>
      <c r="G1162" s="1">
        <f>VLOOKUP(A1162+1/48,Interface!$B$118:$D$483,3)</f>
        <v>1</v>
      </c>
      <c r="H1162" s="1">
        <f t="shared" si="99"/>
        <v>1</v>
      </c>
      <c r="I1162" s="1">
        <f t="shared" si="98"/>
        <v>23</v>
      </c>
    </row>
    <row r="1163" spans="1:9" x14ac:dyDescent="0.35">
      <c r="A1163" s="322">
        <f t="shared" si="96"/>
        <v>42051.9583333306</v>
      </c>
      <c r="B1163" s="306"/>
      <c r="C1163" s="306">
        <v>1128</v>
      </c>
      <c r="D1163" s="307">
        <f>INDEX(Method_calculation!$J$161:$L$184,Output_interface!I1163,Output_interface!H1163)</f>
        <v>0</v>
      </c>
      <c r="E1163" s="307">
        <f>INDEX(Method_calculation!$J$194:$L$217,Output_interface!I1163,Output_interface!H1163)</f>
        <v>0</v>
      </c>
      <c r="G1163" s="1">
        <f>VLOOKUP(A1163+1/48,Interface!$B$118:$D$483,3)</f>
        <v>1</v>
      </c>
      <c r="H1163" s="1">
        <f t="shared" si="99"/>
        <v>1</v>
      </c>
      <c r="I1163" s="1">
        <f t="shared" si="98"/>
        <v>24</v>
      </c>
    </row>
    <row r="1164" spans="1:9" x14ac:dyDescent="0.35">
      <c r="A1164" s="299">
        <f t="shared" si="96"/>
        <v>42051.999999997264</v>
      </c>
      <c r="B1164" s="300" t="str">
        <f t="shared" ref="B1164" si="101">INDEX($H$27:$H$29,H1164)</f>
        <v>Workday</v>
      </c>
      <c r="C1164" s="300">
        <v>1129</v>
      </c>
      <c r="D1164" s="301">
        <f>INDEX(Method_calculation!$J$161:$L$184,Output_interface!I1164,Output_interface!H1164)</f>
        <v>0</v>
      </c>
      <c r="E1164" s="301">
        <f>INDEX(Method_calculation!$J$194:$L$217,Output_interface!I1164,Output_interface!H1164)</f>
        <v>0</v>
      </c>
      <c r="G1164" s="1">
        <f>VLOOKUP(A1164+1/48,Interface!$B$118:$D$483,3)</f>
        <v>2</v>
      </c>
      <c r="H1164" s="1">
        <f t="shared" si="99"/>
        <v>1</v>
      </c>
      <c r="I1164" s="1">
        <f t="shared" si="98"/>
        <v>1</v>
      </c>
    </row>
    <row r="1165" spans="1:9" x14ac:dyDescent="0.35">
      <c r="A1165" s="321">
        <f t="shared" si="96"/>
        <v>42052.041666663928</v>
      </c>
      <c r="B1165" s="303"/>
      <c r="C1165" s="303">
        <v>1130</v>
      </c>
      <c r="D1165" s="304">
        <f>INDEX(Method_calculation!$J$161:$L$184,Output_interface!I1165,Output_interface!H1165)</f>
        <v>0</v>
      </c>
      <c r="E1165" s="304">
        <f>INDEX(Method_calculation!$J$194:$L$217,Output_interface!I1165,Output_interface!H1165)</f>
        <v>0</v>
      </c>
      <c r="G1165" s="1">
        <f>VLOOKUP(A1165+1/48,Interface!$B$118:$D$483,3)</f>
        <v>2</v>
      </c>
      <c r="H1165" s="1">
        <f t="shared" si="99"/>
        <v>1</v>
      </c>
      <c r="I1165" s="1">
        <f t="shared" si="98"/>
        <v>2</v>
      </c>
    </row>
    <row r="1166" spans="1:9" x14ac:dyDescent="0.35">
      <c r="A1166" s="321">
        <f t="shared" si="96"/>
        <v>42052.083333330593</v>
      </c>
      <c r="B1166" s="303"/>
      <c r="C1166" s="303">
        <v>1131</v>
      </c>
      <c r="D1166" s="304">
        <f>INDEX(Method_calculation!$J$161:$L$184,Output_interface!I1166,Output_interface!H1166)</f>
        <v>0</v>
      </c>
      <c r="E1166" s="304">
        <f>INDEX(Method_calculation!$J$194:$L$217,Output_interface!I1166,Output_interface!H1166)</f>
        <v>0</v>
      </c>
      <c r="G1166" s="1">
        <f>VLOOKUP(A1166+1/48,Interface!$B$118:$D$483,3)</f>
        <v>2</v>
      </c>
      <c r="H1166" s="1">
        <f t="shared" si="99"/>
        <v>1</v>
      </c>
      <c r="I1166" s="1">
        <f t="shared" si="98"/>
        <v>3</v>
      </c>
    </row>
    <row r="1167" spans="1:9" x14ac:dyDescent="0.35">
      <c r="A1167" s="321">
        <f t="shared" si="96"/>
        <v>42052.124999997257</v>
      </c>
      <c r="B1167" s="303"/>
      <c r="C1167" s="303">
        <v>1132</v>
      </c>
      <c r="D1167" s="304">
        <f>INDEX(Method_calculation!$J$161:$L$184,Output_interface!I1167,Output_interface!H1167)</f>
        <v>0</v>
      </c>
      <c r="E1167" s="304">
        <f>INDEX(Method_calculation!$J$194:$L$217,Output_interface!I1167,Output_interface!H1167)</f>
        <v>0</v>
      </c>
      <c r="G1167" s="1">
        <f>VLOOKUP(A1167+1/48,Interface!$B$118:$D$483,3)</f>
        <v>2</v>
      </c>
      <c r="H1167" s="1">
        <f t="shared" si="99"/>
        <v>1</v>
      </c>
      <c r="I1167" s="1">
        <f t="shared" si="98"/>
        <v>4</v>
      </c>
    </row>
    <row r="1168" spans="1:9" x14ac:dyDescent="0.35">
      <c r="A1168" s="321">
        <f t="shared" ref="A1168:A1231" si="102">+A1167+1/24</f>
        <v>42052.166666663921</v>
      </c>
      <c r="B1168" s="303"/>
      <c r="C1168" s="303">
        <v>1133</v>
      </c>
      <c r="D1168" s="304">
        <f>INDEX(Method_calculation!$J$161:$L$184,Output_interface!I1168,Output_interface!H1168)</f>
        <v>0</v>
      </c>
      <c r="E1168" s="304">
        <f>INDEX(Method_calculation!$J$194:$L$217,Output_interface!I1168,Output_interface!H1168)</f>
        <v>0</v>
      </c>
      <c r="G1168" s="1">
        <f>VLOOKUP(A1168+1/48,Interface!$B$118:$D$483,3)</f>
        <v>2</v>
      </c>
      <c r="H1168" s="1">
        <f t="shared" si="99"/>
        <v>1</v>
      </c>
      <c r="I1168" s="1">
        <f t="shared" si="98"/>
        <v>5</v>
      </c>
    </row>
    <row r="1169" spans="1:9" x14ac:dyDescent="0.35">
      <c r="A1169" s="321">
        <f t="shared" si="102"/>
        <v>42052.208333330585</v>
      </c>
      <c r="B1169" s="303"/>
      <c r="C1169" s="303">
        <v>1134</v>
      </c>
      <c r="D1169" s="304">
        <f>INDEX(Method_calculation!$J$161:$L$184,Output_interface!I1169,Output_interface!H1169)</f>
        <v>0</v>
      </c>
      <c r="E1169" s="304">
        <f>INDEX(Method_calculation!$J$194:$L$217,Output_interface!I1169,Output_interface!H1169)</f>
        <v>0</v>
      </c>
      <c r="G1169" s="1">
        <f>VLOOKUP(A1169+1/48,Interface!$B$118:$D$483,3)</f>
        <v>2</v>
      </c>
      <c r="H1169" s="1">
        <f t="shared" si="99"/>
        <v>1</v>
      </c>
      <c r="I1169" s="1">
        <f t="shared" si="98"/>
        <v>6</v>
      </c>
    </row>
    <row r="1170" spans="1:9" x14ac:dyDescent="0.35">
      <c r="A1170" s="321">
        <f t="shared" si="102"/>
        <v>42052.24999999725</v>
      </c>
      <c r="B1170" s="303"/>
      <c r="C1170" s="303">
        <v>1135</v>
      </c>
      <c r="D1170" s="304">
        <f>INDEX(Method_calculation!$J$161:$L$184,Output_interface!I1170,Output_interface!H1170)</f>
        <v>0</v>
      </c>
      <c r="E1170" s="304">
        <f>INDEX(Method_calculation!$J$194:$L$217,Output_interface!I1170,Output_interface!H1170)</f>
        <v>0</v>
      </c>
      <c r="G1170" s="1">
        <f>VLOOKUP(A1170+1/48,Interface!$B$118:$D$483,3)</f>
        <v>2</v>
      </c>
      <c r="H1170" s="1">
        <f t="shared" si="99"/>
        <v>1</v>
      </c>
      <c r="I1170" s="1">
        <f t="shared" si="98"/>
        <v>7</v>
      </c>
    </row>
    <row r="1171" spans="1:9" x14ac:dyDescent="0.35">
      <c r="A1171" s="321">
        <f t="shared" si="102"/>
        <v>42052.291666663914</v>
      </c>
      <c r="B1171" s="303"/>
      <c r="C1171" s="303">
        <v>1136</v>
      </c>
      <c r="D1171" s="304">
        <f>INDEX(Method_calculation!$J$161:$L$184,Output_interface!I1171,Output_interface!H1171)</f>
        <v>0</v>
      </c>
      <c r="E1171" s="304">
        <f>INDEX(Method_calculation!$J$194:$L$217,Output_interface!I1171,Output_interface!H1171)</f>
        <v>0</v>
      </c>
      <c r="G1171" s="1">
        <f>VLOOKUP(A1171+1/48,Interface!$B$118:$D$483,3)</f>
        <v>2</v>
      </c>
      <c r="H1171" s="1">
        <f t="shared" si="99"/>
        <v>1</v>
      </c>
      <c r="I1171" s="1">
        <f t="shared" si="98"/>
        <v>8</v>
      </c>
    </row>
    <row r="1172" spans="1:9" x14ac:dyDescent="0.35">
      <c r="A1172" s="321">
        <f t="shared" si="102"/>
        <v>42052.333333330578</v>
      </c>
      <c r="B1172" s="303"/>
      <c r="C1172" s="303">
        <v>1137</v>
      </c>
      <c r="D1172" s="304">
        <f>INDEX(Method_calculation!$J$161:$L$184,Output_interface!I1172,Output_interface!H1172)</f>
        <v>0</v>
      </c>
      <c r="E1172" s="304">
        <f>INDEX(Method_calculation!$J$194:$L$217,Output_interface!I1172,Output_interface!H1172)</f>
        <v>0</v>
      </c>
      <c r="G1172" s="1">
        <f>VLOOKUP(A1172+1/48,Interface!$B$118:$D$483,3)</f>
        <v>2</v>
      </c>
      <c r="H1172" s="1">
        <f t="shared" si="99"/>
        <v>1</v>
      </c>
      <c r="I1172" s="1">
        <f t="shared" si="98"/>
        <v>9</v>
      </c>
    </row>
    <row r="1173" spans="1:9" x14ac:dyDescent="0.35">
      <c r="A1173" s="321">
        <f t="shared" si="102"/>
        <v>42052.374999997242</v>
      </c>
      <c r="B1173" s="303"/>
      <c r="C1173" s="303">
        <v>1138</v>
      </c>
      <c r="D1173" s="304">
        <f>INDEX(Method_calculation!$J$161:$L$184,Output_interface!I1173,Output_interface!H1173)</f>
        <v>0</v>
      </c>
      <c r="E1173" s="304">
        <f>INDEX(Method_calculation!$J$194:$L$217,Output_interface!I1173,Output_interface!H1173)</f>
        <v>0</v>
      </c>
      <c r="G1173" s="1">
        <f>VLOOKUP(A1173+1/48,Interface!$B$118:$D$483,3)</f>
        <v>2</v>
      </c>
      <c r="H1173" s="1">
        <f t="shared" si="99"/>
        <v>1</v>
      </c>
      <c r="I1173" s="1">
        <f t="shared" si="98"/>
        <v>10</v>
      </c>
    </row>
    <row r="1174" spans="1:9" x14ac:dyDescent="0.35">
      <c r="A1174" s="321">
        <f t="shared" si="102"/>
        <v>42052.416666663907</v>
      </c>
      <c r="B1174" s="303"/>
      <c r="C1174" s="303">
        <v>1139</v>
      </c>
      <c r="D1174" s="304">
        <f>INDEX(Method_calculation!$J$161:$L$184,Output_interface!I1174,Output_interface!H1174)</f>
        <v>0</v>
      </c>
      <c r="E1174" s="304">
        <f>INDEX(Method_calculation!$J$194:$L$217,Output_interface!I1174,Output_interface!H1174)</f>
        <v>0</v>
      </c>
      <c r="G1174" s="1">
        <f>VLOOKUP(A1174+1/48,Interface!$B$118:$D$483,3)</f>
        <v>2</v>
      </c>
      <c r="H1174" s="1">
        <f t="shared" si="99"/>
        <v>1</v>
      </c>
      <c r="I1174" s="1">
        <f t="shared" si="98"/>
        <v>11</v>
      </c>
    </row>
    <row r="1175" spans="1:9" x14ac:dyDescent="0.35">
      <c r="A1175" s="321">
        <f t="shared" si="102"/>
        <v>42052.458333330571</v>
      </c>
      <c r="B1175" s="303"/>
      <c r="C1175" s="303">
        <v>1140</v>
      </c>
      <c r="D1175" s="304">
        <f>INDEX(Method_calculation!$J$161:$L$184,Output_interface!I1175,Output_interface!H1175)</f>
        <v>0</v>
      </c>
      <c r="E1175" s="304">
        <f>INDEX(Method_calculation!$J$194:$L$217,Output_interface!I1175,Output_interface!H1175)</f>
        <v>0</v>
      </c>
      <c r="G1175" s="1">
        <f>VLOOKUP(A1175+1/48,Interface!$B$118:$D$483,3)</f>
        <v>2</v>
      </c>
      <c r="H1175" s="1">
        <f t="shared" si="99"/>
        <v>1</v>
      </c>
      <c r="I1175" s="1">
        <f t="shared" si="98"/>
        <v>12</v>
      </c>
    </row>
    <row r="1176" spans="1:9" x14ac:dyDescent="0.35">
      <c r="A1176" s="321">
        <f t="shared" si="102"/>
        <v>42052.499999997235</v>
      </c>
      <c r="B1176" s="303"/>
      <c r="C1176" s="303">
        <v>1141</v>
      </c>
      <c r="D1176" s="304">
        <f>INDEX(Method_calculation!$J$161:$L$184,Output_interface!I1176,Output_interface!H1176)</f>
        <v>0</v>
      </c>
      <c r="E1176" s="304">
        <f>INDEX(Method_calculation!$J$194:$L$217,Output_interface!I1176,Output_interface!H1176)</f>
        <v>0</v>
      </c>
      <c r="G1176" s="1">
        <f>VLOOKUP(A1176+1/48,Interface!$B$118:$D$483,3)</f>
        <v>2</v>
      </c>
      <c r="H1176" s="1">
        <f t="shared" si="99"/>
        <v>1</v>
      </c>
      <c r="I1176" s="1">
        <f t="shared" si="98"/>
        <v>13</v>
      </c>
    </row>
    <row r="1177" spans="1:9" x14ac:dyDescent="0.35">
      <c r="A1177" s="321">
        <f t="shared" si="102"/>
        <v>42052.541666663899</v>
      </c>
      <c r="B1177" s="303"/>
      <c r="C1177" s="303">
        <v>1142</v>
      </c>
      <c r="D1177" s="304">
        <f>INDEX(Method_calculation!$J$161:$L$184,Output_interface!I1177,Output_interface!H1177)</f>
        <v>0</v>
      </c>
      <c r="E1177" s="304">
        <f>INDEX(Method_calculation!$J$194:$L$217,Output_interface!I1177,Output_interface!H1177)</f>
        <v>0</v>
      </c>
      <c r="G1177" s="1">
        <f>VLOOKUP(A1177+1/48,Interface!$B$118:$D$483,3)</f>
        <v>2</v>
      </c>
      <c r="H1177" s="1">
        <f t="shared" si="99"/>
        <v>1</v>
      </c>
      <c r="I1177" s="1">
        <f t="shared" si="98"/>
        <v>14</v>
      </c>
    </row>
    <row r="1178" spans="1:9" x14ac:dyDescent="0.35">
      <c r="A1178" s="321">
        <f t="shared" si="102"/>
        <v>42052.583333330564</v>
      </c>
      <c r="B1178" s="303"/>
      <c r="C1178" s="303">
        <v>1143</v>
      </c>
      <c r="D1178" s="304">
        <f>INDEX(Method_calculation!$J$161:$L$184,Output_interface!I1178,Output_interface!H1178)</f>
        <v>0</v>
      </c>
      <c r="E1178" s="304">
        <f>INDEX(Method_calculation!$J$194:$L$217,Output_interface!I1178,Output_interface!H1178)</f>
        <v>0</v>
      </c>
      <c r="G1178" s="1">
        <f>VLOOKUP(A1178+1/48,Interface!$B$118:$D$483,3)</f>
        <v>2</v>
      </c>
      <c r="H1178" s="1">
        <f t="shared" si="99"/>
        <v>1</v>
      </c>
      <c r="I1178" s="1">
        <f t="shared" si="98"/>
        <v>15</v>
      </c>
    </row>
    <row r="1179" spans="1:9" x14ac:dyDescent="0.35">
      <c r="A1179" s="321">
        <f t="shared" si="102"/>
        <v>42052.624999997228</v>
      </c>
      <c r="B1179" s="303"/>
      <c r="C1179" s="303">
        <v>1144</v>
      </c>
      <c r="D1179" s="304">
        <f>INDEX(Method_calculation!$J$161:$L$184,Output_interface!I1179,Output_interface!H1179)</f>
        <v>0</v>
      </c>
      <c r="E1179" s="304">
        <f>INDEX(Method_calculation!$J$194:$L$217,Output_interface!I1179,Output_interface!H1179)</f>
        <v>0</v>
      </c>
      <c r="G1179" s="1">
        <f>VLOOKUP(A1179+1/48,Interface!$B$118:$D$483,3)</f>
        <v>2</v>
      </c>
      <c r="H1179" s="1">
        <f t="shared" si="99"/>
        <v>1</v>
      </c>
      <c r="I1179" s="1">
        <f t="shared" si="98"/>
        <v>16</v>
      </c>
    </row>
    <row r="1180" spans="1:9" x14ac:dyDescent="0.35">
      <c r="A1180" s="321">
        <f t="shared" si="102"/>
        <v>42052.666666663892</v>
      </c>
      <c r="B1180" s="303"/>
      <c r="C1180" s="303">
        <v>1145</v>
      </c>
      <c r="D1180" s="304">
        <f>INDEX(Method_calculation!$J$161:$L$184,Output_interface!I1180,Output_interface!H1180)</f>
        <v>0</v>
      </c>
      <c r="E1180" s="304">
        <f>INDEX(Method_calculation!$J$194:$L$217,Output_interface!I1180,Output_interface!H1180)</f>
        <v>0</v>
      </c>
      <c r="G1180" s="1">
        <f>VLOOKUP(A1180+1/48,Interface!$B$118:$D$483,3)</f>
        <v>2</v>
      </c>
      <c r="H1180" s="1">
        <f t="shared" si="99"/>
        <v>1</v>
      </c>
      <c r="I1180" s="1">
        <f t="shared" si="98"/>
        <v>17</v>
      </c>
    </row>
    <row r="1181" spans="1:9" x14ac:dyDescent="0.35">
      <c r="A1181" s="321">
        <f t="shared" si="102"/>
        <v>42052.708333330556</v>
      </c>
      <c r="B1181" s="303"/>
      <c r="C1181" s="303">
        <v>1146</v>
      </c>
      <c r="D1181" s="304">
        <f>INDEX(Method_calculation!$J$161:$L$184,Output_interface!I1181,Output_interface!H1181)</f>
        <v>0</v>
      </c>
      <c r="E1181" s="304">
        <f>INDEX(Method_calculation!$J$194:$L$217,Output_interface!I1181,Output_interface!H1181)</f>
        <v>0</v>
      </c>
      <c r="G1181" s="1">
        <f>VLOOKUP(A1181+1/48,Interface!$B$118:$D$483,3)</f>
        <v>2</v>
      </c>
      <c r="H1181" s="1">
        <f t="shared" si="99"/>
        <v>1</v>
      </c>
      <c r="I1181" s="1">
        <f t="shared" si="98"/>
        <v>18</v>
      </c>
    </row>
    <row r="1182" spans="1:9" x14ac:dyDescent="0.35">
      <c r="A1182" s="321">
        <f t="shared" si="102"/>
        <v>42052.749999997221</v>
      </c>
      <c r="B1182" s="303"/>
      <c r="C1182" s="303">
        <v>1147</v>
      </c>
      <c r="D1182" s="304">
        <f>INDEX(Method_calculation!$J$161:$L$184,Output_interface!I1182,Output_interface!H1182)</f>
        <v>0</v>
      </c>
      <c r="E1182" s="304">
        <f>INDEX(Method_calculation!$J$194:$L$217,Output_interface!I1182,Output_interface!H1182)</f>
        <v>0</v>
      </c>
      <c r="G1182" s="1">
        <f>VLOOKUP(A1182+1/48,Interface!$B$118:$D$483,3)</f>
        <v>2</v>
      </c>
      <c r="H1182" s="1">
        <f t="shared" si="99"/>
        <v>1</v>
      </c>
      <c r="I1182" s="1">
        <f t="shared" si="98"/>
        <v>19</v>
      </c>
    </row>
    <row r="1183" spans="1:9" x14ac:dyDescent="0.35">
      <c r="A1183" s="321">
        <f t="shared" si="102"/>
        <v>42052.791666663885</v>
      </c>
      <c r="B1183" s="303"/>
      <c r="C1183" s="303">
        <v>1148</v>
      </c>
      <c r="D1183" s="304">
        <f>INDEX(Method_calculation!$J$161:$L$184,Output_interface!I1183,Output_interface!H1183)</f>
        <v>0</v>
      </c>
      <c r="E1183" s="304">
        <f>INDEX(Method_calculation!$J$194:$L$217,Output_interface!I1183,Output_interface!H1183)</f>
        <v>0</v>
      </c>
      <c r="G1183" s="1">
        <f>VLOOKUP(A1183+1/48,Interface!$B$118:$D$483,3)</f>
        <v>2</v>
      </c>
      <c r="H1183" s="1">
        <f t="shared" si="99"/>
        <v>1</v>
      </c>
      <c r="I1183" s="1">
        <f t="shared" si="98"/>
        <v>20</v>
      </c>
    </row>
    <row r="1184" spans="1:9" x14ac:dyDescent="0.35">
      <c r="A1184" s="321">
        <f t="shared" si="102"/>
        <v>42052.833333330549</v>
      </c>
      <c r="B1184" s="303"/>
      <c r="C1184" s="303">
        <v>1149</v>
      </c>
      <c r="D1184" s="304">
        <f>INDEX(Method_calculation!$J$161:$L$184,Output_interface!I1184,Output_interface!H1184)</f>
        <v>0</v>
      </c>
      <c r="E1184" s="304">
        <f>INDEX(Method_calculation!$J$194:$L$217,Output_interface!I1184,Output_interface!H1184)</f>
        <v>0</v>
      </c>
      <c r="G1184" s="1">
        <f>VLOOKUP(A1184+1/48,Interface!$B$118:$D$483,3)</f>
        <v>2</v>
      </c>
      <c r="H1184" s="1">
        <f t="shared" si="99"/>
        <v>1</v>
      </c>
      <c r="I1184" s="1">
        <f t="shared" si="98"/>
        <v>21</v>
      </c>
    </row>
    <row r="1185" spans="1:9" x14ac:dyDescent="0.35">
      <c r="A1185" s="321">
        <f t="shared" si="102"/>
        <v>42052.874999997213</v>
      </c>
      <c r="B1185" s="303"/>
      <c r="C1185" s="303">
        <v>1150</v>
      </c>
      <c r="D1185" s="304">
        <f>INDEX(Method_calculation!$J$161:$L$184,Output_interface!I1185,Output_interface!H1185)</f>
        <v>0</v>
      </c>
      <c r="E1185" s="304">
        <f>INDEX(Method_calculation!$J$194:$L$217,Output_interface!I1185,Output_interface!H1185)</f>
        <v>0</v>
      </c>
      <c r="G1185" s="1">
        <f>VLOOKUP(A1185+1/48,Interface!$B$118:$D$483,3)</f>
        <v>2</v>
      </c>
      <c r="H1185" s="1">
        <f t="shared" si="99"/>
        <v>1</v>
      </c>
      <c r="I1185" s="1">
        <f t="shared" si="98"/>
        <v>22</v>
      </c>
    </row>
    <row r="1186" spans="1:9" x14ac:dyDescent="0.35">
      <c r="A1186" s="321">
        <f t="shared" si="102"/>
        <v>42052.916666663878</v>
      </c>
      <c r="B1186" s="303"/>
      <c r="C1186" s="303">
        <v>1151</v>
      </c>
      <c r="D1186" s="304">
        <f>INDEX(Method_calculation!$J$161:$L$184,Output_interface!I1186,Output_interface!H1186)</f>
        <v>0</v>
      </c>
      <c r="E1186" s="304">
        <f>INDEX(Method_calculation!$J$194:$L$217,Output_interface!I1186,Output_interface!H1186)</f>
        <v>0</v>
      </c>
      <c r="G1186" s="1">
        <f>VLOOKUP(A1186+1/48,Interface!$B$118:$D$483,3)</f>
        <v>2</v>
      </c>
      <c r="H1186" s="1">
        <f t="shared" si="99"/>
        <v>1</v>
      </c>
      <c r="I1186" s="1">
        <f t="shared" si="98"/>
        <v>23</v>
      </c>
    </row>
    <row r="1187" spans="1:9" x14ac:dyDescent="0.35">
      <c r="A1187" s="322">
        <f t="shared" si="102"/>
        <v>42052.958333330542</v>
      </c>
      <c r="B1187" s="306"/>
      <c r="C1187" s="306">
        <v>1152</v>
      </c>
      <c r="D1187" s="307">
        <f>INDEX(Method_calculation!$J$161:$L$184,Output_interface!I1187,Output_interface!H1187)</f>
        <v>0</v>
      </c>
      <c r="E1187" s="307">
        <f>INDEX(Method_calculation!$J$194:$L$217,Output_interface!I1187,Output_interface!H1187)</f>
        <v>0</v>
      </c>
      <c r="G1187" s="1">
        <f>VLOOKUP(A1187+1/48,Interface!$B$118:$D$483,3)</f>
        <v>2</v>
      </c>
      <c r="H1187" s="1">
        <f t="shared" si="99"/>
        <v>1</v>
      </c>
      <c r="I1187" s="1">
        <f t="shared" si="98"/>
        <v>24</v>
      </c>
    </row>
    <row r="1188" spans="1:9" x14ac:dyDescent="0.35">
      <c r="A1188" s="299">
        <f t="shared" si="102"/>
        <v>42052.999999997206</v>
      </c>
      <c r="B1188" s="300" t="str">
        <f t="shared" ref="B1188" si="103">INDEX($H$27:$H$29,H1188)</f>
        <v>Workday</v>
      </c>
      <c r="C1188" s="300">
        <v>1153</v>
      </c>
      <c r="D1188" s="301">
        <f>INDEX(Method_calculation!$J$161:$L$184,Output_interface!I1188,Output_interface!H1188)</f>
        <v>0</v>
      </c>
      <c r="E1188" s="301">
        <f>INDEX(Method_calculation!$J$194:$L$217,Output_interface!I1188,Output_interface!H1188)</f>
        <v>0</v>
      </c>
      <c r="G1188" s="1">
        <f>VLOOKUP(A1188+1/48,Interface!$B$118:$D$483,3)</f>
        <v>3</v>
      </c>
      <c r="H1188" s="1">
        <f t="shared" si="99"/>
        <v>1</v>
      </c>
      <c r="I1188" s="1">
        <f t="shared" ref="I1188:I1251" si="104">MOD(C1188-1,24)+1</f>
        <v>1</v>
      </c>
    </row>
    <row r="1189" spans="1:9" x14ac:dyDescent="0.35">
      <c r="A1189" s="321">
        <f t="shared" si="102"/>
        <v>42053.04166666387</v>
      </c>
      <c r="B1189" s="303"/>
      <c r="C1189" s="303">
        <v>1154</v>
      </c>
      <c r="D1189" s="304">
        <f>INDEX(Method_calculation!$J$161:$L$184,Output_interface!I1189,Output_interface!H1189)</f>
        <v>0</v>
      </c>
      <c r="E1189" s="304">
        <f>INDEX(Method_calculation!$J$194:$L$217,Output_interface!I1189,Output_interface!H1189)</f>
        <v>0</v>
      </c>
      <c r="G1189" s="1">
        <f>VLOOKUP(A1189+1/48,Interface!$B$118:$D$483,3)</f>
        <v>3</v>
      </c>
      <c r="H1189" s="1">
        <f t="shared" ref="H1189:H1252" si="105">IF(G1189=7,3,IF(G1189=6,2,1))</f>
        <v>1</v>
      </c>
      <c r="I1189" s="1">
        <f t="shared" si="104"/>
        <v>2</v>
      </c>
    </row>
    <row r="1190" spans="1:9" x14ac:dyDescent="0.35">
      <c r="A1190" s="321">
        <f t="shared" si="102"/>
        <v>42053.083333330535</v>
      </c>
      <c r="B1190" s="303"/>
      <c r="C1190" s="303">
        <v>1155</v>
      </c>
      <c r="D1190" s="304">
        <f>INDEX(Method_calculation!$J$161:$L$184,Output_interface!I1190,Output_interface!H1190)</f>
        <v>0</v>
      </c>
      <c r="E1190" s="304">
        <f>INDEX(Method_calculation!$J$194:$L$217,Output_interface!I1190,Output_interface!H1190)</f>
        <v>0</v>
      </c>
      <c r="G1190" s="1">
        <f>VLOOKUP(A1190+1/48,Interface!$B$118:$D$483,3)</f>
        <v>3</v>
      </c>
      <c r="H1190" s="1">
        <f t="shared" si="105"/>
        <v>1</v>
      </c>
      <c r="I1190" s="1">
        <f t="shared" si="104"/>
        <v>3</v>
      </c>
    </row>
    <row r="1191" spans="1:9" x14ac:dyDescent="0.35">
      <c r="A1191" s="321">
        <f t="shared" si="102"/>
        <v>42053.124999997199</v>
      </c>
      <c r="B1191" s="303"/>
      <c r="C1191" s="303">
        <v>1156</v>
      </c>
      <c r="D1191" s="304">
        <f>INDEX(Method_calculation!$J$161:$L$184,Output_interface!I1191,Output_interface!H1191)</f>
        <v>0</v>
      </c>
      <c r="E1191" s="304">
        <f>INDEX(Method_calculation!$J$194:$L$217,Output_interface!I1191,Output_interface!H1191)</f>
        <v>0</v>
      </c>
      <c r="G1191" s="1">
        <f>VLOOKUP(A1191+1/48,Interface!$B$118:$D$483,3)</f>
        <v>3</v>
      </c>
      <c r="H1191" s="1">
        <f t="shared" si="105"/>
        <v>1</v>
      </c>
      <c r="I1191" s="1">
        <f t="shared" si="104"/>
        <v>4</v>
      </c>
    </row>
    <row r="1192" spans="1:9" x14ac:dyDescent="0.35">
      <c r="A1192" s="321">
        <f t="shared" si="102"/>
        <v>42053.166666663863</v>
      </c>
      <c r="B1192" s="303"/>
      <c r="C1192" s="303">
        <v>1157</v>
      </c>
      <c r="D1192" s="304">
        <f>INDEX(Method_calculation!$J$161:$L$184,Output_interface!I1192,Output_interface!H1192)</f>
        <v>0</v>
      </c>
      <c r="E1192" s="304">
        <f>INDEX(Method_calculation!$J$194:$L$217,Output_interface!I1192,Output_interface!H1192)</f>
        <v>0</v>
      </c>
      <c r="G1192" s="1">
        <f>VLOOKUP(A1192+1/48,Interface!$B$118:$D$483,3)</f>
        <v>3</v>
      </c>
      <c r="H1192" s="1">
        <f t="shared" si="105"/>
        <v>1</v>
      </c>
      <c r="I1192" s="1">
        <f t="shared" si="104"/>
        <v>5</v>
      </c>
    </row>
    <row r="1193" spans="1:9" x14ac:dyDescent="0.35">
      <c r="A1193" s="321">
        <f t="shared" si="102"/>
        <v>42053.208333330527</v>
      </c>
      <c r="B1193" s="303"/>
      <c r="C1193" s="303">
        <v>1158</v>
      </c>
      <c r="D1193" s="304">
        <f>INDEX(Method_calculation!$J$161:$L$184,Output_interface!I1193,Output_interface!H1193)</f>
        <v>0</v>
      </c>
      <c r="E1193" s="304">
        <f>INDEX(Method_calculation!$J$194:$L$217,Output_interface!I1193,Output_interface!H1193)</f>
        <v>0</v>
      </c>
      <c r="G1193" s="1">
        <f>VLOOKUP(A1193+1/48,Interface!$B$118:$D$483,3)</f>
        <v>3</v>
      </c>
      <c r="H1193" s="1">
        <f t="shared" si="105"/>
        <v>1</v>
      </c>
      <c r="I1193" s="1">
        <f t="shared" si="104"/>
        <v>6</v>
      </c>
    </row>
    <row r="1194" spans="1:9" x14ac:dyDescent="0.35">
      <c r="A1194" s="321">
        <f t="shared" si="102"/>
        <v>42053.249999997191</v>
      </c>
      <c r="B1194" s="303"/>
      <c r="C1194" s="303">
        <v>1159</v>
      </c>
      <c r="D1194" s="304">
        <f>INDEX(Method_calculation!$J$161:$L$184,Output_interface!I1194,Output_interface!H1194)</f>
        <v>0</v>
      </c>
      <c r="E1194" s="304">
        <f>INDEX(Method_calculation!$J$194:$L$217,Output_interface!I1194,Output_interface!H1194)</f>
        <v>0</v>
      </c>
      <c r="G1194" s="1">
        <f>VLOOKUP(A1194+1/48,Interface!$B$118:$D$483,3)</f>
        <v>3</v>
      </c>
      <c r="H1194" s="1">
        <f t="shared" si="105"/>
        <v>1</v>
      </c>
      <c r="I1194" s="1">
        <f t="shared" si="104"/>
        <v>7</v>
      </c>
    </row>
    <row r="1195" spans="1:9" x14ac:dyDescent="0.35">
      <c r="A1195" s="321">
        <f t="shared" si="102"/>
        <v>42053.291666663856</v>
      </c>
      <c r="B1195" s="303"/>
      <c r="C1195" s="303">
        <v>1160</v>
      </c>
      <c r="D1195" s="304">
        <f>INDEX(Method_calculation!$J$161:$L$184,Output_interface!I1195,Output_interface!H1195)</f>
        <v>0</v>
      </c>
      <c r="E1195" s="304">
        <f>INDEX(Method_calculation!$J$194:$L$217,Output_interface!I1195,Output_interface!H1195)</f>
        <v>0</v>
      </c>
      <c r="G1195" s="1">
        <f>VLOOKUP(A1195+1/48,Interface!$B$118:$D$483,3)</f>
        <v>3</v>
      </c>
      <c r="H1195" s="1">
        <f t="shared" si="105"/>
        <v>1</v>
      </c>
      <c r="I1195" s="1">
        <f t="shared" si="104"/>
        <v>8</v>
      </c>
    </row>
    <row r="1196" spans="1:9" x14ac:dyDescent="0.35">
      <c r="A1196" s="321">
        <f t="shared" si="102"/>
        <v>42053.33333333052</v>
      </c>
      <c r="B1196" s="303"/>
      <c r="C1196" s="303">
        <v>1161</v>
      </c>
      <c r="D1196" s="304">
        <f>INDEX(Method_calculation!$J$161:$L$184,Output_interface!I1196,Output_interface!H1196)</f>
        <v>0</v>
      </c>
      <c r="E1196" s="304">
        <f>INDEX(Method_calculation!$J$194:$L$217,Output_interface!I1196,Output_interface!H1196)</f>
        <v>0</v>
      </c>
      <c r="G1196" s="1">
        <f>VLOOKUP(A1196+1/48,Interface!$B$118:$D$483,3)</f>
        <v>3</v>
      </c>
      <c r="H1196" s="1">
        <f t="shared" si="105"/>
        <v>1</v>
      </c>
      <c r="I1196" s="1">
        <f t="shared" si="104"/>
        <v>9</v>
      </c>
    </row>
    <row r="1197" spans="1:9" x14ac:dyDescent="0.35">
      <c r="A1197" s="321">
        <f t="shared" si="102"/>
        <v>42053.374999997184</v>
      </c>
      <c r="B1197" s="303"/>
      <c r="C1197" s="303">
        <v>1162</v>
      </c>
      <c r="D1197" s="304">
        <f>INDEX(Method_calculation!$J$161:$L$184,Output_interface!I1197,Output_interface!H1197)</f>
        <v>0</v>
      </c>
      <c r="E1197" s="304">
        <f>INDEX(Method_calculation!$J$194:$L$217,Output_interface!I1197,Output_interface!H1197)</f>
        <v>0</v>
      </c>
      <c r="G1197" s="1">
        <f>VLOOKUP(A1197+1/48,Interface!$B$118:$D$483,3)</f>
        <v>3</v>
      </c>
      <c r="H1197" s="1">
        <f t="shared" si="105"/>
        <v>1</v>
      </c>
      <c r="I1197" s="1">
        <f t="shared" si="104"/>
        <v>10</v>
      </c>
    </row>
    <row r="1198" spans="1:9" x14ac:dyDescent="0.35">
      <c r="A1198" s="321">
        <f t="shared" si="102"/>
        <v>42053.416666663848</v>
      </c>
      <c r="B1198" s="303"/>
      <c r="C1198" s="303">
        <v>1163</v>
      </c>
      <c r="D1198" s="304">
        <f>INDEX(Method_calculation!$J$161:$L$184,Output_interface!I1198,Output_interface!H1198)</f>
        <v>0</v>
      </c>
      <c r="E1198" s="304">
        <f>INDEX(Method_calculation!$J$194:$L$217,Output_interface!I1198,Output_interface!H1198)</f>
        <v>0</v>
      </c>
      <c r="G1198" s="1">
        <f>VLOOKUP(A1198+1/48,Interface!$B$118:$D$483,3)</f>
        <v>3</v>
      </c>
      <c r="H1198" s="1">
        <f t="shared" si="105"/>
        <v>1</v>
      </c>
      <c r="I1198" s="1">
        <f t="shared" si="104"/>
        <v>11</v>
      </c>
    </row>
    <row r="1199" spans="1:9" x14ac:dyDescent="0.35">
      <c r="A1199" s="321">
        <f t="shared" si="102"/>
        <v>42053.458333330513</v>
      </c>
      <c r="B1199" s="303"/>
      <c r="C1199" s="303">
        <v>1164</v>
      </c>
      <c r="D1199" s="304">
        <f>INDEX(Method_calculation!$J$161:$L$184,Output_interface!I1199,Output_interface!H1199)</f>
        <v>0</v>
      </c>
      <c r="E1199" s="304">
        <f>INDEX(Method_calculation!$J$194:$L$217,Output_interface!I1199,Output_interface!H1199)</f>
        <v>0</v>
      </c>
      <c r="G1199" s="1">
        <f>VLOOKUP(A1199+1/48,Interface!$B$118:$D$483,3)</f>
        <v>3</v>
      </c>
      <c r="H1199" s="1">
        <f t="shared" si="105"/>
        <v>1</v>
      </c>
      <c r="I1199" s="1">
        <f t="shared" si="104"/>
        <v>12</v>
      </c>
    </row>
    <row r="1200" spans="1:9" x14ac:dyDescent="0.35">
      <c r="A1200" s="321">
        <f t="shared" si="102"/>
        <v>42053.499999997177</v>
      </c>
      <c r="B1200" s="303"/>
      <c r="C1200" s="303">
        <v>1165</v>
      </c>
      <c r="D1200" s="304">
        <f>INDEX(Method_calculation!$J$161:$L$184,Output_interface!I1200,Output_interface!H1200)</f>
        <v>0</v>
      </c>
      <c r="E1200" s="304">
        <f>INDEX(Method_calculation!$J$194:$L$217,Output_interface!I1200,Output_interface!H1200)</f>
        <v>0</v>
      </c>
      <c r="G1200" s="1">
        <f>VLOOKUP(A1200+1/48,Interface!$B$118:$D$483,3)</f>
        <v>3</v>
      </c>
      <c r="H1200" s="1">
        <f t="shared" si="105"/>
        <v>1</v>
      </c>
      <c r="I1200" s="1">
        <f t="shared" si="104"/>
        <v>13</v>
      </c>
    </row>
    <row r="1201" spans="1:9" x14ac:dyDescent="0.35">
      <c r="A1201" s="321">
        <f t="shared" si="102"/>
        <v>42053.541666663841</v>
      </c>
      <c r="B1201" s="303"/>
      <c r="C1201" s="303">
        <v>1166</v>
      </c>
      <c r="D1201" s="304">
        <f>INDEX(Method_calculation!$J$161:$L$184,Output_interface!I1201,Output_interface!H1201)</f>
        <v>0</v>
      </c>
      <c r="E1201" s="304">
        <f>INDEX(Method_calculation!$J$194:$L$217,Output_interface!I1201,Output_interface!H1201)</f>
        <v>0</v>
      </c>
      <c r="G1201" s="1">
        <f>VLOOKUP(A1201+1/48,Interface!$B$118:$D$483,3)</f>
        <v>3</v>
      </c>
      <c r="H1201" s="1">
        <f t="shared" si="105"/>
        <v>1</v>
      </c>
      <c r="I1201" s="1">
        <f t="shared" si="104"/>
        <v>14</v>
      </c>
    </row>
    <row r="1202" spans="1:9" x14ac:dyDescent="0.35">
      <c r="A1202" s="321">
        <f t="shared" si="102"/>
        <v>42053.583333330505</v>
      </c>
      <c r="B1202" s="303"/>
      <c r="C1202" s="303">
        <v>1167</v>
      </c>
      <c r="D1202" s="304">
        <f>INDEX(Method_calculation!$J$161:$L$184,Output_interface!I1202,Output_interface!H1202)</f>
        <v>0</v>
      </c>
      <c r="E1202" s="304">
        <f>INDEX(Method_calculation!$J$194:$L$217,Output_interface!I1202,Output_interface!H1202)</f>
        <v>0</v>
      </c>
      <c r="G1202" s="1">
        <f>VLOOKUP(A1202+1/48,Interface!$B$118:$D$483,3)</f>
        <v>3</v>
      </c>
      <c r="H1202" s="1">
        <f t="shared" si="105"/>
        <v>1</v>
      </c>
      <c r="I1202" s="1">
        <f t="shared" si="104"/>
        <v>15</v>
      </c>
    </row>
    <row r="1203" spans="1:9" x14ac:dyDescent="0.35">
      <c r="A1203" s="321">
        <f t="shared" si="102"/>
        <v>42053.62499999717</v>
      </c>
      <c r="B1203" s="303"/>
      <c r="C1203" s="303">
        <v>1168</v>
      </c>
      <c r="D1203" s="304">
        <f>INDEX(Method_calculation!$J$161:$L$184,Output_interface!I1203,Output_interface!H1203)</f>
        <v>0</v>
      </c>
      <c r="E1203" s="304">
        <f>INDEX(Method_calculation!$J$194:$L$217,Output_interface!I1203,Output_interface!H1203)</f>
        <v>0</v>
      </c>
      <c r="G1203" s="1">
        <f>VLOOKUP(A1203+1/48,Interface!$B$118:$D$483,3)</f>
        <v>3</v>
      </c>
      <c r="H1203" s="1">
        <f t="shared" si="105"/>
        <v>1</v>
      </c>
      <c r="I1203" s="1">
        <f t="shared" si="104"/>
        <v>16</v>
      </c>
    </row>
    <row r="1204" spans="1:9" x14ac:dyDescent="0.35">
      <c r="A1204" s="321">
        <f t="shared" si="102"/>
        <v>42053.666666663834</v>
      </c>
      <c r="B1204" s="303"/>
      <c r="C1204" s="303">
        <v>1169</v>
      </c>
      <c r="D1204" s="304">
        <f>INDEX(Method_calculation!$J$161:$L$184,Output_interface!I1204,Output_interface!H1204)</f>
        <v>0</v>
      </c>
      <c r="E1204" s="304">
        <f>INDEX(Method_calculation!$J$194:$L$217,Output_interface!I1204,Output_interface!H1204)</f>
        <v>0</v>
      </c>
      <c r="G1204" s="1">
        <f>VLOOKUP(A1204+1/48,Interface!$B$118:$D$483,3)</f>
        <v>3</v>
      </c>
      <c r="H1204" s="1">
        <f t="shared" si="105"/>
        <v>1</v>
      </c>
      <c r="I1204" s="1">
        <f t="shared" si="104"/>
        <v>17</v>
      </c>
    </row>
    <row r="1205" spans="1:9" x14ac:dyDescent="0.35">
      <c r="A1205" s="321">
        <f t="shared" si="102"/>
        <v>42053.708333330498</v>
      </c>
      <c r="B1205" s="303"/>
      <c r="C1205" s="303">
        <v>1170</v>
      </c>
      <c r="D1205" s="304">
        <f>INDEX(Method_calculation!$J$161:$L$184,Output_interface!I1205,Output_interface!H1205)</f>
        <v>0</v>
      </c>
      <c r="E1205" s="304">
        <f>INDEX(Method_calculation!$J$194:$L$217,Output_interface!I1205,Output_interface!H1205)</f>
        <v>0</v>
      </c>
      <c r="G1205" s="1">
        <f>VLOOKUP(A1205+1/48,Interface!$B$118:$D$483,3)</f>
        <v>3</v>
      </c>
      <c r="H1205" s="1">
        <f t="shared" si="105"/>
        <v>1</v>
      </c>
      <c r="I1205" s="1">
        <f t="shared" si="104"/>
        <v>18</v>
      </c>
    </row>
    <row r="1206" spans="1:9" x14ac:dyDescent="0.35">
      <c r="A1206" s="321">
        <f t="shared" si="102"/>
        <v>42053.749999997162</v>
      </c>
      <c r="B1206" s="303"/>
      <c r="C1206" s="303">
        <v>1171</v>
      </c>
      <c r="D1206" s="304">
        <f>INDEX(Method_calculation!$J$161:$L$184,Output_interface!I1206,Output_interface!H1206)</f>
        <v>0</v>
      </c>
      <c r="E1206" s="304">
        <f>INDEX(Method_calculation!$J$194:$L$217,Output_interface!I1206,Output_interface!H1206)</f>
        <v>0</v>
      </c>
      <c r="G1206" s="1">
        <f>VLOOKUP(A1206+1/48,Interface!$B$118:$D$483,3)</f>
        <v>3</v>
      </c>
      <c r="H1206" s="1">
        <f t="shared" si="105"/>
        <v>1</v>
      </c>
      <c r="I1206" s="1">
        <f t="shared" si="104"/>
        <v>19</v>
      </c>
    </row>
    <row r="1207" spans="1:9" x14ac:dyDescent="0.35">
      <c r="A1207" s="321">
        <f t="shared" si="102"/>
        <v>42053.791666663827</v>
      </c>
      <c r="B1207" s="303"/>
      <c r="C1207" s="303">
        <v>1172</v>
      </c>
      <c r="D1207" s="304">
        <f>INDEX(Method_calculation!$J$161:$L$184,Output_interface!I1207,Output_interface!H1207)</f>
        <v>0</v>
      </c>
      <c r="E1207" s="304">
        <f>INDEX(Method_calculation!$J$194:$L$217,Output_interface!I1207,Output_interface!H1207)</f>
        <v>0</v>
      </c>
      <c r="G1207" s="1">
        <f>VLOOKUP(A1207+1/48,Interface!$B$118:$D$483,3)</f>
        <v>3</v>
      </c>
      <c r="H1207" s="1">
        <f t="shared" si="105"/>
        <v>1</v>
      </c>
      <c r="I1207" s="1">
        <f t="shared" si="104"/>
        <v>20</v>
      </c>
    </row>
    <row r="1208" spans="1:9" x14ac:dyDescent="0.35">
      <c r="A1208" s="321">
        <f t="shared" si="102"/>
        <v>42053.833333330491</v>
      </c>
      <c r="B1208" s="303"/>
      <c r="C1208" s="303">
        <v>1173</v>
      </c>
      <c r="D1208" s="304">
        <f>INDEX(Method_calculation!$J$161:$L$184,Output_interface!I1208,Output_interface!H1208)</f>
        <v>0</v>
      </c>
      <c r="E1208" s="304">
        <f>INDEX(Method_calculation!$J$194:$L$217,Output_interface!I1208,Output_interface!H1208)</f>
        <v>0</v>
      </c>
      <c r="G1208" s="1">
        <f>VLOOKUP(A1208+1/48,Interface!$B$118:$D$483,3)</f>
        <v>3</v>
      </c>
      <c r="H1208" s="1">
        <f t="shared" si="105"/>
        <v>1</v>
      </c>
      <c r="I1208" s="1">
        <f t="shared" si="104"/>
        <v>21</v>
      </c>
    </row>
    <row r="1209" spans="1:9" x14ac:dyDescent="0.35">
      <c r="A1209" s="321">
        <f t="shared" si="102"/>
        <v>42053.874999997155</v>
      </c>
      <c r="B1209" s="303"/>
      <c r="C1209" s="303">
        <v>1174</v>
      </c>
      <c r="D1209" s="304">
        <f>INDEX(Method_calculation!$J$161:$L$184,Output_interface!I1209,Output_interface!H1209)</f>
        <v>0</v>
      </c>
      <c r="E1209" s="304">
        <f>INDEX(Method_calculation!$J$194:$L$217,Output_interface!I1209,Output_interface!H1209)</f>
        <v>0</v>
      </c>
      <c r="G1209" s="1">
        <f>VLOOKUP(A1209+1/48,Interface!$B$118:$D$483,3)</f>
        <v>3</v>
      </c>
      <c r="H1209" s="1">
        <f t="shared" si="105"/>
        <v>1</v>
      </c>
      <c r="I1209" s="1">
        <f t="shared" si="104"/>
        <v>22</v>
      </c>
    </row>
    <row r="1210" spans="1:9" x14ac:dyDescent="0.35">
      <c r="A1210" s="321">
        <f t="shared" si="102"/>
        <v>42053.916666663819</v>
      </c>
      <c r="B1210" s="303"/>
      <c r="C1210" s="303">
        <v>1175</v>
      </c>
      <c r="D1210" s="304">
        <f>INDEX(Method_calculation!$J$161:$L$184,Output_interface!I1210,Output_interface!H1210)</f>
        <v>0</v>
      </c>
      <c r="E1210" s="304">
        <f>INDEX(Method_calculation!$J$194:$L$217,Output_interface!I1210,Output_interface!H1210)</f>
        <v>0</v>
      </c>
      <c r="G1210" s="1">
        <f>VLOOKUP(A1210+1/48,Interface!$B$118:$D$483,3)</f>
        <v>3</v>
      </c>
      <c r="H1210" s="1">
        <f t="shared" si="105"/>
        <v>1</v>
      </c>
      <c r="I1210" s="1">
        <f t="shared" si="104"/>
        <v>23</v>
      </c>
    </row>
    <row r="1211" spans="1:9" x14ac:dyDescent="0.35">
      <c r="A1211" s="322">
        <f t="shared" si="102"/>
        <v>42053.958333330484</v>
      </c>
      <c r="B1211" s="306"/>
      <c r="C1211" s="306">
        <v>1176</v>
      </c>
      <c r="D1211" s="307">
        <f>INDEX(Method_calculation!$J$161:$L$184,Output_interface!I1211,Output_interface!H1211)</f>
        <v>0</v>
      </c>
      <c r="E1211" s="307">
        <f>INDEX(Method_calculation!$J$194:$L$217,Output_interface!I1211,Output_interface!H1211)</f>
        <v>0</v>
      </c>
      <c r="G1211" s="1">
        <f>VLOOKUP(A1211+1/48,Interface!$B$118:$D$483,3)</f>
        <v>3</v>
      </c>
      <c r="H1211" s="1">
        <f t="shared" si="105"/>
        <v>1</v>
      </c>
      <c r="I1211" s="1">
        <f t="shared" si="104"/>
        <v>24</v>
      </c>
    </row>
    <row r="1212" spans="1:9" x14ac:dyDescent="0.35">
      <c r="A1212" s="299">
        <f t="shared" si="102"/>
        <v>42053.999999997148</v>
      </c>
      <c r="B1212" s="300" t="str">
        <f t="shared" ref="B1212" si="106">INDEX($H$27:$H$29,H1212)</f>
        <v>Workday</v>
      </c>
      <c r="C1212" s="300">
        <v>1177</v>
      </c>
      <c r="D1212" s="301">
        <f>INDEX(Method_calculation!$J$161:$L$184,Output_interface!I1212,Output_interface!H1212)</f>
        <v>0</v>
      </c>
      <c r="E1212" s="301">
        <f>INDEX(Method_calculation!$J$194:$L$217,Output_interface!I1212,Output_interface!H1212)</f>
        <v>0</v>
      </c>
      <c r="G1212" s="1">
        <f>VLOOKUP(A1212+1/48,Interface!$B$118:$D$483,3)</f>
        <v>4</v>
      </c>
      <c r="H1212" s="1">
        <f t="shared" si="105"/>
        <v>1</v>
      </c>
      <c r="I1212" s="1">
        <f t="shared" si="104"/>
        <v>1</v>
      </c>
    </row>
    <row r="1213" spans="1:9" x14ac:dyDescent="0.35">
      <c r="A1213" s="321">
        <f t="shared" si="102"/>
        <v>42054.041666663812</v>
      </c>
      <c r="B1213" s="303"/>
      <c r="C1213" s="303">
        <v>1178</v>
      </c>
      <c r="D1213" s="304">
        <f>INDEX(Method_calculation!$J$161:$L$184,Output_interface!I1213,Output_interface!H1213)</f>
        <v>0</v>
      </c>
      <c r="E1213" s="304">
        <f>INDEX(Method_calculation!$J$194:$L$217,Output_interface!I1213,Output_interface!H1213)</f>
        <v>0</v>
      </c>
      <c r="G1213" s="1">
        <f>VLOOKUP(A1213+1/48,Interface!$B$118:$D$483,3)</f>
        <v>4</v>
      </c>
      <c r="H1213" s="1">
        <f t="shared" si="105"/>
        <v>1</v>
      </c>
      <c r="I1213" s="1">
        <f t="shared" si="104"/>
        <v>2</v>
      </c>
    </row>
    <row r="1214" spans="1:9" x14ac:dyDescent="0.35">
      <c r="A1214" s="321">
        <f t="shared" si="102"/>
        <v>42054.083333330476</v>
      </c>
      <c r="B1214" s="303"/>
      <c r="C1214" s="303">
        <v>1179</v>
      </c>
      <c r="D1214" s="304">
        <f>INDEX(Method_calculation!$J$161:$L$184,Output_interface!I1214,Output_interface!H1214)</f>
        <v>0</v>
      </c>
      <c r="E1214" s="304">
        <f>INDEX(Method_calculation!$J$194:$L$217,Output_interface!I1214,Output_interface!H1214)</f>
        <v>0</v>
      </c>
      <c r="G1214" s="1">
        <f>VLOOKUP(A1214+1/48,Interface!$B$118:$D$483,3)</f>
        <v>4</v>
      </c>
      <c r="H1214" s="1">
        <f t="shared" si="105"/>
        <v>1</v>
      </c>
      <c r="I1214" s="1">
        <f t="shared" si="104"/>
        <v>3</v>
      </c>
    </row>
    <row r="1215" spans="1:9" x14ac:dyDescent="0.35">
      <c r="A1215" s="321">
        <f t="shared" si="102"/>
        <v>42054.124999997141</v>
      </c>
      <c r="B1215" s="303"/>
      <c r="C1215" s="303">
        <v>1180</v>
      </c>
      <c r="D1215" s="304">
        <f>INDEX(Method_calculation!$J$161:$L$184,Output_interface!I1215,Output_interface!H1215)</f>
        <v>0</v>
      </c>
      <c r="E1215" s="304">
        <f>INDEX(Method_calculation!$J$194:$L$217,Output_interface!I1215,Output_interface!H1215)</f>
        <v>0</v>
      </c>
      <c r="G1215" s="1">
        <f>VLOOKUP(A1215+1/48,Interface!$B$118:$D$483,3)</f>
        <v>4</v>
      </c>
      <c r="H1215" s="1">
        <f t="shared" si="105"/>
        <v>1</v>
      </c>
      <c r="I1215" s="1">
        <f t="shared" si="104"/>
        <v>4</v>
      </c>
    </row>
    <row r="1216" spans="1:9" x14ac:dyDescent="0.35">
      <c r="A1216" s="321">
        <f t="shared" si="102"/>
        <v>42054.166666663805</v>
      </c>
      <c r="B1216" s="303"/>
      <c r="C1216" s="303">
        <v>1181</v>
      </c>
      <c r="D1216" s="304">
        <f>INDEX(Method_calculation!$J$161:$L$184,Output_interface!I1216,Output_interface!H1216)</f>
        <v>0</v>
      </c>
      <c r="E1216" s="304">
        <f>INDEX(Method_calculation!$J$194:$L$217,Output_interface!I1216,Output_interface!H1216)</f>
        <v>0</v>
      </c>
      <c r="G1216" s="1">
        <f>VLOOKUP(A1216+1/48,Interface!$B$118:$D$483,3)</f>
        <v>4</v>
      </c>
      <c r="H1216" s="1">
        <f t="shared" si="105"/>
        <v>1</v>
      </c>
      <c r="I1216" s="1">
        <f t="shared" si="104"/>
        <v>5</v>
      </c>
    </row>
    <row r="1217" spans="1:9" x14ac:dyDescent="0.35">
      <c r="A1217" s="321">
        <f t="shared" si="102"/>
        <v>42054.208333330469</v>
      </c>
      <c r="B1217" s="303"/>
      <c r="C1217" s="303">
        <v>1182</v>
      </c>
      <c r="D1217" s="304">
        <f>INDEX(Method_calculation!$J$161:$L$184,Output_interface!I1217,Output_interface!H1217)</f>
        <v>0</v>
      </c>
      <c r="E1217" s="304">
        <f>INDEX(Method_calculation!$J$194:$L$217,Output_interface!I1217,Output_interface!H1217)</f>
        <v>0</v>
      </c>
      <c r="G1217" s="1">
        <f>VLOOKUP(A1217+1/48,Interface!$B$118:$D$483,3)</f>
        <v>4</v>
      </c>
      <c r="H1217" s="1">
        <f t="shared" si="105"/>
        <v>1</v>
      </c>
      <c r="I1217" s="1">
        <f t="shared" si="104"/>
        <v>6</v>
      </c>
    </row>
    <row r="1218" spans="1:9" x14ac:dyDescent="0.35">
      <c r="A1218" s="321">
        <f t="shared" si="102"/>
        <v>42054.249999997133</v>
      </c>
      <c r="B1218" s="303"/>
      <c r="C1218" s="303">
        <v>1183</v>
      </c>
      <c r="D1218" s="304">
        <f>INDEX(Method_calculation!$J$161:$L$184,Output_interface!I1218,Output_interface!H1218)</f>
        <v>0</v>
      </c>
      <c r="E1218" s="304">
        <f>INDEX(Method_calculation!$J$194:$L$217,Output_interface!I1218,Output_interface!H1218)</f>
        <v>0</v>
      </c>
      <c r="G1218" s="1">
        <f>VLOOKUP(A1218+1/48,Interface!$B$118:$D$483,3)</f>
        <v>4</v>
      </c>
      <c r="H1218" s="1">
        <f t="shared" si="105"/>
        <v>1</v>
      </c>
      <c r="I1218" s="1">
        <f t="shared" si="104"/>
        <v>7</v>
      </c>
    </row>
    <row r="1219" spans="1:9" x14ac:dyDescent="0.35">
      <c r="A1219" s="321">
        <f t="shared" si="102"/>
        <v>42054.291666663798</v>
      </c>
      <c r="B1219" s="303"/>
      <c r="C1219" s="303">
        <v>1184</v>
      </c>
      <c r="D1219" s="304">
        <f>INDEX(Method_calculation!$J$161:$L$184,Output_interface!I1219,Output_interface!H1219)</f>
        <v>0</v>
      </c>
      <c r="E1219" s="304">
        <f>INDEX(Method_calculation!$J$194:$L$217,Output_interface!I1219,Output_interface!H1219)</f>
        <v>0</v>
      </c>
      <c r="G1219" s="1">
        <f>VLOOKUP(A1219+1/48,Interface!$B$118:$D$483,3)</f>
        <v>4</v>
      </c>
      <c r="H1219" s="1">
        <f t="shared" si="105"/>
        <v>1</v>
      </c>
      <c r="I1219" s="1">
        <f t="shared" si="104"/>
        <v>8</v>
      </c>
    </row>
    <row r="1220" spans="1:9" x14ac:dyDescent="0.35">
      <c r="A1220" s="321">
        <f t="shared" si="102"/>
        <v>42054.333333330462</v>
      </c>
      <c r="B1220" s="303"/>
      <c r="C1220" s="303">
        <v>1185</v>
      </c>
      <c r="D1220" s="304">
        <f>INDEX(Method_calculation!$J$161:$L$184,Output_interface!I1220,Output_interface!H1220)</f>
        <v>0</v>
      </c>
      <c r="E1220" s="304">
        <f>INDEX(Method_calculation!$J$194:$L$217,Output_interface!I1220,Output_interface!H1220)</f>
        <v>0</v>
      </c>
      <c r="G1220" s="1">
        <f>VLOOKUP(A1220+1/48,Interface!$B$118:$D$483,3)</f>
        <v>4</v>
      </c>
      <c r="H1220" s="1">
        <f t="shared" si="105"/>
        <v>1</v>
      </c>
      <c r="I1220" s="1">
        <f t="shared" si="104"/>
        <v>9</v>
      </c>
    </row>
    <row r="1221" spans="1:9" x14ac:dyDescent="0.35">
      <c r="A1221" s="321">
        <f t="shared" si="102"/>
        <v>42054.374999997126</v>
      </c>
      <c r="B1221" s="303"/>
      <c r="C1221" s="303">
        <v>1186</v>
      </c>
      <c r="D1221" s="304">
        <f>INDEX(Method_calculation!$J$161:$L$184,Output_interface!I1221,Output_interface!H1221)</f>
        <v>0</v>
      </c>
      <c r="E1221" s="304">
        <f>INDEX(Method_calculation!$J$194:$L$217,Output_interface!I1221,Output_interface!H1221)</f>
        <v>0</v>
      </c>
      <c r="G1221" s="1">
        <f>VLOOKUP(A1221+1/48,Interface!$B$118:$D$483,3)</f>
        <v>4</v>
      </c>
      <c r="H1221" s="1">
        <f t="shared" si="105"/>
        <v>1</v>
      </c>
      <c r="I1221" s="1">
        <f t="shared" si="104"/>
        <v>10</v>
      </c>
    </row>
    <row r="1222" spans="1:9" x14ac:dyDescent="0.35">
      <c r="A1222" s="321">
        <f t="shared" si="102"/>
        <v>42054.41666666379</v>
      </c>
      <c r="B1222" s="303"/>
      <c r="C1222" s="303">
        <v>1187</v>
      </c>
      <c r="D1222" s="304">
        <f>INDEX(Method_calculation!$J$161:$L$184,Output_interface!I1222,Output_interface!H1222)</f>
        <v>0</v>
      </c>
      <c r="E1222" s="304">
        <f>INDEX(Method_calculation!$J$194:$L$217,Output_interface!I1222,Output_interface!H1222)</f>
        <v>0</v>
      </c>
      <c r="G1222" s="1">
        <f>VLOOKUP(A1222+1/48,Interface!$B$118:$D$483,3)</f>
        <v>4</v>
      </c>
      <c r="H1222" s="1">
        <f t="shared" si="105"/>
        <v>1</v>
      </c>
      <c r="I1222" s="1">
        <f t="shared" si="104"/>
        <v>11</v>
      </c>
    </row>
    <row r="1223" spans="1:9" x14ac:dyDescent="0.35">
      <c r="A1223" s="321">
        <f t="shared" si="102"/>
        <v>42054.458333330454</v>
      </c>
      <c r="B1223" s="303"/>
      <c r="C1223" s="303">
        <v>1188</v>
      </c>
      <c r="D1223" s="304">
        <f>INDEX(Method_calculation!$J$161:$L$184,Output_interface!I1223,Output_interface!H1223)</f>
        <v>0</v>
      </c>
      <c r="E1223" s="304">
        <f>INDEX(Method_calculation!$J$194:$L$217,Output_interface!I1223,Output_interface!H1223)</f>
        <v>0</v>
      </c>
      <c r="G1223" s="1">
        <f>VLOOKUP(A1223+1/48,Interface!$B$118:$D$483,3)</f>
        <v>4</v>
      </c>
      <c r="H1223" s="1">
        <f t="shared" si="105"/>
        <v>1</v>
      </c>
      <c r="I1223" s="1">
        <f t="shared" si="104"/>
        <v>12</v>
      </c>
    </row>
    <row r="1224" spans="1:9" x14ac:dyDescent="0.35">
      <c r="A1224" s="321">
        <f t="shared" si="102"/>
        <v>42054.499999997119</v>
      </c>
      <c r="B1224" s="303"/>
      <c r="C1224" s="303">
        <v>1189</v>
      </c>
      <c r="D1224" s="304">
        <f>INDEX(Method_calculation!$J$161:$L$184,Output_interface!I1224,Output_interface!H1224)</f>
        <v>0</v>
      </c>
      <c r="E1224" s="304">
        <f>INDEX(Method_calculation!$J$194:$L$217,Output_interface!I1224,Output_interface!H1224)</f>
        <v>0</v>
      </c>
      <c r="G1224" s="1">
        <f>VLOOKUP(A1224+1/48,Interface!$B$118:$D$483,3)</f>
        <v>4</v>
      </c>
      <c r="H1224" s="1">
        <f t="shared" si="105"/>
        <v>1</v>
      </c>
      <c r="I1224" s="1">
        <f t="shared" si="104"/>
        <v>13</v>
      </c>
    </row>
    <row r="1225" spans="1:9" x14ac:dyDescent="0.35">
      <c r="A1225" s="321">
        <f t="shared" si="102"/>
        <v>42054.541666663783</v>
      </c>
      <c r="B1225" s="303"/>
      <c r="C1225" s="303">
        <v>1190</v>
      </c>
      <c r="D1225" s="304">
        <f>INDEX(Method_calculation!$J$161:$L$184,Output_interface!I1225,Output_interface!H1225)</f>
        <v>0</v>
      </c>
      <c r="E1225" s="304">
        <f>INDEX(Method_calculation!$J$194:$L$217,Output_interface!I1225,Output_interface!H1225)</f>
        <v>0</v>
      </c>
      <c r="G1225" s="1">
        <f>VLOOKUP(A1225+1/48,Interface!$B$118:$D$483,3)</f>
        <v>4</v>
      </c>
      <c r="H1225" s="1">
        <f t="shared" si="105"/>
        <v>1</v>
      </c>
      <c r="I1225" s="1">
        <f t="shared" si="104"/>
        <v>14</v>
      </c>
    </row>
    <row r="1226" spans="1:9" x14ac:dyDescent="0.35">
      <c r="A1226" s="321">
        <f t="shared" si="102"/>
        <v>42054.583333330447</v>
      </c>
      <c r="B1226" s="303"/>
      <c r="C1226" s="303">
        <v>1191</v>
      </c>
      <c r="D1226" s="304">
        <f>INDEX(Method_calculation!$J$161:$L$184,Output_interface!I1226,Output_interface!H1226)</f>
        <v>0</v>
      </c>
      <c r="E1226" s="304">
        <f>INDEX(Method_calculation!$J$194:$L$217,Output_interface!I1226,Output_interface!H1226)</f>
        <v>0</v>
      </c>
      <c r="G1226" s="1">
        <f>VLOOKUP(A1226+1/48,Interface!$B$118:$D$483,3)</f>
        <v>4</v>
      </c>
      <c r="H1226" s="1">
        <f t="shared" si="105"/>
        <v>1</v>
      </c>
      <c r="I1226" s="1">
        <f t="shared" si="104"/>
        <v>15</v>
      </c>
    </row>
    <row r="1227" spans="1:9" x14ac:dyDescent="0.35">
      <c r="A1227" s="321">
        <f t="shared" si="102"/>
        <v>42054.624999997111</v>
      </c>
      <c r="B1227" s="303"/>
      <c r="C1227" s="303">
        <v>1192</v>
      </c>
      <c r="D1227" s="304">
        <f>INDEX(Method_calculation!$J$161:$L$184,Output_interface!I1227,Output_interface!H1227)</f>
        <v>0</v>
      </c>
      <c r="E1227" s="304">
        <f>INDEX(Method_calculation!$J$194:$L$217,Output_interface!I1227,Output_interface!H1227)</f>
        <v>0</v>
      </c>
      <c r="G1227" s="1">
        <f>VLOOKUP(A1227+1/48,Interface!$B$118:$D$483,3)</f>
        <v>4</v>
      </c>
      <c r="H1227" s="1">
        <f t="shared" si="105"/>
        <v>1</v>
      </c>
      <c r="I1227" s="1">
        <f t="shared" si="104"/>
        <v>16</v>
      </c>
    </row>
    <row r="1228" spans="1:9" x14ac:dyDescent="0.35">
      <c r="A1228" s="321">
        <f t="shared" si="102"/>
        <v>42054.666666663776</v>
      </c>
      <c r="B1228" s="303"/>
      <c r="C1228" s="303">
        <v>1193</v>
      </c>
      <c r="D1228" s="304">
        <f>INDEX(Method_calculation!$J$161:$L$184,Output_interface!I1228,Output_interface!H1228)</f>
        <v>0</v>
      </c>
      <c r="E1228" s="304">
        <f>INDEX(Method_calculation!$J$194:$L$217,Output_interface!I1228,Output_interface!H1228)</f>
        <v>0</v>
      </c>
      <c r="G1228" s="1">
        <f>VLOOKUP(A1228+1/48,Interface!$B$118:$D$483,3)</f>
        <v>4</v>
      </c>
      <c r="H1228" s="1">
        <f t="shared" si="105"/>
        <v>1</v>
      </c>
      <c r="I1228" s="1">
        <f t="shared" si="104"/>
        <v>17</v>
      </c>
    </row>
    <row r="1229" spans="1:9" x14ac:dyDescent="0.35">
      <c r="A1229" s="321">
        <f t="shared" si="102"/>
        <v>42054.70833333044</v>
      </c>
      <c r="B1229" s="303"/>
      <c r="C1229" s="303">
        <v>1194</v>
      </c>
      <c r="D1229" s="304">
        <f>INDEX(Method_calculation!$J$161:$L$184,Output_interface!I1229,Output_interface!H1229)</f>
        <v>0</v>
      </c>
      <c r="E1229" s="304">
        <f>INDEX(Method_calculation!$J$194:$L$217,Output_interface!I1229,Output_interface!H1229)</f>
        <v>0</v>
      </c>
      <c r="G1229" s="1">
        <f>VLOOKUP(A1229+1/48,Interface!$B$118:$D$483,3)</f>
        <v>4</v>
      </c>
      <c r="H1229" s="1">
        <f t="shared" si="105"/>
        <v>1</v>
      </c>
      <c r="I1229" s="1">
        <f t="shared" si="104"/>
        <v>18</v>
      </c>
    </row>
    <row r="1230" spans="1:9" x14ac:dyDescent="0.35">
      <c r="A1230" s="321">
        <f t="shared" si="102"/>
        <v>42054.749999997104</v>
      </c>
      <c r="B1230" s="303"/>
      <c r="C1230" s="303">
        <v>1195</v>
      </c>
      <c r="D1230" s="304">
        <f>INDEX(Method_calculation!$J$161:$L$184,Output_interface!I1230,Output_interface!H1230)</f>
        <v>0</v>
      </c>
      <c r="E1230" s="304">
        <f>INDEX(Method_calculation!$J$194:$L$217,Output_interface!I1230,Output_interface!H1230)</f>
        <v>0</v>
      </c>
      <c r="G1230" s="1">
        <f>VLOOKUP(A1230+1/48,Interface!$B$118:$D$483,3)</f>
        <v>4</v>
      </c>
      <c r="H1230" s="1">
        <f t="shared" si="105"/>
        <v>1</v>
      </c>
      <c r="I1230" s="1">
        <f t="shared" si="104"/>
        <v>19</v>
      </c>
    </row>
    <row r="1231" spans="1:9" x14ac:dyDescent="0.35">
      <c r="A1231" s="321">
        <f t="shared" si="102"/>
        <v>42054.791666663768</v>
      </c>
      <c r="B1231" s="303"/>
      <c r="C1231" s="303">
        <v>1196</v>
      </c>
      <c r="D1231" s="304">
        <f>INDEX(Method_calculation!$J$161:$L$184,Output_interface!I1231,Output_interface!H1231)</f>
        <v>0</v>
      </c>
      <c r="E1231" s="304">
        <f>INDEX(Method_calculation!$J$194:$L$217,Output_interface!I1231,Output_interface!H1231)</f>
        <v>0</v>
      </c>
      <c r="G1231" s="1">
        <f>VLOOKUP(A1231+1/48,Interface!$B$118:$D$483,3)</f>
        <v>4</v>
      </c>
      <c r="H1231" s="1">
        <f t="shared" si="105"/>
        <v>1</v>
      </c>
      <c r="I1231" s="1">
        <f t="shared" si="104"/>
        <v>20</v>
      </c>
    </row>
    <row r="1232" spans="1:9" x14ac:dyDescent="0.35">
      <c r="A1232" s="321">
        <f t="shared" ref="A1232:A1295" si="107">+A1231+1/24</f>
        <v>42054.833333330433</v>
      </c>
      <c r="B1232" s="303"/>
      <c r="C1232" s="303">
        <v>1197</v>
      </c>
      <c r="D1232" s="304">
        <f>INDEX(Method_calculation!$J$161:$L$184,Output_interface!I1232,Output_interface!H1232)</f>
        <v>0</v>
      </c>
      <c r="E1232" s="304">
        <f>INDEX(Method_calculation!$J$194:$L$217,Output_interface!I1232,Output_interface!H1232)</f>
        <v>0</v>
      </c>
      <c r="G1232" s="1">
        <f>VLOOKUP(A1232+1/48,Interface!$B$118:$D$483,3)</f>
        <v>4</v>
      </c>
      <c r="H1232" s="1">
        <f t="shared" si="105"/>
        <v>1</v>
      </c>
      <c r="I1232" s="1">
        <f t="shared" si="104"/>
        <v>21</v>
      </c>
    </row>
    <row r="1233" spans="1:9" x14ac:dyDescent="0.35">
      <c r="A1233" s="321">
        <f t="shared" si="107"/>
        <v>42054.874999997097</v>
      </c>
      <c r="B1233" s="303"/>
      <c r="C1233" s="303">
        <v>1198</v>
      </c>
      <c r="D1233" s="304">
        <f>INDEX(Method_calculation!$J$161:$L$184,Output_interface!I1233,Output_interface!H1233)</f>
        <v>0</v>
      </c>
      <c r="E1233" s="304">
        <f>INDEX(Method_calculation!$J$194:$L$217,Output_interface!I1233,Output_interface!H1233)</f>
        <v>0</v>
      </c>
      <c r="G1233" s="1">
        <f>VLOOKUP(A1233+1/48,Interface!$B$118:$D$483,3)</f>
        <v>4</v>
      </c>
      <c r="H1233" s="1">
        <f t="shared" si="105"/>
        <v>1</v>
      </c>
      <c r="I1233" s="1">
        <f t="shared" si="104"/>
        <v>22</v>
      </c>
    </row>
    <row r="1234" spans="1:9" x14ac:dyDescent="0.35">
      <c r="A1234" s="321">
        <f t="shared" si="107"/>
        <v>42054.916666663761</v>
      </c>
      <c r="B1234" s="303"/>
      <c r="C1234" s="303">
        <v>1199</v>
      </c>
      <c r="D1234" s="304">
        <f>INDEX(Method_calculation!$J$161:$L$184,Output_interface!I1234,Output_interface!H1234)</f>
        <v>0</v>
      </c>
      <c r="E1234" s="304">
        <f>INDEX(Method_calculation!$J$194:$L$217,Output_interface!I1234,Output_interface!H1234)</f>
        <v>0</v>
      </c>
      <c r="G1234" s="1">
        <f>VLOOKUP(A1234+1/48,Interface!$B$118:$D$483,3)</f>
        <v>4</v>
      </c>
      <c r="H1234" s="1">
        <f t="shared" si="105"/>
        <v>1</v>
      </c>
      <c r="I1234" s="1">
        <f t="shared" si="104"/>
        <v>23</v>
      </c>
    </row>
    <row r="1235" spans="1:9" x14ac:dyDescent="0.35">
      <c r="A1235" s="322">
        <f t="shared" si="107"/>
        <v>42054.958333330425</v>
      </c>
      <c r="B1235" s="306"/>
      <c r="C1235" s="306">
        <v>1200</v>
      </c>
      <c r="D1235" s="307">
        <f>INDEX(Method_calculation!$J$161:$L$184,Output_interface!I1235,Output_interface!H1235)</f>
        <v>0</v>
      </c>
      <c r="E1235" s="307">
        <f>INDEX(Method_calculation!$J$194:$L$217,Output_interface!I1235,Output_interface!H1235)</f>
        <v>0</v>
      </c>
      <c r="G1235" s="1">
        <f>VLOOKUP(A1235+1/48,Interface!$B$118:$D$483,3)</f>
        <v>4</v>
      </c>
      <c r="H1235" s="1">
        <f t="shared" si="105"/>
        <v>1</v>
      </c>
      <c r="I1235" s="1">
        <f t="shared" si="104"/>
        <v>24</v>
      </c>
    </row>
    <row r="1236" spans="1:9" x14ac:dyDescent="0.35">
      <c r="A1236" s="299">
        <f t="shared" si="107"/>
        <v>42054.99999999709</v>
      </c>
      <c r="B1236" s="300" t="str">
        <f t="shared" ref="B1236" si="108">INDEX($H$27:$H$29,H1236)</f>
        <v>Workday</v>
      </c>
      <c r="C1236" s="300">
        <v>1201</v>
      </c>
      <c r="D1236" s="301">
        <f>INDEX(Method_calculation!$J$161:$L$184,Output_interface!I1236,Output_interface!H1236)</f>
        <v>0</v>
      </c>
      <c r="E1236" s="301">
        <f>INDEX(Method_calculation!$J$194:$L$217,Output_interface!I1236,Output_interface!H1236)</f>
        <v>0</v>
      </c>
      <c r="G1236" s="1">
        <f>VLOOKUP(A1236+1/48,Interface!$B$118:$D$483,3)</f>
        <v>5</v>
      </c>
      <c r="H1236" s="1">
        <f t="shared" si="105"/>
        <v>1</v>
      </c>
      <c r="I1236" s="1">
        <f t="shared" si="104"/>
        <v>1</v>
      </c>
    </row>
    <row r="1237" spans="1:9" x14ac:dyDescent="0.35">
      <c r="A1237" s="321">
        <f t="shared" si="107"/>
        <v>42055.041666663754</v>
      </c>
      <c r="B1237" s="303"/>
      <c r="C1237" s="303">
        <v>1202</v>
      </c>
      <c r="D1237" s="304">
        <f>INDEX(Method_calculation!$J$161:$L$184,Output_interface!I1237,Output_interface!H1237)</f>
        <v>0</v>
      </c>
      <c r="E1237" s="304">
        <f>INDEX(Method_calculation!$J$194:$L$217,Output_interface!I1237,Output_interface!H1237)</f>
        <v>0</v>
      </c>
      <c r="G1237" s="1">
        <f>VLOOKUP(A1237+1/48,Interface!$B$118:$D$483,3)</f>
        <v>5</v>
      </c>
      <c r="H1237" s="1">
        <f t="shared" si="105"/>
        <v>1</v>
      </c>
      <c r="I1237" s="1">
        <f t="shared" si="104"/>
        <v>2</v>
      </c>
    </row>
    <row r="1238" spans="1:9" x14ac:dyDescent="0.35">
      <c r="A1238" s="321">
        <f t="shared" si="107"/>
        <v>42055.083333330418</v>
      </c>
      <c r="B1238" s="303"/>
      <c r="C1238" s="303">
        <v>1203</v>
      </c>
      <c r="D1238" s="304">
        <f>INDEX(Method_calculation!$J$161:$L$184,Output_interface!I1238,Output_interface!H1238)</f>
        <v>0</v>
      </c>
      <c r="E1238" s="304">
        <f>INDEX(Method_calculation!$J$194:$L$217,Output_interface!I1238,Output_interface!H1238)</f>
        <v>0</v>
      </c>
      <c r="G1238" s="1">
        <f>VLOOKUP(A1238+1/48,Interface!$B$118:$D$483,3)</f>
        <v>5</v>
      </c>
      <c r="H1238" s="1">
        <f t="shared" si="105"/>
        <v>1</v>
      </c>
      <c r="I1238" s="1">
        <f t="shared" si="104"/>
        <v>3</v>
      </c>
    </row>
    <row r="1239" spans="1:9" x14ac:dyDescent="0.35">
      <c r="A1239" s="321">
        <f t="shared" si="107"/>
        <v>42055.124999997082</v>
      </c>
      <c r="B1239" s="303"/>
      <c r="C1239" s="303">
        <v>1204</v>
      </c>
      <c r="D1239" s="304">
        <f>INDEX(Method_calculation!$J$161:$L$184,Output_interface!I1239,Output_interface!H1239)</f>
        <v>0</v>
      </c>
      <c r="E1239" s="304">
        <f>INDEX(Method_calculation!$J$194:$L$217,Output_interface!I1239,Output_interface!H1239)</f>
        <v>0</v>
      </c>
      <c r="G1239" s="1">
        <f>VLOOKUP(A1239+1/48,Interface!$B$118:$D$483,3)</f>
        <v>5</v>
      </c>
      <c r="H1239" s="1">
        <f t="shared" si="105"/>
        <v>1</v>
      </c>
      <c r="I1239" s="1">
        <f t="shared" si="104"/>
        <v>4</v>
      </c>
    </row>
    <row r="1240" spans="1:9" x14ac:dyDescent="0.35">
      <c r="A1240" s="321">
        <f t="shared" si="107"/>
        <v>42055.166666663747</v>
      </c>
      <c r="B1240" s="303"/>
      <c r="C1240" s="303">
        <v>1205</v>
      </c>
      <c r="D1240" s="304">
        <f>INDEX(Method_calculation!$J$161:$L$184,Output_interface!I1240,Output_interface!H1240)</f>
        <v>0</v>
      </c>
      <c r="E1240" s="304">
        <f>INDEX(Method_calculation!$J$194:$L$217,Output_interface!I1240,Output_interface!H1240)</f>
        <v>0</v>
      </c>
      <c r="G1240" s="1">
        <f>VLOOKUP(A1240+1/48,Interface!$B$118:$D$483,3)</f>
        <v>5</v>
      </c>
      <c r="H1240" s="1">
        <f t="shared" si="105"/>
        <v>1</v>
      </c>
      <c r="I1240" s="1">
        <f t="shared" si="104"/>
        <v>5</v>
      </c>
    </row>
    <row r="1241" spans="1:9" x14ac:dyDescent="0.35">
      <c r="A1241" s="321">
        <f t="shared" si="107"/>
        <v>42055.208333330411</v>
      </c>
      <c r="B1241" s="303"/>
      <c r="C1241" s="303">
        <v>1206</v>
      </c>
      <c r="D1241" s="304">
        <f>INDEX(Method_calculation!$J$161:$L$184,Output_interface!I1241,Output_interface!H1241)</f>
        <v>0</v>
      </c>
      <c r="E1241" s="304">
        <f>INDEX(Method_calculation!$J$194:$L$217,Output_interface!I1241,Output_interface!H1241)</f>
        <v>0</v>
      </c>
      <c r="G1241" s="1">
        <f>VLOOKUP(A1241+1/48,Interface!$B$118:$D$483,3)</f>
        <v>5</v>
      </c>
      <c r="H1241" s="1">
        <f t="shared" si="105"/>
        <v>1</v>
      </c>
      <c r="I1241" s="1">
        <f t="shared" si="104"/>
        <v>6</v>
      </c>
    </row>
    <row r="1242" spans="1:9" x14ac:dyDescent="0.35">
      <c r="A1242" s="321">
        <f t="shared" si="107"/>
        <v>42055.249999997075</v>
      </c>
      <c r="B1242" s="303"/>
      <c r="C1242" s="303">
        <v>1207</v>
      </c>
      <c r="D1242" s="304">
        <f>INDEX(Method_calculation!$J$161:$L$184,Output_interface!I1242,Output_interface!H1242)</f>
        <v>0</v>
      </c>
      <c r="E1242" s="304">
        <f>INDEX(Method_calculation!$J$194:$L$217,Output_interface!I1242,Output_interface!H1242)</f>
        <v>0</v>
      </c>
      <c r="G1242" s="1">
        <f>VLOOKUP(A1242+1/48,Interface!$B$118:$D$483,3)</f>
        <v>5</v>
      </c>
      <c r="H1242" s="1">
        <f t="shared" si="105"/>
        <v>1</v>
      </c>
      <c r="I1242" s="1">
        <f t="shared" si="104"/>
        <v>7</v>
      </c>
    </row>
    <row r="1243" spans="1:9" x14ac:dyDescent="0.35">
      <c r="A1243" s="321">
        <f t="shared" si="107"/>
        <v>42055.291666663739</v>
      </c>
      <c r="B1243" s="303"/>
      <c r="C1243" s="303">
        <v>1208</v>
      </c>
      <c r="D1243" s="304">
        <f>INDEX(Method_calculation!$J$161:$L$184,Output_interface!I1243,Output_interface!H1243)</f>
        <v>0</v>
      </c>
      <c r="E1243" s="304">
        <f>INDEX(Method_calculation!$J$194:$L$217,Output_interface!I1243,Output_interface!H1243)</f>
        <v>0</v>
      </c>
      <c r="G1243" s="1">
        <f>VLOOKUP(A1243+1/48,Interface!$B$118:$D$483,3)</f>
        <v>5</v>
      </c>
      <c r="H1243" s="1">
        <f t="shared" si="105"/>
        <v>1</v>
      </c>
      <c r="I1243" s="1">
        <f t="shared" si="104"/>
        <v>8</v>
      </c>
    </row>
    <row r="1244" spans="1:9" x14ac:dyDescent="0.35">
      <c r="A1244" s="321">
        <f t="shared" si="107"/>
        <v>42055.333333330404</v>
      </c>
      <c r="B1244" s="303"/>
      <c r="C1244" s="303">
        <v>1209</v>
      </c>
      <c r="D1244" s="304">
        <f>INDEX(Method_calculation!$J$161:$L$184,Output_interface!I1244,Output_interface!H1244)</f>
        <v>0</v>
      </c>
      <c r="E1244" s="304">
        <f>INDEX(Method_calculation!$J$194:$L$217,Output_interface!I1244,Output_interface!H1244)</f>
        <v>0</v>
      </c>
      <c r="G1244" s="1">
        <f>VLOOKUP(A1244+1/48,Interface!$B$118:$D$483,3)</f>
        <v>5</v>
      </c>
      <c r="H1244" s="1">
        <f t="shared" si="105"/>
        <v>1</v>
      </c>
      <c r="I1244" s="1">
        <f t="shared" si="104"/>
        <v>9</v>
      </c>
    </row>
    <row r="1245" spans="1:9" x14ac:dyDescent="0.35">
      <c r="A1245" s="321">
        <f t="shared" si="107"/>
        <v>42055.374999997068</v>
      </c>
      <c r="B1245" s="303"/>
      <c r="C1245" s="303">
        <v>1210</v>
      </c>
      <c r="D1245" s="304">
        <f>INDEX(Method_calculation!$J$161:$L$184,Output_interface!I1245,Output_interface!H1245)</f>
        <v>0</v>
      </c>
      <c r="E1245" s="304">
        <f>INDEX(Method_calculation!$J$194:$L$217,Output_interface!I1245,Output_interface!H1245)</f>
        <v>0</v>
      </c>
      <c r="G1245" s="1">
        <f>VLOOKUP(A1245+1/48,Interface!$B$118:$D$483,3)</f>
        <v>5</v>
      </c>
      <c r="H1245" s="1">
        <f t="shared" si="105"/>
        <v>1</v>
      </c>
      <c r="I1245" s="1">
        <f t="shared" si="104"/>
        <v>10</v>
      </c>
    </row>
    <row r="1246" spans="1:9" x14ac:dyDescent="0.35">
      <c r="A1246" s="321">
        <f t="shared" si="107"/>
        <v>42055.416666663732</v>
      </c>
      <c r="B1246" s="303"/>
      <c r="C1246" s="303">
        <v>1211</v>
      </c>
      <c r="D1246" s="304">
        <f>INDEX(Method_calculation!$J$161:$L$184,Output_interface!I1246,Output_interface!H1246)</f>
        <v>0</v>
      </c>
      <c r="E1246" s="304">
        <f>INDEX(Method_calculation!$J$194:$L$217,Output_interface!I1246,Output_interface!H1246)</f>
        <v>0</v>
      </c>
      <c r="G1246" s="1">
        <f>VLOOKUP(A1246+1/48,Interface!$B$118:$D$483,3)</f>
        <v>5</v>
      </c>
      <c r="H1246" s="1">
        <f t="shared" si="105"/>
        <v>1</v>
      </c>
      <c r="I1246" s="1">
        <f t="shared" si="104"/>
        <v>11</v>
      </c>
    </row>
    <row r="1247" spans="1:9" x14ac:dyDescent="0.35">
      <c r="A1247" s="321">
        <f t="shared" si="107"/>
        <v>42055.458333330396</v>
      </c>
      <c r="B1247" s="303"/>
      <c r="C1247" s="303">
        <v>1212</v>
      </c>
      <c r="D1247" s="304">
        <f>INDEX(Method_calculation!$J$161:$L$184,Output_interface!I1247,Output_interface!H1247)</f>
        <v>0</v>
      </c>
      <c r="E1247" s="304">
        <f>INDEX(Method_calculation!$J$194:$L$217,Output_interface!I1247,Output_interface!H1247)</f>
        <v>0</v>
      </c>
      <c r="G1247" s="1">
        <f>VLOOKUP(A1247+1/48,Interface!$B$118:$D$483,3)</f>
        <v>5</v>
      </c>
      <c r="H1247" s="1">
        <f t="shared" si="105"/>
        <v>1</v>
      </c>
      <c r="I1247" s="1">
        <f t="shared" si="104"/>
        <v>12</v>
      </c>
    </row>
    <row r="1248" spans="1:9" x14ac:dyDescent="0.35">
      <c r="A1248" s="321">
        <f t="shared" si="107"/>
        <v>42055.499999997061</v>
      </c>
      <c r="B1248" s="303"/>
      <c r="C1248" s="303">
        <v>1213</v>
      </c>
      <c r="D1248" s="304">
        <f>INDEX(Method_calculation!$J$161:$L$184,Output_interface!I1248,Output_interface!H1248)</f>
        <v>0</v>
      </c>
      <c r="E1248" s="304">
        <f>INDEX(Method_calculation!$J$194:$L$217,Output_interface!I1248,Output_interface!H1248)</f>
        <v>0</v>
      </c>
      <c r="G1248" s="1">
        <f>VLOOKUP(A1248+1/48,Interface!$B$118:$D$483,3)</f>
        <v>5</v>
      </c>
      <c r="H1248" s="1">
        <f t="shared" si="105"/>
        <v>1</v>
      </c>
      <c r="I1248" s="1">
        <f t="shared" si="104"/>
        <v>13</v>
      </c>
    </row>
    <row r="1249" spans="1:9" x14ac:dyDescent="0.35">
      <c r="A1249" s="321">
        <f t="shared" si="107"/>
        <v>42055.541666663725</v>
      </c>
      <c r="B1249" s="303"/>
      <c r="C1249" s="303">
        <v>1214</v>
      </c>
      <c r="D1249" s="304">
        <f>INDEX(Method_calculation!$J$161:$L$184,Output_interface!I1249,Output_interface!H1249)</f>
        <v>0</v>
      </c>
      <c r="E1249" s="304">
        <f>INDEX(Method_calculation!$J$194:$L$217,Output_interface!I1249,Output_interface!H1249)</f>
        <v>0</v>
      </c>
      <c r="G1249" s="1">
        <f>VLOOKUP(A1249+1/48,Interface!$B$118:$D$483,3)</f>
        <v>5</v>
      </c>
      <c r="H1249" s="1">
        <f t="shared" si="105"/>
        <v>1</v>
      </c>
      <c r="I1249" s="1">
        <f t="shared" si="104"/>
        <v>14</v>
      </c>
    </row>
    <row r="1250" spans="1:9" x14ac:dyDescent="0.35">
      <c r="A1250" s="321">
        <f t="shared" si="107"/>
        <v>42055.583333330389</v>
      </c>
      <c r="B1250" s="303"/>
      <c r="C1250" s="303">
        <v>1215</v>
      </c>
      <c r="D1250" s="304">
        <f>INDEX(Method_calculation!$J$161:$L$184,Output_interface!I1250,Output_interface!H1250)</f>
        <v>0</v>
      </c>
      <c r="E1250" s="304">
        <f>INDEX(Method_calculation!$J$194:$L$217,Output_interface!I1250,Output_interface!H1250)</f>
        <v>0</v>
      </c>
      <c r="G1250" s="1">
        <f>VLOOKUP(A1250+1/48,Interface!$B$118:$D$483,3)</f>
        <v>5</v>
      </c>
      <c r="H1250" s="1">
        <f t="shared" si="105"/>
        <v>1</v>
      </c>
      <c r="I1250" s="1">
        <f t="shared" si="104"/>
        <v>15</v>
      </c>
    </row>
    <row r="1251" spans="1:9" x14ac:dyDescent="0.35">
      <c r="A1251" s="321">
        <f t="shared" si="107"/>
        <v>42055.624999997053</v>
      </c>
      <c r="B1251" s="303"/>
      <c r="C1251" s="303">
        <v>1216</v>
      </c>
      <c r="D1251" s="304">
        <f>INDEX(Method_calculation!$J$161:$L$184,Output_interface!I1251,Output_interface!H1251)</f>
        <v>0</v>
      </c>
      <c r="E1251" s="304">
        <f>INDEX(Method_calculation!$J$194:$L$217,Output_interface!I1251,Output_interface!H1251)</f>
        <v>0</v>
      </c>
      <c r="G1251" s="1">
        <f>VLOOKUP(A1251+1/48,Interface!$B$118:$D$483,3)</f>
        <v>5</v>
      </c>
      <c r="H1251" s="1">
        <f t="shared" si="105"/>
        <v>1</v>
      </c>
      <c r="I1251" s="1">
        <f t="shared" si="104"/>
        <v>16</v>
      </c>
    </row>
    <row r="1252" spans="1:9" x14ac:dyDescent="0.35">
      <c r="A1252" s="321">
        <f t="shared" si="107"/>
        <v>42055.666666663717</v>
      </c>
      <c r="B1252" s="303"/>
      <c r="C1252" s="303">
        <v>1217</v>
      </c>
      <c r="D1252" s="304">
        <f>INDEX(Method_calculation!$J$161:$L$184,Output_interface!I1252,Output_interface!H1252)</f>
        <v>0</v>
      </c>
      <c r="E1252" s="304">
        <f>INDEX(Method_calculation!$J$194:$L$217,Output_interface!I1252,Output_interface!H1252)</f>
        <v>0</v>
      </c>
      <c r="G1252" s="1">
        <f>VLOOKUP(A1252+1/48,Interface!$B$118:$D$483,3)</f>
        <v>5</v>
      </c>
      <c r="H1252" s="1">
        <f t="shared" si="105"/>
        <v>1</v>
      </c>
      <c r="I1252" s="1">
        <f t="shared" ref="I1252:I1315" si="109">MOD(C1252-1,24)+1</f>
        <v>17</v>
      </c>
    </row>
    <row r="1253" spans="1:9" x14ac:dyDescent="0.35">
      <c r="A1253" s="321">
        <f t="shared" si="107"/>
        <v>42055.708333330382</v>
      </c>
      <c r="B1253" s="303"/>
      <c r="C1253" s="303">
        <v>1218</v>
      </c>
      <c r="D1253" s="304">
        <f>INDEX(Method_calculation!$J$161:$L$184,Output_interface!I1253,Output_interface!H1253)</f>
        <v>0</v>
      </c>
      <c r="E1253" s="304">
        <f>INDEX(Method_calculation!$J$194:$L$217,Output_interface!I1253,Output_interface!H1253)</f>
        <v>0</v>
      </c>
      <c r="G1253" s="1">
        <f>VLOOKUP(A1253+1/48,Interface!$B$118:$D$483,3)</f>
        <v>5</v>
      </c>
      <c r="H1253" s="1">
        <f t="shared" ref="H1253:H1316" si="110">IF(G1253=7,3,IF(G1253=6,2,1))</f>
        <v>1</v>
      </c>
      <c r="I1253" s="1">
        <f t="shared" si="109"/>
        <v>18</v>
      </c>
    </row>
    <row r="1254" spans="1:9" x14ac:dyDescent="0.35">
      <c r="A1254" s="321">
        <f t="shared" si="107"/>
        <v>42055.749999997046</v>
      </c>
      <c r="B1254" s="303"/>
      <c r="C1254" s="303">
        <v>1219</v>
      </c>
      <c r="D1254" s="304">
        <f>INDEX(Method_calculation!$J$161:$L$184,Output_interface!I1254,Output_interface!H1254)</f>
        <v>0</v>
      </c>
      <c r="E1254" s="304">
        <f>INDEX(Method_calculation!$J$194:$L$217,Output_interface!I1254,Output_interface!H1254)</f>
        <v>0</v>
      </c>
      <c r="G1254" s="1">
        <f>VLOOKUP(A1254+1/48,Interface!$B$118:$D$483,3)</f>
        <v>5</v>
      </c>
      <c r="H1254" s="1">
        <f t="shared" si="110"/>
        <v>1</v>
      </c>
      <c r="I1254" s="1">
        <f t="shared" si="109"/>
        <v>19</v>
      </c>
    </row>
    <row r="1255" spans="1:9" x14ac:dyDescent="0.35">
      <c r="A1255" s="321">
        <f t="shared" si="107"/>
        <v>42055.79166666371</v>
      </c>
      <c r="B1255" s="303"/>
      <c r="C1255" s="303">
        <v>1220</v>
      </c>
      <c r="D1255" s="304">
        <f>INDEX(Method_calculation!$J$161:$L$184,Output_interface!I1255,Output_interface!H1255)</f>
        <v>0</v>
      </c>
      <c r="E1255" s="304">
        <f>INDEX(Method_calculation!$J$194:$L$217,Output_interface!I1255,Output_interface!H1255)</f>
        <v>0</v>
      </c>
      <c r="G1255" s="1">
        <f>VLOOKUP(A1255+1/48,Interface!$B$118:$D$483,3)</f>
        <v>5</v>
      </c>
      <c r="H1255" s="1">
        <f t="shared" si="110"/>
        <v>1</v>
      </c>
      <c r="I1255" s="1">
        <f t="shared" si="109"/>
        <v>20</v>
      </c>
    </row>
    <row r="1256" spans="1:9" x14ac:dyDescent="0.35">
      <c r="A1256" s="321">
        <f t="shared" si="107"/>
        <v>42055.833333330374</v>
      </c>
      <c r="B1256" s="303"/>
      <c r="C1256" s="303">
        <v>1221</v>
      </c>
      <c r="D1256" s="304">
        <f>INDEX(Method_calculation!$J$161:$L$184,Output_interface!I1256,Output_interface!H1256)</f>
        <v>0</v>
      </c>
      <c r="E1256" s="304">
        <f>INDEX(Method_calculation!$J$194:$L$217,Output_interface!I1256,Output_interface!H1256)</f>
        <v>0</v>
      </c>
      <c r="G1256" s="1">
        <f>VLOOKUP(A1256+1/48,Interface!$B$118:$D$483,3)</f>
        <v>5</v>
      </c>
      <c r="H1256" s="1">
        <f t="shared" si="110"/>
        <v>1</v>
      </c>
      <c r="I1256" s="1">
        <f t="shared" si="109"/>
        <v>21</v>
      </c>
    </row>
    <row r="1257" spans="1:9" x14ac:dyDescent="0.35">
      <c r="A1257" s="321">
        <f t="shared" si="107"/>
        <v>42055.874999997039</v>
      </c>
      <c r="B1257" s="303"/>
      <c r="C1257" s="303">
        <v>1222</v>
      </c>
      <c r="D1257" s="304">
        <f>INDEX(Method_calculation!$J$161:$L$184,Output_interface!I1257,Output_interface!H1257)</f>
        <v>0</v>
      </c>
      <c r="E1257" s="304">
        <f>INDEX(Method_calculation!$J$194:$L$217,Output_interface!I1257,Output_interface!H1257)</f>
        <v>0</v>
      </c>
      <c r="G1257" s="1">
        <f>VLOOKUP(A1257+1/48,Interface!$B$118:$D$483,3)</f>
        <v>5</v>
      </c>
      <c r="H1257" s="1">
        <f t="shared" si="110"/>
        <v>1</v>
      </c>
      <c r="I1257" s="1">
        <f t="shared" si="109"/>
        <v>22</v>
      </c>
    </row>
    <row r="1258" spans="1:9" x14ac:dyDescent="0.35">
      <c r="A1258" s="321">
        <f t="shared" si="107"/>
        <v>42055.916666663703</v>
      </c>
      <c r="B1258" s="303"/>
      <c r="C1258" s="303">
        <v>1223</v>
      </c>
      <c r="D1258" s="304">
        <f>INDEX(Method_calculation!$J$161:$L$184,Output_interface!I1258,Output_interface!H1258)</f>
        <v>0</v>
      </c>
      <c r="E1258" s="304">
        <f>INDEX(Method_calculation!$J$194:$L$217,Output_interface!I1258,Output_interface!H1258)</f>
        <v>0</v>
      </c>
      <c r="G1258" s="1">
        <f>VLOOKUP(A1258+1/48,Interface!$B$118:$D$483,3)</f>
        <v>5</v>
      </c>
      <c r="H1258" s="1">
        <f t="shared" si="110"/>
        <v>1</v>
      </c>
      <c r="I1258" s="1">
        <f t="shared" si="109"/>
        <v>23</v>
      </c>
    </row>
    <row r="1259" spans="1:9" x14ac:dyDescent="0.35">
      <c r="A1259" s="322">
        <f t="shared" si="107"/>
        <v>42055.958333330367</v>
      </c>
      <c r="B1259" s="306"/>
      <c r="C1259" s="306">
        <v>1224</v>
      </c>
      <c r="D1259" s="307">
        <f>INDEX(Method_calculation!$J$161:$L$184,Output_interface!I1259,Output_interface!H1259)</f>
        <v>0</v>
      </c>
      <c r="E1259" s="307">
        <f>INDEX(Method_calculation!$J$194:$L$217,Output_interface!I1259,Output_interface!H1259)</f>
        <v>0</v>
      </c>
      <c r="G1259" s="1">
        <f>VLOOKUP(A1259+1/48,Interface!$B$118:$D$483,3)</f>
        <v>5</v>
      </c>
      <c r="H1259" s="1">
        <f t="shared" si="110"/>
        <v>1</v>
      </c>
      <c r="I1259" s="1">
        <f t="shared" si="109"/>
        <v>24</v>
      </c>
    </row>
    <row r="1260" spans="1:9" x14ac:dyDescent="0.35">
      <c r="A1260" s="299">
        <f t="shared" si="107"/>
        <v>42055.999999997031</v>
      </c>
      <c r="B1260" s="300" t="str">
        <f t="shared" ref="B1260" si="111">INDEX($H$27:$H$29,H1260)</f>
        <v>Saturday</v>
      </c>
      <c r="C1260" s="300">
        <v>1225</v>
      </c>
      <c r="D1260" s="301">
        <f>INDEX(Method_calculation!$J$161:$L$184,Output_interface!I1260,Output_interface!H1260)</f>
        <v>0</v>
      </c>
      <c r="E1260" s="301">
        <f>INDEX(Method_calculation!$J$194:$L$217,Output_interface!I1260,Output_interface!H1260)</f>
        <v>0</v>
      </c>
      <c r="G1260" s="1">
        <f>VLOOKUP(A1260+1/48,Interface!$B$118:$D$483,3)</f>
        <v>6</v>
      </c>
      <c r="H1260" s="1">
        <f t="shared" si="110"/>
        <v>2</v>
      </c>
      <c r="I1260" s="1">
        <f t="shared" si="109"/>
        <v>1</v>
      </c>
    </row>
    <row r="1261" spans="1:9" x14ac:dyDescent="0.35">
      <c r="A1261" s="321">
        <f t="shared" si="107"/>
        <v>42056.041666663696</v>
      </c>
      <c r="B1261" s="303"/>
      <c r="C1261" s="303">
        <v>1226</v>
      </c>
      <c r="D1261" s="304">
        <f>INDEX(Method_calculation!$J$161:$L$184,Output_interface!I1261,Output_interface!H1261)</f>
        <v>0</v>
      </c>
      <c r="E1261" s="304">
        <f>INDEX(Method_calculation!$J$194:$L$217,Output_interface!I1261,Output_interface!H1261)</f>
        <v>0</v>
      </c>
      <c r="G1261" s="1">
        <f>VLOOKUP(A1261+1/48,Interface!$B$118:$D$483,3)</f>
        <v>6</v>
      </c>
      <c r="H1261" s="1">
        <f t="shared" si="110"/>
        <v>2</v>
      </c>
      <c r="I1261" s="1">
        <f t="shared" si="109"/>
        <v>2</v>
      </c>
    </row>
    <row r="1262" spans="1:9" x14ac:dyDescent="0.35">
      <c r="A1262" s="321">
        <f t="shared" si="107"/>
        <v>42056.08333333036</v>
      </c>
      <c r="B1262" s="303"/>
      <c r="C1262" s="303">
        <v>1227</v>
      </c>
      <c r="D1262" s="304">
        <f>INDEX(Method_calculation!$J$161:$L$184,Output_interface!I1262,Output_interface!H1262)</f>
        <v>0</v>
      </c>
      <c r="E1262" s="304">
        <f>INDEX(Method_calculation!$J$194:$L$217,Output_interface!I1262,Output_interface!H1262)</f>
        <v>0</v>
      </c>
      <c r="G1262" s="1">
        <f>VLOOKUP(A1262+1/48,Interface!$B$118:$D$483,3)</f>
        <v>6</v>
      </c>
      <c r="H1262" s="1">
        <f t="shared" si="110"/>
        <v>2</v>
      </c>
      <c r="I1262" s="1">
        <f t="shared" si="109"/>
        <v>3</v>
      </c>
    </row>
    <row r="1263" spans="1:9" x14ac:dyDescent="0.35">
      <c r="A1263" s="321">
        <f t="shared" si="107"/>
        <v>42056.124999997024</v>
      </c>
      <c r="B1263" s="303"/>
      <c r="C1263" s="303">
        <v>1228</v>
      </c>
      <c r="D1263" s="304">
        <f>INDEX(Method_calculation!$J$161:$L$184,Output_interface!I1263,Output_interface!H1263)</f>
        <v>0</v>
      </c>
      <c r="E1263" s="304">
        <f>INDEX(Method_calculation!$J$194:$L$217,Output_interface!I1263,Output_interface!H1263)</f>
        <v>0</v>
      </c>
      <c r="G1263" s="1">
        <f>VLOOKUP(A1263+1/48,Interface!$B$118:$D$483,3)</f>
        <v>6</v>
      </c>
      <c r="H1263" s="1">
        <f t="shared" si="110"/>
        <v>2</v>
      </c>
      <c r="I1263" s="1">
        <f t="shared" si="109"/>
        <v>4</v>
      </c>
    </row>
    <row r="1264" spans="1:9" x14ac:dyDescent="0.35">
      <c r="A1264" s="321">
        <f t="shared" si="107"/>
        <v>42056.166666663688</v>
      </c>
      <c r="B1264" s="303"/>
      <c r="C1264" s="303">
        <v>1229</v>
      </c>
      <c r="D1264" s="304">
        <f>INDEX(Method_calculation!$J$161:$L$184,Output_interface!I1264,Output_interface!H1264)</f>
        <v>0</v>
      </c>
      <c r="E1264" s="304">
        <f>INDEX(Method_calculation!$J$194:$L$217,Output_interface!I1264,Output_interface!H1264)</f>
        <v>0</v>
      </c>
      <c r="G1264" s="1">
        <f>VLOOKUP(A1264+1/48,Interface!$B$118:$D$483,3)</f>
        <v>6</v>
      </c>
      <c r="H1264" s="1">
        <f t="shared" si="110"/>
        <v>2</v>
      </c>
      <c r="I1264" s="1">
        <f t="shared" si="109"/>
        <v>5</v>
      </c>
    </row>
    <row r="1265" spans="1:9" x14ac:dyDescent="0.35">
      <c r="A1265" s="321">
        <f t="shared" si="107"/>
        <v>42056.208333330353</v>
      </c>
      <c r="B1265" s="303"/>
      <c r="C1265" s="303">
        <v>1230</v>
      </c>
      <c r="D1265" s="304">
        <f>INDEX(Method_calculation!$J$161:$L$184,Output_interface!I1265,Output_interface!H1265)</f>
        <v>0</v>
      </c>
      <c r="E1265" s="304">
        <f>INDEX(Method_calculation!$J$194:$L$217,Output_interface!I1265,Output_interface!H1265)</f>
        <v>0</v>
      </c>
      <c r="G1265" s="1">
        <f>VLOOKUP(A1265+1/48,Interface!$B$118:$D$483,3)</f>
        <v>6</v>
      </c>
      <c r="H1265" s="1">
        <f t="shared" si="110"/>
        <v>2</v>
      </c>
      <c r="I1265" s="1">
        <f t="shared" si="109"/>
        <v>6</v>
      </c>
    </row>
    <row r="1266" spans="1:9" x14ac:dyDescent="0.35">
      <c r="A1266" s="321">
        <f t="shared" si="107"/>
        <v>42056.249999997017</v>
      </c>
      <c r="B1266" s="303"/>
      <c r="C1266" s="303">
        <v>1231</v>
      </c>
      <c r="D1266" s="304">
        <f>INDEX(Method_calculation!$J$161:$L$184,Output_interface!I1266,Output_interface!H1266)</f>
        <v>0</v>
      </c>
      <c r="E1266" s="304">
        <f>INDEX(Method_calculation!$J$194:$L$217,Output_interface!I1266,Output_interface!H1266)</f>
        <v>0</v>
      </c>
      <c r="G1266" s="1">
        <f>VLOOKUP(A1266+1/48,Interface!$B$118:$D$483,3)</f>
        <v>6</v>
      </c>
      <c r="H1266" s="1">
        <f t="shared" si="110"/>
        <v>2</v>
      </c>
      <c r="I1266" s="1">
        <f t="shared" si="109"/>
        <v>7</v>
      </c>
    </row>
    <row r="1267" spans="1:9" x14ac:dyDescent="0.35">
      <c r="A1267" s="321">
        <f t="shared" si="107"/>
        <v>42056.291666663681</v>
      </c>
      <c r="B1267" s="303"/>
      <c r="C1267" s="303">
        <v>1232</v>
      </c>
      <c r="D1267" s="304">
        <f>INDEX(Method_calculation!$J$161:$L$184,Output_interface!I1267,Output_interface!H1267)</f>
        <v>0</v>
      </c>
      <c r="E1267" s="304">
        <f>INDEX(Method_calculation!$J$194:$L$217,Output_interface!I1267,Output_interface!H1267)</f>
        <v>0</v>
      </c>
      <c r="G1267" s="1">
        <f>VLOOKUP(A1267+1/48,Interface!$B$118:$D$483,3)</f>
        <v>6</v>
      </c>
      <c r="H1267" s="1">
        <f t="shared" si="110"/>
        <v>2</v>
      </c>
      <c r="I1267" s="1">
        <f t="shared" si="109"/>
        <v>8</v>
      </c>
    </row>
    <row r="1268" spans="1:9" x14ac:dyDescent="0.35">
      <c r="A1268" s="321">
        <f t="shared" si="107"/>
        <v>42056.333333330345</v>
      </c>
      <c r="B1268" s="303"/>
      <c r="C1268" s="303">
        <v>1233</v>
      </c>
      <c r="D1268" s="304">
        <f>INDEX(Method_calculation!$J$161:$L$184,Output_interface!I1268,Output_interface!H1268)</f>
        <v>0</v>
      </c>
      <c r="E1268" s="304">
        <f>INDEX(Method_calculation!$J$194:$L$217,Output_interface!I1268,Output_interface!H1268)</f>
        <v>0</v>
      </c>
      <c r="G1268" s="1">
        <f>VLOOKUP(A1268+1/48,Interface!$B$118:$D$483,3)</f>
        <v>6</v>
      </c>
      <c r="H1268" s="1">
        <f t="shared" si="110"/>
        <v>2</v>
      </c>
      <c r="I1268" s="1">
        <f t="shared" si="109"/>
        <v>9</v>
      </c>
    </row>
    <row r="1269" spans="1:9" x14ac:dyDescent="0.35">
      <c r="A1269" s="321">
        <f t="shared" si="107"/>
        <v>42056.37499999701</v>
      </c>
      <c r="B1269" s="303"/>
      <c r="C1269" s="303">
        <v>1234</v>
      </c>
      <c r="D1269" s="304">
        <f>INDEX(Method_calculation!$J$161:$L$184,Output_interface!I1269,Output_interface!H1269)</f>
        <v>0</v>
      </c>
      <c r="E1269" s="304">
        <f>INDEX(Method_calculation!$J$194:$L$217,Output_interface!I1269,Output_interface!H1269)</f>
        <v>0</v>
      </c>
      <c r="G1269" s="1">
        <f>VLOOKUP(A1269+1/48,Interface!$B$118:$D$483,3)</f>
        <v>6</v>
      </c>
      <c r="H1269" s="1">
        <f t="shared" si="110"/>
        <v>2</v>
      </c>
      <c r="I1269" s="1">
        <f t="shared" si="109"/>
        <v>10</v>
      </c>
    </row>
    <row r="1270" spans="1:9" x14ac:dyDescent="0.35">
      <c r="A1270" s="321">
        <f t="shared" si="107"/>
        <v>42056.416666663674</v>
      </c>
      <c r="B1270" s="303"/>
      <c r="C1270" s="303">
        <v>1235</v>
      </c>
      <c r="D1270" s="304">
        <f>INDEX(Method_calculation!$J$161:$L$184,Output_interface!I1270,Output_interface!H1270)</f>
        <v>0</v>
      </c>
      <c r="E1270" s="304">
        <f>INDEX(Method_calculation!$J$194:$L$217,Output_interface!I1270,Output_interface!H1270)</f>
        <v>0</v>
      </c>
      <c r="G1270" s="1">
        <f>VLOOKUP(A1270+1/48,Interface!$B$118:$D$483,3)</f>
        <v>6</v>
      </c>
      <c r="H1270" s="1">
        <f t="shared" si="110"/>
        <v>2</v>
      </c>
      <c r="I1270" s="1">
        <f t="shared" si="109"/>
        <v>11</v>
      </c>
    </row>
    <row r="1271" spans="1:9" x14ac:dyDescent="0.35">
      <c r="A1271" s="321">
        <f t="shared" si="107"/>
        <v>42056.458333330338</v>
      </c>
      <c r="B1271" s="303"/>
      <c r="C1271" s="303">
        <v>1236</v>
      </c>
      <c r="D1271" s="304">
        <f>INDEX(Method_calculation!$J$161:$L$184,Output_interface!I1271,Output_interface!H1271)</f>
        <v>0</v>
      </c>
      <c r="E1271" s="304">
        <f>INDEX(Method_calculation!$J$194:$L$217,Output_interface!I1271,Output_interface!H1271)</f>
        <v>0</v>
      </c>
      <c r="G1271" s="1">
        <f>VLOOKUP(A1271+1/48,Interface!$B$118:$D$483,3)</f>
        <v>6</v>
      </c>
      <c r="H1271" s="1">
        <f t="shared" si="110"/>
        <v>2</v>
      </c>
      <c r="I1271" s="1">
        <f t="shared" si="109"/>
        <v>12</v>
      </c>
    </row>
    <row r="1272" spans="1:9" x14ac:dyDescent="0.35">
      <c r="A1272" s="321">
        <f t="shared" si="107"/>
        <v>42056.499999997002</v>
      </c>
      <c r="B1272" s="303"/>
      <c r="C1272" s="303">
        <v>1237</v>
      </c>
      <c r="D1272" s="304">
        <f>INDEX(Method_calculation!$J$161:$L$184,Output_interface!I1272,Output_interface!H1272)</f>
        <v>0</v>
      </c>
      <c r="E1272" s="304">
        <f>INDEX(Method_calculation!$J$194:$L$217,Output_interface!I1272,Output_interface!H1272)</f>
        <v>0</v>
      </c>
      <c r="G1272" s="1">
        <f>VLOOKUP(A1272+1/48,Interface!$B$118:$D$483,3)</f>
        <v>6</v>
      </c>
      <c r="H1272" s="1">
        <f t="shared" si="110"/>
        <v>2</v>
      </c>
      <c r="I1272" s="1">
        <f t="shared" si="109"/>
        <v>13</v>
      </c>
    </row>
    <row r="1273" spans="1:9" x14ac:dyDescent="0.35">
      <c r="A1273" s="321">
        <f t="shared" si="107"/>
        <v>42056.541666663667</v>
      </c>
      <c r="B1273" s="303"/>
      <c r="C1273" s="303">
        <v>1238</v>
      </c>
      <c r="D1273" s="304">
        <f>INDEX(Method_calculation!$J$161:$L$184,Output_interface!I1273,Output_interface!H1273)</f>
        <v>0</v>
      </c>
      <c r="E1273" s="304">
        <f>INDEX(Method_calculation!$J$194:$L$217,Output_interface!I1273,Output_interface!H1273)</f>
        <v>0</v>
      </c>
      <c r="G1273" s="1">
        <f>VLOOKUP(A1273+1/48,Interface!$B$118:$D$483,3)</f>
        <v>6</v>
      </c>
      <c r="H1273" s="1">
        <f t="shared" si="110"/>
        <v>2</v>
      </c>
      <c r="I1273" s="1">
        <f t="shared" si="109"/>
        <v>14</v>
      </c>
    </row>
    <row r="1274" spans="1:9" x14ac:dyDescent="0.35">
      <c r="A1274" s="321">
        <f t="shared" si="107"/>
        <v>42056.583333330331</v>
      </c>
      <c r="B1274" s="303"/>
      <c r="C1274" s="303">
        <v>1239</v>
      </c>
      <c r="D1274" s="304">
        <f>INDEX(Method_calculation!$J$161:$L$184,Output_interface!I1274,Output_interface!H1274)</f>
        <v>0</v>
      </c>
      <c r="E1274" s="304">
        <f>INDEX(Method_calculation!$J$194:$L$217,Output_interface!I1274,Output_interface!H1274)</f>
        <v>0</v>
      </c>
      <c r="G1274" s="1">
        <f>VLOOKUP(A1274+1/48,Interface!$B$118:$D$483,3)</f>
        <v>6</v>
      </c>
      <c r="H1274" s="1">
        <f t="shared" si="110"/>
        <v>2</v>
      </c>
      <c r="I1274" s="1">
        <f t="shared" si="109"/>
        <v>15</v>
      </c>
    </row>
    <row r="1275" spans="1:9" x14ac:dyDescent="0.35">
      <c r="A1275" s="321">
        <f t="shared" si="107"/>
        <v>42056.624999996995</v>
      </c>
      <c r="B1275" s="303"/>
      <c r="C1275" s="303">
        <v>1240</v>
      </c>
      <c r="D1275" s="304">
        <f>INDEX(Method_calculation!$J$161:$L$184,Output_interface!I1275,Output_interface!H1275)</f>
        <v>0</v>
      </c>
      <c r="E1275" s="304">
        <f>INDEX(Method_calculation!$J$194:$L$217,Output_interface!I1275,Output_interface!H1275)</f>
        <v>0</v>
      </c>
      <c r="G1275" s="1">
        <f>VLOOKUP(A1275+1/48,Interface!$B$118:$D$483,3)</f>
        <v>6</v>
      </c>
      <c r="H1275" s="1">
        <f t="shared" si="110"/>
        <v>2</v>
      </c>
      <c r="I1275" s="1">
        <f t="shared" si="109"/>
        <v>16</v>
      </c>
    </row>
    <row r="1276" spans="1:9" x14ac:dyDescent="0.35">
      <c r="A1276" s="321">
        <f t="shared" si="107"/>
        <v>42056.666666663659</v>
      </c>
      <c r="B1276" s="303"/>
      <c r="C1276" s="303">
        <v>1241</v>
      </c>
      <c r="D1276" s="304">
        <f>INDEX(Method_calculation!$J$161:$L$184,Output_interface!I1276,Output_interface!H1276)</f>
        <v>0</v>
      </c>
      <c r="E1276" s="304">
        <f>INDEX(Method_calculation!$J$194:$L$217,Output_interface!I1276,Output_interface!H1276)</f>
        <v>0</v>
      </c>
      <c r="G1276" s="1">
        <f>VLOOKUP(A1276+1/48,Interface!$B$118:$D$483,3)</f>
        <v>6</v>
      </c>
      <c r="H1276" s="1">
        <f t="shared" si="110"/>
        <v>2</v>
      </c>
      <c r="I1276" s="1">
        <f t="shared" si="109"/>
        <v>17</v>
      </c>
    </row>
    <row r="1277" spans="1:9" x14ac:dyDescent="0.35">
      <c r="A1277" s="321">
        <f t="shared" si="107"/>
        <v>42056.708333330324</v>
      </c>
      <c r="B1277" s="303"/>
      <c r="C1277" s="303">
        <v>1242</v>
      </c>
      <c r="D1277" s="304">
        <f>INDEX(Method_calculation!$J$161:$L$184,Output_interface!I1277,Output_interface!H1277)</f>
        <v>0</v>
      </c>
      <c r="E1277" s="304">
        <f>INDEX(Method_calculation!$J$194:$L$217,Output_interface!I1277,Output_interface!H1277)</f>
        <v>0</v>
      </c>
      <c r="G1277" s="1">
        <f>VLOOKUP(A1277+1/48,Interface!$B$118:$D$483,3)</f>
        <v>6</v>
      </c>
      <c r="H1277" s="1">
        <f t="shared" si="110"/>
        <v>2</v>
      </c>
      <c r="I1277" s="1">
        <f t="shared" si="109"/>
        <v>18</v>
      </c>
    </row>
    <row r="1278" spans="1:9" x14ac:dyDescent="0.35">
      <c r="A1278" s="321">
        <f t="shared" si="107"/>
        <v>42056.749999996988</v>
      </c>
      <c r="B1278" s="303"/>
      <c r="C1278" s="303">
        <v>1243</v>
      </c>
      <c r="D1278" s="304">
        <f>INDEX(Method_calculation!$J$161:$L$184,Output_interface!I1278,Output_interface!H1278)</f>
        <v>0</v>
      </c>
      <c r="E1278" s="304">
        <f>INDEX(Method_calculation!$J$194:$L$217,Output_interface!I1278,Output_interface!H1278)</f>
        <v>0</v>
      </c>
      <c r="G1278" s="1">
        <f>VLOOKUP(A1278+1/48,Interface!$B$118:$D$483,3)</f>
        <v>6</v>
      </c>
      <c r="H1278" s="1">
        <f t="shared" si="110"/>
        <v>2</v>
      </c>
      <c r="I1278" s="1">
        <f t="shared" si="109"/>
        <v>19</v>
      </c>
    </row>
    <row r="1279" spans="1:9" x14ac:dyDescent="0.35">
      <c r="A1279" s="321">
        <f t="shared" si="107"/>
        <v>42056.791666663652</v>
      </c>
      <c r="B1279" s="303"/>
      <c r="C1279" s="303">
        <v>1244</v>
      </c>
      <c r="D1279" s="304">
        <f>INDEX(Method_calculation!$J$161:$L$184,Output_interface!I1279,Output_interface!H1279)</f>
        <v>0</v>
      </c>
      <c r="E1279" s="304">
        <f>INDEX(Method_calculation!$J$194:$L$217,Output_interface!I1279,Output_interface!H1279)</f>
        <v>0</v>
      </c>
      <c r="G1279" s="1">
        <f>VLOOKUP(A1279+1/48,Interface!$B$118:$D$483,3)</f>
        <v>6</v>
      </c>
      <c r="H1279" s="1">
        <f t="shared" si="110"/>
        <v>2</v>
      </c>
      <c r="I1279" s="1">
        <f t="shared" si="109"/>
        <v>20</v>
      </c>
    </row>
    <row r="1280" spans="1:9" x14ac:dyDescent="0.35">
      <c r="A1280" s="321">
        <f t="shared" si="107"/>
        <v>42056.833333330316</v>
      </c>
      <c r="B1280" s="303"/>
      <c r="C1280" s="303">
        <v>1245</v>
      </c>
      <c r="D1280" s="304">
        <f>INDEX(Method_calculation!$J$161:$L$184,Output_interface!I1280,Output_interface!H1280)</f>
        <v>0</v>
      </c>
      <c r="E1280" s="304">
        <f>INDEX(Method_calculation!$J$194:$L$217,Output_interface!I1280,Output_interface!H1280)</f>
        <v>0</v>
      </c>
      <c r="G1280" s="1">
        <f>VLOOKUP(A1280+1/48,Interface!$B$118:$D$483,3)</f>
        <v>6</v>
      </c>
      <c r="H1280" s="1">
        <f t="shared" si="110"/>
        <v>2</v>
      </c>
      <c r="I1280" s="1">
        <f t="shared" si="109"/>
        <v>21</v>
      </c>
    </row>
    <row r="1281" spans="1:9" x14ac:dyDescent="0.35">
      <c r="A1281" s="321">
        <f t="shared" si="107"/>
        <v>42056.87499999698</v>
      </c>
      <c r="B1281" s="303"/>
      <c r="C1281" s="303">
        <v>1246</v>
      </c>
      <c r="D1281" s="304">
        <f>INDEX(Method_calculation!$J$161:$L$184,Output_interface!I1281,Output_interface!H1281)</f>
        <v>0</v>
      </c>
      <c r="E1281" s="304">
        <f>INDEX(Method_calculation!$J$194:$L$217,Output_interface!I1281,Output_interface!H1281)</f>
        <v>0</v>
      </c>
      <c r="G1281" s="1">
        <f>VLOOKUP(A1281+1/48,Interface!$B$118:$D$483,3)</f>
        <v>6</v>
      </c>
      <c r="H1281" s="1">
        <f t="shared" si="110"/>
        <v>2</v>
      </c>
      <c r="I1281" s="1">
        <f t="shared" si="109"/>
        <v>22</v>
      </c>
    </row>
    <row r="1282" spans="1:9" x14ac:dyDescent="0.35">
      <c r="A1282" s="321">
        <f t="shared" si="107"/>
        <v>42056.916666663645</v>
      </c>
      <c r="B1282" s="303"/>
      <c r="C1282" s="303">
        <v>1247</v>
      </c>
      <c r="D1282" s="304">
        <f>INDEX(Method_calculation!$J$161:$L$184,Output_interface!I1282,Output_interface!H1282)</f>
        <v>0</v>
      </c>
      <c r="E1282" s="304">
        <f>INDEX(Method_calculation!$J$194:$L$217,Output_interface!I1282,Output_interface!H1282)</f>
        <v>0</v>
      </c>
      <c r="G1282" s="1">
        <f>VLOOKUP(A1282+1/48,Interface!$B$118:$D$483,3)</f>
        <v>6</v>
      </c>
      <c r="H1282" s="1">
        <f t="shared" si="110"/>
        <v>2</v>
      </c>
      <c r="I1282" s="1">
        <f t="shared" si="109"/>
        <v>23</v>
      </c>
    </row>
    <row r="1283" spans="1:9" x14ac:dyDescent="0.35">
      <c r="A1283" s="322">
        <f t="shared" si="107"/>
        <v>42056.958333330309</v>
      </c>
      <c r="B1283" s="306"/>
      <c r="C1283" s="306">
        <v>1248</v>
      </c>
      <c r="D1283" s="307">
        <f>INDEX(Method_calculation!$J$161:$L$184,Output_interface!I1283,Output_interface!H1283)</f>
        <v>0</v>
      </c>
      <c r="E1283" s="307">
        <f>INDEX(Method_calculation!$J$194:$L$217,Output_interface!I1283,Output_interface!H1283)</f>
        <v>0</v>
      </c>
      <c r="G1283" s="1">
        <f>VLOOKUP(A1283+1/48,Interface!$B$118:$D$483,3)</f>
        <v>6</v>
      </c>
      <c r="H1283" s="1">
        <f t="shared" si="110"/>
        <v>2</v>
      </c>
      <c r="I1283" s="1">
        <f t="shared" si="109"/>
        <v>24</v>
      </c>
    </row>
    <row r="1284" spans="1:9" x14ac:dyDescent="0.35">
      <c r="A1284" s="299">
        <f t="shared" si="107"/>
        <v>42056.999999996973</v>
      </c>
      <c r="B1284" s="300" t="str">
        <f t="shared" ref="B1284" si="112">INDEX($H$27:$H$29,H1284)</f>
        <v>Holiday</v>
      </c>
      <c r="C1284" s="300">
        <v>1249</v>
      </c>
      <c r="D1284" s="301">
        <f>INDEX(Method_calculation!$J$161:$L$184,Output_interface!I1284,Output_interface!H1284)</f>
        <v>0</v>
      </c>
      <c r="E1284" s="301">
        <f>INDEX(Method_calculation!$J$194:$L$217,Output_interface!I1284,Output_interface!H1284)</f>
        <v>0</v>
      </c>
      <c r="G1284" s="1">
        <f>VLOOKUP(A1284+1/48,Interface!$B$118:$D$483,3)</f>
        <v>7</v>
      </c>
      <c r="H1284" s="1">
        <f t="shared" si="110"/>
        <v>3</v>
      </c>
      <c r="I1284" s="1">
        <f t="shared" si="109"/>
        <v>1</v>
      </c>
    </row>
    <row r="1285" spans="1:9" x14ac:dyDescent="0.35">
      <c r="A1285" s="321">
        <f t="shared" si="107"/>
        <v>42057.041666663637</v>
      </c>
      <c r="B1285" s="303"/>
      <c r="C1285" s="303">
        <v>1250</v>
      </c>
      <c r="D1285" s="304">
        <f>INDEX(Method_calculation!$J$161:$L$184,Output_interface!I1285,Output_interface!H1285)</f>
        <v>0</v>
      </c>
      <c r="E1285" s="304">
        <f>INDEX(Method_calculation!$J$194:$L$217,Output_interface!I1285,Output_interface!H1285)</f>
        <v>0</v>
      </c>
      <c r="G1285" s="1">
        <f>VLOOKUP(A1285+1/48,Interface!$B$118:$D$483,3)</f>
        <v>7</v>
      </c>
      <c r="H1285" s="1">
        <f t="shared" si="110"/>
        <v>3</v>
      </c>
      <c r="I1285" s="1">
        <f t="shared" si="109"/>
        <v>2</v>
      </c>
    </row>
    <row r="1286" spans="1:9" x14ac:dyDescent="0.35">
      <c r="A1286" s="321">
        <f t="shared" si="107"/>
        <v>42057.083333330302</v>
      </c>
      <c r="B1286" s="303"/>
      <c r="C1286" s="303">
        <v>1251</v>
      </c>
      <c r="D1286" s="304">
        <f>INDEX(Method_calculation!$J$161:$L$184,Output_interface!I1286,Output_interface!H1286)</f>
        <v>0</v>
      </c>
      <c r="E1286" s="304">
        <f>INDEX(Method_calculation!$J$194:$L$217,Output_interface!I1286,Output_interface!H1286)</f>
        <v>0</v>
      </c>
      <c r="G1286" s="1">
        <f>VLOOKUP(A1286+1/48,Interface!$B$118:$D$483,3)</f>
        <v>7</v>
      </c>
      <c r="H1286" s="1">
        <f t="shared" si="110"/>
        <v>3</v>
      </c>
      <c r="I1286" s="1">
        <f t="shared" si="109"/>
        <v>3</v>
      </c>
    </row>
    <row r="1287" spans="1:9" x14ac:dyDescent="0.35">
      <c r="A1287" s="321">
        <f t="shared" si="107"/>
        <v>42057.124999996966</v>
      </c>
      <c r="B1287" s="303"/>
      <c r="C1287" s="303">
        <v>1252</v>
      </c>
      <c r="D1287" s="304">
        <f>INDEX(Method_calculation!$J$161:$L$184,Output_interface!I1287,Output_interface!H1287)</f>
        <v>0</v>
      </c>
      <c r="E1287" s="304">
        <f>INDEX(Method_calculation!$J$194:$L$217,Output_interface!I1287,Output_interface!H1287)</f>
        <v>0</v>
      </c>
      <c r="G1287" s="1">
        <f>VLOOKUP(A1287+1/48,Interface!$B$118:$D$483,3)</f>
        <v>7</v>
      </c>
      <c r="H1287" s="1">
        <f t="shared" si="110"/>
        <v>3</v>
      </c>
      <c r="I1287" s="1">
        <f t="shared" si="109"/>
        <v>4</v>
      </c>
    </row>
    <row r="1288" spans="1:9" x14ac:dyDescent="0.35">
      <c r="A1288" s="321">
        <f t="shared" si="107"/>
        <v>42057.16666666363</v>
      </c>
      <c r="B1288" s="303"/>
      <c r="C1288" s="303">
        <v>1253</v>
      </c>
      <c r="D1288" s="304">
        <f>INDEX(Method_calculation!$J$161:$L$184,Output_interface!I1288,Output_interface!H1288)</f>
        <v>0</v>
      </c>
      <c r="E1288" s="304">
        <f>INDEX(Method_calculation!$J$194:$L$217,Output_interface!I1288,Output_interface!H1288)</f>
        <v>0</v>
      </c>
      <c r="G1288" s="1">
        <f>VLOOKUP(A1288+1/48,Interface!$B$118:$D$483,3)</f>
        <v>7</v>
      </c>
      <c r="H1288" s="1">
        <f t="shared" si="110"/>
        <v>3</v>
      </c>
      <c r="I1288" s="1">
        <f t="shared" si="109"/>
        <v>5</v>
      </c>
    </row>
    <row r="1289" spans="1:9" x14ac:dyDescent="0.35">
      <c r="A1289" s="321">
        <f t="shared" si="107"/>
        <v>42057.208333330294</v>
      </c>
      <c r="B1289" s="303"/>
      <c r="C1289" s="303">
        <v>1254</v>
      </c>
      <c r="D1289" s="304">
        <f>INDEX(Method_calculation!$J$161:$L$184,Output_interface!I1289,Output_interface!H1289)</f>
        <v>0</v>
      </c>
      <c r="E1289" s="304">
        <f>INDEX(Method_calculation!$J$194:$L$217,Output_interface!I1289,Output_interface!H1289)</f>
        <v>0</v>
      </c>
      <c r="G1289" s="1">
        <f>VLOOKUP(A1289+1/48,Interface!$B$118:$D$483,3)</f>
        <v>7</v>
      </c>
      <c r="H1289" s="1">
        <f t="shared" si="110"/>
        <v>3</v>
      </c>
      <c r="I1289" s="1">
        <f t="shared" si="109"/>
        <v>6</v>
      </c>
    </row>
    <row r="1290" spans="1:9" x14ac:dyDescent="0.35">
      <c r="A1290" s="321">
        <f t="shared" si="107"/>
        <v>42057.249999996959</v>
      </c>
      <c r="B1290" s="303"/>
      <c r="C1290" s="303">
        <v>1255</v>
      </c>
      <c r="D1290" s="304">
        <f>INDEX(Method_calculation!$J$161:$L$184,Output_interface!I1290,Output_interface!H1290)</f>
        <v>0</v>
      </c>
      <c r="E1290" s="304">
        <f>INDEX(Method_calculation!$J$194:$L$217,Output_interface!I1290,Output_interface!H1290)</f>
        <v>0</v>
      </c>
      <c r="G1290" s="1">
        <f>VLOOKUP(A1290+1/48,Interface!$B$118:$D$483,3)</f>
        <v>7</v>
      </c>
      <c r="H1290" s="1">
        <f t="shared" si="110"/>
        <v>3</v>
      </c>
      <c r="I1290" s="1">
        <f t="shared" si="109"/>
        <v>7</v>
      </c>
    </row>
    <row r="1291" spans="1:9" x14ac:dyDescent="0.35">
      <c r="A1291" s="321">
        <f t="shared" si="107"/>
        <v>42057.291666663623</v>
      </c>
      <c r="B1291" s="303"/>
      <c r="C1291" s="303">
        <v>1256</v>
      </c>
      <c r="D1291" s="304">
        <f>INDEX(Method_calculation!$J$161:$L$184,Output_interface!I1291,Output_interface!H1291)</f>
        <v>0</v>
      </c>
      <c r="E1291" s="304">
        <f>INDEX(Method_calculation!$J$194:$L$217,Output_interface!I1291,Output_interface!H1291)</f>
        <v>0</v>
      </c>
      <c r="G1291" s="1">
        <f>VLOOKUP(A1291+1/48,Interface!$B$118:$D$483,3)</f>
        <v>7</v>
      </c>
      <c r="H1291" s="1">
        <f t="shared" si="110"/>
        <v>3</v>
      </c>
      <c r="I1291" s="1">
        <f t="shared" si="109"/>
        <v>8</v>
      </c>
    </row>
    <row r="1292" spans="1:9" x14ac:dyDescent="0.35">
      <c r="A1292" s="321">
        <f t="shared" si="107"/>
        <v>42057.333333330287</v>
      </c>
      <c r="B1292" s="303"/>
      <c r="C1292" s="303">
        <v>1257</v>
      </c>
      <c r="D1292" s="304">
        <f>INDEX(Method_calculation!$J$161:$L$184,Output_interface!I1292,Output_interface!H1292)</f>
        <v>0</v>
      </c>
      <c r="E1292" s="304">
        <f>INDEX(Method_calculation!$J$194:$L$217,Output_interface!I1292,Output_interface!H1292)</f>
        <v>0</v>
      </c>
      <c r="G1292" s="1">
        <f>VLOOKUP(A1292+1/48,Interface!$B$118:$D$483,3)</f>
        <v>7</v>
      </c>
      <c r="H1292" s="1">
        <f t="shared" si="110"/>
        <v>3</v>
      </c>
      <c r="I1292" s="1">
        <f t="shared" si="109"/>
        <v>9</v>
      </c>
    </row>
    <row r="1293" spans="1:9" x14ac:dyDescent="0.35">
      <c r="A1293" s="321">
        <f t="shared" si="107"/>
        <v>42057.374999996951</v>
      </c>
      <c r="B1293" s="303"/>
      <c r="C1293" s="303">
        <v>1258</v>
      </c>
      <c r="D1293" s="304">
        <f>INDEX(Method_calculation!$J$161:$L$184,Output_interface!I1293,Output_interface!H1293)</f>
        <v>0</v>
      </c>
      <c r="E1293" s="304">
        <f>INDEX(Method_calculation!$J$194:$L$217,Output_interface!I1293,Output_interface!H1293)</f>
        <v>0</v>
      </c>
      <c r="G1293" s="1">
        <f>VLOOKUP(A1293+1/48,Interface!$B$118:$D$483,3)</f>
        <v>7</v>
      </c>
      <c r="H1293" s="1">
        <f t="shared" si="110"/>
        <v>3</v>
      </c>
      <c r="I1293" s="1">
        <f t="shared" si="109"/>
        <v>10</v>
      </c>
    </row>
    <row r="1294" spans="1:9" x14ac:dyDescent="0.35">
      <c r="A1294" s="321">
        <f t="shared" si="107"/>
        <v>42057.416666663616</v>
      </c>
      <c r="B1294" s="303"/>
      <c r="C1294" s="303">
        <v>1259</v>
      </c>
      <c r="D1294" s="304">
        <f>INDEX(Method_calculation!$J$161:$L$184,Output_interface!I1294,Output_interface!H1294)</f>
        <v>0</v>
      </c>
      <c r="E1294" s="304">
        <f>INDEX(Method_calculation!$J$194:$L$217,Output_interface!I1294,Output_interface!H1294)</f>
        <v>0</v>
      </c>
      <c r="G1294" s="1">
        <f>VLOOKUP(A1294+1/48,Interface!$B$118:$D$483,3)</f>
        <v>7</v>
      </c>
      <c r="H1294" s="1">
        <f t="shared" si="110"/>
        <v>3</v>
      </c>
      <c r="I1294" s="1">
        <f t="shared" si="109"/>
        <v>11</v>
      </c>
    </row>
    <row r="1295" spans="1:9" x14ac:dyDescent="0.35">
      <c r="A1295" s="321">
        <f t="shared" si="107"/>
        <v>42057.45833333028</v>
      </c>
      <c r="B1295" s="303"/>
      <c r="C1295" s="303">
        <v>1260</v>
      </c>
      <c r="D1295" s="304">
        <f>INDEX(Method_calculation!$J$161:$L$184,Output_interface!I1295,Output_interface!H1295)</f>
        <v>0</v>
      </c>
      <c r="E1295" s="304">
        <f>INDEX(Method_calculation!$J$194:$L$217,Output_interface!I1295,Output_interface!H1295)</f>
        <v>0</v>
      </c>
      <c r="G1295" s="1">
        <f>VLOOKUP(A1295+1/48,Interface!$B$118:$D$483,3)</f>
        <v>7</v>
      </c>
      <c r="H1295" s="1">
        <f t="shared" si="110"/>
        <v>3</v>
      </c>
      <c r="I1295" s="1">
        <f t="shared" si="109"/>
        <v>12</v>
      </c>
    </row>
    <row r="1296" spans="1:9" x14ac:dyDescent="0.35">
      <c r="A1296" s="321">
        <f t="shared" ref="A1296:A1359" si="113">+A1295+1/24</f>
        <v>42057.499999996944</v>
      </c>
      <c r="B1296" s="303"/>
      <c r="C1296" s="303">
        <v>1261</v>
      </c>
      <c r="D1296" s="304">
        <f>INDEX(Method_calculation!$J$161:$L$184,Output_interface!I1296,Output_interface!H1296)</f>
        <v>0</v>
      </c>
      <c r="E1296" s="304">
        <f>INDEX(Method_calculation!$J$194:$L$217,Output_interface!I1296,Output_interface!H1296)</f>
        <v>0</v>
      </c>
      <c r="G1296" s="1">
        <f>VLOOKUP(A1296+1/48,Interface!$B$118:$D$483,3)</f>
        <v>7</v>
      </c>
      <c r="H1296" s="1">
        <f t="shared" si="110"/>
        <v>3</v>
      </c>
      <c r="I1296" s="1">
        <f t="shared" si="109"/>
        <v>13</v>
      </c>
    </row>
    <row r="1297" spans="1:9" x14ac:dyDescent="0.35">
      <c r="A1297" s="321">
        <f t="shared" si="113"/>
        <v>42057.541666663608</v>
      </c>
      <c r="B1297" s="303"/>
      <c r="C1297" s="303">
        <v>1262</v>
      </c>
      <c r="D1297" s="304">
        <f>INDEX(Method_calculation!$J$161:$L$184,Output_interface!I1297,Output_interface!H1297)</f>
        <v>0</v>
      </c>
      <c r="E1297" s="304">
        <f>INDEX(Method_calculation!$J$194:$L$217,Output_interface!I1297,Output_interface!H1297)</f>
        <v>0</v>
      </c>
      <c r="G1297" s="1">
        <f>VLOOKUP(A1297+1/48,Interface!$B$118:$D$483,3)</f>
        <v>7</v>
      </c>
      <c r="H1297" s="1">
        <f t="shared" si="110"/>
        <v>3</v>
      </c>
      <c r="I1297" s="1">
        <f t="shared" si="109"/>
        <v>14</v>
      </c>
    </row>
    <row r="1298" spans="1:9" x14ac:dyDescent="0.35">
      <c r="A1298" s="321">
        <f t="shared" si="113"/>
        <v>42057.583333330273</v>
      </c>
      <c r="B1298" s="303"/>
      <c r="C1298" s="303">
        <v>1263</v>
      </c>
      <c r="D1298" s="304">
        <f>INDEX(Method_calculation!$J$161:$L$184,Output_interface!I1298,Output_interface!H1298)</f>
        <v>0</v>
      </c>
      <c r="E1298" s="304">
        <f>INDEX(Method_calculation!$J$194:$L$217,Output_interface!I1298,Output_interface!H1298)</f>
        <v>0</v>
      </c>
      <c r="G1298" s="1">
        <f>VLOOKUP(A1298+1/48,Interface!$B$118:$D$483,3)</f>
        <v>7</v>
      </c>
      <c r="H1298" s="1">
        <f t="shared" si="110"/>
        <v>3</v>
      </c>
      <c r="I1298" s="1">
        <f t="shared" si="109"/>
        <v>15</v>
      </c>
    </row>
    <row r="1299" spans="1:9" x14ac:dyDescent="0.35">
      <c r="A1299" s="321">
        <f t="shared" si="113"/>
        <v>42057.624999996937</v>
      </c>
      <c r="B1299" s="303"/>
      <c r="C1299" s="303">
        <v>1264</v>
      </c>
      <c r="D1299" s="304">
        <f>INDEX(Method_calculation!$J$161:$L$184,Output_interface!I1299,Output_interface!H1299)</f>
        <v>0</v>
      </c>
      <c r="E1299" s="304">
        <f>INDEX(Method_calculation!$J$194:$L$217,Output_interface!I1299,Output_interface!H1299)</f>
        <v>0</v>
      </c>
      <c r="G1299" s="1">
        <f>VLOOKUP(A1299+1/48,Interface!$B$118:$D$483,3)</f>
        <v>7</v>
      </c>
      <c r="H1299" s="1">
        <f t="shared" si="110"/>
        <v>3</v>
      </c>
      <c r="I1299" s="1">
        <f t="shared" si="109"/>
        <v>16</v>
      </c>
    </row>
    <row r="1300" spans="1:9" x14ac:dyDescent="0.35">
      <c r="A1300" s="321">
        <f t="shared" si="113"/>
        <v>42057.666666663601</v>
      </c>
      <c r="B1300" s="303"/>
      <c r="C1300" s="303">
        <v>1265</v>
      </c>
      <c r="D1300" s="304">
        <f>INDEX(Method_calculation!$J$161:$L$184,Output_interface!I1300,Output_interface!H1300)</f>
        <v>0</v>
      </c>
      <c r="E1300" s="304">
        <f>INDEX(Method_calculation!$J$194:$L$217,Output_interface!I1300,Output_interface!H1300)</f>
        <v>0</v>
      </c>
      <c r="G1300" s="1">
        <f>VLOOKUP(A1300+1/48,Interface!$B$118:$D$483,3)</f>
        <v>7</v>
      </c>
      <c r="H1300" s="1">
        <f t="shared" si="110"/>
        <v>3</v>
      </c>
      <c r="I1300" s="1">
        <f t="shared" si="109"/>
        <v>17</v>
      </c>
    </row>
    <row r="1301" spans="1:9" x14ac:dyDescent="0.35">
      <c r="A1301" s="321">
        <f t="shared" si="113"/>
        <v>42057.708333330265</v>
      </c>
      <c r="B1301" s="303"/>
      <c r="C1301" s="303">
        <v>1266</v>
      </c>
      <c r="D1301" s="304">
        <f>INDEX(Method_calculation!$J$161:$L$184,Output_interface!I1301,Output_interface!H1301)</f>
        <v>0</v>
      </c>
      <c r="E1301" s="304">
        <f>INDEX(Method_calculation!$J$194:$L$217,Output_interface!I1301,Output_interface!H1301)</f>
        <v>0</v>
      </c>
      <c r="G1301" s="1">
        <f>VLOOKUP(A1301+1/48,Interface!$B$118:$D$483,3)</f>
        <v>7</v>
      </c>
      <c r="H1301" s="1">
        <f t="shared" si="110"/>
        <v>3</v>
      </c>
      <c r="I1301" s="1">
        <f t="shared" si="109"/>
        <v>18</v>
      </c>
    </row>
    <row r="1302" spans="1:9" x14ac:dyDescent="0.35">
      <c r="A1302" s="321">
        <f t="shared" si="113"/>
        <v>42057.74999999693</v>
      </c>
      <c r="B1302" s="303"/>
      <c r="C1302" s="303">
        <v>1267</v>
      </c>
      <c r="D1302" s="304">
        <f>INDEX(Method_calculation!$J$161:$L$184,Output_interface!I1302,Output_interface!H1302)</f>
        <v>0</v>
      </c>
      <c r="E1302" s="304">
        <f>INDEX(Method_calculation!$J$194:$L$217,Output_interface!I1302,Output_interface!H1302)</f>
        <v>0</v>
      </c>
      <c r="G1302" s="1">
        <f>VLOOKUP(A1302+1/48,Interface!$B$118:$D$483,3)</f>
        <v>7</v>
      </c>
      <c r="H1302" s="1">
        <f t="shared" si="110"/>
        <v>3</v>
      </c>
      <c r="I1302" s="1">
        <f t="shared" si="109"/>
        <v>19</v>
      </c>
    </row>
    <row r="1303" spans="1:9" x14ac:dyDescent="0.35">
      <c r="A1303" s="321">
        <f t="shared" si="113"/>
        <v>42057.791666663594</v>
      </c>
      <c r="B1303" s="303"/>
      <c r="C1303" s="303">
        <v>1268</v>
      </c>
      <c r="D1303" s="304">
        <f>INDEX(Method_calculation!$J$161:$L$184,Output_interface!I1303,Output_interface!H1303)</f>
        <v>0</v>
      </c>
      <c r="E1303" s="304">
        <f>INDEX(Method_calculation!$J$194:$L$217,Output_interface!I1303,Output_interface!H1303)</f>
        <v>0</v>
      </c>
      <c r="G1303" s="1">
        <f>VLOOKUP(A1303+1/48,Interface!$B$118:$D$483,3)</f>
        <v>7</v>
      </c>
      <c r="H1303" s="1">
        <f t="shared" si="110"/>
        <v>3</v>
      </c>
      <c r="I1303" s="1">
        <f t="shared" si="109"/>
        <v>20</v>
      </c>
    </row>
    <row r="1304" spans="1:9" x14ac:dyDescent="0.35">
      <c r="A1304" s="321">
        <f t="shared" si="113"/>
        <v>42057.833333330258</v>
      </c>
      <c r="B1304" s="303"/>
      <c r="C1304" s="303">
        <v>1269</v>
      </c>
      <c r="D1304" s="304">
        <f>INDEX(Method_calculation!$J$161:$L$184,Output_interface!I1304,Output_interface!H1304)</f>
        <v>0</v>
      </c>
      <c r="E1304" s="304">
        <f>INDEX(Method_calculation!$J$194:$L$217,Output_interface!I1304,Output_interface!H1304)</f>
        <v>0</v>
      </c>
      <c r="G1304" s="1">
        <f>VLOOKUP(A1304+1/48,Interface!$B$118:$D$483,3)</f>
        <v>7</v>
      </c>
      <c r="H1304" s="1">
        <f t="shared" si="110"/>
        <v>3</v>
      </c>
      <c r="I1304" s="1">
        <f t="shared" si="109"/>
        <v>21</v>
      </c>
    </row>
    <row r="1305" spans="1:9" x14ac:dyDescent="0.35">
      <c r="A1305" s="321">
        <f t="shared" si="113"/>
        <v>42057.874999996922</v>
      </c>
      <c r="B1305" s="303"/>
      <c r="C1305" s="303">
        <v>1270</v>
      </c>
      <c r="D1305" s="304">
        <f>INDEX(Method_calculation!$J$161:$L$184,Output_interface!I1305,Output_interface!H1305)</f>
        <v>0</v>
      </c>
      <c r="E1305" s="304">
        <f>INDEX(Method_calculation!$J$194:$L$217,Output_interface!I1305,Output_interface!H1305)</f>
        <v>0</v>
      </c>
      <c r="G1305" s="1">
        <f>VLOOKUP(A1305+1/48,Interface!$B$118:$D$483,3)</f>
        <v>7</v>
      </c>
      <c r="H1305" s="1">
        <f t="shared" si="110"/>
        <v>3</v>
      </c>
      <c r="I1305" s="1">
        <f t="shared" si="109"/>
        <v>22</v>
      </c>
    </row>
    <row r="1306" spans="1:9" x14ac:dyDescent="0.35">
      <c r="A1306" s="321">
        <f t="shared" si="113"/>
        <v>42057.916666663587</v>
      </c>
      <c r="B1306" s="303"/>
      <c r="C1306" s="303">
        <v>1271</v>
      </c>
      <c r="D1306" s="304">
        <f>INDEX(Method_calculation!$J$161:$L$184,Output_interface!I1306,Output_interface!H1306)</f>
        <v>0</v>
      </c>
      <c r="E1306" s="304">
        <f>INDEX(Method_calculation!$J$194:$L$217,Output_interface!I1306,Output_interface!H1306)</f>
        <v>0</v>
      </c>
      <c r="G1306" s="1">
        <f>VLOOKUP(A1306+1/48,Interface!$B$118:$D$483,3)</f>
        <v>7</v>
      </c>
      <c r="H1306" s="1">
        <f t="shared" si="110"/>
        <v>3</v>
      </c>
      <c r="I1306" s="1">
        <f t="shared" si="109"/>
        <v>23</v>
      </c>
    </row>
    <row r="1307" spans="1:9" x14ac:dyDescent="0.35">
      <c r="A1307" s="322">
        <f t="shared" si="113"/>
        <v>42057.958333330251</v>
      </c>
      <c r="B1307" s="306"/>
      <c r="C1307" s="306">
        <v>1272</v>
      </c>
      <c r="D1307" s="307">
        <f>INDEX(Method_calculation!$J$161:$L$184,Output_interface!I1307,Output_interface!H1307)</f>
        <v>0</v>
      </c>
      <c r="E1307" s="307">
        <f>INDEX(Method_calculation!$J$194:$L$217,Output_interface!I1307,Output_interface!H1307)</f>
        <v>0</v>
      </c>
      <c r="G1307" s="1">
        <f>VLOOKUP(A1307+1/48,Interface!$B$118:$D$483,3)</f>
        <v>7</v>
      </c>
      <c r="H1307" s="1">
        <f t="shared" si="110"/>
        <v>3</v>
      </c>
      <c r="I1307" s="1">
        <f t="shared" si="109"/>
        <v>24</v>
      </c>
    </row>
    <row r="1308" spans="1:9" x14ac:dyDescent="0.35">
      <c r="A1308" s="299">
        <f t="shared" si="113"/>
        <v>42057.999999996915</v>
      </c>
      <c r="B1308" s="300" t="str">
        <f t="shared" ref="B1308" si="114">INDEX($H$27:$H$29,H1308)</f>
        <v>Workday</v>
      </c>
      <c r="C1308" s="300">
        <v>1273</v>
      </c>
      <c r="D1308" s="301">
        <f>INDEX(Method_calculation!$J$161:$L$184,Output_interface!I1308,Output_interface!H1308)</f>
        <v>0</v>
      </c>
      <c r="E1308" s="301">
        <f>INDEX(Method_calculation!$J$194:$L$217,Output_interface!I1308,Output_interface!H1308)</f>
        <v>0</v>
      </c>
      <c r="G1308" s="1">
        <f>VLOOKUP(A1308+1/48,Interface!$B$118:$D$483,3)</f>
        <v>1</v>
      </c>
      <c r="H1308" s="1">
        <f t="shared" si="110"/>
        <v>1</v>
      </c>
      <c r="I1308" s="1">
        <f t="shared" si="109"/>
        <v>1</v>
      </c>
    </row>
    <row r="1309" spans="1:9" x14ac:dyDescent="0.35">
      <c r="A1309" s="321">
        <f t="shared" si="113"/>
        <v>42058.041666663579</v>
      </c>
      <c r="B1309" s="303"/>
      <c r="C1309" s="303">
        <v>1274</v>
      </c>
      <c r="D1309" s="304">
        <f>INDEX(Method_calculation!$J$161:$L$184,Output_interface!I1309,Output_interface!H1309)</f>
        <v>0</v>
      </c>
      <c r="E1309" s="304">
        <f>INDEX(Method_calculation!$J$194:$L$217,Output_interface!I1309,Output_interface!H1309)</f>
        <v>0</v>
      </c>
      <c r="G1309" s="1">
        <f>VLOOKUP(A1309+1/48,Interface!$B$118:$D$483,3)</f>
        <v>1</v>
      </c>
      <c r="H1309" s="1">
        <f t="shared" si="110"/>
        <v>1</v>
      </c>
      <c r="I1309" s="1">
        <f t="shared" si="109"/>
        <v>2</v>
      </c>
    </row>
    <row r="1310" spans="1:9" x14ac:dyDescent="0.35">
      <c r="A1310" s="321">
        <f t="shared" si="113"/>
        <v>42058.083333330243</v>
      </c>
      <c r="B1310" s="303"/>
      <c r="C1310" s="303">
        <v>1275</v>
      </c>
      <c r="D1310" s="304">
        <f>INDEX(Method_calculation!$J$161:$L$184,Output_interface!I1310,Output_interface!H1310)</f>
        <v>0</v>
      </c>
      <c r="E1310" s="304">
        <f>INDEX(Method_calculation!$J$194:$L$217,Output_interface!I1310,Output_interface!H1310)</f>
        <v>0</v>
      </c>
      <c r="G1310" s="1">
        <f>VLOOKUP(A1310+1/48,Interface!$B$118:$D$483,3)</f>
        <v>1</v>
      </c>
      <c r="H1310" s="1">
        <f t="shared" si="110"/>
        <v>1</v>
      </c>
      <c r="I1310" s="1">
        <f t="shared" si="109"/>
        <v>3</v>
      </c>
    </row>
    <row r="1311" spans="1:9" x14ac:dyDescent="0.35">
      <c r="A1311" s="321">
        <f t="shared" si="113"/>
        <v>42058.124999996908</v>
      </c>
      <c r="B1311" s="303"/>
      <c r="C1311" s="303">
        <v>1276</v>
      </c>
      <c r="D1311" s="304">
        <f>INDEX(Method_calculation!$J$161:$L$184,Output_interface!I1311,Output_interface!H1311)</f>
        <v>0</v>
      </c>
      <c r="E1311" s="304">
        <f>INDEX(Method_calculation!$J$194:$L$217,Output_interface!I1311,Output_interface!H1311)</f>
        <v>0</v>
      </c>
      <c r="G1311" s="1">
        <f>VLOOKUP(A1311+1/48,Interface!$B$118:$D$483,3)</f>
        <v>1</v>
      </c>
      <c r="H1311" s="1">
        <f t="shared" si="110"/>
        <v>1</v>
      </c>
      <c r="I1311" s="1">
        <f t="shared" si="109"/>
        <v>4</v>
      </c>
    </row>
    <row r="1312" spans="1:9" x14ac:dyDescent="0.35">
      <c r="A1312" s="321">
        <f t="shared" si="113"/>
        <v>42058.166666663572</v>
      </c>
      <c r="B1312" s="303"/>
      <c r="C1312" s="303">
        <v>1277</v>
      </c>
      <c r="D1312" s="304">
        <f>INDEX(Method_calculation!$J$161:$L$184,Output_interface!I1312,Output_interface!H1312)</f>
        <v>0</v>
      </c>
      <c r="E1312" s="304">
        <f>INDEX(Method_calculation!$J$194:$L$217,Output_interface!I1312,Output_interface!H1312)</f>
        <v>0</v>
      </c>
      <c r="G1312" s="1">
        <f>VLOOKUP(A1312+1/48,Interface!$B$118:$D$483,3)</f>
        <v>1</v>
      </c>
      <c r="H1312" s="1">
        <f t="shared" si="110"/>
        <v>1</v>
      </c>
      <c r="I1312" s="1">
        <f t="shared" si="109"/>
        <v>5</v>
      </c>
    </row>
    <row r="1313" spans="1:9" x14ac:dyDescent="0.35">
      <c r="A1313" s="321">
        <f t="shared" si="113"/>
        <v>42058.208333330236</v>
      </c>
      <c r="B1313" s="303"/>
      <c r="C1313" s="303">
        <v>1278</v>
      </c>
      <c r="D1313" s="304">
        <f>INDEX(Method_calculation!$J$161:$L$184,Output_interface!I1313,Output_interface!H1313)</f>
        <v>0</v>
      </c>
      <c r="E1313" s="304">
        <f>INDEX(Method_calculation!$J$194:$L$217,Output_interface!I1313,Output_interface!H1313)</f>
        <v>0</v>
      </c>
      <c r="G1313" s="1">
        <f>VLOOKUP(A1313+1/48,Interface!$B$118:$D$483,3)</f>
        <v>1</v>
      </c>
      <c r="H1313" s="1">
        <f t="shared" si="110"/>
        <v>1</v>
      </c>
      <c r="I1313" s="1">
        <f t="shared" si="109"/>
        <v>6</v>
      </c>
    </row>
    <row r="1314" spans="1:9" x14ac:dyDescent="0.35">
      <c r="A1314" s="321">
        <f t="shared" si="113"/>
        <v>42058.2499999969</v>
      </c>
      <c r="B1314" s="303"/>
      <c r="C1314" s="303">
        <v>1279</v>
      </c>
      <c r="D1314" s="304">
        <f>INDEX(Method_calculation!$J$161:$L$184,Output_interface!I1314,Output_interface!H1314)</f>
        <v>0</v>
      </c>
      <c r="E1314" s="304">
        <f>INDEX(Method_calculation!$J$194:$L$217,Output_interface!I1314,Output_interface!H1314)</f>
        <v>0</v>
      </c>
      <c r="G1314" s="1">
        <f>VLOOKUP(A1314+1/48,Interface!$B$118:$D$483,3)</f>
        <v>1</v>
      </c>
      <c r="H1314" s="1">
        <f t="shared" si="110"/>
        <v>1</v>
      </c>
      <c r="I1314" s="1">
        <f t="shared" si="109"/>
        <v>7</v>
      </c>
    </row>
    <row r="1315" spans="1:9" x14ac:dyDescent="0.35">
      <c r="A1315" s="321">
        <f t="shared" si="113"/>
        <v>42058.291666663565</v>
      </c>
      <c r="B1315" s="303"/>
      <c r="C1315" s="303">
        <v>1280</v>
      </c>
      <c r="D1315" s="304">
        <f>INDEX(Method_calculation!$J$161:$L$184,Output_interface!I1315,Output_interface!H1315)</f>
        <v>0</v>
      </c>
      <c r="E1315" s="304">
        <f>INDEX(Method_calculation!$J$194:$L$217,Output_interface!I1315,Output_interface!H1315)</f>
        <v>0</v>
      </c>
      <c r="G1315" s="1">
        <f>VLOOKUP(A1315+1/48,Interface!$B$118:$D$483,3)</f>
        <v>1</v>
      </c>
      <c r="H1315" s="1">
        <f t="shared" si="110"/>
        <v>1</v>
      </c>
      <c r="I1315" s="1">
        <f t="shared" si="109"/>
        <v>8</v>
      </c>
    </row>
    <row r="1316" spans="1:9" x14ac:dyDescent="0.35">
      <c r="A1316" s="321">
        <f t="shared" si="113"/>
        <v>42058.333333330229</v>
      </c>
      <c r="B1316" s="303"/>
      <c r="C1316" s="303">
        <v>1281</v>
      </c>
      <c r="D1316" s="304">
        <f>INDEX(Method_calculation!$J$161:$L$184,Output_interface!I1316,Output_interface!H1316)</f>
        <v>0</v>
      </c>
      <c r="E1316" s="304">
        <f>INDEX(Method_calculation!$J$194:$L$217,Output_interface!I1316,Output_interface!H1316)</f>
        <v>0</v>
      </c>
      <c r="G1316" s="1">
        <f>VLOOKUP(A1316+1/48,Interface!$B$118:$D$483,3)</f>
        <v>1</v>
      </c>
      <c r="H1316" s="1">
        <f t="shared" si="110"/>
        <v>1</v>
      </c>
      <c r="I1316" s="1">
        <f t="shared" ref="I1316:I1379" si="115">MOD(C1316-1,24)+1</f>
        <v>9</v>
      </c>
    </row>
    <row r="1317" spans="1:9" x14ac:dyDescent="0.35">
      <c r="A1317" s="321">
        <f t="shared" si="113"/>
        <v>42058.374999996893</v>
      </c>
      <c r="B1317" s="303"/>
      <c r="C1317" s="303">
        <v>1282</v>
      </c>
      <c r="D1317" s="304">
        <f>INDEX(Method_calculation!$J$161:$L$184,Output_interface!I1317,Output_interface!H1317)</f>
        <v>0</v>
      </c>
      <c r="E1317" s="304">
        <f>INDEX(Method_calculation!$J$194:$L$217,Output_interface!I1317,Output_interface!H1317)</f>
        <v>0</v>
      </c>
      <c r="G1317" s="1">
        <f>VLOOKUP(A1317+1/48,Interface!$B$118:$D$483,3)</f>
        <v>1</v>
      </c>
      <c r="H1317" s="1">
        <f t="shared" ref="H1317:H1380" si="116">IF(G1317=7,3,IF(G1317=6,2,1))</f>
        <v>1</v>
      </c>
      <c r="I1317" s="1">
        <f t="shared" si="115"/>
        <v>10</v>
      </c>
    </row>
    <row r="1318" spans="1:9" x14ac:dyDescent="0.35">
      <c r="A1318" s="321">
        <f t="shared" si="113"/>
        <v>42058.416666663557</v>
      </c>
      <c r="B1318" s="303"/>
      <c r="C1318" s="303">
        <v>1283</v>
      </c>
      <c r="D1318" s="304">
        <f>INDEX(Method_calculation!$J$161:$L$184,Output_interface!I1318,Output_interface!H1318)</f>
        <v>0</v>
      </c>
      <c r="E1318" s="304">
        <f>INDEX(Method_calculation!$J$194:$L$217,Output_interface!I1318,Output_interface!H1318)</f>
        <v>0</v>
      </c>
      <c r="G1318" s="1">
        <f>VLOOKUP(A1318+1/48,Interface!$B$118:$D$483,3)</f>
        <v>1</v>
      </c>
      <c r="H1318" s="1">
        <f t="shared" si="116"/>
        <v>1</v>
      </c>
      <c r="I1318" s="1">
        <f t="shared" si="115"/>
        <v>11</v>
      </c>
    </row>
    <row r="1319" spans="1:9" x14ac:dyDescent="0.35">
      <c r="A1319" s="321">
        <f t="shared" si="113"/>
        <v>42058.458333330222</v>
      </c>
      <c r="B1319" s="303"/>
      <c r="C1319" s="303">
        <v>1284</v>
      </c>
      <c r="D1319" s="304">
        <f>INDEX(Method_calculation!$J$161:$L$184,Output_interface!I1319,Output_interface!H1319)</f>
        <v>0</v>
      </c>
      <c r="E1319" s="304">
        <f>INDEX(Method_calculation!$J$194:$L$217,Output_interface!I1319,Output_interface!H1319)</f>
        <v>0</v>
      </c>
      <c r="G1319" s="1">
        <f>VLOOKUP(A1319+1/48,Interface!$B$118:$D$483,3)</f>
        <v>1</v>
      </c>
      <c r="H1319" s="1">
        <f t="shared" si="116"/>
        <v>1</v>
      </c>
      <c r="I1319" s="1">
        <f t="shared" si="115"/>
        <v>12</v>
      </c>
    </row>
    <row r="1320" spans="1:9" x14ac:dyDescent="0.35">
      <c r="A1320" s="321">
        <f t="shared" si="113"/>
        <v>42058.499999996886</v>
      </c>
      <c r="B1320" s="303"/>
      <c r="C1320" s="303">
        <v>1285</v>
      </c>
      <c r="D1320" s="304">
        <f>INDEX(Method_calculation!$J$161:$L$184,Output_interface!I1320,Output_interface!H1320)</f>
        <v>0</v>
      </c>
      <c r="E1320" s="304">
        <f>INDEX(Method_calculation!$J$194:$L$217,Output_interface!I1320,Output_interface!H1320)</f>
        <v>0</v>
      </c>
      <c r="G1320" s="1">
        <f>VLOOKUP(A1320+1/48,Interface!$B$118:$D$483,3)</f>
        <v>1</v>
      </c>
      <c r="H1320" s="1">
        <f t="shared" si="116"/>
        <v>1</v>
      </c>
      <c r="I1320" s="1">
        <f t="shared" si="115"/>
        <v>13</v>
      </c>
    </row>
    <row r="1321" spans="1:9" x14ac:dyDescent="0.35">
      <c r="A1321" s="321">
        <f t="shared" si="113"/>
        <v>42058.54166666355</v>
      </c>
      <c r="B1321" s="303"/>
      <c r="C1321" s="303">
        <v>1286</v>
      </c>
      <c r="D1321" s="304">
        <f>INDEX(Method_calculation!$J$161:$L$184,Output_interface!I1321,Output_interface!H1321)</f>
        <v>0</v>
      </c>
      <c r="E1321" s="304">
        <f>INDEX(Method_calculation!$J$194:$L$217,Output_interface!I1321,Output_interface!H1321)</f>
        <v>0</v>
      </c>
      <c r="G1321" s="1">
        <f>VLOOKUP(A1321+1/48,Interface!$B$118:$D$483,3)</f>
        <v>1</v>
      </c>
      <c r="H1321" s="1">
        <f t="shared" si="116"/>
        <v>1</v>
      </c>
      <c r="I1321" s="1">
        <f t="shared" si="115"/>
        <v>14</v>
      </c>
    </row>
    <row r="1322" spans="1:9" x14ac:dyDescent="0.35">
      <c r="A1322" s="321">
        <f t="shared" si="113"/>
        <v>42058.583333330214</v>
      </c>
      <c r="B1322" s="303"/>
      <c r="C1322" s="303">
        <v>1287</v>
      </c>
      <c r="D1322" s="304">
        <f>INDEX(Method_calculation!$J$161:$L$184,Output_interface!I1322,Output_interface!H1322)</f>
        <v>0</v>
      </c>
      <c r="E1322" s="304">
        <f>INDEX(Method_calculation!$J$194:$L$217,Output_interface!I1322,Output_interface!H1322)</f>
        <v>0</v>
      </c>
      <c r="G1322" s="1">
        <f>VLOOKUP(A1322+1/48,Interface!$B$118:$D$483,3)</f>
        <v>1</v>
      </c>
      <c r="H1322" s="1">
        <f t="shared" si="116"/>
        <v>1</v>
      </c>
      <c r="I1322" s="1">
        <f t="shared" si="115"/>
        <v>15</v>
      </c>
    </row>
    <row r="1323" spans="1:9" x14ac:dyDescent="0.35">
      <c r="A1323" s="321">
        <f t="shared" si="113"/>
        <v>42058.624999996879</v>
      </c>
      <c r="B1323" s="303"/>
      <c r="C1323" s="303">
        <v>1288</v>
      </c>
      <c r="D1323" s="304">
        <f>INDEX(Method_calculation!$J$161:$L$184,Output_interface!I1323,Output_interface!H1323)</f>
        <v>0</v>
      </c>
      <c r="E1323" s="304">
        <f>INDEX(Method_calculation!$J$194:$L$217,Output_interface!I1323,Output_interface!H1323)</f>
        <v>0</v>
      </c>
      <c r="G1323" s="1">
        <f>VLOOKUP(A1323+1/48,Interface!$B$118:$D$483,3)</f>
        <v>1</v>
      </c>
      <c r="H1323" s="1">
        <f t="shared" si="116"/>
        <v>1</v>
      </c>
      <c r="I1323" s="1">
        <f t="shared" si="115"/>
        <v>16</v>
      </c>
    </row>
    <row r="1324" spans="1:9" x14ac:dyDescent="0.35">
      <c r="A1324" s="321">
        <f t="shared" si="113"/>
        <v>42058.666666663543</v>
      </c>
      <c r="B1324" s="303"/>
      <c r="C1324" s="303">
        <v>1289</v>
      </c>
      <c r="D1324" s="304">
        <f>INDEX(Method_calculation!$J$161:$L$184,Output_interface!I1324,Output_interface!H1324)</f>
        <v>0</v>
      </c>
      <c r="E1324" s="304">
        <f>INDEX(Method_calculation!$J$194:$L$217,Output_interface!I1324,Output_interface!H1324)</f>
        <v>0</v>
      </c>
      <c r="G1324" s="1">
        <f>VLOOKUP(A1324+1/48,Interface!$B$118:$D$483,3)</f>
        <v>1</v>
      </c>
      <c r="H1324" s="1">
        <f t="shared" si="116"/>
        <v>1</v>
      </c>
      <c r="I1324" s="1">
        <f t="shared" si="115"/>
        <v>17</v>
      </c>
    </row>
    <row r="1325" spans="1:9" x14ac:dyDescent="0.35">
      <c r="A1325" s="321">
        <f t="shared" si="113"/>
        <v>42058.708333330207</v>
      </c>
      <c r="B1325" s="303"/>
      <c r="C1325" s="303">
        <v>1290</v>
      </c>
      <c r="D1325" s="304">
        <f>INDEX(Method_calculation!$J$161:$L$184,Output_interface!I1325,Output_interface!H1325)</f>
        <v>0</v>
      </c>
      <c r="E1325" s="304">
        <f>INDEX(Method_calculation!$J$194:$L$217,Output_interface!I1325,Output_interface!H1325)</f>
        <v>0</v>
      </c>
      <c r="G1325" s="1">
        <f>VLOOKUP(A1325+1/48,Interface!$B$118:$D$483,3)</f>
        <v>1</v>
      </c>
      <c r="H1325" s="1">
        <f t="shared" si="116"/>
        <v>1</v>
      </c>
      <c r="I1325" s="1">
        <f t="shared" si="115"/>
        <v>18</v>
      </c>
    </row>
    <row r="1326" spans="1:9" x14ac:dyDescent="0.35">
      <c r="A1326" s="321">
        <f t="shared" si="113"/>
        <v>42058.749999996871</v>
      </c>
      <c r="B1326" s="303"/>
      <c r="C1326" s="303">
        <v>1291</v>
      </c>
      <c r="D1326" s="304">
        <f>INDEX(Method_calculation!$J$161:$L$184,Output_interface!I1326,Output_interface!H1326)</f>
        <v>0</v>
      </c>
      <c r="E1326" s="304">
        <f>INDEX(Method_calculation!$J$194:$L$217,Output_interface!I1326,Output_interface!H1326)</f>
        <v>0</v>
      </c>
      <c r="G1326" s="1">
        <f>VLOOKUP(A1326+1/48,Interface!$B$118:$D$483,3)</f>
        <v>1</v>
      </c>
      <c r="H1326" s="1">
        <f t="shared" si="116"/>
        <v>1</v>
      </c>
      <c r="I1326" s="1">
        <f t="shared" si="115"/>
        <v>19</v>
      </c>
    </row>
    <row r="1327" spans="1:9" x14ac:dyDescent="0.35">
      <c r="A1327" s="321">
        <f t="shared" si="113"/>
        <v>42058.791666663536</v>
      </c>
      <c r="B1327" s="303"/>
      <c r="C1327" s="303">
        <v>1292</v>
      </c>
      <c r="D1327" s="304">
        <f>INDEX(Method_calculation!$J$161:$L$184,Output_interface!I1327,Output_interface!H1327)</f>
        <v>0</v>
      </c>
      <c r="E1327" s="304">
        <f>INDEX(Method_calculation!$J$194:$L$217,Output_interface!I1327,Output_interface!H1327)</f>
        <v>0</v>
      </c>
      <c r="G1327" s="1">
        <f>VLOOKUP(A1327+1/48,Interface!$B$118:$D$483,3)</f>
        <v>1</v>
      </c>
      <c r="H1327" s="1">
        <f t="shared" si="116"/>
        <v>1</v>
      </c>
      <c r="I1327" s="1">
        <f t="shared" si="115"/>
        <v>20</v>
      </c>
    </row>
    <row r="1328" spans="1:9" x14ac:dyDescent="0.35">
      <c r="A1328" s="321">
        <f t="shared" si="113"/>
        <v>42058.8333333302</v>
      </c>
      <c r="B1328" s="303"/>
      <c r="C1328" s="303">
        <v>1293</v>
      </c>
      <c r="D1328" s="304">
        <f>INDEX(Method_calculation!$J$161:$L$184,Output_interface!I1328,Output_interface!H1328)</f>
        <v>0</v>
      </c>
      <c r="E1328" s="304">
        <f>INDEX(Method_calculation!$J$194:$L$217,Output_interface!I1328,Output_interface!H1328)</f>
        <v>0</v>
      </c>
      <c r="G1328" s="1">
        <f>VLOOKUP(A1328+1/48,Interface!$B$118:$D$483,3)</f>
        <v>1</v>
      </c>
      <c r="H1328" s="1">
        <f t="shared" si="116"/>
        <v>1</v>
      </c>
      <c r="I1328" s="1">
        <f t="shared" si="115"/>
        <v>21</v>
      </c>
    </row>
    <row r="1329" spans="1:9" x14ac:dyDescent="0.35">
      <c r="A1329" s="321">
        <f t="shared" si="113"/>
        <v>42058.874999996864</v>
      </c>
      <c r="B1329" s="303"/>
      <c r="C1329" s="303">
        <v>1294</v>
      </c>
      <c r="D1329" s="304">
        <f>INDEX(Method_calculation!$J$161:$L$184,Output_interface!I1329,Output_interface!H1329)</f>
        <v>0</v>
      </c>
      <c r="E1329" s="304">
        <f>INDEX(Method_calculation!$J$194:$L$217,Output_interface!I1329,Output_interface!H1329)</f>
        <v>0</v>
      </c>
      <c r="G1329" s="1">
        <f>VLOOKUP(A1329+1/48,Interface!$B$118:$D$483,3)</f>
        <v>1</v>
      </c>
      <c r="H1329" s="1">
        <f t="shared" si="116"/>
        <v>1</v>
      </c>
      <c r="I1329" s="1">
        <f t="shared" si="115"/>
        <v>22</v>
      </c>
    </row>
    <row r="1330" spans="1:9" x14ac:dyDescent="0.35">
      <c r="A1330" s="321">
        <f t="shared" si="113"/>
        <v>42058.916666663528</v>
      </c>
      <c r="B1330" s="303"/>
      <c r="C1330" s="303">
        <v>1295</v>
      </c>
      <c r="D1330" s="304">
        <f>INDEX(Method_calculation!$J$161:$L$184,Output_interface!I1330,Output_interface!H1330)</f>
        <v>0</v>
      </c>
      <c r="E1330" s="304">
        <f>INDEX(Method_calculation!$J$194:$L$217,Output_interface!I1330,Output_interface!H1330)</f>
        <v>0</v>
      </c>
      <c r="G1330" s="1">
        <f>VLOOKUP(A1330+1/48,Interface!$B$118:$D$483,3)</f>
        <v>1</v>
      </c>
      <c r="H1330" s="1">
        <f t="shared" si="116"/>
        <v>1</v>
      </c>
      <c r="I1330" s="1">
        <f t="shared" si="115"/>
        <v>23</v>
      </c>
    </row>
    <row r="1331" spans="1:9" x14ac:dyDescent="0.35">
      <c r="A1331" s="322">
        <f t="shared" si="113"/>
        <v>42058.958333330193</v>
      </c>
      <c r="B1331" s="306"/>
      <c r="C1331" s="306">
        <v>1296</v>
      </c>
      <c r="D1331" s="307">
        <f>INDEX(Method_calculation!$J$161:$L$184,Output_interface!I1331,Output_interface!H1331)</f>
        <v>0</v>
      </c>
      <c r="E1331" s="307">
        <f>INDEX(Method_calculation!$J$194:$L$217,Output_interface!I1331,Output_interface!H1331)</f>
        <v>0</v>
      </c>
      <c r="G1331" s="1">
        <f>VLOOKUP(A1331+1/48,Interface!$B$118:$D$483,3)</f>
        <v>1</v>
      </c>
      <c r="H1331" s="1">
        <f t="shared" si="116"/>
        <v>1</v>
      </c>
      <c r="I1331" s="1">
        <f t="shared" si="115"/>
        <v>24</v>
      </c>
    </row>
    <row r="1332" spans="1:9" x14ac:dyDescent="0.35">
      <c r="A1332" s="299">
        <f t="shared" si="113"/>
        <v>42058.999999996857</v>
      </c>
      <c r="B1332" s="300" t="str">
        <f t="shared" ref="B1332" si="117">INDEX($H$27:$H$29,H1332)</f>
        <v>Workday</v>
      </c>
      <c r="C1332" s="300">
        <v>1297</v>
      </c>
      <c r="D1332" s="301">
        <f>INDEX(Method_calculation!$J$161:$L$184,Output_interface!I1332,Output_interface!H1332)</f>
        <v>0</v>
      </c>
      <c r="E1332" s="301">
        <f>INDEX(Method_calculation!$J$194:$L$217,Output_interface!I1332,Output_interface!H1332)</f>
        <v>0</v>
      </c>
      <c r="G1332" s="1">
        <f>VLOOKUP(A1332+1/48,Interface!$B$118:$D$483,3)</f>
        <v>2</v>
      </c>
      <c r="H1332" s="1">
        <f t="shared" si="116"/>
        <v>1</v>
      </c>
      <c r="I1332" s="1">
        <f t="shared" si="115"/>
        <v>1</v>
      </c>
    </row>
    <row r="1333" spans="1:9" x14ac:dyDescent="0.35">
      <c r="A1333" s="321">
        <f t="shared" si="113"/>
        <v>42059.041666663521</v>
      </c>
      <c r="B1333" s="303"/>
      <c r="C1333" s="303">
        <v>1298</v>
      </c>
      <c r="D1333" s="304">
        <f>INDEX(Method_calculation!$J$161:$L$184,Output_interface!I1333,Output_interface!H1333)</f>
        <v>0</v>
      </c>
      <c r="E1333" s="304">
        <f>INDEX(Method_calculation!$J$194:$L$217,Output_interface!I1333,Output_interface!H1333)</f>
        <v>0</v>
      </c>
      <c r="G1333" s="1">
        <f>VLOOKUP(A1333+1/48,Interface!$B$118:$D$483,3)</f>
        <v>2</v>
      </c>
      <c r="H1333" s="1">
        <f t="shared" si="116"/>
        <v>1</v>
      </c>
      <c r="I1333" s="1">
        <f t="shared" si="115"/>
        <v>2</v>
      </c>
    </row>
    <row r="1334" spans="1:9" x14ac:dyDescent="0.35">
      <c r="A1334" s="321">
        <f t="shared" si="113"/>
        <v>42059.083333330185</v>
      </c>
      <c r="B1334" s="303"/>
      <c r="C1334" s="303">
        <v>1299</v>
      </c>
      <c r="D1334" s="304">
        <f>INDEX(Method_calculation!$J$161:$L$184,Output_interface!I1334,Output_interface!H1334)</f>
        <v>0</v>
      </c>
      <c r="E1334" s="304">
        <f>INDEX(Method_calculation!$J$194:$L$217,Output_interface!I1334,Output_interface!H1334)</f>
        <v>0</v>
      </c>
      <c r="G1334" s="1">
        <f>VLOOKUP(A1334+1/48,Interface!$B$118:$D$483,3)</f>
        <v>2</v>
      </c>
      <c r="H1334" s="1">
        <f t="shared" si="116"/>
        <v>1</v>
      </c>
      <c r="I1334" s="1">
        <f t="shared" si="115"/>
        <v>3</v>
      </c>
    </row>
    <row r="1335" spans="1:9" x14ac:dyDescent="0.35">
      <c r="A1335" s="321">
        <f t="shared" si="113"/>
        <v>42059.12499999685</v>
      </c>
      <c r="B1335" s="303"/>
      <c r="C1335" s="303">
        <v>1300</v>
      </c>
      <c r="D1335" s="304">
        <f>INDEX(Method_calculation!$J$161:$L$184,Output_interface!I1335,Output_interface!H1335)</f>
        <v>0</v>
      </c>
      <c r="E1335" s="304">
        <f>INDEX(Method_calculation!$J$194:$L$217,Output_interface!I1335,Output_interface!H1335)</f>
        <v>0</v>
      </c>
      <c r="G1335" s="1">
        <f>VLOOKUP(A1335+1/48,Interface!$B$118:$D$483,3)</f>
        <v>2</v>
      </c>
      <c r="H1335" s="1">
        <f t="shared" si="116"/>
        <v>1</v>
      </c>
      <c r="I1335" s="1">
        <f t="shared" si="115"/>
        <v>4</v>
      </c>
    </row>
    <row r="1336" spans="1:9" x14ac:dyDescent="0.35">
      <c r="A1336" s="321">
        <f t="shared" si="113"/>
        <v>42059.166666663514</v>
      </c>
      <c r="B1336" s="303"/>
      <c r="C1336" s="303">
        <v>1301</v>
      </c>
      <c r="D1336" s="304">
        <f>INDEX(Method_calculation!$J$161:$L$184,Output_interface!I1336,Output_interface!H1336)</f>
        <v>0</v>
      </c>
      <c r="E1336" s="304">
        <f>INDEX(Method_calculation!$J$194:$L$217,Output_interface!I1336,Output_interface!H1336)</f>
        <v>0</v>
      </c>
      <c r="G1336" s="1">
        <f>VLOOKUP(A1336+1/48,Interface!$B$118:$D$483,3)</f>
        <v>2</v>
      </c>
      <c r="H1336" s="1">
        <f t="shared" si="116"/>
        <v>1</v>
      </c>
      <c r="I1336" s="1">
        <f t="shared" si="115"/>
        <v>5</v>
      </c>
    </row>
    <row r="1337" spans="1:9" x14ac:dyDescent="0.35">
      <c r="A1337" s="321">
        <f t="shared" si="113"/>
        <v>42059.208333330178</v>
      </c>
      <c r="B1337" s="303"/>
      <c r="C1337" s="303">
        <v>1302</v>
      </c>
      <c r="D1337" s="304">
        <f>INDEX(Method_calculation!$J$161:$L$184,Output_interface!I1337,Output_interface!H1337)</f>
        <v>0</v>
      </c>
      <c r="E1337" s="304">
        <f>INDEX(Method_calculation!$J$194:$L$217,Output_interface!I1337,Output_interface!H1337)</f>
        <v>0</v>
      </c>
      <c r="G1337" s="1">
        <f>VLOOKUP(A1337+1/48,Interface!$B$118:$D$483,3)</f>
        <v>2</v>
      </c>
      <c r="H1337" s="1">
        <f t="shared" si="116"/>
        <v>1</v>
      </c>
      <c r="I1337" s="1">
        <f t="shared" si="115"/>
        <v>6</v>
      </c>
    </row>
    <row r="1338" spans="1:9" x14ac:dyDescent="0.35">
      <c r="A1338" s="321">
        <f t="shared" si="113"/>
        <v>42059.249999996842</v>
      </c>
      <c r="B1338" s="303"/>
      <c r="C1338" s="303">
        <v>1303</v>
      </c>
      <c r="D1338" s="304">
        <f>INDEX(Method_calculation!$J$161:$L$184,Output_interface!I1338,Output_interface!H1338)</f>
        <v>0</v>
      </c>
      <c r="E1338" s="304">
        <f>INDEX(Method_calculation!$J$194:$L$217,Output_interface!I1338,Output_interface!H1338)</f>
        <v>0</v>
      </c>
      <c r="G1338" s="1">
        <f>VLOOKUP(A1338+1/48,Interface!$B$118:$D$483,3)</f>
        <v>2</v>
      </c>
      <c r="H1338" s="1">
        <f t="shared" si="116"/>
        <v>1</v>
      </c>
      <c r="I1338" s="1">
        <f t="shared" si="115"/>
        <v>7</v>
      </c>
    </row>
    <row r="1339" spans="1:9" x14ac:dyDescent="0.35">
      <c r="A1339" s="321">
        <f t="shared" si="113"/>
        <v>42059.291666663506</v>
      </c>
      <c r="B1339" s="303"/>
      <c r="C1339" s="303">
        <v>1304</v>
      </c>
      <c r="D1339" s="304">
        <f>INDEX(Method_calculation!$J$161:$L$184,Output_interface!I1339,Output_interface!H1339)</f>
        <v>0</v>
      </c>
      <c r="E1339" s="304">
        <f>INDEX(Method_calculation!$J$194:$L$217,Output_interface!I1339,Output_interface!H1339)</f>
        <v>0</v>
      </c>
      <c r="G1339" s="1">
        <f>VLOOKUP(A1339+1/48,Interface!$B$118:$D$483,3)</f>
        <v>2</v>
      </c>
      <c r="H1339" s="1">
        <f t="shared" si="116"/>
        <v>1</v>
      </c>
      <c r="I1339" s="1">
        <f t="shared" si="115"/>
        <v>8</v>
      </c>
    </row>
    <row r="1340" spans="1:9" x14ac:dyDescent="0.35">
      <c r="A1340" s="321">
        <f t="shared" si="113"/>
        <v>42059.333333330171</v>
      </c>
      <c r="B1340" s="303"/>
      <c r="C1340" s="303">
        <v>1305</v>
      </c>
      <c r="D1340" s="304">
        <f>INDEX(Method_calculation!$J$161:$L$184,Output_interface!I1340,Output_interface!H1340)</f>
        <v>0</v>
      </c>
      <c r="E1340" s="304">
        <f>INDEX(Method_calculation!$J$194:$L$217,Output_interface!I1340,Output_interface!H1340)</f>
        <v>0</v>
      </c>
      <c r="G1340" s="1">
        <f>VLOOKUP(A1340+1/48,Interface!$B$118:$D$483,3)</f>
        <v>2</v>
      </c>
      <c r="H1340" s="1">
        <f t="shared" si="116"/>
        <v>1</v>
      </c>
      <c r="I1340" s="1">
        <f t="shared" si="115"/>
        <v>9</v>
      </c>
    </row>
    <row r="1341" spans="1:9" x14ac:dyDescent="0.35">
      <c r="A1341" s="321">
        <f t="shared" si="113"/>
        <v>42059.374999996835</v>
      </c>
      <c r="B1341" s="303"/>
      <c r="C1341" s="303">
        <v>1306</v>
      </c>
      <c r="D1341" s="304">
        <f>INDEX(Method_calculation!$J$161:$L$184,Output_interface!I1341,Output_interface!H1341)</f>
        <v>0</v>
      </c>
      <c r="E1341" s="304">
        <f>INDEX(Method_calculation!$J$194:$L$217,Output_interface!I1341,Output_interface!H1341)</f>
        <v>0</v>
      </c>
      <c r="G1341" s="1">
        <f>VLOOKUP(A1341+1/48,Interface!$B$118:$D$483,3)</f>
        <v>2</v>
      </c>
      <c r="H1341" s="1">
        <f t="shared" si="116"/>
        <v>1</v>
      </c>
      <c r="I1341" s="1">
        <f t="shared" si="115"/>
        <v>10</v>
      </c>
    </row>
    <row r="1342" spans="1:9" x14ac:dyDescent="0.35">
      <c r="A1342" s="321">
        <f t="shared" si="113"/>
        <v>42059.416666663499</v>
      </c>
      <c r="B1342" s="303"/>
      <c r="C1342" s="303">
        <v>1307</v>
      </c>
      <c r="D1342" s="304">
        <f>INDEX(Method_calculation!$J$161:$L$184,Output_interface!I1342,Output_interface!H1342)</f>
        <v>0</v>
      </c>
      <c r="E1342" s="304">
        <f>INDEX(Method_calculation!$J$194:$L$217,Output_interface!I1342,Output_interface!H1342)</f>
        <v>0</v>
      </c>
      <c r="G1342" s="1">
        <f>VLOOKUP(A1342+1/48,Interface!$B$118:$D$483,3)</f>
        <v>2</v>
      </c>
      <c r="H1342" s="1">
        <f t="shared" si="116"/>
        <v>1</v>
      </c>
      <c r="I1342" s="1">
        <f t="shared" si="115"/>
        <v>11</v>
      </c>
    </row>
    <row r="1343" spans="1:9" x14ac:dyDescent="0.35">
      <c r="A1343" s="321">
        <f t="shared" si="113"/>
        <v>42059.458333330163</v>
      </c>
      <c r="B1343" s="303"/>
      <c r="C1343" s="303">
        <v>1308</v>
      </c>
      <c r="D1343" s="304">
        <f>INDEX(Method_calculation!$J$161:$L$184,Output_interface!I1343,Output_interface!H1343)</f>
        <v>0</v>
      </c>
      <c r="E1343" s="304">
        <f>INDEX(Method_calculation!$J$194:$L$217,Output_interface!I1343,Output_interface!H1343)</f>
        <v>0</v>
      </c>
      <c r="G1343" s="1">
        <f>VLOOKUP(A1343+1/48,Interface!$B$118:$D$483,3)</f>
        <v>2</v>
      </c>
      <c r="H1343" s="1">
        <f t="shared" si="116"/>
        <v>1</v>
      </c>
      <c r="I1343" s="1">
        <f t="shared" si="115"/>
        <v>12</v>
      </c>
    </row>
    <row r="1344" spans="1:9" x14ac:dyDescent="0.35">
      <c r="A1344" s="321">
        <f t="shared" si="113"/>
        <v>42059.499999996828</v>
      </c>
      <c r="B1344" s="303"/>
      <c r="C1344" s="303">
        <v>1309</v>
      </c>
      <c r="D1344" s="304">
        <f>INDEX(Method_calculation!$J$161:$L$184,Output_interface!I1344,Output_interface!H1344)</f>
        <v>0</v>
      </c>
      <c r="E1344" s="304">
        <f>INDEX(Method_calculation!$J$194:$L$217,Output_interface!I1344,Output_interface!H1344)</f>
        <v>0</v>
      </c>
      <c r="G1344" s="1">
        <f>VLOOKUP(A1344+1/48,Interface!$B$118:$D$483,3)</f>
        <v>2</v>
      </c>
      <c r="H1344" s="1">
        <f t="shared" si="116"/>
        <v>1</v>
      </c>
      <c r="I1344" s="1">
        <f t="shared" si="115"/>
        <v>13</v>
      </c>
    </row>
    <row r="1345" spans="1:9" x14ac:dyDescent="0.35">
      <c r="A1345" s="321">
        <f t="shared" si="113"/>
        <v>42059.541666663492</v>
      </c>
      <c r="B1345" s="303"/>
      <c r="C1345" s="303">
        <v>1310</v>
      </c>
      <c r="D1345" s="304">
        <f>INDEX(Method_calculation!$J$161:$L$184,Output_interface!I1345,Output_interface!H1345)</f>
        <v>0</v>
      </c>
      <c r="E1345" s="304">
        <f>INDEX(Method_calculation!$J$194:$L$217,Output_interface!I1345,Output_interface!H1345)</f>
        <v>0</v>
      </c>
      <c r="G1345" s="1">
        <f>VLOOKUP(A1345+1/48,Interface!$B$118:$D$483,3)</f>
        <v>2</v>
      </c>
      <c r="H1345" s="1">
        <f t="shared" si="116"/>
        <v>1</v>
      </c>
      <c r="I1345" s="1">
        <f t="shared" si="115"/>
        <v>14</v>
      </c>
    </row>
    <row r="1346" spans="1:9" x14ac:dyDescent="0.35">
      <c r="A1346" s="321">
        <f t="shared" si="113"/>
        <v>42059.583333330156</v>
      </c>
      <c r="B1346" s="303"/>
      <c r="C1346" s="303">
        <v>1311</v>
      </c>
      <c r="D1346" s="304">
        <f>INDEX(Method_calculation!$J$161:$L$184,Output_interface!I1346,Output_interface!H1346)</f>
        <v>0</v>
      </c>
      <c r="E1346" s="304">
        <f>INDEX(Method_calculation!$J$194:$L$217,Output_interface!I1346,Output_interface!H1346)</f>
        <v>0</v>
      </c>
      <c r="G1346" s="1">
        <f>VLOOKUP(A1346+1/48,Interface!$B$118:$D$483,3)</f>
        <v>2</v>
      </c>
      <c r="H1346" s="1">
        <f t="shared" si="116"/>
        <v>1</v>
      </c>
      <c r="I1346" s="1">
        <f t="shared" si="115"/>
        <v>15</v>
      </c>
    </row>
    <row r="1347" spans="1:9" x14ac:dyDescent="0.35">
      <c r="A1347" s="321">
        <f t="shared" si="113"/>
        <v>42059.62499999682</v>
      </c>
      <c r="B1347" s="303"/>
      <c r="C1347" s="303">
        <v>1312</v>
      </c>
      <c r="D1347" s="304">
        <f>INDEX(Method_calculation!$J$161:$L$184,Output_interface!I1347,Output_interface!H1347)</f>
        <v>0</v>
      </c>
      <c r="E1347" s="304">
        <f>INDEX(Method_calculation!$J$194:$L$217,Output_interface!I1347,Output_interface!H1347)</f>
        <v>0</v>
      </c>
      <c r="G1347" s="1">
        <f>VLOOKUP(A1347+1/48,Interface!$B$118:$D$483,3)</f>
        <v>2</v>
      </c>
      <c r="H1347" s="1">
        <f t="shared" si="116"/>
        <v>1</v>
      </c>
      <c r="I1347" s="1">
        <f t="shared" si="115"/>
        <v>16</v>
      </c>
    </row>
    <row r="1348" spans="1:9" x14ac:dyDescent="0.35">
      <c r="A1348" s="321">
        <f t="shared" si="113"/>
        <v>42059.666666663485</v>
      </c>
      <c r="B1348" s="303"/>
      <c r="C1348" s="303">
        <v>1313</v>
      </c>
      <c r="D1348" s="304">
        <f>INDEX(Method_calculation!$J$161:$L$184,Output_interface!I1348,Output_interface!H1348)</f>
        <v>0</v>
      </c>
      <c r="E1348" s="304">
        <f>INDEX(Method_calculation!$J$194:$L$217,Output_interface!I1348,Output_interface!H1348)</f>
        <v>0</v>
      </c>
      <c r="G1348" s="1">
        <f>VLOOKUP(A1348+1/48,Interface!$B$118:$D$483,3)</f>
        <v>2</v>
      </c>
      <c r="H1348" s="1">
        <f t="shared" si="116"/>
        <v>1</v>
      </c>
      <c r="I1348" s="1">
        <f t="shared" si="115"/>
        <v>17</v>
      </c>
    </row>
    <row r="1349" spans="1:9" x14ac:dyDescent="0.35">
      <c r="A1349" s="321">
        <f t="shared" si="113"/>
        <v>42059.708333330149</v>
      </c>
      <c r="B1349" s="303"/>
      <c r="C1349" s="303">
        <v>1314</v>
      </c>
      <c r="D1349" s="304">
        <f>INDEX(Method_calculation!$J$161:$L$184,Output_interface!I1349,Output_interface!H1349)</f>
        <v>0</v>
      </c>
      <c r="E1349" s="304">
        <f>INDEX(Method_calculation!$J$194:$L$217,Output_interface!I1349,Output_interface!H1349)</f>
        <v>0</v>
      </c>
      <c r="G1349" s="1">
        <f>VLOOKUP(A1349+1/48,Interface!$B$118:$D$483,3)</f>
        <v>2</v>
      </c>
      <c r="H1349" s="1">
        <f t="shared" si="116"/>
        <v>1</v>
      </c>
      <c r="I1349" s="1">
        <f t="shared" si="115"/>
        <v>18</v>
      </c>
    </row>
    <row r="1350" spans="1:9" x14ac:dyDescent="0.35">
      <c r="A1350" s="321">
        <f t="shared" si="113"/>
        <v>42059.749999996813</v>
      </c>
      <c r="B1350" s="303"/>
      <c r="C1350" s="303">
        <v>1315</v>
      </c>
      <c r="D1350" s="304">
        <f>INDEX(Method_calculation!$J$161:$L$184,Output_interface!I1350,Output_interface!H1350)</f>
        <v>0</v>
      </c>
      <c r="E1350" s="304">
        <f>INDEX(Method_calculation!$J$194:$L$217,Output_interface!I1350,Output_interface!H1350)</f>
        <v>0</v>
      </c>
      <c r="G1350" s="1">
        <f>VLOOKUP(A1350+1/48,Interface!$B$118:$D$483,3)</f>
        <v>2</v>
      </c>
      <c r="H1350" s="1">
        <f t="shared" si="116"/>
        <v>1</v>
      </c>
      <c r="I1350" s="1">
        <f t="shared" si="115"/>
        <v>19</v>
      </c>
    </row>
    <row r="1351" spans="1:9" x14ac:dyDescent="0.35">
      <c r="A1351" s="321">
        <f t="shared" si="113"/>
        <v>42059.791666663477</v>
      </c>
      <c r="B1351" s="303"/>
      <c r="C1351" s="303">
        <v>1316</v>
      </c>
      <c r="D1351" s="304">
        <f>INDEX(Method_calculation!$J$161:$L$184,Output_interface!I1351,Output_interface!H1351)</f>
        <v>0</v>
      </c>
      <c r="E1351" s="304">
        <f>INDEX(Method_calculation!$J$194:$L$217,Output_interface!I1351,Output_interface!H1351)</f>
        <v>0</v>
      </c>
      <c r="G1351" s="1">
        <f>VLOOKUP(A1351+1/48,Interface!$B$118:$D$483,3)</f>
        <v>2</v>
      </c>
      <c r="H1351" s="1">
        <f t="shared" si="116"/>
        <v>1</v>
      </c>
      <c r="I1351" s="1">
        <f t="shared" si="115"/>
        <v>20</v>
      </c>
    </row>
    <row r="1352" spans="1:9" x14ac:dyDescent="0.35">
      <c r="A1352" s="321">
        <f t="shared" si="113"/>
        <v>42059.833333330142</v>
      </c>
      <c r="B1352" s="303"/>
      <c r="C1352" s="303">
        <v>1317</v>
      </c>
      <c r="D1352" s="304">
        <f>INDEX(Method_calculation!$J$161:$L$184,Output_interface!I1352,Output_interface!H1352)</f>
        <v>0</v>
      </c>
      <c r="E1352" s="304">
        <f>INDEX(Method_calculation!$J$194:$L$217,Output_interface!I1352,Output_interface!H1352)</f>
        <v>0</v>
      </c>
      <c r="G1352" s="1">
        <f>VLOOKUP(A1352+1/48,Interface!$B$118:$D$483,3)</f>
        <v>2</v>
      </c>
      <c r="H1352" s="1">
        <f t="shared" si="116"/>
        <v>1</v>
      </c>
      <c r="I1352" s="1">
        <f t="shared" si="115"/>
        <v>21</v>
      </c>
    </row>
    <row r="1353" spans="1:9" x14ac:dyDescent="0.35">
      <c r="A1353" s="321">
        <f t="shared" si="113"/>
        <v>42059.874999996806</v>
      </c>
      <c r="B1353" s="303"/>
      <c r="C1353" s="303">
        <v>1318</v>
      </c>
      <c r="D1353" s="304">
        <f>INDEX(Method_calculation!$J$161:$L$184,Output_interface!I1353,Output_interface!H1353)</f>
        <v>0</v>
      </c>
      <c r="E1353" s="304">
        <f>INDEX(Method_calculation!$J$194:$L$217,Output_interface!I1353,Output_interface!H1353)</f>
        <v>0</v>
      </c>
      <c r="G1353" s="1">
        <f>VLOOKUP(A1353+1/48,Interface!$B$118:$D$483,3)</f>
        <v>2</v>
      </c>
      <c r="H1353" s="1">
        <f t="shared" si="116"/>
        <v>1</v>
      </c>
      <c r="I1353" s="1">
        <f t="shared" si="115"/>
        <v>22</v>
      </c>
    </row>
    <row r="1354" spans="1:9" x14ac:dyDescent="0.35">
      <c r="A1354" s="321">
        <f t="shared" si="113"/>
        <v>42059.91666666347</v>
      </c>
      <c r="B1354" s="303"/>
      <c r="C1354" s="303">
        <v>1319</v>
      </c>
      <c r="D1354" s="304">
        <f>INDEX(Method_calculation!$J$161:$L$184,Output_interface!I1354,Output_interface!H1354)</f>
        <v>0</v>
      </c>
      <c r="E1354" s="304">
        <f>INDEX(Method_calculation!$J$194:$L$217,Output_interface!I1354,Output_interface!H1354)</f>
        <v>0</v>
      </c>
      <c r="G1354" s="1">
        <f>VLOOKUP(A1354+1/48,Interface!$B$118:$D$483,3)</f>
        <v>2</v>
      </c>
      <c r="H1354" s="1">
        <f t="shared" si="116"/>
        <v>1</v>
      </c>
      <c r="I1354" s="1">
        <f t="shared" si="115"/>
        <v>23</v>
      </c>
    </row>
    <row r="1355" spans="1:9" x14ac:dyDescent="0.35">
      <c r="A1355" s="322">
        <f t="shared" si="113"/>
        <v>42059.958333330134</v>
      </c>
      <c r="B1355" s="306"/>
      <c r="C1355" s="306">
        <v>1320</v>
      </c>
      <c r="D1355" s="307">
        <f>INDEX(Method_calculation!$J$161:$L$184,Output_interface!I1355,Output_interface!H1355)</f>
        <v>0</v>
      </c>
      <c r="E1355" s="307">
        <f>INDEX(Method_calculation!$J$194:$L$217,Output_interface!I1355,Output_interface!H1355)</f>
        <v>0</v>
      </c>
      <c r="G1355" s="1">
        <f>VLOOKUP(A1355+1/48,Interface!$B$118:$D$483,3)</f>
        <v>2</v>
      </c>
      <c r="H1355" s="1">
        <f t="shared" si="116"/>
        <v>1</v>
      </c>
      <c r="I1355" s="1">
        <f t="shared" si="115"/>
        <v>24</v>
      </c>
    </row>
    <row r="1356" spans="1:9" x14ac:dyDescent="0.35">
      <c r="A1356" s="299">
        <f t="shared" si="113"/>
        <v>42059.999999996799</v>
      </c>
      <c r="B1356" s="300" t="str">
        <f t="shared" ref="B1356" si="118">INDEX($H$27:$H$29,H1356)</f>
        <v>Workday</v>
      </c>
      <c r="C1356" s="300">
        <v>1321</v>
      </c>
      <c r="D1356" s="301">
        <f>INDEX(Method_calculation!$J$161:$L$184,Output_interface!I1356,Output_interface!H1356)</f>
        <v>0</v>
      </c>
      <c r="E1356" s="301">
        <f>INDEX(Method_calculation!$J$194:$L$217,Output_interface!I1356,Output_interface!H1356)</f>
        <v>0</v>
      </c>
      <c r="G1356" s="1">
        <f>VLOOKUP(A1356+1/48,Interface!$B$118:$D$483,3)</f>
        <v>3</v>
      </c>
      <c r="H1356" s="1">
        <f t="shared" si="116"/>
        <v>1</v>
      </c>
      <c r="I1356" s="1">
        <f t="shared" si="115"/>
        <v>1</v>
      </c>
    </row>
    <row r="1357" spans="1:9" x14ac:dyDescent="0.35">
      <c r="A1357" s="321">
        <f t="shared" si="113"/>
        <v>42060.041666663463</v>
      </c>
      <c r="B1357" s="303"/>
      <c r="C1357" s="303">
        <v>1322</v>
      </c>
      <c r="D1357" s="304">
        <f>INDEX(Method_calculation!$J$161:$L$184,Output_interface!I1357,Output_interface!H1357)</f>
        <v>0</v>
      </c>
      <c r="E1357" s="304">
        <f>INDEX(Method_calculation!$J$194:$L$217,Output_interface!I1357,Output_interface!H1357)</f>
        <v>0</v>
      </c>
      <c r="G1357" s="1">
        <f>VLOOKUP(A1357+1/48,Interface!$B$118:$D$483,3)</f>
        <v>3</v>
      </c>
      <c r="H1357" s="1">
        <f t="shared" si="116"/>
        <v>1</v>
      </c>
      <c r="I1357" s="1">
        <f t="shared" si="115"/>
        <v>2</v>
      </c>
    </row>
    <row r="1358" spans="1:9" x14ac:dyDescent="0.35">
      <c r="A1358" s="321">
        <f t="shared" si="113"/>
        <v>42060.083333330127</v>
      </c>
      <c r="B1358" s="303"/>
      <c r="C1358" s="303">
        <v>1323</v>
      </c>
      <c r="D1358" s="304">
        <f>INDEX(Method_calculation!$J$161:$L$184,Output_interface!I1358,Output_interface!H1358)</f>
        <v>0</v>
      </c>
      <c r="E1358" s="304">
        <f>INDEX(Method_calculation!$J$194:$L$217,Output_interface!I1358,Output_interface!H1358)</f>
        <v>0</v>
      </c>
      <c r="G1358" s="1">
        <f>VLOOKUP(A1358+1/48,Interface!$B$118:$D$483,3)</f>
        <v>3</v>
      </c>
      <c r="H1358" s="1">
        <f t="shared" si="116"/>
        <v>1</v>
      </c>
      <c r="I1358" s="1">
        <f t="shared" si="115"/>
        <v>3</v>
      </c>
    </row>
    <row r="1359" spans="1:9" x14ac:dyDescent="0.35">
      <c r="A1359" s="321">
        <f t="shared" si="113"/>
        <v>42060.124999996791</v>
      </c>
      <c r="B1359" s="303"/>
      <c r="C1359" s="303">
        <v>1324</v>
      </c>
      <c r="D1359" s="304">
        <f>INDEX(Method_calculation!$J$161:$L$184,Output_interface!I1359,Output_interface!H1359)</f>
        <v>0</v>
      </c>
      <c r="E1359" s="304">
        <f>INDEX(Method_calculation!$J$194:$L$217,Output_interface!I1359,Output_interface!H1359)</f>
        <v>0</v>
      </c>
      <c r="G1359" s="1">
        <f>VLOOKUP(A1359+1/48,Interface!$B$118:$D$483,3)</f>
        <v>3</v>
      </c>
      <c r="H1359" s="1">
        <f t="shared" si="116"/>
        <v>1</v>
      </c>
      <c r="I1359" s="1">
        <f t="shared" si="115"/>
        <v>4</v>
      </c>
    </row>
    <row r="1360" spans="1:9" x14ac:dyDescent="0.35">
      <c r="A1360" s="321">
        <f t="shared" ref="A1360:A1423" si="119">+A1359+1/24</f>
        <v>42060.166666663456</v>
      </c>
      <c r="B1360" s="303"/>
      <c r="C1360" s="303">
        <v>1325</v>
      </c>
      <c r="D1360" s="304">
        <f>INDEX(Method_calculation!$J$161:$L$184,Output_interface!I1360,Output_interface!H1360)</f>
        <v>0</v>
      </c>
      <c r="E1360" s="304">
        <f>INDEX(Method_calculation!$J$194:$L$217,Output_interface!I1360,Output_interface!H1360)</f>
        <v>0</v>
      </c>
      <c r="G1360" s="1">
        <f>VLOOKUP(A1360+1/48,Interface!$B$118:$D$483,3)</f>
        <v>3</v>
      </c>
      <c r="H1360" s="1">
        <f t="shared" si="116"/>
        <v>1</v>
      </c>
      <c r="I1360" s="1">
        <f t="shared" si="115"/>
        <v>5</v>
      </c>
    </row>
    <row r="1361" spans="1:9" x14ac:dyDescent="0.35">
      <c r="A1361" s="321">
        <f t="shared" si="119"/>
        <v>42060.20833333012</v>
      </c>
      <c r="B1361" s="303"/>
      <c r="C1361" s="303">
        <v>1326</v>
      </c>
      <c r="D1361" s="304">
        <f>INDEX(Method_calculation!$J$161:$L$184,Output_interface!I1361,Output_interface!H1361)</f>
        <v>0</v>
      </c>
      <c r="E1361" s="304">
        <f>INDEX(Method_calculation!$J$194:$L$217,Output_interface!I1361,Output_interface!H1361)</f>
        <v>0</v>
      </c>
      <c r="G1361" s="1">
        <f>VLOOKUP(A1361+1/48,Interface!$B$118:$D$483,3)</f>
        <v>3</v>
      </c>
      <c r="H1361" s="1">
        <f t="shared" si="116"/>
        <v>1</v>
      </c>
      <c r="I1361" s="1">
        <f t="shared" si="115"/>
        <v>6</v>
      </c>
    </row>
    <row r="1362" spans="1:9" x14ac:dyDescent="0.35">
      <c r="A1362" s="321">
        <f t="shared" si="119"/>
        <v>42060.249999996784</v>
      </c>
      <c r="B1362" s="303"/>
      <c r="C1362" s="303">
        <v>1327</v>
      </c>
      <c r="D1362" s="304">
        <f>INDEX(Method_calculation!$J$161:$L$184,Output_interface!I1362,Output_interface!H1362)</f>
        <v>0</v>
      </c>
      <c r="E1362" s="304">
        <f>INDEX(Method_calculation!$J$194:$L$217,Output_interface!I1362,Output_interface!H1362)</f>
        <v>0</v>
      </c>
      <c r="G1362" s="1">
        <f>VLOOKUP(A1362+1/48,Interface!$B$118:$D$483,3)</f>
        <v>3</v>
      </c>
      <c r="H1362" s="1">
        <f t="shared" si="116"/>
        <v>1</v>
      </c>
      <c r="I1362" s="1">
        <f t="shared" si="115"/>
        <v>7</v>
      </c>
    </row>
    <row r="1363" spans="1:9" x14ac:dyDescent="0.35">
      <c r="A1363" s="321">
        <f t="shared" si="119"/>
        <v>42060.291666663448</v>
      </c>
      <c r="B1363" s="303"/>
      <c r="C1363" s="303">
        <v>1328</v>
      </c>
      <c r="D1363" s="304">
        <f>INDEX(Method_calculation!$J$161:$L$184,Output_interface!I1363,Output_interface!H1363)</f>
        <v>0</v>
      </c>
      <c r="E1363" s="304">
        <f>INDEX(Method_calculation!$J$194:$L$217,Output_interface!I1363,Output_interface!H1363)</f>
        <v>0</v>
      </c>
      <c r="G1363" s="1">
        <f>VLOOKUP(A1363+1/48,Interface!$B$118:$D$483,3)</f>
        <v>3</v>
      </c>
      <c r="H1363" s="1">
        <f t="shared" si="116"/>
        <v>1</v>
      </c>
      <c r="I1363" s="1">
        <f t="shared" si="115"/>
        <v>8</v>
      </c>
    </row>
    <row r="1364" spans="1:9" x14ac:dyDescent="0.35">
      <c r="A1364" s="321">
        <f t="shared" si="119"/>
        <v>42060.333333330113</v>
      </c>
      <c r="B1364" s="303"/>
      <c r="C1364" s="303">
        <v>1329</v>
      </c>
      <c r="D1364" s="304">
        <f>INDEX(Method_calculation!$J$161:$L$184,Output_interface!I1364,Output_interface!H1364)</f>
        <v>0</v>
      </c>
      <c r="E1364" s="304">
        <f>INDEX(Method_calculation!$J$194:$L$217,Output_interface!I1364,Output_interface!H1364)</f>
        <v>0</v>
      </c>
      <c r="G1364" s="1">
        <f>VLOOKUP(A1364+1/48,Interface!$B$118:$D$483,3)</f>
        <v>3</v>
      </c>
      <c r="H1364" s="1">
        <f t="shared" si="116"/>
        <v>1</v>
      </c>
      <c r="I1364" s="1">
        <f t="shared" si="115"/>
        <v>9</v>
      </c>
    </row>
    <row r="1365" spans="1:9" x14ac:dyDescent="0.35">
      <c r="A1365" s="321">
        <f t="shared" si="119"/>
        <v>42060.374999996777</v>
      </c>
      <c r="B1365" s="303"/>
      <c r="C1365" s="303">
        <v>1330</v>
      </c>
      <c r="D1365" s="304">
        <f>INDEX(Method_calculation!$J$161:$L$184,Output_interface!I1365,Output_interface!H1365)</f>
        <v>0</v>
      </c>
      <c r="E1365" s="304">
        <f>INDEX(Method_calculation!$J$194:$L$217,Output_interface!I1365,Output_interface!H1365)</f>
        <v>0</v>
      </c>
      <c r="G1365" s="1">
        <f>VLOOKUP(A1365+1/48,Interface!$B$118:$D$483,3)</f>
        <v>3</v>
      </c>
      <c r="H1365" s="1">
        <f t="shared" si="116"/>
        <v>1</v>
      </c>
      <c r="I1365" s="1">
        <f t="shared" si="115"/>
        <v>10</v>
      </c>
    </row>
    <row r="1366" spans="1:9" x14ac:dyDescent="0.35">
      <c r="A1366" s="321">
        <f t="shared" si="119"/>
        <v>42060.416666663441</v>
      </c>
      <c r="B1366" s="303"/>
      <c r="C1366" s="303">
        <v>1331</v>
      </c>
      <c r="D1366" s="304">
        <f>INDEX(Method_calculation!$J$161:$L$184,Output_interface!I1366,Output_interface!H1366)</f>
        <v>0</v>
      </c>
      <c r="E1366" s="304">
        <f>INDEX(Method_calculation!$J$194:$L$217,Output_interface!I1366,Output_interface!H1366)</f>
        <v>0</v>
      </c>
      <c r="G1366" s="1">
        <f>VLOOKUP(A1366+1/48,Interface!$B$118:$D$483,3)</f>
        <v>3</v>
      </c>
      <c r="H1366" s="1">
        <f t="shared" si="116"/>
        <v>1</v>
      </c>
      <c r="I1366" s="1">
        <f t="shared" si="115"/>
        <v>11</v>
      </c>
    </row>
    <row r="1367" spans="1:9" x14ac:dyDescent="0.35">
      <c r="A1367" s="321">
        <f t="shared" si="119"/>
        <v>42060.458333330105</v>
      </c>
      <c r="B1367" s="303"/>
      <c r="C1367" s="303">
        <v>1332</v>
      </c>
      <c r="D1367" s="304">
        <f>INDEX(Method_calculation!$J$161:$L$184,Output_interface!I1367,Output_interface!H1367)</f>
        <v>0</v>
      </c>
      <c r="E1367" s="304">
        <f>INDEX(Method_calculation!$J$194:$L$217,Output_interface!I1367,Output_interface!H1367)</f>
        <v>0</v>
      </c>
      <c r="G1367" s="1">
        <f>VLOOKUP(A1367+1/48,Interface!$B$118:$D$483,3)</f>
        <v>3</v>
      </c>
      <c r="H1367" s="1">
        <f t="shared" si="116"/>
        <v>1</v>
      </c>
      <c r="I1367" s="1">
        <f t="shared" si="115"/>
        <v>12</v>
      </c>
    </row>
    <row r="1368" spans="1:9" x14ac:dyDescent="0.35">
      <c r="A1368" s="321">
        <f t="shared" si="119"/>
        <v>42060.499999996769</v>
      </c>
      <c r="B1368" s="303"/>
      <c r="C1368" s="303">
        <v>1333</v>
      </c>
      <c r="D1368" s="304">
        <f>INDEX(Method_calculation!$J$161:$L$184,Output_interface!I1368,Output_interface!H1368)</f>
        <v>0</v>
      </c>
      <c r="E1368" s="304">
        <f>INDEX(Method_calculation!$J$194:$L$217,Output_interface!I1368,Output_interface!H1368)</f>
        <v>0</v>
      </c>
      <c r="G1368" s="1">
        <f>VLOOKUP(A1368+1/48,Interface!$B$118:$D$483,3)</f>
        <v>3</v>
      </c>
      <c r="H1368" s="1">
        <f t="shared" si="116"/>
        <v>1</v>
      </c>
      <c r="I1368" s="1">
        <f t="shared" si="115"/>
        <v>13</v>
      </c>
    </row>
    <row r="1369" spans="1:9" x14ac:dyDescent="0.35">
      <c r="A1369" s="321">
        <f t="shared" si="119"/>
        <v>42060.541666663434</v>
      </c>
      <c r="B1369" s="303"/>
      <c r="C1369" s="303">
        <v>1334</v>
      </c>
      <c r="D1369" s="304">
        <f>INDEX(Method_calculation!$J$161:$L$184,Output_interface!I1369,Output_interface!H1369)</f>
        <v>0</v>
      </c>
      <c r="E1369" s="304">
        <f>INDEX(Method_calculation!$J$194:$L$217,Output_interface!I1369,Output_interface!H1369)</f>
        <v>0</v>
      </c>
      <c r="G1369" s="1">
        <f>VLOOKUP(A1369+1/48,Interface!$B$118:$D$483,3)</f>
        <v>3</v>
      </c>
      <c r="H1369" s="1">
        <f t="shared" si="116"/>
        <v>1</v>
      </c>
      <c r="I1369" s="1">
        <f t="shared" si="115"/>
        <v>14</v>
      </c>
    </row>
    <row r="1370" spans="1:9" x14ac:dyDescent="0.35">
      <c r="A1370" s="321">
        <f t="shared" si="119"/>
        <v>42060.583333330098</v>
      </c>
      <c r="B1370" s="303"/>
      <c r="C1370" s="303">
        <v>1335</v>
      </c>
      <c r="D1370" s="304">
        <f>INDEX(Method_calculation!$J$161:$L$184,Output_interface!I1370,Output_interface!H1370)</f>
        <v>0</v>
      </c>
      <c r="E1370" s="304">
        <f>INDEX(Method_calculation!$J$194:$L$217,Output_interface!I1370,Output_interface!H1370)</f>
        <v>0</v>
      </c>
      <c r="G1370" s="1">
        <f>VLOOKUP(A1370+1/48,Interface!$B$118:$D$483,3)</f>
        <v>3</v>
      </c>
      <c r="H1370" s="1">
        <f t="shared" si="116"/>
        <v>1</v>
      </c>
      <c r="I1370" s="1">
        <f t="shared" si="115"/>
        <v>15</v>
      </c>
    </row>
    <row r="1371" spans="1:9" x14ac:dyDescent="0.35">
      <c r="A1371" s="321">
        <f t="shared" si="119"/>
        <v>42060.624999996762</v>
      </c>
      <c r="B1371" s="303"/>
      <c r="C1371" s="303">
        <v>1336</v>
      </c>
      <c r="D1371" s="304">
        <f>INDEX(Method_calculation!$J$161:$L$184,Output_interface!I1371,Output_interface!H1371)</f>
        <v>0</v>
      </c>
      <c r="E1371" s="304">
        <f>INDEX(Method_calculation!$J$194:$L$217,Output_interface!I1371,Output_interface!H1371)</f>
        <v>0</v>
      </c>
      <c r="G1371" s="1">
        <f>VLOOKUP(A1371+1/48,Interface!$B$118:$D$483,3)</f>
        <v>3</v>
      </c>
      <c r="H1371" s="1">
        <f t="shared" si="116"/>
        <v>1</v>
      </c>
      <c r="I1371" s="1">
        <f t="shared" si="115"/>
        <v>16</v>
      </c>
    </row>
    <row r="1372" spans="1:9" x14ac:dyDescent="0.35">
      <c r="A1372" s="321">
        <f t="shared" si="119"/>
        <v>42060.666666663426</v>
      </c>
      <c r="B1372" s="303"/>
      <c r="C1372" s="303">
        <v>1337</v>
      </c>
      <c r="D1372" s="304">
        <f>INDEX(Method_calculation!$J$161:$L$184,Output_interface!I1372,Output_interface!H1372)</f>
        <v>0</v>
      </c>
      <c r="E1372" s="304">
        <f>INDEX(Method_calculation!$J$194:$L$217,Output_interface!I1372,Output_interface!H1372)</f>
        <v>0</v>
      </c>
      <c r="G1372" s="1">
        <f>VLOOKUP(A1372+1/48,Interface!$B$118:$D$483,3)</f>
        <v>3</v>
      </c>
      <c r="H1372" s="1">
        <f t="shared" si="116"/>
        <v>1</v>
      </c>
      <c r="I1372" s="1">
        <f t="shared" si="115"/>
        <v>17</v>
      </c>
    </row>
    <row r="1373" spans="1:9" x14ac:dyDescent="0.35">
      <c r="A1373" s="321">
        <f t="shared" si="119"/>
        <v>42060.708333330091</v>
      </c>
      <c r="B1373" s="303"/>
      <c r="C1373" s="303">
        <v>1338</v>
      </c>
      <c r="D1373" s="304">
        <f>INDEX(Method_calculation!$J$161:$L$184,Output_interface!I1373,Output_interface!H1373)</f>
        <v>0</v>
      </c>
      <c r="E1373" s="304">
        <f>INDEX(Method_calculation!$J$194:$L$217,Output_interface!I1373,Output_interface!H1373)</f>
        <v>0</v>
      </c>
      <c r="G1373" s="1">
        <f>VLOOKUP(A1373+1/48,Interface!$B$118:$D$483,3)</f>
        <v>3</v>
      </c>
      <c r="H1373" s="1">
        <f t="shared" si="116"/>
        <v>1</v>
      </c>
      <c r="I1373" s="1">
        <f t="shared" si="115"/>
        <v>18</v>
      </c>
    </row>
    <row r="1374" spans="1:9" x14ac:dyDescent="0.35">
      <c r="A1374" s="321">
        <f t="shared" si="119"/>
        <v>42060.749999996755</v>
      </c>
      <c r="B1374" s="303"/>
      <c r="C1374" s="303">
        <v>1339</v>
      </c>
      <c r="D1374" s="304">
        <f>INDEX(Method_calculation!$J$161:$L$184,Output_interface!I1374,Output_interface!H1374)</f>
        <v>0</v>
      </c>
      <c r="E1374" s="304">
        <f>INDEX(Method_calculation!$J$194:$L$217,Output_interface!I1374,Output_interface!H1374)</f>
        <v>0</v>
      </c>
      <c r="G1374" s="1">
        <f>VLOOKUP(A1374+1/48,Interface!$B$118:$D$483,3)</f>
        <v>3</v>
      </c>
      <c r="H1374" s="1">
        <f t="shared" si="116"/>
        <v>1</v>
      </c>
      <c r="I1374" s="1">
        <f t="shared" si="115"/>
        <v>19</v>
      </c>
    </row>
    <row r="1375" spans="1:9" x14ac:dyDescent="0.35">
      <c r="A1375" s="321">
        <f t="shared" si="119"/>
        <v>42060.791666663419</v>
      </c>
      <c r="B1375" s="303"/>
      <c r="C1375" s="303">
        <v>1340</v>
      </c>
      <c r="D1375" s="304">
        <f>INDEX(Method_calculation!$J$161:$L$184,Output_interface!I1375,Output_interface!H1375)</f>
        <v>0</v>
      </c>
      <c r="E1375" s="304">
        <f>INDEX(Method_calculation!$J$194:$L$217,Output_interface!I1375,Output_interface!H1375)</f>
        <v>0</v>
      </c>
      <c r="G1375" s="1">
        <f>VLOOKUP(A1375+1/48,Interface!$B$118:$D$483,3)</f>
        <v>3</v>
      </c>
      <c r="H1375" s="1">
        <f t="shared" si="116"/>
        <v>1</v>
      </c>
      <c r="I1375" s="1">
        <f t="shared" si="115"/>
        <v>20</v>
      </c>
    </row>
    <row r="1376" spans="1:9" x14ac:dyDescent="0.35">
      <c r="A1376" s="321">
        <f t="shared" si="119"/>
        <v>42060.833333330083</v>
      </c>
      <c r="B1376" s="303"/>
      <c r="C1376" s="303">
        <v>1341</v>
      </c>
      <c r="D1376" s="304">
        <f>INDEX(Method_calculation!$J$161:$L$184,Output_interface!I1376,Output_interface!H1376)</f>
        <v>0</v>
      </c>
      <c r="E1376" s="304">
        <f>INDEX(Method_calculation!$J$194:$L$217,Output_interface!I1376,Output_interface!H1376)</f>
        <v>0</v>
      </c>
      <c r="G1376" s="1">
        <f>VLOOKUP(A1376+1/48,Interface!$B$118:$D$483,3)</f>
        <v>3</v>
      </c>
      <c r="H1376" s="1">
        <f t="shared" si="116"/>
        <v>1</v>
      </c>
      <c r="I1376" s="1">
        <f t="shared" si="115"/>
        <v>21</v>
      </c>
    </row>
    <row r="1377" spans="1:9" x14ac:dyDescent="0.35">
      <c r="A1377" s="321">
        <f t="shared" si="119"/>
        <v>42060.874999996748</v>
      </c>
      <c r="B1377" s="303"/>
      <c r="C1377" s="303">
        <v>1342</v>
      </c>
      <c r="D1377" s="304">
        <f>INDEX(Method_calculation!$J$161:$L$184,Output_interface!I1377,Output_interface!H1377)</f>
        <v>0</v>
      </c>
      <c r="E1377" s="304">
        <f>INDEX(Method_calculation!$J$194:$L$217,Output_interface!I1377,Output_interface!H1377)</f>
        <v>0</v>
      </c>
      <c r="G1377" s="1">
        <f>VLOOKUP(A1377+1/48,Interface!$B$118:$D$483,3)</f>
        <v>3</v>
      </c>
      <c r="H1377" s="1">
        <f t="shared" si="116"/>
        <v>1</v>
      </c>
      <c r="I1377" s="1">
        <f t="shared" si="115"/>
        <v>22</v>
      </c>
    </row>
    <row r="1378" spans="1:9" x14ac:dyDescent="0.35">
      <c r="A1378" s="321">
        <f t="shared" si="119"/>
        <v>42060.916666663412</v>
      </c>
      <c r="B1378" s="303"/>
      <c r="C1378" s="303">
        <v>1343</v>
      </c>
      <c r="D1378" s="304">
        <f>INDEX(Method_calculation!$J$161:$L$184,Output_interface!I1378,Output_interface!H1378)</f>
        <v>0</v>
      </c>
      <c r="E1378" s="304">
        <f>INDEX(Method_calculation!$J$194:$L$217,Output_interface!I1378,Output_interface!H1378)</f>
        <v>0</v>
      </c>
      <c r="G1378" s="1">
        <f>VLOOKUP(A1378+1/48,Interface!$B$118:$D$483,3)</f>
        <v>3</v>
      </c>
      <c r="H1378" s="1">
        <f t="shared" si="116"/>
        <v>1</v>
      </c>
      <c r="I1378" s="1">
        <f t="shared" si="115"/>
        <v>23</v>
      </c>
    </row>
    <row r="1379" spans="1:9" x14ac:dyDescent="0.35">
      <c r="A1379" s="322">
        <f t="shared" si="119"/>
        <v>42060.958333330076</v>
      </c>
      <c r="B1379" s="306"/>
      <c r="C1379" s="306">
        <v>1344</v>
      </c>
      <c r="D1379" s="307">
        <f>INDEX(Method_calculation!$J$161:$L$184,Output_interface!I1379,Output_interface!H1379)</f>
        <v>0</v>
      </c>
      <c r="E1379" s="307">
        <f>INDEX(Method_calculation!$J$194:$L$217,Output_interface!I1379,Output_interface!H1379)</f>
        <v>0</v>
      </c>
      <c r="G1379" s="1">
        <f>VLOOKUP(A1379+1/48,Interface!$B$118:$D$483,3)</f>
        <v>3</v>
      </c>
      <c r="H1379" s="1">
        <f t="shared" si="116"/>
        <v>1</v>
      </c>
      <c r="I1379" s="1">
        <f t="shared" si="115"/>
        <v>24</v>
      </c>
    </row>
    <row r="1380" spans="1:9" x14ac:dyDescent="0.35">
      <c r="A1380" s="299">
        <f t="shared" si="119"/>
        <v>42060.99999999674</v>
      </c>
      <c r="B1380" s="300" t="str">
        <f t="shared" ref="B1380" si="120">INDEX($H$27:$H$29,H1380)</f>
        <v>Workday</v>
      </c>
      <c r="C1380" s="300">
        <v>1345</v>
      </c>
      <c r="D1380" s="301">
        <f>INDEX(Method_calculation!$J$161:$L$184,Output_interface!I1380,Output_interface!H1380)</f>
        <v>0</v>
      </c>
      <c r="E1380" s="301">
        <f>INDEX(Method_calculation!$J$194:$L$217,Output_interface!I1380,Output_interface!H1380)</f>
        <v>0</v>
      </c>
      <c r="G1380" s="1">
        <f>VLOOKUP(A1380+1/48,Interface!$B$118:$D$483,3)</f>
        <v>4</v>
      </c>
      <c r="H1380" s="1">
        <f t="shared" si="116"/>
        <v>1</v>
      </c>
      <c r="I1380" s="1">
        <f t="shared" ref="I1380:I1443" si="121">MOD(C1380-1,24)+1</f>
        <v>1</v>
      </c>
    </row>
    <row r="1381" spans="1:9" x14ac:dyDescent="0.35">
      <c r="A1381" s="321">
        <f t="shared" si="119"/>
        <v>42061.041666663405</v>
      </c>
      <c r="B1381" s="303"/>
      <c r="C1381" s="303">
        <v>1346</v>
      </c>
      <c r="D1381" s="304">
        <f>INDEX(Method_calculation!$J$161:$L$184,Output_interface!I1381,Output_interface!H1381)</f>
        <v>0</v>
      </c>
      <c r="E1381" s="304">
        <f>INDEX(Method_calculation!$J$194:$L$217,Output_interface!I1381,Output_interface!H1381)</f>
        <v>0</v>
      </c>
      <c r="G1381" s="1">
        <f>VLOOKUP(A1381+1/48,Interface!$B$118:$D$483,3)</f>
        <v>4</v>
      </c>
      <c r="H1381" s="1">
        <f t="shared" ref="H1381:H1444" si="122">IF(G1381=7,3,IF(G1381=6,2,1))</f>
        <v>1</v>
      </c>
      <c r="I1381" s="1">
        <f t="shared" si="121"/>
        <v>2</v>
      </c>
    </row>
    <row r="1382" spans="1:9" x14ac:dyDescent="0.35">
      <c r="A1382" s="321">
        <f t="shared" si="119"/>
        <v>42061.083333330069</v>
      </c>
      <c r="B1382" s="303"/>
      <c r="C1382" s="303">
        <v>1347</v>
      </c>
      <c r="D1382" s="304">
        <f>INDEX(Method_calculation!$J$161:$L$184,Output_interface!I1382,Output_interface!H1382)</f>
        <v>0</v>
      </c>
      <c r="E1382" s="304">
        <f>INDEX(Method_calculation!$J$194:$L$217,Output_interface!I1382,Output_interface!H1382)</f>
        <v>0</v>
      </c>
      <c r="G1382" s="1">
        <f>VLOOKUP(A1382+1/48,Interface!$B$118:$D$483,3)</f>
        <v>4</v>
      </c>
      <c r="H1382" s="1">
        <f t="shared" si="122"/>
        <v>1</v>
      </c>
      <c r="I1382" s="1">
        <f t="shared" si="121"/>
        <v>3</v>
      </c>
    </row>
    <row r="1383" spans="1:9" x14ac:dyDescent="0.35">
      <c r="A1383" s="321">
        <f t="shared" si="119"/>
        <v>42061.124999996733</v>
      </c>
      <c r="B1383" s="303"/>
      <c r="C1383" s="303">
        <v>1348</v>
      </c>
      <c r="D1383" s="304">
        <f>INDEX(Method_calculation!$J$161:$L$184,Output_interface!I1383,Output_interface!H1383)</f>
        <v>0</v>
      </c>
      <c r="E1383" s="304">
        <f>INDEX(Method_calculation!$J$194:$L$217,Output_interface!I1383,Output_interface!H1383)</f>
        <v>0</v>
      </c>
      <c r="G1383" s="1">
        <f>VLOOKUP(A1383+1/48,Interface!$B$118:$D$483,3)</f>
        <v>4</v>
      </c>
      <c r="H1383" s="1">
        <f t="shared" si="122"/>
        <v>1</v>
      </c>
      <c r="I1383" s="1">
        <f t="shared" si="121"/>
        <v>4</v>
      </c>
    </row>
    <row r="1384" spans="1:9" x14ac:dyDescent="0.35">
      <c r="A1384" s="321">
        <f t="shared" si="119"/>
        <v>42061.166666663397</v>
      </c>
      <c r="B1384" s="303"/>
      <c r="C1384" s="303">
        <v>1349</v>
      </c>
      <c r="D1384" s="304">
        <f>INDEX(Method_calculation!$J$161:$L$184,Output_interface!I1384,Output_interface!H1384)</f>
        <v>0</v>
      </c>
      <c r="E1384" s="304">
        <f>INDEX(Method_calculation!$J$194:$L$217,Output_interface!I1384,Output_interface!H1384)</f>
        <v>0</v>
      </c>
      <c r="G1384" s="1">
        <f>VLOOKUP(A1384+1/48,Interface!$B$118:$D$483,3)</f>
        <v>4</v>
      </c>
      <c r="H1384" s="1">
        <f t="shared" si="122"/>
        <v>1</v>
      </c>
      <c r="I1384" s="1">
        <f t="shared" si="121"/>
        <v>5</v>
      </c>
    </row>
    <row r="1385" spans="1:9" x14ac:dyDescent="0.35">
      <c r="A1385" s="321">
        <f t="shared" si="119"/>
        <v>42061.208333330062</v>
      </c>
      <c r="B1385" s="303"/>
      <c r="C1385" s="303">
        <v>1350</v>
      </c>
      <c r="D1385" s="304">
        <f>INDEX(Method_calculation!$J$161:$L$184,Output_interface!I1385,Output_interface!H1385)</f>
        <v>0</v>
      </c>
      <c r="E1385" s="304">
        <f>INDEX(Method_calculation!$J$194:$L$217,Output_interface!I1385,Output_interface!H1385)</f>
        <v>0</v>
      </c>
      <c r="G1385" s="1">
        <f>VLOOKUP(A1385+1/48,Interface!$B$118:$D$483,3)</f>
        <v>4</v>
      </c>
      <c r="H1385" s="1">
        <f t="shared" si="122"/>
        <v>1</v>
      </c>
      <c r="I1385" s="1">
        <f t="shared" si="121"/>
        <v>6</v>
      </c>
    </row>
    <row r="1386" spans="1:9" x14ac:dyDescent="0.35">
      <c r="A1386" s="321">
        <f t="shared" si="119"/>
        <v>42061.249999996726</v>
      </c>
      <c r="B1386" s="303"/>
      <c r="C1386" s="303">
        <v>1351</v>
      </c>
      <c r="D1386" s="304">
        <f>INDEX(Method_calculation!$J$161:$L$184,Output_interface!I1386,Output_interface!H1386)</f>
        <v>0</v>
      </c>
      <c r="E1386" s="304">
        <f>INDEX(Method_calculation!$J$194:$L$217,Output_interface!I1386,Output_interface!H1386)</f>
        <v>0</v>
      </c>
      <c r="G1386" s="1">
        <f>VLOOKUP(A1386+1/48,Interface!$B$118:$D$483,3)</f>
        <v>4</v>
      </c>
      <c r="H1386" s="1">
        <f t="shared" si="122"/>
        <v>1</v>
      </c>
      <c r="I1386" s="1">
        <f t="shared" si="121"/>
        <v>7</v>
      </c>
    </row>
    <row r="1387" spans="1:9" x14ac:dyDescent="0.35">
      <c r="A1387" s="321">
        <f t="shared" si="119"/>
        <v>42061.29166666339</v>
      </c>
      <c r="B1387" s="303"/>
      <c r="C1387" s="303">
        <v>1352</v>
      </c>
      <c r="D1387" s="304">
        <f>INDEX(Method_calculation!$J$161:$L$184,Output_interface!I1387,Output_interface!H1387)</f>
        <v>0</v>
      </c>
      <c r="E1387" s="304">
        <f>INDEX(Method_calculation!$J$194:$L$217,Output_interface!I1387,Output_interface!H1387)</f>
        <v>0</v>
      </c>
      <c r="G1387" s="1">
        <f>VLOOKUP(A1387+1/48,Interface!$B$118:$D$483,3)</f>
        <v>4</v>
      </c>
      <c r="H1387" s="1">
        <f t="shared" si="122"/>
        <v>1</v>
      </c>
      <c r="I1387" s="1">
        <f t="shared" si="121"/>
        <v>8</v>
      </c>
    </row>
    <row r="1388" spans="1:9" x14ac:dyDescent="0.35">
      <c r="A1388" s="321">
        <f t="shared" si="119"/>
        <v>42061.333333330054</v>
      </c>
      <c r="B1388" s="303"/>
      <c r="C1388" s="303">
        <v>1353</v>
      </c>
      <c r="D1388" s="304">
        <f>INDEX(Method_calculation!$J$161:$L$184,Output_interface!I1388,Output_interface!H1388)</f>
        <v>0</v>
      </c>
      <c r="E1388" s="304">
        <f>INDEX(Method_calculation!$J$194:$L$217,Output_interface!I1388,Output_interface!H1388)</f>
        <v>0</v>
      </c>
      <c r="G1388" s="1">
        <f>VLOOKUP(A1388+1/48,Interface!$B$118:$D$483,3)</f>
        <v>4</v>
      </c>
      <c r="H1388" s="1">
        <f t="shared" si="122"/>
        <v>1</v>
      </c>
      <c r="I1388" s="1">
        <f t="shared" si="121"/>
        <v>9</v>
      </c>
    </row>
    <row r="1389" spans="1:9" x14ac:dyDescent="0.35">
      <c r="A1389" s="321">
        <f t="shared" si="119"/>
        <v>42061.374999996719</v>
      </c>
      <c r="B1389" s="303"/>
      <c r="C1389" s="303">
        <v>1354</v>
      </c>
      <c r="D1389" s="304">
        <f>INDEX(Method_calculation!$J$161:$L$184,Output_interface!I1389,Output_interface!H1389)</f>
        <v>0</v>
      </c>
      <c r="E1389" s="304">
        <f>INDEX(Method_calculation!$J$194:$L$217,Output_interface!I1389,Output_interface!H1389)</f>
        <v>0</v>
      </c>
      <c r="G1389" s="1">
        <f>VLOOKUP(A1389+1/48,Interface!$B$118:$D$483,3)</f>
        <v>4</v>
      </c>
      <c r="H1389" s="1">
        <f t="shared" si="122"/>
        <v>1</v>
      </c>
      <c r="I1389" s="1">
        <f t="shared" si="121"/>
        <v>10</v>
      </c>
    </row>
    <row r="1390" spans="1:9" x14ac:dyDescent="0.35">
      <c r="A1390" s="321">
        <f t="shared" si="119"/>
        <v>42061.416666663383</v>
      </c>
      <c r="B1390" s="303"/>
      <c r="C1390" s="303">
        <v>1355</v>
      </c>
      <c r="D1390" s="304">
        <f>INDEX(Method_calculation!$J$161:$L$184,Output_interface!I1390,Output_interface!H1390)</f>
        <v>0</v>
      </c>
      <c r="E1390" s="304">
        <f>INDEX(Method_calculation!$J$194:$L$217,Output_interface!I1390,Output_interface!H1390)</f>
        <v>0</v>
      </c>
      <c r="G1390" s="1">
        <f>VLOOKUP(A1390+1/48,Interface!$B$118:$D$483,3)</f>
        <v>4</v>
      </c>
      <c r="H1390" s="1">
        <f t="shared" si="122"/>
        <v>1</v>
      </c>
      <c r="I1390" s="1">
        <f t="shared" si="121"/>
        <v>11</v>
      </c>
    </row>
    <row r="1391" spans="1:9" x14ac:dyDescent="0.35">
      <c r="A1391" s="321">
        <f t="shared" si="119"/>
        <v>42061.458333330047</v>
      </c>
      <c r="B1391" s="303"/>
      <c r="C1391" s="303">
        <v>1356</v>
      </c>
      <c r="D1391" s="304">
        <f>INDEX(Method_calculation!$J$161:$L$184,Output_interface!I1391,Output_interface!H1391)</f>
        <v>0</v>
      </c>
      <c r="E1391" s="304">
        <f>INDEX(Method_calculation!$J$194:$L$217,Output_interface!I1391,Output_interface!H1391)</f>
        <v>0</v>
      </c>
      <c r="G1391" s="1">
        <f>VLOOKUP(A1391+1/48,Interface!$B$118:$D$483,3)</f>
        <v>4</v>
      </c>
      <c r="H1391" s="1">
        <f t="shared" si="122"/>
        <v>1</v>
      </c>
      <c r="I1391" s="1">
        <f t="shared" si="121"/>
        <v>12</v>
      </c>
    </row>
    <row r="1392" spans="1:9" x14ac:dyDescent="0.35">
      <c r="A1392" s="321">
        <f t="shared" si="119"/>
        <v>42061.499999996711</v>
      </c>
      <c r="B1392" s="303"/>
      <c r="C1392" s="303">
        <v>1357</v>
      </c>
      <c r="D1392" s="304">
        <f>INDEX(Method_calculation!$J$161:$L$184,Output_interface!I1392,Output_interface!H1392)</f>
        <v>0</v>
      </c>
      <c r="E1392" s="304">
        <f>INDEX(Method_calculation!$J$194:$L$217,Output_interface!I1392,Output_interface!H1392)</f>
        <v>0</v>
      </c>
      <c r="G1392" s="1">
        <f>VLOOKUP(A1392+1/48,Interface!$B$118:$D$483,3)</f>
        <v>4</v>
      </c>
      <c r="H1392" s="1">
        <f t="shared" si="122"/>
        <v>1</v>
      </c>
      <c r="I1392" s="1">
        <f t="shared" si="121"/>
        <v>13</v>
      </c>
    </row>
    <row r="1393" spans="1:9" x14ac:dyDescent="0.35">
      <c r="A1393" s="321">
        <f t="shared" si="119"/>
        <v>42061.541666663376</v>
      </c>
      <c r="B1393" s="303"/>
      <c r="C1393" s="303">
        <v>1358</v>
      </c>
      <c r="D1393" s="304">
        <f>INDEX(Method_calculation!$J$161:$L$184,Output_interface!I1393,Output_interface!H1393)</f>
        <v>0</v>
      </c>
      <c r="E1393" s="304">
        <f>INDEX(Method_calculation!$J$194:$L$217,Output_interface!I1393,Output_interface!H1393)</f>
        <v>0</v>
      </c>
      <c r="G1393" s="1">
        <f>VLOOKUP(A1393+1/48,Interface!$B$118:$D$483,3)</f>
        <v>4</v>
      </c>
      <c r="H1393" s="1">
        <f t="shared" si="122"/>
        <v>1</v>
      </c>
      <c r="I1393" s="1">
        <f t="shared" si="121"/>
        <v>14</v>
      </c>
    </row>
    <row r="1394" spans="1:9" x14ac:dyDescent="0.35">
      <c r="A1394" s="321">
        <f t="shared" si="119"/>
        <v>42061.58333333004</v>
      </c>
      <c r="B1394" s="303"/>
      <c r="C1394" s="303">
        <v>1359</v>
      </c>
      <c r="D1394" s="304">
        <f>INDEX(Method_calculation!$J$161:$L$184,Output_interface!I1394,Output_interface!H1394)</f>
        <v>0</v>
      </c>
      <c r="E1394" s="304">
        <f>INDEX(Method_calculation!$J$194:$L$217,Output_interface!I1394,Output_interface!H1394)</f>
        <v>0</v>
      </c>
      <c r="G1394" s="1">
        <f>VLOOKUP(A1394+1/48,Interface!$B$118:$D$483,3)</f>
        <v>4</v>
      </c>
      <c r="H1394" s="1">
        <f t="shared" si="122"/>
        <v>1</v>
      </c>
      <c r="I1394" s="1">
        <f t="shared" si="121"/>
        <v>15</v>
      </c>
    </row>
    <row r="1395" spans="1:9" x14ac:dyDescent="0.35">
      <c r="A1395" s="321">
        <f t="shared" si="119"/>
        <v>42061.624999996704</v>
      </c>
      <c r="B1395" s="303"/>
      <c r="C1395" s="303">
        <v>1360</v>
      </c>
      <c r="D1395" s="304">
        <f>INDEX(Method_calculation!$J$161:$L$184,Output_interface!I1395,Output_interface!H1395)</f>
        <v>0</v>
      </c>
      <c r="E1395" s="304">
        <f>INDEX(Method_calculation!$J$194:$L$217,Output_interface!I1395,Output_interface!H1395)</f>
        <v>0</v>
      </c>
      <c r="G1395" s="1">
        <f>VLOOKUP(A1395+1/48,Interface!$B$118:$D$483,3)</f>
        <v>4</v>
      </c>
      <c r="H1395" s="1">
        <f t="shared" si="122"/>
        <v>1</v>
      </c>
      <c r="I1395" s="1">
        <f t="shared" si="121"/>
        <v>16</v>
      </c>
    </row>
    <row r="1396" spans="1:9" x14ac:dyDescent="0.35">
      <c r="A1396" s="321">
        <f t="shared" si="119"/>
        <v>42061.666666663368</v>
      </c>
      <c r="B1396" s="303"/>
      <c r="C1396" s="303">
        <v>1361</v>
      </c>
      <c r="D1396" s="304">
        <f>INDEX(Method_calculation!$J$161:$L$184,Output_interface!I1396,Output_interface!H1396)</f>
        <v>0</v>
      </c>
      <c r="E1396" s="304">
        <f>INDEX(Method_calculation!$J$194:$L$217,Output_interface!I1396,Output_interface!H1396)</f>
        <v>0</v>
      </c>
      <c r="G1396" s="1">
        <f>VLOOKUP(A1396+1/48,Interface!$B$118:$D$483,3)</f>
        <v>4</v>
      </c>
      <c r="H1396" s="1">
        <f t="shared" si="122"/>
        <v>1</v>
      </c>
      <c r="I1396" s="1">
        <f t="shared" si="121"/>
        <v>17</v>
      </c>
    </row>
    <row r="1397" spans="1:9" x14ac:dyDescent="0.35">
      <c r="A1397" s="321">
        <f t="shared" si="119"/>
        <v>42061.708333330032</v>
      </c>
      <c r="B1397" s="303"/>
      <c r="C1397" s="303">
        <v>1362</v>
      </c>
      <c r="D1397" s="304">
        <f>INDEX(Method_calculation!$J$161:$L$184,Output_interface!I1397,Output_interface!H1397)</f>
        <v>0</v>
      </c>
      <c r="E1397" s="304">
        <f>INDEX(Method_calculation!$J$194:$L$217,Output_interface!I1397,Output_interface!H1397)</f>
        <v>0</v>
      </c>
      <c r="G1397" s="1">
        <f>VLOOKUP(A1397+1/48,Interface!$B$118:$D$483,3)</f>
        <v>4</v>
      </c>
      <c r="H1397" s="1">
        <f t="shared" si="122"/>
        <v>1</v>
      </c>
      <c r="I1397" s="1">
        <f t="shared" si="121"/>
        <v>18</v>
      </c>
    </row>
    <row r="1398" spans="1:9" x14ac:dyDescent="0.35">
      <c r="A1398" s="321">
        <f t="shared" si="119"/>
        <v>42061.749999996697</v>
      </c>
      <c r="B1398" s="303"/>
      <c r="C1398" s="303">
        <v>1363</v>
      </c>
      <c r="D1398" s="304">
        <f>INDEX(Method_calculation!$J$161:$L$184,Output_interface!I1398,Output_interface!H1398)</f>
        <v>0</v>
      </c>
      <c r="E1398" s="304">
        <f>INDEX(Method_calculation!$J$194:$L$217,Output_interface!I1398,Output_interface!H1398)</f>
        <v>0</v>
      </c>
      <c r="G1398" s="1">
        <f>VLOOKUP(A1398+1/48,Interface!$B$118:$D$483,3)</f>
        <v>4</v>
      </c>
      <c r="H1398" s="1">
        <f t="shared" si="122"/>
        <v>1</v>
      </c>
      <c r="I1398" s="1">
        <f t="shared" si="121"/>
        <v>19</v>
      </c>
    </row>
    <row r="1399" spans="1:9" x14ac:dyDescent="0.35">
      <c r="A1399" s="321">
        <f t="shared" si="119"/>
        <v>42061.791666663361</v>
      </c>
      <c r="B1399" s="303"/>
      <c r="C1399" s="303">
        <v>1364</v>
      </c>
      <c r="D1399" s="304">
        <f>INDEX(Method_calculation!$J$161:$L$184,Output_interface!I1399,Output_interface!H1399)</f>
        <v>0</v>
      </c>
      <c r="E1399" s="304">
        <f>INDEX(Method_calculation!$J$194:$L$217,Output_interface!I1399,Output_interface!H1399)</f>
        <v>0</v>
      </c>
      <c r="G1399" s="1">
        <f>VLOOKUP(A1399+1/48,Interface!$B$118:$D$483,3)</f>
        <v>4</v>
      </c>
      <c r="H1399" s="1">
        <f t="shared" si="122"/>
        <v>1</v>
      </c>
      <c r="I1399" s="1">
        <f t="shared" si="121"/>
        <v>20</v>
      </c>
    </row>
    <row r="1400" spans="1:9" x14ac:dyDescent="0.35">
      <c r="A1400" s="321">
        <f t="shared" si="119"/>
        <v>42061.833333330025</v>
      </c>
      <c r="B1400" s="303"/>
      <c r="C1400" s="303">
        <v>1365</v>
      </c>
      <c r="D1400" s="304">
        <f>INDEX(Method_calculation!$J$161:$L$184,Output_interface!I1400,Output_interface!H1400)</f>
        <v>0</v>
      </c>
      <c r="E1400" s="304">
        <f>INDEX(Method_calculation!$J$194:$L$217,Output_interface!I1400,Output_interface!H1400)</f>
        <v>0</v>
      </c>
      <c r="G1400" s="1">
        <f>VLOOKUP(A1400+1/48,Interface!$B$118:$D$483,3)</f>
        <v>4</v>
      </c>
      <c r="H1400" s="1">
        <f t="shared" si="122"/>
        <v>1</v>
      </c>
      <c r="I1400" s="1">
        <f t="shared" si="121"/>
        <v>21</v>
      </c>
    </row>
    <row r="1401" spans="1:9" x14ac:dyDescent="0.35">
      <c r="A1401" s="321">
        <f t="shared" si="119"/>
        <v>42061.874999996689</v>
      </c>
      <c r="B1401" s="303"/>
      <c r="C1401" s="303">
        <v>1366</v>
      </c>
      <c r="D1401" s="304">
        <f>INDEX(Method_calculation!$J$161:$L$184,Output_interface!I1401,Output_interface!H1401)</f>
        <v>0</v>
      </c>
      <c r="E1401" s="304">
        <f>INDEX(Method_calculation!$J$194:$L$217,Output_interface!I1401,Output_interface!H1401)</f>
        <v>0</v>
      </c>
      <c r="G1401" s="1">
        <f>VLOOKUP(A1401+1/48,Interface!$B$118:$D$483,3)</f>
        <v>4</v>
      </c>
      <c r="H1401" s="1">
        <f t="shared" si="122"/>
        <v>1</v>
      </c>
      <c r="I1401" s="1">
        <f t="shared" si="121"/>
        <v>22</v>
      </c>
    </row>
    <row r="1402" spans="1:9" x14ac:dyDescent="0.35">
      <c r="A1402" s="321">
        <f t="shared" si="119"/>
        <v>42061.916666663354</v>
      </c>
      <c r="B1402" s="303"/>
      <c r="C1402" s="303">
        <v>1367</v>
      </c>
      <c r="D1402" s="304">
        <f>INDEX(Method_calculation!$J$161:$L$184,Output_interface!I1402,Output_interface!H1402)</f>
        <v>0</v>
      </c>
      <c r="E1402" s="304">
        <f>INDEX(Method_calculation!$J$194:$L$217,Output_interface!I1402,Output_interface!H1402)</f>
        <v>0</v>
      </c>
      <c r="G1402" s="1">
        <f>VLOOKUP(A1402+1/48,Interface!$B$118:$D$483,3)</f>
        <v>4</v>
      </c>
      <c r="H1402" s="1">
        <f t="shared" si="122"/>
        <v>1</v>
      </c>
      <c r="I1402" s="1">
        <f t="shared" si="121"/>
        <v>23</v>
      </c>
    </row>
    <row r="1403" spans="1:9" x14ac:dyDescent="0.35">
      <c r="A1403" s="322">
        <f t="shared" si="119"/>
        <v>42061.958333330018</v>
      </c>
      <c r="B1403" s="306"/>
      <c r="C1403" s="306">
        <v>1368</v>
      </c>
      <c r="D1403" s="307">
        <f>INDEX(Method_calculation!$J$161:$L$184,Output_interface!I1403,Output_interface!H1403)</f>
        <v>0</v>
      </c>
      <c r="E1403" s="307">
        <f>INDEX(Method_calculation!$J$194:$L$217,Output_interface!I1403,Output_interface!H1403)</f>
        <v>0</v>
      </c>
      <c r="G1403" s="1">
        <f>VLOOKUP(A1403+1/48,Interface!$B$118:$D$483,3)</f>
        <v>4</v>
      </c>
      <c r="H1403" s="1">
        <f t="shared" si="122"/>
        <v>1</v>
      </c>
      <c r="I1403" s="1">
        <f t="shared" si="121"/>
        <v>24</v>
      </c>
    </row>
    <row r="1404" spans="1:9" x14ac:dyDescent="0.35">
      <c r="A1404" s="299">
        <f t="shared" si="119"/>
        <v>42061.999999996682</v>
      </c>
      <c r="B1404" s="300" t="str">
        <f t="shared" ref="B1404" si="123">INDEX($H$27:$H$29,H1404)</f>
        <v>Workday</v>
      </c>
      <c r="C1404" s="300">
        <v>1369</v>
      </c>
      <c r="D1404" s="301">
        <f>INDEX(Method_calculation!$J$161:$L$184,Output_interface!I1404,Output_interface!H1404)</f>
        <v>0</v>
      </c>
      <c r="E1404" s="301">
        <f>INDEX(Method_calculation!$J$194:$L$217,Output_interface!I1404,Output_interface!H1404)</f>
        <v>0</v>
      </c>
      <c r="G1404" s="1">
        <f>VLOOKUP(A1404+1/48,Interface!$B$118:$D$483,3)</f>
        <v>5</v>
      </c>
      <c r="H1404" s="1">
        <f t="shared" si="122"/>
        <v>1</v>
      </c>
      <c r="I1404" s="1">
        <f t="shared" si="121"/>
        <v>1</v>
      </c>
    </row>
    <row r="1405" spans="1:9" x14ac:dyDescent="0.35">
      <c r="A1405" s="321">
        <f t="shared" si="119"/>
        <v>42062.041666663346</v>
      </c>
      <c r="B1405" s="303"/>
      <c r="C1405" s="303">
        <v>1370</v>
      </c>
      <c r="D1405" s="304">
        <f>INDEX(Method_calculation!$J$161:$L$184,Output_interface!I1405,Output_interface!H1405)</f>
        <v>0</v>
      </c>
      <c r="E1405" s="304">
        <f>INDEX(Method_calculation!$J$194:$L$217,Output_interface!I1405,Output_interface!H1405)</f>
        <v>0</v>
      </c>
      <c r="G1405" s="1">
        <f>VLOOKUP(A1405+1/48,Interface!$B$118:$D$483,3)</f>
        <v>5</v>
      </c>
      <c r="H1405" s="1">
        <f t="shared" si="122"/>
        <v>1</v>
      </c>
      <c r="I1405" s="1">
        <f t="shared" si="121"/>
        <v>2</v>
      </c>
    </row>
    <row r="1406" spans="1:9" x14ac:dyDescent="0.35">
      <c r="A1406" s="321">
        <f t="shared" si="119"/>
        <v>42062.083333330011</v>
      </c>
      <c r="B1406" s="303"/>
      <c r="C1406" s="303">
        <v>1371</v>
      </c>
      <c r="D1406" s="304">
        <f>INDEX(Method_calculation!$J$161:$L$184,Output_interface!I1406,Output_interface!H1406)</f>
        <v>0</v>
      </c>
      <c r="E1406" s="304">
        <f>INDEX(Method_calculation!$J$194:$L$217,Output_interface!I1406,Output_interface!H1406)</f>
        <v>0</v>
      </c>
      <c r="G1406" s="1">
        <f>VLOOKUP(A1406+1/48,Interface!$B$118:$D$483,3)</f>
        <v>5</v>
      </c>
      <c r="H1406" s="1">
        <f t="shared" si="122"/>
        <v>1</v>
      </c>
      <c r="I1406" s="1">
        <f t="shared" si="121"/>
        <v>3</v>
      </c>
    </row>
    <row r="1407" spans="1:9" x14ac:dyDescent="0.35">
      <c r="A1407" s="321">
        <f t="shared" si="119"/>
        <v>42062.124999996675</v>
      </c>
      <c r="B1407" s="303"/>
      <c r="C1407" s="303">
        <v>1372</v>
      </c>
      <c r="D1407" s="304">
        <f>INDEX(Method_calculation!$J$161:$L$184,Output_interface!I1407,Output_interface!H1407)</f>
        <v>0</v>
      </c>
      <c r="E1407" s="304">
        <f>INDEX(Method_calculation!$J$194:$L$217,Output_interface!I1407,Output_interface!H1407)</f>
        <v>0</v>
      </c>
      <c r="G1407" s="1">
        <f>VLOOKUP(A1407+1/48,Interface!$B$118:$D$483,3)</f>
        <v>5</v>
      </c>
      <c r="H1407" s="1">
        <f t="shared" si="122"/>
        <v>1</v>
      </c>
      <c r="I1407" s="1">
        <f t="shared" si="121"/>
        <v>4</v>
      </c>
    </row>
    <row r="1408" spans="1:9" x14ac:dyDescent="0.35">
      <c r="A1408" s="321">
        <f t="shared" si="119"/>
        <v>42062.166666663339</v>
      </c>
      <c r="B1408" s="303"/>
      <c r="C1408" s="303">
        <v>1373</v>
      </c>
      <c r="D1408" s="304">
        <f>INDEX(Method_calculation!$J$161:$L$184,Output_interface!I1408,Output_interface!H1408)</f>
        <v>0</v>
      </c>
      <c r="E1408" s="304">
        <f>INDEX(Method_calculation!$J$194:$L$217,Output_interface!I1408,Output_interface!H1408)</f>
        <v>0</v>
      </c>
      <c r="G1408" s="1">
        <f>VLOOKUP(A1408+1/48,Interface!$B$118:$D$483,3)</f>
        <v>5</v>
      </c>
      <c r="H1408" s="1">
        <f t="shared" si="122"/>
        <v>1</v>
      </c>
      <c r="I1408" s="1">
        <f t="shared" si="121"/>
        <v>5</v>
      </c>
    </row>
    <row r="1409" spans="1:9" x14ac:dyDescent="0.35">
      <c r="A1409" s="321">
        <f t="shared" si="119"/>
        <v>42062.208333330003</v>
      </c>
      <c r="B1409" s="303"/>
      <c r="C1409" s="303">
        <v>1374</v>
      </c>
      <c r="D1409" s="304">
        <f>INDEX(Method_calculation!$J$161:$L$184,Output_interface!I1409,Output_interface!H1409)</f>
        <v>0</v>
      </c>
      <c r="E1409" s="304">
        <f>INDEX(Method_calculation!$J$194:$L$217,Output_interface!I1409,Output_interface!H1409)</f>
        <v>0</v>
      </c>
      <c r="G1409" s="1">
        <f>VLOOKUP(A1409+1/48,Interface!$B$118:$D$483,3)</f>
        <v>5</v>
      </c>
      <c r="H1409" s="1">
        <f t="shared" si="122"/>
        <v>1</v>
      </c>
      <c r="I1409" s="1">
        <f t="shared" si="121"/>
        <v>6</v>
      </c>
    </row>
    <row r="1410" spans="1:9" x14ac:dyDescent="0.35">
      <c r="A1410" s="321">
        <f t="shared" si="119"/>
        <v>42062.249999996668</v>
      </c>
      <c r="B1410" s="303"/>
      <c r="C1410" s="303">
        <v>1375</v>
      </c>
      <c r="D1410" s="304">
        <f>INDEX(Method_calculation!$J$161:$L$184,Output_interface!I1410,Output_interface!H1410)</f>
        <v>0</v>
      </c>
      <c r="E1410" s="304">
        <f>INDEX(Method_calculation!$J$194:$L$217,Output_interface!I1410,Output_interface!H1410)</f>
        <v>0</v>
      </c>
      <c r="G1410" s="1">
        <f>VLOOKUP(A1410+1/48,Interface!$B$118:$D$483,3)</f>
        <v>5</v>
      </c>
      <c r="H1410" s="1">
        <f t="shared" si="122"/>
        <v>1</v>
      </c>
      <c r="I1410" s="1">
        <f t="shared" si="121"/>
        <v>7</v>
      </c>
    </row>
    <row r="1411" spans="1:9" x14ac:dyDescent="0.35">
      <c r="A1411" s="321">
        <f t="shared" si="119"/>
        <v>42062.291666663332</v>
      </c>
      <c r="B1411" s="303"/>
      <c r="C1411" s="303">
        <v>1376</v>
      </c>
      <c r="D1411" s="304">
        <f>INDEX(Method_calculation!$J$161:$L$184,Output_interface!I1411,Output_interface!H1411)</f>
        <v>0</v>
      </c>
      <c r="E1411" s="304">
        <f>INDEX(Method_calculation!$J$194:$L$217,Output_interface!I1411,Output_interface!H1411)</f>
        <v>0</v>
      </c>
      <c r="G1411" s="1">
        <f>VLOOKUP(A1411+1/48,Interface!$B$118:$D$483,3)</f>
        <v>5</v>
      </c>
      <c r="H1411" s="1">
        <f t="shared" si="122"/>
        <v>1</v>
      </c>
      <c r="I1411" s="1">
        <f t="shared" si="121"/>
        <v>8</v>
      </c>
    </row>
    <row r="1412" spans="1:9" x14ac:dyDescent="0.35">
      <c r="A1412" s="321">
        <f t="shared" si="119"/>
        <v>42062.333333329996</v>
      </c>
      <c r="B1412" s="303"/>
      <c r="C1412" s="303">
        <v>1377</v>
      </c>
      <c r="D1412" s="304">
        <f>INDEX(Method_calculation!$J$161:$L$184,Output_interface!I1412,Output_interface!H1412)</f>
        <v>0</v>
      </c>
      <c r="E1412" s="304">
        <f>INDEX(Method_calculation!$J$194:$L$217,Output_interface!I1412,Output_interface!H1412)</f>
        <v>0</v>
      </c>
      <c r="G1412" s="1">
        <f>VLOOKUP(A1412+1/48,Interface!$B$118:$D$483,3)</f>
        <v>5</v>
      </c>
      <c r="H1412" s="1">
        <f t="shared" si="122"/>
        <v>1</v>
      </c>
      <c r="I1412" s="1">
        <f t="shared" si="121"/>
        <v>9</v>
      </c>
    </row>
    <row r="1413" spans="1:9" x14ac:dyDescent="0.35">
      <c r="A1413" s="321">
        <f t="shared" si="119"/>
        <v>42062.37499999666</v>
      </c>
      <c r="B1413" s="303"/>
      <c r="C1413" s="303">
        <v>1378</v>
      </c>
      <c r="D1413" s="304">
        <f>INDEX(Method_calculation!$J$161:$L$184,Output_interface!I1413,Output_interface!H1413)</f>
        <v>0</v>
      </c>
      <c r="E1413" s="304">
        <f>INDEX(Method_calculation!$J$194:$L$217,Output_interface!I1413,Output_interface!H1413)</f>
        <v>0</v>
      </c>
      <c r="G1413" s="1">
        <f>VLOOKUP(A1413+1/48,Interface!$B$118:$D$483,3)</f>
        <v>5</v>
      </c>
      <c r="H1413" s="1">
        <f t="shared" si="122"/>
        <v>1</v>
      </c>
      <c r="I1413" s="1">
        <f t="shared" si="121"/>
        <v>10</v>
      </c>
    </row>
    <row r="1414" spans="1:9" x14ac:dyDescent="0.35">
      <c r="A1414" s="321">
        <f t="shared" si="119"/>
        <v>42062.416666663325</v>
      </c>
      <c r="B1414" s="303"/>
      <c r="C1414" s="303">
        <v>1379</v>
      </c>
      <c r="D1414" s="304">
        <f>INDEX(Method_calculation!$J$161:$L$184,Output_interface!I1414,Output_interface!H1414)</f>
        <v>0</v>
      </c>
      <c r="E1414" s="304">
        <f>INDEX(Method_calculation!$J$194:$L$217,Output_interface!I1414,Output_interface!H1414)</f>
        <v>0</v>
      </c>
      <c r="G1414" s="1">
        <f>VLOOKUP(A1414+1/48,Interface!$B$118:$D$483,3)</f>
        <v>5</v>
      </c>
      <c r="H1414" s="1">
        <f t="shared" si="122"/>
        <v>1</v>
      </c>
      <c r="I1414" s="1">
        <f t="shared" si="121"/>
        <v>11</v>
      </c>
    </row>
    <row r="1415" spans="1:9" x14ac:dyDescent="0.35">
      <c r="A1415" s="321">
        <f t="shared" si="119"/>
        <v>42062.458333329989</v>
      </c>
      <c r="B1415" s="303"/>
      <c r="C1415" s="303">
        <v>1380</v>
      </c>
      <c r="D1415" s="304">
        <f>INDEX(Method_calculation!$J$161:$L$184,Output_interface!I1415,Output_interface!H1415)</f>
        <v>0</v>
      </c>
      <c r="E1415" s="304">
        <f>INDEX(Method_calculation!$J$194:$L$217,Output_interface!I1415,Output_interface!H1415)</f>
        <v>0</v>
      </c>
      <c r="G1415" s="1">
        <f>VLOOKUP(A1415+1/48,Interface!$B$118:$D$483,3)</f>
        <v>5</v>
      </c>
      <c r="H1415" s="1">
        <f t="shared" si="122"/>
        <v>1</v>
      </c>
      <c r="I1415" s="1">
        <f t="shared" si="121"/>
        <v>12</v>
      </c>
    </row>
    <row r="1416" spans="1:9" x14ac:dyDescent="0.35">
      <c r="A1416" s="321">
        <f t="shared" si="119"/>
        <v>42062.499999996653</v>
      </c>
      <c r="B1416" s="303"/>
      <c r="C1416" s="303">
        <v>1381</v>
      </c>
      <c r="D1416" s="304">
        <f>INDEX(Method_calculation!$J$161:$L$184,Output_interface!I1416,Output_interface!H1416)</f>
        <v>0</v>
      </c>
      <c r="E1416" s="304">
        <f>INDEX(Method_calculation!$J$194:$L$217,Output_interface!I1416,Output_interface!H1416)</f>
        <v>0</v>
      </c>
      <c r="G1416" s="1">
        <f>VLOOKUP(A1416+1/48,Interface!$B$118:$D$483,3)</f>
        <v>5</v>
      </c>
      <c r="H1416" s="1">
        <f t="shared" si="122"/>
        <v>1</v>
      </c>
      <c r="I1416" s="1">
        <f t="shared" si="121"/>
        <v>13</v>
      </c>
    </row>
    <row r="1417" spans="1:9" x14ac:dyDescent="0.35">
      <c r="A1417" s="321">
        <f t="shared" si="119"/>
        <v>42062.541666663317</v>
      </c>
      <c r="B1417" s="303"/>
      <c r="C1417" s="303">
        <v>1382</v>
      </c>
      <c r="D1417" s="304">
        <f>INDEX(Method_calculation!$J$161:$L$184,Output_interface!I1417,Output_interface!H1417)</f>
        <v>0</v>
      </c>
      <c r="E1417" s="304">
        <f>INDEX(Method_calculation!$J$194:$L$217,Output_interface!I1417,Output_interface!H1417)</f>
        <v>0</v>
      </c>
      <c r="G1417" s="1">
        <f>VLOOKUP(A1417+1/48,Interface!$B$118:$D$483,3)</f>
        <v>5</v>
      </c>
      <c r="H1417" s="1">
        <f t="shared" si="122"/>
        <v>1</v>
      </c>
      <c r="I1417" s="1">
        <f t="shared" si="121"/>
        <v>14</v>
      </c>
    </row>
    <row r="1418" spans="1:9" x14ac:dyDescent="0.35">
      <c r="A1418" s="321">
        <f t="shared" si="119"/>
        <v>42062.583333329982</v>
      </c>
      <c r="B1418" s="303"/>
      <c r="C1418" s="303">
        <v>1383</v>
      </c>
      <c r="D1418" s="304">
        <f>INDEX(Method_calculation!$J$161:$L$184,Output_interface!I1418,Output_interface!H1418)</f>
        <v>0</v>
      </c>
      <c r="E1418" s="304">
        <f>INDEX(Method_calculation!$J$194:$L$217,Output_interface!I1418,Output_interface!H1418)</f>
        <v>0</v>
      </c>
      <c r="G1418" s="1">
        <f>VLOOKUP(A1418+1/48,Interface!$B$118:$D$483,3)</f>
        <v>5</v>
      </c>
      <c r="H1418" s="1">
        <f t="shared" si="122"/>
        <v>1</v>
      </c>
      <c r="I1418" s="1">
        <f t="shared" si="121"/>
        <v>15</v>
      </c>
    </row>
    <row r="1419" spans="1:9" x14ac:dyDescent="0.35">
      <c r="A1419" s="321">
        <f t="shared" si="119"/>
        <v>42062.624999996646</v>
      </c>
      <c r="B1419" s="303"/>
      <c r="C1419" s="303">
        <v>1384</v>
      </c>
      <c r="D1419" s="304">
        <f>INDEX(Method_calculation!$J$161:$L$184,Output_interface!I1419,Output_interface!H1419)</f>
        <v>0</v>
      </c>
      <c r="E1419" s="304">
        <f>INDEX(Method_calculation!$J$194:$L$217,Output_interface!I1419,Output_interface!H1419)</f>
        <v>0</v>
      </c>
      <c r="G1419" s="1">
        <f>VLOOKUP(A1419+1/48,Interface!$B$118:$D$483,3)</f>
        <v>5</v>
      </c>
      <c r="H1419" s="1">
        <f t="shared" si="122"/>
        <v>1</v>
      </c>
      <c r="I1419" s="1">
        <f t="shared" si="121"/>
        <v>16</v>
      </c>
    </row>
    <row r="1420" spans="1:9" x14ac:dyDescent="0.35">
      <c r="A1420" s="321">
        <f t="shared" si="119"/>
        <v>42062.66666666331</v>
      </c>
      <c r="B1420" s="303"/>
      <c r="C1420" s="303">
        <v>1385</v>
      </c>
      <c r="D1420" s="304">
        <f>INDEX(Method_calculation!$J$161:$L$184,Output_interface!I1420,Output_interface!H1420)</f>
        <v>0</v>
      </c>
      <c r="E1420" s="304">
        <f>INDEX(Method_calculation!$J$194:$L$217,Output_interface!I1420,Output_interface!H1420)</f>
        <v>0</v>
      </c>
      <c r="G1420" s="1">
        <f>VLOOKUP(A1420+1/48,Interface!$B$118:$D$483,3)</f>
        <v>5</v>
      </c>
      <c r="H1420" s="1">
        <f t="shared" si="122"/>
        <v>1</v>
      </c>
      <c r="I1420" s="1">
        <f t="shared" si="121"/>
        <v>17</v>
      </c>
    </row>
    <row r="1421" spans="1:9" x14ac:dyDescent="0.35">
      <c r="A1421" s="321">
        <f t="shared" si="119"/>
        <v>42062.708333329974</v>
      </c>
      <c r="B1421" s="303"/>
      <c r="C1421" s="303">
        <v>1386</v>
      </c>
      <c r="D1421" s="304">
        <f>INDEX(Method_calculation!$J$161:$L$184,Output_interface!I1421,Output_interface!H1421)</f>
        <v>0</v>
      </c>
      <c r="E1421" s="304">
        <f>INDEX(Method_calculation!$J$194:$L$217,Output_interface!I1421,Output_interface!H1421)</f>
        <v>0</v>
      </c>
      <c r="G1421" s="1">
        <f>VLOOKUP(A1421+1/48,Interface!$B$118:$D$483,3)</f>
        <v>5</v>
      </c>
      <c r="H1421" s="1">
        <f t="shared" si="122"/>
        <v>1</v>
      </c>
      <c r="I1421" s="1">
        <f t="shared" si="121"/>
        <v>18</v>
      </c>
    </row>
    <row r="1422" spans="1:9" x14ac:dyDescent="0.35">
      <c r="A1422" s="321">
        <f t="shared" si="119"/>
        <v>42062.749999996639</v>
      </c>
      <c r="B1422" s="303"/>
      <c r="C1422" s="303">
        <v>1387</v>
      </c>
      <c r="D1422" s="304">
        <f>INDEX(Method_calculation!$J$161:$L$184,Output_interface!I1422,Output_interface!H1422)</f>
        <v>0</v>
      </c>
      <c r="E1422" s="304">
        <f>INDEX(Method_calculation!$J$194:$L$217,Output_interface!I1422,Output_interface!H1422)</f>
        <v>0</v>
      </c>
      <c r="G1422" s="1">
        <f>VLOOKUP(A1422+1/48,Interface!$B$118:$D$483,3)</f>
        <v>5</v>
      </c>
      <c r="H1422" s="1">
        <f t="shared" si="122"/>
        <v>1</v>
      </c>
      <c r="I1422" s="1">
        <f t="shared" si="121"/>
        <v>19</v>
      </c>
    </row>
    <row r="1423" spans="1:9" x14ac:dyDescent="0.35">
      <c r="A1423" s="321">
        <f t="shared" si="119"/>
        <v>42062.791666663303</v>
      </c>
      <c r="B1423" s="303"/>
      <c r="C1423" s="303">
        <v>1388</v>
      </c>
      <c r="D1423" s="304">
        <f>INDEX(Method_calculation!$J$161:$L$184,Output_interface!I1423,Output_interface!H1423)</f>
        <v>0</v>
      </c>
      <c r="E1423" s="304">
        <f>INDEX(Method_calculation!$J$194:$L$217,Output_interface!I1423,Output_interface!H1423)</f>
        <v>0</v>
      </c>
      <c r="G1423" s="1">
        <f>VLOOKUP(A1423+1/48,Interface!$B$118:$D$483,3)</f>
        <v>5</v>
      </c>
      <c r="H1423" s="1">
        <f t="shared" si="122"/>
        <v>1</v>
      </c>
      <c r="I1423" s="1">
        <f t="shared" si="121"/>
        <v>20</v>
      </c>
    </row>
    <row r="1424" spans="1:9" x14ac:dyDescent="0.35">
      <c r="A1424" s="321">
        <f t="shared" ref="A1424:A1487" si="124">+A1423+1/24</f>
        <v>42062.833333329967</v>
      </c>
      <c r="B1424" s="303"/>
      <c r="C1424" s="303">
        <v>1389</v>
      </c>
      <c r="D1424" s="304">
        <f>INDEX(Method_calculation!$J$161:$L$184,Output_interface!I1424,Output_interface!H1424)</f>
        <v>0</v>
      </c>
      <c r="E1424" s="304">
        <f>INDEX(Method_calculation!$J$194:$L$217,Output_interface!I1424,Output_interface!H1424)</f>
        <v>0</v>
      </c>
      <c r="G1424" s="1">
        <f>VLOOKUP(A1424+1/48,Interface!$B$118:$D$483,3)</f>
        <v>5</v>
      </c>
      <c r="H1424" s="1">
        <f t="shared" si="122"/>
        <v>1</v>
      </c>
      <c r="I1424" s="1">
        <f t="shared" si="121"/>
        <v>21</v>
      </c>
    </row>
    <row r="1425" spans="1:9" x14ac:dyDescent="0.35">
      <c r="A1425" s="321">
        <f t="shared" si="124"/>
        <v>42062.874999996631</v>
      </c>
      <c r="B1425" s="303"/>
      <c r="C1425" s="303">
        <v>1390</v>
      </c>
      <c r="D1425" s="304">
        <f>INDEX(Method_calculation!$J$161:$L$184,Output_interface!I1425,Output_interface!H1425)</f>
        <v>0</v>
      </c>
      <c r="E1425" s="304">
        <f>INDEX(Method_calculation!$J$194:$L$217,Output_interface!I1425,Output_interface!H1425)</f>
        <v>0</v>
      </c>
      <c r="G1425" s="1">
        <f>VLOOKUP(A1425+1/48,Interface!$B$118:$D$483,3)</f>
        <v>5</v>
      </c>
      <c r="H1425" s="1">
        <f t="shared" si="122"/>
        <v>1</v>
      </c>
      <c r="I1425" s="1">
        <f t="shared" si="121"/>
        <v>22</v>
      </c>
    </row>
    <row r="1426" spans="1:9" x14ac:dyDescent="0.35">
      <c r="A1426" s="321">
        <f t="shared" si="124"/>
        <v>42062.916666663295</v>
      </c>
      <c r="B1426" s="303"/>
      <c r="C1426" s="303">
        <v>1391</v>
      </c>
      <c r="D1426" s="304">
        <f>INDEX(Method_calculation!$J$161:$L$184,Output_interface!I1426,Output_interface!H1426)</f>
        <v>0</v>
      </c>
      <c r="E1426" s="304">
        <f>INDEX(Method_calculation!$J$194:$L$217,Output_interface!I1426,Output_interface!H1426)</f>
        <v>0</v>
      </c>
      <c r="G1426" s="1">
        <f>VLOOKUP(A1426+1/48,Interface!$B$118:$D$483,3)</f>
        <v>5</v>
      </c>
      <c r="H1426" s="1">
        <f t="shared" si="122"/>
        <v>1</v>
      </c>
      <c r="I1426" s="1">
        <f t="shared" si="121"/>
        <v>23</v>
      </c>
    </row>
    <row r="1427" spans="1:9" x14ac:dyDescent="0.35">
      <c r="A1427" s="322">
        <f t="shared" si="124"/>
        <v>42062.95833332996</v>
      </c>
      <c r="B1427" s="306"/>
      <c r="C1427" s="306">
        <v>1392</v>
      </c>
      <c r="D1427" s="307">
        <f>INDEX(Method_calculation!$J$161:$L$184,Output_interface!I1427,Output_interface!H1427)</f>
        <v>0</v>
      </c>
      <c r="E1427" s="307">
        <f>INDEX(Method_calculation!$J$194:$L$217,Output_interface!I1427,Output_interface!H1427)</f>
        <v>0</v>
      </c>
      <c r="G1427" s="1">
        <f>VLOOKUP(A1427+1/48,Interface!$B$118:$D$483,3)</f>
        <v>5</v>
      </c>
      <c r="H1427" s="1">
        <f t="shared" si="122"/>
        <v>1</v>
      </c>
      <c r="I1427" s="1">
        <f t="shared" si="121"/>
        <v>24</v>
      </c>
    </row>
    <row r="1428" spans="1:9" x14ac:dyDescent="0.35">
      <c r="A1428" s="299">
        <f t="shared" si="124"/>
        <v>42062.999999996624</v>
      </c>
      <c r="B1428" s="300" t="str">
        <f t="shared" ref="B1428" si="125">INDEX($H$27:$H$29,H1428)</f>
        <v>Saturday</v>
      </c>
      <c r="C1428" s="300">
        <v>1393</v>
      </c>
      <c r="D1428" s="301">
        <f>INDEX(Method_calculation!$J$161:$L$184,Output_interface!I1428,Output_interface!H1428)</f>
        <v>0</v>
      </c>
      <c r="E1428" s="301">
        <f>INDEX(Method_calculation!$J$194:$L$217,Output_interface!I1428,Output_interface!H1428)</f>
        <v>0</v>
      </c>
      <c r="G1428" s="1">
        <f>VLOOKUP(A1428+1/48,Interface!$B$118:$D$483,3)</f>
        <v>6</v>
      </c>
      <c r="H1428" s="1">
        <f t="shared" si="122"/>
        <v>2</v>
      </c>
      <c r="I1428" s="1">
        <f t="shared" si="121"/>
        <v>1</v>
      </c>
    </row>
    <row r="1429" spans="1:9" x14ac:dyDescent="0.35">
      <c r="A1429" s="321">
        <f t="shared" si="124"/>
        <v>42063.041666663288</v>
      </c>
      <c r="B1429" s="303"/>
      <c r="C1429" s="303">
        <v>1394</v>
      </c>
      <c r="D1429" s="304">
        <f>INDEX(Method_calculation!$J$161:$L$184,Output_interface!I1429,Output_interface!H1429)</f>
        <v>0</v>
      </c>
      <c r="E1429" s="304">
        <f>INDEX(Method_calculation!$J$194:$L$217,Output_interface!I1429,Output_interface!H1429)</f>
        <v>0</v>
      </c>
      <c r="G1429" s="1">
        <f>VLOOKUP(A1429+1/48,Interface!$B$118:$D$483,3)</f>
        <v>6</v>
      </c>
      <c r="H1429" s="1">
        <f t="shared" si="122"/>
        <v>2</v>
      </c>
      <c r="I1429" s="1">
        <f t="shared" si="121"/>
        <v>2</v>
      </c>
    </row>
    <row r="1430" spans="1:9" x14ac:dyDescent="0.35">
      <c r="A1430" s="321">
        <f t="shared" si="124"/>
        <v>42063.083333329952</v>
      </c>
      <c r="B1430" s="303"/>
      <c r="C1430" s="303">
        <v>1395</v>
      </c>
      <c r="D1430" s="304">
        <f>INDEX(Method_calculation!$J$161:$L$184,Output_interface!I1430,Output_interface!H1430)</f>
        <v>0</v>
      </c>
      <c r="E1430" s="304">
        <f>INDEX(Method_calculation!$J$194:$L$217,Output_interface!I1430,Output_interface!H1430)</f>
        <v>0</v>
      </c>
      <c r="G1430" s="1">
        <f>VLOOKUP(A1430+1/48,Interface!$B$118:$D$483,3)</f>
        <v>6</v>
      </c>
      <c r="H1430" s="1">
        <f t="shared" si="122"/>
        <v>2</v>
      </c>
      <c r="I1430" s="1">
        <f t="shared" si="121"/>
        <v>3</v>
      </c>
    </row>
    <row r="1431" spans="1:9" x14ac:dyDescent="0.35">
      <c r="A1431" s="321">
        <f t="shared" si="124"/>
        <v>42063.124999996617</v>
      </c>
      <c r="B1431" s="303"/>
      <c r="C1431" s="303">
        <v>1396</v>
      </c>
      <c r="D1431" s="304">
        <f>INDEX(Method_calculation!$J$161:$L$184,Output_interface!I1431,Output_interface!H1431)</f>
        <v>0</v>
      </c>
      <c r="E1431" s="304">
        <f>INDEX(Method_calculation!$J$194:$L$217,Output_interface!I1431,Output_interface!H1431)</f>
        <v>0</v>
      </c>
      <c r="G1431" s="1">
        <f>VLOOKUP(A1431+1/48,Interface!$B$118:$D$483,3)</f>
        <v>6</v>
      </c>
      <c r="H1431" s="1">
        <f t="shared" si="122"/>
        <v>2</v>
      </c>
      <c r="I1431" s="1">
        <f t="shared" si="121"/>
        <v>4</v>
      </c>
    </row>
    <row r="1432" spans="1:9" x14ac:dyDescent="0.35">
      <c r="A1432" s="321">
        <f t="shared" si="124"/>
        <v>42063.166666663281</v>
      </c>
      <c r="B1432" s="303"/>
      <c r="C1432" s="303">
        <v>1397</v>
      </c>
      <c r="D1432" s="304">
        <f>INDEX(Method_calculation!$J$161:$L$184,Output_interface!I1432,Output_interface!H1432)</f>
        <v>0</v>
      </c>
      <c r="E1432" s="304">
        <f>INDEX(Method_calculation!$J$194:$L$217,Output_interface!I1432,Output_interface!H1432)</f>
        <v>0</v>
      </c>
      <c r="G1432" s="1">
        <f>VLOOKUP(A1432+1/48,Interface!$B$118:$D$483,3)</f>
        <v>6</v>
      </c>
      <c r="H1432" s="1">
        <f t="shared" si="122"/>
        <v>2</v>
      </c>
      <c r="I1432" s="1">
        <f t="shared" si="121"/>
        <v>5</v>
      </c>
    </row>
    <row r="1433" spans="1:9" x14ac:dyDescent="0.35">
      <c r="A1433" s="321">
        <f t="shared" si="124"/>
        <v>42063.208333329945</v>
      </c>
      <c r="B1433" s="303"/>
      <c r="C1433" s="303">
        <v>1398</v>
      </c>
      <c r="D1433" s="304">
        <f>INDEX(Method_calculation!$J$161:$L$184,Output_interface!I1433,Output_interface!H1433)</f>
        <v>0</v>
      </c>
      <c r="E1433" s="304">
        <f>INDEX(Method_calculation!$J$194:$L$217,Output_interface!I1433,Output_interface!H1433)</f>
        <v>0</v>
      </c>
      <c r="G1433" s="1">
        <f>VLOOKUP(A1433+1/48,Interface!$B$118:$D$483,3)</f>
        <v>6</v>
      </c>
      <c r="H1433" s="1">
        <f t="shared" si="122"/>
        <v>2</v>
      </c>
      <c r="I1433" s="1">
        <f t="shared" si="121"/>
        <v>6</v>
      </c>
    </row>
    <row r="1434" spans="1:9" x14ac:dyDescent="0.35">
      <c r="A1434" s="321">
        <f t="shared" si="124"/>
        <v>42063.249999996609</v>
      </c>
      <c r="B1434" s="303"/>
      <c r="C1434" s="303">
        <v>1399</v>
      </c>
      <c r="D1434" s="304">
        <f>INDEX(Method_calculation!$J$161:$L$184,Output_interface!I1434,Output_interface!H1434)</f>
        <v>0</v>
      </c>
      <c r="E1434" s="304">
        <f>INDEX(Method_calculation!$J$194:$L$217,Output_interface!I1434,Output_interface!H1434)</f>
        <v>0</v>
      </c>
      <c r="G1434" s="1">
        <f>VLOOKUP(A1434+1/48,Interface!$B$118:$D$483,3)</f>
        <v>6</v>
      </c>
      <c r="H1434" s="1">
        <f t="shared" si="122"/>
        <v>2</v>
      </c>
      <c r="I1434" s="1">
        <f t="shared" si="121"/>
        <v>7</v>
      </c>
    </row>
    <row r="1435" spans="1:9" x14ac:dyDescent="0.35">
      <c r="A1435" s="321">
        <f t="shared" si="124"/>
        <v>42063.291666663274</v>
      </c>
      <c r="B1435" s="303"/>
      <c r="C1435" s="303">
        <v>1400</v>
      </c>
      <c r="D1435" s="304">
        <f>INDEX(Method_calculation!$J$161:$L$184,Output_interface!I1435,Output_interface!H1435)</f>
        <v>0</v>
      </c>
      <c r="E1435" s="304">
        <f>INDEX(Method_calculation!$J$194:$L$217,Output_interface!I1435,Output_interface!H1435)</f>
        <v>0</v>
      </c>
      <c r="G1435" s="1">
        <f>VLOOKUP(A1435+1/48,Interface!$B$118:$D$483,3)</f>
        <v>6</v>
      </c>
      <c r="H1435" s="1">
        <f t="shared" si="122"/>
        <v>2</v>
      </c>
      <c r="I1435" s="1">
        <f t="shared" si="121"/>
        <v>8</v>
      </c>
    </row>
    <row r="1436" spans="1:9" x14ac:dyDescent="0.35">
      <c r="A1436" s="321">
        <f t="shared" si="124"/>
        <v>42063.333333329938</v>
      </c>
      <c r="B1436" s="303"/>
      <c r="C1436" s="303">
        <v>1401</v>
      </c>
      <c r="D1436" s="304">
        <f>INDEX(Method_calculation!$J$161:$L$184,Output_interface!I1436,Output_interface!H1436)</f>
        <v>0</v>
      </c>
      <c r="E1436" s="304">
        <f>INDEX(Method_calculation!$J$194:$L$217,Output_interface!I1436,Output_interface!H1436)</f>
        <v>0</v>
      </c>
      <c r="G1436" s="1">
        <f>VLOOKUP(A1436+1/48,Interface!$B$118:$D$483,3)</f>
        <v>6</v>
      </c>
      <c r="H1436" s="1">
        <f t="shared" si="122"/>
        <v>2</v>
      </c>
      <c r="I1436" s="1">
        <f t="shared" si="121"/>
        <v>9</v>
      </c>
    </row>
    <row r="1437" spans="1:9" x14ac:dyDescent="0.35">
      <c r="A1437" s="321">
        <f t="shared" si="124"/>
        <v>42063.374999996602</v>
      </c>
      <c r="B1437" s="303"/>
      <c r="C1437" s="303">
        <v>1402</v>
      </c>
      <c r="D1437" s="304">
        <f>INDEX(Method_calculation!$J$161:$L$184,Output_interface!I1437,Output_interface!H1437)</f>
        <v>0</v>
      </c>
      <c r="E1437" s="304">
        <f>INDEX(Method_calculation!$J$194:$L$217,Output_interface!I1437,Output_interface!H1437)</f>
        <v>0</v>
      </c>
      <c r="G1437" s="1">
        <f>VLOOKUP(A1437+1/48,Interface!$B$118:$D$483,3)</f>
        <v>6</v>
      </c>
      <c r="H1437" s="1">
        <f t="shared" si="122"/>
        <v>2</v>
      </c>
      <c r="I1437" s="1">
        <f t="shared" si="121"/>
        <v>10</v>
      </c>
    </row>
    <row r="1438" spans="1:9" x14ac:dyDescent="0.35">
      <c r="A1438" s="321">
        <f t="shared" si="124"/>
        <v>42063.416666663266</v>
      </c>
      <c r="B1438" s="303"/>
      <c r="C1438" s="303">
        <v>1403</v>
      </c>
      <c r="D1438" s="304">
        <f>INDEX(Method_calculation!$J$161:$L$184,Output_interface!I1438,Output_interface!H1438)</f>
        <v>0</v>
      </c>
      <c r="E1438" s="304">
        <f>INDEX(Method_calculation!$J$194:$L$217,Output_interface!I1438,Output_interface!H1438)</f>
        <v>0</v>
      </c>
      <c r="G1438" s="1">
        <f>VLOOKUP(A1438+1/48,Interface!$B$118:$D$483,3)</f>
        <v>6</v>
      </c>
      <c r="H1438" s="1">
        <f t="shared" si="122"/>
        <v>2</v>
      </c>
      <c r="I1438" s="1">
        <f t="shared" si="121"/>
        <v>11</v>
      </c>
    </row>
    <row r="1439" spans="1:9" x14ac:dyDescent="0.35">
      <c r="A1439" s="321">
        <f t="shared" si="124"/>
        <v>42063.458333329931</v>
      </c>
      <c r="B1439" s="303"/>
      <c r="C1439" s="303">
        <v>1404</v>
      </c>
      <c r="D1439" s="304">
        <f>INDEX(Method_calculation!$J$161:$L$184,Output_interface!I1439,Output_interface!H1439)</f>
        <v>0</v>
      </c>
      <c r="E1439" s="304">
        <f>INDEX(Method_calculation!$J$194:$L$217,Output_interface!I1439,Output_interface!H1439)</f>
        <v>0</v>
      </c>
      <c r="G1439" s="1">
        <f>VLOOKUP(A1439+1/48,Interface!$B$118:$D$483,3)</f>
        <v>6</v>
      </c>
      <c r="H1439" s="1">
        <f t="shared" si="122"/>
        <v>2</v>
      </c>
      <c r="I1439" s="1">
        <f t="shared" si="121"/>
        <v>12</v>
      </c>
    </row>
    <row r="1440" spans="1:9" x14ac:dyDescent="0.35">
      <c r="A1440" s="321">
        <f t="shared" si="124"/>
        <v>42063.499999996595</v>
      </c>
      <c r="B1440" s="303"/>
      <c r="C1440" s="303">
        <v>1405</v>
      </c>
      <c r="D1440" s="304">
        <f>INDEX(Method_calculation!$J$161:$L$184,Output_interface!I1440,Output_interface!H1440)</f>
        <v>0</v>
      </c>
      <c r="E1440" s="304">
        <f>INDEX(Method_calculation!$J$194:$L$217,Output_interface!I1440,Output_interface!H1440)</f>
        <v>0</v>
      </c>
      <c r="G1440" s="1">
        <f>VLOOKUP(A1440+1/48,Interface!$B$118:$D$483,3)</f>
        <v>6</v>
      </c>
      <c r="H1440" s="1">
        <f t="shared" si="122"/>
        <v>2</v>
      </c>
      <c r="I1440" s="1">
        <f t="shared" si="121"/>
        <v>13</v>
      </c>
    </row>
    <row r="1441" spans="1:9" x14ac:dyDescent="0.35">
      <c r="A1441" s="321">
        <f t="shared" si="124"/>
        <v>42063.541666663259</v>
      </c>
      <c r="B1441" s="303"/>
      <c r="C1441" s="303">
        <v>1406</v>
      </c>
      <c r="D1441" s="304">
        <f>INDEX(Method_calculation!$J$161:$L$184,Output_interface!I1441,Output_interface!H1441)</f>
        <v>0</v>
      </c>
      <c r="E1441" s="304">
        <f>INDEX(Method_calculation!$J$194:$L$217,Output_interface!I1441,Output_interface!H1441)</f>
        <v>0</v>
      </c>
      <c r="G1441" s="1">
        <f>VLOOKUP(A1441+1/48,Interface!$B$118:$D$483,3)</f>
        <v>6</v>
      </c>
      <c r="H1441" s="1">
        <f t="shared" si="122"/>
        <v>2</v>
      </c>
      <c r="I1441" s="1">
        <f t="shared" si="121"/>
        <v>14</v>
      </c>
    </row>
    <row r="1442" spans="1:9" x14ac:dyDescent="0.35">
      <c r="A1442" s="321">
        <f t="shared" si="124"/>
        <v>42063.583333329923</v>
      </c>
      <c r="B1442" s="303"/>
      <c r="C1442" s="303">
        <v>1407</v>
      </c>
      <c r="D1442" s="304">
        <f>INDEX(Method_calculation!$J$161:$L$184,Output_interface!I1442,Output_interface!H1442)</f>
        <v>0</v>
      </c>
      <c r="E1442" s="304">
        <f>INDEX(Method_calculation!$J$194:$L$217,Output_interface!I1442,Output_interface!H1442)</f>
        <v>0</v>
      </c>
      <c r="G1442" s="1">
        <f>VLOOKUP(A1442+1/48,Interface!$B$118:$D$483,3)</f>
        <v>6</v>
      </c>
      <c r="H1442" s="1">
        <f t="shared" si="122"/>
        <v>2</v>
      </c>
      <c r="I1442" s="1">
        <f t="shared" si="121"/>
        <v>15</v>
      </c>
    </row>
    <row r="1443" spans="1:9" x14ac:dyDescent="0.35">
      <c r="A1443" s="321">
        <f t="shared" si="124"/>
        <v>42063.624999996588</v>
      </c>
      <c r="B1443" s="303"/>
      <c r="C1443" s="303">
        <v>1408</v>
      </c>
      <c r="D1443" s="304">
        <f>INDEX(Method_calculation!$J$161:$L$184,Output_interface!I1443,Output_interface!H1443)</f>
        <v>0</v>
      </c>
      <c r="E1443" s="304">
        <f>INDEX(Method_calculation!$J$194:$L$217,Output_interface!I1443,Output_interface!H1443)</f>
        <v>0</v>
      </c>
      <c r="G1443" s="1">
        <f>VLOOKUP(A1443+1/48,Interface!$B$118:$D$483,3)</f>
        <v>6</v>
      </c>
      <c r="H1443" s="1">
        <f t="shared" si="122"/>
        <v>2</v>
      </c>
      <c r="I1443" s="1">
        <f t="shared" si="121"/>
        <v>16</v>
      </c>
    </row>
    <row r="1444" spans="1:9" x14ac:dyDescent="0.35">
      <c r="A1444" s="321">
        <f t="shared" si="124"/>
        <v>42063.666666663252</v>
      </c>
      <c r="B1444" s="303"/>
      <c r="C1444" s="303">
        <v>1409</v>
      </c>
      <c r="D1444" s="304">
        <f>INDEX(Method_calculation!$J$161:$L$184,Output_interface!I1444,Output_interface!H1444)</f>
        <v>0</v>
      </c>
      <c r="E1444" s="304">
        <f>INDEX(Method_calculation!$J$194:$L$217,Output_interface!I1444,Output_interface!H1444)</f>
        <v>0</v>
      </c>
      <c r="G1444" s="1">
        <f>VLOOKUP(A1444+1/48,Interface!$B$118:$D$483,3)</f>
        <v>6</v>
      </c>
      <c r="H1444" s="1">
        <f t="shared" si="122"/>
        <v>2</v>
      </c>
      <c r="I1444" s="1">
        <f t="shared" ref="I1444:I1507" si="126">MOD(C1444-1,24)+1</f>
        <v>17</v>
      </c>
    </row>
    <row r="1445" spans="1:9" x14ac:dyDescent="0.35">
      <c r="A1445" s="321">
        <f t="shared" si="124"/>
        <v>42063.708333329916</v>
      </c>
      <c r="B1445" s="303"/>
      <c r="C1445" s="303">
        <v>1410</v>
      </c>
      <c r="D1445" s="304">
        <f>INDEX(Method_calculation!$J$161:$L$184,Output_interface!I1445,Output_interface!H1445)</f>
        <v>0</v>
      </c>
      <c r="E1445" s="304">
        <f>INDEX(Method_calculation!$J$194:$L$217,Output_interface!I1445,Output_interface!H1445)</f>
        <v>0</v>
      </c>
      <c r="G1445" s="1">
        <f>VLOOKUP(A1445+1/48,Interface!$B$118:$D$483,3)</f>
        <v>6</v>
      </c>
      <c r="H1445" s="1">
        <f t="shared" ref="H1445:H1508" si="127">IF(G1445=7,3,IF(G1445=6,2,1))</f>
        <v>2</v>
      </c>
      <c r="I1445" s="1">
        <f t="shared" si="126"/>
        <v>18</v>
      </c>
    </row>
    <row r="1446" spans="1:9" x14ac:dyDescent="0.35">
      <c r="A1446" s="321">
        <f t="shared" si="124"/>
        <v>42063.74999999658</v>
      </c>
      <c r="B1446" s="303"/>
      <c r="C1446" s="303">
        <v>1411</v>
      </c>
      <c r="D1446" s="304">
        <f>INDEX(Method_calculation!$J$161:$L$184,Output_interface!I1446,Output_interface!H1446)</f>
        <v>0</v>
      </c>
      <c r="E1446" s="304">
        <f>INDEX(Method_calculation!$J$194:$L$217,Output_interface!I1446,Output_interface!H1446)</f>
        <v>0</v>
      </c>
      <c r="G1446" s="1">
        <f>VLOOKUP(A1446+1/48,Interface!$B$118:$D$483,3)</f>
        <v>6</v>
      </c>
      <c r="H1446" s="1">
        <f t="shared" si="127"/>
        <v>2</v>
      </c>
      <c r="I1446" s="1">
        <f t="shared" si="126"/>
        <v>19</v>
      </c>
    </row>
    <row r="1447" spans="1:9" x14ac:dyDescent="0.35">
      <c r="A1447" s="321">
        <f t="shared" si="124"/>
        <v>42063.791666663245</v>
      </c>
      <c r="B1447" s="303"/>
      <c r="C1447" s="303">
        <v>1412</v>
      </c>
      <c r="D1447" s="304">
        <f>INDEX(Method_calculation!$J$161:$L$184,Output_interface!I1447,Output_interface!H1447)</f>
        <v>0</v>
      </c>
      <c r="E1447" s="304">
        <f>INDEX(Method_calculation!$J$194:$L$217,Output_interface!I1447,Output_interface!H1447)</f>
        <v>0</v>
      </c>
      <c r="G1447" s="1">
        <f>VLOOKUP(A1447+1/48,Interface!$B$118:$D$483,3)</f>
        <v>6</v>
      </c>
      <c r="H1447" s="1">
        <f t="shared" si="127"/>
        <v>2</v>
      </c>
      <c r="I1447" s="1">
        <f t="shared" si="126"/>
        <v>20</v>
      </c>
    </row>
    <row r="1448" spans="1:9" x14ac:dyDescent="0.35">
      <c r="A1448" s="321">
        <f t="shared" si="124"/>
        <v>42063.833333329909</v>
      </c>
      <c r="B1448" s="303"/>
      <c r="C1448" s="303">
        <v>1413</v>
      </c>
      <c r="D1448" s="304">
        <f>INDEX(Method_calculation!$J$161:$L$184,Output_interface!I1448,Output_interface!H1448)</f>
        <v>0</v>
      </c>
      <c r="E1448" s="304">
        <f>INDEX(Method_calculation!$J$194:$L$217,Output_interface!I1448,Output_interface!H1448)</f>
        <v>0</v>
      </c>
      <c r="G1448" s="1">
        <f>VLOOKUP(A1448+1/48,Interface!$B$118:$D$483,3)</f>
        <v>6</v>
      </c>
      <c r="H1448" s="1">
        <f t="shared" si="127"/>
        <v>2</v>
      </c>
      <c r="I1448" s="1">
        <f t="shared" si="126"/>
        <v>21</v>
      </c>
    </row>
    <row r="1449" spans="1:9" x14ac:dyDescent="0.35">
      <c r="A1449" s="321">
        <f t="shared" si="124"/>
        <v>42063.874999996573</v>
      </c>
      <c r="B1449" s="303"/>
      <c r="C1449" s="303">
        <v>1414</v>
      </c>
      <c r="D1449" s="304">
        <f>INDEX(Method_calculation!$J$161:$L$184,Output_interface!I1449,Output_interface!H1449)</f>
        <v>0</v>
      </c>
      <c r="E1449" s="304">
        <f>INDEX(Method_calculation!$J$194:$L$217,Output_interface!I1449,Output_interface!H1449)</f>
        <v>0</v>
      </c>
      <c r="G1449" s="1">
        <f>VLOOKUP(A1449+1/48,Interface!$B$118:$D$483,3)</f>
        <v>6</v>
      </c>
      <c r="H1449" s="1">
        <f t="shared" si="127"/>
        <v>2</v>
      </c>
      <c r="I1449" s="1">
        <f t="shared" si="126"/>
        <v>22</v>
      </c>
    </row>
    <row r="1450" spans="1:9" x14ac:dyDescent="0.35">
      <c r="A1450" s="321">
        <f t="shared" si="124"/>
        <v>42063.916666663237</v>
      </c>
      <c r="B1450" s="303"/>
      <c r="C1450" s="303">
        <v>1415</v>
      </c>
      <c r="D1450" s="304">
        <f>INDEX(Method_calculation!$J$161:$L$184,Output_interface!I1450,Output_interface!H1450)</f>
        <v>0</v>
      </c>
      <c r="E1450" s="304">
        <f>INDEX(Method_calculation!$J$194:$L$217,Output_interface!I1450,Output_interface!H1450)</f>
        <v>0</v>
      </c>
      <c r="G1450" s="1">
        <f>VLOOKUP(A1450+1/48,Interface!$B$118:$D$483,3)</f>
        <v>6</v>
      </c>
      <c r="H1450" s="1">
        <f t="shared" si="127"/>
        <v>2</v>
      </c>
      <c r="I1450" s="1">
        <f t="shared" si="126"/>
        <v>23</v>
      </c>
    </row>
    <row r="1451" spans="1:9" x14ac:dyDescent="0.35">
      <c r="A1451" s="322">
        <f t="shared" si="124"/>
        <v>42063.958333329902</v>
      </c>
      <c r="B1451" s="306"/>
      <c r="C1451" s="306">
        <v>1416</v>
      </c>
      <c r="D1451" s="307">
        <f>INDEX(Method_calculation!$J$161:$L$184,Output_interface!I1451,Output_interface!H1451)</f>
        <v>0</v>
      </c>
      <c r="E1451" s="307">
        <f>INDEX(Method_calculation!$J$194:$L$217,Output_interface!I1451,Output_interface!H1451)</f>
        <v>0</v>
      </c>
      <c r="G1451" s="1">
        <f>VLOOKUP(A1451+1/48,Interface!$B$118:$D$483,3)</f>
        <v>6</v>
      </c>
      <c r="H1451" s="1">
        <f t="shared" si="127"/>
        <v>2</v>
      </c>
      <c r="I1451" s="1">
        <f t="shared" si="126"/>
        <v>24</v>
      </c>
    </row>
    <row r="1452" spans="1:9" x14ac:dyDescent="0.35">
      <c r="A1452" s="299">
        <f t="shared" si="124"/>
        <v>42063.999999996566</v>
      </c>
      <c r="B1452" s="300" t="str">
        <f t="shared" ref="B1452" si="128">INDEX($H$27:$H$29,H1452)</f>
        <v>Holiday</v>
      </c>
      <c r="C1452" s="300">
        <v>1417</v>
      </c>
      <c r="D1452" s="301">
        <f>INDEX(Method_calculation!$J$161:$L$184,Output_interface!I1452,Output_interface!H1452)</f>
        <v>0</v>
      </c>
      <c r="E1452" s="301">
        <f>INDEX(Method_calculation!$J$194:$L$217,Output_interface!I1452,Output_interface!H1452)</f>
        <v>0</v>
      </c>
      <c r="G1452" s="1">
        <f>VLOOKUP(A1452+1/48,Interface!$B$118:$D$483,3)</f>
        <v>7</v>
      </c>
      <c r="H1452" s="1">
        <f t="shared" si="127"/>
        <v>3</v>
      </c>
      <c r="I1452" s="1">
        <f t="shared" si="126"/>
        <v>1</v>
      </c>
    </row>
    <row r="1453" spans="1:9" x14ac:dyDescent="0.35">
      <c r="A1453" s="321">
        <f t="shared" si="124"/>
        <v>42064.04166666323</v>
      </c>
      <c r="B1453" s="303"/>
      <c r="C1453" s="303">
        <v>1418</v>
      </c>
      <c r="D1453" s="304">
        <f>INDEX(Method_calculation!$J$161:$L$184,Output_interface!I1453,Output_interface!H1453)</f>
        <v>0</v>
      </c>
      <c r="E1453" s="304">
        <f>INDEX(Method_calculation!$J$194:$L$217,Output_interface!I1453,Output_interface!H1453)</f>
        <v>0</v>
      </c>
      <c r="G1453" s="1">
        <f>VLOOKUP(A1453+1/48,Interface!$B$118:$D$483,3)</f>
        <v>7</v>
      </c>
      <c r="H1453" s="1">
        <f t="shared" si="127"/>
        <v>3</v>
      </c>
      <c r="I1453" s="1">
        <f t="shared" si="126"/>
        <v>2</v>
      </c>
    </row>
    <row r="1454" spans="1:9" x14ac:dyDescent="0.35">
      <c r="A1454" s="321">
        <f t="shared" si="124"/>
        <v>42064.083333329894</v>
      </c>
      <c r="B1454" s="303"/>
      <c r="C1454" s="303">
        <v>1419</v>
      </c>
      <c r="D1454" s="304">
        <f>INDEX(Method_calculation!$J$161:$L$184,Output_interface!I1454,Output_interface!H1454)</f>
        <v>0</v>
      </c>
      <c r="E1454" s="304">
        <f>INDEX(Method_calculation!$J$194:$L$217,Output_interface!I1454,Output_interface!H1454)</f>
        <v>0</v>
      </c>
      <c r="G1454" s="1">
        <f>VLOOKUP(A1454+1/48,Interface!$B$118:$D$483,3)</f>
        <v>7</v>
      </c>
      <c r="H1454" s="1">
        <f t="shared" si="127"/>
        <v>3</v>
      </c>
      <c r="I1454" s="1">
        <f t="shared" si="126"/>
        <v>3</v>
      </c>
    </row>
    <row r="1455" spans="1:9" x14ac:dyDescent="0.35">
      <c r="A1455" s="321">
        <f t="shared" si="124"/>
        <v>42064.124999996558</v>
      </c>
      <c r="B1455" s="303"/>
      <c r="C1455" s="303">
        <v>1420</v>
      </c>
      <c r="D1455" s="304">
        <f>INDEX(Method_calculation!$J$161:$L$184,Output_interface!I1455,Output_interface!H1455)</f>
        <v>0</v>
      </c>
      <c r="E1455" s="304">
        <f>INDEX(Method_calculation!$J$194:$L$217,Output_interface!I1455,Output_interface!H1455)</f>
        <v>0</v>
      </c>
      <c r="G1455" s="1">
        <f>VLOOKUP(A1455+1/48,Interface!$B$118:$D$483,3)</f>
        <v>7</v>
      </c>
      <c r="H1455" s="1">
        <f t="shared" si="127"/>
        <v>3</v>
      </c>
      <c r="I1455" s="1">
        <f t="shared" si="126"/>
        <v>4</v>
      </c>
    </row>
    <row r="1456" spans="1:9" x14ac:dyDescent="0.35">
      <c r="A1456" s="321">
        <f t="shared" si="124"/>
        <v>42064.166666663223</v>
      </c>
      <c r="B1456" s="303"/>
      <c r="C1456" s="303">
        <v>1421</v>
      </c>
      <c r="D1456" s="304">
        <f>INDEX(Method_calculation!$J$161:$L$184,Output_interface!I1456,Output_interface!H1456)</f>
        <v>0</v>
      </c>
      <c r="E1456" s="304">
        <f>INDEX(Method_calculation!$J$194:$L$217,Output_interface!I1456,Output_interface!H1456)</f>
        <v>0</v>
      </c>
      <c r="G1456" s="1">
        <f>VLOOKUP(A1456+1/48,Interface!$B$118:$D$483,3)</f>
        <v>7</v>
      </c>
      <c r="H1456" s="1">
        <f t="shared" si="127"/>
        <v>3</v>
      </c>
      <c r="I1456" s="1">
        <f t="shared" si="126"/>
        <v>5</v>
      </c>
    </row>
    <row r="1457" spans="1:9" x14ac:dyDescent="0.35">
      <c r="A1457" s="321">
        <f t="shared" si="124"/>
        <v>42064.208333329887</v>
      </c>
      <c r="B1457" s="303"/>
      <c r="C1457" s="303">
        <v>1422</v>
      </c>
      <c r="D1457" s="304">
        <f>INDEX(Method_calculation!$J$161:$L$184,Output_interface!I1457,Output_interface!H1457)</f>
        <v>0</v>
      </c>
      <c r="E1457" s="304">
        <f>INDEX(Method_calculation!$J$194:$L$217,Output_interface!I1457,Output_interface!H1457)</f>
        <v>0</v>
      </c>
      <c r="G1457" s="1">
        <f>VLOOKUP(A1457+1/48,Interface!$B$118:$D$483,3)</f>
        <v>7</v>
      </c>
      <c r="H1457" s="1">
        <f t="shared" si="127"/>
        <v>3</v>
      </c>
      <c r="I1457" s="1">
        <f t="shared" si="126"/>
        <v>6</v>
      </c>
    </row>
    <row r="1458" spans="1:9" x14ac:dyDescent="0.35">
      <c r="A1458" s="321">
        <f t="shared" si="124"/>
        <v>42064.249999996551</v>
      </c>
      <c r="B1458" s="303"/>
      <c r="C1458" s="303">
        <v>1423</v>
      </c>
      <c r="D1458" s="304">
        <f>INDEX(Method_calculation!$J$161:$L$184,Output_interface!I1458,Output_interface!H1458)</f>
        <v>0</v>
      </c>
      <c r="E1458" s="304">
        <f>INDEX(Method_calculation!$J$194:$L$217,Output_interface!I1458,Output_interface!H1458)</f>
        <v>0</v>
      </c>
      <c r="G1458" s="1">
        <f>VLOOKUP(A1458+1/48,Interface!$B$118:$D$483,3)</f>
        <v>7</v>
      </c>
      <c r="H1458" s="1">
        <f t="shared" si="127"/>
        <v>3</v>
      </c>
      <c r="I1458" s="1">
        <f t="shared" si="126"/>
        <v>7</v>
      </c>
    </row>
    <row r="1459" spans="1:9" x14ac:dyDescent="0.35">
      <c r="A1459" s="321">
        <f t="shared" si="124"/>
        <v>42064.291666663215</v>
      </c>
      <c r="B1459" s="303"/>
      <c r="C1459" s="303">
        <v>1424</v>
      </c>
      <c r="D1459" s="304">
        <f>INDEX(Method_calculation!$J$161:$L$184,Output_interface!I1459,Output_interface!H1459)</f>
        <v>0</v>
      </c>
      <c r="E1459" s="304">
        <f>INDEX(Method_calculation!$J$194:$L$217,Output_interface!I1459,Output_interface!H1459)</f>
        <v>0</v>
      </c>
      <c r="G1459" s="1">
        <f>VLOOKUP(A1459+1/48,Interface!$B$118:$D$483,3)</f>
        <v>7</v>
      </c>
      <c r="H1459" s="1">
        <f t="shared" si="127"/>
        <v>3</v>
      </c>
      <c r="I1459" s="1">
        <f t="shared" si="126"/>
        <v>8</v>
      </c>
    </row>
    <row r="1460" spans="1:9" x14ac:dyDescent="0.35">
      <c r="A1460" s="321">
        <f t="shared" si="124"/>
        <v>42064.33333332988</v>
      </c>
      <c r="B1460" s="303"/>
      <c r="C1460" s="303">
        <v>1425</v>
      </c>
      <c r="D1460" s="304">
        <f>INDEX(Method_calculation!$J$161:$L$184,Output_interface!I1460,Output_interface!H1460)</f>
        <v>0</v>
      </c>
      <c r="E1460" s="304">
        <f>INDEX(Method_calculation!$J$194:$L$217,Output_interface!I1460,Output_interface!H1460)</f>
        <v>0</v>
      </c>
      <c r="G1460" s="1">
        <f>VLOOKUP(A1460+1/48,Interface!$B$118:$D$483,3)</f>
        <v>7</v>
      </c>
      <c r="H1460" s="1">
        <f t="shared" si="127"/>
        <v>3</v>
      </c>
      <c r="I1460" s="1">
        <f t="shared" si="126"/>
        <v>9</v>
      </c>
    </row>
    <row r="1461" spans="1:9" x14ac:dyDescent="0.35">
      <c r="A1461" s="321">
        <f t="shared" si="124"/>
        <v>42064.374999996544</v>
      </c>
      <c r="B1461" s="303"/>
      <c r="C1461" s="303">
        <v>1426</v>
      </c>
      <c r="D1461" s="304">
        <f>INDEX(Method_calculation!$J$161:$L$184,Output_interface!I1461,Output_interface!H1461)</f>
        <v>0</v>
      </c>
      <c r="E1461" s="304">
        <f>INDEX(Method_calculation!$J$194:$L$217,Output_interface!I1461,Output_interface!H1461)</f>
        <v>0</v>
      </c>
      <c r="G1461" s="1">
        <f>VLOOKUP(A1461+1/48,Interface!$B$118:$D$483,3)</f>
        <v>7</v>
      </c>
      <c r="H1461" s="1">
        <f t="shared" si="127"/>
        <v>3</v>
      </c>
      <c r="I1461" s="1">
        <f t="shared" si="126"/>
        <v>10</v>
      </c>
    </row>
    <row r="1462" spans="1:9" x14ac:dyDescent="0.35">
      <c r="A1462" s="321">
        <f t="shared" si="124"/>
        <v>42064.416666663208</v>
      </c>
      <c r="B1462" s="303"/>
      <c r="C1462" s="303">
        <v>1427</v>
      </c>
      <c r="D1462" s="304">
        <f>INDEX(Method_calculation!$J$161:$L$184,Output_interface!I1462,Output_interface!H1462)</f>
        <v>0</v>
      </c>
      <c r="E1462" s="304">
        <f>INDEX(Method_calculation!$J$194:$L$217,Output_interface!I1462,Output_interface!H1462)</f>
        <v>0</v>
      </c>
      <c r="G1462" s="1">
        <f>VLOOKUP(A1462+1/48,Interface!$B$118:$D$483,3)</f>
        <v>7</v>
      </c>
      <c r="H1462" s="1">
        <f t="shared" si="127"/>
        <v>3</v>
      </c>
      <c r="I1462" s="1">
        <f t="shared" si="126"/>
        <v>11</v>
      </c>
    </row>
    <row r="1463" spans="1:9" x14ac:dyDescent="0.35">
      <c r="A1463" s="321">
        <f t="shared" si="124"/>
        <v>42064.458333329872</v>
      </c>
      <c r="B1463" s="303"/>
      <c r="C1463" s="303">
        <v>1428</v>
      </c>
      <c r="D1463" s="304">
        <f>INDEX(Method_calculation!$J$161:$L$184,Output_interface!I1463,Output_interface!H1463)</f>
        <v>0</v>
      </c>
      <c r="E1463" s="304">
        <f>INDEX(Method_calculation!$J$194:$L$217,Output_interface!I1463,Output_interface!H1463)</f>
        <v>0</v>
      </c>
      <c r="G1463" s="1">
        <f>VLOOKUP(A1463+1/48,Interface!$B$118:$D$483,3)</f>
        <v>7</v>
      </c>
      <c r="H1463" s="1">
        <f t="shared" si="127"/>
        <v>3</v>
      </c>
      <c r="I1463" s="1">
        <f t="shared" si="126"/>
        <v>12</v>
      </c>
    </row>
    <row r="1464" spans="1:9" x14ac:dyDescent="0.35">
      <c r="A1464" s="321">
        <f t="shared" si="124"/>
        <v>42064.499999996537</v>
      </c>
      <c r="B1464" s="303"/>
      <c r="C1464" s="303">
        <v>1429</v>
      </c>
      <c r="D1464" s="304">
        <f>INDEX(Method_calculation!$J$161:$L$184,Output_interface!I1464,Output_interface!H1464)</f>
        <v>0</v>
      </c>
      <c r="E1464" s="304">
        <f>INDEX(Method_calculation!$J$194:$L$217,Output_interface!I1464,Output_interface!H1464)</f>
        <v>0</v>
      </c>
      <c r="G1464" s="1">
        <f>VLOOKUP(A1464+1/48,Interface!$B$118:$D$483,3)</f>
        <v>7</v>
      </c>
      <c r="H1464" s="1">
        <f t="shared" si="127"/>
        <v>3</v>
      </c>
      <c r="I1464" s="1">
        <f t="shared" si="126"/>
        <v>13</v>
      </c>
    </row>
    <row r="1465" spans="1:9" x14ac:dyDescent="0.35">
      <c r="A1465" s="321">
        <f t="shared" si="124"/>
        <v>42064.541666663201</v>
      </c>
      <c r="B1465" s="303"/>
      <c r="C1465" s="303">
        <v>1430</v>
      </c>
      <c r="D1465" s="304">
        <f>INDEX(Method_calculation!$J$161:$L$184,Output_interface!I1465,Output_interface!H1465)</f>
        <v>0</v>
      </c>
      <c r="E1465" s="304">
        <f>INDEX(Method_calculation!$J$194:$L$217,Output_interface!I1465,Output_interface!H1465)</f>
        <v>0</v>
      </c>
      <c r="G1465" s="1">
        <f>VLOOKUP(A1465+1/48,Interface!$B$118:$D$483,3)</f>
        <v>7</v>
      </c>
      <c r="H1465" s="1">
        <f t="shared" si="127"/>
        <v>3</v>
      </c>
      <c r="I1465" s="1">
        <f t="shared" si="126"/>
        <v>14</v>
      </c>
    </row>
    <row r="1466" spans="1:9" x14ac:dyDescent="0.35">
      <c r="A1466" s="321">
        <f t="shared" si="124"/>
        <v>42064.583333329865</v>
      </c>
      <c r="B1466" s="303"/>
      <c r="C1466" s="303">
        <v>1431</v>
      </c>
      <c r="D1466" s="304">
        <f>INDEX(Method_calculation!$J$161:$L$184,Output_interface!I1466,Output_interface!H1466)</f>
        <v>0</v>
      </c>
      <c r="E1466" s="304">
        <f>INDEX(Method_calculation!$J$194:$L$217,Output_interface!I1466,Output_interface!H1466)</f>
        <v>0</v>
      </c>
      <c r="G1466" s="1">
        <f>VLOOKUP(A1466+1/48,Interface!$B$118:$D$483,3)</f>
        <v>7</v>
      </c>
      <c r="H1466" s="1">
        <f t="shared" si="127"/>
        <v>3</v>
      </c>
      <c r="I1466" s="1">
        <f t="shared" si="126"/>
        <v>15</v>
      </c>
    </row>
    <row r="1467" spans="1:9" x14ac:dyDescent="0.35">
      <c r="A1467" s="321">
        <f t="shared" si="124"/>
        <v>42064.624999996529</v>
      </c>
      <c r="B1467" s="303"/>
      <c r="C1467" s="303">
        <v>1432</v>
      </c>
      <c r="D1467" s="304">
        <f>INDEX(Method_calculation!$J$161:$L$184,Output_interface!I1467,Output_interface!H1467)</f>
        <v>0</v>
      </c>
      <c r="E1467" s="304">
        <f>INDEX(Method_calculation!$J$194:$L$217,Output_interface!I1467,Output_interface!H1467)</f>
        <v>0</v>
      </c>
      <c r="G1467" s="1">
        <f>VLOOKUP(A1467+1/48,Interface!$B$118:$D$483,3)</f>
        <v>7</v>
      </c>
      <c r="H1467" s="1">
        <f t="shared" si="127"/>
        <v>3</v>
      </c>
      <c r="I1467" s="1">
        <f t="shared" si="126"/>
        <v>16</v>
      </c>
    </row>
    <row r="1468" spans="1:9" x14ac:dyDescent="0.35">
      <c r="A1468" s="321">
        <f t="shared" si="124"/>
        <v>42064.666666663194</v>
      </c>
      <c r="B1468" s="303"/>
      <c r="C1468" s="303">
        <v>1433</v>
      </c>
      <c r="D1468" s="304">
        <f>INDEX(Method_calculation!$J$161:$L$184,Output_interface!I1468,Output_interface!H1468)</f>
        <v>0</v>
      </c>
      <c r="E1468" s="304">
        <f>INDEX(Method_calculation!$J$194:$L$217,Output_interface!I1468,Output_interface!H1468)</f>
        <v>0</v>
      </c>
      <c r="G1468" s="1">
        <f>VLOOKUP(A1468+1/48,Interface!$B$118:$D$483,3)</f>
        <v>7</v>
      </c>
      <c r="H1468" s="1">
        <f t="shared" si="127"/>
        <v>3</v>
      </c>
      <c r="I1468" s="1">
        <f t="shared" si="126"/>
        <v>17</v>
      </c>
    </row>
    <row r="1469" spans="1:9" x14ac:dyDescent="0.35">
      <c r="A1469" s="321">
        <f t="shared" si="124"/>
        <v>42064.708333329858</v>
      </c>
      <c r="B1469" s="303"/>
      <c r="C1469" s="303">
        <v>1434</v>
      </c>
      <c r="D1469" s="304">
        <f>INDEX(Method_calculation!$J$161:$L$184,Output_interface!I1469,Output_interface!H1469)</f>
        <v>0</v>
      </c>
      <c r="E1469" s="304">
        <f>INDEX(Method_calculation!$J$194:$L$217,Output_interface!I1469,Output_interface!H1469)</f>
        <v>0</v>
      </c>
      <c r="G1469" s="1">
        <f>VLOOKUP(A1469+1/48,Interface!$B$118:$D$483,3)</f>
        <v>7</v>
      </c>
      <c r="H1469" s="1">
        <f t="shared" si="127"/>
        <v>3</v>
      </c>
      <c r="I1469" s="1">
        <f t="shared" si="126"/>
        <v>18</v>
      </c>
    </row>
    <row r="1470" spans="1:9" x14ac:dyDescent="0.35">
      <c r="A1470" s="321">
        <f t="shared" si="124"/>
        <v>42064.749999996522</v>
      </c>
      <c r="B1470" s="303"/>
      <c r="C1470" s="303">
        <v>1435</v>
      </c>
      <c r="D1470" s="304">
        <f>INDEX(Method_calculation!$J$161:$L$184,Output_interface!I1470,Output_interface!H1470)</f>
        <v>0</v>
      </c>
      <c r="E1470" s="304">
        <f>INDEX(Method_calculation!$J$194:$L$217,Output_interface!I1470,Output_interface!H1470)</f>
        <v>0</v>
      </c>
      <c r="G1470" s="1">
        <f>VLOOKUP(A1470+1/48,Interface!$B$118:$D$483,3)</f>
        <v>7</v>
      </c>
      <c r="H1470" s="1">
        <f t="shared" si="127"/>
        <v>3</v>
      </c>
      <c r="I1470" s="1">
        <f t="shared" si="126"/>
        <v>19</v>
      </c>
    </row>
    <row r="1471" spans="1:9" x14ac:dyDescent="0.35">
      <c r="A1471" s="321">
        <f t="shared" si="124"/>
        <v>42064.791666663186</v>
      </c>
      <c r="B1471" s="303"/>
      <c r="C1471" s="303">
        <v>1436</v>
      </c>
      <c r="D1471" s="304">
        <f>INDEX(Method_calculation!$J$161:$L$184,Output_interface!I1471,Output_interface!H1471)</f>
        <v>0</v>
      </c>
      <c r="E1471" s="304">
        <f>INDEX(Method_calculation!$J$194:$L$217,Output_interface!I1471,Output_interface!H1471)</f>
        <v>0</v>
      </c>
      <c r="G1471" s="1">
        <f>VLOOKUP(A1471+1/48,Interface!$B$118:$D$483,3)</f>
        <v>7</v>
      </c>
      <c r="H1471" s="1">
        <f t="shared" si="127"/>
        <v>3</v>
      </c>
      <c r="I1471" s="1">
        <f t="shared" si="126"/>
        <v>20</v>
      </c>
    </row>
    <row r="1472" spans="1:9" x14ac:dyDescent="0.35">
      <c r="A1472" s="321">
        <f t="shared" si="124"/>
        <v>42064.833333329851</v>
      </c>
      <c r="B1472" s="303"/>
      <c r="C1472" s="303">
        <v>1437</v>
      </c>
      <c r="D1472" s="304">
        <f>INDEX(Method_calculation!$J$161:$L$184,Output_interface!I1472,Output_interface!H1472)</f>
        <v>0</v>
      </c>
      <c r="E1472" s="304">
        <f>INDEX(Method_calculation!$J$194:$L$217,Output_interface!I1472,Output_interface!H1472)</f>
        <v>0</v>
      </c>
      <c r="G1472" s="1">
        <f>VLOOKUP(A1472+1/48,Interface!$B$118:$D$483,3)</f>
        <v>7</v>
      </c>
      <c r="H1472" s="1">
        <f t="shared" si="127"/>
        <v>3</v>
      </c>
      <c r="I1472" s="1">
        <f t="shared" si="126"/>
        <v>21</v>
      </c>
    </row>
    <row r="1473" spans="1:9" x14ac:dyDescent="0.35">
      <c r="A1473" s="321">
        <f t="shared" si="124"/>
        <v>42064.874999996515</v>
      </c>
      <c r="B1473" s="303"/>
      <c r="C1473" s="303">
        <v>1438</v>
      </c>
      <c r="D1473" s="304">
        <f>INDEX(Method_calculation!$J$161:$L$184,Output_interface!I1473,Output_interface!H1473)</f>
        <v>0</v>
      </c>
      <c r="E1473" s="304">
        <f>INDEX(Method_calculation!$J$194:$L$217,Output_interface!I1473,Output_interface!H1473)</f>
        <v>0</v>
      </c>
      <c r="G1473" s="1">
        <f>VLOOKUP(A1473+1/48,Interface!$B$118:$D$483,3)</f>
        <v>7</v>
      </c>
      <c r="H1473" s="1">
        <f t="shared" si="127"/>
        <v>3</v>
      </c>
      <c r="I1473" s="1">
        <f t="shared" si="126"/>
        <v>22</v>
      </c>
    </row>
    <row r="1474" spans="1:9" x14ac:dyDescent="0.35">
      <c r="A1474" s="321">
        <f t="shared" si="124"/>
        <v>42064.916666663179</v>
      </c>
      <c r="B1474" s="303"/>
      <c r="C1474" s="303">
        <v>1439</v>
      </c>
      <c r="D1474" s="304">
        <f>INDEX(Method_calculation!$J$161:$L$184,Output_interface!I1474,Output_interface!H1474)</f>
        <v>0</v>
      </c>
      <c r="E1474" s="304">
        <f>INDEX(Method_calculation!$J$194:$L$217,Output_interface!I1474,Output_interface!H1474)</f>
        <v>0</v>
      </c>
      <c r="G1474" s="1">
        <f>VLOOKUP(A1474+1/48,Interface!$B$118:$D$483,3)</f>
        <v>7</v>
      </c>
      <c r="H1474" s="1">
        <f t="shared" si="127"/>
        <v>3</v>
      </c>
      <c r="I1474" s="1">
        <f t="shared" si="126"/>
        <v>23</v>
      </c>
    </row>
    <row r="1475" spans="1:9" x14ac:dyDescent="0.35">
      <c r="A1475" s="322">
        <f t="shared" si="124"/>
        <v>42064.958333329843</v>
      </c>
      <c r="B1475" s="306"/>
      <c r="C1475" s="306">
        <v>1440</v>
      </c>
      <c r="D1475" s="307">
        <f>INDEX(Method_calculation!$J$161:$L$184,Output_interface!I1475,Output_interface!H1475)</f>
        <v>0</v>
      </c>
      <c r="E1475" s="307">
        <f>INDEX(Method_calculation!$J$194:$L$217,Output_interface!I1475,Output_interface!H1475)</f>
        <v>0</v>
      </c>
      <c r="G1475" s="1">
        <f>VLOOKUP(A1475+1/48,Interface!$B$118:$D$483,3)</f>
        <v>7</v>
      </c>
      <c r="H1475" s="1">
        <f t="shared" si="127"/>
        <v>3</v>
      </c>
      <c r="I1475" s="1">
        <f t="shared" si="126"/>
        <v>24</v>
      </c>
    </row>
    <row r="1476" spans="1:9" x14ac:dyDescent="0.35">
      <c r="A1476" s="299">
        <f t="shared" si="124"/>
        <v>42064.999999996508</v>
      </c>
      <c r="B1476" s="300" t="str">
        <f t="shared" ref="B1476" si="129">INDEX($H$27:$H$29,H1476)</f>
        <v>Workday</v>
      </c>
      <c r="C1476" s="300">
        <v>1441</v>
      </c>
      <c r="D1476" s="301">
        <f>INDEX(Method_calculation!$J$161:$L$184,Output_interface!I1476,Output_interface!H1476)</f>
        <v>0</v>
      </c>
      <c r="E1476" s="301">
        <f>INDEX(Method_calculation!$J$194:$L$217,Output_interface!I1476,Output_interface!H1476)</f>
        <v>0</v>
      </c>
      <c r="G1476" s="1">
        <f>VLOOKUP(A1476+1/48,Interface!$B$118:$D$483,3)</f>
        <v>1</v>
      </c>
      <c r="H1476" s="1">
        <f t="shared" si="127"/>
        <v>1</v>
      </c>
      <c r="I1476" s="1">
        <f t="shared" si="126"/>
        <v>1</v>
      </c>
    </row>
    <row r="1477" spans="1:9" x14ac:dyDescent="0.35">
      <c r="A1477" s="321">
        <f t="shared" si="124"/>
        <v>42065.041666663172</v>
      </c>
      <c r="B1477" s="303"/>
      <c r="C1477" s="303">
        <v>1442</v>
      </c>
      <c r="D1477" s="304">
        <f>INDEX(Method_calculation!$J$161:$L$184,Output_interface!I1477,Output_interface!H1477)</f>
        <v>0</v>
      </c>
      <c r="E1477" s="304">
        <f>INDEX(Method_calculation!$J$194:$L$217,Output_interface!I1477,Output_interface!H1477)</f>
        <v>0</v>
      </c>
      <c r="G1477" s="1">
        <f>VLOOKUP(A1477+1/48,Interface!$B$118:$D$483,3)</f>
        <v>1</v>
      </c>
      <c r="H1477" s="1">
        <f t="shared" si="127"/>
        <v>1</v>
      </c>
      <c r="I1477" s="1">
        <f t="shared" si="126"/>
        <v>2</v>
      </c>
    </row>
    <row r="1478" spans="1:9" x14ac:dyDescent="0.35">
      <c r="A1478" s="321">
        <f t="shared" si="124"/>
        <v>42065.083333329836</v>
      </c>
      <c r="B1478" s="303"/>
      <c r="C1478" s="303">
        <v>1443</v>
      </c>
      <c r="D1478" s="304">
        <f>INDEX(Method_calculation!$J$161:$L$184,Output_interface!I1478,Output_interface!H1478)</f>
        <v>0</v>
      </c>
      <c r="E1478" s="304">
        <f>INDEX(Method_calculation!$J$194:$L$217,Output_interface!I1478,Output_interface!H1478)</f>
        <v>0</v>
      </c>
      <c r="G1478" s="1">
        <f>VLOOKUP(A1478+1/48,Interface!$B$118:$D$483,3)</f>
        <v>1</v>
      </c>
      <c r="H1478" s="1">
        <f t="shared" si="127"/>
        <v>1</v>
      </c>
      <c r="I1478" s="1">
        <f t="shared" si="126"/>
        <v>3</v>
      </c>
    </row>
    <row r="1479" spans="1:9" x14ac:dyDescent="0.35">
      <c r="A1479" s="321">
        <f t="shared" si="124"/>
        <v>42065.1249999965</v>
      </c>
      <c r="B1479" s="303"/>
      <c r="C1479" s="303">
        <v>1444</v>
      </c>
      <c r="D1479" s="304">
        <f>INDEX(Method_calculation!$J$161:$L$184,Output_interface!I1479,Output_interface!H1479)</f>
        <v>0</v>
      </c>
      <c r="E1479" s="304">
        <f>INDEX(Method_calculation!$J$194:$L$217,Output_interface!I1479,Output_interface!H1479)</f>
        <v>0</v>
      </c>
      <c r="G1479" s="1">
        <f>VLOOKUP(A1479+1/48,Interface!$B$118:$D$483,3)</f>
        <v>1</v>
      </c>
      <c r="H1479" s="1">
        <f t="shared" si="127"/>
        <v>1</v>
      </c>
      <c r="I1479" s="1">
        <f t="shared" si="126"/>
        <v>4</v>
      </c>
    </row>
    <row r="1480" spans="1:9" x14ac:dyDescent="0.35">
      <c r="A1480" s="321">
        <f t="shared" si="124"/>
        <v>42065.166666663165</v>
      </c>
      <c r="B1480" s="303"/>
      <c r="C1480" s="303">
        <v>1445</v>
      </c>
      <c r="D1480" s="304">
        <f>INDEX(Method_calculation!$J$161:$L$184,Output_interface!I1480,Output_interface!H1480)</f>
        <v>0</v>
      </c>
      <c r="E1480" s="304">
        <f>INDEX(Method_calculation!$J$194:$L$217,Output_interface!I1480,Output_interface!H1480)</f>
        <v>0</v>
      </c>
      <c r="G1480" s="1">
        <f>VLOOKUP(A1480+1/48,Interface!$B$118:$D$483,3)</f>
        <v>1</v>
      </c>
      <c r="H1480" s="1">
        <f t="shared" si="127"/>
        <v>1</v>
      </c>
      <c r="I1480" s="1">
        <f t="shared" si="126"/>
        <v>5</v>
      </c>
    </row>
    <row r="1481" spans="1:9" x14ac:dyDescent="0.35">
      <c r="A1481" s="321">
        <f t="shared" si="124"/>
        <v>42065.208333329829</v>
      </c>
      <c r="B1481" s="303"/>
      <c r="C1481" s="303">
        <v>1446</v>
      </c>
      <c r="D1481" s="304">
        <f>INDEX(Method_calculation!$J$161:$L$184,Output_interface!I1481,Output_interface!H1481)</f>
        <v>0</v>
      </c>
      <c r="E1481" s="304">
        <f>INDEX(Method_calculation!$J$194:$L$217,Output_interface!I1481,Output_interface!H1481)</f>
        <v>0</v>
      </c>
      <c r="G1481" s="1">
        <f>VLOOKUP(A1481+1/48,Interface!$B$118:$D$483,3)</f>
        <v>1</v>
      </c>
      <c r="H1481" s="1">
        <f t="shared" si="127"/>
        <v>1</v>
      </c>
      <c r="I1481" s="1">
        <f t="shared" si="126"/>
        <v>6</v>
      </c>
    </row>
    <row r="1482" spans="1:9" x14ac:dyDescent="0.35">
      <c r="A1482" s="321">
        <f t="shared" si="124"/>
        <v>42065.249999996493</v>
      </c>
      <c r="B1482" s="303"/>
      <c r="C1482" s="303">
        <v>1447</v>
      </c>
      <c r="D1482" s="304">
        <f>INDEX(Method_calculation!$J$161:$L$184,Output_interface!I1482,Output_interface!H1482)</f>
        <v>0</v>
      </c>
      <c r="E1482" s="304">
        <f>INDEX(Method_calculation!$J$194:$L$217,Output_interface!I1482,Output_interface!H1482)</f>
        <v>0</v>
      </c>
      <c r="G1482" s="1">
        <f>VLOOKUP(A1482+1/48,Interface!$B$118:$D$483,3)</f>
        <v>1</v>
      </c>
      <c r="H1482" s="1">
        <f t="shared" si="127"/>
        <v>1</v>
      </c>
      <c r="I1482" s="1">
        <f t="shared" si="126"/>
        <v>7</v>
      </c>
    </row>
    <row r="1483" spans="1:9" x14ac:dyDescent="0.35">
      <c r="A1483" s="321">
        <f t="shared" si="124"/>
        <v>42065.291666663157</v>
      </c>
      <c r="B1483" s="303"/>
      <c r="C1483" s="303">
        <v>1448</v>
      </c>
      <c r="D1483" s="304">
        <f>INDEX(Method_calculation!$J$161:$L$184,Output_interface!I1483,Output_interface!H1483)</f>
        <v>0</v>
      </c>
      <c r="E1483" s="304">
        <f>INDEX(Method_calculation!$J$194:$L$217,Output_interface!I1483,Output_interface!H1483)</f>
        <v>0</v>
      </c>
      <c r="G1483" s="1">
        <f>VLOOKUP(A1483+1/48,Interface!$B$118:$D$483,3)</f>
        <v>1</v>
      </c>
      <c r="H1483" s="1">
        <f t="shared" si="127"/>
        <v>1</v>
      </c>
      <c r="I1483" s="1">
        <f t="shared" si="126"/>
        <v>8</v>
      </c>
    </row>
    <row r="1484" spans="1:9" x14ac:dyDescent="0.35">
      <c r="A1484" s="321">
        <f t="shared" si="124"/>
        <v>42065.333333329821</v>
      </c>
      <c r="B1484" s="303"/>
      <c r="C1484" s="303">
        <v>1449</v>
      </c>
      <c r="D1484" s="304">
        <f>INDEX(Method_calculation!$J$161:$L$184,Output_interface!I1484,Output_interface!H1484)</f>
        <v>0</v>
      </c>
      <c r="E1484" s="304">
        <f>INDEX(Method_calculation!$J$194:$L$217,Output_interface!I1484,Output_interface!H1484)</f>
        <v>0</v>
      </c>
      <c r="G1484" s="1">
        <f>VLOOKUP(A1484+1/48,Interface!$B$118:$D$483,3)</f>
        <v>1</v>
      </c>
      <c r="H1484" s="1">
        <f t="shared" si="127"/>
        <v>1</v>
      </c>
      <c r="I1484" s="1">
        <f t="shared" si="126"/>
        <v>9</v>
      </c>
    </row>
    <row r="1485" spans="1:9" x14ac:dyDescent="0.35">
      <c r="A1485" s="321">
        <f t="shared" si="124"/>
        <v>42065.374999996486</v>
      </c>
      <c r="B1485" s="303"/>
      <c r="C1485" s="303">
        <v>1450</v>
      </c>
      <c r="D1485" s="304">
        <f>INDEX(Method_calculation!$J$161:$L$184,Output_interface!I1485,Output_interface!H1485)</f>
        <v>0</v>
      </c>
      <c r="E1485" s="304">
        <f>INDEX(Method_calculation!$J$194:$L$217,Output_interface!I1485,Output_interface!H1485)</f>
        <v>0</v>
      </c>
      <c r="G1485" s="1">
        <f>VLOOKUP(A1485+1/48,Interface!$B$118:$D$483,3)</f>
        <v>1</v>
      </c>
      <c r="H1485" s="1">
        <f t="shared" si="127"/>
        <v>1</v>
      </c>
      <c r="I1485" s="1">
        <f t="shared" si="126"/>
        <v>10</v>
      </c>
    </row>
    <row r="1486" spans="1:9" x14ac:dyDescent="0.35">
      <c r="A1486" s="321">
        <f t="shared" si="124"/>
        <v>42065.41666666315</v>
      </c>
      <c r="B1486" s="303"/>
      <c r="C1486" s="303">
        <v>1451</v>
      </c>
      <c r="D1486" s="304">
        <f>INDEX(Method_calculation!$J$161:$L$184,Output_interface!I1486,Output_interface!H1486)</f>
        <v>0</v>
      </c>
      <c r="E1486" s="304">
        <f>INDEX(Method_calculation!$J$194:$L$217,Output_interface!I1486,Output_interface!H1486)</f>
        <v>0</v>
      </c>
      <c r="G1486" s="1">
        <f>VLOOKUP(A1486+1/48,Interface!$B$118:$D$483,3)</f>
        <v>1</v>
      </c>
      <c r="H1486" s="1">
        <f t="shared" si="127"/>
        <v>1</v>
      </c>
      <c r="I1486" s="1">
        <f t="shared" si="126"/>
        <v>11</v>
      </c>
    </row>
    <row r="1487" spans="1:9" x14ac:dyDescent="0.35">
      <c r="A1487" s="321">
        <f t="shared" si="124"/>
        <v>42065.458333329814</v>
      </c>
      <c r="B1487" s="303"/>
      <c r="C1487" s="303">
        <v>1452</v>
      </c>
      <c r="D1487" s="304">
        <f>INDEX(Method_calculation!$J$161:$L$184,Output_interface!I1487,Output_interface!H1487)</f>
        <v>0</v>
      </c>
      <c r="E1487" s="304">
        <f>INDEX(Method_calculation!$J$194:$L$217,Output_interface!I1487,Output_interface!H1487)</f>
        <v>0</v>
      </c>
      <c r="G1487" s="1">
        <f>VLOOKUP(A1487+1/48,Interface!$B$118:$D$483,3)</f>
        <v>1</v>
      </c>
      <c r="H1487" s="1">
        <f t="shared" si="127"/>
        <v>1</v>
      </c>
      <c r="I1487" s="1">
        <f t="shared" si="126"/>
        <v>12</v>
      </c>
    </row>
    <row r="1488" spans="1:9" x14ac:dyDescent="0.35">
      <c r="A1488" s="321">
        <f t="shared" ref="A1488:A1551" si="130">+A1487+1/24</f>
        <v>42065.499999996478</v>
      </c>
      <c r="B1488" s="303"/>
      <c r="C1488" s="303">
        <v>1453</v>
      </c>
      <c r="D1488" s="304">
        <f>INDEX(Method_calculation!$J$161:$L$184,Output_interface!I1488,Output_interface!H1488)</f>
        <v>0</v>
      </c>
      <c r="E1488" s="304">
        <f>INDEX(Method_calculation!$J$194:$L$217,Output_interface!I1488,Output_interface!H1488)</f>
        <v>0</v>
      </c>
      <c r="G1488" s="1">
        <f>VLOOKUP(A1488+1/48,Interface!$B$118:$D$483,3)</f>
        <v>1</v>
      </c>
      <c r="H1488" s="1">
        <f t="shared" si="127"/>
        <v>1</v>
      </c>
      <c r="I1488" s="1">
        <f t="shared" si="126"/>
        <v>13</v>
      </c>
    </row>
    <row r="1489" spans="1:9" x14ac:dyDescent="0.35">
      <c r="A1489" s="321">
        <f t="shared" si="130"/>
        <v>42065.541666663143</v>
      </c>
      <c r="B1489" s="303"/>
      <c r="C1489" s="303">
        <v>1454</v>
      </c>
      <c r="D1489" s="304">
        <f>INDEX(Method_calculation!$J$161:$L$184,Output_interface!I1489,Output_interface!H1489)</f>
        <v>0</v>
      </c>
      <c r="E1489" s="304">
        <f>INDEX(Method_calculation!$J$194:$L$217,Output_interface!I1489,Output_interface!H1489)</f>
        <v>0</v>
      </c>
      <c r="G1489" s="1">
        <f>VLOOKUP(A1489+1/48,Interface!$B$118:$D$483,3)</f>
        <v>1</v>
      </c>
      <c r="H1489" s="1">
        <f t="shared" si="127"/>
        <v>1</v>
      </c>
      <c r="I1489" s="1">
        <f t="shared" si="126"/>
        <v>14</v>
      </c>
    </row>
    <row r="1490" spans="1:9" x14ac:dyDescent="0.35">
      <c r="A1490" s="321">
        <f t="shared" si="130"/>
        <v>42065.583333329807</v>
      </c>
      <c r="B1490" s="303"/>
      <c r="C1490" s="303">
        <v>1455</v>
      </c>
      <c r="D1490" s="304">
        <f>INDEX(Method_calculation!$J$161:$L$184,Output_interface!I1490,Output_interface!H1490)</f>
        <v>0</v>
      </c>
      <c r="E1490" s="304">
        <f>INDEX(Method_calculation!$J$194:$L$217,Output_interface!I1490,Output_interface!H1490)</f>
        <v>0</v>
      </c>
      <c r="G1490" s="1">
        <f>VLOOKUP(A1490+1/48,Interface!$B$118:$D$483,3)</f>
        <v>1</v>
      </c>
      <c r="H1490" s="1">
        <f t="shared" si="127"/>
        <v>1</v>
      </c>
      <c r="I1490" s="1">
        <f t="shared" si="126"/>
        <v>15</v>
      </c>
    </row>
    <row r="1491" spans="1:9" x14ac:dyDescent="0.35">
      <c r="A1491" s="321">
        <f t="shared" si="130"/>
        <v>42065.624999996471</v>
      </c>
      <c r="B1491" s="303"/>
      <c r="C1491" s="303">
        <v>1456</v>
      </c>
      <c r="D1491" s="304">
        <f>INDEX(Method_calculation!$J$161:$L$184,Output_interface!I1491,Output_interface!H1491)</f>
        <v>0</v>
      </c>
      <c r="E1491" s="304">
        <f>INDEX(Method_calculation!$J$194:$L$217,Output_interface!I1491,Output_interface!H1491)</f>
        <v>0</v>
      </c>
      <c r="G1491" s="1">
        <f>VLOOKUP(A1491+1/48,Interface!$B$118:$D$483,3)</f>
        <v>1</v>
      </c>
      <c r="H1491" s="1">
        <f t="shared" si="127"/>
        <v>1</v>
      </c>
      <c r="I1491" s="1">
        <f t="shared" si="126"/>
        <v>16</v>
      </c>
    </row>
    <row r="1492" spans="1:9" x14ac:dyDescent="0.35">
      <c r="A1492" s="321">
        <f t="shared" si="130"/>
        <v>42065.666666663135</v>
      </c>
      <c r="B1492" s="303"/>
      <c r="C1492" s="303">
        <v>1457</v>
      </c>
      <c r="D1492" s="304">
        <f>INDEX(Method_calculation!$J$161:$L$184,Output_interface!I1492,Output_interface!H1492)</f>
        <v>0</v>
      </c>
      <c r="E1492" s="304">
        <f>INDEX(Method_calculation!$J$194:$L$217,Output_interface!I1492,Output_interface!H1492)</f>
        <v>0</v>
      </c>
      <c r="G1492" s="1">
        <f>VLOOKUP(A1492+1/48,Interface!$B$118:$D$483,3)</f>
        <v>1</v>
      </c>
      <c r="H1492" s="1">
        <f t="shared" si="127"/>
        <v>1</v>
      </c>
      <c r="I1492" s="1">
        <f t="shared" si="126"/>
        <v>17</v>
      </c>
    </row>
    <row r="1493" spans="1:9" x14ac:dyDescent="0.35">
      <c r="A1493" s="321">
        <f t="shared" si="130"/>
        <v>42065.7083333298</v>
      </c>
      <c r="B1493" s="303"/>
      <c r="C1493" s="303">
        <v>1458</v>
      </c>
      <c r="D1493" s="304">
        <f>INDEX(Method_calculation!$J$161:$L$184,Output_interface!I1493,Output_interface!H1493)</f>
        <v>0</v>
      </c>
      <c r="E1493" s="304">
        <f>INDEX(Method_calculation!$J$194:$L$217,Output_interface!I1493,Output_interface!H1493)</f>
        <v>0</v>
      </c>
      <c r="G1493" s="1">
        <f>VLOOKUP(A1493+1/48,Interface!$B$118:$D$483,3)</f>
        <v>1</v>
      </c>
      <c r="H1493" s="1">
        <f t="shared" si="127"/>
        <v>1</v>
      </c>
      <c r="I1493" s="1">
        <f t="shared" si="126"/>
        <v>18</v>
      </c>
    </row>
    <row r="1494" spans="1:9" x14ac:dyDescent="0.35">
      <c r="A1494" s="321">
        <f t="shared" si="130"/>
        <v>42065.749999996464</v>
      </c>
      <c r="B1494" s="303"/>
      <c r="C1494" s="303">
        <v>1459</v>
      </c>
      <c r="D1494" s="304">
        <f>INDEX(Method_calculation!$J$161:$L$184,Output_interface!I1494,Output_interface!H1494)</f>
        <v>0</v>
      </c>
      <c r="E1494" s="304">
        <f>INDEX(Method_calculation!$J$194:$L$217,Output_interface!I1494,Output_interface!H1494)</f>
        <v>0</v>
      </c>
      <c r="G1494" s="1">
        <f>VLOOKUP(A1494+1/48,Interface!$B$118:$D$483,3)</f>
        <v>1</v>
      </c>
      <c r="H1494" s="1">
        <f t="shared" si="127"/>
        <v>1</v>
      </c>
      <c r="I1494" s="1">
        <f t="shared" si="126"/>
        <v>19</v>
      </c>
    </row>
    <row r="1495" spans="1:9" x14ac:dyDescent="0.35">
      <c r="A1495" s="321">
        <f t="shared" si="130"/>
        <v>42065.791666663128</v>
      </c>
      <c r="B1495" s="303"/>
      <c r="C1495" s="303">
        <v>1460</v>
      </c>
      <c r="D1495" s="304">
        <f>INDEX(Method_calculation!$J$161:$L$184,Output_interface!I1495,Output_interface!H1495)</f>
        <v>0</v>
      </c>
      <c r="E1495" s="304">
        <f>INDEX(Method_calculation!$J$194:$L$217,Output_interface!I1495,Output_interface!H1495)</f>
        <v>0</v>
      </c>
      <c r="G1495" s="1">
        <f>VLOOKUP(A1495+1/48,Interface!$B$118:$D$483,3)</f>
        <v>1</v>
      </c>
      <c r="H1495" s="1">
        <f t="shared" si="127"/>
        <v>1</v>
      </c>
      <c r="I1495" s="1">
        <f t="shared" si="126"/>
        <v>20</v>
      </c>
    </row>
    <row r="1496" spans="1:9" x14ac:dyDescent="0.35">
      <c r="A1496" s="321">
        <f t="shared" si="130"/>
        <v>42065.833333329792</v>
      </c>
      <c r="B1496" s="303"/>
      <c r="C1496" s="303">
        <v>1461</v>
      </c>
      <c r="D1496" s="304">
        <f>INDEX(Method_calculation!$J$161:$L$184,Output_interface!I1496,Output_interface!H1496)</f>
        <v>0</v>
      </c>
      <c r="E1496" s="304">
        <f>INDEX(Method_calculation!$J$194:$L$217,Output_interface!I1496,Output_interface!H1496)</f>
        <v>0</v>
      </c>
      <c r="G1496" s="1">
        <f>VLOOKUP(A1496+1/48,Interface!$B$118:$D$483,3)</f>
        <v>1</v>
      </c>
      <c r="H1496" s="1">
        <f t="shared" si="127"/>
        <v>1</v>
      </c>
      <c r="I1496" s="1">
        <f t="shared" si="126"/>
        <v>21</v>
      </c>
    </row>
    <row r="1497" spans="1:9" x14ac:dyDescent="0.35">
      <c r="A1497" s="321">
        <f t="shared" si="130"/>
        <v>42065.874999996457</v>
      </c>
      <c r="B1497" s="303"/>
      <c r="C1497" s="303">
        <v>1462</v>
      </c>
      <c r="D1497" s="304">
        <f>INDEX(Method_calculation!$J$161:$L$184,Output_interface!I1497,Output_interface!H1497)</f>
        <v>0</v>
      </c>
      <c r="E1497" s="304">
        <f>INDEX(Method_calculation!$J$194:$L$217,Output_interface!I1497,Output_interface!H1497)</f>
        <v>0</v>
      </c>
      <c r="G1497" s="1">
        <f>VLOOKUP(A1497+1/48,Interface!$B$118:$D$483,3)</f>
        <v>1</v>
      </c>
      <c r="H1497" s="1">
        <f t="shared" si="127"/>
        <v>1</v>
      </c>
      <c r="I1497" s="1">
        <f t="shared" si="126"/>
        <v>22</v>
      </c>
    </row>
    <row r="1498" spans="1:9" x14ac:dyDescent="0.35">
      <c r="A1498" s="321">
        <f t="shared" si="130"/>
        <v>42065.916666663121</v>
      </c>
      <c r="B1498" s="303"/>
      <c r="C1498" s="303">
        <v>1463</v>
      </c>
      <c r="D1498" s="304">
        <f>INDEX(Method_calculation!$J$161:$L$184,Output_interface!I1498,Output_interface!H1498)</f>
        <v>0</v>
      </c>
      <c r="E1498" s="304">
        <f>INDEX(Method_calculation!$J$194:$L$217,Output_interface!I1498,Output_interface!H1498)</f>
        <v>0</v>
      </c>
      <c r="G1498" s="1">
        <f>VLOOKUP(A1498+1/48,Interface!$B$118:$D$483,3)</f>
        <v>1</v>
      </c>
      <c r="H1498" s="1">
        <f t="shared" si="127"/>
        <v>1</v>
      </c>
      <c r="I1498" s="1">
        <f t="shared" si="126"/>
        <v>23</v>
      </c>
    </row>
    <row r="1499" spans="1:9" x14ac:dyDescent="0.35">
      <c r="A1499" s="322">
        <f t="shared" si="130"/>
        <v>42065.958333329785</v>
      </c>
      <c r="B1499" s="306"/>
      <c r="C1499" s="306">
        <v>1464</v>
      </c>
      <c r="D1499" s="307">
        <f>INDEX(Method_calculation!$J$161:$L$184,Output_interface!I1499,Output_interface!H1499)</f>
        <v>0</v>
      </c>
      <c r="E1499" s="307">
        <f>INDEX(Method_calculation!$J$194:$L$217,Output_interface!I1499,Output_interface!H1499)</f>
        <v>0</v>
      </c>
      <c r="G1499" s="1">
        <f>VLOOKUP(A1499+1/48,Interface!$B$118:$D$483,3)</f>
        <v>1</v>
      </c>
      <c r="H1499" s="1">
        <f t="shared" si="127"/>
        <v>1</v>
      </c>
      <c r="I1499" s="1">
        <f t="shared" si="126"/>
        <v>24</v>
      </c>
    </row>
    <row r="1500" spans="1:9" x14ac:dyDescent="0.35">
      <c r="A1500" s="299">
        <f t="shared" si="130"/>
        <v>42065.999999996449</v>
      </c>
      <c r="B1500" s="300" t="str">
        <f t="shared" ref="B1500" si="131">INDEX($H$27:$H$29,H1500)</f>
        <v>Workday</v>
      </c>
      <c r="C1500" s="300">
        <v>1465</v>
      </c>
      <c r="D1500" s="301">
        <f>INDEX(Method_calculation!$J$161:$L$184,Output_interface!I1500,Output_interface!H1500)</f>
        <v>0</v>
      </c>
      <c r="E1500" s="301">
        <f>INDEX(Method_calculation!$J$194:$L$217,Output_interface!I1500,Output_interface!H1500)</f>
        <v>0</v>
      </c>
      <c r="G1500" s="1">
        <f>VLOOKUP(A1500+1/48,Interface!$B$118:$D$483,3)</f>
        <v>2</v>
      </c>
      <c r="H1500" s="1">
        <f t="shared" si="127"/>
        <v>1</v>
      </c>
      <c r="I1500" s="1">
        <f t="shared" si="126"/>
        <v>1</v>
      </c>
    </row>
    <row r="1501" spans="1:9" x14ac:dyDescent="0.35">
      <c r="A1501" s="321">
        <f t="shared" si="130"/>
        <v>42066.041666663114</v>
      </c>
      <c r="B1501" s="303"/>
      <c r="C1501" s="303">
        <v>1466</v>
      </c>
      <c r="D1501" s="304">
        <f>INDEX(Method_calculation!$J$161:$L$184,Output_interface!I1501,Output_interface!H1501)</f>
        <v>0</v>
      </c>
      <c r="E1501" s="304">
        <f>INDEX(Method_calculation!$J$194:$L$217,Output_interface!I1501,Output_interface!H1501)</f>
        <v>0</v>
      </c>
      <c r="G1501" s="1">
        <f>VLOOKUP(A1501+1/48,Interface!$B$118:$D$483,3)</f>
        <v>2</v>
      </c>
      <c r="H1501" s="1">
        <f t="shared" si="127"/>
        <v>1</v>
      </c>
      <c r="I1501" s="1">
        <f t="shared" si="126"/>
        <v>2</v>
      </c>
    </row>
    <row r="1502" spans="1:9" x14ac:dyDescent="0.35">
      <c r="A1502" s="321">
        <f t="shared" si="130"/>
        <v>42066.083333329778</v>
      </c>
      <c r="B1502" s="303"/>
      <c r="C1502" s="303">
        <v>1467</v>
      </c>
      <c r="D1502" s="304">
        <f>INDEX(Method_calculation!$J$161:$L$184,Output_interface!I1502,Output_interface!H1502)</f>
        <v>0</v>
      </c>
      <c r="E1502" s="304">
        <f>INDEX(Method_calculation!$J$194:$L$217,Output_interface!I1502,Output_interface!H1502)</f>
        <v>0</v>
      </c>
      <c r="G1502" s="1">
        <f>VLOOKUP(A1502+1/48,Interface!$B$118:$D$483,3)</f>
        <v>2</v>
      </c>
      <c r="H1502" s="1">
        <f t="shared" si="127"/>
        <v>1</v>
      </c>
      <c r="I1502" s="1">
        <f t="shared" si="126"/>
        <v>3</v>
      </c>
    </row>
    <row r="1503" spans="1:9" x14ac:dyDescent="0.35">
      <c r="A1503" s="321">
        <f t="shared" si="130"/>
        <v>42066.124999996442</v>
      </c>
      <c r="B1503" s="303"/>
      <c r="C1503" s="303">
        <v>1468</v>
      </c>
      <c r="D1503" s="304">
        <f>INDEX(Method_calculation!$J$161:$L$184,Output_interface!I1503,Output_interface!H1503)</f>
        <v>0</v>
      </c>
      <c r="E1503" s="304">
        <f>INDEX(Method_calculation!$J$194:$L$217,Output_interface!I1503,Output_interface!H1503)</f>
        <v>0</v>
      </c>
      <c r="G1503" s="1">
        <f>VLOOKUP(A1503+1/48,Interface!$B$118:$D$483,3)</f>
        <v>2</v>
      </c>
      <c r="H1503" s="1">
        <f t="shared" si="127"/>
        <v>1</v>
      </c>
      <c r="I1503" s="1">
        <f t="shared" si="126"/>
        <v>4</v>
      </c>
    </row>
    <row r="1504" spans="1:9" x14ac:dyDescent="0.35">
      <c r="A1504" s="321">
        <f t="shared" si="130"/>
        <v>42066.166666663106</v>
      </c>
      <c r="B1504" s="303"/>
      <c r="C1504" s="303">
        <v>1469</v>
      </c>
      <c r="D1504" s="304">
        <f>INDEX(Method_calculation!$J$161:$L$184,Output_interface!I1504,Output_interface!H1504)</f>
        <v>0</v>
      </c>
      <c r="E1504" s="304">
        <f>INDEX(Method_calculation!$J$194:$L$217,Output_interface!I1504,Output_interface!H1504)</f>
        <v>0</v>
      </c>
      <c r="G1504" s="1">
        <f>VLOOKUP(A1504+1/48,Interface!$B$118:$D$483,3)</f>
        <v>2</v>
      </c>
      <c r="H1504" s="1">
        <f t="shared" si="127"/>
        <v>1</v>
      </c>
      <c r="I1504" s="1">
        <f t="shared" si="126"/>
        <v>5</v>
      </c>
    </row>
    <row r="1505" spans="1:9" x14ac:dyDescent="0.35">
      <c r="A1505" s="321">
        <f t="shared" si="130"/>
        <v>42066.208333329771</v>
      </c>
      <c r="B1505" s="303"/>
      <c r="C1505" s="303">
        <v>1470</v>
      </c>
      <c r="D1505" s="304">
        <f>INDEX(Method_calculation!$J$161:$L$184,Output_interface!I1505,Output_interface!H1505)</f>
        <v>0</v>
      </c>
      <c r="E1505" s="304">
        <f>INDEX(Method_calculation!$J$194:$L$217,Output_interface!I1505,Output_interface!H1505)</f>
        <v>0</v>
      </c>
      <c r="G1505" s="1">
        <f>VLOOKUP(A1505+1/48,Interface!$B$118:$D$483,3)</f>
        <v>2</v>
      </c>
      <c r="H1505" s="1">
        <f t="shared" si="127"/>
        <v>1</v>
      </c>
      <c r="I1505" s="1">
        <f t="shared" si="126"/>
        <v>6</v>
      </c>
    </row>
    <row r="1506" spans="1:9" x14ac:dyDescent="0.35">
      <c r="A1506" s="321">
        <f t="shared" si="130"/>
        <v>42066.249999996435</v>
      </c>
      <c r="B1506" s="303"/>
      <c r="C1506" s="303">
        <v>1471</v>
      </c>
      <c r="D1506" s="304">
        <f>INDEX(Method_calculation!$J$161:$L$184,Output_interface!I1506,Output_interface!H1506)</f>
        <v>0</v>
      </c>
      <c r="E1506" s="304">
        <f>INDEX(Method_calculation!$J$194:$L$217,Output_interface!I1506,Output_interface!H1506)</f>
        <v>0</v>
      </c>
      <c r="G1506" s="1">
        <f>VLOOKUP(A1506+1/48,Interface!$B$118:$D$483,3)</f>
        <v>2</v>
      </c>
      <c r="H1506" s="1">
        <f t="shared" si="127"/>
        <v>1</v>
      </c>
      <c r="I1506" s="1">
        <f t="shared" si="126"/>
        <v>7</v>
      </c>
    </row>
    <row r="1507" spans="1:9" x14ac:dyDescent="0.35">
      <c r="A1507" s="321">
        <f t="shared" si="130"/>
        <v>42066.291666663099</v>
      </c>
      <c r="B1507" s="303"/>
      <c r="C1507" s="303">
        <v>1472</v>
      </c>
      <c r="D1507" s="304">
        <f>INDEX(Method_calculation!$J$161:$L$184,Output_interface!I1507,Output_interface!H1507)</f>
        <v>0</v>
      </c>
      <c r="E1507" s="304">
        <f>INDEX(Method_calculation!$J$194:$L$217,Output_interface!I1507,Output_interface!H1507)</f>
        <v>0</v>
      </c>
      <c r="G1507" s="1">
        <f>VLOOKUP(A1507+1/48,Interface!$B$118:$D$483,3)</f>
        <v>2</v>
      </c>
      <c r="H1507" s="1">
        <f t="shared" si="127"/>
        <v>1</v>
      </c>
      <c r="I1507" s="1">
        <f t="shared" si="126"/>
        <v>8</v>
      </c>
    </row>
    <row r="1508" spans="1:9" x14ac:dyDescent="0.35">
      <c r="A1508" s="321">
        <f t="shared" si="130"/>
        <v>42066.333333329763</v>
      </c>
      <c r="B1508" s="303"/>
      <c r="C1508" s="303">
        <v>1473</v>
      </c>
      <c r="D1508" s="304">
        <f>INDEX(Method_calculation!$J$161:$L$184,Output_interface!I1508,Output_interface!H1508)</f>
        <v>0</v>
      </c>
      <c r="E1508" s="304">
        <f>INDEX(Method_calculation!$J$194:$L$217,Output_interface!I1508,Output_interface!H1508)</f>
        <v>0</v>
      </c>
      <c r="G1508" s="1">
        <f>VLOOKUP(A1508+1/48,Interface!$B$118:$D$483,3)</f>
        <v>2</v>
      </c>
      <c r="H1508" s="1">
        <f t="shared" si="127"/>
        <v>1</v>
      </c>
      <c r="I1508" s="1">
        <f t="shared" ref="I1508:I1571" si="132">MOD(C1508-1,24)+1</f>
        <v>9</v>
      </c>
    </row>
    <row r="1509" spans="1:9" x14ac:dyDescent="0.35">
      <c r="A1509" s="321">
        <f t="shared" si="130"/>
        <v>42066.374999996428</v>
      </c>
      <c r="B1509" s="303"/>
      <c r="C1509" s="303">
        <v>1474</v>
      </c>
      <c r="D1509" s="304">
        <f>INDEX(Method_calculation!$J$161:$L$184,Output_interface!I1509,Output_interface!H1509)</f>
        <v>0</v>
      </c>
      <c r="E1509" s="304">
        <f>INDEX(Method_calculation!$J$194:$L$217,Output_interface!I1509,Output_interface!H1509)</f>
        <v>0</v>
      </c>
      <c r="G1509" s="1">
        <f>VLOOKUP(A1509+1/48,Interface!$B$118:$D$483,3)</f>
        <v>2</v>
      </c>
      <c r="H1509" s="1">
        <f t="shared" ref="H1509:H1572" si="133">IF(G1509=7,3,IF(G1509=6,2,1))</f>
        <v>1</v>
      </c>
      <c r="I1509" s="1">
        <f t="shared" si="132"/>
        <v>10</v>
      </c>
    </row>
    <row r="1510" spans="1:9" x14ac:dyDescent="0.35">
      <c r="A1510" s="321">
        <f t="shared" si="130"/>
        <v>42066.416666663092</v>
      </c>
      <c r="B1510" s="303"/>
      <c r="C1510" s="303">
        <v>1475</v>
      </c>
      <c r="D1510" s="304">
        <f>INDEX(Method_calculation!$J$161:$L$184,Output_interface!I1510,Output_interface!H1510)</f>
        <v>0</v>
      </c>
      <c r="E1510" s="304">
        <f>INDEX(Method_calculation!$J$194:$L$217,Output_interface!I1510,Output_interface!H1510)</f>
        <v>0</v>
      </c>
      <c r="G1510" s="1">
        <f>VLOOKUP(A1510+1/48,Interface!$B$118:$D$483,3)</f>
        <v>2</v>
      </c>
      <c r="H1510" s="1">
        <f t="shared" si="133"/>
        <v>1</v>
      </c>
      <c r="I1510" s="1">
        <f t="shared" si="132"/>
        <v>11</v>
      </c>
    </row>
    <row r="1511" spans="1:9" x14ac:dyDescent="0.35">
      <c r="A1511" s="321">
        <f t="shared" si="130"/>
        <v>42066.458333329756</v>
      </c>
      <c r="B1511" s="303"/>
      <c r="C1511" s="303">
        <v>1476</v>
      </c>
      <c r="D1511" s="304">
        <f>INDEX(Method_calculation!$J$161:$L$184,Output_interface!I1511,Output_interface!H1511)</f>
        <v>0</v>
      </c>
      <c r="E1511" s="304">
        <f>INDEX(Method_calculation!$J$194:$L$217,Output_interface!I1511,Output_interface!H1511)</f>
        <v>0</v>
      </c>
      <c r="G1511" s="1">
        <f>VLOOKUP(A1511+1/48,Interface!$B$118:$D$483,3)</f>
        <v>2</v>
      </c>
      <c r="H1511" s="1">
        <f t="shared" si="133"/>
        <v>1</v>
      </c>
      <c r="I1511" s="1">
        <f t="shared" si="132"/>
        <v>12</v>
      </c>
    </row>
    <row r="1512" spans="1:9" x14ac:dyDescent="0.35">
      <c r="A1512" s="321">
        <f t="shared" si="130"/>
        <v>42066.49999999642</v>
      </c>
      <c r="B1512" s="303"/>
      <c r="C1512" s="303">
        <v>1477</v>
      </c>
      <c r="D1512" s="304">
        <f>INDEX(Method_calculation!$J$161:$L$184,Output_interface!I1512,Output_interface!H1512)</f>
        <v>0</v>
      </c>
      <c r="E1512" s="304">
        <f>INDEX(Method_calculation!$J$194:$L$217,Output_interface!I1512,Output_interface!H1512)</f>
        <v>0</v>
      </c>
      <c r="G1512" s="1">
        <f>VLOOKUP(A1512+1/48,Interface!$B$118:$D$483,3)</f>
        <v>2</v>
      </c>
      <c r="H1512" s="1">
        <f t="shared" si="133"/>
        <v>1</v>
      </c>
      <c r="I1512" s="1">
        <f t="shared" si="132"/>
        <v>13</v>
      </c>
    </row>
    <row r="1513" spans="1:9" x14ac:dyDescent="0.35">
      <c r="A1513" s="321">
        <f t="shared" si="130"/>
        <v>42066.541666663084</v>
      </c>
      <c r="B1513" s="303"/>
      <c r="C1513" s="303">
        <v>1478</v>
      </c>
      <c r="D1513" s="304">
        <f>INDEX(Method_calculation!$J$161:$L$184,Output_interface!I1513,Output_interface!H1513)</f>
        <v>0</v>
      </c>
      <c r="E1513" s="304">
        <f>INDEX(Method_calculation!$J$194:$L$217,Output_interface!I1513,Output_interface!H1513)</f>
        <v>0</v>
      </c>
      <c r="G1513" s="1">
        <f>VLOOKUP(A1513+1/48,Interface!$B$118:$D$483,3)</f>
        <v>2</v>
      </c>
      <c r="H1513" s="1">
        <f t="shared" si="133"/>
        <v>1</v>
      </c>
      <c r="I1513" s="1">
        <f t="shared" si="132"/>
        <v>14</v>
      </c>
    </row>
    <row r="1514" spans="1:9" x14ac:dyDescent="0.35">
      <c r="A1514" s="321">
        <f t="shared" si="130"/>
        <v>42066.583333329749</v>
      </c>
      <c r="B1514" s="303"/>
      <c r="C1514" s="303">
        <v>1479</v>
      </c>
      <c r="D1514" s="304">
        <f>INDEX(Method_calculation!$J$161:$L$184,Output_interface!I1514,Output_interface!H1514)</f>
        <v>0</v>
      </c>
      <c r="E1514" s="304">
        <f>INDEX(Method_calculation!$J$194:$L$217,Output_interface!I1514,Output_interface!H1514)</f>
        <v>0</v>
      </c>
      <c r="G1514" s="1">
        <f>VLOOKUP(A1514+1/48,Interface!$B$118:$D$483,3)</f>
        <v>2</v>
      </c>
      <c r="H1514" s="1">
        <f t="shared" si="133"/>
        <v>1</v>
      </c>
      <c r="I1514" s="1">
        <f t="shared" si="132"/>
        <v>15</v>
      </c>
    </row>
    <row r="1515" spans="1:9" x14ac:dyDescent="0.35">
      <c r="A1515" s="321">
        <f t="shared" si="130"/>
        <v>42066.624999996413</v>
      </c>
      <c r="B1515" s="303"/>
      <c r="C1515" s="303">
        <v>1480</v>
      </c>
      <c r="D1515" s="304">
        <f>INDEX(Method_calculation!$J$161:$L$184,Output_interface!I1515,Output_interface!H1515)</f>
        <v>0</v>
      </c>
      <c r="E1515" s="304">
        <f>INDEX(Method_calculation!$J$194:$L$217,Output_interface!I1515,Output_interface!H1515)</f>
        <v>0</v>
      </c>
      <c r="G1515" s="1">
        <f>VLOOKUP(A1515+1/48,Interface!$B$118:$D$483,3)</f>
        <v>2</v>
      </c>
      <c r="H1515" s="1">
        <f t="shared" si="133"/>
        <v>1</v>
      </c>
      <c r="I1515" s="1">
        <f t="shared" si="132"/>
        <v>16</v>
      </c>
    </row>
    <row r="1516" spans="1:9" x14ac:dyDescent="0.35">
      <c r="A1516" s="321">
        <f t="shared" si="130"/>
        <v>42066.666666663077</v>
      </c>
      <c r="B1516" s="303"/>
      <c r="C1516" s="303">
        <v>1481</v>
      </c>
      <c r="D1516" s="304">
        <f>INDEX(Method_calculation!$J$161:$L$184,Output_interface!I1516,Output_interface!H1516)</f>
        <v>0</v>
      </c>
      <c r="E1516" s="304">
        <f>INDEX(Method_calculation!$J$194:$L$217,Output_interface!I1516,Output_interface!H1516)</f>
        <v>0</v>
      </c>
      <c r="G1516" s="1">
        <f>VLOOKUP(A1516+1/48,Interface!$B$118:$D$483,3)</f>
        <v>2</v>
      </c>
      <c r="H1516" s="1">
        <f t="shared" si="133"/>
        <v>1</v>
      </c>
      <c r="I1516" s="1">
        <f t="shared" si="132"/>
        <v>17</v>
      </c>
    </row>
    <row r="1517" spans="1:9" x14ac:dyDescent="0.35">
      <c r="A1517" s="321">
        <f t="shared" si="130"/>
        <v>42066.708333329741</v>
      </c>
      <c r="B1517" s="303"/>
      <c r="C1517" s="303">
        <v>1482</v>
      </c>
      <c r="D1517" s="304">
        <f>INDEX(Method_calculation!$J$161:$L$184,Output_interface!I1517,Output_interface!H1517)</f>
        <v>0</v>
      </c>
      <c r="E1517" s="304">
        <f>INDEX(Method_calculation!$J$194:$L$217,Output_interface!I1517,Output_interface!H1517)</f>
        <v>0</v>
      </c>
      <c r="G1517" s="1">
        <f>VLOOKUP(A1517+1/48,Interface!$B$118:$D$483,3)</f>
        <v>2</v>
      </c>
      <c r="H1517" s="1">
        <f t="shared" si="133"/>
        <v>1</v>
      </c>
      <c r="I1517" s="1">
        <f t="shared" si="132"/>
        <v>18</v>
      </c>
    </row>
    <row r="1518" spans="1:9" x14ac:dyDescent="0.35">
      <c r="A1518" s="321">
        <f t="shared" si="130"/>
        <v>42066.749999996406</v>
      </c>
      <c r="B1518" s="303"/>
      <c r="C1518" s="303">
        <v>1483</v>
      </c>
      <c r="D1518" s="304">
        <f>INDEX(Method_calculation!$J$161:$L$184,Output_interface!I1518,Output_interface!H1518)</f>
        <v>0</v>
      </c>
      <c r="E1518" s="304">
        <f>INDEX(Method_calculation!$J$194:$L$217,Output_interface!I1518,Output_interface!H1518)</f>
        <v>0</v>
      </c>
      <c r="G1518" s="1">
        <f>VLOOKUP(A1518+1/48,Interface!$B$118:$D$483,3)</f>
        <v>2</v>
      </c>
      <c r="H1518" s="1">
        <f t="shared" si="133"/>
        <v>1</v>
      </c>
      <c r="I1518" s="1">
        <f t="shared" si="132"/>
        <v>19</v>
      </c>
    </row>
    <row r="1519" spans="1:9" x14ac:dyDescent="0.35">
      <c r="A1519" s="321">
        <f t="shared" si="130"/>
        <v>42066.79166666307</v>
      </c>
      <c r="B1519" s="303"/>
      <c r="C1519" s="303">
        <v>1484</v>
      </c>
      <c r="D1519" s="304">
        <f>INDEX(Method_calculation!$J$161:$L$184,Output_interface!I1519,Output_interface!H1519)</f>
        <v>0</v>
      </c>
      <c r="E1519" s="304">
        <f>INDEX(Method_calculation!$J$194:$L$217,Output_interface!I1519,Output_interface!H1519)</f>
        <v>0</v>
      </c>
      <c r="G1519" s="1">
        <f>VLOOKUP(A1519+1/48,Interface!$B$118:$D$483,3)</f>
        <v>2</v>
      </c>
      <c r="H1519" s="1">
        <f t="shared" si="133"/>
        <v>1</v>
      </c>
      <c r="I1519" s="1">
        <f t="shared" si="132"/>
        <v>20</v>
      </c>
    </row>
    <row r="1520" spans="1:9" x14ac:dyDescent="0.35">
      <c r="A1520" s="321">
        <f t="shared" si="130"/>
        <v>42066.833333329734</v>
      </c>
      <c r="B1520" s="303"/>
      <c r="C1520" s="303">
        <v>1485</v>
      </c>
      <c r="D1520" s="304">
        <f>INDEX(Method_calculation!$J$161:$L$184,Output_interface!I1520,Output_interface!H1520)</f>
        <v>0</v>
      </c>
      <c r="E1520" s="304">
        <f>INDEX(Method_calculation!$J$194:$L$217,Output_interface!I1520,Output_interface!H1520)</f>
        <v>0</v>
      </c>
      <c r="G1520" s="1">
        <f>VLOOKUP(A1520+1/48,Interface!$B$118:$D$483,3)</f>
        <v>2</v>
      </c>
      <c r="H1520" s="1">
        <f t="shared" si="133"/>
        <v>1</v>
      </c>
      <c r="I1520" s="1">
        <f t="shared" si="132"/>
        <v>21</v>
      </c>
    </row>
    <row r="1521" spans="1:9" x14ac:dyDescent="0.35">
      <c r="A1521" s="321">
        <f t="shared" si="130"/>
        <v>42066.874999996398</v>
      </c>
      <c r="B1521" s="303"/>
      <c r="C1521" s="303">
        <v>1486</v>
      </c>
      <c r="D1521" s="304">
        <f>INDEX(Method_calculation!$J$161:$L$184,Output_interface!I1521,Output_interface!H1521)</f>
        <v>0</v>
      </c>
      <c r="E1521" s="304">
        <f>INDEX(Method_calculation!$J$194:$L$217,Output_interface!I1521,Output_interface!H1521)</f>
        <v>0</v>
      </c>
      <c r="G1521" s="1">
        <f>VLOOKUP(A1521+1/48,Interface!$B$118:$D$483,3)</f>
        <v>2</v>
      </c>
      <c r="H1521" s="1">
        <f t="shared" si="133"/>
        <v>1</v>
      </c>
      <c r="I1521" s="1">
        <f t="shared" si="132"/>
        <v>22</v>
      </c>
    </row>
    <row r="1522" spans="1:9" x14ac:dyDescent="0.35">
      <c r="A1522" s="321">
        <f t="shared" si="130"/>
        <v>42066.916666663063</v>
      </c>
      <c r="B1522" s="303"/>
      <c r="C1522" s="303">
        <v>1487</v>
      </c>
      <c r="D1522" s="304">
        <f>INDEX(Method_calculation!$J$161:$L$184,Output_interface!I1522,Output_interface!H1522)</f>
        <v>0</v>
      </c>
      <c r="E1522" s="304">
        <f>INDEX(Method_calculation!$J$194:$L$217,Output_interface!I1522,Output_interface!H1522)</f>
        <v>0</v>
      </c>
      <c r="G1522" s="1">
        <f>VLOOKUP(A1522+1/48,Interface!$B$118:$D$483,3)</f>
        <v>2</v>
      </c>
      <c r="H1522" s="1">
        <f t="shared" si="133"/>
        <v>1</v>
      </c>
      <c r="I1522" s="1">
        <f t="shared" si="132"/>
        <v>23</v>
      </c>
    </row>
    <row r="1523" spans="1:9" x14ac:dyDescent="0.35">
      <c r="A1523" s="322">
        <f t="shared" si="130"/>
        <v>42066.958333329727</v>
      </c>
      <c r="B1523" s="306"/>
      <c r="C1523" s="306">
        <v>1488</v>
      </c>
      <c r="D1523" s="307">
        <f>INDEX(Method_calculation!$J$161:$L$184,Output_interface!I1523,Output_interface!H1523)</f>
        <v>0</v>
      </c>
      <c r="E1523" s="307">
        <f>INDEX(Method_calculation!$J$194:$L$217,Output_interface!I1523,Output_interface!H1523)</f>
        <v>0</v>
      </c>
      <c r="G1523" s="1">
        <f>VLOOKUP(A1523+1/48,Interface!$B$118:$D$483,3)</f>
        <v>2</v>
      </c>
      <c r="H1523" s="1">
        <f t="shared" si="133"/>
        <v>1</v>
      </c>
      <c r="I1523" s="1">
        <f t="shared" si="132"/>
        <v>24</v>
      </c>
    </row>
    <row r="1524" spans="1:9" x14ac:dyDescent="0.35">
      <c r="A1524" s="299">
        <f t="shared" si="130"/>
        <v>42066.999999996391</v>
      </c>
      <c r="B1524" s="300" t="str">
        <f t="shared" ref="B1524" si="134">INDEX($H$27:$H$29,H1524)</f>
        <v>Workday</v>
      </c>
      <c r="C1524" s="300">
        <v>1489</v>
      </c>
      <c r="D1524" s="301">
        <f>INDEX(Method_calculation!$J$161:$L$184,Output_interface!I1524,Output_interface!H1524)</f>
        <v>0</v>
      </c>
      <c r="E1524" s="301">
        <f>INDEX(Method_calculation!$J$194:$L$217,Output_interface!I1524,Output_interface!H1524)</f>
        <v>0</v>
      </c>
      <c r="G1524" s="1">
        <f>VLOOKUP(A1524+1/48,Interface!$B$118:$D$483,3)</f>
        <v>3</v>
      </c>
      <c r="H1524" s="1">
        <f t="shared" si="133"/>
        <v>1</v>
      </c>
      <c r="I1524" s="1">
        <f t="shared" si="132"/>
        <v>1</v>
      </c>
    </row>
    <row r="1525" spans="1:9" x14ac:dyDescent="0.35">
      <c r="A1525" s="321">
        <f t="shared" si="130"/>
        <v>42067.041666663055</v>
      </c>
      <c r="B1525" s="303"/>
      <c r="C1525" s="303">
        <v>1490</v>
      </c>
      <c r="D1525" s="304">
        <f>INDEX(Method_calculation!$J$161:$L$184,Output_interface!I1525,Output_interface!H1525)</f>
        <v>0</v>
      </c>
      <c r="E1525" s="304">
        <f>INDEX(Method_calculation!$J$194:$L$217,Output_interface!I1525,Output_interface!H1525)</f>
        <v>0</v>
      </c>
      <c r="G1525" s="1">
        <f>VLOOKUP(A1525+1/48,Interface!$B$118:$D$483,3)</f>
        <v>3</v>
      </c>
      <c r="H1525" s="1">
        <f t="shared" si="133"/>
        <v>1</v>
      </c>
      <c r="I1525" s="1">
        <f t="shared" si="132"/>
        <v>2</v>
      </c>
    </row>
    <row r="1526" spans="1:9" x14ac:dyDescent="0.35">
      <c r="A1526" s="321">
        <f t="shared" si="130"/>
        <v>42067.08333332972</v>
      </c>
      <c r="B1526" s="303"/>
      <c r="C1526" s="303">
        <v>1491</v>
      </c>
      <c r="D1526" s="304">
        <f>INDEX(Method_calculation!$J$161:$L$184,Output_interface!I1526,Output_interface!H1526)</f>
        <v>0</v>
      </c>
      <c r="E1526" s="304">
        <f>INDEX(Method_calculation!$J$194:$L$217,Output_interface!I1526,Output_interface!H1526)</f>
        <v>0</v>
      </c>
      <c r="G1526" s="1">
        <f>VLOOKUP(A1526+1/48,Interface!$B$118:$D$483,3)</f>
        <v>3</v>
      </c>
      <c r="H1526" s="1">
        <f t="shared" si="133"/>
        <v>1</v>
      </c>
      <c r="I1526" s="1">
        <f t="shared" si="132"/>
        <v>3</v>
      </c>
    </row>
    <row r="1527" spans="1:9" x14ac:dyDescent="0.35">
      <c r="A1527" s="321">
        <f t="shared" si="130"/>
        <v>42067.124999996384</v>
      </c>
      <c r="B1527" s="303"/>
      <c r="C1527" s="303">
        <v>1492</v>
      </c>
      <c r="D1527" s="304">
        <f>INDEX(Method_calculation!$J$161:$L$184,Output_interface!I1527,Output_interface!H1527)</f>
        <v>0</v>
      </c>
      <c r="E1527" s="304">
        <f>INDEX(Method_calculation!$J$194:$L$217,Output_interface!I1527,Output_interface!H1527)</f>
        <v>0</v>
      </c>
      <c r="G1527" s="1">
        <f>VLOOKUP(A1527+1/48,Interface!$B$118:$D$483,3)</f>
        <v>3</v>
      </c>
      <c r="H1527" s="1">
        <f t="shared" si="133"/>
        <v>1</v>
      </c>
      <c r="I1527" s="1">
        <f t="shared" si="132"/>
        <v>4</v>
      </c>
    </row>
    <row r="1528" spans="1:9" x14ac:dyDescent="0.35">
      <c r="A1528" s="321">
        <f t="shared" si="130"/>
        <v>42067.166666663048</v>
      </c>
      <c r="B1528" s="303"/>
      <c r="C1528" s="303">
        <v>1493</v>
      </c>
      <c r="D1528" s="304">
        <f>INDEX(Method_calculation!$J$161:$L$184,Output_interface!I1528,Output_interface!H1528)</f>
        <v>0</v>
      </c>
      <c r="E1528" s="304">
        <f>INDEX(Method_calculation!$J$194:$L$217,Output_interface!I1528,Output_interface!H1528)</f>
        <v>0</v>
      </c>
      <c r="G1528" s="1">
        <f>VLOOKUP(A1528+1/48,Interface!$B$118:$D$483,3)</f>
        <v>3</v>
      </c>
      <c r="H1528" s="1">
        <f t="shared" si="133"/>
        <v>1</v>
      </c>
      <c r="I1528" s="1">
        <f t="shared" si="132"/>
        <v>5</v>
      </c>
    </row>
    <row r="1529" spans="1:9" x14ac:dyDescent="0.35">
      <c r="A1529" s="321">
        <f t="shared" si="130"/>
        <v>42067.208333329712</v>
      </c>
      <c r="B1529" s="303"/>
      <c r="C1529" s="303">
        <v>1494</v>
      </c>
      <c r="D1529" s="304">
        <f>INDEX(Method_calculation!$J$161:$L$184,Output_interface!I1529,Output_interface!H1529)</f>
        <v>0</v>
      </c>
      <c r="E1529" s="304">
        <f>INDEX(Method_calculation!$J$194:$L$217,Output_interface!I1529,Output_interface!H1529)</f>
        <v>0</v>
      </c>
      <c r="G1529" s="1">
        <f>VLOOKUP(A1529+1/48,Interface!$B$118:$D$483,3)</f>
        <v>3</v>
      </c>
      <c r="H1529" s="1">
        <f t="shared" si="133"/>
        <v>1</v>
      </c>
      <c r="I1529" s="1">
        <f t="shared" si="132"/>
        <v>6</v>
      </c>
    </row>
    <row r="1530" spans="1:9" x14ac:dyDescent="0.35">
      <c r="A1530" s="321">
        <f t="shared" si="130"/>
        <v>42067.249999996377</v>
      </c>
      <c r="B1530" s="303"/>
      <c r="C1530" s="303">
        <v>1495</v>
      </c>
      <c r="D1530" s="304">
        <f>INDEX(Method_calculation!$J$161:$L$184,Output_interface!I1530,Output_interface!H1530)</f>
        <v>0</v>
      </c>
      <c r="E1530" s="304">
        <f>INDEX(Method_calculation!$J$194:$L$217,Output_interface!I1530,Output_interface!H1530)</f>
        <v>0</v>
      </c>
      <c r="G1530" s="1">
        <f>VLOOKUP(A1530+1/48,Interface!$B$118:$D$483,3)</f>
        <v>3</v>
      </c>
      <c r="H1530" s="1">
        <f t="shared" si="133"/>
        <v>1</v>
      </c>
      <c r="I1530" s="1">
        <f t="shared" si="132"/>
        <v>7</v>
      </c>
    </row>
    <row r="1531" spans="1:9" x14ac:dyDescent="0.35">
      <c r="A1531" s="321">
        <f t="shared" si="130"/>
        <v>42067.291666663041</v>
      </c>
      <c r="B1531" s="303"/>
      <c r="C1531" s="303">
        <v>1496</v>
      </c>
      <c r="D1531" s="304">
        <f>INDEX(Method_calculation!$J$161:$L$184,Output_interface!I1531,Output_interface!H1531)</f>
        <v>0</v>
      </c>
      <c r="E1531" s="304">
        <f>INDEX(Method_calculation!$J$194:$L$217,Output_interface!I1531,Output_interface!H1531)</f>
        <v>0</v>
      </c>
      <c r="G1531" s="1">
        <f>VLOOKUP(A1531+1/48,Interface!$B$118:$D$483,3)</f>
        <v>3</v>
      </c>
      <c r="H1531" s="1">
        <f t="shared" si="133"/>
        <v>1</v>
      </c>
      <c r="I1531" s="1">
        <f t="shared" si="132"/>
        <v>8</v>
      </c>
    </row>
    <row r="1532" spans="1:9" x14ac:dyDescent="0.35">
      <c r="A1532" s="321">
        <f t="shared" si="130"/>
        <v>42067.333333329705</v>
      </c>
      <c r="B1532" s="303"/>
      <c r="C1532" s="303">
        <v>1497</v>
      </c>
      <c r="D1532" s="304">
        <f>INDEX(Method_calculation!$J$161:$L$184,Output_interface!I1532,Output_interface!H1532)</f>
        <v>0</v>
      </c>
      <c r="E1532" s="304">
        <f>INDEX(Method_calculation!$J$194:$L$217,Output_interface!I1532,Output_interface!H1532)</f>
        <v>0</v>
      </c>
      <c r="G1532" s="1">
        <f>VLOOKUP(A1532+1/48,Interface!$B$118:$D$483,3)</f>
        <v>3</v>
      </c>
      <c r="H1532" s="1">
        <f t="shared" si="133"/>
        <v>1</v>
      </c>
      <c r="I1532" s="1">
        <f t="shared" si="132"/>
        <v>9</v>
      </c>
    </row>
    <row r="1533" spans="1:9" x14ac:dyDescent="0.35">
      <c r="A1533" s="321">
        <f t="shared" si="130"/>
        <v>42067.374999996369</v>
      </c>
      <c r="B1533" s="303"/>
      <c r="C1533" s="303">
        <v>1498</v>
      </c>
      <c r="D1533" s="304">
        <f>INDEX(Method_calculation!$J$161:$L$184,Output_interface!I1533,Output_interface!H1533)</f>
        <v>0</v>
      </c>
      <c r="E1533" s="304">
        <f>INDEX(Method_calculation!$J$194:$L$217,Output_interface!I1533,Output_interface!H1533)</f>
        <v>0</v>
      </c>
      <c r="G1533" s="1">
        <f>VLOOKUP(A1533+1/48,Interface!$B$118:$D$483,3)</f>
        <v>3</v>
      </c>
      <c r="H1533" s="1">
        <f t="shared" si="133"/>
        <v>1</v>
      </c>
      <c r="I1533" s="1">
        <f t="shared" si="132"/>
        <v>10</v>
      </c>
    </row>
    <row r="1534" spans="1:9" x14ac:dyDescent="0.35">
      <c r="A1534" s="321">
        <f t="shared" si="130"/>
        <v>42067.416666663034</v>
      </c>
      <c r="B1534" s="303"/>
      <c r="C1534" s="303">
        <v>1499</v>
      </c>
      <c r="D1534" s="304">
        <f>INDEX(Method_calculation!$J$161:$L$184,Output_interface!I1534,Output_interface!H1534)</f>
        <v>0</v>
      </c>
      <c r="E1534" s="304">
        <f>INDEX(Method_calculation!$J$194:$L$217,Output_interface!I1534,Output_interface!H1534)</f>
        <v>0</v>
      </c>
      <c r="G1534" s="1">
        <f>VLOOKUP(A1534+1/48,Interface!$B$118:$D$483,3)</f>
        <v>3</v>
      </c>
      <c r="H1534" s="1">
        <f t="shared" si="133"/>
        <v>1</v>
      </c>
      <c r="I1534" s="1">
        <f t="shared" si="132"/>
        <v>11</v>
      </c>
    </row>
    <row r="1535" spans="1:9" x14ac:dyDescent="0.35">
      <c r="A1535" s="321">
        <f t="shared" si="130"/>
        <v>42067.458333329698</v>
      </c>
      <c r="B1535" s="303"/>
      <c r="C1535" s="303">
        <v>1500</v>
      </c>
      <c r="D1535" s="304">
        <f>INDEX(Method_calculation!$J$161:$L$184,Output_interface!I1535,Output_interface!H1535)</f>
        <v>0</v>
      </c>
      <c r="E1535" s="304">
        <f>INDEX(Method_calculation!$J$194:$L$217,Output_interface!I1535,Output_interface!H1535)</f>
        <v>0</v>
      </c>
      <c r="G1535" s="1">
        <f>VLOOKUP(A1535+1/48,Interface!$B$118:$D$483,3)</f>
        <v>3</v>
      </c>
      <c r="H1535" s="1">
        <f t="shared" si="133"/>
        <v>1</v>
      </c>
      <c r="I1535" s="1">
        <f t="shared" si="132"/>
        <v>12</v>
      </c>
    </row>
    <row r="1536" spans="1:9" x14ac:dyDescent="0.35">
      <c r="A1536" s="321">
        <f t="shared" si="130"/>
        <v>42067.499999996362</v>
      </c>
      <c r="B1536" s="303"/>
      <c r="C1536" s="303">
        <v>1501</v>
      </c>
      <c r="D1536" s="304">
        <f>INDEX(Method_calculation!$J$161:$L$184,Output_interface!I1536,Output_interface!H1536)</f>
        <v>0</v>
      </c>
      <c r="E1536" s="304">
        <f>INDEX(Method_calculation!$J$194:$L$217,Output_interface!I1536,Output_interface!H1536)</f>
        <v>0</v>
      </c>
      <c r="G1536" s="1">
        <f>VLOOKUP(A1536+1/48,Interface!$B$118:$D$483,3)</f>
        <v>3</v>
      </c>
      <c r="H1536" s="1">
        <f t="shared" si="133"/>
        <v>1</v>
      </c>
      <c r="I1536" s="1">
        <f t="shared" si="132"/>
        <v>13</v>
      </c>
    </row>
    <row r="1537" spans="1:9" x14ac:dyDescent="0.35">
      <c r="A1537" s="321">
        <f t="shared" si="130"/>
        <v>42067.541666663026</v>
      </c>
      <c r="B1537" s="303"/>
      <c r="C1537" s="303">
        <v>1502</v>
      </c>
      <c r="D1537" s="304">
        <f>INDEX(Method_calculation!$J$161:$L$184,Output_interface!I1537,Output_interface!H1537)</f>
        <v>0</v>
      </c>
      <c r="E1537" s="304">
        <f>INDEX(Method_calculation!$J$194:$L$217,Output_interface!I1537,Output_interface!H1537)</f>
        <v>0</v>
      </c>
      <c r="G1537" s="1">
        <f>VLOOKUP(A1537+1/48,Interface!$B$118:$D$483,3)</f>
        <v>3</v>
      </c>
      <c r="H1537" s="1">
        <f t="shared" si="133"/>
        <v>1</v>
      </c>
      <c r="I1537" s="1">
        <f t="shared" si="132"/>
        <v>14</v>
      </c>
    </row>
    <row r="1538" spans="1:9" x14ac:dyDescent="0.35">
      <c r="A1538" s="321">
        <f t="shared" si="130"/>
        <v>42067.583333329691</v>
      </c>
      <c r="B1538" s="303"/>
      <c r="C1538" s="303">
        <v>1503</v>
      </c>
      <c r="D1538" s="304">
        <f>INDEX(Method_calculation!$J$161:$L$184,Output_interface!I1538,Output_interface!H1538)</f>
        <v>0</v>
      </c>
      <c r="E1538" s="304">
        <f>INDEX(Method_calculation!$J$194:$L$217,Output_interface!I1538,Output_interface!H1538)</f>
        <v>0</v>
      </c>
      <c r="G1538" s="1">
        <f>VLOOKUP(A1538+1/48,Interface!$B$118:$D$483,3)</f>
        <v>3</v>
      </c>
      <c r="H1538" s="1">
        <f t="shared" si="133"/>
        <v>1</v>
      </c>
      <c r="I1538" s="1">
        <f t="shared" si="132"/>
        <v>15</v>
      </c>
    </row>
    <row r="1539" spans="1:9" x14ac:dyDescent="0.35">
      <c r="A1539" s="321">
        <f t="shared" si="130"/>
        <v>42067.624999996355</v>
      </c>
      <c r="B1539" s="303"/>
      <c r="C1539" s="303">
        <v>1504</v>
      </c>
      <c r="D1539" s="304">
        <f>INDEX(Method_calculation!$J$161:$L$184,Output_interface!I1539,Output_interface!H1539)</f>
        <v>0</v>
      </c>
      <c r="E1539" s="304">
        <f>INDEX(Method_calculation!$J$194:$L$217,Output_interface!I1539,Output_interface!H1539)</f>
        <v>0</v>
      </c>
      <c r="G1539" s="1">
        <f>VLOOKUP(A1539+1/48,Interface!$B$118:$D$483,3)</f>
        <v>3</v>
      </c>
      <c r="H1539" s="1">
        <f t="shared" si="133"/>
        <v>1</v>
      </c>
      <c r="I1539" s="1">
        <f t="shared" si="132"/>
        <v>16</v>
      </c>
    </row>
    <row r="1540" spans="1:9" x14ac:dyDescent="0.35">
      <c r="A1540" s="321">
        <f t="shared" si="130"/>
        <v>42067.666666663019</v>
      </c>
      <c r="B1540" s="303"/>
      <c r="C1540" s="303">
        <v>1505</v>
      </c>
      <c r="D1540" s="304">
        <f>INDEX(Method_calculation!$J$161:$L$184,Output_interface!I1540,Output_interface!H1540)</f>
        <v>0</v>
      </c>
      <c r="E1540" s="304">
        <f>INDEX(Method_calculation!$J$194:$L$217,Output_interface!I1540,Output_interface!H1540)</f>
        <v>0</v>
      </c>
      <c r="G1540" s="1">
        <f>VLOOKUP(A1540+1/48,Interface!$B$118:$D$483,3)</f>
        <v>3</v>
      </c>
      <c r="H1540" s="1">
        <f t="shared" si="133"/>
        <v>1</v>
      </c>
      <c r="I1540" s="1">
        <f t="shared" si="132"/>
        <v>17</v>
      </c>
    </row>
    <row r="1541" spans="1:9" x14ac:dyDescent="0.35">
      <c r="A1541" s="321">
        <f t="shared" si="130"/>
        <v>42067.708333329683</v>
      </c>
      <c r="B1541" s="303"/>
      <c r="C1541" s="303">
        <v>1506</v>
      </c>
      <c r="D1541" s="304">
        <f>INDEX(Method_calculation!$J$161:$L$184,Output_interface!I1541,Output_interface!H1541)</f>
        <v>0</v>
      </c>
      <c r="E1541" s="304">
        <f>INDEX(Method_calculation!$J$194:$L$217,Output_interface!I1541,Output_interface!H1541)</f>
        <v>0</v>
      </c>
      <c r="G1541" s="1">
        <f>VLOOKUP(A1541+1/48,Interface!$B$118:$D$483,3)</f>
        <v>3</v>
      </c>
      <c r="H1541" s="1">
        <f t="shared" si="133"/>
        <v>1</v>
      </c>
      <c r="I1541" s="1">
        <f t="shared" si="132"/>
        <v>18</v>
      </c>
    </row>
    <row r="1542" spans="1:9" x14ac:dyDescent="0.35">
      <c r="A1542" s="321">
        <f t="shared" si="130"/>
        <v>42067.749999996347</v>
      </c>
      <c r="B1542" s="303"/>
      <c r="C1542" s="303">
        <v>1507</v>
      </c>
      <c r="D1542" s="304">
        <f>INDEX(Method_calculation!$J$161:$L$184,Output_interface!I1542,Output_interface!H1542)</f>
        <v>0</v>
      </c>
      <c r="E1542" s="304">
        <f>INDEX(Method_calculation!$J$194:$L$217,Output_interface!I1542,Output_interface!H1542)</f>
        <v>0</v>
      </c>
      <c r="G1542" s="1">
        <f>VLOOKUP(A1542+1/48,Interface!$B$118:$D$483,3)</f>
        <v>3</v>
      </c>
      <c r="H1542" s="1">
        <f t="shared" si="133"/>
        <v>1</v>
      </c>
      <c r="I1542" s="1">
        <f t="shared" si="132"/>
        <v>19</v>
      </c>
    </row>
    <row r="1543" spans="1:9" x14ac:dyDescent="0.35">
      <c r="A1543" s="321">
        <f t="shared" si="130"/>
        <v>42067.791666663012</v>
      </c>
      <c r="B1543" s="303"/>
      <c r="C1543" s="303">
        <v>1508</v>
      </c>
      <c r="D1543" s="304">
        <f>INDEX(Method_calculation!$J$161:$L$184,Output_interface!I1543,Output_interface!H1543)</f>
        <v>0</v>
      </c>
      <c r="E1543" s="304">
        <f>INDEX(Method_calculation!$J$194:$L$217,Output_interface!I1543,Output_interface!H1543)</f>
        <v>0</v>
      </c>
      <c r="G1543" s="1">
        <f>VLOOKUP(A1543+1/48,Interface!$B$118:$D$483,3)</f>
        <v>3</v>
      </c>
      <c r="H1543" s="1">
        <f t="shared" si="133"/>
        <v>1</v>
      </c>
      <c r="I1543" s="1">
        <f t="shared" si="132"/>
        <v>20</v>
      </c>
    </row>
    <row r="1544" spans="1:9" x14ac:dyDescent="0.35">
      <c r="A1544" s="321">
        <f t="shared" si="130"/>
        <v>42067.833333329676</v>
      </c>
      <c r="B1544" s="303"/>
      <c r="C1544" s="303">
        <v>1509</v>
      </c>
      <c r="D1544" s="304">
        <f>INDEX(Method_calculation!$J$161:$L$184,Output_interface!I1544,Output_interface!H1544)</f>
        <v>0</v>
      </c>
      <c r="E1544" s="304">
        <f>INDEX(Method_calculation!$J$194:$L$217,Output_interface!I1544,Output_interface!H1544)</f>
        <v>0</v>
      </c>
      <c r="G1544" s="1">
        <f>VLOOKUP(A1544+1/48,Interface!$B$118:$D$483,3)</f>
        <v>3</v>
      </c>
      <c r="H1544" s="1">
        <f t="shared" si="133"/>
        <v>1</v>
      </c>
      <c r="I1544" s="1">
        <f t="shared" si="132"/>
        <v>21</v>
      </c>
    </row>
    <row r="1545" spans="1:9" x14ac:dyDescent="0.35">
      <c r="A1545" s="321">
        <f t="shared" si="130"/>
        <v>42067.87499999634</v>
      </c>
      <c r="B1545" s="303"/>
      <c r="C1545" s="303">
        <v>1510</v>
      </c>
      <c r="D1545" s="304">
        <f>INDEX(Method_calculation!$J$161:$L$184,Output_interface!I1545,Output_interface!H1545)</f>
        <v>0</v>
      </c>
      <c r="E1545" s="304">
        <f>INDEX(Method_calculation!$J$194:$L$217,Output_interface!I1545,Output_interface!H1545)</f>
        <v>0</v>
      </c>
      <c r="G1545" s="1">
        <f>VLOOKUP(A1545+1/48,Interface!$B$118:$D$483,3)</f>
        <v>3</v>
      </c>
      <c r="H1545" s="1">
        <f t="shared" si="133"/>
        <v>1</v>
      </c>
      <c r="I1545" s="1">
        <f t="shared" si="132"/>
        <v>22</v>
      </c>
    </row>
    <row r="1546" spans="1:9" x14ac:dyDescent="0.35">
      <c r="A1546" s="321">
        <f t="shared" si="130"/>
        <v>42067.916666663004</v>
      </c>
      <c r="B1546" s="303"/>
      <c r="C1546" s="303">
        <v>1511</v>
      </c>
      <c r="D1546" s="304">
        <f>INDEX(Method_calculation!$J$161:$L$184,Output_interface!I1546,Output_interface!H1546)</f>
        <v>0</v>
      </c>
      <c r="E1546" s="304">
        <f>INDEX(Method_calculation!$J$194:$L$217,Output_interface!I1546,Output_interface!H1546)</f>
        <v>0</v>
      </c>
      <c r="G1546" s="1">
        <f>VLOOKUP(A1546+1/48,Interface!$B$118:$D$483,3)</f>
        <v>3</v>
      </c>
      <c r="H1546" s="1">
        <f t="shared" si="133"/>
        <v>1</v>
      </c>
      <c r="I1546" s="1">
        <f t="shared" si="132"/>
        <v>23</v>
      </c>
    </row>
    <row r="1547" spans="1:9" x14ac:dyDescent="0.35">
      <c r="A1547" s="322">
        <f t="shared" si="130"/>
        <v>42067.958333329669</v>
      </c>
      <c r="B1547" s="306"/>
      <c r="C1547" s="306">
        <v>1512</v>
      </c>
      <c r="D1547" s="307">
        <f>INDEX(Method_calculation!$J$161:$L$184,Output_interface!I1547,Output_interface!H1547)</f>
        <v>0</v>
      </c>
      <c r="E1547" s="307">
        <f>INDEX(Method_calculation!$J$194:$L$217,Output_interface!I1547,Output_interface!H1547)</f>
        <v>0</v>
      </c>
      <c r="G1547" s="1">
        <f>VLOOKUP(A1547+1/48,Interface!$B$118:$D$483,3)</f>
        <v>3</v>
      </c>
      <c r="H1547" s="1">
        <f t="shared" si="133"/>
        <v>1</v>
      </c>
      <c r="I1547" s="1">
        <f t="shared" si="132"/>
        <v>24</v>
      </c>
    </row>
    <row r="1548" spans="1:9" x14ac:dyDescent="0.35">
      <c r="A1548" s="299">
        <f t="shared" si="130"/>
        <v>42067.999999996333</v>
      </c>
      <c r="B1548" s="300" t="str">
        <f t="shared" ref="B1548" si="135">INDEX($H$27:$H$29,H1548)</f>
        <v>Workday</v>
      </c>
      <c r="C1548" s="300">
        <v>1513</v>
      </c>
      <c r="D1548" s="301">
        <f>INDEX(Method_calculation!$J$161:$L$184,Output_interface!I1548,Output_interface!H1548)</f>
        <v>0</v>
      </c>
      <c r="E1548" s="301">
        <f>INDEX(Method_calculation!$J$194:$L$217,Output_interface!I1548,Output_interface!H1548)</f>
        <v>0</v>
      </c>
      <c r="G1548" s="1">
        <f>VLOOKUP(A1548+1/48,Interface!$B$118:$D$483,3)</f>
        <v>4</v>
      </c>
      <c r="H1548" s="1">
        <f t="shared" si="133"/>
        <v>1</v>
      </c>
      <c r="I1548" s="1">
        <f t="shared" si="132"/>
        <v>1</v>
      </c>
    </row>
    <row r="1549" spans="1:9" x14ac:dyDescent="0.35">
      <c r="A1549" s="321">
        <f t="shared" si="130"/>
        <v>42068.041666662997</v>
      </c>
      <c r="B1549" s="303"/>
      <c r="C1549" s="303">
        <v>1514</v>
      </c>
      <c r="D1549" s="304">
        <f>INDEX(Method_calculation!$J$161:$L$184,Output_interface!I1549,Output_interface!H1549)</f>
        <v>0</v>
      </c>
      <c r="E1549" s="304">
        <f>INDEX(Method_calculation!$J$194:$L$217,Output_interface!I1549,Output_interface!H1549)</f>
        <v>0</v>
      </c>
      <c r="G1549" s="1">
        <f>VLOOKUP(A1549+1/48,Interface!$B$118:$D$483,3)</f>
        <v>4</v>
      </c>
      <c r="H1549" s="1">
        <f t="shared" si="133"/>
        <v>1</v>
      </c>
      <c r="I1549" s="1">
        <f t="shared" si="132"/>
        <v>2</v>
      </c>
    </row>
    <row r="1550" spans="1:9" x14ac:dyDescent="0.35">
      <c r="A1550" s="321">
        <f t="shared" si="130"/>
        <v>42068.083333329661</v>
      </c>
      <c r="B1550" s="303"/>
      <c r="C1550" s="303">
        <v>1515</v>
      </c>
      <c r="D1550" s="304">
        <f>INDEX(Method_calculation!$J$161:$L$184,Output_interface!I1550,Output_interface!H1550)</f>
        <v>0</v>
      </c>
      <c r="E1550" s="304">
        <f>INDEX(Method_calculation!$J$194:$L$217,Output_interface!I1550,Output_interface!H1550)</f>
        <v>0</v>
      </c>
      <c r="G1550" s="1">
        <f>VLOOKUP(A1550+1/48,Interface!$B$118:$D$483,3)</f>
        <v>4</v>
      </c>
      <c r="H1550" s="1">
        <f t="shared" si="133"/>
        <v>1</v>
      </c>
      <c r="I1550" s="1">
        <f t="shared" si="132"/>
        <v>3</v>
      </c>
    </row>
    <row r="1551" spans="1:9" x14ac:dyDescent="0.35">
      <c r="A1551" s="321">
        <f t="shared" si="130"/>
        <v>42068.124999996326</v>
      </c>
      <c r="B1551" s="303"/>
      <c r="C1551" s="303">
        <v>1516</v>
      </c>
      <c r="D1551" s="304">
        <f>INDEX(Method_calculation!$J$161:$L$184,Output_interface!I1551,Output_interface!H1551)</f>
        <v>0</v>
      </c>
      <c r="E1551" s="304">
        <f>INDEX(Method_calculation!$J$194:$L$217,Output_interface!I1551,Output_interface!H1551)</f>
        <v>0</v>
      </c>
      <c r="G1551" s="1">
        <f>VLOOKUP(A1551+1/48,Interface!$B$118:$D$483,3)</f>
        <v>4</v>
      </c>
      <c r="H1551" s="1">
        <f t="shared" si="133"/>
        <v>1</v>
      </c>
      <c r="I1551" s="1">
        <f t="shared" si="132"/>
        <v>4</v>
      </c>
    </row>
    <row r="1552" spans="1:9" x14ac:dyDescent="0.35">
      <c r="A1552" s="321">
        <f t="shared" ref="A1552:A1615" si="136">+A1551+1/24</f>
        <v>42068.16666666299</v>
      </c>
      <c r="B1552" s="303"/>
      <c r="C1552" s="303">
        <v>1517</v>
      </c>
      <c r="D1552" s="304">
        <f>INDEX(Method_calculation!$J$161:$L$184,Output_interface!I1552,Output_interface!H1552)</f>
        <v>0</v>
      </c>
      <c r="E1552" s="304">
        <f>INDEX(Method_calculation!$J$194:$L$217,Output_interface!I1552,Output_interface!H1552)</f>
        <v>0</v>
      </c>
      <c r="G1552" s="1">
        <f>VLOOKUP(A1552+1/48,Interface!$B$118:$D$483,3)</f>
        <v>4</v>
      </c>
      <c r="H1552" s="1">
        <f t="shared" si="133"/>
        <v>1</v>
      </c>
      <c r="I1552" s="1">
        <f t="shared" si="132"/>
        <v>5</v>
      </c>
    </row>
    <row r="1553" spans="1:9" x14ac:dyDescent="0.35">
      <c r="A1553" s="321">
        <f t="shared" si="136"/>
        <v>42068.208333329654</v>
      </c>
      <c r="B1553" s="303"/>
      <c r="C1553" s="303">
        <v>1518</v>
      </c>
      <c r="D1553" s="304">
        <f>INDEX(Method_calculation!$J$161:$L$184,Output_interface!I1553,Output_interface!H1553)</f>
        <v>0</v>
      </c>
      <c r="E1553" s="304">
        <f>INDEX(Method_calculation!$J$194:$L$217,Output_interface!I1553,Output_interface!H1553)</f>
        <v>0</v>
      </c>
      <c r="G1553" s="1">
        <f>VLOOKUP(A1553+1/48,Interface!$B$118:$D$483,3)</f>
        <v>4</v>
      </c>
      <c r="H1553" s="1">
        <f t="shared" si="133"/>
        <v>1</v>
      </c>
      <c r="I1553" s="1">
        <f t="shared" si="132"/>
        <v>6</v>
      </c>
    </row>
    <row r="1554" spans="1:9" x14ac:dyDescent="0.35">
      <c r="A1554" s="321">
        <f t="shared" si="136"/>
        <v>42068.249999996318</v>
      </c>
      <c r="B1554" s="303"/>
      <c r="C1554" s="303">
        <v>1519</v>
      </c>
      <c r="D1554" s="304">
        <f>INDEX(Method_calculation!$J$161:$L$184,Output_interface!I1554,Output_interface!H1554)</f>
        <v>0</v>
      </c>
      <c r="E1554" s="304">
        <f>INDEX(Method_calculation!$J$194:$L$217,Output_interface!I1554,Output_interface!H1554)</f>
        <v>0</v>
      </c>
      <c r="G1554" s="1">
        <f>VLOOKUP(A1554+1/48,Interface!$B$118:$D$483,3)</f>
        <v>4</v>
      </c>
      <c r="H1554" s="1">
        <f t="shared" si="133"/>
        <v>1</v>
      </c>
      <c r="I1554" s="1">
        <f t="shared" si="132"/>
        <v>7</v>
      </c>
    </row>
    <row r="1555" spans="1:9" x14ac:dyDescent="0.35">
      <c r="A1555" s="321">
        <f t="shared" si="136"/>
        <v>42068.291666662983</v>
      </c>
      <c r="B1555" s="303"/>
      <c r="C1555" s="303">
        <v>1520</v>
      </c>
      <c r="D1555" s="304">
        <f>INDEX(Method_calculation!$J$161:$L$184,Output_interface!I1555,Output_interface!H1555)</f>
        <v>0</v>
      </c>
      <c r="E1555" s="304">
        <f>INDEX(Method_calculation!$J$194:$L$217,Output_interface!I1555,Output_interface!H1555)</f>
        <v>0</v>
      </c>
      <c r="G1555" s="1">
        <f>VLOOKUP(A1555+1/48,Interface!$B$118:$D$483,3)</f>
        <v>4</v>
      </c>
      <c r="H1555" s="1">
        <f t="shared" si="133"/>
        <v>1</v>
      </c>
      <c r="I1555" s="1">
        <f t="shared" si="132"/>
        <v>8</v>
      </c>
    </row>
    <row r="1556" spans="1:9" x14ac:dyDescent="0.35">
      <c r="A1556" s="321">
        <f t="shared" si="136"/>
        <v>42068.333333329647</v>
      </c>
      <c r="B1556" s="303"/>
      <c r="C1556" s="303">
        <v>1521</v>
      </c>
      <c r="D1556" s="304">
        <f>INDEX(Method_calculation!$J$161:$L$184,Output_interface!I1556,Output_interface!H1556)</f>
        <v>0</v>
      </c>
      <c r="E1556" s="304">
        <f>INDEX(Method_calculation!$J$194:$L$217,Output_interface!I1556,Output_interface!H1556)</f>
        <v>0</v>
      </c>
      <c r="G1556" s="1">
        <f>VLOOKUP(A1556+1/48,Interface!$B$118:$D$483,3)</f>
        <v>4</v>
      </c>
      <c r="H1556" s="1">
        <f t="shared" si="133"/>
        <v>1</v>
      </c>
      <c r="I1556" s="1">
        <f t="shared" si="132"/>
        <v>9</v>
      </c>
    </row>
    <row r="1557" spans="1:9" x14ac:dyDescent="0.35">
      <c r="A1557" s="321">
        <f t="shared" si="136"/>
        <v>42068.374999996311</v>
      </c>
      <c r="B1557" s="303"/>
      <c r="C1557" s="303">
        <v>1522</v>
      </c>
      <c r="D1557" s="304">
        <f>INDEX(Method_calculation!$J$161:$L$184,Output_interface!I1557,Output_interface!H1557)</f>
        <v>0</v>
      </c>
      <c r="E1557" s="304">
        <f>INDEX(Method_calculation!$J$194:$L$217,Output_interface!I1557,Output_interface!H1557)</f>
        <v>0</v>
      </c>
      <c r="G1557" s="1">
        <f>VLOOKUP(A1557+1/48,Interface!$B$118:$D$483,3)</f>
        <v>4</v>
      </c>
      <c r="H1557" s="1">
        <f t="shared" si="133"/>
        <v>1</v>
      </c>
      <c r="I1557" s="1">
        <f t="shared" si="132"/>
        <v>10</v>
      </c>
    </row>
    <row r="1558" spans="1:9" x14ac:dyDescent="0.35">
      <c r="A1558" s="321">
        <f t="shared" si="136"/>
        <v>42068.416666662975</v>
      </c>
      <c r="B1558" s="303"/>
      <c r="C1558" s="303">
        <v>1523</v>
      </c>
      <c r="D1558" s="304">
        <f>INDEX(Method_calculation!$J$161:$L$184,Output_interface!I1558,Output_interface!H1558)</f>
        <v>0</v>
      </c>
      <c r="E1558" s="304">
        <f>INDEX(Method_calculation!$J$194:$L$217,Output_interface!I1558,Output_interface!H1558)</f>
        <v>0</v>
      </c>
      <c r="G1558" s="1">
        <f>VLOOKUP(A1558+1/48,Interface!$B$118:$D$483,3)</f>
        <v>4</v>
      </c>
      <c r="H1558" s="1">
        <f t="shared" si="133"/>
        <v>1</v>
      </c>
      <c r="I1558" s="1">
        <f t="shared" si="132"/>
        <v>11</v>
      </c>
    </row>
    <row r="1559" spans="1:9" x14ac:dyDescent="0.35">
      <c r="A1559" s="321">
        <f t="shared" si="136"/>
        <v>42068.45833332964</v>
      </c>
      <c r="B1559" s="303"/>
      <c r="C1559" s="303">
        <v>1524</v>
      </c>
      <c r="D1559" s="304">
        <f>INDEX(Method_calculation!$J$161:$L$184,Output_interface!I1559,Output_interface!H1559)</f>
        <v>0</v>
      </c>
      <c r="E1559" s="304">
        <f>INDEX(Method_calculation!$J$194:$L$217,Output_interface!I1559,Output_interface!H1559)</f>
        <v>0</v>
      </c>
      <c r="G1559" s="1">
        <f>VLOOKUP(A1559+1/48,Interface!$B$118:$D$483,3)</f>
        <v>4</v>
      </c>
      <c r="H1559" s="1">
        <f t="shared" si="133"/>
        <v>1</v>
      </c>
      <c r="I1559" s="1">
        <f t="shared" si="132"/>
        <v>12</v>
      </c>
    </row>
    <row r="1560" spans="1:9" x14ac:dyDescent="0.35">
      <c r="A1560" s="321">
        <f t="shared" si="136"/>
        <v>42068.499999996304</v>
      </c>
      <c r="B1560" s="303"/>
      <c r="C1560" s="303">
        <v>1525</v>
      </c>
      <c r="D1560" s="304">
        <f>INDEX(Method_calculation!$J$161:$L$184,Output_interface!I1560,Output_interface!H1560)</f>
        <v>0</v>
      </c>
      <c r="E1560" s="304">
        <f>INDEX(Method_calculation!$J$194:$L$217,Output_interface!I1560,Output_interface!H1560)</f>
        <v>0</v>
      </c>
      <c r="G1560" s="1">
        <f>VLOOKUP(A1560+1/48,Interface!$B$118:$D$483,3)</f>
        <v>4</v>
      </c>
      <c r="H1560" s="1">
        <f t="shared" si="133"/>
        <v>1</v>
      </c>
      <c r="I1560" s="1">
        <f t="shared" si="132"/>
        <v>13</v>
      </c>
    </row>
    <row r="1561" spans="1:9" x14ac:dyDescent="0.35">
      <c r="A1561" s="321">
        <f t="shared" si="136"/>
        <v>42068.541666662968</v>
      </c>
      <c r="B1561" s="303"/>
      <c r="C1561" s="303">
        <v>1526</v>
      </c>
      <c r="D1561" s="304">
        <f>INDEX(Method_calculation!$J$161:$L$184,Output_interface!I1561,Output_interface!H1561)</f>
        <v>0</v>
      </c>
      <c r="E1561" s="304">
        <f>INDEX(Method_calculation!$J$194:$L$217,Output_interface!I1561,Output_interface!H1561)</f>
        <v>0</v>
      </c>
      <c r="G1561" s="1">
        <f>VLOOKUP(A1561+1/48,Interface!$B$118:$D$483,3)</f>
        <v>4</v>
      </c>
      <c r="H1561" s="1">
        <f t="shared" si="133"/>
        <v>1</v>
      </c>
      <c r="I1561" s="1">
        <f t="shared" si="132"/>
        <v>14</v>
      </c>
    </row>
    <row r="1562" spans="1:9" x14ac:dyDescent="0.35">
      <c r="A1562" s="321">
        <f t="shared" si="136"/>
        <v>42068.583333329632</v>
      </c>
      <c r="B1562" s="303"/>
      <c r="C1562" s="303">
        <v>1527</v>
      </c>
      <c r="D1562" s="304">
        <f>INDEX(Method_calculation!$J$161:$L$184,Output_interface!I1562,Output_interface!H1562)</f>
        <v>0</v>
      </c>
      <c r="E1562" s="304">
        <f>INDEX(Method_calculation!$J$194:$L$217,Output_interface!I1562,Output_interface!H1562)</f>
        <v>0</v>
      </c>
      <c r="G1562" s="1">
        <f>VLOOKUP(A1562+1/48,Interface!$B$118:$D$483,3)</f>
        <v>4</v>
      </c>
      <c r="H1562" s="1">
        <f t="shared" si="133"/>
        <v>1</v>
      </c>
      <c r="I1562" s="1">
        <f t="shared" si="132"/>
        <v>15</v>
      </c>
    </row>
    <row r="1563" spans="1:9" x14ac:dyDescent="0.35">
      <c r="A1563" s="321">
        <f t="shared" si="136"/>
        <v>42068.624999996297</v>
      </c>
      <c r="B1563" s="303"/>
      <c r="C1563" s="303">
        <v>1528</v>
      </c>
      <c r="D1563" s="304">
        <f>INDEX(Method_calculation!$J$161:$L$184,Output_interface!I1563,Output_interface!H1563)</f>
        <v>0</v>
      </c>
      <c r="E1563" s="304">
        <f>INDEX(Method_calculation!$J$194:$L$217,Output_interface!I1563,Output_interface!H1563)</f>
        <v>0</v>
      </c>
      <c r="G1563" s="1">
        <f>VLOOKUP(A1563+1/48,Interface!$B$118:$D$483,3)</f>
        <v>4</v>
      </c>
      <c r="H1563" s="1">
        <f t="shared" si="133"/>
        <v>1</v>
      </c>
      <c r="I1563" s="1">
        <f t="shared" si="132"/>
        <v>16</v>
      </c>
    </row>
    <row r="1564" spans="1:9" x14ac:dyDescent="0.35">
      <c r="A1564" s="321">
        <f t="shared" si="136"/>
        <v>42068.666666662961</v>
      </c>
      <c r="B1564" s="303"/>
      <c r="C1564" s="303">
        <v>1529</v>
      </c>
      <c r="D1564" s="304">
        <f>INDEX(Method_calculation!$J$161:$L$184,Output_interface!I1564,Output_interface!H1564)</f>
        <v>0</v>
      </c>
      <c r="E1564" s="304">
        <f>INDEX(Method_calculation!$J$194:$L$217,Output_interface!I1564,Output_interface!H1564)</f>
        <v>0</v>
      </c>
      <c r="G1564" s="1">
        <f>VLOOKUP(A1564+1/48,Interface!$B$118:$D$483,3)</f>
        <v>4</v>
      </c>
      <c r="H1564" s="1">
        <f t="shared" si="133"/>
        <v>1</v>
      </c>
      <c r="I1564" s="1">
        <f t="shared" si="132"/>
        <v>17</v>
      </c>
    </row>
    <row r="1565" spans="1:9" x14ac:dyDescent="0.35">
      <c r="A1565" s="321">
        <f t="shared" si="136"/>
        <v>42068.708333329625</v>
      </c>
      <c r="B1565" s="303"/>
      <c r="C1565" s="303">
        <v>1530</v>
      </c>
      <c r="D1565" s="304">
        <f>INDEX(Method_calculation!$J$161:$L$184,Output_interface!I1565,Output_interface!H1565)</f>
        <v>0</v>
      </c>
      <c r="E1565" s="304">
        <f>INDEX(Method_calculation!$J$194:$L$217,Output_interface!I1565,Output_interface!H1565)</f>
        <v>0</v>
      </c>
      <c r="G1565" s="1">
        <f>VLOOKUP(A1565+1/48,Interface!$B$118:$D$483,3)</f>
        <v>4</v>
      </c>
      <c r="H1565" s="1">
        <f t="shared" si="133"/>
        <v>1</v>
      </c>
      <c r="I1565" s="1">
        <f t="shared" si="132"/>
        <v>18</v>
      </c>
    </row>
    <row r="1566" spans="1:9" x14ac:dyDescent="0.35">
      <c r="A1566" s="321">
        <f t="shared" si="136"/>
        <v>42068.749999996289</v>
      </c>
      <c r="B1566" s="303"/>
      <c r="C1566" s="303">
        <v>1531</v>
      </c>
      <c r="D1566" s="304">
        <f>INDEX(Method_calculation!$J$161:$L$184,Output_interface!I1566,Output_interface!H1566)</f>
        <v>0</v>
      </c>
      <c r="E1566" s="304">
        <f>INDEX(Method_calculation!$J$194:$L$217,Output_interface!I1566,Output_interface!H1566)</f>
        <v>0</v>
      </c>
      <c r="G1566" s="1">
        <f>VLOOKUP(A1566+1/48,Interface!$B$118:$D$483,3)</f>
        <v>4</v>
      </c>
      <c r="H1566" s="1">
        <f t="shared" si="133"/>
        <v>1</v>
      </c>
      <c r="I1566" s="1">
        <f t="shared" si="132"/>
        <v>19</v>
      </c>
    </row>
    <row r="1567" spans="1:9" x14ac:dyDescent="0.35">
      <c r="A1567" s="321">
        <f t="shared" si="136"/>
        <v>42068.791666662954</v>
      </c>
      <c r="B1567" s="303"/>
      <c r="C1567" s="303">
        <v>1532</v>
      </c>
      <c r="D1567" s="304">
        <f>INDEX(Method_calculation!$J$161:$L$184,Output_interface!I1567,Output_interface!H1567)</f>
        <v>0</v>
      </c>
      <c r="E1567" s="304">
        <f>INDEX(Method_calculation!$J$194:$L$217,Output_interface!I1567,Output_interface!H1567)</f>
        <v>0</v>
      </c>
      <c r="G1567" s="1">
        <f>VLOOKUP(A1567+1/48,Interface!$B$118:$D$483,3)</f>
        <v>4</v>
      </c>
      <c r="H1567" s="1">
        <f t="shared" si="133"/>
        <v>1</v>
      </c>
      <c r="I1567" s="1">
        <f t="shared" si="132"/>
        <v>20</v>
      </c>
    </row>
    <row r="1568" spans="1:9" x14ac:dyDescent="0.35">
      <c r="A1568" s="321">
        <f t="shared" si="136"/>
        <v>42068.833333329618</v>
      </c>
      <c r="B1568" s="303"/>
      <c r="C1568" s="303">
        <v>1533</v>
      </c>
      <c r="D1568" s="304">
        <f>INDEX(Method_calculation!$J$161:$L$184,Output_interface!I1568,Output_interface!H1568)</f>
        <v>0</v>
      </c>
      <c r="E1568" s="304">
        <f>INDEX(Method_calculation!$J$194:$L$217,Output_interface!I1568,Output_interface!H1568)</f>
        <v>0</v>
      </c>
      <c r="G1568" s="1">
        <f>VLOOKUP(A1568+1/48,Interface!$B$118:$D$483,3)</f>
        <v>4</v>
      </c>
      <c r="H1568" s="1">
        <f t="shared" si="133"/>
        <v>1</v>
      </c>
      <c r="I1568" s="1">
        <f t="shared" si="132"/>
        <v>21</v>
      </c>
    </row>
    <row r="1569" spans="1:9" x14ac:dyDescent="0.35">
      <c r="A1569" s="321">
        <f t="shared" si="136"/>
        <v>42068.874999996282</v>
      </c>
      <c r="B1569" s="303"/>
      <c r="C1569" s="303">
        <v>1534</v>
      </c>
      <c r="D1569" s="304">
        <f>INDEX(Method_calculation!$J$161:$L$184,Output_interface!I1569,Output_interface!H1569)</f>
        <v>0</v>
      </c>
      <c r="E1569" s="304">
        <f>INDEX(Method_calculation!$J$194:$L$217,Output_interface!I1569,Output_interface!H1569)</f>
        <v>0</v>
      </c>
      <c r="G1569" s="1">
        <f>VLOOKUP(A1569+1/48,Interface!$B$118:$D$483,3)</f>
        <v>4</v>
      </c>
      <c r="H1569" s="1">
        <f t="shared" si="133"/>
        <v>1</v>
      </c>
      <c r="I1569" s="1">
        <f t="shared" si="132"/>
        <v>22</v>
      </c>
    </row>
    <row r="1570" spans="1:9" x14ac:dyDescent="0.35">
      <c r="A1570" s="321">
        <f t="shared" si="136"/>
        <v>42068.916666662946</v>
      </c>
      <c r="B1570" s="303"/>
      <c r="C1570" s="303">
        <v>1535</v>
      </c>
      <c r="D1570" s="304">
        <f>INDEX(Method_calculation!$J$161:$L$184,Output_interface!I1570,Output_interface!H1570)</f>
        <v>0</v>
      </c>
      <c r="E1570" s="304">
        <f>INDEX(Method_calculation!$J$194:$L$217,Output_interface!I1570,Output_interface!H1570)</f>
        <v>0</v>
      </c>
      <c r="G1570" s="1">
        <f>VLOOKUP(A1570+1/48,Interface!$B$118:$D$483,3)</f>
        <v>4</v>
      </c>
      <c r="H1570" s="1">
        <f t="shared" si="133"/>
        <v>1</v>
      </c>
      <c r="I1570" s="1">
        <f t="shared" si="132"/>
        <v>23</v>
      </c>
    </row>
    <row r="1571" spans="1:9" x14ac:dyDescent="0.35">
      <c r="A1571" s="322">
        <f t="shared" si="136"/>
        <v>42068.95833332961</v>
      </c>
      <c r="B1571" s="306"/>
      <c r="C1571" s="306">
        <v>1536</v>
      </c>
      <c r="D1571" s="307">
        <f>INDEX(Method_calculation!$J$161:$L$184,Output_interface!I1571,Output_interface!H1571)</f>
        <v>0</v>
      </c>
      <c r="E1571" s="307">
        <f>INDEX(Method_calculation!$J$194:$L$217,Output_interface!I1571,Output_interface!H1571)</f>
        <v>0</v>
      </c>
      <c r="G1571" s="1">
        <f>VLOOKUP(A1571+1/48,Interface!$B$118:$D$483,3)</f>
        <v>4</v>
      </c>
      <c r="H1571" s="1">
        <f t="shared" si="133"/>
        <v>1</v>
      </c>
      <c r="I1571" s="1">
        <f t="shared" si="132"/>
        <v>24</v>
      </c>
    </row>
    <row r="1572" spans="1:9" x14ac:dyDescent="0.35">
      <c r="A1572" s="299">
        <f t="shared" si="136"/>
        <v>42068.999999996275</v>
      </c>
      <c r="B1572" s="300" t="str">
        <f t="shared" ref="B1572" si="137">INDEX($H$27:$H$29,H1572)</f>
        <v>Workday</v>
      </c>
      <c r="C1572" s="300">
        <v>1537</v>
      </c>
      <c r="D1572" s="301">
        <f>INDEX(Method_calculation!$J$161:$L$184,Output_interface!I1572,Output_interface!H1572)</f>
        <v>0</v>
      </c>
      <c r="E1572" s="301">
        <f>INDEX(Method_calculation!$J$194:$L$217,Output_interface!I1572,Output_interface!H1572)</f>
        <v>0</v>
      </c>
      <c r="G1572" s="1">
        <f>VLOOKUP(A1572+1/48,Interface!$B$118:$D$483,3)</f>
        <v>5</v>
      </c>
      <c r="H1572" s="1">
        <f t="shared" si="133"/>
        <v>1</v>
      </c>
      <c r="I1572" s="1">
        <f t="shared" ref="I1572:I1635" si="138">MOD(C1572-1,24)+1</f>
        <v>1</v>
      </c>
    </row>
    <row r="1573" spans="1:9" x14ac:dyDescent="0.35">
      <c r="A1573" s="321">
        <f t="shared" si="136"/>
        <v>42069.041666662939</v>
      </c>
      <c r="B1573" s="303"/>
      <c r="C1573" s="303">
        <v>1538</v>
      </c>
      <c r="D1573" s="304">
        <f>INDEX(Method_calculation!$J$161:$L$184,Output_interface!I1573,Output_interface!H1573)</f>
        <v>0</v>
      </c>
      <c r="E1573" s="304">
        <f>INDEX(Method_calculation!$J$194:$L$217,Output_interface!I1573,Output_interface!H1573)</f>
        <v>0</v>
      </c>
      <c r="G1573" s="1">
        <f>VLOOKUP(A1573+1/48,Interface!$B$118:$D$483,3)</f>
        <v>5</v>
      </c>
      <c r="H1573" s="1">
        <f t="shared" ref="H1573:H1636" si="139">IF(G1573=7,3,IF(G1573=6,2,1))</f>
        <v>1</v>
      </c>
      <c r="I1573" s="1">
        <f t="shared" si="138"/>
        <v>2</v>
      </c>
    </row>
    <row r="1574" spans="1:9" x14ac:dyDescent="0.35">
      <c r="A1574" s="321">
        <f t="shared" si="136"/>
        <v>42069.083333329603</v>
      </c>
      <c r="B1574" s="303"/>
      <c r="C1574" s="303">
        <v>1539</v>
      </c>
      <c r="D1574" s="304">
        <f>INDEX(Method_calculation!$J$161:$L$184,Output_interface!I1574,Output_interface!H1574)</f>
        <v>0</v>
      </c>
      <c r="E1574" s="304">
        <f>INDEX(Method_calculation!$J$194:$L$217,Output_interface!I1574,Output_interface!H1574)</f>
        <v>0</v>
      </c>
      <c r="G1574" s="1">
        <f>VLOOKUP(A1574+1/48,Interface!$B$118:$D$483,3)</f>
        <v>5</v>
      </c>
      <c r="H1574" s="1">
        <f t="shared" si="139"/>
        <v>1</v>
      </c>
      <c r="I1574" s="1">
        <f t="shared" si="138"/>
        <v>3</v>
      </c>
    </row>
    <row r="1575" spans="1:9" x14ac:dyDescent="0.35">
      <c r="A1575" s="321">
        <f t="shared" si="136"/>
        <v>42069.124999996267</v>
      </c>
      <c r="B1575" s="303"/>
      <c r="C1575" s="303">
        <v>1540</v>
      </c>
      <c r="D1575" s="304">
        <f>INDEX(Method_calculation!$J$161:$L$184,Output_interface!I1575,Output_interface!H1575)</f>
        <v>0</v>
      </c>
      <c r="E1575" s="304">
        <f>INDEX(Method_calculation!$J$194:$L$217,Output_interface!I1575,Output_interface!H1575)</f>
        <v>0</v>
      </c>
      <c r="G1575" s="1">
        <f>VLOOKUP(A1575+1/48,Interface!$B$118:$D$483,3)</f>
        <v>5</v>
      </c>
      <c r="H1575" s="1">
        <f t="shared" si="139"/>
        <v>1</v>
      </c>
      <c r="I1575" s="1">
        <f t="shared" si="138"/>
        <v>4</v>
      </c>
    </row>
    <row r="1576" spans="1:9" x14ac:dyDescent="0.35">
      <c r="A1576" s="321">
        <f t="shared" si="136"/>
        <v>42069.166666662932</v>
      </c>
      <c r="B1576" s="303"/>
      <c r="C1576" s="303">
        <v>1541</v>
      </c>
      <c r="D1576" s="304">
        <f>INDEX(Method_calculation!$J$161:$L$184,Output_interface!I1576,Output_interface!H1576)</f>
        <v>0</v>
      </c>
      <c r="E1576" s="304">
        <f>INDEX(Method_calculation!$J$194:$L$217,Output_interface!I1576,Output_interface!H1576)</f>
        <v>0</v>
      </c>
      <c r="G1576" s="1">
        <f>VLOOKUP(A1576+1/48,Interface!$B$118:$D$483,3)</f>
        <v>5</v>
      </c>
      <c r="H1576" s="1">
        <f t="shared" si="139"/>
        <v>1</v>
      </c>
      <c r="I1576" s="1">
        <f t="shared" si="138"/>
        <v>5</v>
      </c>
    </row>
    <row r="1577" spans="1:9" x14ac:dyDescent="0.35">
      <c r="A1577" s="321">
        <f t="shared" si="136"/>
        <v>42069.208333329596</v>
      </c>
      <c r="B1577" s="303"/>
      <c r="C1577" s="303">
        <v>1542</v>
      </c>
      <c r="D1577" s="304">
        <f>INDEX(Method_calculation!$J$161:$L$184,Output_interface!I1577,Output_interface!H1577)</f>
        <v>0</v>
      </c>
      <c r="E1577" s="304">
        <f>INDEX(Method_calculation!$J$194:$L$217,Output_interface!I1577,Output_interface!H1577)</f>
        <v>0</v>
      </c>
      <c r="G1577" s="1">
        <f>VLOOKUP(A1577+1/48,Interface!$B$118:$D$483,3)</f>
        <v>5</v>
      </c>
      <c r="H1577" s="1">
        <f t="shared" si="139"/>
        <v>1</v>
      </c>
      <c r="I1577" s="1">
        <f t="shared" si="138"/>
        <v>6</v>
      </c>
    </row>
    <row r="1578" spans="1:9" x14ac:dyDescent="0.35">
      <c r="A1578" s="321">
        <f t="shared" si="136"/>
        <v>42069.24999999626</v>
      </c>
      <c r="B1578" s="303"/>
      <c r="C1578" s="303">
        <v>1543</v>
      </c>
      <c r="D1578" s="304">
        <f>INDEX(Method_calculation!$J$161:$L$184,Output_interface!I1578,Output_interface!H1578)</f>
        <v>0</v>
      </c>
      <c r="E1578" s="304">
        <f>INDEX(Method_calculation!$J$194:$L$217,Output_interface!I1578,Output_interface!H1578)</f>
        <v>0</v>
      </c>
      <c r="G1578" s="1">
        <f>VLOOKUP(A1578+1/48,Interface!$B$118:$D$483,3)</f>
        <v>5</v>
      </c>
      <c r="H1578" s="1">
        <f t="shared" si="139"/>
        <v>1</v>
      </c>
      <c r="I1578" s="1">
        <f t="shared" si="138"/>
        <v>7</v>
      </c>
    </row>
    <row r="1579" spans="1:9" x14ac:dyDescent="0.35">
      <c r="A1579" s="321">
        <f t="shared" si="136"/>
        <v>42069.291666662924</v>
      </c>
      <c r="B1579" s="303"/>
      <c r="C1579" s="303">
        <v>1544</v>
      </c>
      <c r="D1579" s="304">
        <f>INDEX(Method_calculation!$J$161:$L$184,Output_interface!I1579,Output_interface!H1579)</f>
        <v>0</v>
      </c>
      <c r="E1579" s="304">
        <f>INDEX(Method_calculation!$J$194:$L$217,Output_interface!I1579,Output_interface!H1579)</f>
        <v>0</v>
      </c>
      <c r="G1579" s="1">
        <f>VLOOKUP(A1579+1/48,Interface!$B$118:$D$483,3)</f>
        <v>5</v>
      </c>
      <c r="H1579" s="1">
        <f t="shared" si="139"/>
        <v>1</v>
      </c>
      <c r="I1579" s="1">
        <f t="shared" si="138"/>
        <v>8</v>
      </c>
    </row>
    <row r="1580" spans="1:9" x14ac:dyDescent="0.35">
      <c r="A1580" s="321">
        <f t="shared" si="136"/>
        <v>42069.333333329589</v>
      </c>
      <c r="B1580" s="303"/>
      <c r="C1580" s="303">
        <v>1545</v>
      </c>
      <c r="D1580" s="304">
        <f>INDEX(Method_calculation!$J$161:$L$184,Output_interface!I1580,Output_interface!H1580)</f>
        <v>0</v>
      </c>
      <c r="E1580" s="304">
        <f>INDEX(Method_calculation!$J$194:$L$217,Output_interface!I1580,Output_interface!H1580)</f>
        <v>0</v>
      </c>
      <c r="G1580" s="1">
        <f>VLOOKUP(A1580+1/48,Interface!$B$118:$D$483,3)</f>
        <v>5</v>
      </c>
      <c r="H1580" s="1">
        <f t="shared" si="139"/>
        <v>1</v>
      </c>
      <c r="I1580" s="1">
        <f t="shared" si="138"/>
        <v>9</v>
      </c>
    </row>
    <row r="1581" spans="1:9" x14ac:dyDescent="0.35">
      <c r="A1581" s="321">
        <f t="shared" si="136"/>
        <v>42069.374999996253</v>
      </c>
      <c r="B1581" s="303"/>
      <c r="C1581" s="303">
        <v>1546</v>
      </c>
      <c r="D1581" s="304">
        <f>INDEX(Method_calculation!$J$161:$L$184,Output_interface!I1581,Output_interface!H1581)</f>
        <v>0</v>
      </c>
      <c r="E1581" s="304">
        <f>INDEX(Method_calculation!$J$194:$L$217,Output_interface!I1581,Output_interface!H1581)</f>
        <v>0</v>
      </c>
      <c r="G1581" s="1">
        <f>VLOOKUP(A1581+1/48,Interface!$B$118:$D$483,3)</f>
        <v>5</v>
      </c>
      <c r="H1581" s="1">
        <f t="shared" si="139"/>
        <v>1</v>
      </c>
      <c r="I1581" s="1">
        <f t="shared" si="138"/>
        <v>10</v>
      </c>
    </row>
    <row r="1582" spans="1:9" x14ac:dyDescent="0.35">
      <c r="A1582" s="321">
        <f t="shared" si="136"/>
        <v>42069.416666662917</v>
      </c>
      <c r="B1582" s="303"/>
      <c r="C1582" s="303">
        <v>1547</v>
      </c>
      <c r="D1582" s="304">
        <f>INDEX(Method_calculation!$J$161:$L$184,Output_interface!I1582,Output_interface!H1582)</f>
        <v>0</v>
      </c>
      <c r="E1582" s="304">
        <f>INDEX(Method_calculation!$J$194:$L$217,Output_interface!I1582,Output_interface!H1582)</f>
        <v>0</v>
      </c>
      <c r="G1582" s="1">
        <f>VLOOKUP(A1582+1/48,Interface!$B$118:$D$483,3)</f>
        <v>5</v>
      </c>
      <c r="H1582" s="1">
        <f t="shared" si="139"/>
        <v>1</v>
      </c>
      <c r="I1582" s="1">
        <f t="shared" si="138"/>
        <v>11</v>
      </c>
    </row>
    <row r="1583" spans="1:9" x14ac:dyDescent="0.35">
      <c r="A1583" s="321">
        <f t="shared" si="136"/>
        <v>42069.458333329581</v>
      </c>
      <c r="B1583" s="303"/>
      <c r="C1583" s="303">
        <v>1548</v>
      </c>
      <c r="D1583" s="304">
        <f>INDEX(Method_calculation!$J$161:$L$184,Output_interface!I1583,Output_interface!H1583)</f>
        <v>0</v>
      </c>
      <c r="E1583" s="304">
        <f>INDEX(Method_calculation!$J$194:$L$217,Output_interface!I1583,Output_interface!H1583)</f>
        <v>0</v>
      </c>
      <c r="G1583" s="1">
        <f>VLOOKUP(A1583+1/48,Interface!$B$118:$D$483,3)</f>
        <v>5</v>
      </c>
      <c r="H1583" s="1">
        <f t="shared" si="139"/>
        <v>1</v>
      </c>
      <c r="I1583" s="1">
        <f t="shared" si="138"/>
        <v>12</v>
      </c>
    </row>
    <row r="1584" spans="1:9" x14ac:dyDescent="0.35">
      <c r="A1584" s="321">
        <f t="shared" si="136"/>
        <v>42069.499999996246</v>
      </c>
      <c r="B1584" s="303"/>
      <c r="C1584" s="303">
        <v>1549</v>
      </c>
      <c r="D1584" s="304">
        <f>INDEX(Method_calculation!$J$161:$L$184,Output_interface!I1584,Output_interface!H1584)</f>
        <v>0</v>
      </c>
      <c r="E1584" s="304">
        <f>INDEX(Method_calculation!$J$194:$L$217,Output_interface!I1584,Output_interface!H1584)</f>
        <v>0</v>
      </c>
      <c r="G1584" s="1">
        <f>VLOOKUP(A1584+1/48,Interface!$B$118:$D$483,3)</f>
        <v>5</v>
      </c>
      <c r="H1584" s="1">
        <f t="shared" si="139"/>
        <v>1</v>
      </c>
      <c r="I1584" s="1">
        <f t="shared" si="138"/>
        <v>13</v>
      </c>
    </row>
    <row r="1585" spans="1:9" x14ac:dyDescent="0.35">
      <c r="A1585" s="321">
        <f t="shared" si="136"/>
        <v>42069.54166666291</v>
      </c>
      <c r="B1585" s="303"/>
      <c r="C1585" s="303">
        <v>1550</v>
      </c>
      <c r="D1585" s="304">
        <f>INDEX(Method_calculation!$J$161:$L$184,Output_interface!I1585,Output_interface!H1585)</f>
        <v>0</v>
      </c>
      <c r="E1585" s="304">
        <f>INDEX(Method_calculation!$J$194:$L$217,Output_interface!I1585,Output_interface!H1585)</f>
        <v>0</v>
      </c>
      <c r="G1585" s="1">
        <f>VLOOKUP(A1585+1/48,Interface!$B$118:$D$483,3)</f>
        <v>5</v>
      </c>
      <c r="H1585" s="1">
        <f t="shared" si="139"/>
        <v>1</v>
      </c>
      <c r="I1585" s="1">
        <f t="shared" si="138"/>
        <v>14</v>
      </c>
    </row>
    <row r="1586" spans="1:9" x14ac:dyDescent="0.35">
      <c r="A1586" s="321">
        <f t="shared" si="136"/>
        <v>42069.583333329574</v>
      </c>
      <c r="B1586" s="303"/>
      <c r="C1586" s="303">
        <v>1551</v>
      </c>
      <c r="D1586" s="304">
        <f>INDEX(Method_calculation!$J$161:$L$184,Output_interface!I1586,Output_interface!H1586)</f>
        <v>0</v>
      </c>
      <c r="E1586" s="304">
        <f>INDEX(Method_calculation!$J$194:$L$217,Output_interface!I1586,Output_interface!H1586)</f>
        <v>0</v>
      </c>
      <c r="G1586" s="1">
        <f>VLOOKUP(A1586+1/48,Interface!$B$118:$D$483,3)</f>
        <v>5</v>
      </c>
      <c r="H1586" s="1">
        <f t="shared" si="139"/>
        <v>1</v>
      </c>
      <c r="I1586" s="1">
        <f t="shared" si="138"/>
        <v>15</v>
      </c>
    </row>
    <row r="1587" spans="1:9" x14ac:dyDescent="0.35">
      <c r="A1587" s="321">
        <f t="shared" si="136"/>
        <v>42069.624999996238</v>
      </c>
      <c r="B1587" s="303"/>
      <c r="C1587" s="303">
        <v>1552</v>
      </c>
      <c r="D1587" s="304">
        <f>INDEX(Method_calculation!$J$161:$L$184,Output_interface!I1587,Output_interface!H1587)</f>
        <v>0</v>
      </c>
      <c r="E1587" s="304">
        <f>INDEX(Method_calculation!$J$194:$L$217,Output_interface!I1587,Output_interface!H1587)</f>
        <v>0</v>
      </c>
      <c r="G1587" s="1">
        <f>VLOOKUP(A1587+1/48,Interface!$B$118:$D$483,3)</f>
        <v>5</v>
      </c>
      <c r="H1587" s="1">
        <f t="shared" si="139"/>
        <v>1</v>
      </c>
      <c r="I1587" s="1">
        <f t="shared" si="138"/>
        <v>16</v>
      </c>
    </row>
    <row r="1588" spans="1:9" x14ac:dyDescent="0.35">
      <c r="A1588" s="321">
        <f t="shared" si="136"/>
        <v>42069.666666662903</v>
      </c>
      <c r="B1588" s="303"/>
      <c r="C1588" s="303">
        <v>1553</v>
      </c>
      <c r="D1588" s="304">
        <f>INDEX(Method_calculation!$J$161:$L$184,Output_interface!I1588,Output_interface!H1588)</f>
        <v>0</v>
      </c>
      <c r="E1588" s="304">
        <f>INDEX(Method_calculation!$J$194:$L$217,Output_interface!I1588,Output_interface!H1588)</f>
        <v>0</v>
      </c>
      <c r="G1588" s="1">
        <f>VLOOKUP(A1588+1/48,Interface!$B$118:$D$483,3)</f>
        <v>5</v>
      </c>
      <c r="H1588" s="1">
        <f t="shared" si="139"/>
        <v>1</v>
      </c>
      <c r="I1588" s="1">
        <f t="shared" si="138"/>
        <v>17</v>
      </c>
    </row>
    <row r="1589" spans="1:9" x14ac:dyDescent="0.35">
      <c r="A1589" s="321">
        <f t="shared" si="136"/>
        <v>42069.708333329567</v>
      </c>
      <c r="B1589" s="303"/>
      <c r="C1589" s="303">
        <v>1554</v>
      </c>
      <c r="D1589" s="304">
        <f>INDEX(Method_calculation!$J$161:$L$184,Output_interface!I1589,Output_interface!H1589)</f>
        <v>0</v>
      </c>
      <c r="E1589" s="304">
        <f>INDEX(Method_calculation!$J$194:$L$217,Output_interface!I1589,Output_interface!H1589)</f>
        <v>0</v>
      </c>
      <c r="G1589" s="1">
        <f>VLOOKUP(A1589+1/48,Interface!$B$118:$D$483,3)</f>
        <v>5</v>
      </c>
      <c r="H1589" s="1">
        <f t="shared" si="139"/>
        <v>1</v>
      </c>
      <c r="I1589" s="1">
        <f t="shared" si="138"/>
        <v>18</v>
      </c>
    </row>
    <row r="1590" spans="1:9" x14ac:dyDescent="0.35">
      <c r="A1590" s="321">
        <f t="shared" si="136"/>
        <v>42069.749999996231</v>
      </c>
      <c r="B1590" s="303"/>
      <c r="C1590" s="303">
        <v>1555</v>
      </c>
      <c r="D1590" s="304">
        <f>INDEX(Method_calculation!$J$161:$L$184,Output_interface!I1590,Output_interface!H1590)</f>
        <v>0</v>
      </c>
      <c r="E1590" s="304">
        <f>INDEX(Method_calculation!$J$194:$L$217,Output_interface!I1590,Output_interface!H1590)</f>
        <v>0</v>
      </c>
      <c r="G1590" s="1">
        <f>VLOOKUP(A1590+1/48,Interface!$B$118:$D$483,3)</f>
        <v>5</v>
      </c>
      <c r="H1590" s="1">
        <f t="shared" si="139"/>
        <v>1</v>
      </c>
      <c r="I1590" s="1">
        <f t="shared" si="138"/>
        <v>19</v>
      </c>
    </row>
    <row r="1591" spans="1:9" x14ac:dyDescent="0.35">
      <c r="A1591" s="321">
        <f t="shared" si="136"/>
        <v>42069.791666662895</v>
      </c>
      <c r="B1591" s="303"/>
      <c r="C1591" s="303">
        <v>1556</v>
      </c>
      <c r="D1591" s="304">
        <f>INDEX(Method_calculation!$J$161:$L$184,Output_interface!I1591,Output_interface!H1591)</f>
        <v>0</v>
      </c>
      <c r="E1591" s="304">
        <f>INDEX(Method_calculation!$J$194:$L$217,Output_interface!I1591,Output_interface!H1591)</f>
        <v>0</v>
      </c>
      <c r="G1591" s="1">
        <f>VLOOKUP(A1591+1/48,Interface!$B$118:$D$483,3)</f>
        <v>5</v>
      </c>
      <c r="H1591" s="1">
        <f t="shared" si="139"/>
        <v>1</v>
      </c>
      <c r="I1591" s="1">
        <f t="shared" si="138"/>
        <v>20</v>
      </c>
    </row>
    <row r="1592" spans="1:9" x14ac:dyDescent="0.35">
      <c r="A1592" s="321">
        <f t="shared" si="136"/>
        <v>42069.83333332956</v>
      </c>
      <c r="B1592" s="303"/>
      <c r="C1592" s="303">
        <v>1557</v>
      </c>
      <c r="D1592" s="304">
        <f>INDEX(Method_calculation!$J$161:$L$184,Output_interface!I1592,Output_interface!H1592)</f>
        <v>0</v>
      </c>
      <c r="E1592" s="304">
        <f>INDEX(Method_calculation!$J$194:$L$217,Output_interface!I1592,Output_interface!H1592)</f>
        <v>0</v>
      </c>
      <c r="G1592" s="1">
        <f>VLOOKUP(A1592+1/48,Interface!$B$118:$D$483,3)</f>
        <v>5</v>
      </c>
      <c r="H1592" s="1">
        <f t="shared" si="139"/>
        <v>1</v>
      </c>
      <c r="I1592" s="1">
        <f t="shared" si="138"/>
        <v>21</v>
      </c>
    </row>
    <row r="1593" spans="1:9" x14ac:dyDescent="0.35">
      <c r="A1593" s="321">
        <f t="shared" si="136"/>
        <v>42069.874999996224</v>
      </c>
      <c r="B1593" s="303"/>
      <c r="C1593" s="303">
        <v>1558</v>
      </c>
      <c r="D1593" s="304">
        <f>INDEX(Method_calculation!$J$161:$L$184,Output_interface!I1593,Output_interface!H1593)</f>
        <v>0</v>
      </c>
      <c r="E1593" s="304">
        <f>INDEX(Method_calculation!$J$194:$L$217,Output_interface!I1593,Output_interface!H1593)</f>
        <v>0</v>
      </c>
      <c r="G1593" s="1">
        <f>VLOOKUP(A1593+1/48,Interface!$B$118:$D$483,3)</f>
        <v>5</v>
      </c>
      <c r="H1593" s="1">
        <f t="shared" si="139"/>
        <v>1</v>
      </c>
      <c r="I1593" s="1">
        <f t="shared" si="138"/>
        <v>22</v>
      </c>
    </row>
    <row r="1594" spans="1:9" x14ac:dyDescent="0.35">
      <c r="A1594" s="321">
        <f t="shared" si="136"/>
        <v>42069.916666662888</v>
      </c>
      <c r="B1594" s="303"/>
      <c r="C1594" s="303">
        <v>1559</v>
      </c>
      <c r="D1594" s="304">
        <f>INDEX(Method_calculation!$J$161:$L$184,Output_interface!I1594,Output_interface!H1594)</f>
        <v>0</v>
      </c>
      <c r="E1594" s="304">
        <f>INDEX(Method_calculation!$J$194:$L$217,Output_interface!I1594,Output_interface!H1594)</f>
        <v>0</v>
      </c>
      <c r="G1594" s="1">
        <f>VLOOKUP(A1594+1/48,Interface!$B$118:$D$483,3)</f>
        <v>5</v>
      </c>
      <c r="H1594" s="1">
        <f t="shared" si="139"/>
        <v>1</v>
      </c>
      <c r="I1594" s="1">
        <f t="shared" si="138"/>
        <v>23</v>
      </c>
    </row>
    <row r="1595" spans="1:9" x14ac:dyDescent="0.35">
      <c r="A1595" s="322">
        <f t="shared" si="136"/>
        <v>42069.958333329552</v>
      </c>
      <c r="B1595" s="306"/>
      <c r="C1595" s="306">
        <v>1560</v>
      </c>
      <c r="D1595" s="307">
        <f>INDEX(Method_calculation!$J$161:$L$184,Output_interface!I1595,Output_interface!H1595)</f>
        <v>0</v>
      </c>
      <c r="E1595" s="307">
        <f>INDEX(Method_calculation!$J$194:$L$217,Output_interface!I1595,Output_interface!H1595)</f>
        <v>0</v>
      </c>
      <c r="G1595" s="1">
        <f>VLOOKUP(A1595+1/48,Interface!$B$118:$D$483,3)</f>
        <v>5</v>
      </c>
      <c r="H1595" s="1">
        <f t="shared" si="139"/>
        <v>1</v>
      </c>
      <c r="I1595" s="1">
        <f t="shared" si="138"/>
        <v>24</v>
      </c>
    </row>
    <row r="1596" spans="1:9" x14ac:dyDescent="0.35">
      <c r="A1596" s="299">
        <f t="shared" si="136"/>
        <v>42069.999999996217</v>
      </c>
      <c r="B1596" s="300" t="str">
        <f t="shared" ref="B1596" si="140">INDEX($H$27:$H$29,H1596)</f>
        <v>Saturday</v>
      </c>
      <c r="C1596" s="300">
        <v>1561</v>
      </c>
      <c r="D1596" s="301">
        <f>INDEX(Method_calculation!$J$161:$L$184,Output_interface!I1596,Output_interface!H1596)</f>
        <v>0</v>
      </c>
      <c r="E1596" s="301">
        <f>INDEX(Method_calculation!$J$194:$L$217,Output_interface!I1596,Output_interface!H1596)</f>
        <v>0</v>
      </c>
      <c r="G1596" s="1">
        <f>VLOOKUP(A1596+1/48,Interface!$B$118:$D$483,3)</f>
        <v>6</v>
      </c>
      <c r="H1596" s="1">
        <f t="shared" si="139"/>
        <v>2</v>
      </c>
      <c r="I1596" s="1">
        <f t="shared" si="138"/>
        <v>1</v>
      </c>
    </row>
    <row r="1597" spans="1:9" x14ac:dyDescent="0.35">
      <c r="A1597" s="321">
        <f t="shared" si="136"/>
        <v>42070.041666662881</v>
      </c>
      <c r="B1597" s="303"/>
      <c r="C1597" s="303">
        <v>1562</v>
      </c>
      <c r="D1597" s="304">
        <f>INDEX(Method_calculation!$J$161:$L$184,Output_interface!I1597,Output_interface!H1597)</f>
        <v>0</v>
      </c>
      <c r="E1597" s="304">
        <f>INDEX(Method_calculation!$J$194:$L$217,Output_interface!I1597,Output_interface!H1597)</f>
        <v>0</v>
      </c>
      <c r="G1597" s="1">
        <f>VLOOKUP(A1597+1/48,Interface!$B$118:$D$483,3)</f>
        <v>6</v>
      </c>
      <c r="H1597" s="1">
        <f t="shared" si="139"/>
        <v>2</v>
      </c>
      <c r="I1597" s="1">
        <f t="shared" si="138"/>
        <v>2</v>
      </c>
    </row>
    <row r="1598" spans="1:9" x14ac:dyDescent="0.35">
      <c r="A1598" s="321">
        <f t="shared" si="136"/>
        <v>42070.083333329545</v>
      </c>
      <c r="B1598" s="303"/>
      <c r="C1598" s="303">
        <v>1563</v>
      </c>
      <c r="D1598" s="304">
        <f>INDEX(Method_calculation!$J$161:$L$184,Output_interface!I1598,Output_interface!H1598)</f>
        <v>0</v>
      </c>
      <c r="E1598" s="304">
        <f>INDEX(Method_calculation!$J$194:$L$217,Output_interface!I1598,Output_interface!H1598)</f>
        <v>0</v>
      </c>
      <c r="G1598" s="1">
        <f>VLOOKUP(A1598+1/48,Interface!$B$118:$D$483,3)</f>
        <v>6</v>
      </c>
      <c r="H1598" s="1">
        <f t="shared" si="139"/>
        <v>2</v>
      </c>
      <c r="I1598" s="1">
        <f t="shared" si="138"/>
        <v>3</v>
      </c>
    </row>
    <row r="1599" spans="1:9" x14ac:dyDescent="0.35">
      <c r="A1599" s="321">
        <f t="shared" si="136"/>
        <v>42070.124999996209</v>
      </c>
      <c r="B1599" s="303"/>
      <c r="C1599" s="303">
        <v>1564</v>
      </c>
      <c r="D1599" s="304">
        <f>INDEX(Method_calculation!$J$161:$L$184,Output_interface!I1599,Output_interface!H1599)</f>
        <v>0</v>
      </c>
      <c r="E1599" s="304">
        <f>INDEX(Method_calculation!$J$194:$L$217,Output_interface!I1599,Output_interface!H1599)</f>
        <v>0</v>
      </c>
      <c r="G1599" s="1">
        <f>VLOOKUP(A1599+1/48,Interface!$B$118:$D$483,3)</f>
        <v>6</v>
      </c>
      <c r="H1599" s="1">
        <f t="shared" si="139"/>
        <v>2</v>
      </c>
      <c r="I1599" s="1">
        <f t="shared" si="138"/>
        <v>4</v>
      </c>
    </row>
    <row r="1600" spans="1:9" x14ac:dyDescent="0.35">
      <c r="A1600" s="321">
        <f t="shared" si="136"/>
        <v>42070.166666662873</v>
      </c>
      <c r="B1600" s="303"/>
      <c r="C1600" s="303">
        <v>1565</v>
      </c>
      <c r="D1600" s="304">
        <f>INDEX(Method_calculation!$J$161:$L$184,Output_interface!I1600,Output_interface!H1600)</f>
        <v>0</v>
      </c>
      <c r="E1600" s="304">
        <f>INDEX(Method_calculation!$J$194:$L$217,Output_interface!I1600,Output_interface!H1600)</f>
        <v>0</v>
      </c>
      <c r="G1600" s="1">
        <f>VLOOKUP(A1600+1/48,Interface!$B$118:$D$483,3)</f>
        <v>6</v>
      </c>
      <c r="H1600" s="1">
        <f t="shared" si="139"/>
        <v>2</v>
      </c>
      <c r="I1600" s="1">
        <f t="shared" si="138"/>
        <v>5</v>
      </c>
    </row>
    <row r="1601" spans="1:9" x14ac:dyDescent="0.35">
      <c r="A1601" s="321">
        <f t="shared" si="136"/>
        <v>42070.208333329538</v>
      </c>
      <c r="B1601" s="303"/>
      <c r="C1601" s="303">
        <v>1566</v>
      </c>
      <c r="D1601" s="304">
        <f>INDEX(Method_calculation!$J$161:$L$184,Output_interface!I1601,Output_interface!H1601)</f>
        <v>0</v>
      </c>
      <c r="E1601" s="304">
        <f>INDEX(Method_calculation!$J$194:$L$217,Output_interface!I1601,Output_interface!H1601)</f>
        <v>0</v>
      </c>
      <c r="G1601" s="1">
        <f>VLOOKUP(A1601+1/48,Interface!$B$118:$D$483,3)</f>
        <v>6</v>
      </c>
      <c r="H1601" s="1">
        <f t="shared" si="139"/>
        <v>2</v>
      </c>
      <c r="I1601" s="1">
        <f t="shared" si="138"/>
        <v>6</v>
      </c>
    </row>
    <row r="1602" spans="1:9" x14ac:dyDescent="0.35">
      <c r="A1602" s="321">
        <f t="shared" si="136"/>
        <v>42070.249999996202</v>
      </c>
      <c r="B1602" s="303"/>
      <c r="C1602" s="303">
        <v>1567</v>
      </c>
      <c r="D1602" s="304">
        <f>INDEX(Method_calculation!$J$161:$L$184,Output_interface!I1602,Output_interface!H1602)</f>
        <v>0</v>
      </c>
      <c r="E1602" s="304">
        <f>INDEX(Method_calculation!$J$194:$L$217,Output_interface!I1602,Output_interface!H1602)</f>
        <v>0</v>
      </c>
      <c r="G1602" s="1">
        <f>VLOOKUP(A1602+1/48,Interface!$B$118:$D$483,3)</f>
        <v>6</v>
      </c>
      <c r="H1602" s="1">
        <f t="shared" si="139"/>
        <v>2</v>
      </c>
      <c r="I1602" s="1">
        <f t="shared" si="138"/>
        <v>7</v>
      </c>
    </row>
    <row r="1603" spans="1:9" x14ac:dyDescent="0.35">
      <c r="A1603" s="321">
        <f t="shared" si="136"/>
        <v>42070.291666662866</v>
      </c>
      <c r="B1603" s="303"/>
      <c r="C1603" s="303">
        <v>1568</v>
      </c>
      <c r="D1603" s="304">
        <f>INDEX(Method_calculation!$J$161:$L$184,Output_interface!I1603,Output_interface!H1603)</f>
        <v>0</v>
      </c>
      <c r="E1603" s="304">
        <f>INDEX(Method_calculation!$J$194:$L$217,Output_interface!I1603,Output_interface!H1603)</f>
        <v>0</v>
      </c>
      <c r="G1603" s="1">
        <f>VLOOKUP(A1603+1/48,Interface!$B$118:$D$483,3)</f>
        <v>6</v>
      </c>
      <c r="H1603" s="1">
        <f t="shared" si="139"/>
        <v>2</v>
      </c>
      <c r="I1603" s="1">
        <f t="shared" si="138"/>
        <v>8</v>
      </c>
    </row>
    <row r="1604" spans="1:9" x14ac:dyDescent="0.35">
      <c r="A1604" s="321">
        <f t="shared" si="136"/>
        <v>42070.33333332953</v>
      </c>
      <c r="B1604" s="303"/>
      <c r="C1604" s="303">
        <v>1569</v>
      </c>
      <c r="D1604" s="304">
        <f>INDEX(Method_calculation!$J$161:$L$184,Output_interface!I1604,Output_interface!H1604)</f>
        <v>0</v>
      </c>
      <c r="E1604" s="304">
        <f>INDEX(Method_calculation!$J$194:$L$217,Output_interface!I1604,Output_interface!H1604)</f>
        <v>0</v>
      </c>
      <c r="G1604" s="1">
        <f>VLOOKUP(A1604+1/48,Interface!$B$118:$D$483,3)</f>
        <v>6</v>
      </c>
      <c r="H1604" s="1">
        <f t="shared" si="139"/>
        <v>2</v>
      </c>
      <c r="I1604" s="1">
        <f t="shared" si="138"/>
        <v>9</v>
      </c>
    </row>
    <row r="1605" spans="1:9" x14ac:dyDescent="0.35">
      <c r="A1605" s="321">
        <f t="shared" si="136"/>
        <v>42070.374999996195</v>
      </c>
      <c r="B1605" s="303"/>
      <c r="C1605" s="303">
        <v>1570</v>
      </c>
      <c r="D1605" s="304">
        <f>INDEX(Method_calculation!$J$161:$L$184,Output_interface!I1605,Output_interface!H1605)</f>
        <v>0</v>
      </c>
      <c r="E1605" s="304">
        <f>INDEX(Method_calculation!$J$194:$L$217,Output_interface!I1605,Output_interface!H1605)</f>
        <v>0</v>
      </c>
      <c r="G1605" s="1">
        <f>VLOOKUP(A1605+1/48,Interface!$B$118:$D$483,3)</f>
        <v>6</v>
      </c>
      <c r="H1605" s="1">
        <f t="shared" si="139"/>
        <v>2</v>
      </c>
      <c r="I1605" s="1">
        <f t="shared" si="138"/>
        <v>10</v>
      </c>
    </row>
    <row r="1606" spans="1:9" x14ac:dyDescent="0.35">
      <c r="A1606" s="321">
        <f t="shared" si="136"/>
        <v>42070.416666662859</v>
      </c>
      <c r="B1606" s="303"/>
      <c r="C1606" s="303">
        <v>1571</v>
      </c>
      <c r="D1606" s="304">
        <f>INDEX(Method_calculation!$J$161:$L$184,Output_interface!I1606,Output_interface!H1606)</f>
        <v>0</v>
      </c>
      <c r="E1606" s="304">
        <f>INDEX(Method_calculation!$J$194:$L$217,Output_interface!I1606,Output_interface!H1606)</f>
        <v>0</v>
      </c>
      <c r="G1606" s="1">
        <f>VLOOKUP(A1606+1/48,Interface!$B$118:$D$483,3)</f>
        <v>6</v>
      </c>
      <c r="H1606" s="1">
        <f t="shared" si="139"/>
        <v>2</v>
      </c>
      <c r="I1606" s="1">
        <f t="shared" si="138"/>
        <v>11</v>
      </c>
    </row>
    <row r="1607" spans="1:9" x14ac:dyDescent="0.35">
      <c r="A1607" s="321">
        <f t="shared" si="136"/>
        <v>42070.458333329523</v>
      </c>
      <c r="B1607" s="303"/>
      <c r="C1607" s="303">
        <v>1572</v>
      </c>
      <c r="D1607" s="304">
        <f>INDEX(Method_calculation!$J$161:$L$184,Output_interface!I1607,Output_interface!H1607)</f>
        <v>0</v>
      </c>
      <c r="E1607" s="304">
        <f>INDEX(Method_calculation!$J$194:$L$217,Output_interface!I1607,Output_interface!H1607)</f>
        <v>0</v>
      </c>
      <c r="G1607" s="1">
        <f>VLOOKUP(A1607+1/48,Interface!$B$118:$D$483,3)</f>
        <v>6</v>
      </c>
      <c r="H1607" s="1">
        <f t="shared" si="139"/>
        <v>2</v>
      </c>
      <c r="I1607" s="1">
        <f t="shared" si="138"/>
        <v>12</v>
      </c>
    </row>
    <row r="1608" spans="1:9" x14ac:dyDescent="0.35">
      <c r="A1608" s="321">
        <f t="shared" si="136"/>
        <v>42070.499999996187</v>
      </c>
      <c r="B1608" s="303"/>
      <c r="C1608" s="303">
        <v>1573</v>
      </c>
      <c r="D1608" s="304">
        <f>INDEX(Method_calculation!$J$161:$L$184,Output_interface!I1608,Output_interface!H1608)</f>
        <v>0</v>
      </c>
      <c r="E1608" s="304">
        <f>INDEX(Method_calculation!$J$194:$L$217,Output_interface!I1608,Output_interface!H1608)</f>
        <v>0</v>
      </c>
      <c r="G1608" s="1">
        <f>VLOOKUP(A1608+1/48,Interface!$B$118:$D$483,3)</f>
        <v>6</v>
      </c>
      <c r="H1608" s="1">
        <f t="shared" si="139"/>
        <v>2</v>
      </c>
      <c r="I1608" s="1">
        <f t="shared" si="138"/>
        <v>13</v>
      </c>
    </row>
    <row r="1609" spans="1:9" x14ac:dyDescent="0.35">
      <c r="A1609" s="321">
        <f t="shared" si="136"/>
        <v>42070.541666662852</v>
      </c>
      <c r="B1609" s="303"/>
      <c r="C1609" s="303">
        <v>1574</v>
      </c>
      <c r="D1609" s="304">
        <f>INDEX(Method_calculation!$J$161:$L$184,Output_interface!I1609,Output_interface!H1609)</f>
        <v>0</v>
      </c>
      <c r="E1609" s="304">
        <f>INDEX(Method_calculation!$J$194:$L$217,Output_interface!I1609,Output_interface!H1609)</f>
        <v>0</v>
      </c>
      <c r="G1609" s="1">
        <f>VLOOKUP(A1609+1/48,Interface!$B$118:$D$483,3)</f>
        <v>6</v>
      </c>
      <c r="H1609" s="1">
        <f t="shared" si="139"/>
        <v>2</v>
      </c>
      <c r="I1609" s="1">
        <f t="shared" si="138"/>
        <v>14</v>
      </c>
    </row>
    <row r="1610" spans="1:9" x14ac:dyDescent="0.35">
      <c r="A1610" s="321">
        <f t="shared" si="136"/>
        <v>42070.583333329516</v>
      </c>
      <c r="B1610" s="303"/>
      <c r="C1610" s="303">
        <v>1575</v>
      </c>
      <c r="D1610" s="304">
        <f>INDEX(Method_calculation!$J$161:$L$184,Output_interface!I1610,Output_interface!H1610)</f>
        <v>0</v>
      </c>
      <c r="E1610" s="304">
        <f>INDEX(Method_calculation!$J$194:$L$217,Output_interface!I1610,Output_interface!H1610)</f>
        <v>0</v>
      </c>
      <c r="G1610" s="1">
        <f>VLOOKUP(A1610+1/48,Interface!$B$118:$D$483,3)</f>
        <v>6</v>
      </c>
      <c r="H1610" s="1">
        <f t="shared" si="139"/>
        <v>2</v>
      </c>
      <c r="I1610" s="1">
        <f t="shared" si="138"/>
        <v>15</v>
      </c>
    </row>
    <row r="1611" spans="1:9" x14ac:dyDescent="0.35">
      <c r="A1611" s="321">
        <f t="shared" si="136"/>
        <v>42070.62499999618</v>
      </c>
      <c r="B1611" s="303"/>
      <c r="C1611" s="303">
        <v>1576</v>
      </c>
      <c r="D1611" s="304">
        <f>INDEX(Method_calculation!$J$161:$L$184,Output_interface!I1611,Output_interface!H1611)</f>
        <v>0</v>
      </c>
      <c r="E1611" s="304">
        <f>INDEX(Method_calculation!$J$194:$L$217,Output_interface!I1611,Output_interface!H1611)</f>
        <v>0</v>
      </c>
      <c r="G1611" s="1">
        <f>VLOOKUP(A1611+1/48,Interface!$B$118:$D$483,3)</f>
        <v>6</v>
      </c>
      <c r="H1611" s="1">
        <f t="shared" si="139"/>
        <v>2</v>
      </c>
      <c r="I1611" s="1">
        <f t="shared" si="138"/>
        <v>16</v>
      </c>
    </row>
    <row r="1612" spans="1:9" x14ac:dyDescent="0.35">
      <c r="A1612" s="321">
        <f t="shared" si="136"/>
        <v>42070.666666662844</v>
      </c>
      <c r="B1612" s="303"/>
      <c r="C1612" s="303">
        <v>1577</v>
      </c>
      <c r="D1612" s="304">
        <f>INDEX(Method_calculation!$J$161:$L$184,Output_interface!I1612,Output_interface!H1612)</f>
        <v>0</v>
      </c>
      <c r="E1612" s="304">
        <f>INDEX(Method_calculation!$J$194:$L$217,Output_interface!I1612,Output_interface!H1612)</f>
        <v>0</v>
      </c>
      <c r="G1612" s="1">
        <f>VLOOKUP(A1612+1/48,Interface!$B$118:$D$483,3)</f>
        <v>6</v>
      </c>
      <c r="H1612" s="1">
        <f t="shared" si="139"/>
        <v>2</v>
      </c>
      <c r="I1612" s="1">
        <f t="shared" si="138"/>
        <v>17</v>
      </c>
    </row>
    <row r="1613" spans="1:9" x14ac:dyDescent="0.35">
      <c r="A1613" s="321">
        <f t="shared" si="136"/>
        <v>42070.708333329509</v>
      </c>
      <c r="B1613" s="303"/>
      <c r="C1613" s="303">
        <v>1578</v>
      </c>
      <c r="D1613" s="304">
        <f>INDEX(Method_calculation!$J$161:$L$184,Output_interface!I1613,Output_interface!H1613)</f>
        <v>0</v>
      </c>
      <c r="E1613" s="304">
        <f>INDEX(Method_calculation!$J$194:$L$217,Output_interface!I1613,Output_interface!H1613)</f>
        <v>0</v>
      </c>
      <c r="G1613" s="1">
        <f>VLOOKUP(A1613+1/48,Interface!$B$118:$D$483,3)</f>
        <v>6</v>
      </c>
      <c r="H1613" s="1">
        <f t="shared" si="139"/>
        <v>2</v>
      </c>
      <c r="I1613" s="1">
        <f t="shared" si="138"/>
        <v>18</v>
      </c>
    </row>
    <row r="1614" spans="1:9" x14ac:dyDescent="0.35">
      <c r="A1614" s="321">
        <f t="shared" si="136"/>
        <v>42070.749999996173</v>
      </c>
      <c r="B1614" s="303"/>
      <c r="C1614" s="303">
        <v>1579</v>
      </c>
      <c r="D1614" s="304">
        <f>INDEX(Method_calculation!$J$161:$L$184,Output_interface!I1614,Output_interface!H1614)</f>
        <v>0</v>
      </c>
      <c r="E1614" s="304">
        <f>INDEX(Method_calculation!$J$194:$L$217,Output_interface!I1614,Output_interface!H1614)</f>
        <v>0</v>
      </c>
      <c r="G1614" s="1">
        <f>VLOOKUP(A1614+1/48,Interface!$B$118:$D$483,3)</f>
        <v>6</v>
      </c>
      <c r="H1614" s="1">
        <f t="shared" si="139"/>
        <v>2</v>
      </c>
      <c r="I1614" s="1">
        <f t="shared" si="138"/>
        <v>19</v>
      </c>
    </row>
    <row r="1615" spans="1:9" x14ac:dyDescent="0.35">
      <c r="A1615" s="321">
        <f t="shared" si="136"/>
        <v>42070.791666662837</v>
      </c>
      <c r="B1615" s="303"/>
      <c r="C1615" s="303">
        <v>1580</v>
      </c>
      <c r="D1615" s="304">
        <f>INDEX(Method_calculation!$J$161:$L$184,Output_interface!I1615,Output_interface!H1615)</f>
        <v>0</v>
      </c>
      <c r="E1615" s="304">
        <f>INDEX(Method_calculation!$J$194:$L$217,Output_interface!I1615,Output_interface!H1615)</f>
        <v>0</v>
      </c>
      <c r="G1615" s="1">
        <f>VLOOKUP(A1615+1/48,Interface!$B$118:$D$483,3)</f>
        <v>6</v>
      </c>
      <c r="H1615" s="1">
        <f t="shared" si="139"/>
        <v>2</v>
      </c>
      <c r="I1615" s="1">
        <f t="shared" si="138"/>
        <v>20</v>
      </c>
    </row>
    <row r="1616" spans="1:9" x14ac:dyDescent="0.35">
      <c r="A1616" s="321">
        <f t="shared" ref="A1616:A1679" si="141">+A1615+1/24</f>
        <v>42070.833333329501</v>
      </c>
      <c r="B1616" s="303"/>
      <c r="C1616" s="303">
        <v>1581</v>
      </c>
      <c r="D1616" s="304">
        <f>INDEX(Method_calculation!$J$161:$L$184,Output_interface!I1616,Output_interface!H1616)</f>
        <v>0</v>
      </c>
      <c r="E1616" s="304">
        <f>INDEX(Method_calculation!$J$194:$L$217,Output_interface!I1616,Output_interface!H1616)</f>
        <v>0</v>
      </c>
      <c r="G1616" s="1">
        <f>VLOOKUP(A1616+1/48,Interface!$B$118:$D$483,3)</f>
        <v>6</v>
      </c>
      <c r="H1616" s="1">
        <f t="shared" si="139"/>
        <v>2</v>
      </c>
      <c r="I1616" s="1">
        <f t="shared" si="138"/>
        <v>21</v>
      </c>
    </row>
    <row r="1617" spans="1:9" x14ac:dyDescent="0.35">
      <c r="A1617" s="321">
        <f t="shared" si="141"/>
        <v>42070.874999996166</v>
      </c>
      <c r="B1617" s="303"/>
      <c r="C1617" s="303">
        <v>1582</v>
      </c>
      <c r="D1617" s="304">
        <f>INDEX(Method_calculation!$J$161:$L$184,Output_interface!I1617,Output_interface!H1617)</f>
        <v>0</v>
      </c>
      <c r="E1617" s="304">
        <f>INDEX(Method_calculation!$J$194:$L$217,Output_interface!I1617,Output_interface!H1617)</f>
        <v>0</v>
      </c>
      <c r="G1617" s="1">
        <f>VLOOKUP(A1617+1/48,Interface!$B$118:$D$483,3)</f>
        <v>6</v>
      </c>
      <c r="H1617" s="1">
        <f t="shared" si="139"/>
        <v>2</v>
      </c>
      <c r="I1617" s="1">
        <f t="shared" si="138"/>
        <v>22</v>
      </c>
    </row>
    <row r="1618" spans="1:9" x14ac:dyDescent="0.35">
      <c r="A1618" s="321">
        <f t="shared" si="141"/>
        <v>42070.91666666283</v>
      </c>
      <c r="B1618" s="303"/>
      <c r="C1618" s="303">
        <v>1583</v>
      </c>
      <c r="D1618" s="304">
        <f>INDEX(Method_calculation!$J$161:$L$184,Output_interface!I1618,Output_interface!H1618)</f>
        <v>0</v>
      </c>
      <c r="E1618" s="304">
        <f>INDEX(Method_calculation!$J$194:$L$217,Output_interface!I1618,Output_interface!H1618)</f>
        <v>0</v>
      </c>
      <c r="G1618" s="1">
        <f>VLOOKUP(A1618+1/48,Interface!$B$118:$D$483,3)</f>
        <v>6</v>
      </c>
      <c r="H1618" s="1">
        <f t="shared" si="139"/>
        <v>2</v>
      </c>
      <c r="I1618" s="1">
        <f t="shared" si="138"/>
        <v>23</v>
      </c>
    </row>
    <row r="1619" spans="1:9" x14ac:dyDescent="0.35">
      <c r="A1619" s="322">
        <f t="shared" si="141"/>
        <v>42070.958333329494</v>
      </c>
      <c r="B1619" s="306"/>
      <c r="C1619" s="306">
        <v>1584</v>
      </c>
      <c r="D1619" s="307">
        <f>INDEX(Method_calculation!$J$161:$L$184,Output_interface!I1619,Output_interface!H1619)</f>
        <v>0</v>
      </c>
      <c r="E1619" s="307">
        <f>INDEX(Method_calculation!$J$194:$L$217,Output_interface!I1619,Output_interface!H1619)</f>
        <v>0</v>
      </c>
      <c r="G1619" s="1">
        <f>VLOOKUP(A1619+1/48,Interface!$B$118:$D$483,3)</f>
        <v>6</v>
      </c>
      <c r="H1619" s="1">
        <f t="shared" si="139"/>
        <v>2</v>
      </c>
      <c r="I1619" s="1">
        <f t="shared" si="138"/>
        <v>24</v>
      </c>
    </row>
    <row r="1620" spans="1:9" x14ac:dyDescent="0.35">
      <c r="A1620" s="299">
        <f t="shared" si="141"/>
        <v>42070.999999996158</v>
      </c>
      <c r="B1620" s="300" t="str">
        <f t="shared" ref="B1620" si="142">INDEX($H$27:$H$29,H1620)</f>
        <v>Holiday</v>
      </c>
      <c r="C1620" s="300">
        <v>1585</v>
      </c>
      <c r="D1620" s="301">
        <f>INDEX(Method_calculation!$J$161:$L$184,Output_interface!I1620,Output_interface!H1620)</f>
        <v>0</v>
      </c>
      <c r="E1620" s="301">
        <f>INDEX(Method_calculation!$J$194:$L$217,Output_interface!I1620,Output_interface!H1620)</f>
        <v>0</v>
      </c>
      <c r="G1620" s="1">
        <f>VLOOKUP(A1620+1/48,Interface!$B$118:$D$483,3)</f>
        <v>7</v>
      </c>
      <c r="H1620" s="1">
        <f t="shared" si="139"/>
        <v>3</v>
      </c>
      <c r="I1620" s="1">
        <f t="shared" si="138"/>
        <v>1</v>
      </c>
    </row>
    <row r="1621" spans="1:9" x14ac:dyDescent="0.35">
      <c r="A1621" s="321">
        <f t="shared" si="141"/>
        <v>42071.041666662823</v>
      </c>
      <c r="B1621" s="303"/>
      <c r="C1621" s="303">
        <v>1586</v>
      </c>
      <c r="D1621" s="304">
        <f>INDEX(Method_calculation!$J$161:$L$184,Output_interface!I1621,Output_interface!H1621)</f>
        <v>0</v>
      </c>
      <c r="E1621" s="304">
        <f>INDEX(Method_calculation!$J$194:$L$217,Output_interface!I1621,Output_interface!H1621)</f>
        <v>0</v>
      </c>
      <c r="G1621" s="1">
        <f>VLOOKUP(A1621+1/48,Interface!$B$118:$D$483,3)</f>
        <v>7</v>
      </c>
      <c r="H1621" s="1">
        <f t="shared" si="139"/>
        <v>3</v>
      </c>
      <c r="I1621" s="1">
        <f t="shared" si="138"/>
        <v>2</v>
      </c>
    </row>
    <row r="1622" spans="1:9" x14ac:dyDescent="0.35">
      <c r="A1622" s="321">
        <f t="shared" si="141"/>
        <v>42071.083333329487</v>
      </c>
      <c r="B1622" s="303"/>
      <c r="C1622" s="303">
        <v>1587</v>
      </c>
      <c r="D1622" s="304">
        <f>INDEX(Method_calculation!$J$161:$L$184,Output_interface!I1622,Output_interface!H1622)</f>
        <v>0</v>
      </c>
      <c r="E1622" s="304">
        <f>INDEX(Method_calculation!$J$194:$L$217,Output_interface!I1622,Output_interface!H1622)</f>
        <v>0</v>
      </c>
      <c r="G1622" s="1">
        <f>VLOOKUP(A1622+1/48,Interface!$B$118:$D$483,3)</f>
        <v>7</v>
      </c>
      <c r="H1622" s="1">
        <f t="shared" si="139"/>
        <v>3</v>
      </c>
      <c r="I1622" s="1">
        <f t="shared" si="138"/>
        <v>3</v>
      </c>
    </row>
    <row r="1623" spans="1:9" x14ac:dyDescent="0.35">
      <c r="A1623" s="321">
        <f t="shared" si="141"/>
        <v>42071.124999996151</v>
      </c>
      <c r="B1623" s="303"/>
      <c r="C1623" s="303">
        <v>1588</v>
      </c>
      <c r="D1623" s="304">
        <f>INDEX(Method_calculation!$J$161:$L$184,Output_interface!I1623,Output_interface!H1623)</f>
        <v>0</v>
      </c>
      <c r="E1623" s="304">
        <f>INDEX(Method_calculation!$J$194:$L$217,Output_interface!I1623,Output_interface!H1623)</f>
        <v>0</v>
      </c>
      <c r="G1623" s="1">
        <f>VLOOKUP(A1623+1/48,Interface!$B$118:$D$483,3)</f>
        <v>7</v>
      </c>
      <c r="H1623" s="1">
        <f t="shared" si="139"/>
        <v>3</v>
      </c>
      <c r="I1623" s="1">
        <f t="shared" si="138"/>
        <v>4</v>
      </c>
    </row>
    <row r="1624" spans="1:9" x14ac:dyDescent="0.35">
      <c r="A1624" s="321">
        <f t="shared" si="141"/>
        <v>42071.166666662815</v>
      </c>
      <c r="B1624" s="303"/>
      <c r="C1624" s="303">
        <v>1589</v>
      </c>
      <c r="D1624" s="304">
        <f>INDEX(Method_calculation!$J$161:$L$184,Output_interface!I1624,Output_interface!H1624)</f>
        <v>0</v>
      </c>
      <c r="E1624" s="304">
        <f>INDEX(Method_calculation!$J$194:$L$217,Output_interface!I1624,Output_interface!H1624)</f>
        <v>0</v>
      </c>
      <c r="G1624" s="1">
        <f>VLOOKUP(A1624+1/48,Interface!$B$118:$D$483,3)</f>
        <v>7</v>
      </c>
      <c r="H1624" s="1">
        <f t="shared" si="139"/>
        <v>3</v>
      </c>
      <c r="I1624" s="1">
        <f t="shared" si="138"/>
        <v>5</v>
      </c>
    </row>
    <row r="1625" spans="1:9" x14ac:dyDescent="0.35">
      <c r="A1625" s="321">
        <f t="shared" si="141"/>
        <v>42071.20833332948</v>
      </c>
      <c r="B1625" s="303"/>
      <c r="C1625" s="303">
        <v>1590</v>
      </c>
      <c r="D1625" s="304">
        <f>INDEX(Method_calculation!$J$161:$L$184,Output_interface!I1625,Output_interface!H1625)</f>
        <v>0</v>
      </c>
      <c r="E1625" s="304">
        <f>INDEX(Method_calculation!$J$194:$L$217,Output_interface!I1625,Output_interface!H1625)</f>
        <v>0</v>
      </c>
      <c r="G1625" s="1">
        <f>VLOOKUP(A1625+1/48,Interface!$B$118:$D$483,3)</f>
        <v>7</v>
      </c>
      <c r="H1625" s="1">
        <f t="shared" si="139"/>
        <v>3</v>
      </c>
      <c r="I1625" s="1">
        <f t="shared" si="138"/>
        <v>6</v>
      </c>
    </row>
    <row r="1626" spans="1:9" x14ac:dyDescent="0.35">
      <c r="A1626" s="321">
        <f t="shared" si="141"/>
        <v>42071.249999996144</v>
      </c>
      <c r="B1626" s="303"/>
      <c r="C1626" s="303">
        <v>1591</v>
      </c>
      <c r="D1626" s="304">
        <f>INDEX(Method_calculation!$J$161:$L$184,Output_interface!I1626,Output_interface!H1626)</f>
        <v>0</v>
      </c>
      <c r="E1626" s="304">
        <f>INDEX(Method_calculation!$J$194:$L$217,Output_interface!I1626,Output_interface!H1626)</f>
        <v>0</v>
      </c>
      <c r="G1626" s="1">
        <f>VLOOKUP(A1626+1/48,Interface!$B$118:$D$483,3)</f>
        <v>7</v>
      </c>
      <c r="H1626" s="1">
        <f t="shared" si="139"/>
        <v>3</v>
      </c>
      <c r="I1626" s="1">
        <f t="shared" si="138"/>
        <v>7</v>
      </c>
    </row>
    <row r="1627" spans="1:9" x14ac:dyDescent="0.35">
      <c r="A1627" s="321">
        <f t="shared" si="141"/>
        <v>42071.291666662808</v>
      </c>
      <c r="B1627" s="303"/>
      <c r="C1627" s="303">
        <v>1592</v>
      </c>
      <c r="D1627" s="304">
        <f>INDEX(Method_calculation!$J$161:$L$184,Output_interface!I1627,Output_interface!H1627)</f>
        <v>0</v>
      </c>
      <c r="E1627" s="304">
        <f>INDEX(Method_calculation!$J$194:$L$217,Output_interface!I1627,Output_interface!H1627)</f>
        <v>0</v>
      </c>
      <c r="G1627" s="1">
        <f>VLOOKUP(A1627+1/48,Interface!$B$118:$D$483,3)</f>
        <v>7</v>
      </c>
      <c r="H1627" s="1">
        <f t="shared" si="139"/>
        <v>3</v>
      </c>
      <c r="I1627" s="1">
        <f t="shared" si="138"/>
        <v>8</v>
      </c>
    </row>
    <row r="1628" spans="1:9" x14ac:dyDescent="0.35">
      <c r="A1628" s="321">
        <f t="shared" si="141"/>
        <v>42071.333333329472</v>
      </c>
      <c r="B1628" s="303"/>
      <c r="C1628" s="303">
        <v>1593</v>
      </c>
      <c r="D1628" s="304">
        <f>INDEX(Method_calculation!$J$161:$L$184,Output_interface!I1628,Output_interface!H1628)</f>
        <v>0</v>
      </c>
      <c r="E1628" s="304">
        <f>INDEX(Method_calculation!$J$194:$L$217,Output_interface!I1628,Output_interface!H1628)</f>
        <v>0</v>
      </c>
      <c r="G1628" s="1">
        <f>VLOOKUP(A1628+1/48,Interface!$B$118:$D$483,3)</f>
        <v>7</v>
      </c>
      <c r="H1628" s="1">
        <f t="shared" si="139"/>
        <v>3</v>
      </c>
      <c r="I1628" s="1">
        <f t="shared" si="138"/>
        <v>9</v>
      </c>
    </row>
    <row r="1629" spans="1:9" x14ac:dyDescent="0.35">
      <c r="A1629" s="321">
        <f t="shared" si="141"/>
        <v>42071.374999996136</v>
      </c>
      <c r="B1629" s="303"/>
      <c r="C1629" s="303">
        <v>1594</v>
      </c>
      <c r="D1629" s="304">
        <f>INDEX(Method_calculation!$J$161:$L$184,Output_interface!I1629,Output_interface!H1629)</f>
        <v>0</v>
      </c>
      <c r="E1629" s="304">
        <f>INDEX(Method_calculation!$J$194:$L$217,Output_interface!I1629,Output_interface!H1629)</f>
        <v>0</v>
      </c>
      <c r="G1629" s="1">
        <f>VLOOKUP(A1629+1/48,Interface!$B$118:$D$483,3)</f>
        <v>7</v>
      </c>
      <c r="H1629" s="1">
        <f t="shared" si="139"/>
        <v>3</v>
      </c>
      <c r="I1629" s="1">
        <f t="shared" si="138"/>
        <v>10</v>
      </c>
    </row>
    <row r="1630" spans="1:9" x14ac:dyDescent="0.35">
      <c r="A1630" s="321">
        <f t="shared" si="141"/>
        <v>42071.416666662801</v>
      </c>
      <c r="B1630" s="303"/>
      <c r="C1630" s="303">
        <v>1595</v>
      </c>
      <c r="D1630" s="304">
        <f>INDEX(Method_calculation!$J$161:$L$184,Output_interface!I1630,Output_interface!H1630)</f>
        <v>0</v>
      </c>
      <c r="E1630" s="304">
        <f>INDEX(Method_calculation!$J$194:$L$217,Output_interface!I1630,Output_interface!H1630)</f>
        <v>0</v>
      </c>
      <c r="G1630" s="1">
        <f>VLOOKUP(A1630+1/48,Interface!$B$118:$D$483,3)</f>
        <v>7</v>
      </c>
      <c r="H1630" s="1">
        <f t="shared" si="139"/>
        <v>3</v>
      </c>
      <c r="I1630" s="1">
        <f t="shared" si="138"/>
        <v>11</v>
      </c>
    </row>
    <row r="1631" spans="1:9" x14ac:dyDescent="0.35">
      <c r="A1631" s="321">
        <f t="shared" si="141"/>
        <v>42071.458333329465</v>
      </c>
      <c r="B1631" s="303"/>
      <c r="C1631" s="303">
        <v>1596</v>
      </c>
      <c r="D1631" s="304">
        <f>INDEX(Method_calculation!$J$161:$L$184,Output_interface!I1631,Output_interface!H1631)</f>
        <v>0</v>
      </c>
      <c r="E1631" s="304">
        <f>INDEX(Method_calculation!$J$194:$L$217,Output_interface!I1631,Output_interface!H1631)</f>
        <v>0</v>
      </c>
      <c r="G1631" s="1">
        <f>VLOOKUP(A1631+1/48,Interface!$B$118:$D$483,3)</f>
        <v>7</v>
      </c>
      <c r="H1631" s="1">
        <f t="shared" si="139"/>
        <v>3</v>
      </c>
      <c r="I1631" s="1">
        <f t="shared" si="138"/>
        <v>12</v>
      </c>
    </row>
    <row r="1632" spans="1:9" x14ac:dyDescent="0.35">
      <c r="A1632" s="321">
        <f t="shared" si="141"/>
        <v>42071.499999996129</v>
      </c>
      <c r="B1632" s="303"/>
      <c r="C1632" s="303">
        <v>1597</v>
      </c>
      <c r="D1632" s="304">
        <f>INDEX(Method_calculation!$J$161:$L$184,Output_interface!I1632,Output_interface!H1632)</f>
        <v>0</v>
      </c>
      <c r="E1632" s="304">
        <f>INDEX(Method_calculation!$J$194:$L$217,Output_interface!I1632,Output_interface!H1632)</f>
        <v>0</v>
      </c>
      <c r="G1632" s="1">
        <f>VLOOKUP(A1632+1/48,Interface!$B$118:$D$483,3)</f>
        <v>7</v>
      </c>
      <c r="H1632" s="1">
        <f t="shared" si="139"/>
        <v>3</v>
      </c>
      <c r="I1632" s="1">
        <f t="shared" si="138"/>
        <v>13</v>
      </c>
    </row>
    <row r="1633" spans="1:9" x14ac:dyDescent="0.35">
      <c r="A1633" s="321">
        <f t="shared" si="141"/>
        <v>42071.541666662793</v>
      </c>
      <c r="B1633" s="303"/>
      <c r="C1633" s="303">
        <v>1598</v>
      </c>
      <c r="D1633" s="304">
        <f>INDEX(Method_calculation!$J$161:$L$184,Output_interface!I1633,Output_interface!H1633)</f>
        <v>0</v>
      </c>
      <c r="E1633" s="304">
        <f>INDEX(Method_calculation!$J$194:$L$217,Output_interface!I1633,Output_interface!H1633)</f>
        <v>0</v>
      </c>
      <c r="G1633" s="1">
        <f>VLOOKUP(A1633+1/48,Interface!$B$118:$D$483,3)</f>
        <v>7</v>
      </c>
      <c r="H1633" s="1">
        <f t="shared" si="139"/>
        <v>3</v>
      </c>
      <c r="I1633" s="1">
        <f t="shared" si="138"/>
        <v>14</v>
      </c>
    </row>
    <row r="1634" spans="1:9" x14ac:dyDescent="0.35">
      <c r="A1634" s="321">
        <f t="shared" si="141"/>
        <v>42071.583333329458</v>
      </c>
      <c r="B1634" s="303"/>
      <c r="C1634" s="303">
        <v>1599</v>
      </c>
      <c r="D1634" s="304">
        <f>INDEX(Method_calculation!$J$161:$L$184,Output_interface!I1634,Output_interface!H1634)</f>
        <v>0</v>
      </c>
      <c r="E1634" s="304">
        <f>INDEX(Method_calculation!$J$194:$L$217,Output_interface!I1634,Output_interface!H1634)</f>
        <v>0</v>
      </c>
      <c r="G1634" s="1">
        <f>VLOOKUP(A1634+1/48,Interface!$B$118:$D$483,3)</f>
        <v>7</v>
      </c>
      <c r="H1634" s="1">
        <f t="shared" si="139"/>
        <v>3</v>
      </c>
      <c r="I1634" s="1">
        <f t="shared" si="138"/>
        <v>15</v>
      </c>
    </row>
    <row r="1635" spans="1:9" x14ac:dyDescent="0.35">
      <c r="A1635" s="321">
        <f t="shared" si="141"/>
        <v>42071.624999996122</v>
      </c>
      <c r="B1635" s="303"/>
      <c r="C1635" s="303">
        <v>1600</v>
      </c>
      <c r="D1635" s="304">
        <f>INDEX(Method_calculation!$J$161:$L$184,Output_interface!I1635,Output_interface!H1635)</f>
        <v>0</v>
      </c>
      <c r="E1635" s="304">
        <f>INDEX(Method_calculation!$J$194:$L$217,Output_interface!I1635,Output_interface!H1635)</f>
        <v>0</v>
      </c>
      <c r="G1635" s="1">
        <f>VLOOKUP(A1635+1/48,Interface!$B$118:$D$483,3)</f>
        <v>7</v>
      </c>
      <c r="H1635" s="1">
        <f t="shared" si="139"/>
        <v>3</v>
      </c>
      <c r="I1635" s="1">
        <f t="shared" si="138"/>
        <v>16</v>
      </c>
    </row>
    <row r="1636" spans="1:9" x14ac:dyDescent="0.35">
      <c r="A1636" s="321">
        <f t="shared" si="141"/>
        <v>42071.666666662786</v>
      </c>
      <c r="B1636" s="303"/>
      <c r="C1636" s="303">
        <v>1601</v>
      </c>
      <c r="D1636" s="304">
        <f>INDEX(Method_calculation!$J$161:$L$184,Output_interface!I1636,Output_interface!H1636)</f>
        <v>0</v>
      </c>
      <c r="E1636" s="304">
        <f>INDEX(Method_calculation!$J$194:$L$217,Output_interface!I1636,Output_interface!H1636)</f>
        <v>0</v>
      </c>
      <c r="G1636" s="1">
        <f>VLOOKUP(A1636+1/48,Interface!$B$118:$D$483,3)</f>
        <v>7</v>
      </c>
      <c r="H1636" s="1">
        <f t="shared" si="139"/>
        <v>3</v>
      </c>
      <c r="I1636" s="1">
        <f t="shared" ref="I1636:I1699" si="143">MOD(C1636-1,24)+1</f>
        <v>17</v>
      </c>
    </row>
    <row r="1637" spans="1:9" x14ac:dyDescent="0.35">
      <c r="A1637" s="321">
        <f t="shared" si="141"/>
        <v>42071.70833332945</v>
      </c>
      <c r="B1637" s="303"/>
      <c r="C1637" s="303">
        <v>1602</v>
      </c>
      <c r="D1637" s="304">
        <f>INDEX(Method_calculation!$J$161:$L$184,Output_interface!I1637,Output_interface!H1637)</f>
        <v>0</v>
      </c>
      <c r="E1637" s="304">
        <f>INDEX(Method_calculation!$J$194:$L$217,Output_interface!I1637,Output_interface!H1637)</f>
        <v>0</v>
      </c>
      <c r="G1637" s="1">
        <f>VLOOKUP(A1637+1/48,Interface!$B$118:$D$483,3)</f>
        <v>7</v>
      </c>
      <c r="H1637" s="1">
        <f t="shared" ref="H1637:H1700" si="144">IF(G1637=7,3,IF(G1637=6,2,1))</f>
        <v>3</v>
      </c>
      <c r="I1637" s="1">
        <f t="shared" si="143"/>
        <v>18</v>
      </c>
    </row>
    <row r="1638" spans="1:9" x14ac:dyDescent="0.35">
      <c r="A1638" s="321">
        <f t="shared" si="141"/>
        <v>42071.749999996115</v>
      </c>
      <c r="B1638" s="303"/>
      <c r="C1638" s="303">
        <v>1603</v>
      </c>
      <c r="D1638" s="304">
        <f>INDEX(Method_calculation!$J$161:$L$184,Output_interface!I1638,Output_interface!H1638)</f>
        <v>0</v>
      </c>
      <c r="E1638" s="304">
        <f>INDEX(Method_calculation!$J$194:$L$217,Output_interface!I1638,Output_interface!H1638)</f>
        <v>0</v>
      </c>
      <c r="G1638" s="1">
        <f>VLOOKUP(A1638+1/48,Interface!$B$118:$D$483,3)</f>
        <v>7</v>
      </c>
      <c r="H1638" s="1">
        <f t="shared" si="144"/>
        <v>3</v>
      </c>
      <c r="I1638" s="1">
        <f t="shared" si="143"/>
        <v>19</v>
      </c>
    </row>
    <row r="1639" spans="1:9" x14ac:dyDescent="0.35">
      <c r="A1639" s="321">
        <f t="shared" si="141"/>
        <v>42071.791666662779</v>
      </c>
      <c r="B1639" s="303"/>
      <c r="C1639" s="303">
        <v>1604</v>
      </c>
      <c r="D1639" s="304">
        <f>INDEX(Method_calculation!$J$161:$L$184,Output_interface!I1639,Output_interface!H1639)</f>
        <v>0</v>
      </c>
      <c r="E1639" s="304">
        <f>INDEX(Method_calculation!$J$194:$L$217,Output_interface!I1639,Output_interface!H1639)</f>
        <v>0</v>
      </c>
      <c r="G1639" s="1">
        <f>VLOOKUP(A1639+1/48,Interface!$B$118:$D$483,3)</f>
        <v>7</v>
      </c>
      <c r="H1639" s="1">
        <f t="shared" si="144"/>
        <v>3</v>
      </c>
      <c r="I1639" s="1">
        <f t="shared" si="143"/>
        <v>20</v>
      </c>
    </row>
    <row r="1640" spans="1:9" x14ac:dyDescent="0.35">
      <c r="A1640" s="321">
        <f t="shared" si="141"/>
        <v>42071.833333329443</v>
      </c>
      <c r="B1640" s="303"/>
      <c r="C1640" s="303">
        <v>1605</v>
      </c>
      <c r="D1640" s="304">
        <f>INDEX(Method_calculation!$J$161:$L$184,Output_interface!I1640,Output_interface!H1640)</f>
        <v>0</v>
      </c>
      <c r="E1640" s="304">
        <f>INDEX(Method_calculation!$J$194:$L$217,Output_interface!I1640,Output_interface!H1640)</f>
        <v>0</v>
      </c>
      <c r="G1640" s="1">
        <f>VLOOKUP(A1640+1/48,Interface!$B$118:$D$483,3)</f>
        <v>7</v>
      </c>
      <c r="H1640" s="1">
        <f t="shared" si="144"/>
        <v>3</v>
      </c>
      <c r="I1640" s="1">
        <f t="shared" si="143"/>
        <v>21</v>
      </c>
    </row>
    <row r="1641" spans="1:9" x14ac:dyDescent="0.35">
      <c r="A1641" s="321">
        <f t="shared" si="141"/>
        <v>42071.874999996107</v>
      </c>
      <c r="B1641" s="303"/>
      <c r="C1641" s="303">
        <v>1606</v>
      </c>
      <c r="D1641" s="304">
        <f>INDEX(Method_calculation!$J$161:$L$184,Output_interface!I1641,Output_interface!H1641)</f>
        <v>0</v>
      </c>
      <c r="E1641" s="304">
        <f>INDEX(Method_calculation!$J$194:$L$217,Output_interface!I1641,Output_interface!H1641)</f>
        <v>0</v>
      </c>
      <c r="G1641" s="1">
        <f>VLOOKUP(A1641+1/48,Interface!$B$118:$D$483,3)</f>
        <v>7</v>
      </c>
      <c r="H1641" s="1">
        <f t="shared" si="144"/>
        <v>3</v>
      </c>
      <c r="I1641" s="1">
        <f t="shared" si="143"/>
        <v>22</v>
      </c>
    </row>
    <row r="1642" spans="1:9" x14ac:dyDescent="0.35">
      <c r="A1642" s="321">
        <f t="shared" si="141"/>
        <v>42071.916666662772</v>
      </c>
      <c r="B1642" s="303"/>
      <c r="C1642" s="303">
        <v>1607</v>
      </c>
      <c r="D1642" s="304">
        <f>INDEX(Method_calculation!$J$161:$L$184,Output_interface!I1642,Output_interface!H1642)</f>
        <v>0</v>
      </c>
      <c r="E1642" s="304">
        <f>INDEX(Method_calculation!$J$194:$L$217,Output_interface!I1642,Output_interface!H1642)</f>
        <v>0</v>
      </c>
      <c r="G1642" s="1">
        <f>VLOOKUP(A1642+1/48,Interface!$B$118:$D$483,3)</f>
        <v>7</v>
      </c>
      <c r="H1642" s="1">
        <f t="shared" si="144"/>
        <v>3</v>
      </c>
      <c r="I1642" s="1">
        <f t="shared" si="143"/>
        <v>23</v>
      </c>
    </row>
    <row r="1643" spans="1:9" x14ac:dyDescent="0.35">
      <c r="A1643" s="322">
        <f t="shared" si="141"/>
        <v>42071.958333329436</v>
      </c>
      <c r="B1643" s="306"/>
      <c r="C1643" s="306">
        <v>1608</v>
      </c>
      <c r="D1643" s="307">
        <f>INDEX(Method_calculation!$J$161:$L$184,Output_interface!I1643,Output_interface!H1643)</f>
        <v>0</v>
      </c>
      <c r="E1643" s="307">
        <f>INDEX(Method_calculation!$J$194:$L$217,Output_interface!I1643,Output_interface!H1643)</f>
        <v>0</v>
      </c>
      <c r="G1643" s="1">
        <f>VLOOKUP(A1643+1/48,Interface!$B$118:$D$483,3)</f>
        <v>7</v>
      </c>
      <c r="H1643" s="1">
        <f t="shared" si="144"/>
        <v>3</v>
      </c>
      <c r="I1643" s="1">
        <f t="shared" si="143"/>
        <v>24</v>
      </c>
    </row>
    <row r="1644" spans="1:9" x14ac:dyDescent="0.35">
      <c r="A1644" s="299">
        <f t="shared" si="141"/>
        <v>42071.9999999961</v>
      </c>
      <c r="B1644" s="300" t="str">
        <f t="shared" ref="B1644" si="145">INDEX($H$27:$H$29,H1644)</f>
        <v>Workday</v>
      </c>
      <c r="C1644" s="300">
        <v>1609</v>
      </c>
      <c r="D1644" s="301">
        <f>INDEX(Method_calculation!$J$161:$L$184,Output_interface!I1644,Output_interface!H1644)</f>
        <v>0</v>
      </c>
      <c r="E1644" s="301">
        <f>INDEX(Method_calculation!$J$194:$L$217,Output_interface!I1644,Output_interface!H1644)</f>
        <v>0</v>
      </c>
      <c r="G1644" s="1">
        <f>VLOOKUP(A1644+1/48,Interface!$B$118:$D$483,3)</f>
        <v>1</v>
      </c>
      <c r="H1644" s="1">
        <f t="shared" si="144"/>
        <v>1</v>
      </c>
      <c r="I1644" s="1">
        <f t="shared" si="143"/>
        <v>1</v>
      </c>
    </row>
    <row r="1645" spans="1:9" x14ac:dyDescent="0.35">
      <c r="A1645" s="321">
        <f t="shared" si="141"/>
        <v>42072.041666662764</v>
      </c>
      <c r="B1645" s="303"/>
      <c r="C1645" s="303">
        <v>1610</v>
      </c>
      <c r="D1645" s="304">
        <f>INDEX(Method_calculation!$J$161:$L$184,Output_interface!I1645,Output_interface!H1645)</f>
        <v>0</v>
      </c>
      <c r="E1645" s="304">
        <f>INDEX(Method_calculation!$J$194:$L$217,Output_interface!I1645,Output_interface!H1645)</f>
        <v>0</v>
      </c>
      <c r="G1645" s="1">
        <f>VLOOKUP(A1645+1/48,Interface!$B$118:$D$483,3)</f>
        <v>1</v>
      </c>
      <c r="H1645" s="1">
        <f t="shared" si="144"/>
        <v>1</v>
      </c>
      <c r="I1645" s="1">
        <f t="shared" si="143"/>
        <v>2</v>
      </c>
    </row>
    <row r="1646" spans="1:9" x14ac:dyDescent="0.35">
      <c r="A1646" s="321">
        <f t="shared" si="141"/>
        <v>42072.083333329429</v>
      </c>
      <c r="B1646" s="303"/>
      <c r="C1646" s="303">
        <v>1611</v>
      </c>
      <c r="D1646" s="304">
        <f>INDEX(Method_calculation!$J$161:$L$184,Output_interface!I1646,Output_interface!H1646)</f>
        <v>0</v>
      </c>
      <c r="E1646" s="304">
        <f>INDEX(Method_calculation!$J$194:$L$217,Output_interface!I1646,Output_interface!H1646)</f>
        <v>0</v>
      </c>
      <c r="G1646" s="1">
        <f>VLOOKUP(A1646+1/48,Interface!$B$118:$D$483,3)</f>
        <v>1</v>
      </c>
      <c r="H1646" s="1">
        <f t="shared" si="144"/>
        <v>1</v>
      </c>
      <c r="I1646" s="1">
        <f t="shared" si="143"/>
        <v>3</v>
      </c>
    </row>
    <row r="1647" spans="1:9" x14ac:dyDescent="0.35">
      <c r="A1647" s="321">
        <f t="shared" si="141"/>
        <v>42072.124999996093</v>
      </c>
      <c r="B1647" s="303"/>
      <c r="C1647" s="303">
        <v>1612</v>
      </c>
      <c r="D1647" s="304">
        <f>INDEX(Method_calculation!$J$161:$L$184,Output_interface!I1647,Output_interface!H1647)</f>
        <v>0</v>
      </c>
      <c r="E1647" s="304">
        <f>INDEX(Method_calculation!$J$194:$L$217,Output_interface!I1647,Output_interface!H1647)</f>
        <v>0</v>
      </c>
      <c r="G1647" s="1">
        <f>VLOOKUP(A1647+1/48,Interface!$B$118:$D$483,3)</f>
        <v>1</v>
      </c>
      <c r="H1647" s="1">
        <f t="shared" si="144"/>
        <v>1</v>
      </c>
      <c r="I1647" s="1">
        <f t="shared" si="143"/>
        <v>4</v>
      </c>
    </row>
    <row r="1648" spans="1:9" x14ac:dyDescent="0.35">
      <c r="A1648" s="321">
        <f t="shared" si="141"/>
        <v>42072.166666662757</v>
      </c>
      <c r="B1648" s="303"/>
      <c r="C1648" s="303">
        <v>1613</v>
      </c>
      <c r="D1648" s="304">
        <f>INDEX(Method_calculation!$J$161:$L$184,Output_interface!I1648,Output_interface!H1648)</f>
        <v>0</v>
      </c>
      <c r="E1648" s="304">
        <f>INDEX(Method_calculation!$J$194:$L$217,Output_interface!I1648,Output_interface!H1648)</f>
        <v>0</v>
      </c>
      <c r="G1648" s="1">
        <f>VLOOKUP(A1648+1/48,Interface!$B$118:$D$483,3)</f>
        <v>1</v>
      </c>
      <c r="H1648" s="1">
        <f t="shared" si="144"/>
        <v>1</v>
      </c>
      <c r="I1648" s="1">
        <f t="shared" si="143"/>
        <v>5</v>
      </c>
    </row>
    <row r="1649" spans="1:9" x14ac:dyDescent="0.35">
      <c r="A1649" s="321">
        <f t="shared" si="141"/>
        <v>42072.208333329421</v>
      </c>
      <c r="B1649" s="303"/>
      <c r="C1649" s="303">
        <v>1614</v>
      </c>
      <c r="D1649" s="304">
        <f>INDEX(Method_calculation!$J$161:$L$184,Output_interface!I1649,Output_interface!H1649)</f>
        <v>0</v>
      </c>
      <c r="E1649" s="304">
        <f>INDEX(Method_calculation!$J$194:$L$217,Output_interface!I1649,Output_interface!H1649)</f>
        <v>0</v>
      </c>
      <c r="G1649" s="1">
        <f>VLOOKUP(A1649+1/48,Interface!$B$118:$D$483,3)</f>
        <v>1</v>
      </c>
      <c r="H1649" s="1">
        <f t="shared" si="144"/>
        <v>1</v>
      </c>
      <c r="I1649" s="1">
        <f t="shared" si="143"/>
        <v>6</v>
      </c>
    </row>
    <row r="1650" spans="1:9" x14ac:dyDescent="0.35">
      <c r="A1650" s="321">
        <f t="shared" si="141"/>
        <v>42072.249999996086</v>
      </c>
      <c r="B1650" s="303"/>
      <c r="C1650" s="303">
        <v>1615</v>
      </c>
      <c r="D1650" s="304">
        <f>INDEX(Method_calculation!$J$161:$L$184,Output_interface!I1650,Output_interface!H1650)</f>
        <v>0</v>
      </c>
      <c r="E1650" s="304">
        <f>INDEX(Method_calculation!$J$194:$L$217,Output_interface!I1650,Output_interface!H1650)</f>
        <v>0</v>
      </c>
      <c r="G1650" s="1">
        <f>VLOOKUP(A1650+1/48,Interface!$B$118:$D$483,3)</f>
        <v>1</v>
      </c>
      <c r="H1650" s="1">
        <f t="shared" si="144"/>
        <v>1</v>
      </c>
      <c r="I1650" s="1">
        <f t="shared" si="143"/>
        <v>7</v>
      </c>
    </row>
    <row r="1651" spans="1:9" x14ac:dyDescent="0.35">
      <c r="A1651" s="321">
        <f t="shared" si="141"/>
        <v>42072.29166666275</v>
      </c>
      <c r="B1651" s="303"/>
      <c r="C1651" s="303">
        <v>1616</v>
      </c>
      <c r="D1651" s="304">
        <f>INDEX(Method_calculation!$J$161:$L$184,Output_interface!I1651,Output_interface!H1651)</f>
        <v>0</v>
      </c>
      <c r="E1651" s="304">
        <f>INDEX(Method_calculation!$J$194:$L$217,Output_interface!I1651,Output_interface!H1651)</f>
        <v>0</v>
      </c>
      <c r="G1651" s="1">
        <f>VLOOKUP(A1651+1/48,Interface!$B$118:$D$483,3)</f>
        <v>1</v>
      </c>
      <c r="H1651" s="1">
        <f t="shared" si="144"/>
        <v>1</v>
      </c>
      <c r="I1651" s="1">
        <f t="shared" si="143"/>
        <v>8</v>
      </c>
    </row>
    <row r="1652" spans="1:9" x14ac:dyDescent="0.35">
      <c r="A1652" s="321">
        <f t="shared" si="141"/>
        <v>42072.333333329414</v>
      </c>
      <c r="B1652" s="303"/>
      <c r="C1652" s="303">
        <v>1617</v>
      </c>
      <c r="D1652" s="304">
        <f>INDEX(Method_calculation!$J$161:$L$184,Output_interface!I1652,Output_interface!H1652)</f>
        <v>0</v>
      </c>
      <c r="E1652" s="304">
        <f>INDEX(Method_calculation!$J$194:$L$217,Output_interface!I1652,Output_interface!H1652)</f>
        <v>0</v>
      </c>
      <c r="G1652" s="1">
        <f>VLOOKUP(A1652+1/48,Interface!$B$118:$D$483,3)</f>
        <v>1</v>
      </c>
      <c r="H1652" s="1">
        <f t="shared" si="144"/>
        <v>1</v>
      </c>
      <c r="I1652" s="1">
        <f t="shared" si="143"/>
        <v>9</v>
      </c>
    </row>
    <row r="1653" spans="1:9" x14ac:dyDescent="0.35">
      <c r="A1653" s="321">
        <f t="shared" si="141"/>
        <v>42072.374999996078</v>
      </c>
      <c r="B1653" s="303"/>
      <c r="C1653" s="303">
        <v>1618</v>
      </c>
      <c r="D1653" s="304">
        <f>INDEX(Method_calculation!$J$161:$L$184,Output_interface!I1653,Output_interface!H1653)</f>
        <v>0</v>
      </c>
      <c r="E1653" s="304">
        <f>INDEX(Method_calculation!$J$194:$L$217,Output_interface!I1653,Output_interface!H1653)</f>
        <v>0</v>
      </c>
      <c r="G1653" s="1">
        <f>VLOOKUP(A1653+1/48,Interface!$B$118:$D$483,3)</f>
        <v>1</v>
      </c>
      <c r="H1653" s="1">
        <f t="shared" si="144"/>
        <v>1</v>
      </c>
      <c r="I1653" s="1">
        <f t="shared" si="143"/>
        <v>10</v>
      </c>
    </row>
    <row r="1654" spans="1:9" x14ac:dyDescent="0.35">
      <c r="A1654" s="321">
        <f t="shared" si="141"/>
        <v>42072.416666662743</v>
      </c>
      <c r="B1654" s="303"/>
      <c r="C1654" s="303">
        <v>1619</v>
      </c>
      <c r="D1654" s="304">
        <f>INDEX(Method_calculation!$J$161:$L$184,Output_interface!I1654,Output_interface!H1654)</f>
        <v>0</v>
      </c>
      <c r="E1654" s="304">
        <f>INDEX(Method_calculation!$J$194:$L$217,Output_interface!I1654,Output_interface!H1654)</f>
        <v>0</v>
      </c>
      <c r="G1654" s="1">
        <f>VLOOKUP(A1654+1/48,Interface!$B$118:$D$483,3)</f>
        <v>1</v>
      </c>
      <c r="H1654" s="1">
        <f t="shared" si="144"/>
        <v>1</v>
      </c>
      <c r="I1654" s="1">
        <f t="shared" si="143"/>
        <v>11</v>
      </c>
    </row>
    <row r="1655" spans="1:9" x14ac:dyDescent="0.35">
      <c r="A1655" s="321">
        <f t="shared" si="141"/>
        <v>42072.458333329407</v>
      </c>
      <c r="B1655" s="303"/>
      <c r="C1655" s="303">
        <v>1620</v>
      </c>
      <c r="D1655" s="304">
        <f>INDEX(Method_calculation!$J$161:$L$184,Output_interface!I1655,Output_interface!H1655)</f>
        <v>0</v>
      </c>
      <c r="E1655" s="304">
        <f>INDEX(Method_calculation!$J$194:$L$217,Output_interface!I1655,Output_interface!H1655)</f>
        <v>0</v>
      </c>
      <c r="G1655" s="1">
        <f>VLOOKUP(A1655+1/48,Interface!$B$118:$D$483,3)</f>
        <v>1</v>
      </c>
      <c r="H1655" s="1">
        <f t="shared" si="144"/>
        <v>1</v>
      </c>
      <c r="I1655" s="1">
        <f t="shared" si="143"/>
        <v>12</v>
      </c>
    </row>
    <row r="1656" spans="1:9" x14ac:dyDescent="0.35">
      <c r="A1656" s="321">
        <f t="shared" si="141"/>
        <v>42072.499999996071</v>
      </c>
      <c r="B1656" s="303"/>
      <c r="C1656" s="303">
        <v>1621</v>
      </c>
      <c r="D1656" s="304">
        <f>INDEX(Method_calculation!$J$161:$L$184,Output_interface!I1656,Output_interface!H1656)</f>
        <v>0</v>
      </c>
      <c r="E1656" s="304">
        <f>INDEX(Method_calculation!$J$194:$L$217,Output_interface!I1656,Output_interface!H1656)</f>
        <v>0</v>
      </c>
      <c r="G1656" s="1">
        <f>VLOOKUP(A1656+1/48,Interface!$B$118:$D$483,3)</f>
        <v>1</v>
      </c>
      <c r="H1656" s="1">
        <f t="shared" si="144"/>
        <v>1</v>
      </c>
      <c r="I1656" s="1">
        <f t="shared" si="143"/>
        <v>13</v>
      </c>
    </row>
    <row r="1657" spans="1:9" x14ac:dyDescent="0.35">
      <c r="A1657" s="321">
        <f t="shared" si="141"/>
        <v>42072.541666662735</v>
      </c>
      <c r="B1657" s="303"/>
      <c r="C1657" s="303">
        <v>1622</v>
      </c>
      <c r="D1657" s="304">
        <f>INDEX(Method_calculation!$J$161:$L$184,Output_interface!I1657,Output_interface!H1657)</f>
        <v>0</v>
      </c>
      <c r="E1657" s="304">
        <f>INDEX(Method_calculation!$J$194:$L$217,Output_interface!I1657,Output_interface!H1657)</f>
        <v>0</v>
      </c>
      <c r="G1657" s="1">
        <f>VLOOKUP(A1657+1/48,Interface!$B$118:$D$483,3)</f>
        <v>1</v>
      </c>
      <c r="H1657" s="1">
        <f t="shared" si="144"/>
        <v>1</v>
      </c>
      <c r="I1657" s="1">
        <f t="shared" si="143"/>
        <v>14</v>
      </c>
    </row>
    <row r="1658" spans="1:9" x14ac:dyDescent="0.35">
      <c r="A1658" s="321">
        <f t="shared" si="141"/>
        <v>42072.583333329399</v>
      </c>
      <c r="B1658" s="303"/>
      <c r="C1658" s="303">
        <v>1623</v>
      </c>
      <c r="D1658" s="304">
        <f>INDEX(Method_calculation!$J$161:$L$184,Output_interface!I1658,Output_interface!H1658)</f>
        <v>0</v>
      </c>
      <c r="E1658" s="304">
        <f>INDEX(Method_calculation!$J$194:$L$217,Output_interface!I1658,Output_interface!H1658)</f>
        <v>0</v>
      </c>
      <c r="G1658" s="1">
        <f>VLOOKUP(A1658+1/48,Interface!$B$118:$D$483,3)</f>
        <v>1</v>
      </c>
      <c r="H1658" s="1">
        <f t="shared" si="144"/>
        <v>1</v>
      </c>
      <c r="I1658" s="1">
        <f t="shared" si="143"/>
        <v>15</v>
      </c>
    </row>
    <row r="1659" spans="1:9" x14ac:dyDescent="0.35">
      <c r="A1659" s="321">
        <f t="shared" si="141"/>
        <v>42072.624999996064</v>
      </c>
      <c r="B1659" s="303"/>
      <c r="C1659" s="303">
        <v>1624</v>
      </c>
      <c r="D1659" s="304">
        <f>INDEX(Method_calculation!$J$161:$L$184,Output_interface!I1659,Output_interface!H1659)</f>
        <v>0</v>
      </c>
      <c r="E1659" s="304">
        <f>INDEX(Method_calculation!$J$194:$L$217,Output_interface!I1659,Output_interface!H1659)</f>
        <v>0</v>
      </c>
      <c r="G1659" s="1">
        <f>VLOOKUP(A1659+1/48,Interface!$B$118:$D$483,3)</f>
        <v>1</v>
      </c>
      <c r="H1659" s="1">
        <f t="shared" si="144"/>
        <v>1</v>
      </c>
      <c r="I1659" s="1">
        <f t="shared" si="143"/>
        <v>16</v>
      </c>
    </row>
    <row r="1660" spans="1:9" x14ac:dyDescent="0.35">
      <c r="A1660" s="321">
        <f t="shared" si="141"/>
        <v>42072.666666662728</v>
      </c>
      <c r="B1660" s="303"/>
      <c r="C1660" s="303">
        <v>1625</v>
      </c>
      <c r="D1660" s="304">
        <f>INDEX(Method_calculation!$J$161:$L$184,Output_interface!I1660,Output_interface!H1660)</f>
        <v>0</v>
      </c>
      <c r="E1660" s="304">
        <f>INDEX(Method_calculation!$J$194:$L$217,Output_interface!I1660,Output_interface!H1660)</f>
        <v>0</v>
      </c>
      <c r="G1660" s="1">
        <f>VLOOKUP(A1660+1/48,Interface!$B$118:$D$483,3)</f>
        <v>1</v>
      </c>
      <c r="H1660" s="1">
        <f t="shared" si="144"/>
        <v>1</v>
      </c>
      <c r="I1660" s="1">
        <f t="shared" si="143"/>
        <v>17</v>
      </c>
    </row>
    <row r="1661" spans="1:9" x14ac:dyDescent="0.35">
      <c r="A1661" s="321">
        <f t="shared" si="141"/>
        <v>42072.708333329392</v>
      </c>
      <c r="B1661" s="303"/>
      <c r="C1661" s="303">
        <v>1626</v>
      </c>
      <c r="D1661" s="304">
        <f>INDEX(Method_calculation!$J$161:$L$184,Output_interface!I1661,Output_interface!H1661)</f>
        <v>0</v>
      </c>
      <c r="E1661" s="304">
        <f>INDEX(Method_calculation!$J$194:$L$217,Output_interface!I1661,Output_interface!H1661)</f>
        <v>0</v>
      </c>
      <c r="G1661" s="1">
        <f>VLOOKUP(A1661+1/48,Interface!$B$118:$D$483,3)</f>
        <v>1</v>
      </c>
      <c r="H1661" s="1">
        <f t="shared" si="144"/>
        <v>1</v>
      </c>
      <c r="I1661" s="1">
        <f t="shared" si="143"/>
        <v>18</v>
      </c>
    </row>
    <row r="1662" spans="1:9" x14ac:dyDescent="0.35">
      <c r="A1662" s="321">
        <f t="shared" si="141"/>
        <v>42072.749999996056</v>
      </c>
      <c r="B1662" s="303"/>
      <c r="C1662" s="303">
        <v>1627</v>
      </c>
      <c r="D1662" s="304">
        <f>INDEX(Method_calculation!$J$161:$L$184,Output_interface!I1662,Output_interface!H1662)</f>
        <v>0</v>
      </c>
      <c r="E1662" s="304">
        <f>INDEX(Method_calculation!$J$194:$L$217,Output_interface!I1662,Output_interface!H1662)</f>
        <v>0</v>
      </c>
      <c r="G1662" s="1">
        <f>VLOOKUP(A1662+1/48,Interface!$B$118:$D$483,3)</f>
        <v>1</v>
      </c>
      <c r="H1662" s="1">
        <f t="shared" si="144"/>
        <v>1</v>
      </c>
      <c r="I1662" s="1">
        <f t="shared" si="143"/>
        <v>19</v>
      </c>
    </row>
    <row r="1663" spans="1:9" x14ac:dyDescent="0.35">
      <c r="A1663" s="321">
        <f t="shared" si="141"/>
        <v>42072.791666662721</v>
      </c>
      <c r="B1663" s="303"/>
      <c r="C1663" s="303">
        <v>1628</v>
      </c>
      <c r="D1663" s="304">
        <f>INDEX(Method_calculation!$J$161:$L$184,Output_interface!I1663,Output_interface!H1663)</f>
        <v>0</v>
      </c>
      <c r="E1663" s="304">
        <f>INDEX(Method_calculation!$J$194:$L$217,Output_interface!I1663,Output_interface!H1663)</f>
        <v>0</v>
      </c>
      <c r="G1663" s="1">
        <f>VLOOKUP(A1663+1/48,Interface!$B$118:$D$483,3)</f>
        <v>1</v>
      </c>
      <c r="H1663" s="1">
        <f t="shared" si="144"/>
        <v>1</v>
      </c>
      <c r="I1663" s="1">
        <f t="shared" si="143"/>
        <v>20</v>
      </c>
    </row>
    <row r="1664" spans="1:9" x14ac:dyDescent="0.35">
      <c r="A1664" s="321">
        <f t="shared" si="141"/>
        <v>42072.833333329385</v>
      </c>
      <c r="B1664" s="303"/>
      <c r="C1664" s="303">
        <v>1629</v>
      </c>
      <c r="D1664" s="304">
        <f>INDEX(Method_calculation!$J$161:$L$184,Output_interface!I1664,Output_interface!H1664)</f>
        <v>0</v>
      </c>
      <c r="E1664" s="304">
        <f>INDEX(Method_calculation!$J$194:$L$217,Output_interface!I1664,Output_interface!H1664)</f>
        <v>0</v>
      </c>
      <c r="G1664" s="1">
        <f>VLOOKUP(A1664+1/48,Interface!$B$118:$D$483,3)</f>
        <v>1</v>
      </c>
      <c r="H1664" s="1">
        <f t="shared" si="144"/>
        <v>1</v>
      </c>
      <c r="I1664" s="1">
        <f t="shared" si="143"/>
        <v>21</v>
      </c>
    </row>
    <row r="1665" spans="1:9" x14ac:dyDescent="0.35">
      <c r="A1665" s="321">
        <f t="shared" si="141"/>
        <v>42072.874999996049</v>
      </c>
      <c r="B1665" s="303"/>
      <c r="C1665" s="303">
        <v>1630</v>
      </c>
      <c r="D1665" s="304">
        <f>INDEX(Method_calculation!$J$161:$L$184,Output_interface!I1665,Output_interface!H1665)</f>
        <v>0</v>
      </c>
      <c r="E1665" s="304">
        <f>INDEX(Method_calculation!$J$194:$L$217,Output_interface!I1665,Output_interface!H1665)</f>
        <v>0</v>
      </c>
      <c r="G1665" s="1">
        <f>VLOOKUP(A1665+1/48,Interface!$B$118:$D$483,3)</f>
        <v>1</v>
      </c>
      <c r="H1665" s="1">
        <f t="shared" si="144"/>
        <v>1</v>
      </c>
      <c r="I1665" s="1">
        <f t="shared" si="143"/>
        <v>22</v>
      </c>
    </row>
    <row r="1666" spans="1:9" x14ac:dyDescent="0.35">
      <c r="A1666" s="321">
        <f t="shared" si="141"/>
        <v>42072.916666662713</v>
      </c>
      <c r="B1666" s="303"/>
      <c r="C1666" s="303">
        <v>1631</v>
      </c>
      <c r="D1666" s="304">
        <f>INDEX(Method_calculation!$J$161:$L$184,Output_interface!I1666,Output_interface!H1666)</f>
        <v>0</v>
      </c>
      <c r="E1666" s="304">
        <f>INDEX(Method_calculation!$J$194:$L$217,Output_interface!I1666,Output_interface!H1666)</f>
        <v>0</v>
      </c>
      <c r="G1666" s="1">
        <f>VLOOKUP(A1666+1/48,Interface!$B$118:$D$483,3)</f>
        <v>1</v>
      </c>
      <c r="H1666" s="1">
        <f t="shared" si="144"/>
        <v>1</v>
      </c>
      <c r="I1666" s="1">
        <f t="shared" si="143"/>
        <v>23</v>
      </c>
    </row>
    <row r="1667" spans="1:9" x14ac:dyDescent="0.35">
      <c r="A1667" s="322">
        <f t="shared" si="141"/>
        <v>42072.958333329378</v>
      </c>
      <c r="B1667" s="306"/>
      <c r="C1667" s="306">
        <v>1632</v>
      </c>
      <c r="D1667" s="307">
        <f>INDEX(Method_calculation!$J$161:$L$184,Output_interface!I1667,Output_interface!H1667)</f>
        <v>0</v>
      </c>
      <c r="E1667" s="307">
        <f>INDEX(Method_calculation!$J$194:$L$217,Output_interface!I1667,Output_interface!H1667)</f>
        <v>0</v>
      </c>
      <c r="G1667" s="1">
        <f>VLOOKUP(A1667+1/48,Interface!$B$118:$D$483,3)</f>
        <v>1</v>
      </c>
      <c r="H1667" s="1">
        <f t="shared" si="144"/>
        <v>1</v>
      </c>
      <c r="I1667" s="1">
        <f t="shared" si="143"/>
        <v>24</v>
      </c>
    </row>
    <row r="1668" spans="1:9" x14ac:dyDescent="0.35">
      <c r="A1668" s="299">
        <f t="shared" si="141"/>
        <v>42072.999999996042</v>
      </c>
      <c r="B1668" s="300" t="str">
        <f t="shared" ref="B1668" si="146">INDEX($H$27:$H$29,H1668)</f>
        <v>Workday</v>
      </c>
      <c r="C1668" s="300">
        <v>1633</v>
      </c>
      <c r="D1668" s="301">
        <f>INDEX(Method_calculation!$J$161:$L$184,Output_interface!I1668,Output_interface!H1668)</f>
        <v>0</v>
      </c>
      <c r="E1668" s="301">
        <f>INDEX(Method_calculation!$J$194:$L$217,Output_interface!I1668,Output_interface!H1668)</f>
        <v>0</v>
      </c>
      <c r="G1668" s="1">
        <f>VLOOKUP(A1668+1/48,Interface!$B$118:$D$483,3)</f>
        <v>2</v>
      </c>
      <c r="H1668" s="1">
        <f t="shared" si="144"/>
        <v>1</v>
      </c>
      <c r="I1668" s="1">
        <f t="shared" si="143"/>
        <v>1</v>
      </c>
    </row>
    <row r="1669" spans="1:9" x14ac:dyDescent="0.35">
      <c r="A1669" s="321">
        <f t="shared" si="141"/>
        <v>42073.041666662706</v>
      </c>
      <c r="B1669" s="303"/>
      <c r="C1669" s="303">
        <v>1634</v>
      </c>
      <c r="D1669" s="304">
        <f>INDEX(Method_calculation!$J$161:$L$184,Output_interface!I1669,Output_interface!H1669)</f>
        <v>0</v>
      </c>
      <c r="E1669" s="304">
        <f>INDEX(Method_calculation!$J$194:$L$217,Output_interface!I1669,Output_interface!H1669)</f>
        <v>0</v>
      </c>
      <c r="G1669" s="1">
        <f>VLOOKUP(A1669+1/48,Interface!$B$118:$D$483,3)</f>
        <v>2</v>
      </c>
      <c r="H1669" s="1">
        <f t="shared" si="144"/>
        <v>1</v>
      </c>
      <c r="I1669" s="1">
        <f t="shared" si="143"/>
        <v>2</v>
      </c>
    </row>
    <row r="1670" spans="1:9" x14ac:dyDescent="0.35">
      <c r="A1670" s="321">
        <f t="shared" si="141"/>
        <v>42073.08333332937</v>
      </c>
      <c r="B1670" s="303"/>
      <c r="C1670" s="303">
        <v>1635</v>
      </c>
      <c r="D1670" s="304">
        <f>INDEX(Method_calculation!$J$161:$L$184,Output_interface!I1670,Output_interface!H1670)</f>
        <v>0</v>
      </c>
      <c r="E1670" s="304">
        <f>INDEX(Method_calculation!$J$194:$L$217,Output_interface!I1670,Output_interface!H1670)</f>
        <v>0</v>
      </c>
      <c r="G1670" s="1">
        <f>VLOOKUP(A1670+1/48,Interface!$B$118:$D$483,3)</f>
        <v>2</v>
      </c>
      <c r="H1670" s="1">
        <f t="shared" si="144"/>
        <v>1</v>
      </c>
      <c r="I1670" s="1">
        <f t="shared" si="143"/>
        <v>3</v>
      </c>
    </row>
    <row r="1671" spans="1:9" x14ac:dyDescent="0.35">
      <c r="A1671" s="321">
        <f t="shared" si="141"/>
        <v>42073.124999996035</v>
      </c>
      <c r="B1671" s="303"/>
      <c r="C1671" s="303">
        <v>1636</v>
      </c>
      <c r="D1671" s="304">
        <f>INDEX(Method_calculation!$J$161:$L$184,Output_interface!I1671,Output_interface!H1671)</f>
        <v>0</v>
      </c>
      <c r="E1671" s="304">
        <f>INDEX(Method_calculation!$J$194:$L$217,Output_interface!I1671,Output_interface!H1671)</f>
        <v>0</v>
      </c>
      <c r="G1671" s="1">
        <f>VLOOKUP(A1671+1/48,Interface!$B$118:$D$483,3)</f>
        <v>2</v>
      </c>
      <c r="H1671" s="1">
        <f t="shared" si="144"/>
        <v>1</v>
      </c>
      <c r="I1671" s="1">
        <f t="shared" si="143"/>
        <v>4</v>
      </c>
    </row>
    <row r="1672" spans="1:9" x14ac:dyDescent="0.35">
      <c r="A1672" s="321">
        <f t="shared" si="141"/>
        <v>42073.166666662699</v>
      </c>
      <c r="B1672" s="303"/>
      <c r="C1672" s="303">
        <v>1637</v>
      </c>
      <c r="D1672" s="304">
        <f>INDEX(Method_calculation!$J$161:$L$184,Output_interface!I1672,Output_interface!H1672)</f>
        <v>0</v>
      </c>
      <c r="E1672" s="304">
        <f>INDEX(Method_calculation!$J$194:$L$217,Output_interface!I1672,Output_interface!H1672)</f>
        <v>0</v>
      </c>
      <c r="G1672" s="1">
        <f>VLOOKUP(A1672+1/48,Interface!$B$118:$D$483,3)</f>
        <v>2</v>
      </c>
      <c r="H1672" s="1">
        <f t="shared" si="144"/>
        <v>1</v>
      </c>
      <c r="I1672" s="1">
        <f t="shared" si="143"/>
        <v>5</v>
      </c>
    </row>
    <row r="1673" spans="1:9" x14ac:dyDescent="0.35">
      <c r="A1673" s="321">
        <f t="shared" si="141"/>
        <v>42073.208333329363</v>
      </c>
      <c r="B1673" s="303"/>
      <c r="C1673" s="303">
        <v>1638</v>
      </c>
      <c r="D1673" s="304">
        <f>INDEX(Method_calculation!$J$161:$L$184,Output_interface!I1673,Output_interface!H1673)</f>
        <v>0</v>
      </c>
      <c r="E1673" s="304">
        <f>INDEX(Method_calculation!$J$194:$L$217,Output_interface!I1673,Output_interface!H1673)</f>
        <v>0</v>
      </c>
      <c r="G1673" s="1">
        <f>VLOOKUP(A1673+1/48,Interface!$B$118:$D$483,3)</f>
        <v>2</v>
      </c>
      <c r="H1673" s="1">
        <f t="shared" si="144"/>
        <v>1</v>
      </c>
      <c r="I1673" s="1">
        <f t="shared" si="143"/>
        <v>6</v>
      </c>
    </row>
    <row r="1674" spans="1:9" x14ac:dyDescent="0.35">
      <c r="A1674" s="321">
        <f t="shared" si="141"/>
        <v>42073.249999996027</v>
      </c>
      <c r="B1674" s="303"/>
      <c r="C1674" s="303">
        <v>1639</v>
      </c>
      <c r="D1674" s="304">
        <f>INDEX(Method_calculation!$J$161:$L$184,Output_interface!I1674,Output_interface!H1674)</f>
        <v>0</v>
      </c>
      <c r="E1674" s="304">
        <f>INDEX(Method_calculation!$J$194:$L$217,Output_interface!I1674,Output_interface!H1674)</f>
        <v>0</v>
      </c>
      <c r="G1674" s="1">
        <f>VLOOKUP(A1674+1/48,Interface!$B$118:$D$483,3)</f>
        <v>2</v>
      </c>
      <c r="H1674" s="1">
        <f t="shared" si="144"/>
        <v>1</v>
      </c>
      <c r="I1674" s="1">
        <f t="shared" si="143"/>
        <v>7</v>
      </c>
    </row>
    <row r="1675" spans="1:9" x14ac:dyDescent="0.35">
      <c r="A1675" s="321">
        <f t="shared" si="141"/>
        <v>42073.291666662692</v>
      </c>
      <c r="B1675" s="303"/>
      <c r="C1675" s="303">
        <v>1640</v>
      </c>
      <c r="D1675" s="304">
        <f>INDEX(Method_calculation!$J$161:$L$184,Output_interface!I1675,Output_interface!H1675)</f>
        <v>0</v>
      </c>
      <c r="E1675" s="304">
        <f>INDEX(Method_calculation!$J$194:$L$217,Output_interface!I1675,Output_interface!H1675)</f>
        <v>0</v>
      </c>
      <c r="G1675" s="1">
        <f>VLOOKUP(A1675+1/48,Interface!$B$118:$D$483,3)</f>
        <v>2</v>
      </c>
      <c r="H1675" s="1">
        <f t="shared" si="144"/>
        <v>1</v>
      </c>
      <c r="I1675" s="1">
        <f t="shared" si="143"/>
        <v>8</v>
      </c>
    </row>
    <row r="1676" spans="1:9" x14ac:dyDescent="0.35">
      <c r="A1676" s="321">
        <f t="shared" si="141"/>
        <v>42073.333333329356</v>
      </c>
      <c r="B1676" s="303"/>
      <c r="C1676" s="303">
        <v>1641</v>
      </c>
      <c r="D1676" s="304">
        <f>INDEX(Method_calculation!$J$161:$L$184,Output_interface!I1676,Output_interface!H1676)</f>
        <v>0</v>
      </c>
      <c r="E1676" s="304">
        <f>INDEX(Method_calculation!$J$194:$L$217,Output_interface!I1676,Output_interface!H1676)</f>
        <v>0</v>
      </c>
      <c r="G1676" s="1">
        <f>VLOOKUP(A1676+1/48,Interface!$B$118:$D$483,3)</f>
        <v>2</v>
      </c>
      <c r="H1676" s="1">
        <f t="shared" si="144"/>
        <v>1</v>
      </c>
      <c r="I1676" s="1">
        <f t="shared" si="143"/>
        <v>9</v>
      </c>
    </row>
    <row r="1677" spans="1:9" x14ac:dyDescent="0.35">
      <c r="A1677" s="321">
        <f t="shared" si="141"/>
        <v>42073.37499999602</v>
      </c>
      <c r="B1677" s="303"/>
      <c r="C1677" s="303">
        <v>1642</v>
      </c>
      <c r="D1677" s="304">
        <f>INDEX(Method_calculation!$J$161:$L$184,Output_interface!I1677,Output_interface!H1677)</f>
        <v>0</v>
      </c>
      <c r="E1677" s="304">
        <f>INDEX(Method_calculation!$J$194:$L$217,Output_interface!I1677,Output_interface!H1677)</f>
        <v>0</v>
      </c>
      <c r="G1677" s="1">
        <f>VLOOKUP(A1677+1/48,Interface!$B$118:$D$483,3)</f>
        <v>2</v>
      </c>
      <c r="H1677" s="1">
        <f t="shared" si="144"/>
        <v>1</v>
      </c>
      <c r="I1677" s="1">
        <f t="shared" si="143"/>
        <v>10</v>
      </c>
    </row>
    <row r="1678" spans="1:9" x14ac:dyDescent="0.35">
      <c r="A1678" s="321">
        <f t="shared" si="141"/>
        <v>42073.416666662684</v>
      </c>
      <c r="B1678" s="303"/>
      <c r="C1678" s="303">
        <v>1643</v>
      </c>
      <c r="D1678" s="304">
        <f>INDEX(Method_calculation!$J$161:$L$184,Output_interface!I1678,Output_interface!H1678)</f>
        <v>0</v>
      </c>
      <c r="E1678" s="304">
        <f>INDEX(Method_calculation!$J$194:$L$217,Output_interface!I1678,Output_interface!H1678)</f>
        <v>0</v>
      </c>
      <c r="G1678" s="1">
        <f>VLOOKUP(A1678+1/48,Interface!$B$118:$D$483,3)</f>
        <v>2</v>
      </c>
      <c r="H1678" s="1">
        <f t="shared" si="144"/>
        <v>1</v>
      </c>
      <c r="I1678" s="1">
        <f t="shared" si="143"/>
        <v>11</v>
      </c>
    </row>
    <row r="1679" spans="1:9" x14ac:dyDescent="0.35">
      <c r="A1679" s="321">
        <f t="shared" si="141"/>
        <v>42073.458333329349</v>
      </c>
      <c r="B1679" s="303"/>
      <c r="C1679" s="303">
        <v>1644</v>
      </c>
      <c r="D1679" s="304">
        <f>INDEX(Method_calculation!$J$161:$L$184,Output_interface!I1679,Output_interface!H1679)</f>
        <v>0</v>
      </c>
      <c r="E1679" s="304">
        <f>INDEX(Method_calculation!$J$194:$L$217,Output_interface!I1679,Output_interface!H1679)</f>
        <v>0</v>
      </c>
      <c r="G1679" s="1">
        <f>VLOOKUP(A1679+1/48,Interface!$B$118:$D$483,3)</f>
        <v>2</v>
      </c>
      <c r="H1679" s="1">
        <f t="shared" si="144"/>
        <v>1</v>
      </c>
      <c r="I1679" s="1">
        <f t="shared" si="143"/>
        <v>12</v>
      </c>
    </row>
    <row r="1680" spans="1:9" x14ac:dyDescent="0.35">
      <c r="A1680" s="321">
        <f t="shared" ref="A1680:A1743" si="147">+A1679+1/24</f>
        <v>42073.499999996013</v>
      </c>
      <c r="B1680" s="303"/>
      <c r="C1680" s="303">
        <v>1645</v>
      </c>
      <c r="D1680" s="304">
        <f>INDEX(Method_calculation!$J$161:$L$184,Output_interface!I1680,Output_interface!H1680)</f>
        <v>0</v>
      </c>
      <c r="E1680" s="304">
        <f>INDEX(Method_calculation!$J$194:$L$217,Output_interface!I1680,Output_interface!H1680)</f>
        <v>0</v>
      </c>
      <c r="G1680" s="1">
        <f>VLOOKUP(A1680+1/48,Interface!$B$118:$D$483,3)</f>
        <v>2</v>
      </c>
      <c r="H1680" s="1">
        <f t="shared" si="144"/>
        <v>1</v>
      </c>
      <c r="I1680" s="1">
        <f t="shared" si="143"/>
        <v>13</v>
      </c>
    </row>
    <row r="1681" spans="1:9" x14ac:dyDescent="0.35">
      <c r="A1681" s="321">
        <f t="shared" si="147"/>
        <v>42073.541666662677</v>
      </c>
      <c r="B1681" s="303"/>
      <c r="C1681" s="303">
        <v>1646</v>
      </c>
      <c r="D1681" s="304">
        <f>INDEX(Method_calculation!$J$161:$L$184,Output_interface!I1681,Output_interface!H1681)</f>
        <v>0</v>
      </c>
      <c r="E1681" s="304">
        <f>INDEX(Method_calculation!$J$194:$L$217,Output_interface!I1681,Output_interface!H1681)</f>
        <v>0</v>
      </c>
      <c r="G1681" s="1">
        <f>VLOOKUP(A1681+1/48,Interface!$B$118:$D$483,3)</f>
        <v>2</v>
      </c>
      <c r="H1681" s="1">
        <f t="shared" si="144"/>
        <v>1</v>
      </c>
      <c r="I1681" s="1">
        <f t="shared" si="143"/>
        <v>14</v>
      </c>
    </row>
    <row r="1682" spans="1:9" x14ac:dyDescent="0.35">
      <c r="A1682" s="321">
        <f t="shared" si="147"/>
        <v>42073.583333329341</v>
      </c>
      <c r="B1682" s="303"/>
      <c r="C1682" s="303">
        <v>1647</v>
      </c>
      <c r="D1682" s="304">
        <f>INDEX(Method_calculation!$J$161:$L$184,Output_interface!I1682,Output_interface!H1682)</f>
        <v>0</v>
      </c>
      <c r="E1682" s="304">
        <f>INDEX(Method_calculation!$J$194:$L$217,Output_interface!I1682,Output_interface!H1682)</f>
        <v>0</v>
      </c>
      <c r="G1682" s="1">
        <f>VLOOKUP(A1682+1/48,Interface!$B$118:$D$483,3)</f>
        <v>2</v>
      </c>
      <c r="H1682" s="1">
        <f t="shared" si="144"/>
        <v>1</v>
      </c>
      <c r="I1682" s="1">
        <f t="shared" si="143"/>
        <v>15</v>
      </c>
    </row>
    <row r="1683" spans="1:9" x14ac:dyDescent="0.35">
      <c r="A1683" s="321">
        <f t="shared" si="147"/>
        <v>42073.624999996005</v>
      </c>
      <c r="B1683" s="303"/>
      <c r="C1683" s="303">
        <v>1648</v>
      </c>
      <c r="D1683" s="304">
        <f>INDEX(Method_calculation!$J$161:$L$184,Output_interface!I1683,Output_interface!H1683)</f>
        <v>0</v>
      </c>
      <c r="E1683" s="304">
        <f>INDEX(Method_calculation!$J$194:$L$217,Output_interface!I1683,Output_interface!H1683)</f>
        <v>0</v>
      </c>
      <c r="G1683" s="1">
        <f>VLOOKUP(A1683+1/48,Interface!$B$118:$D$483,3)</f>
        <v>2</v>
      </c>
      <c r="H1683" s="1">
        <f t="shared" si="144"/>
        <v>1</v>
      </c>
      <c r="I1683" s="1">
        <f t="shared" si="143"/>
        <v>16</v>
      </c>
    </row>
    <row r="1684" spans="1:9" x14ac:dyDescent="0.35">
      <c r="A1684" s="321">
        <f t="shared" si="147"/>
        <v>42073.66666666267</v>
      </c>
      <c r="B1684" s="303"/>
      <c r="C1684" s="303">
        <v>1649</v>
      </c>
      <c r="D1684" s="304">
        <f>INDEX(Method_calculation!$J$161:$L$184,Output_interface!I1684,Output_interface!H1684)</f>
        <v>0</v>
      </c>
      <c r="E1684" s="304">
        <f>INDEX(Method_calculation!$J$194:$L$217,Output_interface!I1684,Output_interface!H1684)</f>
        <v>0</v>
      </c>
      <c r="G1684" s="1">
        <f>VLOOKUP(A1684+1/48,Interface!$B$118:$D$483,3)</f>
        <v>2</v>
      </c>
      <c r="H1684" s="1">
        <f t="shared" si="144"/>
        <v>1</v>
      </c>
      <c r="I1684" s="1">
        <f t="shared" si="143"/>
        <v>17</v>
      </c>
    </row>
    <row r="1685" spans="1:9" x14ac:dyDescent="0.35">
      <c r="A1685" s="321">
        <f t="shared" si="147"/>
        <v>42073.708333329334</v>
      </c>
      <c r="B1685" s="303"/>
      <c r="C1685" s="303">
        <v>1650</v>
      </c>
      <c r="D1685" s="304">
        <f>INDEX(Method_calculation!$J$161:$L$184,Output_interface!I1685,Output_interface!H1685)</f>
        <v>0</v>
      </c>
      <c r="E1685" s="304">
        <f>INDEX(Method_calculation!$J$194:$L$217,Output_interface!I1685,Output_interface!H1685)</f>
        <v>0</v>
      </c>
      <c r="G1685" s="1">
        <f>VLOOKUP(A1685+1/48,Interface!$B$118:$D$483,3)</f>
        <v>2</v>
      </c>
      <c r="H1685" s="1">
        <f t="shared" si="144"/>
        <v>1</v>
      </c>
      <c r="I1685" s="1">
        <f t="shared" si="143"/>
        <v>18</v>
      </c>
    </row>
    <row r="1686" spans="1:9" x14ac:dyDescent="0.35">
      <c r="A1686" s="321">
        <f t="shared" si="147"/>
        <v>42073.749999995998</v>
      </c>
      <c r="B1686" s="303"/>
      <c r="C1686" s="303">
        <v>1651</v>
      </c>
      <c r="D1686" s="304">
        <f>INDEX(Method_calculation!$J$161:$L$184,Output_interface!I1686,Output_interface!H1686)</f>
        <v>0</v>
      </c>
      <c r="E1686" s="304">
        <f>INDEX(Method_calculation!$J$194:$L$217,Output_interface!I1686,Output_interface!H1686)</f>
        <v>0</v>
      </c>
      <c r="G1686" s="1">
        <f>VLOOKUP(A1686+1/48,Interface!$B$118:$D$483,3)</f>
        <v>2</v>
      </c>
      <c r="H1686" s="1">
        <f t="shared" si="144"/>
        <v>1</v>
      </c>
      <c r="I1686" s="1">
        <f t="shared" si="143"/>
        <v>19</v>
      </c>
    </row>
    <row r="1687" spans="1:9" x14ac:dyDescent="0.35">
      <c r="A1687" s="321">
        <f t="shared" si="147"/>
        <v>42073.791666662662</v>
      </c>
      <c r="B1687" s="303"/>
      <c r="C1687" s="303">
        <v>1652</v>
      </c>
      <c r="D1687" s="304">
        <f>INDEX(Method_calculation!$J$161:$L$184,Output_interface!I1687,Output_interface!H1687)</f>
        <v>0</v>
      </c>
      <c r="E1687" s="304">
        <f>INDEX(Method_calculation!$J$194:$L$217,Output_interface!I1687,Output_interface!H1687)</f>
        <v>0</v>
      </c>
      <c r="G1687" s="1">
        <f>VLOOKUP(A1687+1/48,Interface!$B$118:$D$483,3)</f>
        <v>2</v>
      </c>
      <c r="H1687" s="1">
        <f t="shared" si="144"/>
        <v>1</v>
      </c>
      <c r="I1687" s="1">
        <f t="shared" si="143"/>
        <v>20</v>
      </c>
    </row>
    <row r="1688" spans="1:9" x14ac:dyDescent="0.35">
      <c r="A1688" s="321">
        <f t="shared" si="147"/>
        <v>42073.833333329327</v>
      </c>
      <c r="B1688" s="303"/>
      <c r="C1688" s="303">
        <v>1653</v>
      </c>
      <c r="D1688" s="304">
        <f>INDEX(Method_calculation!$J$161:$L$184,Output_interface!I1688,Output_interface!H1688)</f>
        <v>0</v>
      </c>
      <c r="E1688" s="304">
        <f>INDEX(Method_calculation!$J$194:$L$217,Output_interface!I1688,Output_interface!H1688)</f>
        <v>0</v>
      </c>
      <c r="G1688" s="1">
        <f>VLOOKUP(A1688+1/48,Interface!$B$118:$D$483,3)</f>
        <v>2</v>
      </c>
      <c r="H1688" s="1">
        <f t="shared" si="144"/>
        <v>1</v>
      </c>
      <c r="I1688" s="1">
        <f t="shared" si="143"/>
        <v>21</v>
      </c>
    </row>
    <row r="1689" spans="1:9" x14ac:dyDescent="0.35">
      <c r="A1689" s="321">
        <f t="shared" si="147"/>
        <v>42073.874999995991</v>
      </c>
      <c r="B1689" s="303"/>
      <c r="C1689" s="303">
        <v>1654</v>
      </c>
      <c r="D1689" s="304">
        <f>INDEX(Method_calculation!$J$161:$L$184,Output_interface!I1689,Output_interface!H1689)</f>
        <v>0</v>
      </c>
      <c r="E1689" s="304">
        <f>INDEX(Method_calculation!$J$194:$L$217,Output_interface!I1689,Output_interface!H1689)</f>
        <v>0</v>
      </c>
      <c r="G1689" s="1">
        <f>VLOOKUP(A1689+1/48,Interface!$B$118:$D$483,3)</f>
        <v>2</v>
      </c>
      <c r="H1689" s="1">
        <f t="shared" si="144"/>
        <v>1</v>
      </c>
      <c r="I1689" s="1">
        <f t="shared" si="143"/>
        <v>22</v>
      </c>
    </row>
    <row r="1690" spans="1:9" x14ac:dyDescent="0.35">
      <c r="A1690" s="321">
        <f t="shared" si="147"/>
        <v>42073.916666662655</v>
      </c>
      <c r="B1690" s="303"/>
      <c r="C1690" s="303">
        <v>1655</v>
      </c>
      <c r="D1690" s="304">
        <f>INDEX(Method_calculation!$J$161:$L$184,Output_interface!I1690,Output_interface!H1690)</f>
        <v>0</v>
      </c>
      <c r="E1690" s="304">
        <f>INDEX(Method_calculation!$J$194:$L$217,Output_interface!I1690,Output_interface!H1690)</f>
        <v>0</v>
      </c>
      <c r="G1690" s="1">
        <f>VLOOKUP(A1690+1/48,Interface!$B$118:$D$483,3)</f>
        <v>2</v>
      </c>
      <c r="H1690" s="1">
        <f t="shared" si="144"/>
        <v>1</v>
      </c>
      <c r="I1690" s="1">
        <f t="shared" si="143"/>
        <v>23</v>
      </c>
    </row>
    <row r="1691" spans="1:9" x14ac:dyDescent="0.35">
      <c r="A1691" s="322">
        <f t="shared" si="147"/>
        <v>42073.958333329319</v>
      </c>
      <c r="B1691" s="306"/>
      <c r="C1691" s="306">
        <v>1656</v>
      </c>
      <c r="D1691" s="307">
        <f>INDEX(Method_calculation!$J$161:$L$184,Output_interface!I1691,Output_interface!H1691)</f>
        <v>0</v>
      </c>
      <c r="E1691" s="307">
        <f>INDEX(Method_calculation!$J$194:$L$217,Output_interface!I1691,Output_interface!H1691)</f>
        <v>0</v>
      </c>
      <c r="G1691" s="1">
        <f>VLOOKUP(A1691+1/48,Interface!$B$118:$D$483,3)</f>
        <v>2</v>
      </c>
      <c r="H1691" s="1">
        <f t="shared" si="144"/>
        <v>1</v>
      </c>
      <c r="I1691" s="1">
        <f t="shared" si="143"/>
        <v>24</v>
      </c>
    </row>
    <row r="1692" spans="1:9" x14ac:dyDescent="0.35">
      <c r="A1692" s="299">
        <f t="shared" si="147"/>
        <v>42073.999999995984</v>
      </c>
      <c r="B1692" s="300" t="str">
        <f t="shared" ref="B1692" si="148">INDEX($H$27:$H$29,H1692)</f>
        <v>Workday</v>
      </c>
      <c r="C1692" s="300">
        <v>1657</v>
      </c>
      <c r="D1692" s="301">
        <f>INDEX(Method_calculation!$J$161:$L$184,Output_interface!I1692,Output_interface!H1692)</f>
        <v>0</v>
      </c>
      <c r="E1692" s="301">
        <f>INDEX(Method_calculation!$J$194:$L$217,Output_interface!I1692,Output_interface!H1692)</f>
        <v>0</v>
      </c>
      <c r="G1692" s="1">
        <f>VLOOKUP(A1692+1/48,Interface!$B$118:$D$483,3)</f>
        <v>3</v>
      </c>
      <c r="H1692" s="1">
        <f t="shared" si="144"/>
        <v>1</v>
      </c>
      <c r="I1692" s="1">
        <f t="shared" si="143"/>
        <v>1</v>
      </c>
    </row>
    <row r="1693" spans="1:9" x14ac:dyDescent="0.35">
      <c r="A1693" s="321">
        <f t="shared" si="147"/>
        <v>42074.041666662648</v>
      </c>
      <c r="B1693" s="303"/>
      <c r="C1693" s="303">
        <v>1658</v>
      </c>
      <c r="D1693" s="304">
        <f>INDEX(Method_calculation!$J$161:$L$184,Output_interface!I1693,Output_interface!H1693)</f>
        <v>0</v>
      </c>
      <c r="E1693" s="304">
        <f>INDEX(Method_calculation!$J$194:$L$217,Output_interface!I1693,Output_interface!H1693)</f>
        <v>0</v>
      </c>
      <c r="G1693" s="1">
        <f>VLOOKUP(A1693+1/48,Interface!$B$118:$D$483,3)</f>
        <v>3</v>
      </c>
      <c r="H1693" s="1">
        <f t="shared" si="144"/>
        <v>1</v>
      </c>
      <c r="I1693" s="1">
        <f t="shared" si="143"/>
        <v>2</v>
      </c>
    </row>
    <row r="1694" spans="1:9" x14ac:dyDescent="0.35">
      <c r="A1694" s="321">
        <f t="shared" si="147"/>
        <v>42074.083333329312</v>
      </c>
      <c r="B1694" s="303"/>
      <c r="C1694" s="303">
        <v>1659</v>
      </c>
      <c r="D1694" s="304">
        <f>INDEX(Method_calculation!$J$161:$L$184,Output_interface!I1694,Output_interface!H1694)</f>
        <v>0</v>
      </c>
      <c r="E1694" s="304">
        <f>INDEX(Method_calculation!$J$194:$L$217,Output_interface!I1694,Output_interface!H1694)</f>
        <v>0</v>
      </c>
      <c r="G1694" s="1">
        <f>VLOOKUP(A1694+1/48,Interface!$B$118:$D$483,3)</f>
        <v>3</v>
      </c>
      <c r="H1694" s="1">
        <f t="shared" si="144"/>
        <v>1</v>
      </c>
      <c r="I1694" s="1">
        <f t="shared" si="143"/>
        <v>3</v>
      </c>
    </row>
    <row r="1695" spans="1:9" x14ac:dyDescent="0.35">
      <c r="A1695" s="321">
        <f t="shared" si="147"/>
        <v>42074.124999995976</v>
      </c>
      <c r="B1695" s="303"/>
      <c r="C1695" s="303">
        <v>1660</v>
      </c>
      <c r="D1695" s="304">
        <f>INDEX(Method_calculation!$J$161:$L$184,Output_interface!I1695,Output_interface!H1695)</f>
        <v>0</v>
      </c>
      <c r="E1695" s="304">
        <f>INDEX(Method_calculation!$J$194:$L$217,Output_interface!I1695,Output_interface!H1695)</f>
        <v>0</v>
      </c>
      <c r="G1695" s="1">
        <f>VLOOKUP(A1695+1/48,Interface!$B$118:$D$483,3)</f>
        <v>3</v>
      </c>
      <c r="H1695" s="1">
        <f t="shared" si="144"/>
        <v>1</v>
      </c>
      <c r="I1695" s="1">
        <f t="shared" si="143"/>
        <v>4</v>
      </c>
    </row>
    <row r="1696" spans="1:9" x14ac:dyDescent="0.35">
      <c r="A1696" s="321">
        <f t="shared" si="147"/>
        <v>42074.166666662641</v>
      </c>
      <c r="B1696" s="303"/>
      <c r="C1696" s="303">
        <v>1661</v>
      </c>
      <c r="D1696" s="304">
        <f>INDEX(Method_calculation!$J$161:$L$184,Output_interface!I1696,Output_interface!H1696)</f>
        <v>0</v>
      </c>
      <c r="E1696" s="304">
        <f>INDEX(Method_calculation!$J$194:$L$217,Output_interface!I1696,Output_interface!H1696)</f>
        <v>0</v>
      </c>
      <c r="G1696" s="1">
        <f>VLOOKUP(A1696+1/48,Interface!$B$118:$D$483,3)</f>
        <v>3</v>
      </c>
      <c r="H1696" s="1">
        <f t="shared" si="144"/>
        <v>1</v>
      </c>
      <c r="I1696" s="1">
        <f t="shared" si="143"/>
        <v>5</v>
      </c>
    </row>
    <row r="1697" spans="1:9" x14ac:dyDescent="0.35">
      <c r="A1697" s="321">
        <f t="shared" si="147"/>
        <v>42074.208333329305</v>
      </c>
      <c r="B1697" s="303"/>
      <c r="C1697" s="303">
        <v>1662</v>
      </c>
      <c r="D1697" s="304">
        <f>INDEX(Method_calculation!$J$161:$L$184,Output_interface!I1697,Output_interface!H1697)</f>
        <v>0</v>
      </c>
      <c r="E1697" s="304">
        <f>INDEX(Method_calculation!$J$194:$L$217,Output_interface!I1697,Output_interface!H1697)</f>
        <v>0</v>
      </c>
      <c r="G1697" s="1">
        <f>VLOOKUP(A1697+1/48,Interface!$B$118:$D$483,3)</f>
        <v>3</v>
      </c>
      <c r="H1697" s="1">
        <f t="shared" si="144"/>
        <v>1</v>
      </c>
      <c r="I1697" s="1">
        <f t="shared" si="143"/>
        <v>6</v>
      </c>
    </row>
    <row r="1698" spans="1:9" x14ac:dyDescent="0.35">
      <c r="A1698" s="321">
        <f t="shared" si="147"/>
        <v>42074.249999995969</v>
      </c>
      <c r="B1698" s="303"/>
      <c r="C1698" s="303">
        <v>1663</v>
      </c>
      <c r="D1698" s="304">
        <f>INDEX(Method_calculation!$J$161:$L$184,Output_interface!I1698,Output_interface!H1698)</f>
        <v>0</v>
      </c>
      <c r="E1698" s="304">
        <f>INDEX(Method_calculation!$J$194:$L$217,Output_interface!I1698,Output_interface!H1698)</f>
        <v>0</v>
      </c>
      <c r="G1698" s="1">
        <f>VLOOKUP(A1698+1/48,Interface!$B$118:$D$483,3)</f>
        <v>3</v>
      </c>
      <c r="H1698" s="1">
        <f t="shared" si="144"/>
        <v>1</v>
      </c>
      <c r="I1698" s="1">
        <f t="shared" si="143"/>
        <v>7</v>
      </c>
    </row>
    <row r="1699" spans="1:9" x14ac:dyDescent="0.35">
      <c r="A1699" s="321">
        <f t="shared" si="147"/>
        <v>42074.291666662633</v>
      </c>
      <c r="B1699" s="303"/>
      <c r="C1699" s="303">
        <v>1664</v>
      </c>
      <c r="D1699" s="304">
        <f>INDEX(Method_calculation!$J$161:$L$184,Output_interface!I1699,Output_interface!H1699)</f>
        <v>0</v>
      </c>
      <c r="E1699" s="304">
        <f>INDEX(Method_calculation!$J$194:$L$217,Output_interface!I1699,Output_interface!H1699)</f>
        <v>0</v>
      </c>
      <c r="G1699" s="1">
        <f>VLOOKUP(A1699+1/48,Interface!$B$118:$D$483,3)</f>
        <v>3</v>
      </c>
      <c r="H1699" s="1">
        <f t="shared" si="144"/>
        <v>1</v>
      </c>
      <c r="I1699" s="1">
        <f t="shared" si="143"/>
        <v>8</v>
      </c>
    </row>
    <row r="1700" spans="1:9" x14ac:dyDescent="0.35">
      <c r="A1700" s="321">
        <f t="shared" si="147"/>
        <v>42074.333333329298</v>
      </c>
      <c r="B1700" s="303"/>
      <c r="C1700" s="303">
        <v>1665</v>
      </c>
      <c r="D1700" s="304">
        <f>INDEX(Method_calculation!$J$161:$L$184,Output_interface!I1700,Output_interface!H1700)</f>
        <v>0</v>
      </c>
      <c r="E1700" s="304">
        <f>INDEX(Method_calculation!$J$194:$L$217,Output_interface!I1700,Output_interface!H1700)</f>
        <v>0</v>
      </c>
      <c r="G1700" s="1">
        <f>VLOOKUP(A1700+1/48,Interface!$B$118:$D$483,3)</f>
        <v>3</v>
      </c>
      <c r="H1700" s="1">
        <f t="shared" si="144"/>
        <v>1</v>
      </c>
      <c r="I1700" s="1">
        <f t="shared" ref="I1700:I1763" si="149">MOD(C1700-1,24)+1</f>
        <v>9</v>
      </c>
    </row>
    <row r="1701" spans="1:9" x14ac:dyDescent="0.35">
      <c r="A1701" s="321">
        <f t="shared" si="147"/>
        <v>42074.374999995962</v>
      </c>
      <c r="B1701" s="303"/>
      <c r="C1701" s="303">
        <v>1666</v>
      </c>
      <c r="D1701" s="304">
        <f>INDEX(Method_calculation!$J$161:$L$184,Output_interface!I1701,Output_interface!H1701)</f>
        <v>0</v>
      </c>
      <c r="E1701" s="304">
        <f>INDEX(Method_calculation!$J$194:$L$217,Output_interface!I1701,Output_interface!H1701)</f>
        <v>0</v>
      </c>
      <c r="G1701" s="1">
        <f>VLOOKUP(A1701+1/48,Interface!$B$118:$D$483,3)</f>
        <v>3</v>
      </c>
      <c r="H1701" s="1">
        <f t="shared" ref="H1701:H1764" si="150">IF(G1701=7,3,IF(G1701=6,2,1))</f>
        <v>1</v>
      </c>
      <c r="I1701" s="1">
        <f t="shared" si="149"/>
        <v>10</v>
      </c>
    </row>
    <row r="1702" spans="1:9" x14ac:dyDescent="0.35">
      <c r="A1702" s="321">
        <f t="shared" si="147"/>
        <v>42074.416666662626</v>
      </c>
      <c r="B1702" s="303"/>
      <c r="C1702" s="303">
        <v>1667</v>
      </c>
      <c r="D1702" s="304">
        <f>INDEX(Method_calculation!$J$161:$L$184,Output_interface!I1702,Output_interface!H1702)</f>
        <v>0</v>
      </c>
      <c r="E1702" s="304">
        <f>INDEX(Method_calculation!$J$194:$L$217,Output_interface!I1702,Output_interface!H1702)</f>
        <v>0</v>
      </c>
      <c r="G1702" s="1">
        <f>VLOOKUP(A1702+1/48,Interface!$B$118:$D$483,3)</f>
        <v>3</v>
      </c>
      <c r="H1702" s="1">
        <f t="shared" si="150"/>
        <v>1</v>
      </c>
      <c r="I1702" s="1">
        <f t="shared" si="149"/>
        <v>11</v>
      </c>
    </row>
    <row r="1703" spans="1:9" x14ac:dyDescent="0.35">
      <c r="A1703" s="321">
        <f t="shared" si="147"/>
        <v>42074.45833332929</v>
      </c>
      <c r="B1703" s="303"/>
      <c r="C1703" s="303">
        <v>1668</v>
      </c>
      <c r="D1703" s="304">
        <f>INDEX(Method_calculation!$J$161:$L$184,Output_interface!I1703,Output_interface!H1703)</f>
        <v>0</v>
      </c>
      <c r="E1703" s="304">
        <f>INDEX(Method_calculation!$J$194:$L$217,Output_interface!I1703,Output_interface!H1703)</f>
        <v>0</v>
      </c>
      <c r="G1703" s="1">
        <f>VLOOKUP(A1703+1/48,Interface!$B$118:$D$483,3)</f>
        <v>3</v>
      </c>
      <c r="H1703" s="1">
        <f t="shared" si="150"/>
        <v>1</v>
      </c>
      <c r="I1703" s="1">
        <f t="shared" si="149"/>
        <v>12</v>
      </c>
    </row>
    <row r="1704" spans="1:9" x14ac:dyDescent="0.35">
      <c r="A1704" s="321">
        <f t="shared" si="147"/>
        <v>42074.499999995955</v>
      </c>
      <c r="B1704" s="303"/>
      <c r="C1704" s="303">
        <v>1669</v>
      </c>
      <c r="D1704" s="304">
        <f>INDEX(Method_calculation!$J$161:$L$184,Output_interface!I1704,Output_interface!H1704)</f>
        <v>0</v>
      </c>
      <c r="E1704" s="304">
        <f>INDEX(Method_calculation!$J$194:$L$217,Output_interface!I1704,Output_interface!H1704)</f>
        <v>0</v>
      </c>
      <c r="G1704" s="1">
        <f>VLOOKUP(A1704+1/48,Interface!$B$118:$D$483,3)</f>
        <v>3</v>
      </c>
      <c r="H1704" s="1">
        <f t="shared" si="150"/>
        <v>1</v>
      </c>
      <c r="I1704" s="1">
        <f t="shared" si="149"/>
        <v>13</v>
      </c>
    </row>
    <row r="1705" spans="1:9" x14ac:dyDescent="0.35">
      <c r="A1705" s="321">
        <f t="shared" si="147"/>
        <v>42074.541666662619</v>
      </c>
      <c r="B1705" s="303"/>
      <c r="C1705" s="303">
        <v>1670</v>
      </c>
      <c r="D1705" s="304">
        <f>INDEX(Method_calculation!$J$161:$L$184,Output_interface!I1705,Output_interface!H1705)</f>
        <v>0</v>
      </c>
      <c r="E1705" s="304">
        <f>INDEX(Method_calculation!$J$194:$L$217,Output_interface!I1705,Output_interface!H1705)</f>
        <v>0</v>
      </c>
      <c r="G1705" s="1">
        <f>VLOOKUP(A1705+1/48,Interface!$B$118:$D$483,3)</f>
        <v>3</v>
      </c>
      <c r="H1705" s="1">
        <f t="shared" si="150"/>
        <v>1</v>
      </c>
      <c r="I1705" s="1">
        <f t="shared" si="149"/>
        <v>14</v>
      </c>
    </row>
    <row r="1706" spans="1:9" x14ac:dyDescent="0.35">
      <c r="A1706" s="321">
        <f t="shared" si="147"/>
        <v>42074.583333329283</v>
      </c>
      <c r="B1706" s="303"/>
      <c r="C1706" s="303">
        <v>1671</v>
      </c>
      <c r="D1706" s="304">
        <f>INDEX(Method_calculation!$J$161:$L$184,Output_interface!I1706,Output_interface!H1706)</f>
        <v>0</v>
      </c>
      <c r="E1706" s="304">
        <f>INDEX(Method_calculation!$J$194:$L$217,Output_interface!I1706,Output_interface!H1706)</f>
        <v>0</v>
      </c>
      <c r="G1706" s="1">
        <f>VLOOKUP(A1706+1/48,Interface!$B$118:$D$483,3)</f>
        <v>3</v>
      </c>
      <c r="H1706" s="1">
        <f t="shared" si="150"/>
        <v>1</v>
      </c>
      <c r="I1706" s="1">
        <f t="shared" si="149"/>
        <v>15</v>
      </c>
    </row>
    <row r="1707" spans="1:9" x14ac:dyDescent="0.35">
      <c r="A1707" s="321">
        <f t="shared" si="147"/>
        <v>42074.624999995947</v>
      </c>
      <c r="B1707" s="303"/>
      <c r="C1707" s="303">
        <v>1672</v>
      </c>
      <c r="D1707" s="304">
        <f>INDEX(Method_calculation!$J$161:$L$184,Output_interface!I1707,Output_interface!H1707)</f>
        <v>0</v>
      </c>
      <c r="E1707" s="304">
        <f>INDEX(Method_calculation!$J$194:$L$217,Output_interface!I1707,Output_interface!H1707)</f>
        <v>0</v>
      </c>
      <c r="G1707" s="1">
        <f>VLOOKUP(A1707+1/48,Interface!$B$118:$D$483,3)</f>
        <v>3</v>
      </c>
      <c r="H1707" s="1">
        <f t="shared" si="150"/>
        <v>1</v>
      </c>
      <c r="I1707" s="1">
        <f t="shared" si="149"/>
        <v>16</v>
      </c>
    </row>
    <row r="1708" spans="1:9" x14ac:dyDescent="0.35">
      <c r="A1708" s="321">
        <f t="shared" si="147"/>
        <v>42074.666666662612</v>
      </c>
      <c r="B1708" s="303"/>
      <c r="C1708" s="303">
        <v>1673</v>
      </c>
      <c r="D1708" s="304">
        <f>INDEX(Method_calculation!$J$161:$L$184,Output_interface!I1708,Output_interface!H1708)</f>
        <v>0</v>
      </c>
      <c r="E1708" s="304">
        <f>INDEX(Method_calculation!$J$194:$L$217,Output_interface!I1708,Output_interface!H1708)</f>
        <v>0</v>
      </c>
      <c r="G1708" s="1">
        <f>VLOOKUP(A1708+1/48,Interface!$B$118:$D$483,3)</f>
        <v>3</v>
      </c>
      <c r="H1708" s="1">
        <f t="shared" si="150"/>
        <v>1</v>
      </c>
      <c r="I1708" s="1">
        <f t="shared" si="149"/>
        <v>17</v>
      </c>
    </row>
    <row r="1709" spans="1:9" x14ac:dyDescent="0.35">
      <c r="A1709" s="321">
        <f t="shared" si="147"/>
        <v>42074.708333329276</v>
      </c>
      <c r="B1709" s="303"/>
      <c r="C1709" s="303">
        <v>1674</v>
      </c>
      <c r="D1709" s="304">
        <f>INDEX(Method_calculation!$J$161:$L$184,Output_interface!I1709,Output_interface!H1709)</f>
        <v>0</v>
      </c>
      <c r="E1709" s="304">
        <f>INDEX(Method_calculation!$J$194:$L$217,Output_interface!I1709,Output_interface!H1709)</f>
        <v>0</v>
      </c>
      <c r="G1709" s="1">
        <f>VLOOKUP(A1709+1/48,Interface!$B$118:$D$483,3)</f>
        <v>3</v>
      </c>
      <c r="H1709" s="1">
        <f t="shared" si="150"/>
        <v>1</v>
      </c>
      <c r="I1709" s="1">
        <f t="shared" si="149"/>
        <v>18</v>
      </c>
    </row>
    <row r="1710" spans="1:9" x14ac:dyDescent="0.35">
      <c r="A1710" s="321">
        <f t="shared" si="147"/>
        <v>42074.74999999594</v>
      </c>
      <c r="B1710" s="303"/>
      <c r="C1710" s="303">
        <v>1675</v>
      </c>
      <c r="D1710" s="304">
        <f>INDEX(Method_calculation!$J$161:$L$184,Output_interface!I1710,Output_interface!H1710)</f>
        <v>0</v>
      </c>
      <c r="E1710" s="304">
        <f>INDEX(Method_calculation!$J$194:$L$217,Output_interface!I1710,Output_interface!H1710)</f>
        <v>0</v>
      </c>
      <c r="G1710" s="1">
        <f>VLOOKUP(A1710+1/48,Interface!$B$118:$D$483,3)</f>
        <v>3</v>
      </c>
      <c r="H1710" s="1">
        <f t="shared" si="150"/>
        <v>1</v>
      </c>
      <c r="I1710" s="1">
        <f t="shared" si="149"/>
        <v>19</v>
      </c>
    </row>
    <row r="1711" spans="1:9" x14ac:dyDescent="0.35">
      <c r="A1711" s="321">
        <f t="shared" si="147"/>
        <v>42074.791666662604</v>
      </c>
      <c r="B1711" s="303"/>
      <c r="C1711" s="303">
        <v>1676</v>
      </c>
      <c r="D1711" s="304">
        <f>INDEX(Method_calculation!$J$161:$L$184,Output_interface!I1711,Output_interface!H1711)</f>
        <v>0</v>
      </c>
      <c r="E1711" s="304">
        <f>INDEX(Method_calculation!$J$194:$L$217,Output_interface!I1711,Output_interface!H1711)</f>
        <v>0</v>
      </c>
      <c r="G1711" s="1">
        <f>VLOOKUP(A1711+1/48,Interface!$B$118:$D$483,3)</f>
        <v>3</v>
      </c>
      <c r="H1711" s="1">
        <f t="shared" si="150"/>
        <v>1</v>
      </c>
      <c r="I1711" s="1">
        <f t="shared" si="149"/>
        <v>20</v>
      </c>
    </row>
    <row r="1712" spans="1:9" x14ac:dyDescent="0.35">
      <c r="A1712" s="321">
        <f t="shared" si="147"/>
        <v>42074.833333329268</v>
      </c>
      <c r="B1712" s="303"/>
      <c r="C1712" s="303">
        <v>1677</v>
      </c>
      <c r="D1712" s="304">
        <f>INDEX(Method_calculation!$J$161:$L$184,Output_interface!I1712,Output_interface!H1712)</f>
        <v>0</v>
      </c>
      <c r="E1712" s="304">
        <f>INDEX(Method_calculation!$J$194:$L$217,Output_interface!I1712,Output_interface!H1712)</f>
        <v>0</v>
      </c>
      <c r="G1712" s="1">
        <f>VLOOKUP(A1712+1/48,Interface!$B$118:$D$483,3)</f>
        <v>3</v>
      </c>
      <c r="H1712" s="1">
        <f t="shared" si="150"/>
        <v>1</v>
      </c>
      <c r="I1712" s="1">
        <f t="shared" si="149"/>
        <v>21</v>
      </c>
    </row>
    <row r="1713" spans="1:9" x14ac:dyDescent="0.35">
      <c r="A1713" s="321">
        <f t="shared" si="147"/>
        <v>42074.874999995933</v>
      </c>
      <c r="B1713" s="303"/>
      <c r="C1713" s="303">
        <v>1678</v>
      </c>
      <c r="D1713" s="304">
        <f>INDEX(Method_calculation!$J$161:$L$184,Output_interface!I1713,Output_interface!H1713)</f>
        <v>0</v>
      </c>
      <c r="E1713" s="304">
        <f>INDEX(Method_calculation!$J$194:$L$217,Output_interface!I1713,Output_interface!H1713)</f>
        <v>0</v>
      </c>
      <c r="G1713" s="1">
        <f>VLOOKUP(A1713+1/48,Interface!$B$118:$D$483,3)</f>
        <v>3</v>
      </c>
      <c r="H1713" s="1">
        <f t="shared" si="150"/>
        <v>1</v>
      </c>
      <c r="I1713" s="1">
        <f t="shared" si="149"/>
        <v>22</v>
      </c>
    </row>
    <row r="1714" spans="1:9" x14ac:dyDescent="0.35">
      <c r="A1714" s="321">
        <f t="shared" si="147"/>
        <v>42074.916666662597</v>
      </c>
      <c r="B1714" s="303"/>
      <c r="C1714" s="303">
        <v>1679</v>
      </c>
      <c r="D1714" s="304">
        <f>INDEX(Method_calculation!$J$161:$L$184,Output_interface!I1714,Output_interface!H1714)</f>
        <v>0</v>
      </c>
      <c r="E1714" s="304">
        <f>INDEX(Method_calculation!$J$194:$L$217,Output_interface!I1714,Output_interface!H1714)</f>
        <v>0</v>
      </c>
      <c r="G1714" s="1">
        <f>VLOOKUP(A1714+1/48,Interface!$B$118:$D$483,3)</f>
        <v>3</v>
      </c>
      <c r="H1714" s="1">
        <f t="shared" si="150"/>
        <v>1</v>
      </c>
      <c r="I1714" s="1">
        <f t="shared" si="149"/>
        <v>23</v>
      </c>
    </row>
    <row r="1715" spans="1:9" x14ac:dyDescent="0.35">
      <c r="A1715" s="322">
        <f t="shared" si="147"/>
        <v>42074.958333329261</v>
      </c>
      <c r="B1715" s="306"/>
      <c r="C1715" s="306">
        <v>1680</v>
      </c>
      <c r="D1715" s="307">
        <f>INDEX(Method_calculation!$J$161:$L$184,Output_interface!I1715,Output_interface!H1715)</f>
        <v>0</v>
      </c>
      <c r="E1715" s="307">
        <f>INDEX(Method_calculation!$J$194:$L$217,Output_interface!I1715,Output_interface!H1715)</f>
        <v>0</v>
      </c>
      <c r="G1715" s="1">
        <f>VLOOKUP(A1715+1/48,Interface!$B$118:$D$483,3)</f>
        <v>3</v>
      </c>
      <c r="H1715" s="1">
        <f t="shared" si="150"/>
        <v>1</v>
      </c>
      <c r="I1715" s="1">
        <f t="shared" si="149"/>
        <v>24</v>
      </c>
    </row>
    <row r="1716" spans="1:9" x14ac:dyDescent="0.35">
      <c r="A1716" s="299">
        <f t="shared" si="147"/>
        <v>42074.999999995925</v>
      </c>
      <c r="B1716" s="300" t="str">
        <f t="shared" ref="B1716" si="151">INDEX($H$27:$H$29,H1716)</f>
        <v>Workday</v>
      </c>
      <c r="C1716" s="300">
        <v>1681</v>
      </c>
      <c r="D1716" s="301">
        <f>INDEX(Method_calculation!$J$161:$L$184,Output_interface!I1716,Output_interface!H1716)</f>
        <v>0</v>
      </c>
      <c r="E1716" s="301">
        <f>INDEX(Method_calculation!$J$194:$L$217,Output_interface!I1716,Output_interface!H1716)</f>
        <v>0</v>
      </c>
      <c r="G1716" s="1">
        <f>VLOOKUP(A1716+1/48,Interface!$B$118:$D$483,3)</f>
        <v>4</v>
      </c>
      <c r="H1716" s="1">
        <f t="shared" si="150"/>
        <v>1</v>
      </c>
      <c r="I1716" s="1">
        <f t="shared" si="149"/>
        <v>1</v>
      </c>
    </row>
    <row r="1717" spans="1:9" x14ac:dyDescent="0.35">
      <c r="A1717" s="321">
        <f t="shared" si="147"/>
        <v>42075.04166666259</v>
      </c>
      <c r="B1717" s="303"/>
      <c r="C1717" s="303">
        <v>1682</v>
      </c>
      <c r="D1717" s="304">
        <f>INDEX(Method_calculation!$J$161:$L$184,Output_interface!I1717,Output_interface!H1717)</f>
        <v>0</v>
      </c>
      <c r="E1717" s="304">
        <f>INDEX(Method_calculation!$J$194:$L$217,Output_interface!I1717,Output_interface!H1717)</f>
        <v>0</v>
      </c>
      <c r="G1717" s="1">
        <f>VLOOKUP(A1717+1/48,Interface!$B$118:$D$483,3)</f>
        <v>4</v>
      </c>
      <c r="H1717" s="1">
        <f t="shared" si="150"/>
        <v>1</v>
      </c>
      <c r="I1717" s="1">
        <f t="shared" si="149"/>
        <v>2</v>
      </c>
    </row>
    <row r="1718" spans="1:9" x14ac:dyDescent="0.35">
      <c r="A1718" s="321">
        <f t="shared" si="147"/>
        <v>42075.083333329254</v>
      </c>
      <c r="B1718" s="303"/>
      <c r="C1718" s="303">
        <v>1683</v>
      </c>
      <c r="D1718" s="304">
        <f>INDEX(Method_calculation!$J$161:$L$184,Output_interface!I1718,Output_interface!H1718)</f>
        <v>0</v>
      </c>
      <c r="E1718" s="304">
        <f>INDEX(Method_calculation!$J$194:$L$217,Output_interface!I1718,Output_interface!H1718)</f>
        <v>0</v>
      </c>
      <c r="G1718" s="1">
        <f>VLOOKUP(A1718+1/48,Interface!$B$118:$D$483,3)</f>
        <v>4</v>
      </c>
      <c r="H1718" s="1">
        <f t="shared" si="150"/>
        <v>1</v>
      </c>
      <c r="I1718" s="1">
        <f t="shared" si="149"/>
        <v>3</v>
      </c>
    </row>
    <row r="1719" spans="1:9" x14ac:dyDescent="0.35">
      <c r="A1719" s="321">
        <f t="shared" si="147"/>
        <v>42075.124999995918</v>
      </c>
      <c r="B1719" s="303"/>
      <c r="C1719" s="303">
        <v>1684</v>
      </c>
      <c r="D1719" s="304">
        <f>INDEX(Method_calculation!$J$161:$L$184,Output_interface!I1719,Output_interface!H1719)</f>
        <v>0</v>
      </c>
      <c r="E1719" s="304">
        <f>INDEX(Method_calculation!$J$194:$L$217,Output_interface!I1719,Output_interface!H1719)</f>
        <v>0</v>
      </c>
      <c r="G1719" s="1">
        <f>VLOOKUP(A1719+1/48,Interface!$B$118:$D$483,3)</f>
        <v>4</v>
      </c>
      <c r="H1719" s="1">
        <f t="shared" si="150"/>
        <v>1</v>
      </c>
      <c r="I1719" s="1">
        <f t="shared" si="149"/>
        <v>4</v>
      </c>
    </row>
    <row r="1720" spans="1:9" x14ac:dyDescent="0.35">
      <c r="A1720" s="321">
        <f t="shared" si="147"/>
        <v>42075.166666662582</v>
      </c>
      <c r="B1720" s="303"/>
      <c r="C1720" s="303">
        <v>1685</v>
      </c>
      <c r="D1720" s="304">
        <f>INDEX(Method_calculation!$J$161:$L$184,Output_interface!I1720,Output_interface!H1720)</f>
        <v>0</v>
      </c>
      <c r="E1720" s="304">
        <f>INDEX(Method_calculation!$J$194:$L$217,Output_interface!I1720,Output_interface!H1720)</f>
        <v>0</v>
      </c>
      <c r="G1720" s="1">
        <f>VLOOKUP(A1720+1/48,Interface!$B$118:$D$483,3)</f>
        <v>4</v>
      </c>
      <c r="H1720" s="1">
        <f t="shared" si="150"/>
        <v>1</v>
      </c>
      <c r="I1720" s="1">
        <f t="shared" si="149"/>
        <v>5</v>
      </c>
    </row>
    <row r="1721" spans="1:9" x14ac:dyDescent="0.35">
      <c r="A1721" s="321">
        <f t="shared" si="147"/>
        <v>42075.208333329247</v>
      </c>
      <c r="B1721" s="303"/>
      <c r="C1721" s="303">
        <v>1686</v>
      </c>
      <c r="D1721" s="304">
        <f>INDEX(Method_calculation!$J$161:$L$184,Output_interface!I1721,Output_interface!H1721)</f>
        <v>0</v>
      </c>
      <c r="E1721" s="304">
        <f>INDEX(Method_calculation!$J$194:$L$217,Output_interface!I1721,Output_interface!H1721)</f>
        <v>0</v>
      </c>
      <c r="G1721" s="1">
        <f>VLOOKUP(A1721+1/48,Interface!$B$118:$D$483,3)</f>
        <v>4</v>
      </c>
      <c r="H1721" s="1">
        <f t="shared" si="150"/>
        <v>1</v>
      </c>
      <c r="I1721" s="1">
        <f t="shared" si="149"/>
        <v>6</v>
      </c>
    </row>
    <row r="1722" spans="1:9" x14ac:dyDescent="0.35">
      <c r="A1722" s="321">
        <f t="shared" si="147"/>
        <v>42075.249999995911</v>
      </c>
      <c r="B1722" s="303"/>
      <c r="C1722" s="303">
        <v>1687</v>
      </c>
      <c r="D1722" s="304">
        <f>INDEX(Method_calculation!$J$161:$L$184,Output_interface!I1722,Output_interface!H1722)</f>
        <v>0</v>
      </c>
      <c r="E1722" s="304">
        <f>INDEX(Method_calculation!$J$194:$L$217,Output_interface!I1722,Output_interface!H1722)</f>
        <v>0</v>
      </c>
      <c r="G1722" s="1">
        <f>VLOOKUP(A1722+1/48,Interface!$B$118:$D$483,3)</f>
        <v>4</v>
      </c>
      <c r="H1722" s="1">
        <f t="shared" si="150"/>
        <v>1</v>
      </c>
      <c r="I1722" s="1">
        <f t="shared" si="149"/>
        <v>7</v>
      </c>
    </row>
    <row r="1723" spans="1:9" x14ac:dyDescent="0.35">
      <c r="A1723" s="321">
        <f t="shared" si="147"/>
        <v>42075.291666662575</v>
      </c>
      <c r="B1723" s="303"/>
      <c r="C1723" s="303">
        <v>1688</v>
      </c>
      <c r="D1723" s="304">
        <f>INDEX(Method_calculation!$J$161:$L$184,Output_interface!I1723,Output_interface!H1723)</f>
        <v>0</v>
      </c>
      <c r="E1723" s="304">
        <f>INDEX(Method_calculation!$J$194:$L$217,Output_interface!I1723,Output_interface!H1723)</f>
        <v>0</v>
      </c>
      <c r="G1723" s="1">
        <f>VLOOKUP(A1723+1/48,Interface!$B$118:$D$483,3)</f>
        <v>4</v>
      </c>
      <c r="H1723" s="1">
        <f t="shared" si="150"/>
        <v>1</v>
      </c>
      <c r="I1723" s="1">
        <f t="shared" si="149"/>
        <v>8</v>
      </c>
    </row>
    <row r="1724" spans="1:9" x14ac:dyDescent="0.35">
      <c r="A1724" s="321">
        <f t="shared" si="147"/>
        <v>42075.333333329239</v>
      </c>
      <c r="B1724" s="303"/>
      <c r="C1724" s="303">
        <v>1689</v>
      </c>
      <c r="D1724" s="304">
        <f>INDEX(Method_calculation!$J$161:$L$184,Output_interface!I1724,Output_interface!H1724)</f>
        <v>0</v>
      </c>
      <c r="E1724" s="304">
        <f>INDEX(Method_calculation!$J$194:$L$217,Output_interface!I1724,Output_interface!H1724)</f>
        <v>0</v>
      </c>
      <c r="G1724" s="1">
        <f>VLOOKUP(A1724+1/48,Interface!$B$118:$D$483,3)</f>
        <v>4</v>
      </c>
      <c r="H1724" s="1">
        <f t="shared" si="150"/>
        <v>1</v>
      </c>
      <c r="I1724" s="1">
        <f t="shared" si="149"/>
        <v>9</v>
      </c>
    </row>
    <row r="1725" spans="1:9" x14ac:dyDescent="0.35">
      <c r="A1725" s="321">
        <f t="shared" si="147"/>
        <v>42075.374999995904</v>
      </c>
      <c r="B1725" s="303"/>
      <c r="C1725" s="303">
        <v>1690</v>
      </c>
      <c r="D1725" s="304">
        <f>INDEX(Method_calculation!$J$161:$L$184,Output_interface!I1725,Output_interface!H1725)</f>
        <v>0</v>
      </c>
      <c r="E1725" s="304">
        <f>INDEX(Method_calculation!$J$194:$L$217,Output_interface!I1725,Output_interface!H1725)</f>
        <v>0</v>
      </c>
      <c r="G1725" s="1">
        <f>VLOOKUP(A1725+1/48,Interface!$B$118:$D$483,3)</f>
        <v>4</v>
      </c>
      <c r="H1725" s="1">
        <f t="shared" si="150"/>
        <v>1</v>
      </c>
      <c r="I1725" s="1">
        <f t="shared" si="149"/>
        <v>10</v>
      </c>
    </row>
    <row r="1726" spans="1:9" x14ac:dyDescent="0.35">
      <c r="A1726" s="321">
        <f t="shared" si="147"/>
        <v>42075.416666662568</v>
      </c>
      <c r="B1726" s="303"/>
      <c r="C1726" s="303">
        <v>1691</v>
      </c>
      <c r="D1726" s="304">
        <f>INDEX(Method_calculation!$J$161:$L$184,Output_interface!I1726,Output_interface!H1726)</f>
        <v>0</v>
      </c>
      <c r="E1726" s="304">
        <f>INDEX(Method_calculation!$J$194:$L$217,Output_interface!I1726,Output_interface!H1726)</f>
        <v>0</v>
      </c>
      <c r="G1726" s="1">
        <f>VLOOKUP(A1726+1/48,Interface!$B$118:$D$483,3)</f>
        <v>4</v>
      </c>
      <c r="H1726" s="1">
        <f t="shared" si="150"/>
        <v>1</v>
      </c>
      <c r="I1726" s="1">
        <f t="shared" si="149"/>
        <v>11</v>
      </c>
    </row>
    <row r="1727" spans="1:9" x14ac:dyDescent="0.35">
      <c r="A1727" s="321">
        <f t="shared" si="147"/>
        <v>42075.458333329232</v>
      </c>
      <c r="B1727" s="303"/>
      <c r="C1727" s="303">
        <v>1692</v>
      </c>
      <c r="D1727" s="304">
        <f>INDEX(Method_calculation!$J$161:$L$184,Output_interface!I1727,Output_interface!H1727)</f>
        <v>0</v>
      </c>
      <c r="E1727" s="304">
        <f>INDEX(Method_calculation!$J$194:$L$217,Output_interface!I1727,Output_interface!H1727)</f>
        <v>0</v>
      </c>
      <c r="G1727" s="1">
        <f>VLOOKUP(A1727+1/48,Interface!$B$118:$D$483,3)</f>
        <v>4</v>
      </c>
      <c r="H1727" s="1">
        <f t="shared" si="150"/>
        <v>1</v>
      </c>
      <c r="I1727" s="1">
        <f t="shared" si="149"/>
        <v>12</v>
      </c>
    </row>
    <row r="1728" spans="1:9" x14ac:dyDescent="0.35">
      <c r="A1728" s="321">
        <f t="shared" si="147"/>
        <v>42075.499999995896</v>
      </c>
      <c r="B1728" s="303"/>
      <c r="C1728" s="303">
        <v>1693</v>
      </c>
      <c r="D1728" s="304">
        <f>INDEX(Method_calculation!$J$161:$L$184,Output_interface!I1728,Output_interface!H1728)</f>
        <v>0</v>
      </c>
      <c r="E1728" s="304">
        <f>INDEX(Method_calculation!$J$194:$L$217,Output_interface!I1728,Output_interface!H1728)</f>
        <v>0</v>
      </c>
      <c r="G1728" s="1">
        <f>VLOOKUP(A1728+1/48,Interface!$B$118:$D$483,3)</f>
        <v>4</v>
      </c>
      <c r="H1728" s="1">
        <f t="shared" si="150"/>
        <v>1</v>
      </c>
      <c r="I1728" s="1">
        <f t="shared" si="149"/>
        <v>13</v>
      </c>
    </row>
    <row r="1729" spans="1:9" x14ac:dyDescent="0.35">
      <c r="A1729" s="321">
        <f t="shared" si="147"/>
        <v>42075.541666662561</v>
      </c>
      <c r="B1729" s="303"/>
      <c r="C1729" s="303">
        <v>1694</v>
      </c>
      <c r="D1729" s="304">
        <f>INDEX(Method_calculation!$J$161:$L$184,Output_interface!I1729,Output_interface!H1729)</f>
        <v>0</v>
      </c>
      <c r="E1729" s="304">
        <f>INDEX(Method_calculation!$J$194:$L$217,Output_interface!I1729,Output_interface!H1729)</f>
        <v>0</v>
      </c>
      <c r="G1729" s="1">
        <f>VLOOKUP(A1729+1/48,Interface!$B$118:$D$483,3)</f>
        <v>4</v>
      </c>
      <c r="H1729" s="1">
        <f t="shared" si="150"/>
        <v>1</v>
      </c>
      <c r="I1729" s="1">
        <f t="shared" si="149"/>
        <v>14</v>
      </c>
    </row>
    <row r="1730" spans="1:9" x14ac:dyDescent="0.35">
      <c r="A1730" s="321">
        <f t="shared" si="147"/>
        <v>42075.583333329225</v>
      </c>
      <c r="B1730" s="303"/>
      <c r="C1730" s="303">
        <v>1695</v>
      </c>
      <c r="D1730" s="304">
        <f>INDEX(Method_calculation!$J$161:$L$184,Output_interface!I1730,Output_interface!H1730)</f>
        <v>0</v>
      </c>
      <c r="E1730" s="304">
        <f>INDEX(Method_calculation!$J$194:$L$217,Output_interface!I1730,Output_interface!H1730)</f>
        <v>0</v>
      </c>
      <c r="G1730" s="1">
        <f>VLOOKUP(A1730+1/48,Interface!$B$118:$D$483,3)</f>
        <v>4</v>
      </c>
      <c r="H1730" s="1">
        <f t="shared" si="150"/>
        <v>1</v>
      </c>
      <c r="I1730" s="1">
        <f t="shared" si="149"/>
        <v>15</v>
      </c>
    </row>
    <row r="1731" spans="1:9" x14ac:dyDescent="0.35">
      <c r="A1731" s="321">
        <f t="shared" si="147"/>
        <v>42075.624999995889</v>
      </c>
      <c r="B1731" s="303"/>
      <c r="C1731" s="303">
        <v>1696</v>
      </c>
      <c r="D1731" s="304">
        <f>INDEX(Method_calculation!$J$161:$L$184,Output_interface!I1731,Output_interface!H1731)</f>
        <v>0</v>
      </c>
      <c r="E1731" s="304">
        <f>INDEX(Method_calculation!$J$194:$L$217,Output_interface!I1731,Output_interface!H1731)</f>
        <v>0</v>
      </c>
      <c r="G1731" s="1">
        <f>VLOOKUP(A1731+1/48,Interface!$B$118:$D$483,3)</f>
        <v>4</v>
      </c>
      <c r="H1731" s="1">
        <f t="shared" si="150"/>
        <v>1</v>
      </c>
      <c r="I1731" s="1">
        <f t="shared" si="149"/>
        <v>16</v>
      </c>
    </row>
    <row r="1732" spans="1:9" x14ac:dyDescent="0.35">
      <c r="A1732" s="321">
        <f t="shared" si="147"/>
        <v>42075.666666662553</v>
      </c>
      <c r="B1732" s="303"/>
      <c r="C1732" s="303">
        <v>1697</v>
      </c>
      <c r="D1732" s="304">
        <f>INDEX(Method_calculation!$J$161:$L$184,Output_interface!I1732,Output_interface!H1732)</f>
        <v>0</v>
      </c>
      <c r="E1732" s="304">
        <f>INDEX(Method_calculation!$J$194:$L$217,Output_interface!I1732,Output_interface!H1732)</f>
        <v>0</v>
      </c>
      <c r="G1732" s="1">
        <f>VLOOKUP(A1732+1/48,Interface!$B$118:$D$483,3)</f>
        <v>4</v>
      </c>
      <c r="H1732" s="1">
        <f t="shared" si="150"/>
        <v>1</v>
      </c>
      <c r="I1732" s="1">
        <f t="shared" si="149"/>
        <v>17</v>
      </c>
    </row>
    <row r="1733" spans="1:9" x14ac:dyDescent="0.35">
      <c r="A1733" s="321">
        <f t="shared" si="147"/>
        <v>42075.708333329218</v>
      </c>
      <c r="B1733" s="303"/>
      <c r="C1733" s="303">
        <v>1698</v>
      </c>
      <c r="D1733" s="304">
        <f>INDEX(Method_calculation!$J$161:$L$184,Output_interface!I1733,Output_interface!H1733)</f>
        <v>0</v>
      </c>
      <c r="E1733" s="304">
        <f>INDEX(Method_calculation!$J$194:$L$217,Output_interface!I1733,Output_interface!H1733)</f>
        <v>0</v>
      </c>
      <c r="G1733" s="1">
        <f>VLOOKUP(A1733+1/48,Interface!$B$118:$D$483,3)</f>
        <v>4</v>
      </c>
      <c r="H1733" s="1">
        <f t="shared" si="150"/>
        <v>1</v>
      </c>
      <c r="I1733" s="1">
        <f t="shared" si="149"/>
        <v>18</v>
      </c>
    </row>
    <row r="1734" spans="1:9" x14ac:dyDescent="0.35">
      <c r="A1734" s="321">
        <f t="shared" si="147"/>
        <v>42075.749999995882</v>
      </c>
      <c r="B1734" s="303"/>
      <c r="C1734" s="303">
        <v>1699</v>
      </c>
      <c r="D1734" s="304">
        <f>INDEX(Method_calculation!$J$161:$L$184,Output_interface!I1734,Output_interface!H1734)</f>
        <v>0</v>
      </c>
      <c r="E1734" s="304">
        <f>INDEX(Method_calculation!$J$194:$L$217,Output_interface!I1734,Output_interface!H1734)</f>
        <v>0</v>
      </c>
      <c r="G1734" s="1">
        <f>VLOOKUP(A1734+1/48,Interface!$B$118:$D$483,3)</f>
        <v>4</v>
      </c>
      <c r="H1734" s="1">
        <f t="shared" si="150"/>
        <v>1</v>
      </c>
      <c r="I1734" s="1">
        <f t="shared" si="149"/>
        <v>19</v>
      </c>
    </row>
    <row r="1735" spans="1:9" x14ac:dyDescent="0.35">
      <c r="A1735" s="321">
        <f t="shared" si="147"/>
        <v>42075.791666662546</v>
      </c>
      <c r="B1735" s="303"/>
      <c r="C1735" s="303">
        <v>1700</v>
      </c>
      <c r="D1735" s="304">
        <f>INDEX(Method_calculation!$J$161:$L$184,Output_interface!I1735,Output_interface!H1735)</f>
        <v>0</v>
      </c>
      <c r="E1735" s="304">
        <f>INDEX(Method_calculation!$J$194:$L$217,Output_interface!I1735,Output_interface!H1735)</f>
        <v>0</v>
      </c>
      <c r="G1735" s="1">
        <f>VLOOKUP(A1735+1/48,Interface!$B$118:$D$483,3)</f>
        <v>4</v>
      </c>
      <c r="H1735" s="1">
        <f t="shared" si="150"/>
        <v>1</v>
      </c>
      <c r="I1735" s="1">
        <f t="shared" si="149"/>
        <v>20</v>
      </c>
    </row>
    <row r="1736" spans="1:9" x14ac:dyDescent="0.35">
      <c r="A1736" s="321">
        <f t="shared" si="147"/>
        <v>42075.83333332921</v>
      </c>
      <c r="B1736" s="303"/>
      <c r="C1736" s="303">
        <v>1701</v>
      </c>
      <c r="D1736" s="304">
        <f>INDEX(Method_calculation!$J$161:$L$184,Output_interface!I1736,Output_interface!H1736)</f>
        <v>0</v>
      </c>
      <c r="E1736" s="304">
        <f>INDEX(Method_calculation!$J$194:$L$217,Output_interface!I1736,Output_interface!H1736)</f>
        <v>0</v>
      </c>
      <c r="G1736" s="1">
        <f>VLOOKUP(A1736+1/48,Interface!$B$118:$D$483,3)</f>
        <v>4</v>
      </c>
      <c r="H1736" s="1">
        <f t="shared" si="150"/>
        <v>1</v>
      </c>
      <c r="I1736" s="1">
        <f t="shared" si="149"/>
        <v>21</v>
      </c>
    </row>
    <row r="1737" spans="1:9" x14ac:dyDescent="0.35">
      <c r="A1737" s="321">
        <f t="shared" si="147"/>
        <v>42075.874999995875</v>
      </c>
      <c r="B1737" s="303"/>
      <c r="C1737" s="303">
        <v>1702</v>
      </c>
      <c r="D1737" s="304">
        <f>INDEX(Method_calculation!$J$161:$L$184,Output_interface!I1737,Output_interface!H1737)</f>
        <v>0</v>
      </c>
      <c r="E1737" s="304">
        <f>INDEX(Method_calculation!$J$194:$L$217,Output_interface!I1737,Output_interface!H1737)</f>
        <v>0</v>
      </c>
      <c r="G1737" s="1">
        <f>VLOOKUP(A1737+1/48,Interface!$B$118:$D$483,3)</f>
        <v>4</v>
      </c>
      <c r="H1737" s="1">
        <f t="shared" si="150"/>
        <v>1</v>
      </c>
      <c r="I1737" s="1">
        <f t="shared" si="149"/>
        <v>22</v>
      </c>
    </row>
    <row r="1738" spans="1:9" x14ac:dyDescent="0.35">
      <c r="A1738" s="321">
        <f t="shared" si="147"/>
        <v>42075.916666662539</v>
      </c>
      <c r="B1738" s="303"/>
      <c r="C1738" s="303">
        <v>1703</v>
      </c>
      <c r="D1738" s="304">
        <f>INDEX(Method_calculation!$J$161:$L$184,Output_interface!I1738,Output_interface!H1738)</f>
        <v>0</v>
      </c>
      <c r="E1738" s="304">
        <f>INDEX(Method_calculation!$J$194:$L$217,Output_interface!I1738,Output_interface!H1738)</f>
        <v>0</v>
      </c>
      <c r="G1738" s="1">
        <f>VLOOKUP(A1738+1/48,Interface!$B$118:$D$483,3)</f>
        <v>4</v>
      </c>
      <c r="H1738" s="1">
        <f t="shared" si="150"/>
        <v>1</v>
      </c>
      <c r="I1738" s="1">
        <f t="shared" si="149"/>
        <v>23</v>
      </c>
    </row>
    <row r="1739" spans="1:9" x14ac:dyDescent="0.35">
      <c r="A1739" s="322">
        <f t="shared" si="147"/>
        <v>42075.958333329203</v>
      </c>
      <c r="B1739" s="306"/>
      <c r="C1739" s="306">
        <v>1704</v>
      </c>
      <c r="D1739" s="307">
        <f>INDEX(Method_calculation!$J$161:$L$184,Output_interface!I1739,Output_interface!H1739)</f>
        <v>0</v>
      </c>
      <c r="E1739" s="307">
        <f>INDEX(Method_calculation!$J$194:$L$217,Output_interface!I1739,Output_interface!H1739)</f>
        <v>0</v>
      </c>
      <c r="G1739" s="1">
        <f>VLOOKUP(A1739+1/48,Interface!$B$118:$D$483,3)</f>
        <v>4</v>
      </c>
      <c r="H1739" s="1">
        <f t="shared" si="150"/>
        <v>1</v>
      </c>
      <c r="I1739" s="1">
        <f t="shared" si="149"/>
        <v>24</v>
      </c>
    </row>
    <row r="1740" spans="1:9" x14ac:dyDescent="0.35">
      <c r="A1740" s="299">
        <f t="shared" si="147"/>
        <v>42075.999999995867</v>
      </c>
      <c r="B1740" s="300" t="str">
        <f t="shared" ref="B1740" si="152">INDEX($H$27:$H$29,H1740)</f>
        <v>Workday</v>
      </c>
      <c r="C1740" s="300">
        <v>1705</v>
      </c>
      <c r="D1740" s="301">
        <f>INDEX(Method_calculation!$J$161:$L$184,Output_interface!I1740,Output_interface!H1740)</f>
        <v>0</v>
      </c>
      <c r="E1740" s="301">
        <f>INDEX(Method_calculation!$J$194:$L$217,Output_interface!I1740,Output_interface!H1740)</f>
        <v>0</v>
      </c>
      <c r="G1740" s="1">
        <f>VLOOKUP(A1740+1/48,Interface!$B$118:$D$483,3)</f>
        <v>5</v>
      </c>
      <c r="H1740" s="1">
        <f t="shared" si="150"/>
        <v>1</v>
      </c>
      <c r="I1740" s="1">
        <f t="shared" si="149"/>
        <v>1</v>
      </c>
    </row>
    <row r="1741" spans="1:9" x14ac:dyDescent="0.35">
      <c r="A1741" s="321">
        <f t="shared" si="147"/>
        <v>42076.041666662531</v>
      </c>
      <c r="B1741" s="303"/>
      <c r="C1741" s="303">
        <v>1706</v>
      </c>
      <c r="D1741" s="304">
        <f>INDEX(Method_calculation!$J$161:$L$184,Output_interface!I1741,Output_interface!H1741)</f>
        <v>0</v>
      </c>
      <c r="E1741" s="304">
        <f>INDEX(Method_calculation!$J$194:$L$217,Output_interface!I1741,Output_interface!H1741)</f>
        <v>0</v>
      </c>
      <c r="G1741" s="1">
        <f>VLOOKUP(A1741+1/48,Interface!$B$118:$D$483,3)</f>
        <v>5</v>
      </c>
      <c r="H1741" s="1">
        <f t="shared" si="150"/>
        <v>1</v>
      </c>
      <c r="I1741" s="1">
        <f t="shared" si="149"/>
        <v>2</v>
      </c>
    </row>
    <row r="1742" spans="1:9" x14ac:dyDescent="0.35">
      <c r="A1742" s="321">
        <f t="shared" si="147"/>
        <v>42076.083333329196</v>
      </c>
      <c r="B1742" s="303"/>
      <c r="C1742" s="303">
        <v>1707</v>
      </c>
      <c r="D1742" s="304">
        <f>INDEX(Method_calculation!$J$161:$L$184,Output_interface!I1742,Output_interface!H1742)</f>
        <v>0</v>
      </c>
      <c r="E1742" s="304">
        <f>INDEX(Method_calculation!$J$194:$L$217,Output_interface!I1742,Output_interface!H1742)</f>
        <v>0</v>
      </c>
      <c r="G1742" s="1">
        <f>VLOOKUP(A1742+1/48,Interface!$B$118:$D$483,3)</f>
        <v>5</v>
      </c>
      <c r="H1742" s="1">
        <f t="shared" si="150"/>
        <v>1</v>
      </c>
      <c r="I1742" s="1">
        <f t="shared" si="149"/>
        <v>3</v>
      </c>
    </row>
    <row r="1743" spans="1:9" x14ac:dyDescent="0.35">
      <c r="A1743" s="321">
        <f t="shared" si="147"/>
        <v>42076.12499999586</v>
      </c>
      <c r="B1743" s="303"/>
      <c r="C1743" s="303">
        <v>1708</v>
      </c>
      <c r="D1743" s="304">
        <f>INDEX(Method_calculation!$J$161:$L$184,Output_interface!I1743,Output_interface!H1743)</f>
        <v>0</v>
      </c>
      <c r="E1743" s="304">
        <f>INDEX(Method_calculation!$J$194:$L$217,Output_interface!I1743,Output_interface!H1743)</f>
        <v>0</v>
      </c>
      <c r="G1743" s="1">
        <f>VLOOKUP(A1743+1/48,Interface!$B$118:$D$483,3)</f>
        <v>5</v>
      </c>
      <c r="H1743" s="1">
        <f t="shared" si="150"/>
        <v>1</v>
      </c>
      <c r="I1743" s="1">
        <f t="shared" si="149"/>
        <v>4</v>
      </c>
    </row>
    <row r="1744" spans="1:9" x14ac:dyDescent="0.35">
      <c r="A1744" s="321">
        <f t="shared" ref="A1744:A1807" si="153">+A1743+1/24</f>
        <v>42076.166666662524</v>
      </c>
      <c r="B1744" s="303"/>
      <c r="C1744" s="303">
        <v>1709</v>
      </c>
      <c r="D1744" s="304">
        <f>INDEX(Method_calculation!$J$161:$L$184,Output_interface!I1744,Output_interface!H1744)</f>
        <v>0</v>
      </c>
      <c r="E1744" s="304">
        <f>INDEX(Method_calculation!$J$194:$L$217,Output_interface!I1744,Output_interface!H1744)</f>
        <v>0</v>
      </c>
      <c r="G1744" s="1">
        <f>VLOOKUP(A1744+1/48,Interface!$B$118:$D$483,3)</f>
        <v>5</v>
      </c>
      <c r="H1744" s="1">
        <f t="shared" si="150"/>
        <v>1</v>
      </c>
      <c r="I1744" s="1">
        <f t="shared" si="149"/>
        <v>5</v>
      </c>
    </row>
    <row r="1745" spans="1:9" x14ac:dyDescent="0.35">
      <c r="A1745" s="321">
        <f t="shared" si="153"/>
        <v>42076.208333329188</v>
      </c>
      <c r="B1745" s="303"/>
      <c r="C1745" s="303">
        <v>1710</v>
      </c>
      <c r="D1745" s="304">
        <f>INDEX(Method_calculation!$J$161:$L$184,Output_interface!I1745,Output_interface!H1745)</f>
        <v>0</v>
      </c>
      <c r="E1745" s="304">
        <f>INDEX(Method_calculation!$J$194:$L$217,Output_interface!I1745,Output_interface!H1745)</f>
        <v>0</v>
      </c>
      <c r="G1745" s="1">
        <f>VLOOKUP(A1745+1/48,Interface!$B$118:$D$483,3)</f>
        <v>5</v>
      </c>
      <c r="H1745" s="1">
        <f t="shared" si="150"/>
        <v>1</v>
      </c>
      <c r="I1745" s="1">
        <f t="shared" si="149"/>
        <v>6</v>
      </c>
    </row>
    <row r="1746" spans="1:9" x14ac:dyDescent="0.35">
      <c r="A1746" s="321">
        <f t="shared" si="153"/>
        <v>42076.249999995853</v>
      </c>
      <c r="B1746" s="303"/>
      <c r="C1746" s="303">
        <v>1711</v>
      </c>
      <c r="D1746" s="304">
        <f>INDEX(Method_calculation!$J$161:$L$184,Output_interface!I1746,Output_interface!H1746)</f>
        <v>0</v>
      </c>
      <c r="E1746" s="304">
        <f>INDEX(Method_calculation!$J$194:$L$217,Output_interface!I1746,Output_interface!H1746)</f>
        <v>0</v>
      </c>
      <c r="G1746" s="1">
        <f>VLOOKUP(A1746+1/48,Interface!$B$118:$D$483,3)</f>
        <v>5</v>
      </c>
      <c r="H1746" s="1">
        <f t="shared" si="150"/>
        <v>1</v>
      </c>
      <c r="I1746" s="1">
        <f t="shared" si="149"/>
        <v>7</v>
      </c>
    </row>
    <row r="1747" spans="1:9" x14ac:dyDescent="0.35">
      <c r="A1747" s="321">
        <f t="shared" si="153"/>
        <v>42076.291666662517</v>
      </c>
      <c r="B1747" s="303"/>
      <c r="C1747" s="303">
        <v>1712</v>
      </c>
      <c r="D1747" s="304">
        <f>INDEX(Method_calculation!$J$161:$L$184,Output_interface!I1747,Output_interface!H1747)</f>
        <v>0</v>
      </c>
      <c r="E1747" s="304">
        <f>INDEX(Method_calculation!$J$194:$L$217,Output_interface!I1747,Output_interface!H1747)</f>
        <v>0</v>
      </c>
      <c r="G1747" s="1">
        <f>VLOOKUP(A1747+1/48,Interface!$B$118:$D$483,3)</f>
        <v>5</v>
      </c>
      <c r="H1747" s="1">
        <f t="shared" si="150"/>
        <v>1</v>
      </c>
      <c r="I1747" s="1">
        <f t="shared" si="149"/>
        <v>8</v>
      </c>
    </row>
    <row r="1748" spans="1:9" x14ac:dyDescent="0.35">
      <c r="A1748" s="321">
        <f t="shared" si="153"/>
        <v>42076.333333329181</v>
      </c>
      <c r="B1748" s="303"/>
      <c r="C1748" s="303">
        <v>1713</v>
      </c>
      <c r="D1748" s="304">
        <f>INDEX(Method_calculation!$J$161:$L$184,Output_interface!I1748,Output_interface!H1748)</f>
        <v>0</v>
      </c>
      <c r="E1748" s="304">
        <f>INDEX(Method_calculation!$J$194:$L$217,Output_interface!I1748,Output_interface!H1748)</f>
        <v>0</v>
      </c>
      <c r="G1748" s="1">
        <f>VLOOKUP(A1748+1/48,Interface!$B$118:$D$483,3)</f>
        <v>5</v>
      </c>
      <c r="H1748" s="1">
        <f t="shared" si="150"/>
        <v>1</v>
      </c>
      <c r="I1748" s="1">
        <f t="shared" si="149"/>
        <v>9</v>
      </c>
    </row>
    <row r="1749" spans="1:9" x14ac:dyDescent="0.35">
      <c r="A1749" s="321">
        <f t="shared" si="153"/>
        <v>42076.374999995845</v>
      </c>
      <c r="B1749" s="303"/>
      <c r="C1749" s="303">
        <v>1714</v>
      </c>
      <c r="D1749" s="304">
        <f>INDEX(Method_calculation!$J$161:$L$184,Output_interface!I1749,Output_interface!H1749)</f>
        <v>0</v>
      </c>
      <c r="E1749" s="304">
        <f>INDEX(Method_calculation!$J$194:$L$217,Output_interface!I1749,Output_interface!H1749)</f>
        <v>0</v>
      </c>
      <c r="G1749" s="1">
        <f>VLOOKUP(A1749+1/48,Interface!$B$118:$D$483,3)</f>
        <v>5</v>
      </c>
      <c r="H1749" s="1">
        <f t="shared" si="150"/>
        <v>1</v>
      </c>
      <c r="I1749" s="1">
        <f t="shared" si="149"/>
        <v>10</v>
      </c>
    </row>
    <row r="1750" spans="1:9" x14ac:dyDescent="0.35">
      <c r="A1750" s="321">
        <f t="shared" si="153"/>
        <v>42076.41666666251</v>
      </c>
      <c r="B1750" s="303"/>
      <c r="C1750" s="303">
        <v>1715</v>
      </c>
      <c r="D1750" s="304">
        <f>INDEX(Method_calculation!$J$161:$L$184,Output_interface!I1750,Output_interface!H1750)</f>
        <v>0</v>
      </c>
      <c r="E1750" s="304">
        <f>INDEX(Method_calculation!$J$194:$L$217,Output_interface!I1750,Output_interface!H1750)</f>
        <v>0</v>
      </c>
      <c r="G1750" s="1">
        <f>VLOOKUP(A1750+1/48,Interface!$B$118:$D$483,3)</f>
        <v>5</v>
      </c>
      <c r="H1750" s="1">
        <f t="shared" si="150"/>
        <v>1</v>
      </c>
      <c r="I1750" s="1">
        <f t="shared" si="149"/>
        <v>11</v>
      </c>
    </row>
    <row r="1751" spans="1:9" x14ac:dyDescent="0.35">
      <c r="A1751" s="321">
        <f t="shared" si="153"/>
        <v>42076.458333329174</v>
      </c>
      <c r="B1751" s="303"/>
      <c r="C1751" s="303">
        <v>1716</v>
      </c>
      <c r="D1751" s="304">
        <f>INDEX(Method_calculation!$J$161:$L$184,Output_interface!I1751,Output_interface!H1751)</f>
        <v>0</v>
      </c>
      <c r="E1751" s="304">
        <f>INDEX(Method_calculation!$J$194:$L$217,Output_interface!I1751,Output_interface!H1751)</f>
        <v>0</v>
      </c>
      <c r="G1751" s="1">
        <f>VLOOKUP(A1751+1/48,Interface!$B$118:$D$483,3)</f>
        <v>5</v>
      </c>
      <c r="H1751" s="1">
        <f t="shared" si="150"/>
        <v>1</v>
      </c>
      <c r="I1751" s="1">
        <f t="shared" si="149"/>
        <v>12</v>
      </c>
    </row>
    <row r="1752" spans="1:9" x14ac:dyDescent="0.35">
      <c r="A1752" s="321">
        <f t="shared" si="153"/>
        <v>42076.499999995838</v>
      </c>
      <c r="B1752" s="303"/>
      <c r="C1752" s="303">
        <v>1717</v>
      </c>
      <c r="D1752" s="304">
        <f>INDEX(Method_calculation!$J$161:$L$184,Output_interface!I1752,Output_interface!H1752)</f>
        <v>0</v>
      </c>
      <c r="E1752" s="304">
        <f>INDEX(Method_calculation!$J$194:$L$217,Output_interface!I1752,Output_interface!H1752)</f>
        <v>0</v>
      </c>
      <c r="G1752" s="1">
        <f>VLOOKUP(A1752+1/48,Interface!$B$118:$D$483,3)</f>
        <v>5</v>
      </c>
      <c r="H1752" s="1">
        <f t="shared" si="150"/>
        <v>1</v>
      </c>
      <c r="I1752" s="1">
        <f t="shared" si="149"/>
        <v>13</v>
      </c>
    </row>
    <row r="1753" spans="1:9" x14ac:dyDescent="0.35">
      <c r="A1753" s="321">
        <f t="shared" si="153"/>
        <v>42076.541666662502</v>
      </c>
      <c r="B1753" s="303"/>
      <c r="C1753" s="303">
        <v>1718</v>
      </c>
      <c r="D1753" s="304">
        <f>INDEX(Method_calculation!$J$161:$L$184,Output_interface!I1753,Output_interface!H1753)</f>
        <v>0</v>
      </c>
      <c r="E1753" s="304">
        <f>INDEX(Method_calculation!$J$194:$L$217,Output_interface!I1753,Output_interface!H1753)</f>
        <v>0</v>
      </c>
      <c r="G1753" s="1">
        <f>VLOOKUP(A1753+1/48,Interface!$B$118:$D$483,3)</f>
        <v>5</v>
      </c>
      <c r="H1753" s="1">
        <f t="shared" si="150"/>
        <v>1</v>
      </c>
      <c r="I1753" s="1">
        <f t="shared" si="149"/>
        <v>14</v>
      </c>
    </row>
    <row r="1754" spans="1:9" x14ac:dyDescent="0.35">
      <c r="A1754" s="321">
        <f t="shared" si="153"/>
        <v>42076.583333329167</v>
      </c>
      <c r="B1754" s="303"/>
      <c r="C1754" s="303">
        <v>1719</v>
      </c>
      <c r="D1754" s="304">
        <f>INDEX(Method_calculation!$J$161:$L$184,Output_interface!I1754,Output_interface!H1754)</f>
        <v>0</v>
      </c>
      <c r="E1754" s="304">
        <f>INDEX(Method_calculation!$J$194:$L$217,Output_interface!I1754,Output_interface!H1754)</f>
        <v>0</v>
      </c>
      <c r="G1754" s="1">
        <f>VLOOKUP(A1754+1/48,Interface!$B$118:$D$483,3)</f>
        <v>5</v>
      </c>
      <c r="H1754" s="1">
        <f t="shared" si="150"/>
        <v>1</v>
      </c>
      <c r="I1754" s="1">
        <f t="shared" si="149"/>
        <v>15</v>
      </c>
    </row>
    <row r="1755" spans="1:9" x14ac:dyDescent="0.35">
      <c r="A1755" s="321">
        <f t="shared" si="153"/>
        <v>42076.624999995831</v>
      </c>
      <c r="B1755" s="303"/>
      <c r="C1755" s="303">
        <v>1720</v>
      </c>
      <c r="D1755" s="304">
        <f>INDEX(Method_calculation!$J$161:$L$184,Output_interface!I1755,Output_interface!H1755)</f>
        <v>0</v>
      </c>
      <c r="E1755" s="304">
        <f>INDEX(Method_calculation!$J$194:$L$217,Output_interface!I1755,Output_interface!H1755)</f>
        <v>0</v>
      </c>
      <c r="G1755" s="1">
        <f>VLOOKUP(A1755+1/48,Interface!$B$118:$D$483,3)</f>
        <v>5</v>
      </c>
      <c r="H1755" s="1">
        <f t="shared" si="150"/>
        <v>1</v>
      </c>
      <c r="I1755" s="1">
        <f t="shared" si="149"/>
        <v>16</v>
      </c>
    </row>
    <row r="1756" spans="1:9" x14ac:dyDescent="0.35">
      <c r="A1756" s="321">
        <f t="shared" si="153"/>
        <v>42076.666666662495</v>
      </c>
      <c r="B1756" s="303"/>
      <c r="C1756" s="303">
        <v>1721</v>
      </c>
      <c r="D1756" s="304">
        <f>INDEX(Method_calculation!$J$161:$L$184,Output_interface!I1756,Output_interface!H1756)</f>
        <v>0</v>
      </c>
      <c r="E1756" s="304">
        <f>INDEX(Method_calculation!$J$194:$L$217,Output_interface!I1756,Output_interface!H1756)</f>
        <v>0</v>
      </c>
      <c r="G1756" s="1">
        <f>VLOOKUP(A1756+1/48,Interface!$B$118:$D$483,3)</f>
        <v>5</v>
      </c>
      <c r="H1756" s="1">
        <f t="shared" si="150"/>
        <v>1</v>
      </c>
      <c r="I1756" s="1">
        <f t="shared" si="149"/>
        <v>17</v>
      </c>
    </row>
    <row r="1757" spans="1:9" x14ac:dyDescent="0.35">
      <c r="A1757" s="321">
        <f t="shared" si="153"/>
        <v>42076.708333329159</v>
      </c>
      <c r="B1757" s="303"/>
      <c r="C1757" s="303">
        <v>1722</v>
      </c>
      <c r="D1757" s="304">
        <f>INDEX(Method_calculation!$J$161:$L$184,Output_interface!I1757,Output_interface!H1757)</f>
        <v>0</v>
      </c>
      <c r="E1757" s="304">
        <f>INDEX(Method_calculation!$J$194:$L$217,Output_interface!I1757,Output_interface!H1757)</f>
        <v>0</v>
      </c>
      <c r="G1757" s="1">
        <f>VLOOKUP(A1757+1/48,Interface!$B$118:$D$483,3)</f>
        <v>5</v>
      </c>
      <c r="H1757" s="1">
        <f t="shared" si="150"/>
        <v>1</v>
      </c>
      <c r="I1757" s="1">
        <f t="shared" si="149"/>
        <v>18</v>
      </c>
    </row>
    <row r="1758" spans="1:9" x14ac:dyDescent="0.35">
      <c r="A1758" s="321">
        <f t="shared" si="153"/>
        <v>42076.749999995824</v>
      </c>
      <c r="B1758" s="303"/>
      <c r="C1758" s="303">
        <v>1723</v>
      </c>
      <c r="D1758" s="304">
        <f>INDEX(Method_calculation!$J$161:$L$184,Output_interface!I1758,Output_interface!H1758)</f>
        <v>0</v>
      </c>
      <c r="E1758" s="304">
        <f>INDEX(Method_calculation!$J$194:$L$217,Output_interface!I1758,Output_interface!H1758)</f>
        <v>0</v>
      </c>
      <c r="G1758" s="1">
        <f>VLOOKUP(A1758+1/48,Interface!$B$118:$D$483,3)</f>
        <v>5</v>
      </c>
      <c r="H1758" s="1">
        <f t="shared" si="150"/>
        <v>1</v>
      </c>
      <c r="I1758" s="1">
        <f t="shared" si="149"/>
        <v>19</v>
      </c>
    </row>
    <row r="1759" spans="1:9" x14ac:dyDescent="0.35">
      <c r="A1759" s="321">
        <f t="shared" si="153"/>
        <v>42076.791666662488</v>
      </c>
      <c r="B1759" s="303"/>
      <c r="C1759" s="303">
        <v>1724</v>
      </c>
      <c r="D1759" s="304">
        <f>INDEX(Method_calculation!$J$161:$L$184,Output_interface!I1759,Output_interface!H1759)</f>
        <v>0</v>
      </c>
      <c r="E1759" s="304">
        <f>INDEX(Method_calculation!$J$194:$L$217,Output_interface!I1759,Output_interface!H1759)</f>
        <v>0</v>
      </c>
      <c r="G1759" s="1">
        <f>VLOOKUP(A1759+1/48,Interface!$B$118:$D$483,3)</f>
        <v>5</v>
      </c>
      <c r="H1759" s="1">
        <f t="shared" si="150"/>
        <v>1</v>
      </c>
      <c r="I1759" s="1">
        <f t="shared" si="149"/>
        <v>20</v>
      </c>
    </row>
    <row r="1760" spans="1:9" x14ac:dyDescent="0.35">
      <c r="A1760" s="321">
        <f t="shared" si="153"/>
        <v>42076.833333329152</v>
      </c>
      <c r="B1760" s="303"/>
      <c r="C1760" s="303">
        <v>1725</v>
      </c>
      <c r="D1760" s="304">
        <f>INDEX(Method_calculation!$J$161:$L$184,Output_interface!I1760,Output_interface!H1760)</f>
        <v>0</v>
      </c>
      <c r="E1760" s="304">
        <f>INDEX(Method_calculation!$J$194:$L$217,Output_interface!I1760,Output_interface!H1760)</f>
        <v>0</v>
      </c>
      <c r="G1760" s="1">
        <f>VLOOKUP(A1760+1/48,Interface!$B$118:$D$483,3)</f>
        <v>5</v>
      </c>
      <c r="H1760" s="1">
        <f t="shared" si="150"/>
        <v>1</v>
      </c>
      <c r="I1760" s="1">
        <f t="shared" si="149"/>
        <v>21</v>
      </c>
    </row>
    <row r="1761" spans="1:9" x14ac:dyDescent="0.35">
      <c r="A1761" s="321">
        <f t="shared" si="153"/>
        <v>42076.874999995816</v>
      </c>
      <c r="B1761" s="303"/>
      <c r="C1761" s="303">
        <v>1726</v>
      </c>
      <c r="D1761" s="304">
        <f>INDEX(Method_calculation!$J$161:$L$184,Output_interface!I1761,Output_interface!H1761)</f>
        <v>0</v>
      </c>
      <c r="E1761" s="304">
        <f>INDEX(Method_calculation!$J$194:$L$217,Output_interface!I1761,Output_interface!H1761)</f>
        <v>0</v>
      </c>
      <c r="G1761" s="1">
        <f>VLOOKUP(A1761+1/48,Interface!$B$118:$D$483,3)</f>
        <v>5</v>
      </c>
      <c r="H1761" s="1">
        <f t="shared" si="150"/>
        <v>1</v>
      </c>
      <c r="I1761" s="1">
        <f t="shared" si="149"/>
        <v>22</v>
      </c>
    </row>
    <row r="1762" spans="1:9" x14ac:dyDescent="0.35">
      <c r="A1762" s="321">
        <f t="shared" si="153"/>
        <v>42076.916666662481</v>
      </c>
      <c r="B1762" s="303"/>
      <c r="C1762" s="303">
        <v>1727</v>
      </c>
      <c r="D1762" s="304">
        <f>INDEX(Method_calculation!$J$161:$L$184,Output_interface!I1762,Output_interface!H1762)</f>
        <v>0</v>
      </c>
      <c r="E1762" s="304">
        <f>INDEX(Method_calculation!$J$194:$L$217,Output_interface!I1762,Output_interface!H1762)</f>
        <v>0</v>
      </c>
      <c r="G1762" s="1">
        <f>VLOOKUP(A1762+1/48,Interface!$B$118:$D$483,3)</f>
        <v>5</v>
      </c>
      <c r="H1762" s="1">
        <f t="shared" si="150"/>
        <v>1</v>
      </c>
      <c r="I1762" s="1">
        <f t="shared" si="149"/>
        <v>23</v>
      </c>
    </row>
    <row r="1763" spans="1:9" x14ac:dyDescent="0.35">
      <c r="A1763" s="322">
        <f t="shared" si="153"/>
        <v>42076.958333329145</v>
      </c>
      <c r="B1763" s="306"/>
      <c r="C1763" s="306">
        <v>1728</v>
      </c>
      <c r="D1763" s="307">
        <f>INDEX(Method_calculation!$J$161:$L$184,Output_interface!I1763,Output_interface!H1763)</f>
        <v>0</v>
      </c>
      <c r="E1763" s="307">
        <f>INDEX(Method_calculation!$J$194:$L$217,Output_interface!I1763,Output_interface!H1763)</f>
        <v>0</v>
      </c>
      <c r="G1763" s="1">
        <f>VLOOKUP(A1763+1/48,Interface!$B$118:$D$483,3)</f>
        <v>5</v>
      </c>
      <c r="H1763" s="1">
        <f t="shared" si="150"/>
        <v>1</v>
      </c>
      <c r="I1763" s="1">
        <f t="shared" si="149"/>
        <v>24</v>
      </c>
    </row>
    <row r="1764" spans="1:9" x14ac:dyDescent="0.35">
      <c r="A1764" s="299">
        <f t="shared" si="153"/>
        <v>42076.999999995809</v>
      </c>
      <c r="B1764" s="300" t="str">
        <f t="shared" ref="B1764" si="154">INDEX($H$27:$H$29,H1764)</f>
        <v>Saturday</v>
      </c>
      <c r="C1764" s="300">
        <v>1729</v>
      </c>
      <c r="D1764" s="301">
        <f>INDEX(Method_calculation!$J$161:$L$184,Output_interface!I1764,Output_interface!H1764)</f>
        <v>0</v>
      </c>
      <c r="E1764" s="301">
        <f>INDEX(Method_calculation!$J$194:$L$217,Output_interface!I1764,Output_interface!H1764)</f>
        <v>0</v>
      </c>
      <c r="G1764" s="1">
        <f>VLOOKUP(A1764+1/48,Interface!$B$118:$D$483,3)</f>
        <v>6</v>
      </c>
      <c r="H1764" s="1">
        <f t="shared" si="150"/>
        <v>2</v>
      </c>
      <c r="I1764" s="1">
        <f t="shared" ref="I1764:I1827" si="155">MOD(C1764-1,24)+1</f>
        <v>1</v>
      </c>
    </row>
    <row r="1765" spans="1:9" x14ac:dyDescent="0.35">
      <c r="A1765" s="321">
        <f t="shared" si="153"/>
        <v>42077.041666662473</v>
      </c>
      <c r="B1765" s="303"/>
      <c r="C1765" s="303">
        <v>1730</v>
      </c>
      <c r="D1765" s="304">
        <f>INDEX(Method_calculation!$J$161:$L$184,Output_interface!I1765,Output_interface!H1765)</f>
        <v>0</v>
      </c>
      <c r="E1765" s="304">
        <f>INDEX(Method_calculation!$J$194:$L$217,Output_interface!I1765,Output_interface!H1765)</f>
        <v>0</v>
      </c>
      <c r="G1765" s="1">
        <f>VLOOKUP(A1765+1/48,Interface!$B$118:$D$483,3)</f>
        <v>6</v>
      </c>
      <c r="H1765" s="1">
        <f t="shared" ref="H1765:H1828" si="156">IF(G1765=7,3,IF(G1765=6,2,1))</f>
        <v>2</v>
      </c>
      <c r="I1765" s="1">
        <f t="shared" si="155"/>
        <v>2</v>
      </c>
    </row>
    <row r="1766" spans="1:9" x14ac:dyDescent="0.35">
      <c r="A1766" s="321">
        <f t="shared" si="153"/>
        <v>42077.083333329138</v>
      </c>
      <c r="B1766" s="303"/>
      <c r="C1766" s="303">
        <v>1731</v>
      </c>
      <c r="D1766" s="304">
        <f>INDEX(Method_calculation!$J$161:$L$184,Output_interface!I1766,Output_interface!H1766)</f>
        <v>0</v>
      </c>
      <c r="E1766" s="304">
        <f>INDEX(Method_calculation!$J$194:$L$217,Output_interface!I1766,Output_interface!H1766)</f>
        <v>0</v>
      </c>
      <c r="G1766" s="1">
        <f>VLOOKUP(A1766+1/48,Interface!$B$118:$D$483,3)</f>
        <v>6</v>
      </c>
      <c r="H1766" s="1">
        <f t="shared" si="156"/>
        <v>2</v>
      </c>
      <c r="I1766" s="1">
        <f t="shared" si="155"/>
        <v>3</v>
      </c>
    </row>
    <row r="1767" spans="1:9" x14ac:dyDescent="0.35">
      <c r="A1767" s="321">
        <f t="shared" si="153"/>
        <v>42077.124999995802</v>
      </c>
      <c r="B1767" s="303"/>
      <c r="C1767" s="303">
        <v>1732</v>
      </c>
      <c r="D1767" s="304">
        <f>INDEX(Method_calculation!$J$161:$L$184,Output_interface!I1767,Output_interface!H1767)</f>
        <v>0</v>
      </c>
      <c r="E1767" s="304">
        <f>INDEX(Method_calculation!$J$194:$L$217,Output_interface!I1767,Output_interface!H1767)</f>
        <v>0</v>
      </c>
      <c r="G1767" s="1">
        <f>VLOOKUP(A1767+1/48,Interface!$B$118:$D$483,3)</f>
        <v>6</v>
      </c>
      <c r="H1767" s="1">
        <f t="shared" si="156"/>
        <v>2</v>
      </c>
      <c r="I1767" s="1">
        <f t="shared" si="155"/>
        <v>4</v>
      </c>
    </row>
    <row r="1768" spans="1:9" x14ac:dyDescent="0.35">
      <c r="A1768" s="321">
        <f t="shared" si="153"/>
        <v>42077.166666662466</v>
      </c>
      <c r="B1768" s="303"/>
      <c r="C1768" s="303">
        <v>1733</v>
      </c>
      <c r="D1768" s="304">
        <f>INDEX(Method_calculation!$J$161:$L$184,Output_interface!I1768,Output_interface!H1768)</f>
        <v>0</v>
      </c>
      <c r="E1768" s="304">
        <f>INDEX(Method_calculation!$J$194:$L$217,Output_interface!I1768,Output_interface!H1768)</f>
        <v>0</v>
      </c>
      <c r="G1768" s="1">
        <f>VLOOKUP(A1768+1/48,Interface!$B$118:$D$483,3)</f>
        <v>6</v>
      </c>
      <c r="H1768" s="1">
        <f t="shared" si="156"/>
        <v>2</v>
      </c>
      <c r="I1768" s="1">
        <f t="shared" si="155"/>
        <v>5</v>
      </c>
    </row>
    <row r="1769" spans="1:9" x14ac:dyDescent="0.35">
      <c r="A1769" s="321">
        <f t="shared" si="153"/>
        <v>42077.20833332913</v>
      </c>
      <c r="B1769" s="303"/>
      <c r="C1769" s="303">
        <v>1734</v>
      </c>
      <c r="D1769" s="304">
        <f>INDEX(Method_calculation!$J$161:$L$184,Output_interface!I1769,Output_interface!H1769)</f>
        <v>0</v>
      </c>
      <c r="E1769" s="304">
        <f>INDEX(Method_calculation!$J$194:$L$217,Output_interface!I1769,Output_interface!H1769)</f>
        <v>0</v>
      </c>
      <c r="G1769" s="1">
        <f>VLOOKUP(A1769+1/48,Interface!$B$118:$D$483,3)</f>
        <v>6</v>
      </c>
      <c r="H1769" s="1">
        <f t="shared" si="156"/>
        <v>2</v>
      </c>
      <c r="I1769" s="1">
        <f t="shared" si="155"/>
        <v>6</v>
      </c>
    </row>
    <row r="1770" spans="1:9" x14ac:dyDescent="0.35">
      <c r="A1770" s="321">
        <f t="shared" si="153"/>
        <v>42077.249999995794</v>
      </c>
      <c r="B1770" s="303"/>
      <c r="C1770" s="303">
        <v>1735</v>
      </c>
      <c r="D1770" s="304">
        <f>INDEX(Method_calculation!$J$161:$L$184,Output_interface!I1770,Output_interface!H1770)</f>
        <v>0</v>
      </c>
      <c r="E1770" s="304">
        <f>INDEX(Method_calculation!$J$194:$L$217,Output_interface!I1770,Output_interface!H1770)</f>
        <v>0</v>
      </c>
      <c r="G1770" s="1">
        <f>VLOOKUP(A1770+1/48,Interface!$B$118:$D$483,3)</f>
        <v>6</v>
      </c>
      <c r="H1770" s="1">
        <f t="shared" si="156"/>
        <v>2</v>
      </c>
      <c r="I1770" s="1">
        <f t="shared" si="155"/>
        <v>7</v>
      </c>
    </row>
    <row r="1771" spans="1:9" x14ac:dyDescent="0.35">
      <c r="A1771" s="321">
        <f t="shared" si="153"/>
        <v>42077.291666662459</v>
      </c>
      <c r="B1771" s="303"/>
      <c r="C1771" s="303">
        <v>1736</v>
      </c>
      <c r="D1771" s="304">
        <f>INDEX(Method_calculation!$J$161:$L$184,Output_interface!I1771,Output_interface!H1771)</f>
        <v>0</v>
      </c>
      <c r="E1771" s="304">
        <f>INDEX(Method_calculation!$J$194:$L$217,Output_interface!I1771,Output_interface!H1771)</f>
        <v>0</v>
      </c>
      <c r="G1771" s="1">
        <f>VLOOKUP(A1771+1/48,Interface!$B$118:$D$483,3)</f>
        <v>6</v>
      </c>
      <c r="H1771" s="1">
        <f t="shared" si="156"/>
        <v>2</v>
      </c>
      <c r="I1771" s="1">
        <f t="shared" si="155"/>
        <v>8</v>
      </c>
    </row>
    <row r="1772" spans="1:9" x14ac:dyDescent="0.35">
      <c r="A1772" s="321">
        <f t="shared" si="153"/>
        <v>42077.333333329123</v>
      </c>
      <c r="B1772" s="303"/>
      <c r="C1772" s="303">
        <v>1737</v>
      </c>
      <c r="D1772" s="304">
        <f>INDEX(Method_calculation!$J$161:$L$184,Output_interface!I1772,Output_interface!H1772)</f>
        <v>0</v>
      </c>
      <c r="E1772" s="304">
        <f>INDEX(Method_calculation!$J$194:$L$217,Output_interface!I1772,Output_interface!H1772)</f>
        <v>0</v>
      </c>
      <c r="G1772" s="1">
        <f>VLOOKUP(A1772+1/48,Interface!$B$118:$D$483,3)</f>
        <v>6</v>
      </c>
      <c r="H1772" s="1">
        <f t="shared" si="156"/>
        <v>2</v>
      </c>
      <c r="I1772" s="1">
        <f t="shared" si="155"/>
        <v>9</v>
      </c>
    </row>
    <row r="1773" spans="1:9" x14ac:dyDescent="0.35">
      <c r="A1773" s="321">
        <f t="shared" si="153"/>
        <v>42077.374999995787</v>
      </c>
      <c r="B1773" s="303"/>
      <c r="C1773" s="303">
        <v>1738</v>
      </c>
      <c r="D1773" s="304">
        <f>INDEX(Method_calculation!$J$161:$L$184,Output_interface!I1773,Output_interface!H1773)</f>
        <v>0</v>
      </c>
      <c r="E1773" s="304">
        <f>INDEX(Method_calculation!$J$194:$L$217,Output_interface!I1773,Output_interface!H1773)</f>
        <v>0</v>
      </c>
      <c r="G1773" s="1">
        <f>VLOOKUP(A1773+1/48,Interface!$B$118:$D$483,3)</f>
        <v>6</v>
      </c>
      <c r="H1773" s="1">
        <f t="shared" si="156"/>
        <v>2</v>
      </c>
      <c r="I1773" s="1">
        <f t="shared" si="155"/>
        <v>10</v>
      </c>
    </row>
    <row r="1774" spans="1:9" x14ac:dyDescent="0.35">
      <c r="A1774" s="321">
        <f t="shared" si="153"/>
        <v>42077.416666662451</v>
      </c>
      <c r="B1774" s="303"/>
      <c r="C1774" s="303">
        <v>1739</v>
      </c>
      <c r="D1774" s="304">
        <f>INDEX(Method_calculation!$J$161:$L$184,Output_interface!I1774,Output_interface!H1774)</f>
        <v>0</v>
      </c>
      <c r="E1774" s="304">
        <f>INDEX(Method_calculation!$J$194:$L$217,Output_interface!I1774,Output_interface!H1774)</f>
        <v>0</v>
      </c>
      <c r="G1774" s="1">
        <f>VLOOKUP(A1774+1/48,Interface!$B$118:$D$483,3)</f>
        <v>6</v>
      </c>
      <c r="H1774" s="1">
        <f t="shared" si="156"/>
        <v>2</v>
      </c>
      <c r="I1774" s="1">
        <f t="shared" si="155"/>
        <v>11</v>
      </c>
    </row>
    <row r="1775" spans="1:9" x14ac:dyDescent="0.35">
      <c r="A1775" s="321">
        <f t="shared" si="153"/>
        <v>42077.458333329116</v>
      </c>
      <c r="B1775" s="303"/>
      <c r="C1775" s="303">
        <v>1740</v>
      </c>
      <c r="D1775" s="304">
        <f>INDEX(Method_calculation!$J$161:$L$184,Output_interface!I1775,Output_interface!H1775)</f>
        <v>0</v>
      </c>
      <c r="E1775" s="304">
        <f>INDEX(Method_calculation!$J$194:$L$217,Output_interface!I1775,Output_interface!H1775)</f>
        <v>0</v>
      </c>
      <c r="G1775" s="1">
        <f>VLOOKUP(A1775+1/48,Interface!$B$118:$D$483,3)</f>
        <v>6</v>
      </c>
      <c r="H1775" s="1">
        <f t="shared" si="156"/>
        <v>2</v>
      </c>
      <c r="I1775" s="1">
        <f t="shared" si="155"/>
        <v>12</v>
      </c>
    </row>
    <row r="1776" spans="1:9" x14ac:dyDescent="0.35">
      <c r="A1776" s="321">
        <f t="shared" si="153"/>
        <v>42077.49999999578</v>
      </c>
      <c r="B1776" s="303"/>
      <c r="C1776" s="303">
        <v>1741</v>
      </c>
      <c r="D1776" s="304">
        <f>INDEX(Method_calculation!$J$161:$L$184,Output_interface!I1776,Output_interface!H1776)</f>
        <v>0</v>
      </c>
      <c r="E1776" s="304">
        <f>INDEX(Method_calculation!$J$194:$L$217,Output_interface!I1776,Output_interface!H1776)</f>
        <v>0</v>
      </c>
      <c r="G1776" s="1">
        <f>VLOOKUP(A1776+1/48,Interface!$B$118:$D$483,3)</f>
        <v>6</v>
      </c>
      <c r="H1776" s="1">
        <f t="shared" si="156"/>
        <v>2</v>
      </c>
      <c r="I1776" s="1">
        <f t="shared" si="155"/>
        <v>13</v>
      </c>
    </row>
    <row r="1777" spans="1:9" x14ac:dyDescent="0.35">
      <c r="A1777" s="321">
        <f t="shared" si="153"/>
        <v>42077.541666662444</v>
      </c>
      <c r="B1777" s="303"/>
      <c r="C1777" s="303">
        <v>1742</v>
      </c>
      <c r="D1777" s="304">
        <f>INDEX(Method_calculation!$J$161:$L$184,Output_interface!I1777,Output_interface!H1777)</f>
        <v>0</v>
      </c>
      <c r="E1777" s="304">
        <f>INDEX(Method_calculation!$J$194:$L$217,Output_interface!I1777,Output_interface!H1777)</f>
        <v>0</v>
      </c>
      <c r="G1777" s="1">
        <f>VLOOKUP(A1777+1/48,Interface!$B$118:$D$483,3)</f>
        <v>6</v>
      </c>
      <c r="H1777" s="1">
        <f t="shared" si="156"/>
        <v>2</v>
      </c>
      <c r="I1777" s="1">
        <f t="shared" si="155"/>
        <v>14</v>
      </c>
    </row>
    <row r="1778" spans="1:9" x14ac:dyDescent="0.35">
      <c r="A1778" s="321">
        <f t="shared" si="153"/>
        <v>42077.583333329108</v>
      </c>
      <c r="B1778" s="303"/>
      <c r="C1778" s="303">
        <v>1743</v>
      </c>
      <c r="D1778" s="304">
        <f>INDEX(Method_calculation!$J$161:$L$184,Output_interface!I1778,Output_interface!H1778)</f>
        <v>0</v>
      </c>
      <c r="E1778" s="304">
        <f>INDEX(Method_calculation!$J$194:$L$217,Output_interface!I1778,Output_interface!H1778)</f>
        <v>0</v>
      </c>
      <c r="G1778" s="1">
        <f>VLOOKUP(A1778+1/48,Interface!$B$118:$D$483,3)</f>
        <v>6</v>
      </c>
      <c r="H1778" s="1">
        <f t="shared" si="156"/>
        <v>2</v>
      </c>
      <c r="I1778" s="1">
        <f t="shared" si="155"/>
        <v>15</v>
      </c>
    </row>
    <row r="1779" spans="1:9" x14ac:dyDescent="0.35">
      <c r="A1779" s="321">
        <f t="shared" si="153"/>
        <v>42077.624999995773</v>
      </c>
      <c r="B1779" s="303"/>
      <c r="C1779" s="303">
        <v>1744</v>
      </c>
      <c r="D1779" s="304">
        <f>INDEX(Method_calculation!$J$161:$L$184,Output_interface!I1779,Output_interface!H1779)</f>
        <v>0</v>
      </c>
      <c r="E1779" s="304">
        <f>INDEX(Method_calculation!$J$194:$L$217,Output_interface!I1779,Output_interface!H1779)</f>
        <v>0</v>
      </c>
      <c r="G1779" s="1">
        <f>VLOOKUP(A1779+1/48,Interface!$B$118:$D$483,3)</f>
        <v>6</v>
      </c>
      <c r="H1779" s="1">
        <f t="shared" si="156"/>
        <v>2</v>
      </c>
      <c r="I1779" s="1">
        <f t="shared" si="155"/>
        <v>16</v>
      </c>
    </row>
    <row r="1780" spans="1:9" x14ac:dyDescent="0.35">
      <c r="A1780" s="321">
        <f t="shared" si="153"/>
        <v>42077.666666662437</v>
      </c>
      <c r="B1780" s="303"/>
      <c r="C1780" s="303">
        <v>1745</v>
      </c>
      <c r="D1780" s="304">
        <f>INDEX(Method_calculation!$J$161:$L$184,Output_interface!I1780,Output_interface!H1780)</f>
        <v>0</v>
      </c>
      <c r="E1780" s="304">
        <f>INDEX(Method_calculation!$J$194:$L$217,Output_interface!I1780,Output_interface!H1780)</f>
        <v>0</v>
      </c>
      <c r="G1780" s="1">
        <f>VLOOKUP(A1780+1/48,Interface!$B$118:$D$483,3)</f>
        <v>6</v>
      </c>
      <c r="H1780" s="1">
        <f t="shared" si="156"/>
        <v>2</v>
      </c>
      <c r="I1780" s="1">
        <f t="shared" si="155"/>
        <v>17</v>
      </c>
    </row>
    <row r="1781" spans="1:9" x14ac:dyDescent="0.35">
      <c r="A1781" s="321">
        <f t="shared" si="153"/>
        <v>42077.708333329101</v>
      </c>
      <c r="B1781" s="303"/>
      <c r="C1781" s="303">
        <v>1746</v>
      </c>
      <c r="D1781" s="304">
        <f>INDEX(Method_calculation!$J$161:$L$184,Output_interface!I1781,Output_interface!H1781)</f>
        <v>0</v>
      </c>
      <c r="E1781" s="304">
        <f>INDEX(Method_calculation!$J$194:$L$217,Output_interface!I1781,Output_interface!H1781)</f>
        <v>0</v>
      </c>
      <c r="G1781" s="1">
        <f>VLOOKUP(A1781+1/48,Interface!$B$118:$D$483,3)</f>
        <v>6</v>
      </c>
      <c r="H1781" s="1">
        <f t="shared" si="156"/>
        <v>2</v>
      </c>
      <c r="I1781" s="1">
        <f t="shared" si="155"/>
        <v>18</v>
      </c>
    </row>
    <row r="1782" spans="1:9" x14ac:dyDescent="0.35">
      <c r="A1782" s="321">
        <f t="shared" si="153"/>
        <v>42077.749999995765</v>
      </c>
      <c r="B1782" s="303"/>
      <c r="C1782" s="303">
        <v>1747</v>
      </c>
      <c r="D1782" s="304">
        <f>INDEX(Method_calculation!$J$161:$L$184,Output_interface!I1782,Output_interface!H1782)</f>
        <v>0</v>
      </c>
      <c r="E1782" s="304">
        <f>INDEX(Method_calculation!$J$194:$L$217,Output_interface!I1782,Output_interface!H1782)</f>
        <v>0</v>
      </c>
      <c r="G1782" s="1">
        <f>VLOOKUP(A1782+1/48,Interface!$B$118:$D$483,3)</f>
        <v>6</v>
      </c>
      <c r="H1782" s="1">
        <f t="shared" si="156"/>
        <v>2</v>
      </c>
      <c r="I1782" s="1">
        <f t="shared" si="155"/>
        <v>19</v>
      </c>
    </row>
    <row r="1783" spans="1:9" x14ac:dyDescent="0.35">
      <c r="A1783" s="321">
        <f t="shared" si="153"/>
        <v>42077.79166666243</v>
      </c>
      <c r="B1783" s="303"/>
      <c r="C1783" s="303">
        <v>1748</v>
      </c>
      <c r="D1783" s="304">
        <f>INDEX(Method_calculation!$J$161:$L$184,Output_interface!I1783,Output_interface!H1783)</f>
        <v>0</v>
      </c>
      <c r="E1783" s="304">
        <f>INDEX(Method_calculation!$J$194:$L$217,Output_interface!I1783,Output_interface!H1783)</f>
        <v>0</v>
      </c>
      <c r="G1783" s="1">
        <f>VLOOKUP(A1783+1/48,Interface!$B$118:$D$483,3)</f>
        <v>6</v>
      </c>
      <c r="H1783" s="1">
        <f t="shared" si="156"/>
        <v>2</v>
      </c>
      <c r="I1783" s="1">
        <f t="shared" si="155"/>
        <v>20</v>
      </c>
    </row>
    <row r="1784" spans="1:9" x14ac:dyDescent="0.35">
      <c r="A1784" s="321">
        <f t="shared" si="153"/>
        <v>42077.833333329094</v>
      </c>
      <c r="B1784" s="303"/>
      <c r="C1784" s="303">
        <v>1749</v>
      </c>
      <c r="D1784" s="304">
        <f>INDEX(Method_calculation!$J$161:$L$184,Output_interface!I1784,Output_interface!H1784)</f>
        <v>0</v>
      </c>
      <c r="E1784" s="304">
        <f>INDEX(Method_calculation!$J$194:$L$217,Output_interface!I1784,Output_interface!H1784)</f>
        <v>0</v>
      </c>
      <c r="G1784" s="1">
        <f>VLOOKUP(A1784+1/48,Interface!$B$118:$D$483,3)</f>
        <v>6</v>
      </c>
      <c r="H1784" s="1">
        <f t="shared" si="156"/>
        <v>2</v>
      </c>
      <c r="I1784" s="1">
        <f t="shared" si="155"/>
        <v>21</v>
      </c>
    </row>
    <row r="1785" spans="1:9" x14ac:dyDescent="0.35">
      <c r="A1785" s="321">
        <f t="shared" si="153"/>
        <v>42077.874999995758</v>
      </c>
      <c r="B1785" s="303"/>
      <c r="C1785" s="303">
        <v>1750</v>
      </c>
      <c r="D1785" s="304">
        <f>INDEX(Method_calculation!$J$161:$L$184,Output_interface!I1785,Output_interface!H1785)</f>
        <v>0</v>
      </c>
      <c r="E1785" s="304">
        <f>INDEX(Method_calculation!$J$194:$L$217,Output_interface!I1785,Output_interface!H1785)</f>
        <v>0</v>
      </c>
      <c r="G1785" s="1">
        <f>VLOOKUP(A1785+1/48,Interface!$B$118:$D$483,3)</f>
        <v>6</v>
      </c>
      <c r="H1785" s="1">
        <f t="shared" si="156"/>
        <v>2</v>
      </c>
      <c r="I1785" s="1">
        <f t="shared" si="155"/>
        <v>22</v>
      </c>
    </row>
    <row r="1786" spans="1:9" x14ac:dyDescent="0.35">
      <c r="A1786" s="321">
        <f t="shared" si="153"/>
        <v>42077.916666662422</v>
      </c>
      <c r="B1786" s="303"/>
      <c r="C1786" s="303">
        <v>1751</v>
      </c>
      <c r="D1786" s="304">
        <f>INDEX(Method_calculation!$J$161:$L$184,Output_interface!I1786,Output_interface!H1786)</f>
        <v>0</v>
      </c>
      <c r="E1786" s="304">
        <f>INDEX(Method_calculation!$J$194:$L$217,Output_interface!I1786,Output_interface!H1786)</f>
        <v>0</v>
      </c>
      <c r="G1786" s="1">
        <f>VLOOKUP(A1786+1/48,Interface!$B$118:$D$483,3)</f>
        <v>6</v>
      </c>
      <c r="H1786" s="1">
        <f t="shared" si="156"/>
        <v>2</v>
      </c>
      <c r="I1786" s="1">
        <f t="shared" si="155"/>
        <v>23</v>
      </c>
    </row>
    <row r="1787" spans="1:9" x14ac:dyDescent="0.35">
      <c r="A1787" s="322">
        <f t="shared" si="153"/>
        <v>42077.958333329087</v>
      </c>
      <c r="B1787" s="306"/>
      <c r="C1787" s="306">
        <v>1752</v>
      </c>
      <c r="D1787" s="307">
        <f>INDEX(Method_calculation!$J$161:$L$184,Output_interface!I1787,Output_interface!H1787)</f>
        <v>0</v>
      </c>
      <c r="E1787" s="307">
        <f>INDEX(Method_calculation!$J$194:$L$217,Output_interface!I1787,Output_interface!H1787)</f>
        <v>0</v>
      </c>
      <c r="G1787" s="1">
        <f>VLOOKUP(A1787+1/48,Interface!$B$118:$D$483,3)</f>
        <v>6</v>
      </c>
      <c r="H1787" s="1">
        <f t="shared" si="156"/>
        <v>2</v>
      </c>
      <c r="I1787" s="1">
        <f t="shared" si="155"/>
        <v>24</v>
      </c>
    </row>
    <row r="1788" spans="1:9" x14ac:dyDescent="0.35">
      <c r="A1788" s="299">
        <f t="shared" si="153"/>
        <v>42077.999999995751</v>
      </c>
      <c r="B1788" s="300" t="str">
        <f t="shared" ref="B1788" si="157">INDEX($H$27:$H$29,H1788)</f>
        <v>Holiday</v>
      </c>
      <c r="C1788" s="300">
        <v>1753</v>
      </c>
      <c r="D1788" s="301">
        <f>INDEX(Method_calculation!$J$161:$L$184,Output_interface!I1788,Output_interface!H1788)</f>
        <v>0</v>
      </c>
      <c r="E1788" s="301">
        <f>INDEX(Method_calculation!$J$194:$L$217,Output_interface!I1788,Output_interface!H1788)</f>
        <v>0</v>
      </c>
      <c r="G1788" s="1">
        <f>VLOOKUP(A1788+1/48,Interface!$B$118:$D$483,3)</f>
        <v>7</v>
      </c>
      <c r="H1788" s="1">
        <f t="shared" si="156"/>
        <v>3</v>
      </c>
      <c r="I1788" s="1">
        <f t="shared" si="155"/>
        <v>1</v>
      </c>
    </row>
    <row r="1789" spans="1:9" x14ac:dyDescent="0.35">
      <c r="A1789" s="321">
        <f t="shared" si="153"/>
        <v>42078.041666662415</v>
      </c>
      <c r="B1789" s="303"/>
      <c r="C1789" s="303">
        <v>1754</v>
      </c>
      <c r="D1789" s="304">
        <f>INDEX(Method_calculation!$J$161:$L$184,Output_interface!I1789,Output_interface!H1789)</f>
        <v>0</v>
      </c>
      <c r="E1789" s="304">
        <f>INDEX(Method_calculation!$J$194:$L$217,Output_interface!I1789,Output_interface!H1789)</f>
        <v>0</v>
      </c>
      <c r="G1789" s="1">
        <f>VLOOKUP(A1789+1/48,Interface!$B$118:$D$483,3)</f>
        <v>7</v>
      </c>
      <c r="H1789" s="1">
        <f t="shared" si="156"/>
        <v>3</v>
      </c>
      <c r="I1789" s="1">
        <f t="shared" si="155"/>
        <v>2</v>
      </c>
    </row>
    <row r="1790" spans="1:9" x14ac:dyDescent="0.35">
      <c r="A1790" s="321">
        <f t="shared" si="153"/>
        <v>42078.083333329079</v>
      </c>
      <c r="B1790" s="303"/>
      <c r="C1790" s="303">
        <v>1755</v>
      </c>
      <c r="D1790" s="304">
        <f>INDEX(Method_calculation!$J$161:$L$184,Output_interface!I1790,Output_interface!H1790)</f>
        <v>0</v>
      </c>
      <c r="E1790" s="304">
        <f>INDEX(Method_calculation!$J$194:$L$217,Output_interface!I1790,Output_interface!H1790)</f>
        <v>0</v>
      </c>
      <c r="G1790" s="1">
        <f>VLOOKUP(A1790+1/48,Interface!$B$118:$D$483,3)</f>
        <v>7</v>
      </c>
      <c r="H1790" s="1">
        <f t="shared" si="156"/>
        <v>3</v>
      </c>
      <c r="I1790" s="1">
        <f t="shared" si="155"/>
        <v>3</v>
      </c>
    </row>
    <row r="1791" spans="1:9" x14ac:dyDescent="0.35">
      <c r="A1791" s="321">
        <f t="shared" si="153"/>
        <v>42078.124999995744</v>
      </c>
      <c r="B1791" s="303"/>
      <c r="C1791" s="303">
        <v>1756</v>
      </c>
      <c r="D1791" s="304">
        <f>INDEX(Method_calculation!$J$161:$L$184,Output_interface!I1791,Output_interface!H1791)</f>
        <v>0</v>
      </c>
      <c r="E1791" s="304">
        <f>INDEX(Method_calculation!$J$194:$L$217,Output_interface!I1791,Output_interface!H1791)</f>
        <v>0</v>
      </c>
      <c r="G1791" s="1">
        <f>VLOOKUP(A1791+1/48,Interface!$B$118:$D$483,3)</f>
        <v>7</v>
      </c>
      <c r="H1791" s="1">
        <f t="shared" si="156"/>
        <v>3</v>
      </c>
      <c r="I1791" s="1">
        <f t="shared" si="155"/>
        <v>4</v>
      </c>
    </row>
    <row r="1792" spans="1:9" x14ac:dyDescent="0.35">
      <c r="A1792" s="321">
        <f t="shared" si="153"/>
        <v>42078.166666662408</v>
      </c>
      <c r="B1792" s="303"/>
      <c r="C1792" s="303">
        <v>1757</v>
      </c>
      <c r="D1792" s="304">
        <f>INDEX(Method_calculation!$J$161:$L$184,Output_interface!I1792,Output_interface!H1792)</f>
        <v>0</v>
      </c>
      <c r="E1792" s="304">
        <f>INDEX(Method_calculation!$J$194:$L$217,Output_interface!I1792,Output_interface!H1792)</f>
        <v>0</v>
      </c>
      <c r="G1792" s="1">
        <f>VLOOKUP(A1792+1/48,Interface!$B$118:$D$483,3)</f>
        <v>7</v>
      </c>
      <c r="H1792" s="1">
        <f t="shared" si="156"/>
        <v>3</v>
      </c>
      <c r="I1792" s="1">
        <f t="shared" si="155"/>
        <v>5</v>
      </c>
    </row>
    <row r="1793" spans="1:9" x14ac:dyDescent="0.35">
      <c r="A1793" s="321">
        <f t="shared" si="153"/>
        <v>42078.208333329072</v>
      </c>
      <c r="B1793" s="303"/>
      <c r="C1793" s="303">
        <v>1758</v>
      </c>
      <c r="D1793" s="304">
        <f>INDEX(Method_calculation!$J$161:$L$184,Output_interface!I1793,Output_interface!H1793)</f>
        <v>0</v>
      </c>
      <c r="E1793" s="304">
        <f>INDEX(Method_calculation!$J$194:$L$217,Output_interface!I1793,Output_interface!H1793)</f>
        <v>0</v>
      </c>
      <c r="G1793" s="1">
        <f>VLOOKUP(A1793+1/48,Interface!$B$118:$D$483,3)</f>
        <v>7</v>
      </c>
      <c r="H1793" s="1">
        <f t="shared" si="156"/>
        <v>3</v>
      </c>
      <c r="I1793" s="1">
        <f t="shared" si="155"/>
        <v>6</v>
      </c>
    </row>
    <row r="1794" spans="1:9" x14ac:dyDescent="0.35">
      <c r="A1794" s="321">
        <f t="shared" si="153"/>
        <v>42078.249999995736</v>
      </c>
      <c r="B1794" s="303"/>
      <c r="C1794" s="303">
        <v>1759</v>
      </c>
      <c r="D1794" s="304">
        <f>INDEX(Method_calculation!$J$161:$L$184,Output_interface!I1794,Output_interface!H1794)</f>
        <v>0</v>
      </c>
      <c r="E1794" s="304">
        <f>INDEX(Method_calculation!$J$194:$L$217,Output_interface!I1794,Output_interface!H1794)</f>
        <v>0</v>
      </c>
      <c r="G1794" s="1">
        <f>VLOOKUP(A1794+1/48,Interface!$B$118:$D$483,3)</f>
        <v>7</v>
      </c>
      <c r="H1794" s="1">
        <f t="shared" si="156"/>
        <v>3</v>
      </c>
      <c r="I1794" s="1">
        <f t="shared" si="155"/>
        <v>7</v>
      </c>
    </row>
    <row r="1795" spans="1:9" x14ac:dyDescent="0.35">
      <c r="A1795" s="321">
        <f t="shared" si="153"/>
        <v>42078.291666662401</v>
      </c>
      <c r="B1795" s="303"/>
      <c r="C1795" s="303">
        <v>1760</v>
      </c>
      <c r="D1795" s="304">
        <f>INDEX(Method_calculation!$J$161:$L$184,Output_interface!I1795,Output_interface!H1795)</f>
        <v>0</v>
      </c>
      <c r="E1795" s="304">
        <f>INDEX(Method_calculation!$J$194:$L$217,Output_interface!I1795,Output_interface!H1795)</f>
        <v>0</v>
      </c>
      <c r="G1795" s="1">
        <f>VLOOKUP(A1795+1/48,Interface!$B$118:$D$483,3)</f>
        <v>7</v>
      </c>
      <c r="H1795" s="1">
        <f t="shared" si="156"/>
        <v>3</v>
      </c>
      <c r="I1795" s="1">
        <f t="shared" si="155"/>
        <v>8</v>
      </c>
    </row>
    <row r="1796" spans="1:9" x14ac:dyDescent="0.35">
      <c r="A1796" s="321">
        <f t="shared" si="153"/>
        <v>42078.333333329065</v>
      </c>
      <c r="B1796" s="303"/>
      <c r="C1796" s="303">
        <v>1761</v>
      </c>
      <c r="D1796" s="304">
        <f>INDEX(Method_calculation!$J$161:$L$184,Output_interface!I1796,Output_interface!H1796)</f>
        <v>0</v>
      </c>
      <c r="E1796" s="304">
        <f>INDEX(Method_calculation!$J$194:$L$217,Output_interface!I1796,Output_interface!H1796)</f>
        <v>0</v>
      </c>
      <c r="G1796" s="1">
        <f>VLOOKUP(A1796+1/48,Interface!$B$118:$D$483,3)</f>
        <v>7</v>
      </c>
      <c r="H1796" s="1">
        <f t="shared" si="156"/>
        <v>3</v>
      </c>
      <c r="I1796" s="1">
        <f t="shared" si="155"/>
        <v>9</v>
      </c>
    </row>
    <row r="1797" spans="1:9" x14ac:dyDescent="0.35">
      <c r="A1797" s="321">
        <f t="shared" si="153"/>
        <v>42078.374999995729</v>
      </c>
      <c r="B1797" s="303"/>
      <c r="C1797" s="303">
        <v>1762</v>
      </c>
      <c r="D1797" s="304">
        <f>INDEX(Method_calculation!$J$161:$L$184,Output_interface!I1797,Output_interface!H1797)</f>
        <v>0</v>
      </c>
      <c r="E1797" s="304">
        <f>INDEX(Method_calculation!$J$194:$L$217,Output_interface!I1797,Output_interface!H1797)</f>
        <v>0</v>
      </c>
      <c r="G1797" s="1">
        <f>VLOOKUP(A1797+1/48,Interface!$B$118:$D$483,3)</f>
        <v>7</v>
      </c>
      <c r="H1797" s="1">
        <f t="shared" si="156"/>
        <v>3</v>
      </c>
      <c r="I1797" s="1">
        <f t="shared" si="155"/>
        <v>10</v>
      </c>
    </row>
    <row r="1798" spans="1:9" x14ac:dyDescent="0.35">
      <c r="A1798" s="321">
        <f t="shared" si="153"/>
        <v>42078.416666662393</v>
      </c>
      <c r="B1798" s="303"/>
      <c r="C1798" s="303">
        <v>1763</v>
      </c>
      <c r="D1798" s="304">
        <f>INDEX(Method_calculation!$J$161:$L$184,Output_interface!I1798,Output_interface!H1798)</f>
        <v>0</v>
      </c>
      <c r="E1798" s="304">
        <f>INDEX(Method_calculation!$J$194:$L$217,Output_interface!I1798,Output_interface!H1798)</f>
        <v>0</v>
      </c>
      <c r="G1798" s="1">
        <f>VLOOKUP(A1798+1/48,Interface!$B$118:$D$483,3)</f>
        <v>7</v>
      </c>
      <c r="H1798" s="1">
        <f t="shared" si="156"/>
        <v>3</v>
      </c>
      <c r="I1798" s="1">
        <f t="shared" si="155"/>
        <v>11</v>
      </c>
    </row>
    <row r="1799" spans="1:9" x14ac:dyDescent="0.35">
      <c r="A1799" s="321">
        <f t="shared" si="153"/>
        <v>42078.458333329057</v>
      </c>
      <c r="B1799" s="303"/>
      <c r="C1799" s="303">
        <v>1764</v>
      </c>
      <c r="D1799" s="304">
        <f>INDEX(Method_calculation!$J$161:$L$184,Output_interface!I1799,Output_interface!H1799)</f>
        <v>0</v>
      </c>
      <c r="E1799" s="304">
        <f>INDEX(Method_calculation!$J$194:$L$217,Output_interface!I1799,Output_interface!H1799)</f>
        <v>0</v>
      </c>
      <c r="G1799" s="1">
        <f>VLOOKUP(A1799+1/48,Interface!$B$118:$D$483,3)</f>
        <v>7</v>
      </c>
      <c r="H1799" s="1">
        <f t="shared" si="156"/>
        <v>3</v>
      </c>
      <c r="I1799" s="1">
        <f t="shared" si="155"/>
        <v>12</v>
      </c>
    </row>
    <row r="1800" spans="1:9" x14ac:dyDescent="0.35">
      <c r="A1800" s="321">
        <f t="shared" si="153"/>
        <v>42078.499999995722</v>
      </c>
      <c r="B1800" s="303"/>
      <c r="C1800" s="303">
        <v>1765</v>
      </c>
      <c r="D1800" s="304">
        <f>INDEX(Method_calculation!$J$161:$L$184,Output_interface!I1800,Output_interface!H1800)</f>
        <v>0</v>
      </c>
      <c r="E1800" s="304">
        <f>INDEX(Method_calculation!$J$194:$L$217,Output_interface!I1800,Output_interface!H1800)</f>
        <v>0</v>
      </c>
      <c r="G1800" s="1">
        <f>VLOOKUP(A1800+1/48,Interface!$B$118:$D$483,3)</f>
        <v>7</v>
      </c>
      <c r="H1800" s="1">
        <f t="shared" si="156"/>
        <v>3</v>
      </c>
      <c r="I1800" s="1">
        <f t="shared" si="155"/>
        <v>13</v>
      </c>
    </row>
    <row r="1801" spans="1:9" x14ac:dyDescent="0.35">
      <c r="A1801" s="321">
        <f t="shared" si="153"/>
        <v>42078.541666662386</v>
      </c>
      <c r="B1801" s="303"/>
      <c r="C1801" s="303">
        <v>1766</v>
      </c>
      <c r="D1801" s="304">
        <f>INDEX(Method_calculation!$J$161:$L$184,Output_interface!I1801,Output_interface!H1801)</f>
        <v>0</v>
      </c>
      <c r="E1801" s="304">
        <f>INDEX(Method_calculation!$J$194:$L$217,Output_interface!I1801,Output_interface!H1801)</f>
        <v>0</v>
      </c>
      <c r="G1801" s="1">
        <f>VLOOKUP(A1801+1/48,Interface!$B$118:$D$483,3)</f>
        <v>7</v>
      </c>
      <c r="H1801" s="1">
        <f t="shared" si="156"/>
        <v>3</v>
      </c>
      <c r="I1801" s="1">
        <f t="shared" si="155"/>
        <v>14</v>
      </c>
    </row>
    <row r="1802" spans="1:9" x14ac:dyDescent="0.35">
      <c r="A1802" s="321">
        <f t="shared" si="153"/>
        <v>42078.58333332905</v>
      </c>
      <c r="B1802" s="303"/>
      <c r="C1802" s="303">
        <v>1767</v>
      </c>
      <c r="D1802" s="304">
        <f>INDEX(Method_calculation!$J$161:$L$184,Output_interface!I1802,Output_interface!H1802)</f>
        <v>0</v>
      </c>
      <c r="E1802" s="304">
        <f>INDEX(Method_calculation!$J$194:$L$217,Output_interface!I1802,Output_interface!H1802)</f>
        <v>0</v>
      </c>
      <c r="G1802" s="1">
        <f>VLOOKUP(A1802+1/48,Interface!$B$118:$D$483,3)</f>
        <v>7</v>
      </c>
      <c r="H1802" s="1">
        <f t="shared" si="156"/>
        <v>3</v>
      </c>
      <c r="I1802" s="1">
        <f t="shared" si="155"/>
        <v>15</v>
      </c>
    </row>
    <row r="1803" spans="1:9" x14ac:dyDescent="0.35">
      <c r="A1803" s="321">
        <f t="shared" si="153"/>
        <v>42078.624999995714</v>
      </c>
      <c r="B1803" s="303"/>
      <c r="C1803" s="303">
        <v>1768</v>
      </c>
      <c r="D1803" s="304">
        <f>INDEX(Method_calculation!$J$161:$L$184,Output_interface!I1803,Output_interface!H1803)</f>
        <v>0</v>
      </c>
      <c r="E1803" s="304">
        <f>INDEX(Method_calculation!$J$194:$L$217,Output_interface!I1803,Output_interface!H1803)</f>
        <v>0</v>
      </c>
      <c r="G1803" s="1">
        <f>VLOOKUP(A1803+1/48,Interface!$B$118:$D$483,3)</f>
        <v>7</v>
      </c>
      <c r="H1803" s="1">
        <f t="shared" si="156"/>
        <v>3</v>
      </c>
      <c r="I1803" s="1">
        <f t="shared" si="155"/>
        <v>16</v>
      </c>
    </row>
    <row r="1804" spans="1:9" x14ac:dyDescent="0.35">
      <c r="A1804" s="321">
        <f t="shared" si="153"/>
        <v>42078.666666662379</v>
      </c>
      <c r="B1804" s="303"/>
      <c r="C1804" s="303">
        <v>1769</v>
      </c>
      <c r="D1804" s="304">
        <f>INDEX(Method_calculation!$J$161:$L$184,Output_interface!I1804,Output_interface!H1804)</f>
        <v>0</v>
      </c>
      <c r="E1804" s="304">
        <f>INDEX(Method_calculation!$J$194:$L$217,Output_interface!I1804,Output_interface!H1804)</f>
        <v>0</v>
      </c>
      <c r="G1804" s="1">
        <f>VLOOKUP(A1804+1/48,Interface!$B$118:$D$483,3)</f>
        <v>7</v>
      </c>
      <c r="H1804" s="1">
        <f t="shared" si="156"/>
        <v>3</v>
      </c>
      <c r="I1804" s="1">
        <f t="shared" si="155"/>
        <v>17</v>
      </c>
    </row>
    <row r="1805" spans="1:9" x14ac:dyDescent="0.35">
      <c r="A1805" s="321">
        <f t="shared" si="153"/>
        <v>42078.708333329043</v>
      </c>
      <c r="B1805" s="303"/>
      <c r="C1805" s="303">
        <v>1770</v>
      </c>
      <c r="D1805" s="304">
        <f>INDEX(Method_calculation!$J$161:$L$184,Output_interface!I1805,Output_interface!H1805)</f>
        <v>0</v>
      </c>
      <c r="E1805" s="304">
        <f>INDEX(Method_calculation!$J$194:$L$217,Output_interface!I1805,Output_interface!H1805)</f>
        <v>0</v>
      </c>
      <c r="G1805" s="1">
        <f>VLOOKUP(A1805+1/48,Interface!$B$118:$D$483,3)</f>
        <v>7</v>
      </c>
      <c r="H1805" s="1">
        <f t="shared" si="156"/>
        <v>3</v>
      </c>
      <c r="I1805" s="1">
        <f t="shared" si="155"/>
        <v>18</v>
      </c>
    </row>
    <row r="1806" spans="1:9" x14ac:dyDescent="0.35">
      <c r="A1806" s="321">
        <f t="shared" si="153"/>
        <v>42078.749999995707</v>
      </c>
      <c r="B1806" s="303"/>
      <c r="C1806" s="303">
        <v>1771</v>
      </c>
      <c r="D1806" s="304">
        <f>INDEX(Method_calculation!$J$161:$L$184,Output_interface!I1806,Output_interface!H1806)</f>
        <v>0</v>
      </c>
      <c r="E1806" s="304">
        <f>INDEX(Method_calculation!$J$194:$L$217,Output_interface!I1806,Output_interface!H1806)</f>
        <v>0</v>
      </c>
      <c r="G1806" s="1">
        <f>VLOOKUP(A1806+1/48,Interface!$B$118:$D$483,3)</f>
        <v>7</v>
      </c>
      <c r="H1806" s="1">
        <f t="shared" si="156"/>
        <v>3</v>
      </c>
      <c r="I1806" s="1">
        <f t="shared" si="155"/>
        <v>19</v>
      </c>
    </row>
    <row r="1807" spans="1:9" x14ac:dyDescent="0.35">
      <c r="A1807" s="321">
        <f t="shared" si="153"/>
        <v>42078.791666662371</v>
      </c>
      <c r="B1807" s="303"/>
      <c r="C1807" s="303">
        <v>1772</v>
      </c>
      <c r="D1807" s="304">
        <f>INDEX(Method_calculation!$J$161:$L$184,Output_interface!I1807,Output_interface!H1807)</f>
        <v>0</v>
      </c>
      <c r="E1807" s="304">
        <f>INDEX(Method_calculation!$J$194:$L$217,Output_interface!I1807,Output_interface!H1807)</f>
        <v>0</v>
      </c>
      <c r="G1807" s="1">
        <f>VLOOKUP(A1807+1/48,Interface!$B$118:$D$483,3)</f>
        <v>7</v>
      </c>
      <c r="H1807" s="1">
        <f t="shared" si="156"/>
        <v>3</v>
      </c>
      <c r="I1807" s="1">
        <f t="shared" si="155"/>
        <v>20</v>
      </c>
    </row>
    <row r="1808" spans="1:9" x14ac:dyDescent="0.35">
      <c r="A1808" s="321">
        <f t="shared" ref="A1808:A1871" si="158">+A1807+1/24</f>
        <v>42078.833333329036</v>
      </c>
      <c r="B1808" s="303"/>
      <c r="C1808" s="303">
        <v>1773</v>
      </c>
      <c r="D1808" s="304">
        <f>INDEX(Method_calculation!$J$161:$L$184,Output_interface!I1808,Output_interface!H1808)</f>
        <v>0</v>
      </c>
      <c r="E1808" s="304">
        <f>INDEX(Method_calculation!$J$194:$L$217,Output_interface!I1808,Output_interface!H1808)</f>
        <v>0</v>
      </c>
      <c r="G1808" s="1">
        <f>VLOOKUP(A1808+1/48,Interface!$B$118:$D$483,3)</f>
        <v>7</v>
      </c>
      <c r="H1808" s="1">
        <f t="shared" si="156"/>
        <v>3</v>
      </c>
      <c r="I1808" s="1">
        <f t="shared" si="155"/>
        <v>21</v>
      </c>
    </row>
    <row r="1809" spans="1:9" x14ac:dyDescent="0.35">
      <c r="A1809" s="321">
        <f t="shared" si="158"/>
        <v>42078.8749999957</v>
      </c>
      <c r="B1809" s="303"/>
      <c r="C1809" s="303">
        <v>1774</v>
      </c>
      <c r="D1809" s="304">
        <f>INDEX(Method_calculation!$J$161:$L$184,Output_interface!I1809,Output_interface!H1809)</f>
        <v>0</v>
      </c>
      <c r="E1809" s="304">
        <f>INDEX(Method_calculation!$J$194:$L$217,Output_interface!I1809,Output_interface!H1809)</f>
        <v>0</v>
      </c>
      <c r="G1809" s="1">
        <f>VLOOKUP(A1809+1/48,Interface!$B$118:$D$483,3)</f>
        <v>7</v>
      </c>
      <c r="H1809" s="1">
        <f t="shared" si="156"/>
        <v>3</v>
      </c>
      <c r="I1809" s="1">
        <f t="shared" si="155"/>
        <v>22</v>
      </c>
    </row>
    <row r="1810" spans="1:9" x14ac:dyDescent="0.35">
      <c r="A1810" s="321">
        <f t="shared" si="158"/>
        <v>42078.916666662364</v>
      </c>
      <c r="B1810" s="303"/>
      <c r="C1810" s="303">
        <v>1775</v>
      </c>
      <c r="D1810" s="304">
        <f>INDEX(Method_calculation!$J$161:$L$184,Output_interface!I1810,Output_interface!H1810)</f>
        <v>0</v>
      </c>
      <c r="E1810" s="304">
        <f>INDEX(Method_calculation!$J$194:$L$217,Output_interface!I1810,Output_interface!H1810)</f>
        <v>0</v>
      </c>
      <c r="G1810" s="1">
        <f>VLOOKUP(A1810+1/48,Interface!$B$118:$D$483,3)</f>
        <v>7</v>
      </c>
      <c r="H1810" s="1">
        <f t="shared" si="156"/>
        <v>3</v>
      </c>
      <c r="I1810" s="1">
        <f t="shared" si="155"/>
        <v>23</v>
      </c>
    </row>
    <row r="1811" spans="1:9" x14ac:dyDescent="0.35">
      <c r="A1811" s="322">
        <f t="shared" si="158"/>
        <v>42078.958333329028</v>
      </c>
      <c r="B1811" s="306"/>
      <c r="C1811" s="306">
        <v>1776</v>
      </c>
      <c r="D1811" s="307">
        <f>INDEX(Method_calculation!$J$161:$L$184,Output_interface!I1811,Output_interface!H1811)</f>
        <v>0</v>
      </c>
      <c r="E1811" s="307">
        <f>INDEX(Method_calculation!$J$194:$L$217,Output_interface!I1811,Output_interface!H1811)</f>
        <v>0</v>
      </c>
      <c r="G1811" s="1">
        <f>VLOOKUP(A1811+1/48,Interface!$B$118:$D$483,3)</f>
        <v>7</v>
      </c>
      <c r="H1811" s="1">
        <f t="shared" si="156"/>
        <v>3</v>
      </c>
      <c r="I1811" s="1">
        <f t="shared" si="155"/>
        <v>24</v>
      </c>
    </row>
    <row r="1812" spans="1:9" x14ac:dyDescent="0.35">
      <c r="A1812" s="299">
        <f t="shared" si="158"/>
        <v>42078.999999995693</v>
      </c>
      <c r="B1812" s="300" t="str">
        <f t="shared" ref="B1812" si="159">INDEX($H$27:$H$29,H1812)</f>
        <v>Workday</v>
      </c>
      <c r="C1812" s="300">
        <v>1777</v>
      </c>
      <c r="D1812" s="301">
        <f>INDEX(Method_calculation!$J$161:$L$184,Output_interface!I1812,Output_interface!H1812)</f>
        <v>0</v>
      </c>
      <c r="E1812" s="301">
        <f>INDEX(Method_calculation!$J$194:$L$217,Output_interface!I1812,Output_interface!H1812)</f>
        <v>0</v>
      </c>
      <c r="G1812" s="1">
        <f>VLOOKUP(A1812+1/48,Interface!$B$118:$D$483,3)</f>
        <v>1</v>
      </c>
      <c r="H1812" s="1">
        <f t="shared" si="156"/>
        <v>1</v>
      </c>
      <c r="I1812" s="1">
        <f t="shared" si="155"/>
        <v>1</v>
      </c>
    </row>
    <row r="1813" spans="1:9" x14ac:dyDescent="0.35">
      <c r="A1813" s="321">
        <f t="shared" si="158"/>
        <v>42079.041666662357</v>
      </c>
      <c r="B1813" s="303"/>
      <c r="C1813" s="303">
        <v>1778</v>
      </c>
      <c r="D1813" s="304">
        <f>INDEX(Method_calculation!$J$161:$L$184,Output_interface!I1813,Output_interface!H1813)</f>
        <v>0</v>
      </c>
      <c r="E1813" s="304">
        <f>INDEX(Method_calculation!$J$194:$L$217,Output_interface!I1813,Output_interface!H1813)</f>
        <v>0</v>
      </c>
      <c r="G1813" s="1">
        <f>VLOOKUP(A1813+1/48,Interface!$B$118:$D$483,3)</f>
        <v>1</v>
      </c>
      <c r="H1813" s="1">
        <f t="shared" si="156"/>
        <v>1</v>
      </c>
      <c r="I1813" s="1">
        <f t="shared" si="155"/>
        <v>2</v>
      </c>
    </row>
    <row r="1814" spans="1:9" x14ac:dyDescent="0.35">
      <c r="A1814" s="321">
        <f t="shared" si="158"/>
        <v>42079.083333329021</v>
      </c>
      <c r="B1814" s="303"/>
      <c r="C1814" s="303">
        <v>1779</v>
      </c>
      <c r="D1814" s="304">
        <f>INDEX(Method_calculation!$J$161:$L$184,Output_interface!I1814,Output_interface!H1814)</f>
        <v>0</v>
      </c>
      <c r="E1814" s="304">
        <f>INDEX(Method_calculation!$J$194:$L$217,Output_interface!I1814,Output_interface!H1814)</f>
        <v>0</v>
      </c>
      <c r="G1814" s="1">
        <f>VLOOKUP(A1814+1/48,Interface!$B$118:$D$483,3)</f>
        <v>1</v>
      </c>
      <c r="H1814" s="1">
        <f t="shared" si="156"/>
        <v>1</v>
      </c>
      <c r="I1814" s="1">
        <f t="shared" si="155"/>
        <v>3</v>
      </c>
    </row>
    <row r="1815" spans="1:9" x14ac:dyDescent="0.35">
      <c r="A1815" s="321">
        <f t="shared" si="158"/>
        <v>42079.124999995685</v>
      </c>
      <c r="B1815" s="303"/>
      <c r="C1815" s="303">
        <v>1780</v>
      </c>
      <c r="D1815" s="304">
        <f>INDEX(Method_calculation!$J$161:$L$184,Output_interface!I1815,Output_interface!H1815)</f>
        <v>0</v>
      </c>
      <c r="E1815" s="304">
        <f>INDEX(Method_calculation!$J$194:$L$217,Output_interface!I1815,Output_interface!H1815)</f>
        <v>0</v>
      </c>
      <c r="G1815" s="1">
        <f>VLOOKUP(A1815+1/48,Interface!$B$118:$D$483,3)</f>
        <v>1</v>
      </c>
      <c r="H1815" s="1">
        <f t="shared" si="156"/>
        <v>1</v>
      </c>
      <c r="I1815" s="1">
        <f t="shared" si="155"/>
        <v>4</v>
      </c>
    </row>
    <row r="1816" spans="1:9" x14ac:dyDescent="0.35">
      <c r="A1816" s="321">
        <f t="shared" si="158"/>
        <v>42079.16666666235</v>
      </c>
      <c r="B1816" s="303"/>
      <c r="C1816" s="303">
        <v>1781</v>
      </c>
      <c r="D1816" s="304">
        <f>INDEX(Method_calculation!$J$161:$L$184,Output_interface!I1816,Output_interface!H1816)</f>
        <v>0</v>
      </c>
      <c r="E1816" s="304">
        <f>INDEX(Method_calculation!$J$194:$L$217,Output_interface!I1816,Output_interface!H1816)</f>
        <v>0</v>
      </c>
      <c r="G1816" s="1">
        <f>VLOOKUP(A1816+1/48,Interface!$B$118:$D$483,3)</f>
        <v>1</v>
      </c>
      <c r="H1816" s="1">
        <f t="shared" si="156"/>
        <v>1</v>
      </c>
      <c r="I1816" s="1">
        <f t="shared" si="155"/>
        <v>5</v>
      </c>
    </row>
    <row r="1817" spans="1:9" x14ac:dyDescent="0.35">
      <c r="A1817" s="321">
        <f t="shared" si="158"/>
        <v>42079.208333329014</v>
      </c>
      <c r="B1817" s="303"/>
      <c r="C1817" s="303">
        <v>1782</v>
      </c>
      <c r="D1817" s="304">
        <f>INDEX(Method_calculation!$J$161:$L$184,Output_interface!I1817,Output_interface!H1817)</f>
        <v>0</v>
      </c>
      <c r="E1817" s="304">
        <f>INDEX(Method_calculation!$J$194:$L$217,Output_interface!I1817,Output_interface!H1817)</f>
        <v>0</v>
      </c>
      <c r="G1817" s="1">
        <f>VLOOKUP(A1817+1/48,Interface!$B$118:$D$483,3)</f>
        <v>1</v>
      </c>
      <c r="H1817" s="1">
        <f t="shared" si="156"/>
        <v>1</v>
      </c>
      <c r="I1817" s="1">
        <f t="shared" si="155"/>
        <v>6</v>
      </c>
    </row>
    <row r="1818" spans="1:9" x14ac:dyDescent="0.35">
      <c r="A1818" s="321">
        <f t="shared" si="158"/>
        <v>42079.249999995678</v>
      </c>
      <c r="B1818" s="303"/>
      <c r="C1818" s="303">
        <v>1783</v>
      </c>
      <c r="D1818" s="304">
        <f>INDEX(Method_calculation!$J$161:$L$184,Output_interface!I1818,Output_interface!H1818)</f>
        <v>0</v>
      </c>
      <c r="E1818" s="304">
        <f>INDEX(Method_calculation!$J$194:$L$217,Output_interface!I1818,Output_interface!H1818)</f>
        <v>0</v>
      </c>
      <c r="G1818" s="1">
        <f>VLOOKUP(A1818+1/48,Interface!$B$118:$D$483,3)</f>
        <v>1</v>
      </c>
      <c r="H1818" s="1">
        <f t="shared" si="156"/>
        <v>1</v>
      </c>
      <c r="I1818" s="1">
        <f t="shared" si="155"/>
        <v>7</v>
      </c>
    </row>
    <row r="1819" spans="1:9" x14ac:dyDescent="0.35">
      <c r="A1819" s="321">
        <f t="shared" si="158"/>
        <v>42079.291666662342</v>
      </c>
      <c r="B1819" s="303"/>
      <c r="C1819" s="303">
        <v>1784</v>
      </c>
      <c r="D1819" s="304">
        <f>INDEX(Method_calculation!$J$161:$L$184,Output_interface!I1819,Output_interface!H1819)</f>
        <v>0</v>
      </c>
      <c r="E1819" s="304">
        <f>INDEX(Method_calculation!$J$194:$L$217,Output_interface!I1819,Output_interface!H1819)</f>
        <v>0</v>
      </c>
      <c r="G1819" s="1">
        <f>VLOOKUP(A1819+1/48,Interface!$B$118:$D$483,3)</f>
        <v>1</v>
      </c>
      <c r="H1819" s="1">
        <f t="shared" si="156"/>
        <v>1</v>
      </c>
      <c r="I1819" s="1">
        <f t="shared" si="155"/>
        <v>8</v>
      </c>
    </row>
    <row r="1820" spans="1:9" x14ac:dyDescent="0.35">
      <c r="A1820" s="321">
        <f t="shared" si="158"/>
        <v>42079.333333329007</v>
      </c>
      <c r="B1820" s="303"/>
      <c r="C1820" s="303">
        <v>1785</v>
      </c>
      <c r="D1820" s="304">
        <f>INDEX(Method_calculation!$J$161:$L$184,Output_interface!I1820,Output_interface!H1820)</f>
        <v>0</v>
      </c>
      <c r="E1820" s="304">
        <f>INDEX(Method_calculation!$J$194:$L$217,Output_interface!I1820,Output_interface!H1820)</f>
        <v>0</v>
      </c>
      <c r="G1820" s="1">
        <f>VLOOKUP(A1820+1/48,Interface!$B$118:$D$483,3)</f>
        <v>1</v>
      </c>
      <c r="H1820" s="1">
        <f t="shared" si="156"/>
        <v>1</v>
      </c>
      <c r="I1820" s="1">
        <f t="shared" si="155"/>
        <v>9</v>
      </c>
    </row>
    <row r="1821" spans="1:9" x14ac:dyDescent="0.35">
      <c r="A1821" s="321">
        <f t="shared" si="158"/>
        <v>42079.374999995671</v>
      </c>
      <c r="B1821" s="303"/>
      <c r="C1821" s="303">
        <v>1786</v>
      </c>
      <c r="D1821" s="304">
        <f>INDEX(Method_calculation!$J$161:$L$184,Output_interface!I1821,Output_interface!H1821)</f>
        <v>0</v>
      </c>
      <c r="E1821" s="304">
        <f>INDEX(Method_calculation!$J$194:$L$217,Output_interface!I1821,Output_interface!H1821)</f>
        <v>0</v>
      </c>
      <c r="G1821" s="1">
        <f>VLOOKUP(A1821+1/48,Interface!$B$118:$D$483,3)</f>
        <v>1</v>
      </c>
      <c r="H1821" s="1">
        <f t="shared" si="156"/>
        <v>1</v>
      </c>
      <c r="I1821" s="1">
        <f t="shared" si="155"/>
        <v>10</v>
      </c>
    </row>
    <row r="1822" spans="1:9" x14ac:dyDescent="0.35">
      <c r="A1822" s="321">
        <f t="shared" si="158"/>
        <v>42079.416666662335</v>
      </c>
      <c r="B1822" s="303"/>
      <c r="C1822" s="303">
        <v>1787</v>
      </c>
      <c r="D1822" s="304">
        <f>INDEX(Method_calculation!$J$161:$L$184,Output_interface!I1822,Output_interface!H1822)</f>
        <v>0</v>
      </c>
      <c r="E1822" s="304">
        <f>INDEX(Method_calculation!$J$194:$L$217,Output_interface!I1822,Output_interface!H1822)</f>
        <v>0</v>
      </c>
      <c r="G1822" s="1">
        <f>VLOOKUP(A1822+1/48,Interface!$B$118:$D$483,3)</f>
        <v>1</v>
      </c>
      <c r="H1822" s="1">
        <f t="shared" si="156"/>
        <v>1</v>
      </c>
      <c r="I1822" s="1">
        <f t="shared" si="155"/>
        <v>11</v>
      </c>
    </row>
    <row r="1823" spans="1:9" x14ac:dyDescent="0.35">
      <c r="A1823" s="321">
        <f t="shared" si="158"/>
        <v>42079.458333328999</v>
      </c>
      <c r="B1823" s="303"/>
      <c r="C1823" s="303">
        <v>1788</v>
      </c>
      <c r="D1823" s="304">
        <f>INDEX(Method_calculation!$J$161:$L$184,Output_interface!I1823,Output_interface!H1823)</f>
        <v>0</v>
      </c>
      <c r="E1823" s="304">
        <f>INDEX(Method_calculation!$J$194:$L$217,Output_interface!I1823,Output_interface!H1823)</f>
        <v>0</v>
      </c>
      <c r="G1823" s="1">
        <f>VLOOKUP(A1823+1/48,Interface!$B$118:$D$483,3)</f>
        <v>1</v>
      </c>
      <c r="H1823" s="1">
        <f t="shared" si="156"/>
        <v>1</v>
      </c>
      <c r="I1823" s="1">
        <f t="shared" si="155"/>
        <v>12</v>
      </c>
    </row>
    <row r="1824" spans="1:9" x14ac:dyDescent="0.35">
      <c r="A1824" s="321">
        <f t="shared" si="158"/>
        <v>42079.499999995664</v>
      </c>
      <c r="B1824" s="303"/>
      <c r="C1824" s="303">
        <v>1789</v>
      </c>
      <c r="D1824" s="304">
        <f>INDEX(Method_calculation!$J$161:$L$184,Output_interface!I1824,Output_interface!H1824)</f>
        <v>0</v>
      </c>
      <c r="E1824" s="304">
        <f>INDEX(Method_calculation!$J$194:$L$217,Output_interface!I1824,Output_interface!H1824)</f>
        <v>0</v>
      </c>
      <c r="G1824" s="1">
        <f>VLOOKUP(A1824+1/48,Interface!$B$118:$D$483,3)</f>
        <v>1</v>
      </c>
      <c r="H1824" s="1">
        <f t="shared" si="156"/>
        <v>1</v>
      </c>
      <c r="I1824" s="1">
        <f t="shared" si="155"/>
        <v>13</v>
      </c>
    </row>
    <row r="1825" spans="1:9" x14ac:dyDescent="0.35">
      <c r="A1825" s="321">
        <f t="shared" si="158"/>
        <v>42079.541666662328</v>
      </c>
      <c r="B1825" s="303"/>
      <c r="C1825" s="303">
        <v>1790</v>
      </c>
      <c r="D1825" s="304">
        <f>INDEX(Method_calculation!$J$161:$L$184,Output_interface!I1825,Output_interface!H1825)</f>
        <v>0</v>
      </c>
      <c r="E1825" s="304">
        <f>INDEX(Method_calculation!$J$194:$L$217,Output_interface!I1825,Output_interface!H1825)</f>
        <v>0</v>
      </c>
      <c r="G1825" s="1">
        <f>VLOOKUP(A1825+1/48,Interface!$B$118:$D$483,3)</f>
        <v>1</v>
      </c>
      <c r="H1825" s="1">
        <f t="shared" si="156"/>
        <v>1</v>
      </c>
      <c r="I1825" s="1">
        <f t="shared" si="155"/>
        <v>14</v>
      </c>
    </row>
    <row r="1826" spans="1:9" x14ac:dyDescent="0.35">
      <c r="A1826" s="321">
        <f t="shared" si="158"/>
        <v>42079.583333328992</v>
      </c>
      <c r="B1826" s="303"/>
      <c r="C1826" s="303">
        <v>1791</v>
      </c>
      <c r="D1826" s="304">
        <f>INDEX(Method_calculation!$J$161:$L$184,Output_interface!I1826,Output_interface!H1826)</f>
        <v>0</v>
      </c>
      <c r="E1826" s="304">
        <f>INDEX(Method_calculation!$J$194:$L$217,Output_interface!I1826,Output_interface!H1826)</f>
        <v>0</v>
      </c>
      <c r="G1826" s="1">
        <f>VLOOKUP(A1826+1/48,Interface!$B$118:$D$483,3)</f>
        <v>1</v>
      </c>
      <c r="H1826" s="1">
        <f t="shared" si="156"/>
        <v>1</v>
      </c>
      <c r="I1826" s="1">
        <f t="shared" si="155"/>
        <v>15</v>
      </c>
    </row>
    <row r="1827" spans="1:9" x14ac:dyDescent="0.35">
      <c r="A1827" s="321">
        <f t="shared" si="158"/>
        <v>42079.624999995656</v>
      </c>
      <c r="B1827" s="303"/>
      <c r="C1827" s="303">
        <v>1792</v>
      </c>
      <c r="D1827" s="304">
        <f>INDEX(Method_calculation!$J$161:$L$184,Output_interface!I1827,Output_interface!H1827)</f>
        <v>0</v>
      </c>
      <c r="E1827" s="304">
        <f>INDEX(Method_calculation!$J$194:$L$217,Output_interface!I1827,Output_interface!H1827)</f>
        <v>0</v>
      </c>
      <c r="G1827" s="1">
        <f>VLOOKUP(A1827+1/48,Interface!$B$118:$D$483,3)</f>
        <v>1</v>
      </c>
      <c r="H1827" s="1">
        <f t="shared" si="156"/>
        <v>1</v>
      </c>
      <c r="I1827" s="1">
        <f t="shared" si="155"/>
        <v>16</v>
      </c>
    </row>
    <row r="1828" spans="1:9" x14ac:dyDescent="0.35">
      <c r="A1828" s="321">
        <f t="shared" si="158"/>
        <v>42079.66666666232</v>
      </c>
      <c r="B1828" s="303"/>
      <c r="C1828" s="303">
        <v>1793</v>
      </c>
      <c r="D1828" s="304">
        <f>INDEX(Method_calculation!$J$161:$L$184,Output_interface!I1828,Output_interface!H1828)</f>
        <v>0</v>
      </c>
      <c r="E1828" s="304">
        <f>INDEX(Method_calculation!$J$194:$L$217,Output_interface!I1828,Output_interface!H1828)</f>
        <v>0</v>
      </c>
      <c r="G1828" s="1">
        <f>VLOOKUP(A1828+1/48,Interface!$B$118:$D$483,3)</f>
        <v>1</v>
      </c>
      <c r="H1828" s="1">
        <f t="shared" si="156"/>
        <v>1</v>
      </c>
      <c r="I1828" s="1">
        <f t="shared" ref="I1828:I1891" si="160">MOD(C1828-1,24)+1</f>
        <v>17</v>
      </c>
    </row>
    <row r="1829" spans="1:9" x14ac:dyDescent="0.35">
      <c r="A1829" s="321">
        <f t="shared" si="158"/>
        <v>42079.708333328985</v>
      </c>
      <c r="B1829" s="303"/>
      <c r="C1829" s="303">
        <v>1794</v>
      </c>
      <c r="D1829" s="304">
        <f>INDEX(Method_calculation!$J$161:$L$184,Output_interface!I1829,Output_interface!H1829)</f>
        <v>0</v>
      </c>
      <c r="E1829" s="304">
        <f>INDEX(Method_calculation!$J$194:$L$217,Output_interface!I1829,Output_interface!H1829)</f>
        <v>0</v>
      </c>
      <c r="G1829" s="1">
        <f>VLOOKUP(A1829+1/48,Interface!$B$118:$D$483,3)</f>
        <v>1</v>
      </c>
      <c r="H1829" s="1">
        <f t="shared" ref="H1829:H1892" si="161">IF(G1829=7,3,IF(G1829=6,2,1))</f>
        <v>1</v>
      </c>
      <c r="I1829" s="1">
        <f t="shared" si="160"/>
        <v>18</v>
      </c>
    </row>
    <row r="1830" spans="1:9" x14ac:dyDescent="0.35">
      <c r="A1830" s="321">
        <f t="shared" si="158"/>
        <v>42079.749999995649</v>
      </c>
      <c r="B1830" s="303"/>
      <c r="C1830" s="303">
        <v>1795</v>
      </c>
      <c r="D1830" s="304">
        <f>INDEX(Method_calculation!$J$161:$L$184,Output_interface!I1830,Output_interface!H1830)</f>
        <v>0</v>
      </c>
      <c r="E1830" s="304">
        <f>INDEX(Method_calculation!$J$194:$L$217,Output_interface!I1830,Output_interface!H1830)</f>
        <v>0</v>
      </c>
      <c r="G1830" s="1">
        <f>VLOOKUP(A1830+1/48,Interface!$B$118:$D$483,3)</f>
        <v>1</v>
      </c>
      <c r="H1830" s="1">
        <f t="shared" si="161"/>
        <v>1</v>
      </c>
      <c r="I1830" s="1">
        <f t="shared" si="160"/>
        <v>19</v>
      </c>
    </row>
    <row r="1831" spans="1:9" x14ac:dyDescent="0.35">
      <c r="A1831" s="321">
        <f t="shared" si="158"/>
        <v>42079.791666662313</v>
      </c>
      <c r="B1831" s="303"/>
      <c r="C1831" s="303">
        <v>1796</v>
      </c>
      <c r="D1831" s="304">
        <f>INDEX(Method_calculation!$J$161:$L$184,Output_interface!I1831,Output_interface!H1831)</f>
        <v>0</v>
      </c>
      <c r="E1831" s="304">
        <f>INDEX(Method_calculation!$J$194:$L$217,Output_interface!I1831,Output_interface!H1831)</f>
        <v>0</v>
      </c>
      <c r="G1831" s="1">
        <f>VLOOKUP(A1831+1/48,Interface!$B$118:$D$483,3)</f>
        <v>1</v>
      </c>
      <c r="H1831" s="1">
        <f t="shared" si="161"/>
        <v>1</v>
      </c>
      <c r="I1831" s="1">
        <f t="shared" si="160"/>
        <v>20</v>
      </c>
    </row>
    <row r="1832" spans="1:9" x14ac:dyDescent="0.35">
      <c r="A1832" s="321">
        <f t="shared" si="158"/>
        <v>42079.833333328977</v>
      </c>
      <c r="B1832" s="303"/>
      <c r="C1832" s="303">
        <v>1797</v>
      </c>
      <c r="D1832" s="304">
        <f>INDEX(Method_calculation!$J$161:$L$184,Output_interface!I1832,Output_interface!H1832)</f>
        <v>0</v>
      </c>
      <c r="E1832" s="304">
        <f>INDEX(Method_calculation!$J$194:$L$217,Output_interface!I1832,Output_interface!H1832)</f>
        <v>0</v>
      </c>
      <c r="G1832" s="1">
        <f>VLOOKUP(A1832+1/48,Interface!$B$118:$D$483,3)</f>
        <v>1</v>
      </c>
      <c r="H1832" s="1">
        <f t="shared" si="161"/>
        <v>1</v>
      </c>
      <c r="I1832" s="1">
        <f t="shared" si="160"/>
        <v>21</v>
      </c>
    </row>
    <row r="1833" spans="1:9" x14ac:dyDescent="0.35">
      <c r="A1833" s="321">
        <f t="shared" si="158"/>
        <v>42079.874999995642</v>
      </c>
      <c r="B1833" s="303"/>
      <c r="C1833" s="303">
        <v>1798</v>
      </c>
      <c r="D1833" s="304">
        <f>INDEX(Method_calculation!$J$161:$L$184,Output_interface!I1833,Output_interface!H1833)</f>
        <v>0</v>
      </c>
      <c r="E1833" s="304">
        <f>INDEX(Method_calculation!$J$194:$L$217,Output_interface!I1833,Output_interface!H1833)</f>
        <v>0</v>
      </c>
      <c r="G1833" s="1">
        <f>VLOOKUP(A1833+1/48,Interface!$B$118:$D$483,3)</f>
        <v>1</v>
      </c>
      <c r="H1833" s="1">
        <f t="shared" si="161"/>
        <v>1</v>
      </c>
      <c r="I1833" s="1">
        <f t="shared" si="160"/>
        <v>22</v>
      </c>
    </row>
    <row r="1834" spans="1:9" x14ac:dyDescent="0.35">
      <c r="A1834" s="321">
        <f t="shared" si="158"/>
        <v>42079.916666662306</v>
      </c>
      <c r="B1834" s="303"/>
      <c r="C1834" s="303">
        <v>1799</v>
      </c>
      <c r="D1834" s="304">
        <f>INDEX(Method_calculation!$J$161:$L$184,Output_interface!I1834,Output_interface!H1834)</f>
        <v>0</v>
      </c>
      <c r="E1834" s="304">
        <f>INDEX(Method_calculation!$J$194:$L$217,Output_interface!I1834,Output_interface!H1834)</f>
        <v>0</v>
      </c>
      <c r="G1834" s="1">
        <f>VLOOKUP(A1834+1/48,Interface!$B$118:$D$483,3)</f>
        <v>1</v>
      </c>
      <c r="H1834" s="1">
        <f t="shared" si="161"/>
        <v>1</v>
      </c>
      <c r="I1834" s="1">
        <f t="shared" si="160"/>
        <v>23</v>
      </c>
    </row>
    <row r="1835" spans="1:9" x14ac:dyDescent="0.35">
      <c r="A1835" s="322">
        <f t="shared" si="158"/>
        <v>42079.95833332897</v>
      </c>
      <c r="B1835" s="306"/>
      <c r="C1835" s="306">
        <v>1800</v>
      </c>
      <c r="D1835" s="307">
        <f>INDEX(Method_calculation!$J$161:$L$184,Output_interface!I1835,Output_interface!H1835)</f>
        <v>0</v>
      </c>
      <c r="E1835" s="307">
        <f>INDEX(Method_calculation!$J$194:$L$217,Output_interface!I1835,Output_interface!H1835)</f>
        <v>0</v>
      </c>
      <c r="G1835" s="1">
        <f>VLOOKUP(A1835+1/48,Interface!$B$118:$D$483,3)</f>
        <v>1</v>
      </c>
      <c r="H1835" s="1">
        <f t="shared" si="161"/>
        <v>1</v>
      </c>
      <c r="I1835" s="1">
        <f t="shared" si="160"/>
        <v>24</v>
      </c>
    </row>
    <row r="1836" spans="1:9" x14ac:dyDescent="0.35">
      <c r="A1836" s="299">
        <f t="shared" si="158"/>
        <v>42079.999999995634</v>
      </c>
      <c r="B1836" s="300" t="str">
        <f t="shared" ref="B1836" si="162">INDEX($H$27:$H$29,H1836)</f>
        <v>Workday</v>
      </c>
      <c r="C1836" s="300">
        <v>1801</v>
      </c>
      <c r="D1836" s="301">
        <f>INDEX(Method_calculation!$J$161:$L$184,Output_interface!I1836,Output_interface!H1836)</f>
        <v>0</v>
      </c>
      <c r="E1836" s="301">
        <f>INDEX(Method_calculation!$J$194:$L$217,Output_interface!I1836,Output_interface!H1836)</f>
        <v>0</v>
      </c>
      <c r="G1836" s="1">
        <f>VLOOKUP(A1836+1/48,Interface!$B$118:$D$483,3)</f>
        <v>2</v>
      </c>
      <c r="H1836" s="1">
        <f t="shared" si="161"/>
        <v>1</v>
      </c>
      <c r="I1836" s="1">
        <f t="shared" si="160"/>
        <v>1</v>
      </c>
    </row>
    <row r="1837" spans="1:9" x14ac:dyDescent="0.35">
      <c r="A1837" s="321">
        <f t="shared" si="158"/>
        <v>42080.041666662299</v>
      </c>
      <c r="B1837" s="303"/>
      <c r="C1837" s="303">
        <v>1802</v>
      </c>
      <c r="D1837" s="304">
        <f>INDEX(Method_calculation!$J$161:$L$184,Output_interface!I1837,Output_interface!H1837)</f>
        <v>0</v>
      </c>
      <c r="E1837" s="304">
        <f>INDEX(Method_calculation!$J$194:$L$217,Output_interface!I1837,Output_interface!H1837)</f>
        <v>0</v>
      </c>
      <c r="G1837" s="1">
        <f>VLOOKUP(A1837+1/48,Interface!$B$118:$D$483,3)</f>
        <v>2</v>
      </c>
      <c r="H1837" s="1">
        <f t="shared" si="161"/>
        <v>1</v>
      </c>
      <c r="I1837" s="1">
        <f t="shared" si="160"/>
        <v>2</v>
      </c>
    </row>
    <row r="1838" spans="1:9" x14ac:dyDescent="0.35">
      <c r="A1838" s="321">
        <f t="shared" si="158"/>
        <v>42080.083333328963</v>
      </c>
      <c r="B1838" s="303"/>
      <c r="C1838" s="303">
        <v>1803</v>
      </c>
      <c r="D1838" s="304">
        <f>INDEX(Method_calculation!$J$161:$L$184,Output_interface!I1838,Output_interface!H1838)</f>
        <v>0</v>
      </c>
      <c r="E1838" s="304">
        <f>INDEX(Method_calculation!$J$194:$L$217,Output_interface!I1838,Output_interface!H1838)</f>
        <v>0</v>
      </c>
      <c r="G1838" s="1">
        <f>VLOOKUP(A1838+1/48,Interface!$B$118:$D$483,3)</f>
        <v>2</v>
      </c>
      <c r="H1838" s="1">
        <f t="shared" si="161"/>
        <v>1</v>
      </c>
      <c r="I1838" s="1">
        <f t="shared" si="160"/>
        <v>3</v>
      </c>
    </row>
    <row r="1839" spans="1:9" x14ac:dyDescent="0.35">
      <c r="A1839" s="321">
        <f t="shared" si="158"/>
        <v>42080.124999995627</v>
      </c>
      <c r="B1839" s="303"/>
      <c r="C1839" s="303">
        <v>1804</v>
      </c>
      <c r="D1839" s="304">
        <f>INDEX(Method_calculation!$J$161:$L$184,Output_interface!I1839,Output_interface!H1839)</f>
        <v>0</v>
      </c>
      <c r="E1839" s="304">
        <f>INDEX(Method_calculation!$J$194:$L$217,Output_interface!I1839,Output_interface!H1839)</f>
        <v>0</v>
      </c>
      <c r="G1839" s="1">
        <f>VLOOKUP(A1839+1/48,Interface!$B$118:$D$483,3)</f>
        <v>2</v>
      </c>
      <c r="H1839" s="1">
        <f t="shared" si="161"/>
        <v>1</v>
      </c>
      <c r="I1839" s="1">
        <f t="shared" si="160"/>
        <v>4</v>
      </c>
    </row>
    <row r="1840" spans="1:9" x14ac:dyDescent="0.35">
      <c r="A1840" s="321">
        <f t="shared" si="158"/>
        <v>42080.166666662291</v>
      </c>
      <c r="B1840" s="303"/>
      <c r="C1840" s="303">
        <v>1805</v>
      </c>
      <c r="D1840" s="304">
        <f>INDEX(Method_calculation!$J$161:$L$184,Output_interface!I1840,Output_interface!H1840)</f>
        <v>0</v>
      </c>
      <c r="E1840" s="304">
        <f>INDEX(Method_calculation!$J$194:$L$217,Output_interface!I1840,Output_interface!H1840)</f>
        <v>0</v>
      </c>
      <c r="G1840" s="1">
        <f>VLOOKUP(A1840+1/48,Interface!$B$118:$D$483,3)</f>
        <v>2</v>
      </c>
      <c r="H1840" s="1">
        <f t="shared" si="161"/>
        <v>1</v>
      </c>
      <c r="I1840" s="1">
        <f t="shared" si="160"/>
        <v>5</v>
      </c>
    </row>
    <row r="1841" spans="1:9" x14ac:dyDescent="0.35">
      <c r="A1841" s="321">
        <f t="shared" si="158"/>
        <v>42080.208333328956</v>
      </c>
      <c r="B1841" s="303"/>
      <c r="C1841" s="303">
        <v>1806</v>
      </c>
      <c r="D1841" s="304">
        <f>INDEX(Method_calculation!$J$161:$L$184,Output_interface!I1841,Output_interface!H1841)</f>
        <v>0</v>
      </c>
      <c r="E1841" s="304">
        <f>INDEX(Method_calculation!$J$194:$L$217,Output_interface!I1841,Output_interface!H1841)</f>
        <v>0</v>
      </c>
      <c r="G1841" s="1">
        <f>VLOOKUP(A1841+1/48,Interface!$B$118:$D$483,3)</f>
        <v>2</v>
      </c>
      <c r="H1841" s="1">
        <f t="shared" si="161"/>
        <v>1</v>
      </c>
      <c r="I1841" s="1">
        <f t="shared" si="160"/>
        <v>6</v>
      </c>
    </row>
    <row r="1842" spans="1:9" x14ac:dyDescent="0.35">
      <c r="A1842" s="321">
        <f t="shared" si="158"/>
        <v>42080.24999999562</v>
      </c>
      <c r="B1842" s="303"/>
      <c r="C1842" s="303">
        <v>1807</v>
      </c>
      <c r="D1842" s="304">
        <f>INDEX(Method_calculation!$J$161:$L$184,Output_interface!I1842,Output_interface!H1842)</f>
        <v>0</v>
      </c>
      <c r="E1842" s="304">
        <f>INDEX(Method_calculation!$J$194:$L$217,Output_interface!I1842,Output_interface!H1842)</f>
        <v>0</v>
      </c>
      <c r="G1842" s="1">
        <f>VLOOKUP(A1842+1/48,Interface!$B$118:$D$483,3)</f>
        <v>2</v>
      </c>
      <c r="H1842" s="1">
        <f t="shared" si="161"/>
        <v>1</v>
      </c>
      <c r="I1842" s="1">
        <f t="shared" si="160"/>
        <v>7</v>
      </c>
    </row>
    <row r="1843" spans="1:9" x14ac:dyDescent="0.35">
      <c r="A1843" s="321">
        <f t="shared" si="158"/>
        <v>42080.291666662284</v>
      </c>
      <c r="B1843" s="303"/>
      <c r="C1843" s="303">
        <v>1808</v>
      </c>
      <c r="D1843" s="304">
        <f>INDEX(Method_calculation!$J$161:$L$184,Output_interface!I1843,Output_interface!H1843)</f>
        <v>0</v>
      </c>
      <c r="E1843" s="304">
        <f>INDEX(Method_calculation!$J$194:$L$217,Output_interface!I1843,Output_interface!H1843)</f>
        <v>0</v>
      </c>
      <c r="G1843" s="1">
        <f>VLOOKUP(A1843+1/48,Interface!$B$118:$D$483,3)</f>
        <v>2</v>
      </c>
      <c r="H1843" s="1">
        <f t="shared" si="161"/>
        <v>1</v>
      </c>
      <c r="I1843" s="1">
        <f t="shared" si="160"/>
        <v>8</v>
      </c>
    </row>
    <row r="1844" spans="1:9" x14ac:dyDescent="0.35">
      <c r="A1844" s="321">
        <f t="shared" si="158"/>
        <v>42080.333333328948</v>
      </c>
      <c r="B1844" s="303"/>
      <c r="C1844" s="303">
        <v>1809</v>
      </c>
      <c r="D1844" s="304">
        <f>INDEX(Method_calculation!$J$161:$L$184,Output_interface!I1844,Output_interface!H1844)</f>
        <v>0</v>
      </c>
      <c r="E1844" s="304">
        <f>INDEX(Method_calculation!$J$194:$L$217,Output_interface!I1844,Output_interface!H1844)</f>
        <v>0</v>
      </c>
      <c r="G1844" s="1">
        <f>VLOOKUP(A1844+1/48,Interface!$B$118:$D$483,3)</f>
        <v>2</v>
      </c>
      <c r="H1844" s="1">
        <f t="shared" si="161"/>
        <v>1</v>
      </c>
      <c r="I1844" s="1">
        <f t="shared" si="160"/>
        <v>9</v>
      </c>
    </row>
    <row r="1845" spans="1:9" x14ac:dyDescent="0.35">
      <c r="A1845" s="321">
        <f t="shared" si="158"/>
        <v>42080.374999995613</v>
      </c>
      <c r="B1845" s="303"/>
      <c r="C1845" s="303">
        <v>1810</v>
      </c>
      <c r="D1845" s="304">
        <f>INDEX(Method_calculation!$J$161:$L$184,Output_interface!I1845,Output_interface!H1845)</f>
        <v>0</v>
      </c>
      <c r="E1845" s="304">
        <f>INDEX(Method_calculation!$J$194:$L$217,Output_interface!I1845,Output_interface!H1845)</f>
        <v>0</v>
      </c>
      <c r="G1845" s="1">
        <f>VLOOKUP(A1845+1/48,Interface!$B$118:$D$483,3)</f>
        <v>2</v>
      </c>
      <c r="H1845" s="1">
        <f t="shared" si="161"/>
        <v>1</v>
      </c>
      <c r="I1845" s="1">
        <f t="shared" si="160"/>
        <v>10</v>
      </c>
    </row>
    <row r="1846" spans="1:9" x14ac:dyDescent="0.35">
      <c r="A1846" s="321">
        <f t="shared" si="158"/>
        <v>42080.416666662277</v>
      </c>
      <c r="B1846" s="303"/>
      <c r="C1846" s="303">
        <v>1811</v>
      </c>
      <c r="D1846" s="304">
        <f>INDEX(Method_calculation!$J$161:$L$184,Output_interface!I1846,Output_interface!H1846)</f>
        <v>0</v>
      </c>
      <c r="E1846" s="304">
        <f>INDEX(Method_calculation!$J$194:$L$217,Output_interface!I1846,Output_interface!H1846)</f>
        <v>0</v>
      </c>
      <c r="G1846" s="1">
        <f>VLOOKUP(A1846+1/48,Interface!$B$118:$D$483,3)</f>
        <v>2</v>
      </c>
      <c r="H1846" s="1">
        <f t="shared" si="161"/>
        <v>1</v>
      </c>
      <c r="I1846" s="1">
        <f t="shared" si="160"/>
        <v>11</v>
      </c>
    </row>
    <row r="1847" spans="1:9" x14ac:dyDescent="0.35">
      <c r="A1847" s="321">
        <f t="shared" si="158"/>
        <v>42080.458333328941</v>
      </c>
      <c r="B1847" s="303"/>
      <c r="C1847" s="303">
        <v>1812</v>
      </c>
      <c r="D1847" s="304">
        <f>INDEX(Method_calculation!$J$161:$L$184,Output_interface!I1847,Output_interface!H1847)</f>
        <v>0</v>
      </c>
      <c r="E1847" s="304">
        <f>INDEX(Method_calculation!$J$194:$L$217,Output_interface!I1847,Output_interface!H1847)</f>
        <v>0</v>
      </c>
      <c r="G1847" s="1">
        <f>VLOOKUP(A1847+1/48,Interface!$B$118:$D$483,3)</f>
        <v>2</v>
      </c>
      <c r="H1847" s="1">
        <f t="shared" si="161"/>
        <v>1</v>
      </c>
      <c r="I1847" s="1">
        <f t="shared" si="160"/>
        <v>12</v>
      </c>
    </row>
    <row r="1848" spans="1:9" x14ac:dyDescent="0.35">
      <c r="A1848" s="321">
        <f t="shared" si="158"/>
        <v>42080.499999995605</v>
      </c>
      <c r="B1848" s="303"/>
      <c r="C1848" s="303">
        <v>1813</v>
      </c>
      <c r="D1848" s="304">
        <f>INDEX(Method_calculation!$J$161:$L$184,Output_interface!I1848,Output_interface!H1848)</f>
        <v>0</v>
      </c>
      <c r="E1848" s="304">
        <f>INDEX(Method_calculation!$J$194:$L$217,Output_interface!I1848,Output_interface!H1848)</f>
        <v>0</v>
      </c>
      <c r="G1848" s="1">
        <f>VLOOKUP(A1848+1/48,Interface!$B$118:$D$483,3)</f>
        <v>2</v>
      </c>
      <c r="H1848" s="1">
        <f t="shared" si="161"/>
        <v>1</v>
      </c>
      <c r="I1848" s="1">
        <f t="shared" si="160"/>
        <v>13</v>
      </c>
    </row>
    <row r="1849" spans="1:9" x14ac:dyDescent="0.35">
      <c r="A1849" s="321">
        <f t="shared" si="158"/>
        <v>42080.54166666227</v>
      </c>
      <c r="B1849" s="303"/>
      <c r="C1849" s="303">
        <v>1814</v>
      </c>
      <c r="D1849" s="304">
        <f>INDEX(Method_calculation!$J$161:$L$184,Output_interface!I1849,Output_interface!H1849)</f>
        <v>0</v>
      </c>
      <c r="E1849" s="304">
        <f>INDEX(Method_calculation!$J$194:$L$217,Output_interface!I1849,Output_interface!H1849)</f>
        <v>0</v>
      </c>
      <c r="G1849" s="1">
        <f>VLOOKUP(A1849+1/48,Interface!$B$118:$D$483,3)</f>
        <v>2</v>
      </c>
      <c r="H1849" s="1">
        <f t="shared" si="161"/>
        <v>1</v>
      </c>
      <c r="I1849" s="1">
        <f t="shared" si="160"/>
        <v>14</v>
      </c>
    </row>
    <row r="1850" spans="1:9" x14ac:dyDescent="0.35">
      <c r="A1850" s="321">
        <f t="shared" si="158"/>
        <v>42080.583333328934</v>
      </c>
      <c r="B1850" s="303"/>
      <c r="C1850" s="303">
        <v>1815</v>
      </c>
      <c r="D1850" s="304">
        <f>INDEX(Method_calculation!$J$161:$L$184,Output_interface!I1850,Output_interface!H1850)</f>
        <v>0</v>
      </c>
      <c r="E1850" s="304">
        <f>INDEX(Method_calculation!$J$194:$L$217,Output_interface!I1850,Output_interface!H1850)</f>
        <v>0</v>
      </c>
      <c r="G1850" s="1">
        <f>VLOOKUP(A1850+1/48,Interface!$B$118:$D$483,3)</f>
        <v>2</v>
      </c>
      <c r="H1850" s="1">
        <f t="shared" si="161"/>
        <v>1</v>
      </c>
      <c r="I1850" s="1">
        <f t="shared" si="160"/>
        <v>15</v>
      </c>
    </row>
    <row r="1851" spans="1:9" x14ac:dyDescent="0.35">
      <c r="A1851" s="321">
        <f t="shared" si="158"/>
        <v>42080.624999995598</v>
      </c>
      <c r="B1851" s="303"/>
      <c r="C1851" s="303">
        <v>1816</v>
      </c>
      <c r="D1851" s="304">
        <f>INDEX(Method_calculation!$J$161:$L$184,Output_interface!I1851,Output_interface!H1851)</f>
        <v>0</v>
      </c>
      <c r="E1851" s="304">
        <f>INDEX(Method_calculation!$J$194:$L$217,Output_interface!I1851,Output_interface!H1851)</f>
        <v>0</v>
      </c>
      <c r="G1851" s="1">
        <f>VLOOKUP(A1851+1/48,Interface!$B$118:$D$483,3)</f>
        <v>2</v>
      </c>
      <c r="H1851" s="1">
        <f t="shared" si="161"/>
        <v>1</v>
      </c>
      <c r="I1851" s="1">
        <f t="shared" si="160"/>
        <v>16</v>
      </c>
    </row>
    <row r="1852" spans="1:9" x14ac:dyDescent="0.35">
      <c r="A1852" s="321">
        <f t="shared" si="158"/>
        <v>42080.666666662262</v>
      </c>
      <c r="B1852" s="303"/>
      <c r="C1852" s="303">
        <v>1817</v>
      </c>
      <c r="D1852" s="304">
        <f>INDEX(Method_calculation!$J$161:$L$184,Output_interface!I1852,Output_interface!H1852)</f>
        <v>0</v>
      </c>
      <c r="E1852" s="304">
        <f>INDEX(Method_calculation!$J$194:$L$217,Output_interface!I1852,Output_interface!H1852)</f>
        <v>0</v>
      </c>
      <c r="G1852" s="1">
        <f>VLOOKUP(A1852+1/48,Interface!$B$118:$D$483,3)</f>
        <v>2</v>
      </c>
      <c r="H1852" s="1">
        <f t="shared" si="161"/>
        <v>1</v>
      </c>
      <c r="I1852" s="1">
        <f t="shared" si="160"/>
        <v>17</v>
      </c>
    </row>
    <row r="1853" spans="1:9" x14ac:dyDescent="0.35">
      <c r="A1853" s="321">
        <f t="shared" si="158"/>
        <v>42080.708333328927</v>
      </c>
      <c r="B1853" s="303"/>
      <c r="C1853" s="303">
        <v>1818</v>
      </c>
      <c r="D1853" s="304">
        <f>INDEX(Method_calculation!$J$161:$L$184,Output_interface!I1853,Output_interface!H1853)</f>
        <v>0</v>
      </c>
      <c r="E1853" s="304">
        <f>INDEX(Method_calculation!$J$194:$L$217,Output_interface!I1853,Output_interface!H1853)</f>
        <v>0</v>
      </c>
      <c r="G1853" s="1">
        <f>VLOOKUP(A1853+1/48,Interface!$B$118:$D$483,3)</f>
        <v>2</v>
      </c>
      <c r="H1853" s="1">
        <f t="shared" si="161"/>
        <v>1</v>
      </c>
      <c r="I1853" s="1">
        <f t="shared" si="160"/>
        <v>18</v>
      </c>
    </row>
    <row r="1854" spans="1:9" x14ac:dyDescent="0.35">
      <c r="A1854" s="321">
        <f t="shared" si="158"/>
        <v>42080.749999995591</v>
      </c>
      <c r="B1854" s="303"/>
      <c r="C1854" s="303">
        <v>1819</v>
      </c>
      <c r="D1854" s="304">
        <f>INDEX(Method_calculation!$J$161:$L$184,Output_interface!I1854,Output_interface!H1854)</f>
        <v>0</v>
      </c>
      <c r="E1854" s="304">
        <f>INDEX(Method_calculation!$J$194:$L$217,Output_interface!I1854,Output_interface!H1854)</f>
        <v>0</v>
      </c>
      <c r="G1854" s="1">
        <f>VLOOKUP(A1854+1/48,Interface!$B$118:$D$483,3)</f>
        <v>2</v>
      </c>
      <c r="H1854" s="1">
        <f t="shared" si="161"/>
        <v>1</v>
      </c>
      <c r="I1854" s="1">
        <f t="shared" si="160"/>
        <v>19</v>
      </c>
    </row>
    <row r="1855" spans="1:9" x14ac:dyDescent="0.35">
      <c r="A1855" s="321">
        <f t="shared" si="158"/>
        <v>42080.791666662255</v>
      </c>
      <c r="B1855" s="303"/>
      <c r="C1855" s="303">
        <v>1820</v>
      </c>
      <c r="D1855" s="304">
        <f>INDEX(Method_calculation!$J$161:$L$184,Output_interface!I1855,Output_interface!H1855)</f>
        <v>0</v>
      </c>
      <c r="E1855" s="304">
        <f>INDEX(Method_calculation!$J$194:$L$217,Output_interface!I1855,Output_interface!H1855)</f>
        <v>0</v>
      </c>
      <c r="G1855" s="1">
        <f>VLOOKUP(A1855+1/48,Interface!$B$118:$D$483,3)</f>
        <v>2</v>
      </c>
      <c r="H1855" s="1">
        <f t="shared" si="161"/>
        <v>1</v>
      </c>
      <c r="I1855" s="1">
        <f t="shared" si="160"/>
        <v>20</v>
      </c>
    </row>
    <row r="1856" spans="1:9" x14ac:dyDescent="0.35">
      <c r="A1856" s="321">
        <f t="shared" si="158"/>
        <v>42080.833333328919</v>
      </c>
      <c r="B1856" s="303"/>
      <c r="C1856" s="303">
        <v>1821</v>
      </c>
      <c r="D1856" s="304">
        <f>INDEX(Method_calculation!$J$161:$L$184,Output_interface!I1856,Output_interface!H1856)</f>
        <v>0</v>
      </c>
      <c r="E1856" s="304">
        <f>INDEX(Method_calculation!$J$194:$L$217,Output_interface!I1856,Output_interface!H1856)</f>
        <v>0</v>
      </c>
      <c r="G1856" s="1">
        <f>VLOOKUP(A1856+1/48,Interface!$B$118:$D$483,3)</f>
        <v>2</v>
      </c>
      <c r="H1856" s="1">
        <f t="shared" si="161"/>
        <v>1</v>
      </c>
      <c r="I1856" s="1">
        <f t="shared" si="160"/>
        <v>21</v>
      </c>
    </row>
    <row r="1857" spans="1:9" x14ac:dyDescent="0.35">
      <c r="A1857" s="321">
        <f t="shared" si="158"/>
        <v>42080.874999995583</v>
      </c>
      <c r="B1857" s="303"/>
      <c r="C1857" s="303">
        <v>1822</v>
      </c>
      <c r="D1857" s="304">
        <f>INDEX(Method_calculation!$J$161:$L$184,Output_interface!I1857,Output_interface!H1857)</f>
        <v>0</v>
      </c>
      <c r="E1857" s="304">
        <f>INDEX(Method_calculation!$J$194:$L$217,Output_interface!I1857,Output_interface!H1857)</f>
        <v>0</v>
      </c>
      <c r="G1857" s="1">
        <f>VLOOKUP(A1857+1/48,Interface!$B$118:$D$483,3)</f>
        <v>2</v>
      </c>
      <c r="H1857" s="1">
        <f t="shared" si="161"/>
        <v>1</v>
      </c>
      <c r="I1857" s="1">
        <f t="shared" si="160"/>
        <v>22</v>
      </c>
    </row>
    <row r="1858" spans="1:9" x14ac:dyDescent="0.35">
      <c r="A1858" s="321">
        <f t="shared" si="158"/>
        <v>42080.916666662248</v>
      </c>
      <c r="B1858" s="303"/>
      <c r="C1858" s="303">
        <v>1823</v>
      </c>
      <c r="D1858" s="304">
        <f>INDEX(Method_calculation!$J$161:$L$184,Output_interface!I1858,Output_interface!H1858)</f>
        <v>0</v>
      </c>
      <c r="E1858" s="304">
        <f>INDEX(Method_calculation!$J$194:$L$217,Output_interface!I1858,Output_interface!H1858)</f>
        <v>0</v>
      </c>
      <c r="G1858" s="1">
        <f>VLOOKUP(A1858+1/48,Interface!$B$118:$D$483,3)</f>
        <v>2</v>
      </c>
      <c r="H1858" s="1">
        <f t="shared" si="161"/>
        <v>1</v>
      </c>
      <c r="I1858" s="1">
        <f t="shared" si="160"/>
        <v>23</v>
      </c>
    </row>
    <row r="1859" spans="1:9" x14ac:dyDescent="0.35">
      <c r="A1859" s="322">
        <f t="shared" si="158"/>
        <v>42080.958333328912</v>
      </c>
      <c r="B1859" s="306"/>
      <c r="C1859" s="306">
        <v>1824</v>
      </c>
      <c r="D1859" s="307">
        <f>INDEX(Method_calculation!$J$161:$L$184,Output_interface!I1859,Output_interface!H1859)</f>
        <v>0</v>
      </c>
      <c r="E1859" s="307">
        <f>INDEX(Method_calculation!$J$194:$L$217,Output_interface!I1859,Output_interface!H1859)</f>
        <v>0</v>
      </c>
      <c r="G1859" s="1">
        <f>VLOOKUP(A1859+1/48,Interface!$B$118:$D$483,3)</f>
        <v>2</v>
      </c>
      <c r="H1859" s="1">
        <f t="shared" si="161"/>
        <v>1</v>
      </c>
      <c r="I1859" s="1">
        <f t="shared" si="160"/>
        <v>24</v>
      </c>
    </row>
    <row r="1860" spans="1:9" x14ac:dyDescent="0.35">
      <c r="A1860" s="299">
        <f t="shared" si="158"/>
        <v>42080.999999995576</v>
      </c>
      <c r="B1860" s="300" t="str">
        <f t="shared" ref="B1860" si="163">INDEX($H$27:$H$29,H1860)</f>
        <v>Workday</v>
      </c>
      <c r="C1860" s="300">
        <v>1825</v>
      </c>
      <c r="D1860" s="301">
        <f>INDEX(Method_calculation!$J$161:$L$184,Output_interface!I1860,Output_interface!H1860)</f>
        <v>0</v>
      </c>
      <c r="E1860" s="301">
        <f>INDEX(Method_calculation!$J$194:$L$217,Output_interface!I1860,Output_interface!H1860)</f>
        <v>0</v>
      </c>
      <c r="G1860" s="1">
        <f>VLOOKUP(A1860+1/48,Interface!$B$118:$D$483,3)</f>
        <v>3</v>
      </c>
      <c r="H1860" s="1">
        <f t="shared" si="161"/>
        <v>1</v>
      </c>
      <c r="I1860" s="1">
        <f t="shared" si="160"/>
        <v>1</v>
      </c>
    </row>
    <row r="1861" spans="1:9" x14ac:dyDescent="0.35">
      <c r="A1861" s="321">
        <f t="shared" si="158"/>
        <v>42081.04166666224</v>
      </c>
      <c r="B1861" s="303"/>
      <c r="C1861" s="303">
        <v>1826</v>
      </c>
      <c r="D1861" s="304">
        <f>INDEX(Method_calculation!$J$161:$L$184,Output_interface!I1861,Output_interface!H1861)</f>
        <v>0</v>
      </c>
      <c r="E1861" s="304">
        <f>INDEX(Method_calculation!$J$194:$L$217,Output_interface!I1861,Output_interface!H1861)</f>
        <v>0</v>
      </c>
      <c r="G1861" s="1">
        <f>VLOOKUP(A1861+1/48,Interface!$B$118:$D$483,3)</f>
        <v>3</v>
      </c>
      <c r="H1861" s="1">
        <f t="shared" si="161"/>
        <v>1</v>
      </c>
      <c r="I1861" s="1">
        <f t="shared" si="160"/>
        <v>2</v>
      </c>
    </row>
    <row r="1862" spans="1:9" x14ac:dyDescent="0.35">
      <c r="A1862" s="321">
        <f t="shared" si="158"/>
        <v>42081.083333328905</v>
      </c>
      <c r="B1862" s="303"/>
      <c r="C1862" s="303">
        <v>1827</v>
      </c>
      <c r="D1862" s="304">
        <f>INDEX(Method_calculation!$J$161:$L$184,Output_interface!I1862,Output_interface!H1862)</f>
        <v>0</v>
      </c>
      <c r="E1862" s="304">
        <f>INDEX(Method_calculation!$J$194:$L$217,Output_interface!I1862,Output_interface!H1862)</f>
        <v>0</v>
      </c>
      <c r="G1862" s="1">
        <f>VLOOKUP(A1862+1/48,Interface!$B$118:$D$483,3)</f>
        <v>3</v>
      </c>
      <c r="H1862" s="1">
        <f t="shared" si="161"/>
        <v>1</v>
      </c>
      <c r="I1862" s="1">
        <f t="shared" si="160"/>
        <v>3</v>
      </c>
    </row>
    <row r="1863" spans="1:9" x14ac:dyDescent="0.35">
      <c r="A1863" s="321">
        <f t="shared" si="158"/>
        <v>42081.124999995569</v>
      </c>
      <c r="B1863" s="303"/>
      <c r="C1863" s="303">
        <v>1828</v>
      </c>
      <c r="D1863" s="304">
        <f>INDEX(Method_calculation!$J$161:$L$184,Output_interface!I1863,Output_interface!H1863)</f>
        <v>0</v>
      </c>
      <c r="E1863" s="304">
        <f>INDEX(Method_calculation!$J$194:$L$217,Output_interface!I1863,Output_interface!H1863)</f>
        <v>0</v>
      </c>
      <c r="G1863" s="1">
        <f>VLOOKUP(A1863+1/48,Interface!$B$118:$D$483,3)</f>
        <v>3</v>
      </c>
      <c r="H1863" s="1">
        <f t="shared" si="161"/>
        <v>1</v>
      </c>
      <c r="I1863" s="1">
        <f t="shared" si="160"/>
        <v>4</v>
      </c>
    </row>
    <row r="1864" spans="1:9" x14ac:dyDescent="0.35">
      <c r="A1864" s="321">
        <f t="shared" si="158"/>
        <v>42081.166666662233</v>
      </c>
      <c r="B1864" s="303"/>
      <c r="C1864" s="303">
        <v>1829</v>
      </c>
      <c r="D1864" s="304">
        <f>INDEX(Method_calculation!$J$161:$L$184,Output_interface!I1864,Output_interface!H1864)</f>
        <v>0</v>
      </c>
      <c r="E1864" s="304">
        <f>INDEX(Method_calculation!$J$194:$L$217,Output_interface!I1864,Output_interface!H1864)</f>
        <v>0</v>
      </c>
      <c r="G1864" s="1">
        <f>VLOOKUP(A1864+1/48,Interface!$B$118:$D$483,3)</f>
        <v>3</v>
      </c>
      <c r="H1864" s="1">
        <f t="shared" si="161"/>
        <v>1</v>
      </c>
      <c r="I1864" s="1">
        <f t="shared" si="160"/>
        <v>5</v>
      </c>
    </row>
    <row r="1865" spans="1:9" x14ac:dyDescent="0.35">
      <c r="A1865" s="321">
        <f t="shared" si="158"/>
        <v>42081.208333328897</v>
      </c>
      <c r="B1865" s="303"/>
      <c r="C1865" s="303">
        <v>1830</v>
      </c>
      <c r="D1865" s="304">
        <f>INDEX(Method_calculation!$J$161:$L$184,Output_interface!I1865,Output_interface!H1865)</f>
        <v>0</v>
      </c>
      <c r="E1865" s="304">
        <f>INDEX(Method_calculation!$J$194:$L$217,Output_interface!I1865,Output_interface!H1865)</f>
        <v>0</v>
      </c>
      <c r="G1865" s="1">
        <f>VLOOKUP(A1865+1/48,Interface!$B$118:$D$483,3)</f>
        <v>3</v>
      </c>
      <c r="H1865" s="1">
        <f t="shared" si="161"/>
        <v>1</v>
      </c>
      <c r="I1865" s="1">
        <f t="shared" si="160"/>
        <v>6</v>
      </c>
    </row>
    <row r="1866" spans="1:9" x14ac:dyDescent="0.35">
      <c r="A1866" s="321">
        <f t="shared" si="158"/>
        <v>42081.249999995562</v>
      </c>
      <c r="B1866" s="303"/>
      <c r="C1866" s="303">
        <v>1831</v>
      </c>
      <c r="D1866" s="304">
        <f>INDEX(Method_calculation!$J$161:$L$184,Output_interface!I1866,Output_interface!H1866)</f>
        <v>0</v>
      </c>
      <c r="E1866" s="304">
        <f>INDEX(Method_calculation!$J$194:$L$217,Output_interface!I1866,Output_interface!H1866)</f>
        <v>0</v>
      </c>
      <c r="G1866" s="1">
        <f>VLOOKUP(A1866+1/48,Interface!$B$118:$D$483,3)</f>
        <v>3</v>
      </c>
      <c r="H1866" s="1">
        <f t="shared" si="161"/>
        <v>1</v>
      </c>
      <c r="I1866" s="1">
        <f t="shared" si="160"/>
        <v>7</v>
      </c>
    </row>
    <row r="1867" spans="1:9" x14ac:dyDescent="0.35">
      <c r="A1867" s="321">
        <f t="shared" si="158"/>
        <v>42081.291666662226</v>
      </c>
      <c r="B1867" s="303"/>
      <c r="C1867" s="303">
        <v>1832</v>
      </c>
      <c r="D1867" s="304">
        <f>INDEX(Method_calculation!$J$161:$L$184,Output_interface!I1867,Output_interface!H1867)</f>
        <v>0</v>
      </c>
      <c r="E1867" s="304">
        <f>INDEX(Method_calculation!$J$194:$L$217,Output_interface!I1867,Output_interface!H1867)</f>
        <v>0</v>
      </c>
      <c r="G1867" s="1">
        <f>VLOOKUP(A1867+1/48,Interface!$B$118:$D$483,3)</f>
        <v>3</v>
      </c>
      <c r="H1867" s="1">
        <f t="shared" si="161"/>
        <v>1</v>
      </c>
      <c r="I1867" s="1">
        <f t="shared" si="160"/>
        <v>8</v>
      </c>
    </row>
    <row r="1868" spans="1:9" x14ac:dyDescent="0.35">
      <c r="A1868" s="321">
        <f t="shared" si="158"/>
        <v>42081.33333332889</v>
      </c>
      <c r="B1868" s="303"/>
      <c r="C1868" s="303">
        <v>1833</v>
      </c>
      <c r="D1868" s="304">
        <f>INDEX(Method_calculation!$J$161:$L$184,Output_interface!I1868,Output_interface!H1868)</f>
        <v>0</v>
      </c>
      <c r="E1868" s="304">
        <f>INDEX(Method_calculation!$J$194:$L$217,Output_interface!I1868,Output_interface!H1868)</f>
        <v>0</v>
      </c>
      <c r="G1868" s="1">
        <f>VLOOKUP(A1868+1/48,Interface!$B$118:$D$483,3)</f>
        <v>3</v>
      </c>
      <c r="H1868" s="1">
        <f t="shared" si="161"/>
        <v>1</v>
      </c>
      <c r="I1868" s="1">
        <f t="shared" si="160"/>
        <v>9</v>
      </c>
    </row>
    <row r="1869" spans="1:9" x14ac:dyDescent="0.35">
      <c r="A1869" s="321">
        <f t="shared" si="158"/>
        <v>42081.374999995554</v>
      </c>
      <c r="B1869" s="303"/>
      <c r="C1869" s="303">
        <v>1834</v>
      </c>
      <c r="D1869" s="304">
        <f>INDEX(Method_calculation!$J$161:$L$184,Output_interface!I1869,Output_interface!H1869)</f>
        <v>0</v>
      </c>
      <c r="E1869" s="304">
        <f>INDEX(Method_calculation!$J$194:$L$217,Output_interface!I1869,Output_interface!H1869)</f>
        <v>0</v>
      </c>
      <c r="G1869" s="1">
        <f>VLOOKUP(A1869+1/48,Interface!$B$118:$D$483,3)</f>
        <v>3</v>
      </c>
      <c r="H1869" s="1">
        <f t="shared" si="161"/>
        <v>1</v>
      </c>
      <c r="I1869" s="1">
        <f t="shared" si="160"/>
        <v>10</v>
      </c>
    </row>
    <row r="1870" spans="1:9" x14ac:dyDescent="0.35">
      <c r="A1870" s="321">
        <f t="shared" si="158"/>
        <v>42081.416666662219</v>
      </c>
      <c r="B1870" s="303"/>
      <c r="C1870" s="303">
        <v>1835</v>
      </c>
      <c r="D1870" s="304">
        <f>INDEX(Method_calculation!$J$161:$L$184,Output_interface!I1870,Output_interface!H1870)</f>
        <v>0</v>
      </c>
      <c r="E1870" s="304">
        <f>INDEX(Method_calculation!$J$194:$L$217,Output_interface!I1870,Output_interface!H1870)</f>
        <v>0</v>
      </c>
      <c r="G1870" s="1">
        <f>VLOOKUP(A1870+1/48,Interface!$B$118:$D$483,3)</f>
        <v>3</v>
      </c>
      <c r="H1870" s="1">
        <f t="shared" si="161"/>
        <v>1</v>
      </c>
      <c r="I1870" s="1">
        <f t="shared" si="160"/>
        <v>11</v>
      </c>
    </row>
    <row r="1871" spans="1:9" x14ac:dyDescent="0.35">
      <c r="A1871" s="321">
        <f t="shared" si="158"/>
        <v>42081.458333328883</v>
      </c>
      <c r="B1871" s="303"/>
      <c r="C1871" s="303">
        <v>1836</v>
      </c>
      <c r="D1871" s="304">
        <f>INDEX(Method_calculation!$J$161:$L$184,Output_interface!I1871,Output_interface!H1871)</f>
        <v>0</v>
      </c>
      <c r="E1871" s="304">
        <f>INDEX(Method_calculation!$J$194:$L$217,Output_interface!I1871,Output_interface!H1871)</f>
        <v>0</v>
      </c>
      <c r="G1871" s="1">
        <f>VLOOKUP(A1871+1/48,Interface!$B$118:$D$483,3)</f>
        <v>3</v>
      </c>
      <c r="H1871" s="1">
        <f t="shared" si="161"/>
        <v>1</v>
      </c>
      <c r="I1871" s="1">
        <f t="shared" si="160"/>
        <v>12</v>
      </c>
    </row>
    <row r="1872" spans="1:9" x14ac:dyDescent="0.35">
      <c r="A1872" s="321">
        <f t="shared" ref="A1872:A1935" si="164">+A1871+1/24</f>
        <v>42081.499999995547</v>
      </c>
      <c r="B1872" s="303"/>
      <c r="C1872" s="303">
        <v>1837</v>
      </c>
      <c r="D1872" s="304">
        <f>INDEX(Method_calculation!$J$161:$L$184,Output_interface!I1872,Output_interface!H1872)</f>
        <v>0</v>
      </c>
      <c r="E1872" s="304">
        <f>INDEX(Method_calculation!$J$194:$L$217,Output_interface!I1872,Output_interface!H1872)</f>
        <v>0</v>
      </c>
      <c r="G1872" s="1">
        <f>VLOOKUP(A1872+1/48,Interface!$B$118:$D$483,3)</f>
        <v>3</v>
      </c>
      <c r="H1872" s="1">
        <f t="shared" si="161"/>
        <v>1</v>
      </c>
      <c r="I1872" s="1">
        <f t="shared" si="160"/>
        <v>13</v>
      </c>
    </row>
    <row r="1873" spans="1:9" x14ac:dyDescent="0.35">
      <c r="A1873" s="321">
        <f t="shared" si="164"/>
        <v>42081.541666662211</v>
      </c>
      <c r="B1873" s="303"/>
      <c r="C1873" s="303">
        <v>1838</v>
      </c>
      <c r="D1873" s="304">
        <f>INDEX(Method_calculation!$J$161:$L$184,Output_interface!I1873,Output_interface!H1873)</f>
        <v>0</v>
      </c>
      <c r="E1873" s="304">
        <f>INDEX(Method_calculation!$J$194:$L$217,Output_interface!I1873,Output_interface!H1873)</f>
        <v>0</v>
      </c>
      <c r="G1873" s="1">
        <f>VLOOKUP(A1873+1/48,Interface!$B$118:$D$483,3)</f>
        <v>3</v>
      </c>
      <c r="H1873" s="1">
        <f t="shared" si="161"/>
        <v>1</v>
      </c>
      <c r="I1873" s="1">
        <f t="shared" si="160"/>
        <v>14</v>
      </c>
    </row>
    <row r="1874" spans="1:9" x14ac:dyDescent="0.35">
      <c r="A1874" s="321">
        <f t="shared" si="164"/>
        <v>42081.583333328876</v>
      </c>
      <c r="B1874" s="303"/>
      <c r="C1874" s="303">
        <v>1839</v>
      </c>
      <c r="D1874" s="304">
        <f>INDEX(Method_calculation!$J$161:$L$184,Output_interface!I1874,Output_interface!H1874)</f>
        <v>0</v>
      </c>
      <c r="E1874" s="304">
        <f>INDEX(Method_calculation!$J$194:$L$217,Output_interface!I1874,Output_interface!H1874)</f>
        <v>0</v>
      </c>
      <c r="G1874" s="1">
        <f>VLOOKUP(A1874+1/48,Interface!$B$118:$D$483,3)</f>
        <v>3</v>
      </c>
      <c r="H1874" s="1">
        <f t="shared" si="161"/>
        <v>1</v>
      </c>
      <c r="I1874" s="1">
        <f t="shared" si="160"/>
        <v>15</v>
      </c>
    </row>
    <row r="1875" spans="1:9" x14ac:dyDescent="0.35">
      <c r="A1875" s="321">
        <f t="shared" si="164"/>
        <v>42081.62499999554</v>
      </c>
      <c r="B1875" s="303"/>
      <c r="C1875" s="303">
        <v>1840</v>
      </c>
      <c r="D1875" s="304">
        <f>INDEX(Method_calculation!$J$161:$L$184,Output_interface!I1875,Output_interface!H1875)</f>
        <v>0</v>
      </c>
      <c r="E1875" s="304">
        <f>INDEX(Method_calculation!$J$194:$L$217,Output_interface!I1875,Output_interface!H1875)</f>
        <v>0</v>
      </c>
      <c r="G1875" s="1">
        <f>VLOOKUP(A1875+1/48,Interface!$B$118:$D$483,3)</f>
        <v>3</v>
      </c>
      <c r="H1875" s="1">
        <f t="shared" si="161"/>
        <v>1</v>
      </c>
      <c r="I1875" s="1">
        <f t="shared" si="160"/>
        <v>16</v>
      </c>
    </row>
    <row r="1876" spans="1:9" x14ac:dyDescent="0.35">
      <c r="A1876" s="321">
        <f t="shared" si="164"/>
        <v>42081.666666662204</v>
      </c>
      <c r="B1876" s="303"/>
      <c r="C1876" s="303">
        <v>1841</v>
      </c>
      <c r="D1876" s="304">
        <f>INDEX(Method_calculation!$J$161:$L$184,Output_interface!I1876,Output_interface!H1876)</f>
        <v>0</v>
      </c>
      <c r="E1876" s="304">
        <f>INDEX(Method_calculation!$J$194:$L$217,Output_interface!I1876,Output_interface!H1876)</f>
        <v>0</v>
      </c>
      <c r="G1876" s="1">
        <f>VLOOKUP(A1876+1/48,Interface!$B$118:$D$483,3)</f>
        <v>3</v>
      </c>
      <c r="H1876" s="1">
        <f t="shared" si="161"/>
        <v>1</v>
      </c>
      <c r="I1876" s="1">
        <f t="shared" si="160"/>
        <v>17</v>
      </c>
    </row>
    <row r="1877" spans="1:9" x14ac:dyDescent="0.35">
      <c r="A1877" s="321">
        <f t="shared" si="164"/>
        <v>42081.708333328868</v>
      </c>
      <c r="B1877" s="303"/>
      <c r="C1877" s="303">
        <v>1842</v>
      </c>
      <c r="D1877" s="304">
        <f>INDEX(Method_calculation!$J$161:$L$184,Output_interface!I1877,Output_interface!H1877)</f>
        <v>0</v>
      </c>
      <c r="E1877" s="304">
        <f>INDEX(Method_calculation!$J$194:$L$217,Output_interface!I1877,Output_interface!H1877)</f>
        <v>0</v>
      </c>
      <c r="G1877" s="1">
        <f>VLOOKUP(A1877+1/48,Interface!$B$118:$D$483,3)</f>
        <v>3</v>
      </c>
      <c r="H1877" s="1">
        <f t="shared" si="161"/>
        <v>1</v>
      </c>
      <c r="I1877" s="1">
        <f t="shared" si="160"/>
        <v>18</v>
      </c>
    </row>
    <row r="1878" spans="1:9" x14ac:dyDescent="0.35">
      <c r="A1878" s="321">
        <f t="shared" si="164"/>
        <v>42081.749999995533</v>
      </c>
      <c r="B1878" s="303"/>
      <c r="C1878" s="303">
        <v>1843</v>
      </c>
      <c r="D1878" s="304">
        <f>INDEX(Method_calculation!$J$161:$L$184,Output_interface!I1878,Output_interface!H1878)</f>
        <v>0</v>
      </c>
      <c r="E1878" s="304">
        <f>INDEX(Method_calculation!$J$194:$L$217,Output_interface!I1878,Output_interface!H1878)</f>
        <v>0</v>
      </c>
      <c r="G1878" s="1">
        <f>VLOOKUP(A1878+1/48,Interface!$B$118:$D$483,3)</f>
        <v>3</v>
      </c>
      <c r="H1878" s="1">
        <f t="shared" si="161"/>
        <v>1</v>
      </c>
      <c r="I1878" s="1">
        <f t="shared" si="160"/>
        <v>19</v>
      </c>
    </row>
    <row r="1879" spans="1:9" x14ac:dyDescent="0.35">
      <c r="A1879" s="321">
        <f t="shared" si="164"/>
        <v>42081.791666662197</v>
      </c>
      <c r="B1879" s="303"/>
      <c r="C1879" s="303">
        <v>1844</v>
      </c>
      <c r="D1879" s="304">
        <f>INDEX(Method_calculation!$J$161:$L$184,Output_interface!I1879,Output_interface!H1879)</f>
        <v>0</v>
      </c>
      <c r="E1879" s="304">
        <f>INDEX(Method_calculation!$J$194:$L$217,Output_interface!I1879,Output_interface!H1879)</f>
        <v>0</v>
      </c>
      <c r="G1879" s="1">
        <f>VLOOKUP(A1879+1/48,Interface!$B$118:$D$483,3)</f>
        <v>3</v>
      </c>
      <c r="H1879" s="1">
        <f t="shared" si="161"/>
        <v>1</v>
      </c>
      <c r="I1879" s="1">
        <f t="shared" si="160"/>
        <v>20</v>
      </c>
    </row>
    <row r="1880" spans="1:9" x14ac:dyDescent="0.35">
      <c r="A1880" s="321">
        <f t="shared" si="164"/>
        <v>42081.833333328861</v>
      </c>
      <c r="B1880" s="303"/>
      <c r="C1880" s="303">
        <v>1845</v>
      </c>
      <c r="D1880" s="304">
        <f>INDEX(Method_calculation!$J$161:$L$184,Output_interface!I1880,Output_interface!H1880)</f>
        <v>0</v>
      </c>
      <c r="E1880" s="304">
        <f>INDEX(Method_calculation!$J$194:$L$217,Output_interface!I1880,Output_interface!H1880)</f>
        <v>0</v>
      </c>
      <c r="G1880" s="1">
        <f>VLOOKUP(A1880+1/48,Interface!$B$118:$D$483,3)</f>
        <v>3</v>
      </c>
      <c r="H1880" s="1">
        <f t="shared" si="161"/>
        <v>1</v>
      </c>
      <c r="I1880" s="1">
        <f t="shared" si="160"/>
        <v>21</v>
      </c>
    </row>
    <row r="1881" spans="1:9" x14ac:dyDescent="0.35">
      <c r="A1881" s="321">
        <f t="shared" si="164"/>
        <v>42081.874999995525</v>
      </c>
      <c r="B1881" s="303"/>
      <c r="C1881" s="303">
        <v>1846</v>
      </c>
      <c r="D1881" s="304">
        <f>INDEX(Method_calculation!$J$161:$L$184,Output_interface!I1881,Output_interface!H1881)</f>
        <v>0</v>
      </c>
      <c r="E1881" s="304">
        <f>INDEX(Method_calculation!$J$194:$L$217,Output_interface!I1881,Output_interface!H1881)</f>
        <v>0</v>
      </c>
      <c r="G1881" s="1">
        <f>VLOOKUP(A1881+1/48,Interface!$B$118:$D$483,3)</f>
        <v>3</v>
      </c>
      <c r="H1881" s="1">
        <f t="shared" si="161"/>
        <v>1</v>
      </c>
      <c r="I1881" s="1">
        <f t="shared" si="160"/>
        <v>22</v>
      </c>
    </row>
    <row r="1882" spans="1:9" x14ac:dyDescent="0.35">
      <c r="A1882" s="321">
        <f t="shared" si="164"/>
        <v>42081.91666666219</v>
      </c>
      <c r="B1882" s="303"/>
      <c r="C1882" s="303">
        <v>1847</v>
      </c>
      <c r="D1882" s="304">
        <f>INDEX(Method_calculation!$J$161:$L$184,Output_interface!I1882,Output_interface!H1882)</f>
        <v>0</v>
      </c>
      <c r="E1882" s="304">
        <f>INDEX(Method_calculation!$J$194:$L$217,Output_interface!I1882,Output_interface!H1882)</f>
        <v>0</v>
      </c>
      <c r="G1882" s="1">
        <f>VLOOKUP(A1882+1/48,Interface!$B$118:$D$483,3)</f>
        <v>3</v>
      </c>
      <c r="H1882" s="1">
        <f t="shared" si="161"/>
        <v>1</v>
      </c>
      <c r="I1882" s="1">
        <f t="shared" si="160"/>
        <v>23</v>
      </c>
    </row>
    <row r="1883" spans="1:9" x14ac:dyDescent="0.35">
      <c r="A1883" s="322">
        <f t="shared" si="164"/>
        <v>42081.958333328854</v>
      </c>
      <c r="B1883" s="306"/>
      <c r="C1883" s="306">
        <v>1848</v>
      </c>
      <c r="D1883" s="307">
        <f>INDEX(Method_calculation!$J$161:$L$184,Output_interface!I1883,Output_interface!H1883)</f>
        <v>0</v>
      </c>
      <c r="E1883" s="307">
        <f>INDEX(Method_calculation!$J$194:$L$217,Output_interface!I1883,Output_interface!H1883)</f>
        <v>0</v>
      </c>
      <c r="G1883" s="1">
        <f>VLOOKUP(A1883+1/48,Interface!$B$118:$D$483,3)</f>
        <v>3</v>
      </c>
      <c r="H1883" s="1">
        <f t="shared" si="161"/>
        <v>1</v>
      </c>
      <c r="I1883" s="1">
        <f t="shared" si="160"/>
        <v>24</v>
      </c>
    </row>
    <row r="1884" spans="1:9" x14ac:dyDescent="0.35">
      <c r="A1884" s="299">
        <f t="shared" si="164"/>
        <v>42081.999999995518</v>
      </c>
      <c r="B1884" s="300" t="str">
        <f t="shared" ref="B1884" si="165">INDEX($H$27:$H$29,H1884)</f>
        <v>Workday</v>
      </c>
      <c r="C1884" s="300">
        <v>1849</v>
      </c>
      <c r="D1884" s="301">
        <f>INDEX(Method_calculation!$J$161:$L$184,Output_interface!I1884,Output_interface!H1884)</f>
        <v>0</v>
      </c>
      <c r="E1884" s="301">
        <f>INDEX(Method_calculation!$J$194:$L$217,Output_interface!I1884,Output_interface!H1884)</f>
        <v>0</v>
      </c>
      <c r="G1884" s="1">
        <f>VLOOKUP(A1884+1/48,Interface!$B$118:$D$483,3)</f>
        <v>4</v>
      </c>
      <c r="H1884" s="1">
        <f t="shared" si="161"/>
        <v>1</v>
      </c>
      <c r="I1884" s="1">
        <f t="shared" si="160"/>
        <v>1</v>
      </c>
    </row>
    <row r="1885" spans="1:9" x14ac:dyDescent="0.35">
      <c r="A1885" s="321">
        <f t="shared" si="164"/>
        <v>42082.041666662182</v>
      </c>
      <c r="B1885" s="303"/>
      <c r="C1885" s="303">
        <v>1850</v>
      </c>
      <c r="D1885" s="304">
        <f>INDEX(Method_calculation!$J$161:$L$184,Output_interface!I1885,Output_interface!H1885)</f>
        <v>0</v>
      </c>
      <c r="E1885" s="304">
        <f>INDEX(Method_calculation!$J$194:$L$217,Output_interface!I1885,Output_interface!H1885)</f>
        <v>0</v>
      </c>
      <c r="G1885" s="1">
        <f>VLOOKUP(A1885+1/48,Interface!$B$118:$D$483,3)</f>
        <v>4</v>
      </c>
      <c r="H1885" s="1">
        <f t="shared" si="161"/>
        <v>1</v>
      </c>
      <c r="I1885" s="1">
        <f t="shared" si="160"/>
        <v>2</v>
      </c>
    </row>
    <row r="1886" spans="1:9" x14ac:dyDescent="0.35">
      <c r="A1886" s="321">
        <f t="shared" si="164"/>
        <v>42082.083333328846</v>
      </c>
      <c r="B1886" s="303"/>
      <c r="C1886" s="303">
        <v>1851</v>
      </c>
      <c r="D1886" s="304">
        <f>INDEX(Method_calculation!$J$161:$L$184,Output_interface!I1886,Output_interface!H1886)</f>
        <v>0</v>
      </c>
      <c r="E1886" s="304">
        <f>INDEX(Method_calculation!$J$194:$L$217,Output_interface!I1886,Output_interface!H1886)</f>
        <v>0</v>
      </c>
      <c r="G1886" s="1">
        <f>VLOOKUP(A1886+1/48,Interface!$B$118:$D$483,3)</f>
        <v>4</v>
      </c>
      <c r="H1886" s="1">
        <f t="shared" si="161"/>
        <v>1</v>
      </c>
      <c r="I1886" s="1">
        <f t="shared" si="160"/>
        <v>3</v>
      </c>
    </row>
    <row r="1887" spans="1:9" x14ac:dyDescent="0.35">
      <c r="A1887" s="321">
        <f t="shared" si="164"/>
        <v>42082.124999995511</v>
      </c>
      <c r="B1887" s="303"/>
      <c r="C1887" s="303">
        <v>1852</v>
      </c>
      <c r="D1887" s="304">
        <f>INDEX(Method_calculation!$J$161:$L$184,Output_interface!I1887,Output_interface!H1887)</f>
        <v>0</v>
      </c>
      <c r="E1887" s="304">
        <f>INDEX(Method_calculation!$J$194:$L$217,Output_interface!I1887,Output_interface!H1887)</f>
        <v>0</v>
      </c>
      <c r="G1887" s="1">
        <f>VLOOKUP(A1887+1/48,Interface!$B$118:$D$483,3)</f>
        <v>4</v>
      </c>
      <c r="H1887" s="1">
        <f t="shared" si="161"/>
        <v>1</v>
      </c>
      <c r="I1887" s="1">
        <f t="shared" si="160"/>
        <v>4</v>
      </c>
    </row>
    <row r="1888" spans="1:9" x14ac:dyDescent="0.35">
      <c r="A1888" s="321">
        <f t="shared" si="164"/>
        <v>42082.166666662175</v>
      </c>
      <c r="B1888" s="303"/>
      <c r="C1888" s="303">
        <v>1853</v>
      </c>
      <c r="D1888" s="304">
        <f>INDEX(Method_calculation!$J$161:$L$184,Output_interface!I1888,Output_interface!H1888)</f>
        <v>0</v>
      </c>
      <c r="E1888" s="304">
        <f>INDEX(Method_calculation!$J$194:$L$217,Output_interface!I1888,Output_interface!H1888)</f>
        <v>0</v>
      </c>
      <c r="G1888" s="1">
        <f>VLOOKUP(A1888+1/48,Interface!$B$118:$D$483,3)</f>
        <v>4</v>
      </c>
      <c r="H1888" s="1">
        <f t="shared" si="161"/>
        <v>1</v>
      </c>
      <c r="I1888" s="1">
        <f t="shared" si="160"/>
        <v>5</v>
      </c>
    </row>
    <row r="1889" spans="1:9" x14ac:dyDescent="0.35">
      <c r="A1889" s="321">
        <f t="shared" si="164"/>
        <v>42082.208333328839</v>
      </c>
      <c r="B1889" s="303"/>
      <c r="C1889" s="303">
        <v>1854</v>
      </c>
      <c r="D1889" s="304">
        <f>INDEX(Method_calculation!$J$161:$L$184,Output_interface!I1889,Output_interface!H1889)</f>
        <v>0</v>
      </c>
      <c r="E1889" s="304">
        <f>INDEX(Method_calculation!$J$194:$L$217,Output_interface!I1889,Output_interface!H1889)</f>
        <v>0</v>
      </c>
      <c r="G1889" s="1">
        <f>VLOOKUP(A1889+1/48,Interface!$B$118:$D$483,3)</f>
        <v>4</v>
      </c>
      <c r="H1889" s="1">
        <f t="shared" si="161"/>
        <v>1</v>
      </c>
      <c r="I1889" s="1">
        <f t="shared" si="160"/>
        <v>6</v>
      </c>
    </row>
    <row r="1890" spans="1:9" x14ac:dyDescent="0.35">
      <c r="A1890" s="321">
        <f t="shared" si="164"/>
        <v>42082.249999995503</v>
      </c>
      <c r="B1890" s="303"/>
      <c r="C1890" s="303">
        <v>1855</v>
      </c>
      <c r="D1890" s="304">
        <f>INDEX(Method_calculation!$J$161:$L$184,Output_interface!I1890,Output_interface!H1890)</f>
        <v>0</v>
      </c>
      <c r="E1890" s="304">
        <f>INDEX(Method_calculation!$J$194:$L$217,Output_interface!I1890,Output_interface!H1890)</f>
        <v>0</v>
      </c>
      <c r="G1890" s="1">
        <f>VLOOKUP(A1890+1/48,Interface!$B$118:$D$483,3)</f>
        <v>4</v>
      </c>
      <c r="H1890" s="1">
        <f t="shared" si="161"/>
        <v>1</v>
      </c>
      <c r="I1890" s="1">
        <f t="shared" si="160"/>
        <v>7</v>
      </c>
    </row>
    <row r="1891" spans="1:9" x14ac:dyDescent="0.35">
      <c r="A1891" s="321">
        <f t="shared" si="164"/>
        <v>42082.291666662168</v>
      </c>
      <c r="B1891" s="303"/>
      <c r="C1891" s="303">
        <v>1856</v>
      </c>
      <c r="D1891" s="304">
        <f>INDEX(Method_calculation!$J$161:$L$184,Output_interface!I1891,Output_interface!H1891)</f>
        <v>0</v>
      </c>
      <c r="E1891" s="304">
        <f>INDEX(Method_calculation!$J$194:$L$217,Output_interface!I1891,Output_interface!H1891)</f>
        <v>0</v>
      </c>
      <c r="G1891" s="1">
        <f>VLOOKUP(A1891+1/48,Interface!$B$118:$D$483,3)</f>
        <v>4</v>
      </c>
      <c r="H1891" s="1">
        <f t="shared" si="161"/>
        <v>1</v>
      </c>
      <c r="I1891" s="1">
        <f t="shared" si="160"/>
        <v>8</v>
      </c>
    </row>
    <row r="1892" spans="1:9" x14ac:dyDescent="0.35">
      <c r="A1892" s="321">
        <f t="shared" si="164"/>
        <v>42082.333333328832</v>
      </c>
      <c r="B1892" s="303"/>
      <c r="C1892" s="303">
        <v>1857</v>
      </c>
      <c r="D1892" s="304">
        <f>INDEX(Method_calculation!$J$161:$L$184,Output_interface!I1892,Output_interface!H1892)</f>
        <v>0</v>
      </c>
      <c r="E1892" s="304">
        <f>INDEX(Method_calculation!$J$194:$L$217,Output_interface!I1892,Output_interface!H1892)</f>
        <v>0</v>
      </c>
      <c r="G1892" s="1">
        <f>VLOOKUP(A1892+1/48,Interface!$B$118:$D$483,3)</f>
        <v>4</v>
      </c>
      <c r="H1892" s="1">
        <f t="shared" si="161"/>
        <v>1</v>
      </c>
      <c r="I1892" s="1">
        <f t="shared" ref="I1892:I1955" si="166">MOD(C1892-1,24)+1</f>
        <v>9</v>
      </c>
    </row>
    <row r="1893" spans="1:9" x14ac:dyDescent="0.35">
      <c r="A1893" s="321">
        <f t="shared" si="164"/>
        <v>42082.374999995496</v>
      </c>
      <c r="B1893" s="303"/>
      <c r="C1893" s="303">
        <v>1858</v>
      </c>
      <c r="D1893" s="304">
        <f>INDEX(Method_calculation!$J$161:$L$184,Output_interface!I1893,Output_interface!H1893)</f>
        <v>0</v>
      </c>
      <c r="E1893" s="304">
        <f>INDEX(Method_calculation!$J$194:$L$217,Output_interface!I1893,Output_interface!H1893)</f>
        <v>0</v>
      </c>
      <c r="G1893" s="1">
        <f>VLOOKUP(A1893+1/48,Interface!$B$118:$D$483,3)</f>
        <v>4</v>
      </c>
      <c r="H1893" s="1">
        <f t="shared" ref="H1893:H1956" si="167">IF(G1893=7,3,IF(G1893=6,2,1))</f>
        <v>1</v>
      </c>
      <c r="I1893" s="1">
        <f t="shared" si="166"/>
        <v>10</v>
      </c>
    </row>
    <row r="1894" spans="1:9" x14ac:dyDescent="0.35">
      <c r="A1894" s="321">
        <f t="shared" si="164"/>
        <v>42082.41666666216</v>
      </c>
      <c r="B1894" s="303"/>
      <c r="C1894" s="303">
        <v>1859</v>
      </c>
      <c r="D1894" s="304">
        <f>INDEX(Method_calculation!$J$161:$L$184,Output_interface!I1894,Output_interface!H1894)</f>
        <v>0</v>
      </c>
      <c r="E1894" s="304">
        <f>INDEX(Method_calculation!$J$194:$L$217,Output_interface!I1894,Output_interface!H1894)</f>
        <v>0</v>
      </c>
      <c r="G1894" s="1">
        <f>VLOOKUP(A1894+1/48,Interface!$B$118:$D$483,3)</f>
        <v>4</v>
      </c>
      <c r="H1894" s="1">
        <f t="shared" si="167"/>
        <v>1</v>
      </c>
      <c r="I1894" s="1">
        <f t="shared" si="166"/>
        <v>11</v>
      </c>
    </row>
    <row r="1895" spans="1:9" x14ac:dyDescent="0.35">
      <c r="A1895" s="321">
        <f t="shared" si="164"/>
        <v>42082.458333328825</v>
      </c>
      <c r="B1895" s="303"/>
      <c r="C1895" s="303">
        <v>1860</v>
      </c>
      <c r="D1895" s="304">
        <f>INDEX(Method_calculation!$J$161:$L$184,Output_interface!I1895,Output_interface!H1895)</f>
        <v>0</v>
      </c>
      <c r="E1895" s="304">
        <f>INDEX(Method_calculation!$J$194:$L$217,Output_interface!I1895,Output_interface!H1895)</f>
        <v>0</v>
      </c>
      <c r="G1895" s="1">
        <f>VLOOKUP(A1895+1/48,Interface!$B$118:$D$483,3)</f>
        <v>4</v>
      </c>
      <c r="H1895" s="1">
        <f t="shared" si="167"/>
        <v>1</v>
      </c>
      <c r="I1895" s="1">
        <f t="shared" si="166"/>
        <v>12</v>
      </c>
    </row>
    <row r="1896" spans="1:9" x14ac:dyDescent="0.35">
      <c r="A1896" s="321">
        <f t="shared" si="164"/>
        <v>42082.499999995489</v>
      </c>
      <c r="B1896" s="303"/>
      <c r="C1896" s="303">
        <v>1861</v>
      </c>
      <c r="D1896" s="304">
        <f>INDEX(Method_calculation!$J$161:$L$184,Output_interface!I1896,Output_interface!H1896)</f>
        <v>0</v>
      </c>
      <c r="E1896" s="304">
        <f>INDEX(Method_calculation!$J$194:$L$217,Output_interface!I1896,Output_interface!H1896)</f>
        <v>0</v>
      </c>
      <c r="G1896" s="1">
        <f>VLOOKUP(A1896+1/48,Interface!$B$118:$D$483,3)</f>
        <v>4</v>
      </c>
      <c r="H1896" s="1">
        <f t="shared" si="167"/>
        <v>1</v>
      </c>
      <c r="I1896" s="1">
        <f t="shared" si="166"/>
        <v>13</v>
      </c>
    </row>
    <row r="1897" spans="1:9" x14ac:dyDescent="0.35">
      <c r="A1897" s="321">
        <f t="shared" si="164"/>
        <v>42082.541666662153</v>
      </c>
      <c r="B1897" s="303"/>
      <c r="C1897" s="303">
        <v>1862</v>
      </c>
      <c r="D1897" s="304">
        <f>INDEX(Method_calculation!$J$161:$L$184,Output_interface!I1897,Output_interface!H1897)</f>
        <v>0</v>
      </c>
      <c r="E1897" s="304">
        <f>INDEX(Method_calculation!$J$194:$L$217,Output_interface!I1897,Output_interface!H1897)</f>
        <v>0</v>
      </c>
      <c r="G1897" s="1">
        <f>VLOOKUP(A1897+1/48,Interface!$B$118:$D$483,3)</f>
        <v>4</v>
      </c>
      <c r="H1897" s="1">
        <f t="shared" si="167"/>
        <v>1</v>
      </c>
      <c r="I1897" s="1">
        <f t="shared" si="166"/>
        <v>14</v>
      </c>
    </row>
    <row r="1898" spans="1:9" x14ac:dyDescent="0.35">
      <c r="A1898" s="321">
        <f t="shared" si="164"/>
        <v>42082.583333328817</v>
      </c>
      <c r="B1898" s="303"/>
      <c r="C1898" s="303">
        <v>1863</v>
      </c>
      <c r="D1898" s="304">
        <f>INDEX(Method_calculation!$J$161:$L$184,Output_interface!I1898,Output_interface!H1898)</f>
        <v>0</v>
      </c>
      <c r="E1898" s="304">
        <f>INDEX(Method_calculation!$J$194:$L$217,Output_interface!I1898,Output_interface!H1898)</f>
        <v>0</v>
      </c>
      <c r="G1898" s="1">
        <f>VLOOKUP(A1898+1/48,Interface!$B$118:$D$483,3)</f>
        <v>4</v>
      </c>
      <c r="H1898" s="1">
        <f t="shared" si="167"/>
        <v>1</v>
      </c>
      <c r="I1898" s="1">
        <f t="shared" si="166"/>
        <v>15</v>
      </c>
    </row>
    <row r="1899" spans="1:9" x14ac:dyDescent="0.35">
      <c r="A1899" s="321">
        <f t="shared" si="164"/>
        <v>42082.624999995482</v>
      </c>
      <c r="B1899" s="303"/>
      <c r="C1899" s="303">
        <v>1864</v>
      </c>
      <c r="D1899" s="304">
        <f>INDEX(Method_calculation!$J$161:$L$184,Output_interface!I1899,Output_interface!H1899)</f>
        <v>0</v>
      </c>
      <c r="E1899" s="304">
        <f>INDEX(Method_calculation!$J$194:$L$217,Output_interface!I1899,Output_interface!H1899)</f>
        <v>0</v>
      </c>
      <c r="G1899" s="1">
        <f>VLOOKUP(A1899+1/48,Interface!$B$118:$D$483,3)</f>
        <v>4</v>
      </c>
      <c r="H1899" s="1">
        <f t="shared" si="167"/>
        <v>1</v>
      </c>
      <c r="I1899" s="1">
        <f t="shared" si="166"/>
        <v>16</v>
      </c>
    </row>
    <row r="1900" spans="1:9" x14ac:dyDescent="0.35">
      <c r="A1900" s="321">
        <f t="shared" si="164"/>
        <v>42082.666666662146</v>
      </c>
      <c r="B1900" s="303"/>
      <c r="C1900" s="303">
        <v>1865</v>
      </c>
      <c r="D1900" s="304">
        <f>INDEX(Method_calculation!$J$161:$L$184,Output_interface!I1900,Output_interface!H1900)</f>
        <v>0</v>
      </c>
      <c r="E1900" s="304">
        <f>INDEX(Method_calculation!$J$194:$L$217,Output_interface!I1900,Output_interface!H1900)</f>
        <v>0</v>
      </c>
      <c r="G1900" s="1">
        <f>VLOOKUP(A1900+1/48,Interface!$B$118:$D$483,3)</f>
        <v>4</v>
      </c>
      <c r="H1900" s="1">
        <f t="shared" si="167"/>
        <v>1</v>
      </c>
      <c r="I1900" s="1">
        <f t="shared" si="166"/>
        <v>17</v>
      </c>
    </row>
    <row r="1901" spans="1:9" x14ac:dyDescent="0.35">
      <c r="A1901" s="321">
        <f t="shared" si="164"/>
        <v>42082.70833332881</v>
      </c>
      <c r="B1901" s="303"/>
      <c r="C1901" s="303">
        <v>1866</v>
      </c>
      <c r="D1901" s="304">
        <f>INDEX(Method_calculation!$J$161:$L$184,Output_interface!I1901,Output_interface!H1901)</f>
        <v>0</v>
      </c>
      <c r="E1901" s="304">
        <f>INDEX(Method_calculation!$J$194:$L$217,Output_interface!I1901,Output_interface!H1901)</f>
        <v>0</v>
      </c>
      <c r="G1901" s="1">
        <f>VLOOKUP(A1901+1/48,Interface!$B$118:$D$483,3)</f>
        <v>4</v>
      </c>
      <c r="H1901" s="1">
        <f t="shared" si="167"/>
        <v>1</v>
      </c>
      <c r="I1901" s="1">
        <f t="shared" si="166"/>
        <v>18</v>
      </c>
    </row>
    <row r="1902" spans="1:9" x14ac:dyDescent="0.35">
      <c r="A1902" s="321">
        <f t="shared" si="164"/>
        <v>42082.749999995474</v>
      </c>
      <c r="B1902" s="303"/>
      <c r="C1902" s="303">
        <v>1867</v>
      </c>
      <c r="D1902" s="304">
        <f>INDEX(Method_calculation!$J$161:$L$184,Output_interface!I1902,Output_interface!H1902)</f>
        <v>0</v>
      </c>
      <c r="E1902" s="304">
        <f>INDEX(Method_calculation!$J$194:$L$217,Output_interface!I1902,Output_interface!H1902)</f>
        <v>0</v>
      </c>
      <c r="G1902" s="1">
        <f>VLOOKUP(A1902+1/48,Interface!$B$118:$D$483,3)</f>
        <v>4</v>
      </c>
      <c r="H1902" s="1">
        <f t="shared" si="167"/>
        <v>1</v>
      </c>
      <c r="I1902" s="1">
        <f t="shared" si="166"/>
        <v>19</v>
      </c>
    </row>
    <row r="1903" spans="1:9" x14ac:dyDescent="0.35">
      <c r="A1903" s="321">
        <f t="shared" si="164"/>
        <v>42082.791666662139</v>
      </c>
      <c r="B1903" s="303"/>
      <c r="C1903" s="303">
        <v>1868</v>
      </c>
      <c r="D1903" s="304">
        <f>INDEX(Method_calculation!$J$161:$L$184,Output_interface!I1903,Output_interface!H1903)</f>
        <v>0</v>
      </c>
      <c r="E1903" s="304">
        <f>INDEX(Method_calculation!$J$194:$L$217,Output_interface!I1903,Output_interface!H1903)</f>
        <v>0</v>
      </c>
      <c r="G1903" s="1">
        <f>VLOOKUP(A1903+1/48,Interface!$B$118:$D$483,3)</f>
        <v>4</v>
      </c>
      <c r="H1903" s="1">
        <f t="shared" si="167"/>
        <v>1</v>
      </c>
      <c r="I1903" s="1">
        <f t="shared" si="166"/>
        <v>20</v>
      </c>
    </row>
    <row r="1904" spans="1:9" x14ac:dyDescent="0.35">
      <c r="A1904" s="321">
        <f t="shared" si="164"/>
        <v>42082.833333328803</v>
      </c>
      <c r="B1904" s="303"/>
      <c r="C1904" s="303">
        <v>1869</v>
      </c>
      <c r="D1904" s="304">
        <f>INDEX(Method_calculation!$J$161:$L$184,Output_interface!I1904,Output_interface!H1904)</f>
        <v>0</v>
      </c>
      <c r="E1904" s="304">
        <f>INDEX(Method_calculation!$J$194:$L$217,Output_interface!I1904,Output_interface!H1904)</f>
        <v>0</v>
      </c>
      <c r="G1904" s="1">
        <f>VLOOKUP(A1904+1/48,Interface!$B$118:$D$483,3)</f>
        <v>4</v>
      </c>
      <c r="H1904" s="1">
        <f t="shared" si="167"/>
        <v>1</v>
      </c>
      <c r="I1904" s="1">
        <f t="shared" si="166"/>
        <v>21</v>
      </c>
    </row>
    <row r="1905" spans="1:9" x14ac:dyDescent="0.35">
      <c r="A1905" s="321">
        <f t="shared" si="164"/>
        <v>42082.874999995467</v>
      </c>
      <c r="B1905" s="303"/>
      <c r="C1905" s="303">
        <v>1870</v>
      </c>
      <c r="D1905" s="304">
        <f>INDEX(Method_calculation!$J$161:$L$184,Output_interface!I1905,Output_interface!H1905)</f>
        <v>0</v>
      </c>
      <c r="E1905" s="304">
        <f>INDEX(Method_calculation!$J$194:$L$217,Output_interface!I1905,Output_interface!H1905)</f>
        <v>0</v>
      </c>
      <c r="G1905" s="1">
        <f>VLOOKUP(A1905+1/48,Interface!$B$118:$D$483,3)</f>
        <v>4</v>
      </c>
      <c r="H1905" s="1">
        <f t="shared" si="167"/>
        <v>1</v>
      </c>
      <c r="I1905" s="1">
        <f t="shared" si="166"/>
        <v>22</v>
      </c>
    </row>
    <row r="1906" spans="1:9" x14ac:dyDescent="0.35">
      <c r="A1906" s="321">
        <f t="shared" si="164"/>
        <v>42082.916666662131</v>
      </c>
      <c r="B1906" s="303"/>
      <c r="C1906" s="303">
        <v>1871</v>
      </c>
      <c r="D1906" s="304">
        <f>INDEX(Method_calculation!$J$161:$L$184,Output_interface!I1906,Output_interface!H1906)</f>
        <v>0</v>
      </c>
      <c r="E1906" s="304">
        <f>INDEX(Method_calculation!$J$194:$L$217,Output_interface!I1906,Output_interface!H1906)</f>
        <v>0</v>
      </c>
      <c r="G1906" s="1">
        <f>VLOOKUP(A1906+1/48,Interface!$B$118:$D$483,3)</f>
        <v>4</v>
      </c>
      <c r="H1906" s="1">
        <f t="shared" si="167"/>
        <v>1</v>
      </c>
      <c r="I1906" s="1">
        <f t="shared" si="166"/>
        <v>23</v>
      </c>
    </row>
    <row r="1907" spans="1:9" x14ac:dyDescent="0.35">
      <c r="A1907" s="322">
        <f t="shared" si="164"/>
        <v>42082.958333328796</v>
      </c>
      <c r="B1907" s="306"/>
      <c r="C1907" s="306">
        <v>1872</v>
      </c>
      <c r="D1907" s="307">
        <f>INDEX(Method_calculation!$J$161:$L$184,Output_interface!I1907,Output_interface!H1907)</f>
        <v>0</v>
      </c>
      <c r="E1907" s="307">
        <f>INDEX(Method_calculation!$J$194:$L$217,Output_interface!I1907,Output_interface!H1907)</f>
        <v>0</v>
      </c>
      <c r="G1907" s="1">
        <f>VLOOKUP(A1907+1/48,Interface!$B$118:$D$483,3)</f>
        <v>4</v>
      </c>
      <c r="H1907" s="1">
        <f t="shared" si="167"/>
        <v>1</v>
      </c>
      <c r="I1907" s="1">
        <f t="shared" si="166"/>
        <v>24</v>
      </c>
    </row>
    <row r="1908" spans="1:9" x14ac:dyDescent="0.35">
      <c r="A1908" s="299">
        <f t="shared" si="164"/>
        <v>42082.99999999546</v>
      </c>
      <c r="B1908" s="300" t="str">
        <f t="shared" ref="B1908" si="168">INDEX($H$27:$H$29,H1908)</f>
        <v>Workday</v>
      </c>
      <c r="C1908" s="300">
        <v>1873</v>
      </c>
      <c r="D1908" s="301">
        <f>INDEX(Method_calculation!$J$161:$L$184,Output_interface!I1908,Output_interface!H1908)</f>
        <v>0</v>
      </c>
      <c r="E1908" s="301">
        <f>INDEX(Method_calculation!$J$194:$L$217,Output_interface!I1908,Output_interface!H1908)</f>
        <v>0</v>
      </c>
      <c r="G1908" s="1">
        <f>VLOOKUP(A1908+1/48,Interface!$B$118:$D$483,3)</f>
        <v>5</v>
      </c>
      <c r="H1908" s="1">
        <f t="shared" si="167"/>
        <v>1</v>
      </c>
      <c r="I1908" s="1">
        <f t="shared" si="166"/>
        <v>1</v>
      </c>
    </row>
    <row r="1909" spans="1:9" x14ac:dyDescent="0.35">
      <c r="A1909" s="321">
        <f t="shared" si="164"/>
        <v>42083.041666662124</v>
      </c>
      <c r="B1909" s="303"/>
      <c r="C1909" s="303">
        <v>1874</v>
      </c>
      <c r="D1909" s="304">
        <f>INDEX(Method_calculation!$J$161:$L$184,Output_interface!I1909,Output_interface!H1909)</f>
        <v>0</v>
      </c>
      <c r="E1909" s="304">
        <f>INDEX(Method_calculation!$J$194:$L$217,Output_interface!I1909,Output_interface!H1909)</f>
        <v>0</v>
      </c>
      <c r="G1909" s="1">
        <f>VLOOKUP(A1909+1/48,Interface!$B$118:$D$483,3)</f>
        <v>5</v>
      </c>
      <c r="H1909" s="1">
        <f t="shared" si="167"/>
        <v>1</v>
      </c>
      <c r="I1909" s="1">
        <f t="shared" si="166"/>
        <v>2</v>
      </c>
    </row>
    <row r="1910" spans="1:9" x14ac:dyDescent="0.35">
      <c r="A1910" s="321">
        <f t="shared" si="164"/>
        <v>42083.083333328788</v>
      </c>
      <c r="B1910" s="303"/>
      <c r="C1910" s="303">
        <v>1875</v>
      </c>
      <c r="D1910" s="304">
        <f>INDEX(Method_calculation!$J$161:$L$184,Output_interface!I1910,Output_interface!H1910)</f>
        <v>0</v>
      </c>
      <c r="E1910" s="304">
        <f>INDEX(Method_calculation!$J$194:$L$217,Output_interface!I1910,Output_interface!H1910)</f>
        <v>0</v>
      </c>
      <c r="G1910" s="1">
        <f>VLOOKUP(A1910+1/48,Interface!$B$118:$D$483,3)</f>
        <v>5</v>
      </c>
      <c r="H1910" s="1">
        <f t="shared" si="167"/>
        <v>1</v>
      </c>
      <c r="I1910" s="1">
        <f t="shared" si="166"/>
        <v>3</v>
      </c>
    </row>
    <row r="1911" spans="1:9" x14ac:dyDescent="0.35">
      <c r="A1911" s="321">
        <f t="shared" si="164"/>
        <v>42083.124999995453</v>
      </c>
      <c r="B1911" s="303"/>
      <c r="C1911" s="303">
        <v>1876</v>
      </c>
      <c r="D1911" s="304">
        <f>INDEX(Method_calculation!$J$161:$L$184,Output_interface!I1911,Output_interface!H1911)</f>
        <v>0</v>
      </c>
      <c r="E1911" s="304">
        <f>INDEX(Method_calculation!$J$194:$L$217,Output_interface!I1911,Output_interface!H1911)</f>
        <v>0</v>
      </c>
      <c r="G1911" s="1">
        <f>VLOOKUP(A1911+1/48,Interface!$B$118:$D$483,3)</f>
        <v>5</v>
      </c>
      <c r="H1911" s="1">
        <f t="shared" si="167"/>
        <v>1</v>
      </c>
      <c r="I1911" s="1">
        <f t="shared" si="166"/>
        <v>4</v>
      </c>
    </row>
    <row r="1912" spans="1:9" x14ac:dyDescent="0.35">
      <c r="A1912" s="321">
        <f t="shared" si="164"/>
        <v>42083.166666662117</v>
      </c>
      <c r="B1912" s="303"/>
      <c r="C1912" s="303">
        <v>1877</v>
      </c>
      <c r="D1912" s="304">
        <f>INDEX(Method_calculation!$J$161:$L$184,Output_interface!I1912,Output_interface!H1912)</f>
        <v>0</v>
      </c>
      <c r="E1912" s="304">
        <f>INDEX(Method_calculation!$J$194:$L$217,Output_interface!I1912,Output_interface!H1912)</f>
        <v>0</v>
      </c>
      <c r="G1912" s="1">
        <f>VLOOKUP(A1912+1/48,Interface!$B$118:$D$483,3)</f>
        <v>5</v>
      </c>
      <c r="H1912" s="1">
        <f t="shared" si="167"/>
        <v>1</v>
      </c>
      <c r="I1912" s="1">
        <f t="shared" si="166"/>
        <v>5</v>
      </c>
    </row>
    <row r="1913" spans="1:9" x14ac:dyDescent="0.35">
      <c r="A1913" s="321">
        <f t="shared" si="164"/>
        <v>42083.208333328781</v>
      </c>
      <c r="B1913" s="303"/>
      <c r="C1913" s="303">
        <v>1878</v>
      </c>
      <c r="D1913" s="304">
        <f>INDEX(Method_calculation!$J$161:$L$184,Output_interface!I1913,Output_interface!H1913)</f>
        <v>0</v>
      </c>
      <c r="E1913" s="304">
        <f>INDEX(Method_calculation!$J$194:$L$217,Output_interface!I1913,Output_interface!H1913)</f>
        <v>0</v>
      </c>
      <c r="G1913" s="1">
        <f>VLOOKUP(A1913+1/48,Interface!$B$118:$D$483,3)</f>
        <v>5</v>
      </c>
      <c r="H1913" s="1">
        <f t="shared" si="167"/>
        <v>1</v>
      </c>
      <c r="I1913" s="1">
        <f t="shared" si="166"/>
        <v>6</v>
      </c>
    </row>
    <row r="1914" spans="1:9" x14ac:dyDescent="0.35">
      <c r="A1914" s="321">
        <f t="shared" si="164"/>
        <v>42083.249999995445</v>
      </c>
      <c r="B1914" s="303"/>
      <c r="C1914" s="303">
        <v>1879</v>
      </c>
      <c r="D1914" s="304">
        <f>INDEX(Method_calculation!$J$161:$L$184,Output_interface!I1914,Output_interface!H1914)</f>
        <v>0</v>
      </c>
      <c r="E1914" s="304">
        <f>INDEX(Method_calculation!$J$194:$L$217,Output_interface!I1914,Output_interface!H1914)</f>
        <v>0</v>
      </c>
      <c r="G1914" s="1">
        <f>VLOOKUP(A1914+1/48,Interface!$B$118:$D$483,3)</f>
        <v>5</v>
      </c>
      <c r="H1914" s="1">
        <f t="shared" si="167"/>
        <v>1</v>
      </c>
      <c r="I1914" s="1">
        <f t="shared" si="166"/>
        <v>7</v>
      </c>
    </row>
    <row r="1915" spans="1:9" x14ac:dyDescent="0.35">
      <c r="A1915" s="321">
        <f t="shared" si="164"/>
        <v>42083.291666662109</v>
      </c>
      <c r="B1915" s="303"/>
      <c r="C1915" s="303">
        <v>1880</v>
      </c>
      <c r="D1915" s="304">
        <f>INDEX(Method_calculation!$J$161:$L$184,Output_interface!I1915,Output_interface!H1915)</f>
        <v>0</v>
      </c>
      <c r="E1915" s="304">
        <f>INDEX(Method_calculation!$J$194:$L$217,Output_interface!I1915,Output_interface!H1915)</f>
        <v>0</v>
      </c>
      <c r="G1915" s="1">
        <f>VLOOKUP(A1915+1/48,Interface!$B$118:$D$483,3)</f>
        <v>5</v>
      </c>
      <c r="H1915" s="1">
        <f t="shared" si="167"/>
        <v>1</v>
      </c>
      <c r="I1915" s="1">
        <f t="shared" si="166"/>
        <v>8</v>
      </c>
    </row>
    <row r="1916" spans="1:9" x14ac:dyDescent="0.35">
      <c r="A1916" s="321">
        <f t="shared" si="164"/>
        <v>42083.333333328774</v>
      </c>
      <c r="B1916" s="303"/>
      <c r="C1916" s="303">
        <v>1881</v>
      </c>
      <c r="D1916" s="304">
        <f>INDEX(Method_calculation!$J$161:$L$184,Output_interface!I1916,Output_interface!H1916)</f>
        <v>0</v>
      </c>
      <c r="E1916" s="304">
        <f>INDEX(Method_calculation!$J$194:$L$217,Output_interface!I1916,Output_interface!H1916)</f>
        <v>0</v>
      </c>
      <c r="G1916" s="1">
        <f>VLOOKUP(A1916+1/48,Interface!$B$118:$D$483,3)</f>
        <v>5</v>
      </c>
      <c r="H1916" s="1">
        <f t="shared" si="167"/>
        <v>1</v>
      </c>
      <c r="I1916" s="1">
        <f t="shared" si="166"/>
        <v>9</v>
      </c>
    </row>
    <row r="1917" spans="1:9" x14ac:dyDescent="0.35">
      <c r="A1917" s="321">
        <f t="shared" si="164"/>
        <v>42083.374999995438</v>
      </c>
      <c r="B1917" s="303"/>
      <c r="C1917" s="303">
        <v>1882</v>
      </c>
      <c r="D1917" s="304">
        <f>INDEX(Method_calculation!$J$161:$L$184,Output_interface!I1917,Output_interface!H1917)</f>
        <v>0</v>
      </c>
      <c r="E1917" s="304">
        <f>INDEX(Method_calculation!$J$194:$L$217,Output_interface!I1917,Output_interface!H1917)</f>
        <v>0</v>
      </c>
      <c r="G1917" s="1">
        <f>VLOOKUP(A1917+1/48,Interface!$B$118:$D$483,3)</f>
        <v>5</v>
      </c>
      <c r="H1917" s="1">
        <f t="shared" si="167"/>
        <v>1</v>
      </c>
      <c r="I1917" s="1">
        <f t="shared" si="166"/>
        <v>10</v>
      </c>
    </row>
    <row r="1918" spans="1:9" x14ac:dyDescent="0.35">
      <c r="A1918" s="321">
        <f t="shared" si="164"/>
        <v>42083.416666662102</v>
      </c>
      <c r="B1918" s="303"/>
      <c r="C1918" s="303">
        <v>1883</v>
      </c>
      <c r="D1918" s="304">
        <f>INDEX(Method_calculation!$J$161:$L$184,Output_interface!I1918,Output_interface!H1918)</f>
        <v>0</v>
      </c>
      <c r="E1918" s="304">
        <f>INDEX(Method_calculation!$J$194:$L$217,Output_interface!I1918,Output_interface!H1918)</f>
        <v>0</v>
      </c>
      <c r="G1918" s="1">
        <f>VLOOKUP(A1918+1/48,Interface!$B$118:$D$483,3)</f>
        <v>5</v>
      </c>
      <c r="H1918" s="1">
        <f t="shared" si="167"/>
        <v>1</v>
      </c>
      <c r="I1918" s="1">
        <f t="shared" si="166"/>
        <v>11</v>
      </c>
    </row>
    <row r="1919" spans="1:9" x14ac:dyDescent="0.35">
      <c r="A1919" s="321">
        <f t="shared" si="164"/>
        <v>42083.458333328766</v>
      </c>
      <c r="B1919" s="303"/>
      <c r="C1919" s="303">
        <v>1884</v>
      </c>
      <c r="D1919" s="304">
        <f>INDEX(Method_calculation!$J$161:$L$184,Output_interface!I1919,Output_interface!H1919)</f>
        <v>0</v>
      </c>
      <c r="E1919" s="304">
        <f>INDEX(Method_calculation!$J$194:$L$217,Output_interface!I1919,Output_interface!H1919)</f>
        <v>0</v>
      </c>
      <c r="G1919" s="1">
        <f>VLOOKUP(A1919+1/48,Interface!$B$118:$D$483,3)</f>
        <v>5</v>
      </c>
      <c r="H1919" s="1">
        <f t="shared" si="167"/>
        <v>1</v>
      </c>
      <c r="I1919" s="1">
        <f t="shared" si="166"/>
        <v>12</v>
      </c>
    </row>
    <row r="1920" spans="1:9" x14ac:dyDescent="0.35">
      <c r="A1920" s="321">
        <f t="shared" si="164"/>
        <v>42083.499999995431</v>
      </c>
      <c r="B1920" s="303"/>
      <c r="C1920" s="303">
        <v>1885</v>
      </c>
      <c r="D1920" s="304">
        <f>INDEX(Method_calculation!$J$161:$L$184,Output_interface!I1920,Output_interface!H1920)</f>
        <v>0</v>
      </c>
      <c r="E1920" s="304">
        <f>INDEX(Method_calculation!$J$194:$L$217,Output_interface!I1920,Output_interface!H1920)</f>
        <v>0</v>
      </c>
      <c r="G1920" s="1">
        <f>VLOOKUP(A1920+1/48,Interface!$B$118:$D$483,3)</f>
        <v>5</v>
      </c>
      <c r="H1920" s="1">
        <f t="shared" si="167"/>
        <v>1</v>
      </c>
      <c r="I1920" s="1">
        <f t="shared" si="166"/>
        <v>13</v>
      </c>
    </row>
    <row r="1921" spans="1:9" x14ac:dyDescent="0.35">
      <c r="A1921" s="321">
        <f t="shared" si="164"/>
        <v>42083.541666662095</v>
      </c>
      <c r="B1921" s="303"/>
      <c r="C1921" s="303">
        <v>1886</v>
      </c>
      <c r="D1921" s="304">
        <f>INDEX(Method_calculation!$J$161:$L$184,Output_interface!I1921,Output_interface!H1921)</f>
        <v>0</v>
      </c>
      <c r="E1921" s="304">
        <f>INDEX(Method_calculation!$J$194:$L$217,Output_interface!I1921,Output_interface!H1921)</f>
        <v>0</v>
      </c>
      <c r="G1921" s="1">
        <f>VLOOKUP(A1921+1/48,Interface!$B$118:$D$483,3)</f>
        <v>5</v>
      </c>
      <c r="H1921" s="1">
        <f t="shared" si="167"/>
        <v>1</v>
      </c>
      <c r="I1921" s="1">
        <f t="shared" si="166"/>
        <v>14</v>
      </c>
    </row>
    <row r="1922" spans="1:9" x14ac:dyDescent="0.35">
      <c r="A1922" s="321">
        <f t="shared" si="164"/>
        <v>42083.583333328759</v>
      </c>
      <c r="B1922" s="303"/>
      <c r="C1922" s="303">
        <v>1887</v>
      </c>
      <c r="D1922" s="304">
        <f>INDEX(Method_calculation!$J$161:$L$184,Output_interface!I1922,Output_interface!H1922)</f>
        <v>0</v>
      </c>
      <c r="E1922" s="304">
        <f>INDEX(Method_calculation!$J$194:$L$217,Output_interface!I1922,Output_interface!H1922)</f>
        <v>0</v>
      </c>
      <c r="G1922" s="1">
        <f>VLOOKUP(A1922+1/48,Interface!$B$118:$D$483,3)</f>
        <v>5</v>
      </c>
      <c r="H1922" s="1">
        <f t="shared" si="167"/>
        <v>1</v>
      </c>
      <c r="I1922" s="1">
        <f t="shared" si="166"/>
        <v>15</v>
      </c>
    </row>
    <row r="1923" spans="1:9" x14ac:dyDescent="0.35">
      <c r="A1923" s="321">
        <f t="shared" si="164"/>
        <v>42083.624999995423</v>
      </c>
      <c r="B1923" s="303"/>
      <c r="C1923" s="303">
        <v>1888</v>
      </c>
      <c r="D1923" s="304">
        <f>INDEX(Method_calculation!$J$161:$L$184,Output_interface!I1923,Output_interface!H1923)</f>
        <v>0</v>
      </c>
      <c r="E1923" s="304">
        <f>INDEX(Method_calculation!$J$194:$L$217,Output_interface!I1923,Output_interface!H1923)</f>
        <v>0</v>
      </c>
      <c r="G1923" s="1">
        <f>VLOOKUP(A1923+1/48,Interface!$B$118:$D$483,3)</f>
        <v>5</v>
      </c>
      <c r="H1923" s="1">
        <f t="shared" si="167"/>
        <v>1</v>
      </c>
      <c r="I1923" s="1">
        <f t="shared" si="166"/>
        <v>16</v>
      </c>
    </row>
    <row r="1924" spans="1:9" x14ac:dyDescent="0.35">
      <c r="A1924" s="321">
        <f t="shared" si="164"/>
        <v>42083.666666662088</v>
      </c>
      <c r="B1924" s="303"/>
      <c r="C1924" s="303">
        <v>1889</v>
      </c>
      <c r="D1924" s="304">
        <f>INDEX(Method_calculation!$J$161:$L$184,Output_interface!I1924,Output_interface!H1924)</f>
        <v>0</v>
      </c>
      <c r="E1924" s="304">
        <f>INDEX(Method_calculation!$J$194:$L$217,Output_interface!I1924,Output_interface!H1924)</f>
        <v>0</v>
      </c>
      <c r="G1924" s="1">
        <f>VLOOKUP(A1924+1/48,Interface!$B$118:$D$483,3)</f>
        <v>5</v>
      </c>
      <c r="H1924" s="1">
        <f t="shared" si="167"/>
        <v>1</v>
      </c>
      <c r="I1924" s="1">
        <f t="shared" si="166"/>
        <v>17</v>
      </c>
    </row>
    <row r="1925" spans="1:9" x14ac:dyDescent="0.35">
      <c r="A1925" s="321">
        <f t="shared" si="164"/>
        <v>42083.708333328752</v>
      </c>
      <c r="B1925" s="303"/>
      <c r="C1925" s="303">
        <v>1890</v>
      </c>
      <c r="D1925" s="304">
        <f>INDEX(Method_calculation!$J$161:$L$184,Output_interface!I1925,Output_interface!H1925)</f>
        <v>0</v>
      </c>
      <c r="E1925" s="304">
        <f>INDEX(Method_calculation!$J$194:$L$217,Output_interface!I1925,Output_interface!H1925)</f>
        <v>0</v>
      </c>
      <c r="G1925" s="1">
        <f>VLOOKUP(A1925+1/48,Interface!$B$118:$D$483,3)</f>
        <v>5</v>
      </c>
      <c r="H1925" s="1">
        <f t="shared" si="167"/>
        <v>1</v>
      </c>
      <c r="I1925" s="1">
        <f t="shared" si="166"/>
        <v>18</v>
      </c>
    </row>
    <row r="1926" spans="1:9" x14ac:dyDescent="0.35">
      <c r="A1926" s="321">
        <f t="shared" si="164"/>
        <v>42083.749999995416</v>
      </c>
      <c r="B1926" s="303"/>
      <c r="C1926" s="303">
        <v>1891</v>
      </c>
      <c r="D1926" s="304">
        <f>INDEX(Method_calculation!$J$161:$L$184,Output_interface!I1926,Output_interface!H1926)</f>
        <v>0</v>
      </c>
      <c r="E1926" s="304">
        <f>INDEX(Method_calculation!$J$194:$L$217,Output_interface!I1926,Output_interface!H1926)</f>
        <v>0</v>
      </c>
      <c r="G1926" s="1">
        <f>VLOOKUP(A1926+1/48,Interface!$B$118:$D$483,3)</f>
        <v>5</v>
      </c>
      <c r="H1926" s="1">
        <f t="shared" si="167"/>
        <v>1</v>
      </c>
      <c r="I1926" s="1">
        <f t="shared" si="166"/>
        <v>19</v>
      </c>
    </row>
    <row r="1927" spans="1:9" x14ac:dyDescent="0.35">
      <c r="A1927" s="321">
        <f t="shared" si="164"/>
        <v>42083.79166666208</v>
      </c>
      <c r="B1927" s="303"/>
      <c r="C1927" s="303">
        <v>1892</v>
      </c>
      <c r="D1927" s="304">
        <f>INDEX(Method_calculation!$J$161:$L$184,Output_interface!I1927,Output_interface!H1927)</f>
        <v>0</v>
      </c>
      <c r="E1927" s="304">
        <f>INDEX(Method_calculation!$J$194:$L$217,Output_interface!I1927,Output_interface!H1927)</f>
        <v>0</v>
      </c>
      <c r="G1927" s="1">
        <f>VLOOKUP(A1927+1/48,Interface!$B$118:$D$483,3)</f>
        <v>5</v>
      </c>
      <c r="H1927" s="1">
        <f t="shared" si="167"/>
        <v>1</v>
      </c>
      <c r="I1927" s="1">
        <f t="shared" si="166"/>
        <v>20</v>
      </c>
    </row>
    <row r="1928" spans="1:9" x14ac:dyDescent="0.35">
      <c r="A1928" s="321">
        <f t="shared" si="164"/>
        <v>42083.833333328745</v>
      </c>
      <c r="B1928" s="303"/>
      <c r="C1928" s="303">
        <v>1893</v>
      </c>
      <c r="D1928" s="304">
        <f>INDEX(Method_calculation!$J$161:$L$184,Output_interface!I1928,Output_interface!H1928)</f>
        <v>0</v>
      </c>
      <c r="E1928" s="304">
        <f>INDEX(Method_calculation!$J$194:$L$217,Output_interface!I1928,Output_interface!H1928)</f>
        <v>0</v>
      </c>
      <c r="G1928" s="1">
        <f>VLOOKUP(A1928+1/48,Interface!$B$118:$D$483,3)</f>
        <v>5</v>
      </c>
      <c r="H1928" s="1">
        <f t="shared" si="167"/>
        <v>1</v>
      </c>
      <c r="I1928" s="1">
        <f t="shared" si="166"/>
        <v>21</v>
      </c>
    </row>
    <row r="1929" spans="1:9" x14ac:dyDescent="0.35">
      <c r="A1929" s="321">
        <f t="shared" si="164"/>
        <v>42083.874999995409</v>
      </c>
      <c r="B1929" s="303"/>
      <c r="C1929" s="303">
        <v>1894</v>
      </c>
      <c r="D1929" s="304">
        <f>INDEX(Method_calculation!$J$161:$L$184,Output_interface!I1929,Output_interface!H1929)</f>
        <v>0</v>
      </c>
      <c r="E1929" s="304">
        <f>INDEX(Method_calculation!$J$194:$L$217,Output_interface!I1929,Output_interface!H1929)</f>
        <v>0</v>
      </c>
      <c r="G1929" s="1">
        <f>VLOOKUP(A1929+1/48,Interface!$B$118:$D$483,3)</f>
        <v>5</v>
      </c>
      <c r="H1929" s="1">
        <f t="shared" si="167"/>
        <v>1</v>
      </c>
      <c r="I1929" s="1">
        <f t="shared" si="166"/>
        <v>22</v>
      </c>
    </row>
    <row r="1930" spans="1:9" x14ac:dyDescent="0.35">
      <c r="A1930" s="321">
        <f t="shared" si="164"/>
        <v>42083.916666662073</v>
      </c>
      <c r="B1930" s="303"/>
      <c r="C1930" s="303">
        <v>1895</v>
      </c>
      <c r="D1930" s="304">
        <f>INDEX(Method_calculation!$J$161:$L$184,Output_interface!I1930,Output_interface!H1930)</f>
        <v>0</v>
      </c>
      <c r="E1930" s="304">
        <f>INDEX(Method_calculation!$J$194:$L$217,Output_interface!I1930,Output_interface!H1930)</f>
        <v>0</v>
      </c>
      <c r="G1930" s="1">
        <f>VLOOKUP(A1930+1/48,Interface!$B$118:$D$483,3)</f>
        <v>5</v>
      </c>
      <c r="H1930" s="1">
        <f t="shared" si="167"/>
        <v>1</v>
      </c>
      <c r="I1930" s="1">
        <f t="shared" si="166"/>
        <v>23</v>
      </c>
    </row>
    <row r="1931" spans="1:9" x14ac:dyDescent="0.35">
      <c r="A1931" s="322">
        <f t="shared" si="164"/>
        <v>42083.958333328737</v>
      </c>
      <c r="B1931" s="306"/>
      <c r="C1931" s="306">
        <v>1896</v>
      </c>
      <c r="D1931" s="307">
        <f>INDEX(Method_calculation!$J$161:$L$184,Output_interface!I1931,Output_interface!H1931)</f>
        <v>0</v>
      </c>
      <c r="E1931" s="307">
        <f>INDEX(Method_calculation!$J$194:$L$217,Output_interface!I1931,Output_interface!H1931)</f>
        <v>0</v>
      </c>
      <c r="G1931" s="1">
        <f>VLOOKUP(A1931+1/48,Interface!$B$118:$D$483,3)</f>
        <v>5</v>
      </c>
      <c r="H1931" s="1">
        <f t="shared" si="167"/>
        <v>1</v>
      </c>
      <c r="I1931" s="1">
        <f t="shared" si="166"/>
        <v>24</v>
      </c>
    </row>
    <row r="1932" spans="1:9" x14ac:dyDescent="0.35">
      <c r="A1932" s="299">
        <f t="shared" si="164"/>
        <v>42083.999999995402</v>
      </c>
      <c r="B1932" s="300" t="str">
        <f t="shared" ref="B1932" si="169">INDEX($H$27:$H$29,H1932)</f>
        <v>Saturday</v>
      </c>
      <c r="C1932" s="300">
        <v>1897</v>
      </c>
      <c r="D1932" s="301">
        <f>INDEX(Method_calculation!$J$161:$L$184,Output_interface!I1932,Output_interface!H1932)</f>
        <v>0</v>
      </c>
      <c r="E1932" s="301">
        <f>INDEX(Method_calculation!$J$194:$L$217,Output_interface!I1932,Output_interface!H1932)</f>
        <v>0</v>
      </c>
      <c r="G1932" s="1">
        <f>VLOOKUP(A1932+1/48,Interface!$B$118:$D$483,3)</f>
        <v>6</v>
      </c>
      <c r="H1932" s="1">
        <f t="shared" si="167"/>
        <v>2</v>
      </c>
      <c r="I1932" s="1">
        <f t="shared" si="166"/>
        <v>1</v>
      </c>
    </row>
    <row r="1933" spans="1:9" x14ac:dyDescent="0.35">
      <c r="A1933" s="321">
        <f t="shared" si="164"/>
        <v>42084.041666662066</v>
      </c>
      <c r="B1933" s="303"/>
      <c r="C1933" s="303">
        <v>1898</v>
      </c>
      <c r="D1933" s="304">
        <f>INDEX(Method_calculation!$J$161:$L$184,Output_interface!I1933,Output_interface!H1933)</f>
        <v>0</v>
      </c>
      <c r="E1933" s="304">
        <f>INDEX(Method_calculation!$J$194:$L$217,Output_interface!I1933,Output_interface!H1933)</f>
        <v>0</v>
      </c>
      <c r="G1933" s="1">
        <f>VLOOKUP(A1933+1/48,Interface!$B$118:$D$483,3)</f>
        <v>6</v>
      </c>
      <c r="H1933" s="1">
        <f t="shared" si="167"/>
        <v>2</v>
      </c>
      <c r="I1933" s="1">
        <f t="shared" si="166"/>
        <v>2</v>
      </c>
    </row>
    <row r="1934" spans="1:9" x14ac:dyDescent="0.35">
      <c r="A1934" s="321">
        <f t="shared" si="164"/>
        <v>42084.08333332873</v>
      </c>
      <c r="B1934" s="303"/>
      <c r="C1934" s="303">
        <v>1899</v>
      </c>
      <c r="D1934" s="304">
        <f>INDEX(Method_calculation!$J$161:$L$184,Output_interface!I1934,Output_interface!H1934)</f>
        <v>0</v>
      </c>
      <c r="E1934" s="304">
        <f>INDEX(Method_calculation!$J$194:$L$217,Output_interface!I1934,Output_interface!H1934)</f>
        <v>0</v>
      </c>
      <c r="G1934" s="1">
        <f>VLOOKUP(A1934+1/48,Interface!$B$118:$D$483,3)</f>
        <v>6</v>
      </c>
      <c r="H1934" s="1">
        <f t="shared" si="167"/>
        <v>2</v>
      </c>
      <c r="I1934" s="1">
        <f t="shared" si="166"/>
        <v>3</v>
      </c>
    </row>
    <row r="1935" spans="1:9" x14ac:dyDescent="0.35">
      <c r="A1935" s="321">
        <f t="shared" si="164"/>
        <v>42084.124999995394</v>
      </c>
      <c r="B1935" s="303"/>
      <c r="C1935" s="303">
        <v>1900</v>
      </c>
      <c r="D1935" s="304">
        <f>INDEX(Method_calculation!$J$161:$L$184,Output_interface!I1935,Output_interface!H1935)</f>
        <v>0</v>
      </c>
      <c r="E1935" s="304">
        <f>INDEX(Method_calculation!$J$194:$L$217,Output_interface!I1935,Output_interface!H1935)</f>
        <v>0</v>
      </c>
      <c r="G1935" s="1">
        <f>VLOOKUP(A1935+1/48,Interface!$B$118:$D$483,3)</f>
        <v>6</v>
      </c>
      <c r="H1935" s="1">
        <f t="shared" si="167"/>
        <v>2</v>
      </c>
      <c r="I1935" s="1">
        <f t="shared" si="166"/>
        <v>4</v>
      </c>
    </row>
    <row r="1936" spans="1:9" x14ac:dyDescent="0.35">
      <c r="A1936" s="321">
        <f t="shared" ref="A1936:A1999" si="170">+A1935+1/24</f>
        <v>42084.166666662059</v>
      </c>
      <c r="B1936" s="303"/>
      <c r="C1936" s="303">
        <v>1901</v>
      </c>
      <c r="D1936" s="304">
        <f>INDEX(Method_calculation!$J$161:$L$184,Output_interface!I1936,Output_interface!H1936)</f>
        <v>0</v>
      </c>
      <c r="E1936" s="304">
        <f>INDEX(Method_calculation!$J$194:$L$217,Output_interface!I1936,Output_interface!H1936)</f>
        <v>0</v>
      </c>
      <c r="G1936" s="1">
        <f>VLOOKUP(A1936+1/48,Interface!$B$118:$D$483,3)</f>
        <v>6</v>
      </c>
      <c r="H1936" s="1">
        <f t="shared" si="167"/>
        <v>2</v>
      </c>
      <c r="I1936" s="1">
        <f t="shared" si="166"/>
        <v>5</v>
      </c>
    </row>
    <row r="1937" spans="1:9" x14ac:dyDescent="0.35">
      <c r="A1937" s="321">
        <f t="shared" si="170"/>
        <v>42084.208333328723</v>
      </c>
      <c r="B1937" s="303"/>
      <c r="C1937" s="303">
        <v>1902</v>
      </c>
      <c r="D1937" s="304">
        <f>INDEX(Method_calculation!$J$161:$L$184,Output_interface!I1937,Output_interface!H1937)</f>
        <v>0</v>
      </c>
      <c r="E1937" s="304">
        <f>INDEX(Method_calculation!$J$194:$L$217,Output_interface!I1937,Output_interface!H1937)</f>
        <v>0</v>
      </c>
      <c r="G1937" s="1">
        <f>VLOOKUP(A1937+1/48,Interface!$B$118:$D$483,3)</f>
        <v>6</v>
      </c>
      <c r="H1937" s="1">
        <f t="shared" si="167"/>
        <v>2</v>
      </c>
      <c r="I1937" s="1">
        <f t="shared" si="166"/>
        <v>6</v>
      </c>
    </row>
    <row r="1938" spans="1:9" x14ac:dyDescent="0.35">
      <c r="A1938" s="321">
        <f t="shared" si="170"/>
        <v>42084.249999995387</v>
      </c>
      <c r="B1938" s="303"/>
      <c r="C1938" s="303">
        <v>1903</v>
      </c>
      <c r="D1938" s="304">
        <f>INDEX(Method_calculation!$J$161:$L$184,Output_interface!I1938,Output_interface!H1938)</f>
        <v>0</v>
      </c>
      <c r="E1938" s="304">
        <f>INDEX(Method_calculation!$J$194:$L$217,Output_interface!I1938,Output_interface!H1938)</f>
        <v>0</v>
      </c>
      <c r="G1938" s="1">
        <f>VLOOKUP(A1938+1/48,Interface!$B$118:$D$483,3)</f>
        <v>6</v>
      </c>
      <c r="H1938" s="1">
        <f t="shared" si="167"/>
        <v>2</v>
      </c>
      <c r="I1938" s="1">
        <f t="shared" si="166"/>
        <v>7</v>
      </c>
    </row>
    <row r="1939" spans="1:9" x14ac:dyDescent="0.35">
      <c r="A1939" s="321">
        <f t="shared" si="170"/>
        <v>42084.291666662051</v>
      </c>
      <c r="B1939" s="303"/>
      <c r="C1939" s="303">
        <v>1904</v>
      </c>
      <c r="D1939" s="304">
        <f>INDEX(Method_calculation!$J$161:$L$184,Output_interface!I1939,Output_interface!H1939)</f>
        <v>0</v>
      </c>
      <c r="E1939" s="304">
        <f>INDEX(Method_calculation!$J$194:$L$217,Output_interface!I1939,Output_interface!H1939)</f>
        <v>0</v>
      </c>
      <c r="G1939" s="1">
        <f>VLOOKUP(A1939+1/48,Interface!$B$118:$D$483,3)</f>
        <v>6</v>
      </c>
      <c r="H1939" s="1">
        <f t="shared" si="167"/>
        <v>2</v>
      </c>
      <c r="I1939" s="1">
        <f t="shared" si="166"/>
        <v>8</v>
      </c>
    </row>
    <row r="1940" spans="1:9" x14ac:dyDescent="0.35">
      <c r="A1940" s="321">
        <f t="shared" si="170"/>
        <v>42084.333333328716</v>
      </c>
      <c r="B1940" s="303"/>
      <c r="C1940" s="303">
        <v>1905</v>
      </c>
      <c r="D1940" s="304">
        <f>INDEX(Method_calculation!$J$161:$L$184,Output_interface!I1940,Output_interface!H1940)</f>
        <v>0</v>
      </c>
      <c r="E1940" s="304">
        <f>INDEX(Method_calculation!$J$194:$L$217,Output_interface!I1940,Output_interface!H1940)</f>
        <v>0</v>
      </c>
      <c r="G1940" s="1">
        <f>VLOOKUP(A1940+1/48,Interface!$B$118:$D$483,3)</f>
        <v>6</v>
      </c>
      <c r="H1940" s="1">
        <f t="shared" si="167"/>
        <v>2</v>
      </c>
      <c r="I1940" s="1">
        <f t="shared" si="166"/>
        <v>9</v>
      </c>
    </row>
    <row r="1941" spans="1:9" x14ac:dyDescent="0.35">
      <c r="A1941" s="321">
        <f t="shared" si="170"/>
        <v>42084.37499999538</v>
      </c>
      <c r="B1941" s="303"/>
      <c r="C1941" s="303">
        <v>1906</v>
      </c>
      <c r="D1941" s="304">
        <f>INDEX(Method_calculation!$J$161:$L$184,Output_interface!I1941,Output_interface!H1941)</f>
        <v>0</v>
      </c>
      <c r="E1941" s="304">
        <f>INDEX(Method_calculation!$J$194:$L$217,Output_interface!I1941,Output_interface!H1941)</f>
        <v>0</v>
      </c>
      <c r="G1941" s="1">
        <f>VLOOKUP(A1941+1/48,Interface!$B$118:$D$483,3)</f>
        <v>6</v>
      </c>
      <c r="H1941" s="1">
        <f t="shared" si="167"/>
        <v>2</v>
      </c>
      <c r="I1941" s="1">
        <f t="shared" si="166"/>
        <v>10</v>
      </c>
    </row>
    <row r="1942" spans="1:9" x14ac:dyDescent="0.35">
      <c r="A1942" s="321">
        <f t="shared" si="170"/>
        <v>42084.416666662044</v>
      </c>
      <c r="B1942" s="303"/>
      <c r="C1942" s="303">
        <v>1907</v>
      </c>
      <c r="D1942" s="304">
        <f>INDEX(Method_calculation!$J$161:$L$184,Output_interface!I1942,Output_interface!H1942)</f>
        <v>0</v>
      </c>
      <c r="E1942" s="304">
        <f>INDEX(Method_calculation!$J$194:$L$217,Output_interface!I1942,Output_interface!H1942)</f>
        <v>0</v>
      </c>
      <c r="G1942" s="1">
        <f>VLOOKUP(A1942+1/48,Interface!$B$118:$D$483,3)</f>
        <v>6</v>
      </c>
      <c r="H1942" s="1">
        <f t="shared" si="167"/>
        <v>2</v>
      </c>
      <c r="I1942" s="1">
        <f t="shared" si="166"/>
        <v>11</v>
      </c>
    </row>
    <row r="1943" spans="1:9" x14ac:dyDescent="0.35">
      <c r="A1943" s="321">
        <f t="shared" si="170"/>
        <v>42084.458333328708</v>
      </c>
      <c r="B1943" s="303"/>
      <c r="C1943" s="303">
        <v>1908</v>
      </c>
      <c r="D1943" s="304">
        <f>INDEX(Method_calculation!$J$161:$L$184,Output_interface!I1943,Output_interface!H1943)</f>
        <v>0</v>
      </c>
      <c r="E1943" s="304">
        <f>INDEX(Method_calculation!$J$194:$L$217,Output_interface!I1943,Output_interface!H1943)</f>
        <v>0</v>
      </c>
      <c r="G1943" s="1">
        <f>VLOOKUP(A1943+1/48,Interface!$B$118:$D$483,3)</f>
        <v>6</v>
      </c>
      <c r="H1943" s="1">
        <f t="shared" si="167"/>
        <v>2</v>
      </c>
      <c r="I1943" s="1">
        <f t="shared" si="166"/>
        <v>12</v>
      </c>
    </row>
    <row r="1944" spans="1:9" x14ac:dyDescent="0.35">
      <c r="A1944" s="321">
        <f t="shared" si="170"/>
        <v>42084.499999995372</v>
      </c>
      <c r="B1944" s="303"/>
      <c r="C1944" s="303">
        <v>1909</v>
      </c>
      <c r="D1944" s="304">
        <f>INDEX(Method_calculation!$J$161:$L$184,Output_interface!I1944,Output_interface!H1944)</f>
        <v>0</v>
      </c>
      <c r="E1944" s="304">
        <f>INDEX(Method_calculation!$J$194:$L$217,Output_interface!I1944,Output_interface!H1944)</f>
        <v>0</v>
      </c>
      <c r="G1944" s="1">
        <f>VLOOKUP(A1944+1/48,Interface!$B$118:$D$483,3)</f>
        <v>6</v>
      </c>
      <c r="H1944" s="1">
        <f t="shared" si="167"/>
        <v>2</v>
      </c>
      <c r="I1944" s="1">
        <f t="shared" si="166"/>
        <v>13</v>
      </c>
    </row>
    <row r="1945" spans="1:9" x14ac:dyDescent="0.35">
      <c r="A1945" s="321">
        <f t="shared" si="170"/>
        <v>42084.541666662037</v>
      </c>
      <c r="B1945" s="303"/>
      <c r="C1945" s="303">
        <v>1910</v>
      </c>
      <c r="D1945" s="304">
        <f>INDEX(Method_calculation!$J$161:$L$184,Output_interface!I1945,Output_interface!H1945)</f>
        <v>0</v>
      </c>
      <c r="E1945" s="304">
        <f>INDEX(Method_calculation!$J$194:$L$217,Output_interface!I1945,Output_interface!H1945)</f>
        <v>0</v>
      </c>
      <c r="G1945" s="1">
        <f>VLOOKUP(A1945+1/48,Interface!$B$118:$D$483,3)</f>
        <v>6</v>
      </c>
      <c r="H1945" s="1">
        <f t="shared" si="167"/>
        <v>2</v>
      </c>
      <c r="I1945" s="1">
        <f t="shared" si="166"/>
        <v>14</v>
      </c>
    </row>
    <row r="1946" spans="1:9" x14ac:dyDescent="0.35">
      <c r="A1946" s="321">
        <f t="shared" si="170"/>
        <v>42084.583333328701</v>
      </c>
      <c r="B1946" s="303"/>
      <c r="C1946" s="303">
        <v>1911</v>
      </c>
      <c r="D1946" s="304">
        <f>INDEX(Method_calculation!$J$161:$L$184,Output_interface!I1946,Output_interface!H1946)</f>
        <v>0</v>
      </c>
      <c r="E1946" s="304">
        <f>INDEX(Method_calculation!$J$194:$L$217,Output_interface!I1946,Output_interface!H1946)</f>
        <v>0</v>
      </c>
      <c r="G1946" s="1">
        <f>VLOOKUP(A1946+1/48,Interface!$B$118:$D$483,3)</f>
        <v>6</v>
      </c>
      <c r="H1946" s="1">
        <f t="shared" si="167"/>
        <v>2</v>
      </c>
      <c r="I1946" s="1">
        <f t="shared" si="166"/>
        <v>15</v>
      </c>
    </row>
    <row r="1947" spans="1:9" x14ac:dyDescent="0.35">
      <c r="A1947" s="321">
        <f t="shared" si="170"/>
        <v>42084.624999995365</v>
      </c>
      <c r="B1947" s="303"/>
      <c r="C1947" s="303">
        <v>1912</v>
      </c>
      <c r="D1947" s="304">
        <f>INDEX(Method_calculation!$J$161:$L$184,Output_interface!I1947,Output_interface!H1947)</f>
        <v>0</v>
      </c>
      <c r="E1947" s="304">
        <f>INDEX(Method_calculation!$J$194:$L$217,Output_interface!I1947,Output_interface!H1947)</f>
        <v>0</v>
      </c>
      <c r="G1947" s="1">
        <f>VLOOKUP(A1947+1/48,Interface!$B$118:$D$483,3)</f>
        <v>6</v>
      </c>
      <c r="H1947" s="1">
        <f t="shared" si="167"/>
        <v>2</v>
      </c>
      <c r="I1947" s="1">
        <f t="shared" si="166"/>
        <v>16</v>
      </c>
    </row>
    <row r="1948" spans="1:9" x14ac:dyDescent="0.35">
      <c r="A1948" s="321">
        <f t="shared" si="170"/>
        <v>42084.666666662029</v>
      </c>
      <c r="B1948" s="303"/>
      <c r="C1948" s="303">
        <v>1913</v>
      </c>
      <c r="D1948" s="304">
        <f>INDEX(Method_calculation!$J$161:$L$184,Output_interface!I1948,Output_interface!H1948)</f>
        <v>0</v>
      </c>
      <c r="E1948" s="304">
        <f>INDEX(Method_calculation!$J$194:$L$217,Output_interface!I1948,Output_interface!H1948)</f>
        <v>0</v>
      </c>
      <c r="G1948" s="1">
        <f>VLOOKUP(A1948+1/48,Interface!$B$118:$D$483,3)</f>
        <v>6</v>
      </c>
      <c r="H1948" s="1">
        <f t="shared" si="167"/>
        <v>2</v>
      </c>
      <c r="I1948" s="1">
        <f t="shared" si="166"/>
        <v>17</v>
      </c>
    </row>
    <row r="1949" spans="1:9" x14ac:dyDescent="0.35">
      <c r="A1949" s="321">
        <f t="shared" si="170"/>
        <v>42084.708333328694</v>
      </c>
      <c r="B1949" s="303"/>
      <c r="C1949" s="303">
        <v>1914</v>
      </c>
      <c r="D1949" s="304">
        <f>INDEX(Method_calculation!$J$161:$L$184,Output_interface!I1949,Output_interface!H1949)</f>
        <v>0</v>
      </c>
      <c r="E1949" s="304">
        <f>INDEX(Method_calculation!$J$194:$L$217,Output_interface!I1949,Output_interface!H1949)</f>
        <v>0</v>
      </c>
      <c r="G1949" s="1">
        <f>VLOOKUP(A1949+1/48,Interface!$B$118:$D$483,3)</f>
        <v>6</v>
      </c>
      <c r="H1949" s="1">
        <f t="shared" si="167"/>
        <v>2</v>
      </c>
      <c r="I1949" s="1">
        <f t="shared" si="166"/>
        <v>18</v>
      </c>
    </row>
    <row r="1950" spans="1:9" x14ac:dyDescent="0.35">
      <c r="A1950" s="321">
        <f t="shared" si="170"/>
        <v>42084.749999995358</v>
      </c>
      <c r="B1950" s="303"/>
      <c r="C1950" s="303">
        <v>1915</v>
      </c>
      <c r="D1950" s="304">
        <f>INDEX(Method_calculation!$J$161:$L$184,Output_interface!I1950,Output_interface!H1950)</f>
        <v>0</v>
      </c>
      <c r="E1950" s="304">
        <f>INDEX(Method_calculation!$J$194:$L$217,Output_interface!I1950,Output_interface!H1950)</f>
        <v>0</v>
      </c>
      <c r="G1950" s="1">
        <f>VLOOKUP(A1950+1/48,Interface!$B$118:$D$483,3)</f>
        <v>6</v>
      </c>
      <c r="H1950" s="1">
        <f t="shared" si="167"/>
        <v>2</v>
      </c>
      <c r="I1950" s="1">
        <f t="shared" si="166"/>
        <v>19</v>
      </c>
    </row>
    <row r="1951" spans="1:9" x14ac:dyDescent="0.35">
      <c r="A1951" s="321">
        <f t="shared" si="170"/>
        <v>42084.791666662022</v>
      </c>
      <c r="B1951" s="303"/>
      <c r="C1951" s="303">
        <v>1916</v>
      </c>
      <c r="D1951" s="304">
        <f>INDEX(Method_calculation!$J$161:$L$184,Output_interface!I1951,Output_interface!H1951)</f>
        <v>0</v>
      </c>
      <c r="E1951" s="304">
        <f>INDEX(Method_calculation!$J$194:$L$217,Output_interface!I1951,Output_interface!H1951)</f>
        <v>0</v>
      </c>
      <c r="G1951" s="1">
        <f>VLOOKUP(A1951+1/48,Interface!$B$118:$D$483,3)</f>
        <v>6</v>
      </c>
      <c r="H1951" s="1">
        <f t="shared" si="167"/>
        <v>2</v>
      </c>
      <c r="I1951" s="1">
        <f t="shared" si="166"/>
        <v>20</v>
      </c>
    </row>
    <row r="1952" spans="1:9" x14ac:dyDescent="0.35">
      <c r="A1952" s="321">
        <f t="shared" si="170"/>
        <v>42084.833333328686</v>
      </c>
      <c r="B1952" s="303"/>
      <c r="C1952" s="303">
        <v>1917</v>
      </c>
      <c r="D1952" s="304">
        <f>INDEX(Method_calculation!$J$161:$L$184,Output_interface!I1952,Output_interface!H1952)</f>
        <v>0</v>
      </c>
      <c r="E1952" s="304">
        <f>INDEX(Method_calculation!$J$194:$L$217,Output_interface!I1952,Output_interface!H1952)</f>
        <v>0</v>
      </c>
      <c r="G1952" s="1">
        <f>VLOOKUP(A1952+1/48,Interface!$B$118:$D$483,3)</f>
        <v>6</v>
      </c>
      <c r="H1952" s="1">
        <f t="shared" si="167"/>
        <v>2</v>
      </c>
      <c r="I1952" s="1">
        <f t="shared" si="166"/>
        <v>21</v>
      </c>
    </row>
    <row r="1953" spans="1:9" x14ac:dyDescent="0.35">
      <c r="A1953" s="321">
        <f t="shared" si="170"/>
        <v>42084.874999995351</v>
      </c>
      <c r="B1953" s="303"/>
      <c r="C1953" s="303">
        <v>1918</v>
      </c>
      <c r="D1953" s="304">
        <f>INDEX(Method_calculation!$J$161:$L$184,Output_interface!I1953,Output_interface!H1953)</f>
        <v>0</v>
      </c>
      <c r="E1953" s="304">
        <f>INDEX(Method_calculation!$J$194:$L$217,Output_interface!I1953,Output_interface!H1953)</f>
        <v>0</v>
      </c>
      <c r="G1953" s="1">
        <f>VLOOKUP(A1953+1/48,Interface!$B$118:$D$483,3)</f>
        <v>6</v>
      </c>
      <c r="H1953" s="1">
        <f t="shared" si="167"/>
        <v>2</v>
      </c>
      <c r="I1953" s="1">
        <f t="shared" si="166"/>
        <v>22</v>
      </c>
    </row>
    <row r="1954" spans="1:9" x14ac:dyDescent="0.35">
      <c r="A1954" s="321">
        <f t="shared" si="170"/>
        <v>42084.916666662015</v>
      </c>
      <c r="B1954" s="303"/>
      <c r="C1954" s="303">
        <v>1919</v>
      </c>
      <c r="D1954" s="304">
        <f>INDEX(Method_calculation!$J$161:$L$184,Output_interface!I1954,Output_interface!H1954)</f>
        <v>0</v>
      </c>
      <c r="E1954" s="304">
        <f>INDEX(Method_calculation!$J$194:$L$217,Output_interface!I1954,Output_interface!H1954)</f>
        <v>0</v>
      </c>
      <c r="G1954" s="1">
        <f>VLOOKUP(A1954+1/48,Interface!$B$118:$D$483,3)</f>
        <v>6</v>
      </c>
      <c r="H1954" s="1">
        <f t="shared" si="167"/>
        <v>2</v>
      </c>
      <c r="I1954" s="1">
        <f t="shared" si="166"/>
        <v>23</v>
      </c>
    </row>
    <row r="1955" spans="1:9" x14ac:dyDescent="0.35">
      <c r="A1955" s="322">
        <f t="shared" si="170"/>
        <v>42084.958333328679</v>
      </c>
      <c r="B1955" s="306"/>
      <c r="C1955" s="306">
        <v>1920</v>
      </c>
      <c r="D1955" s="307">
        <f>INDEX(Method_calculation!$J$161:$L$184,Output_interface!I1955,Output_interface!H1955)</f>
        <v>0</v>
      </c>
      <c r="E1955" s="307">
        <f>INDEX(Method_calculation!$J$194:$L$217,Output_interface!I1955,Output_interface!H1955)</f>
        <v>0</v>
      </c>
      <c r="G1955" s="1">
        <f>VLOOKUP(A1955+1/48,Interface!$B$118:$D$483,3)</f>
        <v>6</v>
      </c>
      <c r="H1955" s="1">
        <f t="shared" si="167"/>
        <v>2</v>
      </c>
      <c r="I1955" s="1">
        <f t="shared" si="166"/>
        <v>24</v>
      </c>
    </row>
    <row r="1956" spans="1:9" x14ac:dyDescent="0.35">
      <c r="A1956" s="299">
        <f t="shared" si="170"/>
        <v>42084.999999995343</v>
      </c>
      <c r="B1956" s="300" t="str">
        <f t="shared" ref="B1956" si="171">INDEX($H$27:$H$29,H1956)</f>
        <v>Holiday</v>
      </c>
      <c r="C1956" s="300">
        <v>1921</v>
      </c>
      <c r="D1956" s="301">
        <f>INDEX(Method_calculation!$J$161:$L$184,Output_interface!I1956,Output_interface!H1956)</f>
        <v>0</v>
      </c>
      <c r="E1956" s="301">
        <f>INDEX(Method_calculation!$J$194:$L$217,Output_interface!I1956,Output_interface!H1956)</f>
        <v>0</v>
      </c>
      <c r="G1956" s="1">
        <f>VLOOKUP(A1956+1/48,Interface!$B$118:$D$483,3)</f>
        <v>7</v>
      </c>
      <c r="H1956" s="1">
        <f t="shared" si="167"/>
        <v>3</v>
      </c>
      <c r="I1956" s="1">
        <f t="shared" ref="I1956:I2019" si="172">MOD(C1956-1,24)+1</f>
        <v>1</v>
      </c>
    </row>
    <row r="1957" spans="1:9" x14ac:dyDescent="0.35">
      <c r="A1957" s="321">
        <f t="shared" si="170"/>
        <v>42085.041666662008</v>
      </c>
      <c r="B1957" s="303"/>
      <c r="C1957" s="303">
        <v>1922</v>
      </c>
      <c r="D1957" s="304">
        <f>INDEX(Method_calculation!$J$161:$L$184,Output_interface!I1957,Output_interface!H1957)</f>
        <v>0</v>
      </c>
      <c r="E1957" s="304">
        <f>INDEX(Method_calculation!$J$194:$L$217,Output_interface!I1957,Output_interface!H1957)</f>
        <v>0</v>
      </c>
      <c r="G1957" s="1">
        <f>VLOOKUP(A1957+1/48,Interface!$B$118:$D$483,3)</f>
        <v>7</v>
      </c>
      <c r="H1957" s="1">
        <f t="shared" ref="H1957:H2020" si="173">IF(G1957=7,3,IF(G1957=6,2,1))</f>
        <v>3</v>
      </c>
      <c r="I1957" s="1">
        <f t="shared" si="172"/>
        <v>2</v>
      </c>
    </row>
    <row r="1958" spans="1:9" x14ac:dyDescent="0.35">
      <c r="A1958" s="321">
        <f t="shared" si="170"/>
        <v>42085.083333328672</v>
      </c>
      <c r="B1958" s="303"/>
      <c r="C1958" s="303">
        <v>1923</v>
      </c>
      <c r="D1958" s="304">
        <f>INDEX(Method_calculation!$J$161:$L$184,Output_interface!I1958,Output_interface!H1958)</f>
        <v>0</v>
      </c>
      <c r="E1958" s="304">
        <f>INDEX(Method_calculation!$J$194:$L$217,Output_interface!I1958,Output_interface!H1958)</f>
        <v>0</v>
      </c>
      <c r="G1958" s="1">
        <f>VLOOKUP(A1958+1/48,Interface!$B$118:$D$483,3)</f>
        <v>7</v>
      </c>
      <c r="H1958" s="1">
        <f t="shared" si="173"/>
        <v>3</v>
      </c>
      <c r="I1958" s="1">
        <f t="shared" si="172"/>
        <v>3</v>
      </c>
    </row>
    <row r="1959" spans="1:9" x14ac:dyDescent="0.35">
      <c r="A1959" s="321">
        <f t="shared" si="170"/>
        <v>42085.124999995336</v>
      </c>
      <c r="B1959" s="303"/>
      <c r="C1959" s="303">
        <v>1924</v>
      </c>
      <c r="D1959" s="304">
        <f>INDEX(Method_calculation!$J$161:$L$184,Output_interface!I1959,Output_interface!H1959)</f>
        <v>0</v>
      </c>
      <c r="E1959" s="304">
        <f>INDEX(Method_calculation!$J$194:$L$217,Output_interface!I1959,Output_interface!H1959)</f>
        <v>0</v>
      </c>
      <c r="G1959" s="1">
        <f>VLOOKUP(A1959+1/48,Interface!$B$118:$D$483,3)</f>
        <v>7</v>
      </c>
      <c r="H1959" s="1">
        <f t="shared" si="173"/>
        <v>3</v>
      </c>
      <c r="I1959" s="1">
        <f t="shared" si="172"/>
        <v>4</v>
      </c>
    </row>
    <row r="1960" spans="1:9" x14ac:dyDescent="0.35">
      <c r="A1960" s="321">
        <f t="shared" si="170"/>
        <v>42085.166666662</v>
      </c>
      <c r="B1960" s="303"/>
      <c r="C1960" s="303">
        <v>1925</v>
      </c>
      <c r="D1960" s="304">
        <f>INDEX(Method_calculation!$J$161:$L$184,Output_interface!I1960,Output_interface!H1960)</f>
        <v>0</v>
      </c>
      <c r="E1960" s="304">
        <f>INDEX(Method_calculation!$J$194:$L$217,Output_interface!I1960,Output_interface!H1960)</f>
        <v>0</v>
      </c>
      <c r="G1960" s="1">
        <f>VLOOKUP(A1960+1/48,Interface!$B$118:$D$483,3)</f>
        <v>7</v>
      </c>
      <c r="H1960" s="1">
        <f t="shared" si="173"/>
        <v>3</v>
      </c>
      <c r="I1960" s="1">
        <f t="shared" si="172"/>
        <v>5</v>
      </c>
    </row>
    <row r="1961" spans="1:9" x14ac:dyDescent="0.35">
      <c r="A1961" s="321">
        <f t="shared" si="170"/>
        <v>42085.208333328665</v>
      </c>
      <c r="B1961" s="303"/>
      <c r="C1961" s="303">
        <v>1926</v>
      </c>
      <c r="D1961" s="304">
        <f>INDEX(Method_calculation!$J$161:$L$184,Output_interface!I1961,Output_interface!H1961)</f>
        <v>0</v>
      </c>
      <c r="E1961" s="304">
        <f>INDEX(Method_calculation!$J$194:$L$217,Output_interface!I1961,Output_interface!H1961)</f>
        <v>0</v>
      </c>
      <c r="G1961" s="1">
        <f>VLOOKUP(A1961+1/48,Interface!$B$118:$D$483,3)</f>
        <v>7</v>
      </c>
      <c r="H1961" s="1">
        <f t="shared" si="173"/>
        <v>3</v>
      </c>
      <c r="I1961" s="1">
        <f t="shared" si="172"/>
        <v>6</v>
      </c>
    </row>
    <row r="1962" spans="1:9" x14ac:dyDescent="0.35">
      <c r="A1962" s="321">
        <f t="shared" si="170"/>
        <v>42085.249999995329</v>
      </c>
      <c r="B1962" s="303"/>
      <c r="C1962" s="303">
        <v>1927</v>
      </c>
      <c r="D1962" s="304">
        <f>INDEX(Method_calculation!$J$161:$L$184,Output_interface!I1962,Output_interface!H1962)</f>
        <v>0</v>
      </c>
      <c r="E1962" s="304">
        <f>INDEX(Method_calculation!$J$194:$L$217,Output_interface!I1962,Output_interface!H1962)</f>
        <v>0</v>
      </c>
      <c r="G1962" s="1">
        <f>VLOOKUP(A1962+1/48,Interface!$B$118:$D$483,3)</f>
        <v>7</v>
      </c>
      <c r="H1962" s="1">
        <f t="shared" si="173"/>
        <v>3</v>
      </c>
      <c r="I1962" s="1">
        <f t="shared" si="172"/>
        <v>7</v>
      </c>
    </row>
    <row r="1963" spans="1:9" x14ac:dyDescent="0.35">
      <c r="A1963" s="321">
        <f t="shared" si="170"/>
        <v>42085.291666661993</v>
      </c>
      <c r="B1963" s="303"/>
      <c r="C1963" s="303">
        <v>1928</v>
      </c>
      <c r="D1963" s="304">
        <f>INDEX(Method_calculation!$J$161:$L$184,Output_interface!I1963,Output_interface!H1963)</f>
        <v>0</v>
      </c>
      <c r="E1963" s="304">
        <f>INDEX(Method_calculation!$J$194:$L$217,Output_interface!I1963,Output_interface!H1963)</f>
        <v>0</v>
      </c>
      <c r="G1963" s="1">
        <f>VLOOKUP(A1963+1/48,Interface!$B$118:$D$483,3)</f>
        <v>7</v>
      </c>
      <c r="H1963" s="1">
        <f t="shared" si="173"/>
        <v>3</v>
      </c>
      <c r="I1963" s="1">
        <f t="shared" si="172"/>
        <v>8</v>
      </c>
    </row>
    <row r="1964" spans="1:9" x14ac:dyDescent="0.35">
      <c r="A1964" s="321">
        <f t="shared" si="170"/>
        <v>42085.333333328657</v>
      </c>
      <c r="B1964" s="303"/>
      <c r="C1964" s="303">
        <v>1929</v>
      </c>
      <c r="D1964" s="304">
        <f>INDEX(Method_calculation!$J$161:$L$184,Output_interface!I1964,Output_interface!H1964)</f>
        <v>0</v>
      </c>
      <c r="E1964" s="304">
        <f>INDEX(Method_calculation!$J$194:$L$217,Output_interface!I1964,Output_interface!H1964)</f>
        <v>0</v>
      </c>
      <c r="G1964" s="1">
        <f>VLOOKUP(A1964+1/48,Interface!$B$118:$D$483,3)</f>
        <v>7</v>
      </c>
      <c r="H1964" s="1">
        <f t="shared" si="173"/>
        <v>3</v>
      </c>
      <c r="I1964" s="1">
        <f t="shared" si="172"/>
        <v>9</v>
      </c>
    </row>
    <row r="1965" spans="1:9" x14ac:dyDescent="0.35">
      <c r="A1965" s="321">
        <f t="shared" si="170"/>
        <v>42085.374999995322</v>
      </c>
      <c r="B1965" s="303"/>
      <c r="C1965" s="303">
        <v>1930</v>
      </c>
      <c r="D1965" s="304">
        <f>INDEX(Method_calculation!$J$161:$L$184,Output_interface!I1965,Output_interface!H1965)</f>
        <v>0</v>
      </c>
      <c r="E1965" s="304">
        <f>INDEX(Method_calculation!$J$194:$L$217,Output_interface!I1965,Output_interface!H1965)</f>
        <v>0</v>
      </c>
      <c r="G1965" s="1">
        <f>VLOOKUP(A1965+1/48,Interface!$B$118:$D$483,3)</f>
        <v>7</v>
      </c>
      <c r="H1965" s="1">
        <f t="shared" si="173"/>
        <v>3</v>
      </c>
      <c r="I1965" s="1">
        <f t="shared" si="172"/>
        <v>10</v>
      </c>
    </row>
    <row r="1966" spans="1:9" x14ac:dyDescent="0.35">
      <c r="A1966" s="321">
        <f t="shared" si="170"/>
        <v>42085.416666661986</v>
      </c>
      <c r="B1966" s="303"/>
      <c r="C1966" s="303">
        <v>1931</v>
      </c>
      <c r="D1966" s="304">
        <f>INDEX(Method_calculation!$J$161:$L$184,Output_interface!I1966,Output_interface!H1966)</f>
        <v>0</v>
      </c>
      <c r="E1966" s="304">
        <f>INDEX(Method_calculation!$J$194:$L$217,Output_interface!I1966,Output_interface!H1966)</f>
        <v>0</v>
      </c>
      <c r="G1966" s="1">
        <f>VLOOKUP(A1966+1/48,Interface!$B$118:$D$483,3)</f>
        <v>7</v>
      </c>
      <c r="H1966" s="1">
        <f t="shared" si="173"/>
        <v>3</v>
      </c>
      <c r="I1966" s="1">
        <f t="shared" si="172"/>
        <v>11</v>
      </c>
    </row>
    <row r="1967" spans="1:9" x14ac:dyDescent="0.35">
      <c r="A1967" s="321">
        <f t="shared" si="170"/>
        <v>42085.45833332865</v>
      </c>
      <c r="B1967" s="303"/>
      <c r="C1967" s="303">
        <v>1932</v>
      </c>
      <c r="D1967" s="304">
        <f>INDEX(Method_calculation!$J$161:$L$184,Output_interface!I1967,Output_interface!H1967)</f>
        <v>0</v>
      </c>
      <c r="E1967" s="304">
        <f>INDEX(Method_calculation!$J$194:$L$217,Output_interface!I1967,Output_interface!H1967)</f>
        <v>0</v>
      </c>
      <c r="G1967" s="1">
        <f>VLOOKUP(A1967+1/48,Interface!$B$118:$D$483,3)</f>
        <v>7</v>
      </c>
      <c r="H1967" s="1">
        <f t="shared" si="173"/>
        <v>3</v>
      </c>
      <c r="I1967" s="1">
        <f t="shared" si="172"/>
        <v>12</v>
      </c>
    </row>
    <row r="1968" spans="1:9" x14ac:dyDescent="0.35">
      <c r="A1968" s="321">
        <f t="shared" si="170"/>
        <v>42085.499999995314</v>
      </c>
      <c r="B1968" s="303"/>
      <c r="C1968" s="303">
        <v>1933</v>
      </c>
      <c r="D1968" s="304">
        <f>INDEX(Method_calculation!$J$161:$L$184,Output_interface!I1968,Output_interface!H1968)</f>
        <v>0</v>
      </c>
      <c r="E1968" s="304">
        <f>INDEX(Method_calculation!$J$194:$L$217,Output_interface!I1968,Output_interface!H1968)</f>
        <v>0</v>
      </c>
      <c r="G1968" s="1">
        <f>VLOOKUP(A1968+1/48,Interface!$B$118:$D$483,3)</f>
        <v>7</v>
      </c>
      <c r="H1968" s="1">
        <f t="shared" si="173"/>
        <v>3</v>
      </c>
      <c r="I1968" s="1">
        <f t="shared" si="172"/>
        <v>13</v>
      </c>
    </row>
    <row r="1969" spans="1:9" x14ac:dyDescent="0.35">
      <c r="A1969" s="321">
        <f t="shared" si="170"/>
        <v>42085.541666661979</v>
      </c>
      <c r="B1969" s="303"/>
      <c r="C1969" s="303">
        <v>1934</v>
      </c>
      <c r="D1969" s="304">
        <f>INDEX(Method_calculation!$J$161:$L$184,Output_interface!I1969,Output_interface!H1969)</f>
        <v>0</v>
      </c>
      <c r="E1969" s="304">
        <f>INDEX(Method_calculation!$J$194:$L$217,Output_interface!I1969,Output_interface!H1969)</f>
        <v>0</v>
      </c>
      <c r="G1969" s="1">
        <f>VLOOKUP(A1969+1/48,Interface!$B$118:$D$483,3)</f>
        <v>7</v>
      </c>
      <c r="H1969" s="1">
        <f t="shared" si="173"/>
        <v>3</v>
      </c>
      <c r="I1969" s="1">
        <f t="shared" si="172"/>
        <v>14</v>
      </c>
    </row>
    <row r="1970" spans="1:9" x14ac:dyDescent="0.35">
      <c r="A1970" s="321">
        <f t="shared" si="170"/>
        <v>42085.583333328643</v>
      </c>
      <c r="B1970" s="303"/>
      <c r="C1970" s="303">
        <v>1935</v>
      </c>
      <c r="D1970" s="304">
        <f>INDEX(Method_calculation!$J$161:$L$184,Output_interface!I1970,Output_interface!H1970)</f>
        <v>0</v>
      </c>
      <c r="E1970" s="304">
        <f>INDEX(Method_calculation!$J$194:$L$217,Output_interface!I1970,Output_interface!H1970)</f>
        <v>0</v>
      </c>
      <c r="G1970" s="1">
        <f>VLOOKUP(A1970+1/48,Interface!$B$118:$D$483,3)</f>
        <v>7</v>
      </c>
      <c r="H1970" s="1">
        <f t="shared" si="173"/>
        <v>3</v>
      </c>
      <c r="I1970" s="1">
        <f t="shared" si="172"/>
        <v>15</v>
      </c>
    </row>
    <row r="1971" spans="1:9" x14ac:dyDescent="0.35">
      <c r="A1971" s="321">
        <f t="shared" si="170"/>
        <v>42085.624999995307</v>
      </c>
      <c r="B1971" s="303"/>
      <c r="C1971" s="303">
        <v>1936</v>
      </c>
      <c r="D1971" s="304">
        <f>INDEX(Method_calculation!$J$161:$L$184,Output_interface!I1971,Output_interface!H1971)</f>
        <v>0</v>
      </c>
      <c r="E1971" s="304">
        <f>INDEX(Method_calculation!$J$194:$L$217,Output_interface!I1971,Output_interface!H1971)</f>
        <v>0</v>
      </c>
      <c r="G1971" s="1">
        <f>VLOOKUP(A1971+1/48,Interface!$B$118:$D$483,3)</f>
        <v>7</v>
      </c>
      <c r="H1971" s="1">
        <f t="shared" si="173"/>
        <v>3</v>
      </c>
      <c r="I1971" s="1">
        <f t="shared" si="172"/>
        <v>16</v>
      </c>
    </row>
    <row r="1972" spans="1:9" x14ac:dyDescent="0.35">
      <c r="A1972" s="321">
        <f t="shared" si="170"/>
        <v>42085.666666661971</v>
      </c>
      <c r="B1972" s="303"/>
      <c r="C1972" s="303">
        <v>1937</v>
      </c>
      <c r="D1972" s="304">
        <f>INDEX(Method_calculation!$J$161:$L$184,Output_interface!I1972,Output_interface!H1972)</f>
        <v>0</v>
      </c>
      <c r="E1972" s="304">
        <f>INDEX(Method_calculation!$J$194:$L$217,Output_interface!I1972,Output_interface!H1972)</f>
        <v>0</v>
      </c>
      <c r="G1972" s="1">
        <f>VLOOKUP(A1972+1/48,Interface!$B$118:$D$483,3)</f>
        <v>7</v>
      </c>
      <c r="H1972" s="1">
        <f t="shared" si="173"/>
        <v>3</v>
      </c>
      <c r="I1972" s="1">
        <f t="shared" si="172"/>
        <v>17</v>
      </c>
    </row>
    <row r="1973" spans="1:9" x14ac:dyDescent="0.35">
      <c r="A1973" s="321">
        <f t="shared" si="170"/>
        <v>42085.708333328635</v>
      </c>
      <c r="B1973" s="303"/>
      <c r="C1973" s="303">
        <v>1938</v>
      </c>
      <c r="D1973" s="304">
        <f>INDEX(Method_calculation!$J$161:$L$184,Output_interface!I1973,Output_interface!H1973)</f>
        <v>0</v>
      </c>
      <c r="E1973" s="304">
        <f>INDEX(Method_calculation!$J$194:$L$217,Output_interface!I1973,Output_interface!H1973)</f>
        <v>0</v>
      </c>
      <c r="G1973" s="1">
        <f>VLOOKUP(A1973+1/48,Interface!$B$118:$D$483,3)</f>
        <v>7</v>
      </c>
      <c r="H1973" s="1">
        <f t="shared" si="173"/>
        <v>3</v>
      </c>
      <c r="I1973" s="1">
        <f t="shared" si="172"/>
        <v>18</v>
      </c>
    </row>
    <row r="1974" spans="1:9" x14ac:dyDescent="0.35">
      <c r="A1974" s="321">
        <f t="shared" si="170"/>
        <v>42085.7499999953</v>
      </c>
      <c r="B1974" s="303"/>
      <c r="C1974" s="303">
        <v>1939</v>
      </c>
      <c r="D1974" s="304">
        <f>INDEX(Method_calculation!$J$161:$L$184,Output_interface!I1974,Output_interface!H1974)</f>
        <v>0</v>
      </c>
      <c r="E1974" s="304">
        <f>INDEX(Method_calculation!$J$194:$L$217,Output_interface!I1974,Output_interface!H1974)</f>
        <v>0</v>
      </c>
      <c r="G1974" s="1">
        <f>VLOOKUP(A1974+1/48,Interface!$B$118:$D$483,3)</f>
        <v>7</v>
      </c>
      <c r="H1974" s="1">
        <f t="shared" si="173"/>
        <v>3</v>
      </c>
      <c r="I1974" s="1">
        <f t="shared" si="172"/>
        <v>19</v>
      </c>
    </row>
    <row r="1975" spans="1:9" x14ac:dyDescent="0.35">
      <c r="A1975" s="321">
        <f t="shared" si="170"/>
        <v>42085.791666661964</v>
      </c>
      <c r="B1975" s="303"/>
      <c r="C1975" s="303">
        <v>1940</v>
      </c>
      <c r="D1975" s="304">
        <f>INDEX(Method_calculation!$J$161:$L$184,Output_interface!I1975,Output_interface!H1975)</f>
        <v>0</v>
      </c>
      <c r="E1975" s="304">
        <f>INDEX(Method_calculation!$J$194:$L$217,Output_interface!I1975,Output_interface!H1975)</f>
        <v>0</v>
      </c>
      <c r="G1975" s="1">
        <f>VLOOKUP(A1975+1/48,Interface!$B$118:$D$483,3)</f>
        <v>7</v>
      </c>
      <c r="H1975" s="1">
        <f t="shared" si="173"/>
        <v>3</v>
      </c>
      <c r="I1975" s="1">
        <f t="shared" si="172"/>
        <v>20</v>
      </c>
    </row>
    <row r="1976" spans="1:9" x14ac:dyDescent="0.35">
      <c r="A1976" s="321">
        <f t="shared" si="170"/>
        <v>42085.833333328628</v>
      </c>
      <c r="B1976" s="303"/>
      <c r="C1976" s="303">
        <v>1941</v>
      </c>
      <c r="D1976" s="304">
        <f>INDEX(Method_calculation!$J$161:$L$184,Output_interface!I1976,Output_interface!H1976)</f>
        <v>0</v>
      </c>
      <c r="E1976" s="304">
        <f>INDEX(Method_calculation!$J$194:$L$217,Output_interface!I1976,Output_interface!H1976)</f>
        <v>0</v>
      </c>
      <c r="G1976" s="1">
        <f>VLOOKUP(A1976+1/48,Interface!$B$118:$D$483,3)</f>
        <v>7</v>
      </c>
      <c r="H1976" s="1">
        <f t="shared" si="173"/>
        <v>3</v>
      </c>
      <c r="I1976" s="1">
        <f t="shared" si="172"/>
        <v>21</v>
      </c>
    </row>
    <row r="1977" spans="1:9" x14ac:dyDescent="0.35">
      <c r="A1977" s="321">
        <f t="shared" si="170"/>
        <v>42085.874999995292</v>
      </c>
      <c r="B1977" s="303"/>
      <c r="C1977" s="303">
        <v>1942</v>
      </c>
      <c r="D1977" s="304">
        <f>INDEX(Method_calculation!$J$161:$L$184,Output_interface!I1977,Output_interface!H1977)</f>
        <v>0</v>
      </c>
      <c r="E1977" s="304">
        <f>INDEX(Method_calculation!$J$194:$L$217,Output_interface!I1977,Output_interface!H1977)</f>
        <v>0</v>
      </c>
      <c r="G1977" s="1">
        <f>VLOOKUP(A1977+1/48,Interface!$B$118:$D$483,3)</f>
        <v>7</v>
      </c>
      <c r="H1977" s="1">
        <f t="shared" si="173"/>
        <v>3</v>
      </c>
      <c r="I1977" s="1">
        <f t="shared" si="172"/>
        <v>22</v>
      </c>
    </row>
    <row r="1978" spans="1:9" x14ac:dyDescent="0.35">
      <c r="A1978" s="321">
        <f t="shared" si="170"/>
        <v>42085.916666661957</v>
      </c>
      <c r="B1978" s="303"/>
      <c r="C1978" s="303">
        <v>1943</v>
      </c>
      <c r="D1978" s="304">
        <f>INDEX(Method_calculation!$J$161:$L$184,Output_interface!I1978,Output_interface!H1978)</f>
        <v>0</v>
      </c>
      <c r="E1978" s="304">
        <f>INDEX(Method_calculation!$J$194:$L$217,Output_interface!I1978,Output_interface!H1978)</f>
        <v>0</v>
      </c>
      <c r="G1978" s="1">
        <f>VLOOKUP(A1978+1/48,Interface!$B$118:$D$483,3)</f>
        <v>7</v>
      </c>
      <c r="H1978" s="1">
        <f t="shared" si="173"/>
        <v>3</v>
      </c>
      <c r="I1978" s="1">
        <f t="shared" si="172"/>
        <v>23</v>
      </c>
    </row>
    <row r="1979" spans="1:9" x14ac:dyDescent="0.35">
      <c r="A1979" s="322">
        <f t="shared" si="170"/>
        <v>42085.958333328621</v>
      </c>
      <c r="B1979" s="306"/>
      <c r="C1979" s="306">
        <v>1944</v>
      </c>
      <c r="D1979" s="307">
        <f>INDEX(Method_calculation!$J$161:$L$184,Output_interface!I1979,Output_interface!H1979)</f>
        <v>0</v>
      </c>
      <c r="E1979" s="307">
        <f>INDEX(Method_calculation!$J$194:$L$217,Output_interface!I1979,Output_interface!H1979)</f>
        <v>0</v>
      </c>
      <c r="G1979" s="1">
        <f>VLOOKUP(A1979+1/48,Interface!$B$118:$D$483,3)</f>
        <v>7</v>
      </c>
      <c r="H1979" s="1">
        <f t="shared" si="173"/>
        <v>3</v>
      </c>
      <c r="I1979" s="1">
        <f t="shared" si="172"/>
        <v>24</v>
      </c>
    </row>
    <row r="1980" spans="1:9" x14ac:dyDescent="0.35">
      <c r="A1980" s="299">
        <f t="shared" si="170"/>
        <v>42085.999999995285</v>
      </c>
      <c r="B1980" s="300" t="str">
        <f t="shared" ref="B1980" si="174">INDEX($H$27:$H$29,H1980)</f>
        <v>Workday</v>
      </c>
      <c r="C1980" s="300">
        <v>1945</v>
      </c>
      <c r="D1980" s="301">
        <f>INDEX(Method_calculation!$J$161:$L$184,Output_interface!I1980,Output_interface!H1980)</f>
        <v>0</v>
      </c>
      <c r="E1980" s="301">
        <f>INDEX(Method_calculation!$J$194:$L$217,Output_interface!I1980,Output_interface!H1980)</f>
        <v>0</v>
      </c>
      <c r="G1980" s="1">
        <f>VLOOKUP(A1980+1/48,Interface!$B$118:$D$483,3)</f>
        <v>1</v>
      </c>
      <c r="H1980" s="1">
        <f t="shared" si="173"/>
        <v>1</v>
      </c>
      <c r="I1980" s="1">
        <f t="shared" si="172"/>
        <v>1</v>
      </c>
    </row>
    <row r="1981" spans="1:9" x14ac:dyDescent="0.35">
      <c r="A1981" s="321">
        <f t="shared" si="170"/>
        <v>42086.041666661949</v>
      </c>
      <c r="B1981" s="303"/>
      <c r="C1981" s="303">
        <v>1946</v>
      </c>
      <c r="D1981" s="304">
        <f>INDEX(Method_calculation!$J$161:$L$184,Output_interface!I1981,Output_interface!H1981)</f>
        <v>0</v>
      </c>
      <c r="E1981" s="304">
        <f>INDEX(Method_calculation!$J$194:$L$217,Output_interface!I1981,Output_interface!H1981)</f>
        <v>0</v>
      </c>
      <c r="G1981" s="1">
        <f>VLOOKUP(A1981+1/48,Interface!$B$118:$D$483,3)</f>
        <v>1</v>
      </c>
      <c r="H1981" s="1">
        <f t="shared" si="173"/>
        <v>1</v>
      </c>
      <c r="I1981" s="1">
        <f t="shared" si="172"/>
        <v>2</v>
      </c>
    </row>
    <row r="1982" spans="1:9" x14ac:dyDescent="0.35">
      <c r="A1982" s="321">
        <f t="shared" si="170"/>
        <v>42086.083333328614</v>
      </c>
      <c r="B1982" s="303"/>
      <c r="C1982" s="303">
        <v>1947</v>
      </c>
      <c r="D1982" s="304">
        <f>INDEX(Method_calculation!$J$161:$L$184,Output_interface!I1982,Output_interface!H1982)</f>
        <v>0</v>
      </c>
      <c r="E1982" s="304">
        <f>INDEX(Method_calculation!$J$194:$L$217,Output_interface!I1982,Output_interface!H1982)</f>
        <v>0</v>
      </c>
      <c r="G1982" s="1">
        <f>VLOOKUP(A1982+1/48,Interface!$B$118:$D$483,3)</f>
        <v>1</v>
      </c>
      <c r="H1982" s="1">
        <f t="shared" si="173"/>
        <v>1</v>
      </c>
      <c r="I1982" s="1">
        <f t="shared" si="172"/>
        <v>3</v>
      </c>
    </row>
    <row r="1983" spans="1:9" x14ac:dyDescent="0.35">
      <c r="A1983" s="321">
        <f t="shared" si="170"/>
        <v>42086.124999995278</v>
      </c>
      <c r="B1983" s="303"/>
      <c r="C1983" s="303">
        <v>1948</v>
      </c>
      <c r="D1983" s="304">
        <f>INDEX(Method_calculation!$J$161:$L$184,Output_interface!I1983,Output_interface!H1983)</f>
        <v>0</v>
      </c>
      <c r="E1983" s="304">
        <f>INDEX(Method_calculation!$J$194:$L$217,Output_interface!I1983,Output_interface!H1983)</f>
        <v>0</v>
      </c>
      <c r="G1983" s="1">
        <f>VLOOKUP(A1983+1/48,Interface!$B$118:$D$483,3)</f>
        <v>1</v>
      </c>
      <c r="H1983" s="1">
        <f t="shared" si="173"/>
        <v>1</v>
      </c>
      <c r="I1983" s="1">
        <f t="shared" si="172"/>
        <v>4</v>
      </c>
    </row>
    <row r="1984" spans="1:9" x14ac:dyDescent="0.35">
      <c r="A1984" s="321">
        <f t="shared" si="170"/>
        <v>42086.166666661942</v>
      </c>
      <c r="B1984" s="303"/>
      <c r="C1984" s="303">
        <v>1949</v>
      </c>
      <c r="D1984" s="304">
        <f>INDEX(Method_calculation!$J$161:$L$184,Output_interface!I1984,Output_interface!H1984)</f>
        <v>0</v>
      </c>
      <c r="E1984" s="304">
        <f>INDEX(Method_calculation!$J$194:$L$217,Output_interface!I1984,Output_interface!H1984)</f>
        <v>0</v>
      </c>
      <c r="G1984" s="1">
        <f>VLOOKUP(A1984+1/48,Interface!$B$118:$D$483,3)</f>
        <v>1</v>
      </c>
      <c r="H1984" s="1">
        <f t="shared" si="173"/>
        <v>1</v>
      </c>
      <c r="I1984" s="1">
        <f t="shared" si="172"/>
        <v>5</v>
      </c>
    </row>
    <row r="1985" spans="1:9" x14ac:dyDescent="0.35">
      <c r="A1985" s="321">
        <f t="shared" si="170"/>
        <v>42086.208333328606</v>
      </c>
      <c r="B1985" s="303"/>
      <c r="C1985" s="303">
        <v>1950</v>
      </c>
      <c r="D1985" s="304">
        <f>INDEX(Method_calculation!$J$161:$L$184,Output_interface!I1985,Output_interface!H1985)</f>
        <v>0</v>
      </c>
      <c r="E1985" s="304">
        <f>INDEX(Method_calculation!$J$194:$L$217,Output_interface!I1985,Output_interface!H1985)</f>
        <v>0</v>
      </c>
      <c r="G1985" s="1">
        <f>VLOOKUP(A1985+1/48,Interface!$B$118:$D$483,3)</f>
        <v>1</v>
      </c>
      <c r="H1985" s="1">
        <f t="shared" si="173"/>
        <v>1</v>
      </c>
      <c r="I1985" s="1">
        <f t="shared" si="172"/>
        <v>6</v>
      </c>
    </row>
    <row r="1986" spans="1:9" x14ac:dyDescent="0.35">
      <c r="A1986" s="321">
        <f t="shared" si="170"/>
        <v>42086.249999995271</v>
      </c>
      <c r="B1986" s="303"/>
      <c r="C1986" s="303">
        <v>1951</v>
      </c>
      <c r="D1986" s="304">
        <f>INDEX(Method_calculation!$J$161:$L$184,Output_interface!I1986,Output_interface!H1986)</f>
        <v>0</v>
      </c>
      <c r="E1986" s="304">
        <f>INDEX(Method_calculation!$J$194:$L$217,Output_interface!I1986,Output_interface!H1986)</f>
        <v>0</v>
      </c>
      <c r="G1986" s="1">
        <f>VLOOKUP(A1986+1/48,Interface!$B$118:$D$483,3)</f>
        <v>1</v>
      </c>
      <c r="H1986" s="1">
        <f t="shared" si="173"/>
        <v>1</v>
      </c>
      <c r="I1986" s="1">
        <f t="shared" si="172"/>
        <v>7</v>
      </c>
    </row>
    <row r="1987" spans="1:9" x14ac:dyDescent="0.35">
      <c r="A1987" s="321">
        <f t="shared" si="170"/>
        <v>42086.291666661935</v>
      </c>
      <c r="B1987" s="303"/>
      <c r="C1987" s="303">
        <v>1952</v>
      </c>
      <c r="D1987" s="304">
        <f>INDEX(Method_calculation!$J$161:$L$184,Output_interface!I1987,Output_interface!H1987)</f>
        <v>0</v>
      </c>
      <c r="E1987" s="304">
        <f>INDEX(Method_calculation!$J$194:$L$217,Output_interface!I1987,Output_interface!H1987)</f>
        <v>0</v>
      </c>
      <c r="G1987" s="1">
        <f>VLOOKUP(A1987+1/48,Interface!$B$118:$D$483,3)</f>
        <v>1</v>
      </c>
      <c r="H1987" s="1">
        <f t="shared" si="173"/>
        <v>1</v>
      </c>
      <c r="I1987" s="1">
        <f t="shared" si="172"/>
        <v>8</v>
      </c>
    </row>
    <row r="1988" spans="1:9" x14ac:dyDescent="0.35">
      <c r="A1988" s="321">
        <f t="shared" si="170"/>
        <v>42086.333333328599</v>
      </c>
      <c r="B1988" s="303"/>
      <c r="C1988" s="303">
        <v>1953</v>
      </c>
      <c r="D1988" s="304">
        <f>INDEX(Method_calculation!$J$161:$L$184,Output_interface!I1988,Output_interface!H1988)</f>
        <v>0</v>
      </c>
      <c r="E1988" s="304">
        <f>INDEX(Method_calculation!$J$194:$L$217,Output_interface!I1988,Output_interface!H1988)</f>
        <v>0</v>
      </c>
      <c r="G1988" s="1">
        <f>VLOOKUP(A1988+1/48,Interface!$B$118:$D$483,3)</f>
        <v>1</v>
      </c>
      <c r="H1988" s="1">
        <f t="shared" si="173"/>
        <v>1</v>
      </c>
      <c r="I1988" s="1">
        <f t="shared" si="172"/>
        <v>9</v>
      </c>
    </row>
    <row r="1989" spans="1:9" x14ac:dyDescent="0.35">
      <c r="A1989" s="321">
        <f t="shared" si="170"/>
        <v>42086.374999995263</v>
      </c>
      <c r="B1989" s="303"/>
      <c r="C1989" s="303">
        <v>1954</v>
      </c>
      <c r="D1989" s="304">
        <f>INDEX(Method_calculation!$J$161:$L$184,Output_interface!I1989,Output_interface!H1989)</f>
        <v>0</v>
      </c>
      <c r="E1989" s="304">
        <f>INDEX(Method_calculation!$J$194:$L$217,Output_interface!I1989,Output_interface!H1989)</f>
        <v>0</v>
      </c>
      <c r="G1989" s="1">
        <f>VLOOKUP(A1989+1/48,Interface!$B$118:$D$483,3)</f>
        <v>1</v>
      </c>
      <c r="H1989" s="1">
        <f t="shared" si="173"/>
        <v>1</v>
      </c>
      <c r="I1989" s="1">
        <f t="shared" si="172"/>
        <v>10</v>
      </c>
    </row>
    <row r="1990" spans="1:9" x14ac:dyDescent="0.35">
      <c r="A1990" s="321">
        <f t="shared" si="170"/>
        <v>42086.416666661928</v>
      </c>
      <c r="B1990" s="303"/>
      <c r="C1990" s="303">
        <v>1955</v>
      </c>
      <c r="D1990" s="304">
        <f>INDEX(Method_calculation!$J$161:$L$184,Output_interface!I1990,Output_interface!H1990)</f>
        <v>0</v>
      </c>
      <c r="E1990" s="304">
        <f>INDEX(Method_calculation!$J$194:$L$217,Output_interface!I1990,Output_interface!H1990)</f>
        <v>0</v>
      </c>
      <c r="G1990" s="1">
        <f>VLOOKUP(A1990+1/48,Interface!$B$118:$D$483,3)</f>
        <v>1</v>
      </c>
      <c r="H1990" s="1">
        <f t="shared" si="173"/>
        <v>1</v>
      </c>
      <c r="I1990" s="1">
        <f t="shared" si="172"/>
        <v>11</v>
      </c>
    </row>
    <row r="1991" spans="1:9" x14ac:dyDescent="0.35">
      <c r="A1991" s="321">
        <f t="shared" si="170"/>
        <v>42086.458333328592</v>
      </c>
      <c r="B1991" s="303"/>
      <c r="C1991" s="303">
        <v>1956</v>
      </c>
      <c r="D1991" s="304">
        <f>INDEX(Method_calculation!$J$161:$L$184,Output_interface!I1991,Output_interface!H1991)</f>
        <v>0</v>
      </c>
      <c r="E1991" s="304">
        <f>INDEX(Method_calculation!$J$194:$L$217,Output_interface!I1991,Output_interface!H1991)</f>
        <v>0</v>
      </c>
      <c r="G1991" s="1">
        <f>VLOOKUP(A1991+1/48,Interface!$B$118:$D$483,3)</f>
        <v>1</v>
      </c>
      <c r="H1991" s="1">
        <f t="shared" si="173"/>
        <v>1</v>
      </c>
      <c r="I1991" s="1">
        <f t="shared" si="172"/>
        <v>12</v>
      </c>
    </row>
    <row r="1992" spans="1:9" x14ac:dyDescent="0.35">
      <c r="A1992" s="321">
        <f t="shared" si="170"/>
        <v>42086.499999995256</v>
      </c>
      <c r="B1992" s="303"/>
      <c r="C1992" s="303">
        <v>1957</v>
      </c>
      <c r="D1992" s="304">
        <f>INDEX(Method_calculation!$J$161:$L$184,Output_interface!I1992,Output_interface!H1992)</f>
        <v>0</v>
      </c>
      <c r="E1992" s="304">
        <f>INDEX(Method_calculation!$J$194:$L$217,Output_interface!I1992,Output_interface!H1992)</f>
        <v>0</v>
      </c>
      <c r="G1992" s="1">
        <f>VLOOKUP(A1992+1/48,Interface!$B$118:$D$483,3)</f>
        <v>1</v>
      </c>
      <c r="H1992" s="1">
        <f t="shared" si="173"/>
        <v>1</v>
      </c>
      <c r="I1992" s="1">
        <f t="shared" si="172"/>
        <v>13</v>
      </c>
    </row>
    <row r="1993" spans="1:9" x14ac:dyDescent="0.35">
      <c r="A1993" s="321">
        <f t="shared" si="170"/>
        <v>42086.54166666192</v>
      </c>
      <c r="B1993" s="303"/>
      <c r="C1993" s="303">
        <v>1958</v>
      </c>
      <c r="D1993" s="304">
        <f>INDEX(Method_calculation!$J$161:$L$184,Output_interface!I1993,Output_interface!H1993)</f>
        <v>0</v>
      </c>
      <c r="E1993" s="304">
        <f>INDEX(Method_calculation!$J$194:$L$217,Output_interface!I1993,Output_interface!H1993)</f>
        <v>0</v>
      </c>
      <c r="G1993" s="1">
        <f>VLOOKUP(A1993+1/48,Interface!$B$118:$D$483,3)</f>
        <v>1</v>
      </c>
      <c r="H1993" s="1">
        <f t="shared" si="173"/>
        <v>1</v>
      </c>
      <c r="I1993" s="1">
        <f t="shared" si="172"/>
        <v>14</v>
      </c>
    </row>
    <row r="1994" spans="1:9" x14ac:dyDescent="0.35">
      <c r="A1994" s="321">
        <f t="shared" si="170"/>
        <v>42086.583333328585</v>
      </c>
      <c r="B1994" s="303"/>
      <c r="C1994" s="303">
        <v>1959</v>
      </c>
      <c r="D1994" s="304">
        <f>INDEX(Method_calculation!$J$161:$L$184,Output_interface!I1994,Output_interface!H1994)</f>
        <v>0</v>
      </c>
      <c r="E1994" s="304">
        <f>INDEX(Method_calculation!$J$194:$L$217,Output_interface!I1994,Output_interface!H1994)</f>
        <v>0</v>
      </c>
      <c r="G1994" s="1">
        <f>VLOOKUP(A1994+1/48,Interface!$B$118:$D$483,3)</f>
        <v>1</v>
      </c>
      <c r="H1994" s="1">
        <f t="shared" si="173"/>
        <v>1</v>
      </c>
      <c r="I1994" s="1">
        <f t="shared" si="172"/>
        <v>15</v>
      </c>
    </row>
    <row r="1995" spans="1:9" x14ac:dyDescent="0.35">
      <c r="A1995" s="321">
        <f t="shared" si="170"/>
        <v>42086.624999995249</v>
      </c>
      <c r="B1995" s="303"/>
      <c r="C1995" s="303">
        <v>1960</v>
      </c>
      <c r="D1995" s="304">
        <f>INDEX(Method_calculation!$J$161:$L$184,Output_interface!I1995,Output_interface!H1995)</f>
        <v>0</v>
      </c>
      <c r="E1995" s="304">
        <f>INDEX(Method_calculation!$J$194:$L$217,Output_interface!I1995,Output_interface!H1995)</f>
        <v>0</v>
      </c>
      <c r="G1995" s="1">
        <f>VLOOKUP(A1995+1/48,Interface!$B$118:$D$483,3)</f>
        <v>1</v>
      </c>
      <c r="H1995" s="1">
        <f t="shared" si="173"/>
        <v>1</v>
      </c>
      <c r="I1995" s="1">
        <f t="shared" si="172"/>
        <v>16</v>
      </c>
    </row>
    <row r="1996" spans="1:9" x14ac:dyDescent="0.35">
      <c r="A1996" s="321">
        <f t="shared" si="170"/>
        <v>42086.666666661913</v>
      </c>
      <c r="B1996" s="303"/>
      <c r="C1996" s="303">
        <v>1961</v>
      </c>
      <c r="D1996" s="304">
        <f>INDEX(Method_calculation!$J$161:$L$184,Output_interface!I1996,Output_interface!H1996)</f>
        <v>0</v>
      </c>
      <c r="E1996" s="304">
        <f>INDEX(Method_calculation!$J$194:$L$217,Output_interface!I1996,Output_interface!H1996)</f>
        <v>0</v>
      </c>
      <c r="G1996" s="1">
        <f>VLOOKUP(A1996+1/48,Interface!$B$118:$D$483,3)</f>
        <v>1</v>
      </c>
      <c r="H1996" s="1">
        <f t="shared" si="173"/>
        <v>1</v>
      </c>
      <c r="I1996" s="1">
        <f t="shared" si="172"/>
        <v>17</v>
      </c>
    </row>
    <row r="1997" spans="1:9" x14ac:dyDescent="0.35">
      <c r="A1997" s="321">
        <f t="shared" si="170"/>
        <v>42086.708333328577</v>
      </c>
      <c r="B1997" s="303"/>
      <c r="C1997" s="303">
        <v>1962</v>
      </c>
      <c r="D1997" s="304">
        <f>INDEX(Method_calculation!$J$161:$L$184,Output_interface!I1997,Output_interface!H1997)</f>
        <v>0</v>
      </c>
      <c r="E1997" s="304">
        <f>INDEX(Method_calculation!$J$194:$L$217,Output_interface!I1997,Output_interface!H1997)</f>
        <v>0</v>
      </c>
      <c r="G1997" s="1">
        <f>VLOOKUP(A1997+1/48,Interface!$B$118:$D$483,3)</f>
        <v>1</v>
      </c>
      <c r="H1997" s="1">
        <f t="shared" si="173"/>
        <v>1</v>
      </c>
      <c r="I1997" s="1">
        <f t="shared" si="172"/>
        <v>18</v>
      </c>
    </row>
    <row r="1998" spans="1:9" x14ac:dyDescent="0.35">
      <c r="A1998" s="321">
        <f t="shared" si="170"/>
        <v>42086.749999995242</v>
      </c>
      <c r="B1998" s="303"/>
      <c r="C1998" s="303">
        <v>1963</v>
      </c>
      <c r="D1998" s="304">
        <f>INDEX(Method_calculation!$J$161:$L$184,Output_interface!I1998,Output_interface!H1998)</f>
        <v>0</v>
      </c>
      <c r="E1998" s="304">
        <f>INDEX(Method_calculation!$J$194:$L$217,Output_interface!I1998,Output_interface!H1998)</f>
        <v>0</v>
      </c>
      <c r="G1998" s="1">
        <f>VLOOKUP(A1998+1/48,Interface!$B$118:$D$483,3)</f>
        <v>1</v>
      </c>
      <c r="H1998" s="1">
        <f t="shared" si="173"/>
        <v>1</v>
      </c>
      <c r="I1998" s="1">
        <f t="shared" si="172"/>
        <v>19</v>
      </c>
    </row>
    <row r="1999" spans="1:9" x14ac:dyDescent="0.35">
      <c r="A1999" s="321">
        <f t="shared" si="170"/>
        <v>42086.791666661906</v>
      </c>
      <c r="B1999" s="303"/>
      <c r="C1999" s="303">
        <v>1964</v>
      </c>
      <c r="D1999" s="304">
        <f>INDEX(Method_calculation!$J$161:$L$184,Output_interface!I1999,Output_interface!H1999)</f>
        <v>0</v>
      </c>
      <c r="E1999" s="304">
        <f>INDEX(Method_calculation!$J$194:$L$217,Output_interface!I1999,Output_interface!H1999)</f>
        <v>0</v>
      </c>
      <c r="G1999" s="1">
        <f>VLOOKUP(A1999+1/48,Interface!$B$118:$D$483,3)</f>
        <v>1</v>
      </c>
      <c r="H1999" s="1">
        <f t="shared" si="173"/>
        <v>1</v>
      </c>
      <c r="I1999" s="1">
        <f t="shared" si="172"/>
        <v>20</v>
      </c>
    </row>
    <row r="2000" spans="1:9" x14ac:dyDescent="0.35">
      <c r="A2000" s="321">
        <f t="shared" ref="A2000:A2063" si="175">+A1999+1/24</f>
        <v>42086.83333332857</v>
      </c>
      <c r="B2000" s="303"/>
      <c r="C2000" s="303">
        <v>1965</v>
      </c>
      <c r="D2000" s="304">
        <f>INDEX(Method_calculation!$J$161:$L$184,Output_interface!I2000,Output_interface!H2000)</f>
        <v>0</v>
      </c>
      <c r="E2000" s="304">
        <f>INDEX(Method_calculation!$J$194:$L$217,Output_interface!I2000,Output_interface!H2000)</f>
        <v>0</v>
      </c>
      <c r="G2000" s="1">
        <f>VLOOKUP(A2000+1/48,Interface!$B$118:$D$483,3)</f>
        <v>1</v>
      </c>
      <c r="H2000" s="1">
        <f t="shared" si="173"/>
        <v>1</v>
      </c>
      <c r="I2000" s="1">
        <f t="shared" si="172"/>
        <v>21</v>
      </c>
    </row>
    <row r="2001" spans="1:9" x14ac:dyDescent="0.35">
      <c r="A2001" s="321">
        <f t="shared" si="175"/>
        <v>42086.874999995234</v>
      </c>
      <c r="B2001" s="303"/>
      <c r="C2001" s="303">
        <v>1966</v>
      </c>
      <c r="D2001" s="304">
        <f>INDEX(Method_calculation!$J$161:$L$184,Output_interface!I2001,Output_interface!H2001)</f>
        <v>0</v>
      </c>
      <c r="E2001" s="304">
        <f>INDEX(Method_calculation!$J$194:$L$217,Output_interface!I2001,Output_interface!H2001)</f>
        <v>0</v>
      </c>
      <c r="G2001" s="1">
        <f>VLOOKUP(A2001+1/48,Interface!$B$118:$D$483,3)</f>
        <v>1</v>
      </c>
      <c r="H2001" s="1">
        <f t="shared" si="173"/>
        <v>1</v>
      </c>
      <c r="I2001" s="1">
        <f t="shared" si="172"/>
        <v>22</v>
      </c>
    </row>
    <row r="2002" spans="1:9" x14ac:dyDescent="0.35">
      <c r="A2002" s="321">
        <f t="shared" si="175"/>
        <v>42086.916666661898</v>
      </c>
      <c r="B2002" s="303"/>
      <c r="C2002" s="303">
        <v>1967</v>
      </c>
      <c r="D2002" s="304">
        <f>INDEX(Method_calculation!$J$161:$L$184,Output_interface!I2002,Output_interface!H2002)</f>
        <v>0</v>
      </c>
      <c r="E2002" s="304">
        <f>INDEX(Method_calculation!$J$194:$L$217,Output_interface!I2002,Output_interface!H2002)</f>
        <v>0</v>
      </c>
      <c r="G2002" s="1">
        <f>VLOOKUP(A2002+1/48,Interface!$B$118:$D$483,3)</f>
        <v>1</v>
      </c>
      <c r="H2002" s="1">
        <f t="shared" si="173"/>
        <v>1</v>
      </c>
      <c r="I2002" s="1">
        <f t="shared" si="172"/>
        <v>23</v>
      </c>
    </row>
    <row r="2003" spans="1:9" x14ac:dyDescent="0.35">
      <c r="A2003" s="322">
        <f t="shared" si="175"/>
        <v>42086.958333328563</v>
      </c>
      <c r="B2003" s="306"/>
      <c r="C2003" s="306">
        <v>1968</v>
      </c>
      <c r="D2003" s="307">
        <f>INDEX(Method_calculation!$J$161:$L$184,Output_interface!I2003,Output_interface!H2003)</f>
        <v>0</v>
      </c>
      <c r="E2003" s="307">
        <f>INDEX(Method_calculation!$J$194:$L$217,Output_interface!I2003,Output_interface!H2003)</f>
        <v>0</v>
      </c>
      <c r="G2003" s="1">
        <f>VLOOKUP(A2003+1/48,Interface!$B$118:$D$483,3)</f>
        <v>1</v>
      </c>
      <c r="H2003" s="1">
        <f t="shared" si="173"/>
        <v>1</v>
      </c>
      <c r="I2003" s="1">
        <f t="shared" si="172"/>
        <v>24</v>
      </c>
    </row>
    <row r="2004" spans="1:9" x14ac:dyDescent="0.35">
      <c r="A2004" s="299">
        <f t="shared" si="175"/>
        <v>42086.999999995227</v>
      </c>
      <c r="B2004" s="300" t="str">
        <f t="shared" ref="B2004" si="176">INDEX($H$27:$H$29,H2004)</f>
        <v>Workday</v>
      </c>
      <c r="C2004" s="300">
        <v>1969</v>
      </c>
      <c r="D2004" s="301">
        <f>INDEX(Method_calculation!$J$161:$L$184,Output_interface!I2004,Output_interface!H2004)</f>
        <v>0</v>
      </c>
      <c r="E2004" s="301">
        <f>INDEX(Method_calculation!$J$194:$L$217,Output_interface!I2004,Output_interface!H2004)</f>
        <v>0</v>
      </c>
      <c r="G2004" s="1">
        <f>VLOOKUP(A2004+1/48,Interface!$B$118:$D$483,3)</f>
        <v>2</v>
      </c>
      <c r="H2004" s="1">
        <f t="shared" si="173"/>
        <v>1</v>
      </c>
      <c r="I2004" s="1">
        <f t="shared" si="172"/>
        <v>1</v>
      </c>
    </row>
    <row r="2005" spans="1:9" x14ac:dyDescent="0.35">
      <c r="A2005" s="321">
        <f t="shared" si="175"/>
        <v>42087.041666661891</v>
      </c>
      <c r="B2005" s="303"/>
      <c r="C2005" s="303">
        <v>1970</v>
      </c>
      <c r="D2005" s="304">
        <f>INDEX(Method_calculation!$J$161:$L$184,Output_interface!I2005,Output_interface!H2005)</f>
        <v>0</v>
      </c>
      <c r="E2005" s="304">
        <f>INDEX(Method_calculation!$J$194:$L$217,Output_interface!I2005,Output_interface!H2005)</f>
        <v>0</v>
      </c>
      <c r="G2005" s="1">
        <f>VLOOKUP(A2005+1/48,Interface!$B$118:$D$483,3)</f>
        <v>2</v>
      </c>
      <c r="H2005" s="1">
        <f t="shared" si="173"/>
        <v>1</v>
      </c>
      <c r="I2005" s="1">
        <f t="shared" si="172"/>
        <v>2</v>
      </c>
    </row>
    <row r="2006" spans="1:9" x14ac:dyDescent="0.35">
      <c r="A2006" s="321">
        <f t="shared" si="175"/>
        <v>42087.083333328555</v>
      </c>
      <c r="B2006" s="303"/>
      <c r="C2006" s="303">
        <v>1971</v>
      </c>
      <c r="D2006" s="304">
        <f>INDEX(Method_calculation!$J$161:$L$184,Output_interface!I2006,Output_interface!H2006)</f>
        <v>0</v>
      </c>
      <c r="E2006" s="304">
        <f>INDEX(Method_calculation!$J$194:$L$217,Output_interface!I2006,Output_interface!H2006)</f>
        <v>0</v>
      </c>
      <c r="G2006" s="1">
        <f>VLOOKUP(A2006+1/48,Interface!$B$118:$D$483,3)</f>
        <v>2</v>
      </c>
      <c r="H2006" s="1">
        <f t="shared" si="173"/>
        <v>1</v>
      </c>
      <c r="I2006" s="1">
        <f t="shared" si="172"/>
        <v>3</v>
      </c>
    </row>
    <row r="2007" spans="1:9" x14ac:dyDescent="0.35">
      <c r="A2007" s="321">
        <f t="shared" si="175"/>
        <v>42087.12499999522</v>
      </c>
      <c r="B2007" s="303"/>
      <c r="C2007" s="303">
        <v>1972</v>
      </c>
      <c r="D2007" s="304">
        <f>INDEX(Method_calculation!$J$161:$L$184,Output_interface!I2007,Output_interface!H2007)</f>
        <v>0</v>
      </c>
      <c r="E2007" s="304">
        <f>INDEX(Method_calculation!$J$194:$L$217,Output_interface!I2007,Output_interface!H2007)</f>
        <v>0</v>
      </c>
      <c r="G2007" s="1">
        <f>VLOOKUP(A2007+1/48,Interface!$B$118:$D$483,3)</f>
        <v>2</v>
      </c>
      <c r="H2007" s="1">
        <f t="shared" si="173"/>
        <v>1</v>
      </c>
      <c r="I2007" s="1">
        <f t="shared" si="172"/>
        <v>4</v>
      </c>
    </row>
    <row r="2008" spans="1:9" x14ac:dyDescent="0.35">
      <c r="A2008" s="321">
        <f t="shared" si="175"/>
        <v>42087.166666661884</v>
      </c>
      <c r="B2008" s="303"/>
      <c r="C2008" s="303">
        <v>1973</v>
      </c>
      <c r="D2008" s="304">
        <f>INDEX(Method_calculation!$J$161:$L$184,Output_interface!I2008,Output_interface!H2008)</f>
        <v>0</v>
      </c>
      <c r="E2008" s="304">
        <f>INDEX(Method_calculation!$J$194:$L$217,Output_interface!I2008,Output_interface!H2008)</f>
        <v>0</v>
      </c>
      <c r="G2008" s="1">
        <f>VLOOKUP(A2008+1/48,Interface!$B$118:$D$483,3)</f>
        <v>2</v>
      </c>
      <c r="H2008" s="1">
        <f t="shared" si="173"/>
        <v>1</v>
      </c>
      <c r="I2008" s="1">
        <f t="shared" si="172"/>
        <v>5</v>
      </c>
    </row>
    <row r="2009" spans="1:9" x14ac:dyDescent="0.35">
      <c r="A2009" s="321">
        <f t="shared" si="175"/>
        <v>42087.208333328548</v>
      </c>
      <c r="B2009" s="303"/>
      <c r="C2009" s="303">
        <v>1974</v>
      </c>
      <c r="D2009" s="304">
        <f>INDEX(Method_calculation!$J$161:$L$184,Output_interface!I2009,Output_interface!H2009)</f>
        <v>0</v>
      </c>
      <c r="E2009" s="304">
        <f>INDEX(Method_calculation!$J$194:$L$217,Output_interface!I2009,Output_interface!H2009)</f>
        <v>0</v>
      </c>
      <c r="G2009" s="1">
        <f>VLOOKUP(A2009+1/48,Interface!$B$118:$D$483,3)</f>
        <v>2</v>
      </c>
      <c r="H2009" s="1">
        <f t="shared" si="173"/>
        <v>1</v>
      </c>
      <c r="I2009" s="1">
        <f t="shared" si="172"/>
        <v>6</v>
      </c>
    </row>
    <row r="2010" spans="1:9" x14ac:dyDescent="0.35">
      <c r="A2010" s="321">
        <f t="shared" si="175"/>
        <v>42087.249999995212</v>
      </c>
      <c r="B2010" s="303"/>
      <c r="C2010" s="303">
        <v>1975</v>
      </c>
      <c r="D2010" s="304">
        <f>INDEX(Method_calculation!$J$161:$L$184,Output_interface!I2010,Output_interface!H2010)</f>
        <v>0</v>
      </c>
      <c r="E2010" s="304">
        <f>INDEX(Method_calculation!$J$194:$L$217,Output_interface!I2010,Output_interface!H2010)</f>
        <v>0</v>
      </c>
      <c r="G2010" s="1">
        <f>VLOOKUP(A2010+1/48,Interface!$B$118:$D$483,3)</f>
        <v>2</v>
      </c>
      <c r="H2010" s="1">
        <f t="shared" si="173"/>
        <v>1</v>
      </c>
      <c r="I2010" s="1">
        <f t="shared" si="172"/>
        <v>7</v>
      </c>
    </row>
    <row r="2011" spans="1:9" x14ac:dyDescent="0.35">
      <c r="A2011" s="321">
        <f t="shared" si="175"/>
        <v>42087.291666661877</v>
      </c>
      <c r="B2011" s="303"/>
      <c r="C2011" s="303">
        <v>1976</v>
      </c>
      <c r="D2011" s="304">
        <f>INDEX(Method_calculation!$J$161:$L$184,Output_interface!I2011,Output_interface!H2011)</f>
        <v>0</v>
      </c>
      <c r="E2011" s="304">
        <f>INDEX(Method_calculation!$J$194:$L$217,Output_interface!I2011,Output_interface!H2011)</f>
        <v>0</v>
      </c>
      <c r="G2011" s="1">
        <f>VLOOKUP(A2011+1/48,Interface!$B$118:$D$483,3)</f>
        <v>2</v>
      </c>
      <c r="H2011" s="1">
        <f t="shared" si="173"/>
        <v>1</v>
      </c>
      <c r="I2011" s="1">
        <f t="shared" si="172"/>
        <v>8</v>
      </c>
    </row>
    <row r="2012" spans="1:9" x14ac:dyDescent="0.35">
      <c r="A2012" s="321">
        <f t="shared" si="175"/>
        <v>42087.333333328541</v>
      </c>
      <c r="B2012" s="303"/>
      <c r="C2012" s="303">
        <v>1977</v>
      </c>
      <c r="D2012" s="304">
        <f>INDEX(Method_calculation!$J$161:$L$184,Output_interface!I2012,Output_interface!H2012)</f>
        <v>0</v>
      </c>
      <c r="E2012" s="304">
        <f>INDEX(Method_calculation!$J$194:$L$217,Output_interface!I2012,Output_interface!H2012)</f>
        <v>0</v>
      </c>
      <c r="G2012" s="1">
        <f>VLOOKUP(A2012+1/48,Interface!$B$118:$D$483,3)</f>
        <v>2</v>
      </c>
      <c r="H2012" s="1">
        <f t="shared" si="173"/>
        <v>1</v>
      </c>
      <c r="I2012" s="1">
        <f t="shared" si="172"/>
        <v>9</v>
      </c>
    </row>
    <row r="2013" spans="1:9" x14ac:dyDescent="0.35">
      <c r="A2013" s="321">
        <f t="shared" si="175"/>
        <v>42087.374999995205</v>
      </c>
      <c r="B2013" s="303"/>
      <c r="C2013" s="303">
        <v>1978</v>
      </c>
      <c r="D2013" s="304">
        <f>INDEX(Method_calculation!$J$161:$L$184,Output_interface!I2013,Output_interface!H2013)</f>
        <v>0</v>
      </c>
      <c r="E2013" s="304">
        <f>INDEX(Method_calculation!$J$194:$L$217,Output_interface!I2013,Output_interface!H2013)</f>
        <v>0</v>
      </c>
      <c r="G2013" s="1">
        <f>VLOOKUP(A2013+1/48,Interface!$B$118:$D$483,3)</f>
        <v>2</v>
      </c>
      <c r="H2013" s="1">
        <f t="shared" si="173"/>
        <v>1</v>
      </c>
      <c r="I2013" s="1">
        <f t="shared" si="172"/>
        <v>10</v>
      </c>
    </row>
    <row r="2014" spans="1:9" x14ac:dyDescent="0.35">
      <c r="A2014" s="321">
        <f t="shared" si="175"/>
        <v>42087.416666661869</v>
      </c>
      <c r="B2014" s="303"/>
      <c r="C2014" s="303">
        <v>1979</v>
      </c>
      <c r="D2014" s="304">
        <f>INDEX(Method_calculation!$J$161:$L$184,Output_interface!I2014,Output_interface!H2014)</f>
        <v>0</v>
      </c>
      <c r="E2014" s="304">
        <f>INDEX(Method_calculation!$J$194:$L$217,Output_interface!I2014,Output_interface!H2014)</f>
        <v>0</v>
      </c>
      <c r="G2014" s="1">
        <f>VLOOKUP(A2014+1/48,Interface!$B$118:$D$483,3)</f>
        <v>2</v>
      </c>
      <c r="H2014" s="1">
        <f t="shared" si="173"/>
        <v>1</v>
      </c>
      <c r="I2014" s="1">
        <f t="shared" si="172"/>
        <v>11</v>
      </c>
    </row>
    <row r="2015" spans="1:9" x14ac:dyDescent="0.35">
      <c r="A2015" s="321">
        <f t="shared" si="175"/>
        <v>42087.458333328534</v>
      </c>
      <c r="B2015" s="303"/>
      <c r="C2015" s="303">
        <v>1980</v>
      </c>
      <c r="D2015" s="304">
        <f>INDEX(Method_calculation!$J$161:$L$184,Output_interface!I2015,Output_interface!H2015)</f>
        <v>0</v>
      </c>
      <c r="E2015" s="304">
        <f>INDEX(Method_calculation!$J$194:$L$217,Output_interface!I2015,Output_interface!H2015)</f>
        <v>0</v>
      </c>
      <c r="G2015" s="1">
        <f>VLOOKUP(A2015+1/48,Interface!$B$118:$D$483,3)</f>
        <v>2</v>
      </c>
      <c r="H2015" s="1">
        <f t="shared" si="173"/>
        <v>1</v>
      </c>
      <c r="I2015" s="1">
        <f t="shared" si="172"/>
        <v>12</v>
      </c>
    </row>
    <row r="2016" spans="1:9" x14ac:dyDescent="0.35">
      <c r="A2016" s="321">
        <f t="shared" si="175"/>
        <v>42087.499999995198</v>
      </c>
      <c r="B2016" s="303"/>
      <c r="C2016" s="303">
        <v>1981</v>
      </c>
      <c r="D2016" s="304">
        <f>INDEX(Method_calculation!$J$161:$L$184,Output_interface!I2016,Output_interface!H2016)</f>
        <v>0</v>
      </c>
      <c r="E2016" s="304">
        <f>INDEX(Method_calculation!$J$194:$L$217,Output_interface!I2016,Output_interface!H2016)</f>
        <v>0</v>
      </c>
      <c r="G2016" s="1">
        <f>VLOOKUP(A2016+1/48,Interface!$B$118:$D$483,3)</f>
        <v>2</v>
      </c>
      <c r="H2016" s="1">
        <f t="shared" si="173"/>
        <v>1</v>
      </c>
      <c r="I2016" s="1">
        <f t="shared" si="172"/>
        <v>13</v>
      </c>
    </row>
    <row r="2017" spans="1:9" x14ac:dyDescent="0.35">
      <c r="A2017" s="321">
        <f t="shared" si="175"/>
        <v>42087.541666661862</v>
      </c>
      <c r="B2017" s="303"/>
      <c r="C2017" s="303">
        <v>1982</v>
      </c>
      <c r="D2017" s="304">
        <f>INDEX(Method_calculation!$J$161:$L$184,Output_interface!I2017,Output_interface!H2017)</f>
        <v>0</v>
      </c>
      <c r="E2017" s="304">
        <f>INDEX(Method_calculation!$J$194:$L$217,Output_interface!I2017,Output_interface!H2017)</f>
        <v>0</v>
      </c>
      <c r="G2017" s="1">
        <f>VLOOKUP(A2017+1/48,Interface!$B$118:$D$483,3)</f>
        <v>2</v>
      </c>
      <c r="H2017" s="1">
        <f t="shared" si="173"/>
        <v>1</v>
      </c>
      <c r="I2017" s="1">
        <f t="shared" si="172"/>
        <v>14</v>
      </c>
    </row>
    <row r="2018" spans="1:9" x14ac:dyDescent="0.35">
      <c r="A2018" s="321">
        <f t="shared" si="175"/>
        <v>42087.583333328526</v>
      </c>
      <c r="B2018" s="303"/>
      <c r="C2018" s="303">
        <v>1983</v>
      </c>
      <c r="D2018" s="304">
        <f>INDEX(Method_calculation!$J$161:$L$184,Output_interface!I2018,Output_interface!H2018)</f>
        <v>0</v>
      </c>
      <c r="E2018" s="304">
        <f>INDEX(Method_calculation!$J$194:$L$217,Output_interface!I2018,Output_interface!H2018)</f>
        <v>0</v>
      </c>
      <c r="G2018" s="1">
        <f>VLOOKUP(A2018+1/48,Interface!$B$118:$D$483,3)</f>
        <v>2</v>
      </c>
      <c r="H2018" s="1">
        <f t="shared" si="173"/>
        <v>1</v>
      </c>
      <c r="I2018" s="1">
        <f t="shared" si="172"/>
        <v>15</v>
      </c>
    </row>
    <row r="2019" spans="1:9" x14ac:dyDescent="0.35">
      <c r="A2019" s="321">
        <f t="shared" si="175"/>
        <v>42087.624999995191</v>
      </c>
      <c r="B2019" s="303"/>
      <c r="C2019" s="303">
        <v>1984</v>
      </c>
      <c r="D2019" s="304">
        <f>INDEX(Method_calculation!$J$161:$L$184,Output_interface!I2019,Output_interface!H2019)</f>
        <v>0</v>
      </c>
      <c r="E2019" s="304">
        <f>INDEX(Method_calculation!$J$194:$L$217,Output_interface!I2019,Output_interface!H2019)</f>
        <v>0</v>
      </c>
      <c r="G2019" s="1">
        <f>VLOOKUP(A2019+1/48,Interface!$B$118:$D$483,3)</f>
        <v>2</v>
      </c>
      <c r="H2019" s="1">
        <f t="shared" si="173"/>
        <v>1</v>
      </c>
      <c r="I2019" s="1">
        <f t="shared" si="172"/>
        <v>16</v>
      </c>
    </row>
    <row r="2020" spans="1:9" x14ac:dyDescent="0.35">
      <c r="A2020" s="321">
        <f t="shared" si="175"/>
        <v>42087.666666661855</v>
      </c>
      <c r="B2020" s="303"/>
      <c r="C2020" s="303">
        <v>1985</v>
      </c>
      <c r="D2020" s="304">
        <f>INDEX(Method_calculation!$J$161:$L$184,Output_interface!I2020,Output_interface!H2020)</f>
        <v>0</v>
      </c>
      <c r="E2020" s="304">
        <f>INDEX(Method_calculation!$J$194:$L$217,Output_interface!I2020,Output_interface!H2020)</f>
        <v>0</v>
      </c>
      <c r="G2020" s="1">
        <f>VLOOKUP(A2020+1/48,Interface!$B$118:$D$483,3)</f>
        <v>2</v>
      </c>
      <c r="H2020" s="1">
        <f t="shared" si="173"/>
        <v>1</v>
      </c>
      <c r="I2020" s="1">
        <f t="shared" ref="I2020:I2083" si="177">MOD(C2020-1,24)+1</f>
        <v>17</v>
      </c>
    </row>
    <row r="2021" spans="1:9" x14ac:dyDescent="0.35">
      <c r="A2021" s="321">
        <f t="shared" si="175"/>
        <v>42087.708333328519</v>
      </c>
      <c r="B2021" s="303"/>
      <c r="C2021" s="303">
        <v>1986</v>
      </c>
      <c r="D2021" s="304">
        <f>INDEX(Method_calculation!$J$161:$L$184,Output_interface!I2021,Output_interface!H2021)</f>
        <v>0</v>
      </c>
      <c r="E2021" s="304">
        <f>INDEX(Method_calculation!$J$194:$L$217,Output_interface!I2021,Output_interface!H2021)</f>
        <v>0</v>
      </c>
      <c r="G2021" s="1">
        <f>VLOOKUP(A2021+1/48,Interface!$B$118:$D$483,3)</f>
        <v>2</v>
      </c>
      <c r="H2021" s="1">
        <f t="shared" ref="H2021:H2084" si="178">IF(G2021=7,3,IF(G2021=6,2,1))</f>
        <v>1</v>
      </c>
      <c r="I2021" s="1">
        <f t="shared" si="177"/>
        <v>18</v>
      </c>
    </row>
    <row r="2022" spans="1:9" x14ac:dyDescent="0.35">
      <c r="A2022" s="321">
        <f t="shared" si="175"/>
        <v>42087.749999995183</v>
      </c>
      <c r="B2022" s="303"/>
      <c r="C2022" s="303">
        <v>1987</v>
      </c>
      <c r="D2022" s="304">
        <f>INDEX(Method_calculation!$J$161:$L$184,Output_interface!I2022,Output_interface!H2022)</f>
        <v>0</v>
      </c>
      <c r="E2022" s="304">
        <f>INDEX(Method_calculation!$J$194:$L$217,Output_interface!I2022,Output_interface!H2022)</f>
        <v>0</v>
      </c>
      <c r="G2022" s="1">
        <f>VLOOKUP(A2022+1/48,Interface!$B$118:$D$483,3)</f>
        <v>2</v>
      </c>
      <c r="H2022" s="1">
        <f t="shared" si="178"/>
        <v>1</v>
      </c>
      <c r="I2022" s="1">
        <f t="shared" si="177"/>
        <v>19</v>
      </c>
    </row>
    <row r="2023" spans="1:9" x14ac:dyDescent="0.35">
      <c r="A2023" s="321">
        <f t="shared" si="175"/>
        <v>42087.791666661848</v>
      </c>
      <c r="B2023" s="303"/>
      <c r="C2023" s="303">
        <v>1988</v>
      </c>
      <c r="D2023" s="304">
        <f>INDEX(Method_calculation!$J$161:$L$184,Output_interface!I2023,Output_interface!H2023)</f>
        <v>0</v>
      </c>
      <c r="E2023" s="304">
        <f>INDEX(Method_calculation!$J$194:$L$217,Output_interface!I2023,Output_interface!H2023)</f>
        <v>0</v>
      </c>
      <c r="G2023" s="1">
        <f>VLOOKUP(A2023+1/48,Interface!$B$118:$D$483,3)</f>
        <v>2</v>
      </c>
      <c r="H2023" s="1">
        <f t="shared" si="178"/>
        <v>1</v>
      </c>
      <c r="I2023" s="1">
        <f t="shared" si="177"/>
        <v>20</v>
      </c>
    </row>
    <row r="2024" spans="1:9" x14ac:dyDescent="0.35">
      <c r="A2024" s="321">
        <f t="shared" si="175"/>
        <v>42087.833333328512</v>
      </c>
      <c r="B2024" s="303"/>
      <c r="C2024" s="303">
        <v>1989</v>
      </c>
      <c r="D2024" s="304">
        <f>INDEX(Method_calculation!$J$161:$L$184,Output_interface!I2024,Output_interface!H2024)</f>
        <v>0</v>
      </c>
      <c r="E2024" s="304">
        <f>INDEX(Method_calculation!$J$194:$L$217,Output_interface!I2024,Output_interface!H2024)</f>
        <v>0</v>
      </c>
      <c r="G2024" s="1">
        <f>VLOOKUP(A2024+1/48,Interface!$B$118:$D$483,3)</f>
        <v>2</v>
      </c>
      <c r="H2024" s="1">
        <f t="shared" si="178"/>
        <v>1</v>
      </c>
      <c r="I2024" s="1">
        <f t="shared" si="177"/>
        <v>21</v>
      </c>
    </row>
    <row r="2025" spans="1:9" x14ac:dyDescent="0.35">
      <c r="A2025" s="321">
        <f t="shared" si="175"/>
        <v>42087.874999995176</v>
      </c>
      <c r="B2025" s="303"/>
      <c r="C2025" s="303">
        <v>1990</v>
      </c>
      <c r="D2025" s="304">
        <f>INDEX(Method_calculation!$J$161:$L$184,Output_interface!I2025,Output_interface!H2025)</f>
        <v>0</v>
      </c>
      <c r="E2025" s="304">
        <f>INDEX(Method_calculation!$J$194:$L$217,Output_interface!I2025,Output_interface!H2025)</f>
        <v>0</v>
      </c>
      <c r="G2025" s="1">
        <f>VLOOKUP(A2025+1/48,Interface!$B$118:$D$483,3)</f>
        <v>2</v>
      </c>
      <c r="H2025" s="1">
        <f t="shared" si="178"/>
        <v>1</v>
      </c>
      <c r="I2025" s="1">
        <f t="shared" si="177"/>
        <v>22</v>
      </c>
    </row>
    <row r="2026" spans="1:9" x14ac:dyDescent="0.35">
      <c r="A2026" s="321">
        <f t="shared" si="175"/>
        <v>42087.91666666184</v>
      </c>
      <c r="B2026" s="303"/>
      <c r="C2026" s="303">
        <v>1991</v>
      </c>
      <c r="D2026" s="304">
        <f>INDEX(Method_calculation!$J$161:$L$184,Output_interface!I2026,Output_interface!H2026)</f>
        <v>0</v>
      </c>
      <c r="E2026" s="304">
        <f>INDEX(Method_calculation!$J$194:$L$217,Output_interface!I2026,Output_interface!H2026)</f>
        <v>0</v>
      </c>
      <c r="G2026" s="1">
        <f>VLOOKUP(A2026+1/48,Interface!$B$118:$D$483,3)</f>
        <v>2</v>
      </c>
      <c r="H2026" s="1">
        <f t="shared" si="178"/>
        <v>1</v>
      </c>
      <c r="I2026" s="1">
        <f t="shared" si="177"/>
        <v>23</v>
      </c>
    </row>
    <row r="2027" spans="1:9" x14ac:dyDescent="0.35">
      <c r="A2027" s="322">
        <f t="shared" si="175"/>
        <v>42087.958333328505</v>
      </c>
      <c r="B2027" s="306"/>
      <c r="C2027" s="306">
        <v>1992</v>
      </c>
      <c r="D2027" s="307">
        <f>INDEX(Method_calculation!$J$161:$L$184,Output_interface!I2027,Output_interface!H2027)</f>
        <v>0</v>
      </c>
      <c r="E2027" s="307">
        <f>INDEX(Method_calculation!$J$194:$L$217,Output_interface!I2027,Output_interface!H2027)</f>
        <v>0</v>
      </c>
      <c r="G2027" s="1">
        <f>VLOOKUP(A2027+1/48,Interface!$B$118:$D$483,3)</f>
        <v>2</v>
      </c>
      <c r="H2027" s="1">
        <f t="shared" si="178"/>
        <v>1</v>
      </c>
      <c r="I2027" s="1">
        <f t="shared" si="177"/>
        <v>24</v>
      </c>
    </row>
    <row r="2028" spans="1:9" x14ac:dyDescent="0.35">
      <c r="A2028" s="299">
        <f t="shared" si="175"/>
        <v>42087.999999995169</v>
      </c>
      <c r="B2028" s="300" t="str">
        <f t="shared" ref="B2028" si="179">INDEX($H$27:$H$29,H2028)</f>
        <v>Workday</v>
      </c>
      <c r="C2028" s="300">
        <v>1993</v>
      </c>
      <c r="D2028" s="301">
        <f>INDEX(Method_calculation!$J$161:$L$184,Output_interface!I2028,Output_interface!H2028)</f>
        <v>0</v>
      </c>
      <c r="E2028" s="301">
        <f>INDEX(Method_calculation!$J$194:$L$217,Output_interface!I2028,Output_interface!H2028)</f>
        <v>0</v>
      </c>
      <c r="G2028" s="1">
        <f>VLOOKUP(A2028+1/48,Interface!$B$118:$D$483,3)</f>
        <v>3</v>
      </c>
      <c r="H2028" s="1">
        <f t="shared" si="178"/>
        <v>1</v>
      </c>
      <c r="I2028" s="1">
        <f t="shared" si="177"/>
        <v>1</v>
      </c>
    </row>
    <row r="2029" spans="1:9" x14ac:dyDescent="0.35">
      <c r="A2029" s="321">
        <f t="shared" si="175"/>
        <v>42088.041666661833</v>
      </c>
      <c r="B2029" s="303"/>
      <c r="C2029" s="303">
        <v>1994</v>
      </c>
      <c r="D2029" s="304">
        <f>INDEX(Method_calculation!$J$161:$L$184,Output_interface!I2029,Output_interface!H2029)</f>
        <v>0</v>
      </c>
      <c r="E2029" s="304">
        <f>INDEX(Method_calculation!$J$194:$L$217,Output_interface!I2029,Output_interface!H2029)</f>
        <v>0</v>
      </c>
      <c r="G2029" s="1">
        <f>VLOOKUP(A2029+1/48,Interface!$B$118:$D$483,3)</f>
        <v>3</v>
      </c>
      <c r="H2029" s="1">
        <f t="shared" si="178"/>
        <v>1</v>
      </c>
      <c r="I2029" s="1">
        <f t="shared" si="177"/>
        <v>2</v>
      </c>
    </row>
    <row r="2030" spans="1:9" x14ac:dyDescent="0.35">
      <c r="A2030" s="321">
        <f t="shared" si="175"/>
        <v>42088.083333328497</v>
      </c>
      <c r="B2030" s="303"/>
      <c r="C2030" s="303">
        <v>1995</v>
      </c>
      <c r="D2030" s="304">
        <f>INDEX(Method_calculation!$J$161:$L$184,Output_interface!I2030,Output_interface!H2030)</f>
        <v>0</v>
      </c>
      <c r="E2030" s="304">
        <f>INDEX(Method_calculation!$J$194:$L$217,Output_interface!I2030,Output_interface!H2030)</f>
        <v>0</v>
      </c>
      <c r="G2030" s="1">
        <f>VLOOKUP(A2030+1/48,Interface!$B$118:$D$483,3)</f>
        <v>3</v>
      </c>
      <c r="H2030" s="1">
        <f t="shared" si="178"/>
        <v>1</v>
      </c>
      <c r="I2030" s="1">
        <f t="shared" si="177"/>
        <v>3</v>
      </c>
    </row>
    <row r="2031" spans="1:9" x14ac:dyDescent="0.35">
      <c r="A2031" s="321">
        <f t="shared" si="175"/>
        <v>42088.124999995161</v>
      </c>
      <c r="B2031" s="303"/>
      <c r="C2031" s="303">
        <v>1996</v>
      </c>
      <c r="D2031" s="304">
        <f>INDEX(Method_calculation!$J$161:$L$184,Output_interface!I2031,Output_interface!H2031)</f>
        <v>0</v>
      </c>
      <c r="E2031" s="304">
        <f>INDEX(Method_calculation!$J$194:$L$217,Output_interface!I2031,Output_interface!H2031)</f>
        <v>0</v>
      </c>
      <c r="G2031" s="1">
        <f>VLOOKUP(A2031+1/48,Interface!$B$118:$D$483,3)</f>
        <v>3</v>
      </c>
      <c r="H2031" s="1">
        <f t="shared" si="178"/>
        <v>1</v>
      </c>
      <c r="I2031" s="1">
        <f t="shared" si="177"/>
        <v>4</v>
      </c>
    </row>
    <row r="2032" spans="1:9" x14ac:dyDescent="0.35">
      <c r="A2032" s="321">
        <f t="shared" si="175"/>
        <v>42088.166666661826</v>
      </c>
      <c r="B2032" s="303"/>
      <c r="C2032" s="303">
        <v>1997</v>
      </c>
      <c r="D2032" s="304">
        <f>INDEX(Method_calculation!$J$161:$L$184,Output_interface!I2032,Output_interface!H2032)</f>
        <v>0</v>
      </c>
      <c r="E2032" s="304">
        <f>INDEX(Method_calculation!$J$194:$L$217,Output_interface!I2032,Output_interface!H2032)</f>
        <v>0</v>
      </c>
      <c r="G2032" s="1">
        <f>VLOOKUP(A2032+1/48,Interface!$B$118:$D$483,3)</f>
        <v>3</v>
      </c>
      <c r="H2032" s="1">
        <f t="shared" si="178"/>
        <v>1</v>
      </c>
      <c r="I2032" s="1">
        <f t="shared" si="177"/>
        <v>5</v>
      </c>
    </row>
    <row r="2033" spans="1:9" x14ac:dyDescent="0.35">
      <c r="A2033" s="321">
        <f t="shared" si="175"/>
        <v>42088.20833332849</v>
      </c>
      <c r="B2033" s="303"/>
      <c r="C2033" s="303">
        <v>1998</v>
      </c>
      <c r="D2033" s="304">
        <f>INDEX(Method_calculation!$J$161:$L$184,Output_interface!I2033,Output_interface!H2033)</f>
        <v>0</v>
      </c>
      <c r="E2033" s="304">
        <f>INDEX(Method_calculation!$J$194:$L$217,Output_interface!I2033,Output_interface!H2033)</f>
        <v>0</v>
      </c>
      <c r="G2033" s="1">
        <f>VLOOKUP(A2033+1/48,Interface!$B$118:$D$483,3)</f>
        <v>3</v>
      </c>
      <c r="H2033" s="1">
        <f t="shared" si="178"/>
        <v>1</v>
      </c>
      <c r="I2033" s="1">
        <f t="shared" si="177"/>
        <v>6</v>
      </c>
    </row>
    <row r="2034" spans="1:9" x14ac:dyDescent="0.35">
      <c r="A2034" s="321">
        <f t="shared" si="175"/>
        <v>42088.249999995154</v>
      </c>
      <c r="B2034" s="303"/>
      <c r="C2034" s="303">
        <v>1999</v>
      </c>
      <c r="D2034" s="304">
        <f>INDEX(Method_calculation!$J$161:$L$184,Output_interface!I2034,Output_interface!H2034)</f>
        <v>0</v>
      </c>
      <c r="E2034" s="304">
        <f>INDEX(Method_calculation!$J$194:$L$217,Output_interface!I2034,Output_interface!H2034)</f>
        <v>0</v>
      </c>
      <c r="G2034" s="1">
        <f>VLOOKUP(A2034+1/48,Interface!$B$118:$D$483,3)</f>
        <v>3</v>
      </c>
      <c r="H2034" s="1">
        <f t="shared" si="178"/>
        <v>1</v>
      </c>
      <c r="I2034" s="1">
        <f t="shared" si="177"/>
        <v>7</v>
      </c>
    </row>
    <row r="2035" spans="1:9" x14ac:dyDescent="0.35">
      <c r="A2035" s="321">
        <f t="shared" si="175"/>
        <v>42088.291666661818</v>
      </c>
      <c r="B2035" s="303"/>
      <c r="C2035" s="303">
        <v>2000</v>
      </c>
      <c r="D2035" s="304">
        <f>INDEX(Method_calculation!$J$161:$L$184,Output_interface!I2035,Output_interface!H2035)</f>
        <v>0</v>
      </c>
      <c r="E2035" s="304">
        <f>INDEX(Method_calculation!$J$194:$L$217,Output_interface!I2035,Output_interface!H2035)</f>
        <v>0</v>
      </c>
      <c r="G2035" s="1">
        <f>VLOOKUP(A2035+1/48,Interface!$B$118:$D$483,3)</f>
        <v>3</v>
      </c>
      <c r="H2035" s="1">
        <f t="shared" si="178"/>
        <v>1</v>
      </c>
      <c r="I2035" s="1">
        <f t="shared" si="177"/>
        <v>8</v>
      </c>
    </row>
    <row r="2036" spans="1:9" x14ac:dyDescent="0.35">
      <c r="A2036" s="321">
        <f t="shared" si="175"/>
        <v>42088.333333328483</v>
      </c>
      <c r="B2036" s="303"/>
      <c r="C2036" s="303">
        <v>2001</v>
      </c>
      <c r="D2036" s="304">
        <f>INDEX(Method_calculation!$J$161:$L$184,Output_interface!I2036,Output_interface!H2036)</f>
        <v>0</v>
      </c>
      <c r="E2036" s="304">
        <f>INDEX(Method_calculation!$J$194:$L$217,Output_interface!I2036,Output_interface!H2036)</f>
        <v>0</v>
      </c>
      <c r="G2036" s="1">
        <f>VLOOKUP(A2036+1/48,Interface!$B$118:$D$483,3)</f>
        <v>3</v>
      </c>
      <c r="H2036" s="1">
        <f t="shared" si="178"/>
        <v>1</v>
      </c>
      <c r="I2036" s="1">
        <f t="shared" si="177"/>
        <v>9</v>
      </c>
    </row>
    <row r="2037" spans="1:9" x14ac:dyDescent="0.35">
      <c r="A2037" s="321">
        <f t="shared" si="175"/>
        <v>42088.374999995147</v>
      </c>
      <c r="B2037" s="303"/>
      <c r="C2037" s="303">
        <v>2002</v>
      </c>
      <c r="D2037" s="304">
        <f>INDEX(Method_calculation!$J$161:$L$184,Output_interface!I2037,Output_interface!H2037)</f>
        <v>0</v>
      </c>
      <c r="E2037" s="304">
        <f>INDEX(Method_calculation!$J$194:$L$217,Output_interface!I2037,Output_interface!H2037)</f>
        <v>0</v>
      </c>
      <c r="G2037" s="1">
        <f>VLOOKUP(A2037+1/48,Interface!$B$118:$D$483,3)</f>
        <v>3</v>
      </c>
      <c r="H2037" s="1">
        <f t="shared" si="178"/>
        <v>1</v>
      </c>
      <c r="I2037" s="1">
        <f t="shared" si="177"/>
        <v>10</v>
      </c>
    </row>
    <row r="2038" spans="1:9" x14ac:dyDescent="0.35">
      <c r="A2038" s="321">
        <f t="shared" si="175"/>
        <v>42088.416666661811</v>
      </c>
      <c r="B2038" s="303"/>
      <c r="C2038" s="303">
        <v>2003</v>
      </c>
      <c r="D2038" s="304">
        <f>INDEX(Method_calculation!$J$161:$L$184,Output_interface!I2038,Output_interface!H2038)</f>
        <v>0</v>
      </c>
      <c r="E2038" s="304">
        <f>INDEX(Method_calculation!$J$194:$L$217,Output_interface!I2038,Output_interface!H2038)</f>
        <v>0</v>
      </c>
      <c r="G2038" s="1">
        <f>VLOOKUP(A2038+1/48,Interface!$B$118:$D$483,3)</f>
        <v>3</v>
      </c>
      <c r="H2038" s="1">
        <f t="shared" si="178"/>
        <v>1</v>
      </c>
      <c r="I2038" s="1">
        <f t="shared" si="177"/>
        <v>11</v>
      </c>
    </row>
    <row r="2039" spans="1:9" x14ac:dyDescent="0.35">
      <c r="A2039" s="321">
        <f t="shared" si="175"/>
        <v>42088.458333328475</v>
      </c>
      <c r="B2039" s="303"/>
      <c r="C2039" s="303">
        <v>2004</v>
      </c>
      <c r="D2039" s="304">
        <f>INDEX(Method_calculation!$J$161:$L$184,Output_interface!I2039,Output_interface!H2039)</f>
        <v>0</v>
      </c>
      <c r="E2039" s="304">
        <f>INDEX(Method_calculation!$J$194:$L$217,Output_interface!I2039,Output_interface!H2039)</f>
        <v>0</v>
      </c>
      <c r="G2039" s="1">
        <f>VLOOKUP(A2039+1/48,Interface!$B$118:$D$483,3)</f>
        <v>3</v>
      </c>
      <c r="H2039" s="1">
        <f t="shared" si="178"/>
        <v>1</v>
      </c>
      <c r="I2039" s="1">
        <f t="shared" si="177"/>
        <v>12</v>
      </c>
    </row>
    <row r="2040" spans="1:9" x14ac:dyDescent="0.35">
      <c r="A2040" s="321">
        <f t="shared" si="175"/>
        <v>42088.49999999514</v>
      </c>
      <c r="B2040" s="303"/>
      <c r="C2040" s="303">
        <v>2005</v>
      </c>
      <c r="D2040" s="304">
        <f>INDEX(Method_calculation!$J$161:$L$184,Output_interface!I2040,Output_interface!H2040)</f>
        <v>0</v>
      </c>
      <c r="E2040" s="304">
        <f>INDEX(Method_calculation!$J$194:$L$217,Output_interface!I2040,Output_interface!H2040)</f>
        <v>0</v>
      </c>
      <c r="G2040" s="1">
        <f>VLOOKUP(A2040+1/48,Interface!$B$118:$D$483,3)</f>
        <v>3</v>
      </c>
      <c r="H2040" s="1">
        <f t="shared" si="178"/>
        <v>1</v>
      </c>
      <c r="I2040" s="1">
        <f t="shared" si="177"/>
        <v>13</v>
      </c>
    </row>
    <row r="2041" spans="1:9" x14ac:dyDescent="0.35">
      <c r="A2041" s="321">
        <f t="shared" si="175"/>
        <v>42088.541666661804</v>
      </c>
      <c r="B2041" s="303"/>
      <c r="C2041" s="303">
        <v>2006</v>
      </c>
      <c r="D2041" s="304">
        <f>INDEX(Method_calculation!$J$161:$L$184,Output_interface!I2041,Output_interface!H2041)</f>
        <v>0</v>
      </c>
      <c r="E2041" s="304">
        <f>INDEX(Method_calculation!$J$194:$L$217,Output_interface!I2041,Output_interface!H2041)</f>
        <v>0</v>
      </c>
      <c r="G2041" s="1">
        <f>VLOOKUP(A2041+1/48,Interface!$B$118:$D$483,3)</f>
        <v>3</v>
      </c>
      <c r="H2041" s="1">
        <f t="shared" si="178"/>
        <v>1</v>
      </c>
      <c r="I2041" s="1">
        <f t="shared" si="177"/>
        <v>14</v>
      </c>
    </row>
    <row r="2042" spans="1:9" x14ac:dyDescent="0.35">
      <c r="A2042" s="321">
        <f t="shared" si="175"/>
        <v>42088.583333328468</v>
      </c>
      <c r="B2042" s="303"/>
      <c r="C2042" s="303">
        <v>2007</v>
      </c>
      <c r="D2042" s="304">
        <f>INDEX(Method_calculation!$J$161:$L$184,Output_interface!I2042,Output_interface!H2042)</f>
        <v>0</v>
      </c>
      <c r="E2042" s="304">
        <f>INDEX(Method_calculation!$J$194:$L$217,Output_interface!I2042,Output_interface!H2042)</f>
        <v>0</v>
      </c>
      <c r="G2042" s="1">
        <f>VLOOKUP(A2042+1/48,Interface!$B$118:$D$483,3)</f>
        <v>3</v>
      </c>
      <c r="H2042" s="1">
        <f t="shared" si="178"/>
        <v>1</v>
      </c>
      <c r="I2042" s="1">
        <f t="shared" si="177"/>
        <v>15</v>
      </c>
    </row>
    <row r="2043" spans="1:9" x14ac:dyDescent="0.35">
      <c r="A2043" s="321">
        <f t="shared" si="175"/>
        <v>42088.624999995132</v>
      </c>
      <c r="B2043" s="303"/>
      <c r="C2043" s="303">
        <v>2008</v>
      </c>
      <c r="D2043" s="304">
        <f>INDEX(Method_calculation!$J$161:$L$184,Output_interface!I2043,Output_interface!H2043)</f>
        <v>0</v>
      </c>
      <c r="E2043" s="304">
        <f>INDEX(Method_calculation!$J$194:$L$217,Output_interface!I2043,Output_interface!H2043)</f>
        <v>0</v>
      </c>
      <c r="G2043" s="1">
        <f>VLOOKUP(A2043+1/48,Interface!$B$118:$D$483,3)</f>
        <v>3</v>
      </c>
      <c r="H2043" s="1">
        <f t="shared" si="178"/>
        <v>1</v>
      </c>
      <c r="I2043" s="1">
        <f t="shared" si="177"/>
        <v>16</v>
      </c>
    </row>
    <row r="2044" spans="1:9" x14ac:dyDescent="0.35">
      <c r="A2044" s="321">
        <f t="shared" si="175"/>
        <v>42088.666666661797</v>
      </c>
      <c r="B2044" s="303"/>
      <c r="C2044" s="303">
        <v>2009</v>
      </c>
      <c r="D2044" s="304">
        <f>INDEX(Method_calculation!$J$161:$L$184,Output_interface!I2044,Output_interface!H2044)</f>
        <v>0</v>
      </c>
      <c r="E2044" s="304">
        <f>INDEX(Method_calculation!$J$194:$L$217,Output_interface!I2044,Output_interface!H2044)</f>
        <v>0</v>
      </c>
      <c r="G2044" s="1">
        <f>VLOOKUP(A2044+1/48,Interface!$B$118:$D$483,3)</f>
        <v>3</v>
      </c>
      <c r="H2044" s="1">
        <f t="shared" si="178"/>
        <v>1</v>
      </c>
      <c r="I2044" s="1">
        <f t="shared" si="177"/>
        <v>17</v>
      </c>
    </row>
    <row r="2045" spans="1:9" x14ac:dyDescent="0.35">
      <c r="A2045" s="321">
        <f t="shared" si="175"/>
        <v>42088.708333328461</v>
      </c>
      <c r="B2045" s="303"/>
      <c r="C2045" s="303">
        <v>2010</v>
      </c>
      <c r="D2045" s="304">
        <f>INDEX(Method_calculation!$J$161:$L$184,Output_interface!I2045,Output_interface!H2045)</f>
        <v>0</v>
      </c>
      <c r="E2045" s="304">
        <f>INDEX(Method_calculation!$J$194:$L$217,Output_interface!I2045,Output_interface!H2045)</f>
        <v>0</v>
      </c>
      <c r="G2045" s="1">
        <f>VLOOKUP(A2045+1/48,Interface!$B$118:$D$483,3)</f>
        <v>3</v>
      </c>
      <c r="H2045" s="1">
        <f t="shared" si="178"/>
        <v>1</v>
      </c>
      <c r="I2045" s="1">
        <f t="shared" si="177"/>
        <v>18</v>
      </c>
    </row>
    <row r="2046" spans="1:9" x14ac:dyDescent="0.35">
      <c r="A2046" s="321">
        <f t="shared" si="175"/>
        <v>42088.749999995125</v>
      </c>
      <c r="B2046" s="303"/>
      <c r="C2046" s="303">
        <v>2011</v>
      </c>
      <c r="D2046" s="304">
        <f>INDEX(Method_calculation!$J$161:$L$184,Output_interface!I2046,Output_interface!H2046)</f>
        <v>0</v>
      </c>
      <c r="E2046" s="304">
        <f>INDEX(Method_calculation!$J$194:$L$217,Output_interface!I2046,Output_interface!H2046)</f>
        <v>0</v>
      </c>
      <c r="G2046" s="1">
        <f>VLOOKUP(A2046+1/48,Interface!$B$118:$D$483,3)</f>
        <v>3</v>
      </c>
      <c r="H2046" s="1">
        <f t="shared" si="178"/>
        <v>1</v>
      </c>
      <c r="I2046" s="1">
        <f t="shared" si="177"/>
        <v>19</v>
      </c>
    </row>
    <row r="2047" spans="1:9" x14ac:dyDescent="0.35">
      <c r="A2047" s="321">
        <f t="shared" si="175"/>
        <v>42088.791666661789</v>
      </c>
      <c r="B2047" s="303"/>
      <c r="C2047" s="303">
        <v>2012</v>
      </c>
      <c r="D2047" s="304">
        <f>INDEX(Method_calculation!$J$161:$L$184,Output_interface!I2047,Output_interface!H2047)</f>
        <v>0</v>
      </c>
      <c r="E2047" s="304">
        <f>INDEX(Method_calculation!$J$194:$L$217,Output_interface!I2047,Output_interface!H2047)</f>
        <v>0</v>
      </c>
      <c r="G2047" s="1">
        <f>VLOOKUP(A2047+1/48,Interface!$B$118:$D$483,3)</f>
        <v>3</v>
      </c>
      <c r="H2047" s="1">
        <f t="shared" si="178"/>
        <v>1</v>
      </c>
      <c r="I2047" s="1">
        <f t="shared" si="177"/>
        <v>20</v>
      </c>
    </row>
    <row r="2048" spans="1:9" x14ac:dyDescent="0.35">
      <c r="A2048" s="321">
        <f t="shared" si="175"/>
        <v>42088.833333328454</v>
      </c>
      <c r="B2048" s="303"/>
      <c r="C2048" s="303">
        <v>2013</v>
      </c>
      <c r="D2048" s="304">
        <f>INDEX(Method_calculation!$J$161:$L$184,Output_interface!I2048,Output_interface!H2048)</f>
        <v>0</v>
      </c>
      <c r="E2048" s="304">
        <f>INDEX(Method_calculation!$J$194:$L$217,Output_interface!I2048,Output_interface!H2048)</f>
        <v>0</v>
      </c>
      <c r="G2048" s="1">
        <f>VLOOKUP(A2048+1/48,Interface!$B$118:$D$483,3)</f>
        <v>3</v>
      </c>
      <c r="H2048" s="1">
        <f t="shared" si="178"/>
        <v>1</v>
      </c>
      <c r="I2048" s="1">
        <f t="shared" si="177"/>
        <v>21</v>
      </c>
    </row>
    <row r="2049" spans="1:9" x14ac:dyDescent="0.35">
      <c r="A2049" s="321">
        <f t="shared" si="175"/>
        <v>42088.874999995118</v>
      </c>
      <c r="B2049" s="303"/>
      <c r="C2049" s="303">
        <v>2014</v>
      </c>
      <c r="D2049" s="304">
        <f>INDEX(Method_calculation!$J$161:$L$184,Output_interface!I2049,Output_interface!H2049)</f>
        <v>0</v>
      </c>
      <c r="E2049" s="304">
        <f>INDEX(Method_calculation!$J$194:$L$217,Output_interface!I2049,Output_interface!H2049)</f>
        <v>0</v>
      </c>
      <c r="G2049" s="1">
        <f>VLOOKUP(A2049+1/48,Interface!$B$118:$D$483,3)</f>
        <v>3</v>
      </c>
      <c r="H2049" s="1">
        <f t="shared" si="178"/>
        <v>1</v>
      </c>
      <c r="I2049" s="1">
        <f t="shared" si="177"/>
        <v>22</v>
      </c>
    </row>
    <row r="2050" spans="1:9" x14ac:dyDescent="0.35">
      <c r="A2050" s="321">
        <f t="shared" si="175"/>
        <v>42088.916666661782</v>
      </c>
      <c r="B2050" s="303"/>
      <c r="C2050" s="303">
        <v>2015</v>
      </c>
      <c r="D2050" s="304">
        <f>INDEX(Method_calculation!$J$161:$L$184,Output_interface!I2050,Output_interface!H2050)</f>
        <v>0</v>
      </c>
      <c r="E2050" s="304">
        <f>INDEX(Method_calculation!$J$194:$L$217,Output_interface!I2050,Output_interface!H2050)</f>
        <v>0</v>
      </c>
      <c r="G2050" s="1">
        <f>VLOOKUP(A2050+1/48,Interface!$B$118:$D$483,3)</f>
        <v>3</v>
      </c>
      <c r="H2050" s="1">
        <f t="shared" si="178"/>
        <v>1</v>
      </c>
      <c r="I2050" s="1">
        <f t="shared" si="177"/>
        <v>23</v>
      </c>
    </row>
    <row r="2051" spans="1:9" x14ac:dyDescent="0.35">
      <c r="A2051" s="322">
        <f t="shared" si="175"/>
        <v>42088.958333328446</v>
      </c>
      <c r="B2051" s="306"/>
      <c r="C2051" s="306">
        <v>2016</v>
      </c>
      <c r="D2051" s="307">
        <f>INDEX(Method_calculation!$J$161:$L$184,Output_interface!I2051,Output_interface!H2051)</f>
        <v>0</v>
      </c>
      <c r="E2051" s="307">
        <f>INDEX(Method_calculation!$J$194:$L$217,Output_interface!I2051,Output_interface!H2051)</f>
        <v>0</v>
      </c>
      <c r="G2051" s="1">
        <f>VLOOKUP(A2051+1/48,Interface!$B$118:$D$483,3)</f>
        <v>3</v>
      </c>
      <c r="H2051" s="1">
        <f t="shared" si="178"/>
        <v>1</v>
      </c>
      <c r="I2051" s="1">
        <f t="shared" si="177"/>
        <v>24</v>
      </c>
    </row>
    <row r="2052" spans="1:9" x14ac:dyDescent="0.35">
      <c r="A2052" s="299">
        <f t="shared" si="175"/>
        <v>42088.999999995111</v>
      </c>
      <c r="B2052" s="300" t="str">
        <f t="shared" ref="B2052" si="180">INDEX($H$27:$H$29,H2052)</f>
        <v>Workday</v>
      </c>
      <c r="C2052" s="300">
        <v>2017</v>
      </c>
      <c r="D2052" s="301">
        <f>INDEX(Method_calculation!$J$161:$L$184,Output_interface!I2052,Output_interface!H2052)</f>
        <v>0</v>
      </c>
      <c r="E2052" s="301">
        <f>INDEX(Method_calculation!$J$194:$L$217,Output_interface!I2052,Output_interface!H2052)</f>
        <v>0</v>
      </c>
      <c r="G2052" s="1">
        <f>VLOOKUP(A2052+1/48,Interface!$B$118:$D$483,3)</f>
        <v>4</v>
      </c>
      <c r="H2052" s="1">
        <f t="shared" si="178"/>
        <v>1</v>
      </c>
      <c r="I2052" s="1">
        <f t="shared" si="177"/>
        <v>1</v>
      </c>
    </row>
    <row r="2053" spans="1:9" x14ac:dyDescent="0.35">
      <c r="A2053" s="321">
        <f t="shared" si="175"/>
        <v>42089.041666661775</v>
      </c>
      <c r="B2053" s="303"/>
      <c r="C2053" s="303">
        <v>2018</v>
      </c>
      <c r="D2053" s="304">
        <f>INDEX(Method_calculation!$J$161:$L$184,Output_interface!I2053,Output_interface!H2053)</f>
        <v>0</v>
      </c>
      <c r="E2053" s="304">
        <f>INDEX(Method_calculation!$J$194:$L$217,Output_interface!I2053,Output_interface!H2053)</f>
        <v>0</v>
      </c>
      <c r="G2053" s="1">
        <f>VLOOKUP(A2053+1/48,Interface!$B$118:$D$483,3)</f>
        <v>4</v>
      </c>
      <c r="H2053" s="1">
        <f t="shared" si="178"/>
        <v>1</v>
      </c>
      <c r="I2053" s="1">
        <f t="shared" si="177"/>
        <v>2</v>
      </c>
    </row>
    <row r="2054" spans="1:9" x14ac:dyDescent="0.35">
      <c r="A2054" s="321">
        <f t="shared" si="175"/>
        <v>42089.083333328439</v>
      </c>
      <c r="B2054" s="303"/>
      <c r="C2054" s="303">
        <v>2019</v>
      </c>
      <c r="D2054" s="304">
        <f>INDEX(Method_calculation!$J$161:$L$184,Output_interface!I2054,Output_interface!H2054)</f>
        <v>0</v>
      </c>
      <c r="E2054" s="304">
        <f>INDEX(Method_calculation!$J$194:$L$217,Output_interface!I2054,Output_interface!H2054)</f>
        <v>0</v>
      </c>
      <c r="G2054" s="1">
        <f>VLOOKUP(A2054+1/48,Interface!$B$118:$D$483,3)</f>
        <v>4</v>
      </c>
      <c r="H2054" s="1">
        <f t="shared" si="178"/>
        <v>1</v>
      </c>
      <c r="I2054" s="1">
        <f t="shared" si="177"/>
        <v>3</v>
      </c>
    </row>
    <row r="2055" spans="1:9" x14ac:dyDescent="0.35">
      <c r="A2055" s="321">
        <f t="shared" si="175"/>
        <v>42089.124999995103</v>
      </c>
      <c r="B2055" s="303"/>
      <c r="C2055" s="303">
        <v>2020</v>
      </c>
      <c r="D2055" s="304">
        <f>INDEX(Method_calculation!$J$161:$L$184,Output_interface!I2055,Output_interface!H2055)</f>
        <v>0</v>
      </c>
      <c r="E2055" s="304">
        <f>INDEX(Method_calculation!$J$194:$L$217,Output_interface!I2055,Output_interface!H2055)</f>
        <v>0</v>
      </c>
      <c r="G2055" s="1">
        <f>VLOOKUP(A2055+1/48,Interface!$B$118:$D$483,3)</f>
        <v>4</v>
      </c>
      <c r="H2055" s="1">
        <f t="shared" si="178"/>
        <v>1</v>
      </c>
      <c r="I2055" s="1">
        <f t="shared" si="177"/>
        <v>4</v>
      </c>
    </row>
    <row r="2056" spans="1:9" x14ac:dyDescent="0.35">
      <c r="A2056" s="321">
        <f t="shared" si="175"/>
        <v>42089.166666661768</v>
      </c>
      <c r="B2056" s="303"/>
      <c r="C2056" s="303">
        <v>2021</v>
      </c>
      <c r="D2056" s="304">
        <f>INDEX(Method_calculation!$J$161:$L$184,Output_interface!I2056,Output_interface!H2056)</f>
        <v>0</v>
      </c>
      <c r="E2056" s="304">
        <f>INDEX(Method_calculation!$J$194:$L$217,Output_interface!I2056,Output_interface!H2056)</f>
        <v>0</v>
      </c>
      <c r="G2056" s="1">
        <f>VLOOKUP(A2056+1/48,Interface!$B$118:$D$483,3)</f>
        <v>4</v>
      </c>
      <c r="H2056" s="1">
        <f t="shared" si="178"/>
        <v>1</v>
      </c>
      <c r="I2056" s="1">
        <f t="shared" si="177"/>
        <v>5</v>
      </c>
    </row>
    <row r="2057" spans="1:9" x14ac:dyDescent="0.35">
      <c r="A2057" s="321">
        <f t="shared" si="175"/>
        <v>42089.208333328432</v>
      </c>
      <c r="B2057" s="303"/>
      <c r="C2057" s="303">
        <v>2022</v>
      </c>
      <c r="D2057" s="304">
        <f>INDEX(Method_calculation!$J$161:$L$184,Output_interface!I2057,Output_interface!H2057)</f>
        <v>0</v>
      </c>
      <c r="E2057" s="304">
        <f>INDEX(Method_calculation!$J$194:$L$217,Output_interface!I2057,Output_interface!H2057)</f>
        <v>0</v>
      </c>
      <c r="G2057" s="1">
        <f>VLOOKUP(A2057+1/48,Interface!$B$118:$D$483,3)</f>
        <v>4</v>
      </c>
      <c r="H2057" s="1">
        <f t="shared" si="178"/>
        <v>1</v>
      </c>
      <c r="I2057" s="1">
        <f t="shared" si="177"/>
        <v>6</v>
      </c>
    </row>
    <row r="2058" spans="1:9" x14ac:dyDescent="0.35">
      <c r="A2058" s="321">
        <f t="shared" si="175"/>
        <v>42089.249999995096</v>
      </c>
      <c r="B2058" s="303"/>
      <c r="C2058" s="303">
        <v>2023</v>
      </c>
      <c r="D2058" s="304">
        <f>INDEX(Method_calculation!$J$161:$L$184,Output_interface!I2058,Output_interface!H2058)</f>
        <v>0</v>
      </c>
      <c r="E2058" s="304">
        <f>INDEX(Method_calculation!$J$194:$L$217,Output_interface!I2058,Output_interface!H2058)</f>
        <v>0</v>
      </c>
      <c r="G2058" s="1">
        <f>VLOOKUP(A2058+1/48,Interface!$B$118:$D$483,3)</f>
        <v>4</v>
      </c>
      <c r="H2058" s="1">
        <f t="shared" si="178"/>
        <v>1</v>
      </c>
      <c r="I2058" s="1">
        <f t="shared" si="177"/>
        <v>7</v>
      </c>
    </row>
    <row r="2059" spans="1:9" x14ac:dyDescent="0.35">
      <c r="A2059" s="321">
        <f t="shared" si="175"/>
        <v>42089.29166666176</v>
      </c>
      <c r="B2059" s="303"/>
      <c r="C2059" s="303">
        <v>2024</v>
      </c>
      <c r="D2059" s="304">
        <f>INDEX(Method_calculation!$J$161:$L$184,Output_interface!I2059,Output_interface!H2059)</f>
        <v>0</v>
      </c>
      <c r="E2059" s="304">
        <f>INDEX(Method_calculation!$J$194:$L$217,Output_interface!I2059,Output_interface!H2059)</f>
        <v>0</v>
      </c>
      <c r="G2059" s="1">
        <f>VLOOKUP(A2059+1/48,Interface!$B$118:$D$483,3)</f>
        <v>4</v>
      </c>
      <c r="H2059" s="1">
        <f t="shared" si="178"/>
        <v>1</v>
      </c>
      <c r="I2059" s="1">
        <f t="shared" si="177"/>
        <v>8</v>
      </c>
    </row>
    <row r="2060" spans="1:9" x14ac:dyDescent="0.35">
      <c r="A2060" s="321">
        <f t="shared" si="175"/>
        <v>42089.333333328424</v>
      </c>
      <c r="B2060" s="303"/>
      <c r="C2060" s="303">
        <v>2025</v>
      </c>
      <c r="D2060" s="304">
        <f>INDEX(Method_calculation!$J$161:$L$184,Output_interface!I2060,Output_interface!H2060)</f>
        <v>0</v>
      </c>
      <c r="E2060" s="304">
        <f>INDEX(Method_calculation!$J$194:$L$217,Output_interface!I2060,Output_interface!H2060)</f>
        <v>0</v>
      </c>
      <c r="G2060" s="1">
        <f>VLOOKUP(A2060+1/48,Interface!$B$118:$D$483,3)</f>
        <v>4</v>
      </c>
      <c r="H2060" s="1">
        <f t="shared" si="178"/>
        <v>1</v>
      </c>
      <c r="I2060" s="1">
        <f t="shared" si="177"/>
        <v>9</v>
      </c>
    </row>
    <row r="2061" spans="1:9" x14ac:dyDescent="0.35">
      <c r="A2061" s="321">
        <f t="shared" si="175"/>
        <v>42089.374999995089</v>
      </c>
      <c r="B2061" s="303"/>
      <c r="C2061" s="303">
        <v>2026</v>
      </c>
      <c r="D2061" s="304">
        <f>INDEX(Method_calculation!$J$161:$L$184,Output_interface!I2061,Output_interface!H2061)</f>
        <v>0</v>
      </c>
      <c r="E2061" s="304">
        <f>INDEX(Method_calculation!$J$194:$L$217,Output_interface!I2061,Output_interface!H2061)</f>
        <v>0</v>
      </c>
      <c r="G2061" s="1">
        <f>VLOOKUP(A2061+1/48,Interface!$B$118:$D$483,3)</f>
        <v>4</v>
      </c>
      <c r="H2061" s="1">
        <f t="shared" si="178"/>
        <v>1</v>
      </c>
      <c r="I2061" s="1">
        <f t="shared" si="177"/>
        <v>10</v>
      </c>
    </row>
    <row r="2062" spans="1:9" x14ac:dyDescent="0.35">
      <c r="A2062" s="321">
        <f t="shared" si="175"/>
        <v>42089.416666661753</v>
      </c>
      <c r="B2062" s="303"/>
      <c r="C2062" s="303">
        <v>2027</v>
      </c>
      <c r="D2062" s="304">
        <f>INDEX(Method_calculation!$J$161:$L$184,Output_interface!I2062,Output_interface!H2062)</f>
        <v>0</v>
      </c>
      <c r="E2062" s="304">
        <f>INDEX(Method_calculation!$J$194:$L$217,Output_interface!I2062,Output_interface!H2062)</f>
        <v>0</v>
      </c>
      <c r="G2062" s="1">
        <f>VLOOKUP(A2062+1/48,Interface!$B$118:$D$483,3)</f>
        <v>4</v>
      </c>
      <c r="H2062" s="1">
        <f t="shared" si="178"/>
        <v>1</v>
      </c>
      <c r="I2062" s="1">
        <f t="shared" si="177"/>
        <v>11</v>
      </c>
    </row>
    <row r="2063" spans="1:9" x14ac:dyDescent="0.35">
      <c r="A2063" s="321">
        <f t="shared" si="175"/>
        <v>42089.458333328417</v>
      </c>
      <c r="B2063" s="303"/>
      <c r="C2063" s="303">
        <v>2028</v>
      </c>
      <c r="D2063" s="304">
        <f>INDEX(Method_calculation!$J$161:$L$184,Output_interface!I2063,Output_interface!H2063)</f>
        <v>0</v>
      </c>
      <c r="E2063" s="304">
        <f>INDEX(Method_calculation!$J$194:$L$217,Output_interface!I2063,Output_interface!H2063)</f>
        <v>0</v>
      </c>
      <c r="G2063" s="1">
        <f>VLOOKUP(A2063+1/48,Interface!$B$118:$D$483,3)</f>
        <v>4</v>
      </c>
      <c r="H2063" s="1">
        <f t="shared" si="178"/>
        <v>1</v>
      </c>
      <c r="I2063" s="1">
        <f t="shared" si="177"/>
        <v>12</v>
      </c>
    </row>
    <row r="2064" spans="1:9" x14ac:dyDescent="0.35">
      <c r="A2064" s="321">
        <f t="shared" ref="A2064:A2127" si="181">+A2063+1/24</f>
        <v>42089.499999995081</v>
      </c>
      <c r="B2064" s="303"/>
      <c r="C2064" s="303">
        <v>2029</v>
      </c>
      <c r="D2064" s="304">
        <f>INDEX(Method_calculation!$J$161:$L$184,Output_interface!I2064,Output_interface!H2064)</f>
        <v>0</v>
      </c>
      <c r="E2064" s="304">
        <f>INDEX(Method_calculation!$J$194:$L$217,Output_interface!I2064,Output_interface!H2064)</f>
        <v>0</v>
      </c>
      <c r="G2064" s="1">
        <f>VLOOKUP(A2064+1/48,Interface!$B$118:$D$483,3)</f>
        <v>4</v>
      </c>
      <c r="H2064" s="1">
        <f t="shared" si="178"/>
        <v>1</v>
      </c>
      <c r="I2064" s="1">
        <f t="shared" si="177"/>
        <v>13</v>
      </c>
    </row>
    <row r="2065" spans="1:9" x14ac:dyDescent="0.35">
      <c r="A2065" s="321">
        <f t="shared" si="181"/>
        <v>42089.541666661746</v>
      </c>
      <c r="B2065" s="303"/>
      <c r="C2065" s="303">
        <v>2030</v>
      </c>
      <c r="D2065" s="304">
        <f>INDEX(Method_calculation!$J$161:$L$184,Output_interface!I2065,Output_interface!H2065)</f>
        <v>0</v>
      </c>
      <c r="E2065" s="304">
        <f>INDEX(Method_calculation!$J$194:$L$217,Output_interface!I2065,Output_interface!H2065)</f>
        <v>0</v>
      </c>
      <c r="G2065" s="1">
        <f>VLOOKUP(A2065+1/48,Interface!$B$118:$D$483,3)</f>
        <v>4</v>
      </c>
      <c r="H2065" s="1">
        <f t="shared" si="178"/>
        <v>1</v>
      </c>
      <c r="I2065" s="1">
        <f t="shared" si="177"/>
        <v>14</v>
      </c>
    </row>
    <row r="2066" spans="1:9" x14ac:dyDescent="0.35">
      <c r="A2066" s="321">
        <f t="shared" si="181"/>
        <v>42089.58333332841</v>
      </c>
      <c r="B2066" s="303"/>
      <c r="C2066" s="303">
        <v>2031</v>
      </c>
      <c r="D2066" s="304">
        <f>INDEX(Method_calculation!$J$161:$L$184,Output_interface!I2066,Output_interface!H2066)</f>
        <v>0</v>
      </c>
      <c r="E2066" s="304">
        <f>INDEX(Method_calculation!$J$194:$L$217,Output_interface!I2066,Output_interface!H2066)</f>
        <v>0</v>
      </c>
      <c r="G2066" s="1">
        <f>VLOOKUP(A2066+1/48,Interface!$B$118:$D$483,3)</f>
        <v>4</v>
      </c>
      <c r="H2066" s="1">
        <f t="shared" si="178"/>
        <v>1</v>
      </c>
      <c r="I2066" s="1">
        <f t="shared" si="177"/>
        <v>15</v>
      </c>
    </row>
    <row r="2067" spans="1:9" x14ac:dyDescent="0.35">
      <c r="A2067" s="321">
        <f t="shared" si="181"/>
        <v>42089.624999995074</v>
      </c>
      <c r="B2067" s="303"/>
      <c r="C2067" s="303">
        <v>2032</v>
      </c>
      <c r="D2067" s="304">
        <f>INDEX(Method_calculation!$J$161:$L$184,Output_interface!I2067,Output_interface!H2067)</f>
        <v>0</v>
      </c>
      <c r="E2067" s="304">
        <f>INDEX(Method_calculation!$J$194:$L$217,Output_interface!I2067,Output_interface!H2067)</f>
        <v>0</v>
      </c>
      <c r="G2067" s="1">
        <f>VLOOKUP(A2067+1/48,Interface!$B$118:$D$483,3)</f>
        <v>4</v>
      </c>
      <c r="H2067" s="1">
        <f t="shared" si="178"/>
        <v>1</v>
      </c>
      <c r="I2067" s="1">
        <f t="shared" si="177"/>
        <v>16</v>
      </c>
    </row>
    <row r="2068" spans="1:9" x14ac:dyDescent="0.35">
      <c r="A2068" s="321">
        <f t="shared" si="181"/>
        <v>42089.666666661738</v>
      </c>
      <c r="B2068" s="303"/>
      <c r="C2068" s="303">
        <v>2033</v>
      </c>
      <c r="D2068" s="304">
        <f>INDEX(Method_calculation!$J$161:$L$184,Output_interface!I2068,Output_interface!H2068)</f>
        <v>0</v>
      </c>
      <c r="E2068" s="304">
        <f>INDEX(Method_calculation!$J$194:$L$217,Output_interface!I2068,Output_interface!H2068)</f>
        <v>0</v>
      </c>
      <c r="G2068" s="1">
        <f>VLOOKUP(A2068+1/48,Interface!$B$118:$D$483,3)</f>
        <v>4</v>
      </c>
      <c r="H2068" s="1">
        <f t="shared" si="178"/>
        <v>1</v>
      </c>
      <c r="I2068" s="1">
        <f t="shared" si="177"/>
        <v>17</v>
      </c>
    </row>
    <row r="2069" spans="1:9" x14ac:dyDescent="0.35">
      <c r="A2069" s="321">
        <f t="shared" si="181"/>
        <v>42089.708333328403</v>
      </c>
      <c r="B2069" s="303"/>
      <c r="C2069" s="303">
        <v>2034</v>
      </c>
      <c r="D2069" s="304">
        <f>INDEX(Method_calculation!$J$161:$L$184,Output_interface!I2069,Output_interface!H2069)</f>
        <v>0</v>
      </c>
      <c r="E2069" s="304">
        <f>INDEX(Method_calculation!$J$194:$L$217,Output_interface!I2069,Output_interface!H2069)</f>
        <v>0</v>
      </c>
      <c r="G2069" s="1">
        <f>VLOOKUP(A2069+1/48,Interface!$B$118:$D$483,3)</f>
        <v>4</v>
      </c>
      <c r="H2069" s="1">
        <f t="shared" si="178"/>
        <v>1</v>
      </c>
      <c r="I2069" s="1">
        <f t="shared" si="177"/>
        <v>18</v>
      </c>
    </row>
    <row r="2070" spans="1:9" x14ac:dyDescent="0.35">
      <c r="A2070" s="321">
        <f t="shared" si="181"/>
        <v>42089.749999995067</v>
      </c>
      <c r="B2070" s="303"/>
      <c r="C2070" s="303">
        <v>2035</v>
      </c>
      <c r="D2070" s="304">
        <f>INDEX(Method_calculation!$J$161:$L$184,Output_interface!I2070,Output_interface!H2070)</f>
        <v>0</v>
      </c>
      <c r="E2070" s="304">
        <f>INDEX(Method_calculation!$J$194:$L$217,Output_interface!I2070,Output_interface!H2070)</f>
        <v>0</v>
      </c>
      <c r="G2070" s="1">
        <f>VLOOKUP(A2070+1/48,Interface!$B$118:$D$483,3)</f>
        <v>4</v>
      </c>
      <c r="H2070" s="1">
        <f t="shared" si="178"/>
        <v>1</v>
      </c>
      <c r="I2070" s="1">
        <f t="shared" si="177"/>
        <v>19</v>
      </c>
    </row>
    <row r="2071" spans="1:9" x14ac:dyDescent="0.35">
      <c r="A2071" s="321">
        <f t="shared" si="181"/>
        <v>42089.791666661731</v>
      </c>
      <c r="B2071" s="303"/>
      <c r="C2071" s="303">
        <v>2036</v>
      </c>
      <c r="D2071" s="304">
        <f>INDEX(Method_calculation!$J$161:$L$184,Output_interface!I2071,Output_interface!H2071)</f>
        <v>0</v>
      </c>
      <c r="E2071" s="304">
        <f>INDEX(Method_calculation!$J$194:$L$217,Output_interface!I2071,Output_interface!H2071)</f>
        <v>0</v>
      </c>
      <c r="G2071" s="1">
        <f>VLOOKUP(A2071+1/48,Interface!$B$118:$D$483,3)</f>
        <v>4</v>
      </c>
      <c r="H2071" s="1">
        <f t="shared" si="178"/>
        <v>1</v>
      </c>
      <c r="I2071" s="1">
        <f t="shared" si="177"/>
        <v>20</v>
      </c>
    </row>
    <row r="2072" spans="1:9" x14ac:dyDescent="0.35">
      <c r="A2072" s="321">
        <f t="shared" si="181"/>
        <v>42089.833333328395</v>
      </c>
      <c r="B2072" s="303"/>
      <c r="C2072" s="303">
        <v>2037</v>
      </c>
      <c r="D2072" s="304">
        <f>INDEX(Method_calculation!$J$161:$L$184,Output_interface!I2072,Output_interface!H2072)</f>
        <v>0</v>
      </c>
      <c r="E2072" s="304">
        <f>INDEX(Method_calculation!$J$194:$L$217,Output_interface!I2072,Output_interface!H2072)</f>
        <v>0</v>
      </c>
      <c r="G2072" s="1">
        <f>VLOOKUP(A2072+1/48,Interface!$B$118:$D$483,3)</f>
        <v>4</v>
      </c>
      <c r="H2072" s="1">
        <f t="shared" si="178"/>
        <v>1</v>
      </c>
      <c r="I2072" s="1">
        <f t="shared" si="177"/>
        <v>21</v>
      </c>
    </row>
    <row r="2073" spans="1:9" x14ac:dyDescent="0.35">
      <c r="A2073" s="321">
        <f t="shared" si="181"/>
        <v>42089.87499999506</v>
      </c>
      <c r="B2073" s="303"/>
      <c r="C2073" s="303">
        <v>2038</v>
      </c>
      <c r="D2073" s="304">
        <f>INDEX(Method_calculation!$J$161:$L$184,Output_interface!I2073,Output_interface!H2073)</f>
        <v>0</v>
      </c>
      <c r="E2073" s="304">
        <f>INDEX(Method_calculation!$J$194:$L$217,Output_interface!I2073,Output_interface!H2073)</f>
        <v>0</v>
      </c>
      <c r="G2073" s="1">
        <f>VLOOKUP(A2073+1/48,Interface!$B$118:$D$483,3)</f>
        <v>4</v>
      </c>
      <c r="H2073" s="1">
        <f t="shared" si="178"/>
        <v>1</v>
      </c>
      <c r="I2073" s="1">
        <f t="shared" si="177"/>
        <v>22</v>
      </c>
    </row>
    <row r="2074" spans="1:9" x14ac:dyDescent="0.35">
      <c r="A2074" s="321">
        <f t="shared" si="181"/>
        <v>42089.916666661724</v>
      </c>
      <c r="B2074" s="303"/>
      <c r="C2074" s="303">
        <v>2039</v>
      </c>
      <c r="D2074" s="304">
        <f>INDEX(Method_calculation!$J$161:$L$184,Output_interface!I2074,Output_interface!H2074)</f>
        <v>0</v>
      </c>
      <c r="E2074" s="304">
        <f>INDEX(Method_calculation!$J$194:$L$217,Output_interface!I2074,Output_interface!H2074)</f>
        <v>0</v>
      </c>
      <c r="G2074" s="1">
        <f>VLOOKUP(A2074+1/48,Interface!$B$118:$D$483,3)</f>
        <v>4</v>
      </c>
      <c r="H2074" s="1">
        <f t="shared" si="178"/>
        <v>1</v>
      </c>
      <c r="I2074" s="1">
        <f t="shared" si="177"/>
        <v>23</v>
      </c>
    </row>
    <row r="2075" spans="1:9" x14ac:dyDescent="0.35">
      <c r="A2075" s="322">
        <f t="shared" si="181"/>
        <v>42089.958333328388</v>
      </c>
      <c r="B2075" s="306"/>
      <c r="C2075" s="306">
        <v>2040</v>
      </c>
      <c r="D2075" s="307">
        <f>INDEX(Method_calculation!$J$161:$L$184,Output_interface!I2075,Output_interface!H2075)</f>
        <v>0</v>
      </c>
      <c r="E2075" s="307">
        <f>INDEX(Method_calculation!$J$194:$L$217,Output_interface!I2075,Output_interface!H2075)</f>
        <v>0</v>
      </c>
      <c r="G2075" s="1">
        <f>VLOOKUP(A2075+1/48,Interface!$B$118:$D$483,3)</f>
        <v>4</v>
      </c>
      <c r="H2075" s="1">
        <f t="shared" si="178"/>
        <v>1</v>
      </c>
      <c r="I2075" s="1">
        <f t="shared" si="177"/>
        <v>24</v>
      </c>
    </row>
    <row r="2076" spans="1:9" x14ac:dyDescent="0.35">
      <c r="A2076" s="299">
        <f t="shared" si="181"/>
        <v>42089.999999995052</v>
      </c>
      <c r="B2076" s="300" t="str">
        <f t="shared" ref="B2076" si="182">INDEX($H$27:$H$29,H2076)</f>
        <v>Workday</v>
      </c>
      <c r="C2076" s="300">
        <v>2041</v>
      </c>
      <c r="D2076" s="301">
        <f>INDEX(Method_calculation!$J$161:$L$184,Output_interface!I2076,Output_interface!H2076)</f>
        <v>0</v>
      </c>
      <c r="E2076" s="301">
        <f>INDEX(Method_calculation!$J$194:$L$217,Output_interface!I2076,Output_interface!H2076)</f>
        <v>0</v>
      </c>
      <c r="G2076" s="1">
        <f>VLOOKUP(A2076+1/48,Interface!$B$118:$D$483,3)</f>
        <v>5</v>
      </c>
      <c r="H2076" s="1">
        <f t="shared" si="178"/>
        <v>1</v>
      </c>
      <c r="I2076" s="1">
        <f t="shared" si="177"/>
        <v>1</v>
      </c>
    </row>
    <row r="2077" spans="1:9" x14ac:dyDescent="0.35">
      <c r="A2077" s="321">
        <f t="shared" si="181"/>
        <v>42090.041666661717</v>
      </c>
      <c r="B2077" s="303"/>
      <c r="C2077" s="303">
        <v>2042</v>
      </c>
      <c r="D2077" s="304">
        <f>INDEX(Method_calculation!$J$161:$L$184,Output_interface!I2077,Output_interface!H2077)</f>
        <v>0</v>
      </c>
      <c r="E2077" s="304">
        <f>INDEX(Method_calculation!$J$194:$L$217,Output_interface!I2077,Output_interface!H2077)</f>
        <v>0</v>
      </c>
      <c r="G2077" s="1">
        <f>VLOOKUP(A2077+1/48,Interface!$B$118:$D$483,3)</f>
        <v>5</v>
      </c>
      <c r="H2077" s="1">
        <f t="shared" si="178"/>
        <v>1</v>
      </c>
      <c r="I2077" s="1">
        <f t="shared" si="177"/>
        <v>2</v>
      </c>
    </row>
    <row r="2078" spans="1:9" x14ac:dyDescent="0.35">
      <c r="A2078" s="321">
        <f t="shared" si="181"/>
        <v>42090.083333328381</v>
      </c>
      <c r="B2078" s="303"/>
      <c r="C2078" s="303">
        <v>2043</v>
      </c>
      <c r="D2078" s="304">
        <f>INDEX(Method_calculation!$J$161:$L$184,Output_interface!I2078,Output_interface!H2078)</f>
        <v>0</v>
      </c>
      <c r="E2078" s="304">
        <f>INDEX(Method_calculation!$J$194:$L$217,Output_interface!I2078,Output_interface!H2078)</f>
        <v>0</v>
      </c>
      <c r="G2078" s="1">
        <f>VLOOKUP(A2078+1/48,Interface!$B$118:$D$483,3)</f>
        <v>5</v>
      </c>
      <c r="H2078" s="1">
        <f t="shared" si="178"/>
        <v>1</v>
      </c>
      <c r="I2078" s="1">
        <f t="shared" si="177"/>
        <v>3</v>
      </c>
    </row>
    <row r="2079" spans="1:9" x14ac:dyDescent="0.35">
      <c r="A2079" s="321">
        <f t="shared" si="181"/>
        <v>42090.124999995045</v>
      </c>
      <c r="B2079" s="303"/>
      <c r="C2079" s="303">
        <v>2044</v>
      </c>
      <c r="D2079" s="304">
        <f>INDEX(Method_calculation!$J$161:$L$184,Output_interface!I2079,Output_interface!H2079)</f>
        <v>0</v>
      </c>
      <c r="E2079" s="304">
        <f>INDEX(Method_calculation!$J$194:$L$217,Output_interface!I2079,Output_interface!H2079)</f>
        <v>0</v>
      </c>
      <c r="G2079" s="1">
        <f>VLOOKUP(A2079+1/48,Interface!$B$118:$D$483,3)</f>
        <v>5</v>
      </c>
      <c r="H2079" s="1">
        <f t="shared" si="178"/>
        <v>1</v>
      </c>
      <c r="I2079" s="1">
        <f t="shared" si="177"/>
        <v>4</v>
      </c>
    </row>
    <row r="2080" spans="1:9" x14ac:dyDescent="0.35">
      <c r="A2080" s="321">
        <f t="shared" si="181"/>
        <v>42090.166666661709</v>
      </c>
      <c r="B2080" s="303"/>
      <c r="C2080" s="303">
        <v>2045</v>
      </c>
      <c r="D2080" s="304">
        <f>INDEX(Method_calculation!$J$161:$L$184,Output_interface!I2080,Output_interface!H2080)</f>
        <v>0</v>
      </c>
      <c r="E2080" s="304">
        <f>INDEX(Method_calculation!$J$194:$L$217,Output_interface!I2080,Output_interface!H2080)</f>
        <v>0</v>
      </c>
      <c r="G2080" s="1">
        <f>VLOOKUP(A2080+1/48,Interface!$B$118:$D$483,3)</f>
        <v>5</v>
      </c>
      <c r="H2080" s="1">
        <f t="shared" si="178"/>
        <v>1</v>
      </c>
      <c r="I2080" s="1">
        <f t="shared" si="177"/>
        <v>5</v>
      </c>
    </row>
    <row r="2081" spans="1:9" x14ac:dyDescent="0.35">
      <c r="A2081" s="321">
        <f t="shared" si="181"/>
        <v>42090.208333328374</v>
      </c>
      <c r="B2081" s="303"/>
      <c r="C2081" s="303">
        <v>2046</v>
      </c>
      <c r="D2081" s="304">
        <f>INDEX(Method_calculation!$J$161:$L$184,Output_interface!I2081,Output_interface!H2081)</f>
        <v>0</v>
      </c>
      <c r="E2081" s="304">
        <f>INDEX(Method_calculation!$J$194:$L$217,Output_interface!I2081,Output_interface!H2081)</f>
        <v>0</v>
      </c>
      <c r="G2081" s="1">
        <f>VLOOKUP(A2081+1/48,Interface!$B$118:$D$483,3)</f>
        <v>5</v>
      </c>
      <c r="H2081" s="1">
        <f t="shared" si="178"/>
        <v>1</v>
      </c>
      <c r="I2081" s="1">
        <f t="shared" si="177"/>
        <v>6</v>
      </c>
    </row>
    <row r="2082" spans="1:9" x14ac:dyDescent="0.35">
      <c r="A2082" s="321">
        <f t="shared" si="181"/>
        <v>42090.249999995038</v>
      </c>
      <c r="B2082" s="303"/>
      <c r="C2082" s="303">
        <v>2047</v>
      </c>
      <c r="D2082" s="304">
        <f>INDEX(Method_calculation!$J$161:$L$184,Output_interface!I2082,Output_interface!H2082)</f>
        <v>0</v>
      </c>
      <c r="E2082" s="304">
        <f>INDEX(Method_calculation!$J$194:$L$217,Output_interface!I2082,Output_interface!H2082)</f>
        <v>0</v>
      </c>
      <c r="G2082" s="1">
        <f>VLOOKUP(A2082+1/48,Interface!$B$118:$D$483,3)</f>
        <v>5</v>
      </c>
      <c r="H2082" s="1">
        <f t="shared" si="178"/>
        <v>1</v>
      </c>
      <c r="I2082" s="1">
        <f t="shared" si="177"/>
        <v>7</v>
      </c>
    </row>
    <row r="2083" spans="1:9" x14ac:dyDescent="0.35">
      <c r="A2083" s="321">
        <f t="shared" si="181"/>
        <v>42090.291666661702</v>
      </c>
      <c r="B2083" s="303"/>
      <c r="C2083" s="303">
        <v>2048</v>
      </c>
      <c r="D2083" s="304">
        <f>INDEX(Method_calculation!$J$161:$L$184,Output_interface!I2083,Output_interface!H2083)</f>
        <v>0</v>
      </c>
      <c r="E2083" s="304">
        <f>INDEX(Method_calculation!$J$194:$L$217,Output_interface!I2083,Output_interface!H2083)</f>
        <v>0</v>
      </c>
      <c r="G2083" s="1">
        <f>VLOOKUP(A2083+1/48,Interface!$B$118:$D$483,3)</f>
        <v>5</v>
      </c>
      <c r="H2083" s="1">
        <f t="shared" si="178"/>
        <v>1</v>
      </c>
      <c r="I2083" s="1">
        <f t="shared" si="177"/>
        <v>8</v>
      </c>
    </row>
    <row r="2084" spans="1:9" x14ac:dyDescent="0.35">
      <c r="A2084" s="321">
        <f t="shared" si="181"/>
        <v>42090.333333328366</v>
      </c>
      <c r="B2084" s="303"/>
      <c r="C2084" s="303">
        <v>2049</v>
      </c>
      <c r="D2084" s="304">
        <f>INDEX(Method_calculation!$J$161:$L$184,Output_interface!I2084,Output_interface!H2084)</f>
        <v>0</v>
      </c>
      <c r="E2084" s="304">
        <f>INDEX(Method_calculation!$J$194:$L$217,Output_interface!I2084,Output_interface!H2084)</f>
        <v>0</v>
      </c>
      <c r="G2084" s="1">
        <f>VLOOKUP(A2084+1/48,Interface!$B$118:$D$483,3)</f>
        <v>5</v>
      </c>
      <c r="H2084" s="1">
        <f t="shared" si="178"/>
        <v>1</v>
      </c>
      <c r="I2084" s="1">
        <f t="shared" ref="I2084:I2147" si="183">MOD(C2084-1,24)+1</f>
        <v>9</v>
      </c>
    </row>
    <row r="2085" spans="1:9" x14ac:dyDescent="0.35">
      <c r="A2085" s="321">
        <f t="shared" si="181"/>
        <v>42090.374999995031</v>
      </c>
      <c r="B2085" s="303"/>
      <c r="C2085" s="303">
        <v>2050</v>
      </c>
      <c r="D2085" s="304">
        <f>INDEX(Method_calculation!$J$161:$L$184,Output_interface!I2085,Output_interface!H2085)</f>
        <v>0</v>
      </c>
      <c r="E2085" s="304">
        <f>INDEX(Method_calculation!$J$194:$L$217,Output_interface!I2085,Output_interface!H2085)</f>
        <v>0</v>
      </c>
      <c r="G2085" s="1">
        <f>VLOOKUP(A2085+1/48,Interface!$B$118:$D$483,3)</f>
        <v>5</v>
      </c>
      <c r="H2085" s="1">
        <f t="shared" ref="H2085:H2148" si="184">IF(G2085=7,3,IF(G2085=6,2,1))</f>
        <v>1</v>
      </c>
      <c r="I2085" s="1">
        <f t="shared" si="183"/>
        <v>10</v>
      </c>
    </row>
    <row r="2086" spans="1:9" x14ac:dyDescent="0.35">
      <c r="A2086" s="321">
        <f t="shared" si="181"/>
        <v>42090.416666661695</v>
      </c>
      <c r="B2086" s="303"/>
      <c r="C2086" s="303">
        <v>2051</v>
      </c>
      <c r="D2086" s="304">
        <f>INDEX(Method_calculation!$J$161:$L$184,Output_interface!I2086,Output_interface!H2086)</f>
        <v>0</v>
      </c>
      <c r="E2086" s="304">
        <f>INDEX(Method_calculation!$J$194:$L$217,Output_interface!I2086,Output_interface!H2086)</f>
        <v>0</v>
      </c>
      <c r="G2086" s="1">
        <f>VLOOKUP(A2086+1/48,Interface!$B$118:$D$483,3)</f>
        <v>5</v>
      </c>
      <c r="H2086" s="1">
        <f t="shared" si="184"/>
        <v>1</v>
      </c>
      <c r="I2086" s="1">
        <f t="shared" si="183"/>
        <v>11</v>
      </c>
    </row>
    <row r="2087" spans="1:9" x14ac:dyDescent="0.35">
      <c r="A2087" s="321">
        <f t="shared" si="181"/>
        <v>42090.458333328359</v>
      </c>
      <c r="B2087" s="303"/>
      <c r="C2087" s="303">
        <v>2052</v>
      </c>
      <c r="D2087" s="304">
        <f>INDEX(Method_calculation!$J$161:$L$184,Output_interface!I2087,Output_interface!H2087)</f>
        <v>0</v>
      </c>
      <c r="E2087" s="304">
        <f>INDEX(Method_calculation!$J$194:$L$217,Output_interface!I2087,Output_interface!H2087)</f>
        <v>0</v>
      </c>
      <c r="G2087" s="1">
        <f>VLOOKUP(A2087+1/48,Interface!$B$118:$D$483,3)</f>
        <v>5</v>
      </c>
      <c r="H2087" s="1">
        <f t="shared" si="184"/>
        <v>1</v>
      </c>
      <c r="I2087" s="1">
        <f t="shared" si="183"/>
        <v>12</v>
      </c>
    </row>
    <row r="2088" spans="1:9" x14ac:dyDescent="0.35">
      <c r="A2088" s="321">
        <f t="shared" si="181"/>
        <v>42090.499999995023</v>
      </c>
      <c r="B2088" s="303"/>
      <c r="C2088" s="303">
        <v>2053</v>
      </c>
      <c r="D2088" s="304">
        <f>INDEX(Method_calculation!$J$161:$L$184,Output_interface!I2088,Output_interface!H2088)</f>
        <v>0</v>
      </c>
      <c r="E2088" s="304">
        <f>INDEX(Method_calculation!$J$194:$L$217,Output_interface!I2088,Output_interface!H2088)</f>
        <v>0</v>
      </c>
      <c r="G2088" s="1">
        <f>VLOOKUP(A2088+1/48,Interface!$B$118:$D$483,3)</f>
        <v>5</v>
      </c>
      <c r="H2088" s="1">
        <f t="shared" si="184"/>
        <v>1</v>
      </c>
      <c r="I2088" s="1">
        <f t="shared" si="183"/>
        <v>13</v>
      </c>
    </row>
    <row r="2089" spans="1:9" x14ac:dyDescent="0.35">
      <c r="A2089" s="321">
        <f t="shared" si="181"/>
        <v>42090.541666661687</v>
      </c>
      <c r="B2089" s="303"/>
      <c r="C2089" s="303">
        <v>2054</v>
      </c>
      <c r="D2089" s="304">
        <f>INDEX(Method_calculation!$J$161:$L$184,Output_interface!I2089,Output_interface!H2089)</f>
        <v>0</v>
      </c>
      <c r="E2089" s="304">
        <f>INDEX(Method_calculation!$J$194:$L$217,Output_interface!I2089,Output_interface!H2089)</f>
        <v>0</v>
      </c>
      <c r="G2089" s="1">
        <f>VLOOKUP(A2089+1/48,Interface!$B$118:$D$483,3)</f>
        <v>5</v>
      </c>
      <c r="H2089" s="1">
        <f t="shared" si="184"/>
        <v>1</v>
      </c>
      <c r="I2089" s="1">
        <f t="shared" si="183"/>
        <v>14</v>
      </c>
    </row>
    <row r="2090" spans="1:9" x14ac:dyDescent="0.35">
      <c r="A2090" s="321">
        <f t="shared" si="181"/>
        <v>42090.583333328352</v>
      </c>
      <c r="B2090" s="303"/>
      <c r="C2090" s="303">
        <v>2055</v>
      </c>
      <c r="D2090" s="304">
        <f>INDEX(Method_calculation!$J$161:$L$184,Output_interface!I2090,Output_interface!H2090)</f>
        <v>0</v>
      </c>
      <c r="E2090" s="304">
        <f>INDEX(Method_calculation!$J$194:$L$217,Output_interface!I2090,Output_interface!H2090)</f>
        <v>0</v>
      </c>
      <c r="G2090" s="1">
        <f>VLOOKUP(A2090+1/48,Interface!$B$118:$D$483,3)</f>
        <v>5</v>
      </c>
      <c r="H2090" s="1">
        <f t="shared" si="184"/>
        <v>1</v>
      </c>
      <c r="I2090" s="1">
        <f t="shared" si="183"/>
        <v>15</v>
      </c>
    </row>
    <row r="2091" spans="1:9" x14ac:dyDescent="0.35">
      <c r="A2091" s="321">
        <f t="shared" si="181"/>
        <v>42090.624999995016</v>
      </c>
      <c r="B2091" s="303"/>
      <c r="C2091" s="303">
        <v>2056</v>
      </c>
      <c r="D2091" s="304">
        <f>INDEX(Method_calculation!$J$161:$L$184,Output_interface!I2091,Output_interface!H2091)</f>
        <v>0</v>
      </c>
      <c r="E2091" s="304">
        <f>INDEX(Method_calculation!$J$194:$L$217,Output_interface!I2091,Output_interface!H2091)</f>
        <v>0</v>
      </c>
      <c r="G2091" s="1">
        <f>VLOOKUP(A2091+1/48,Interface!$B$118:$D$483,3)</f>
        <v>5</v>
      </c>
      <c r="H2091" s="1">
        <f t="shared" si="184"/>
        <v>1</v>
      </c>
      <c r="I2091" s="1">
        <f t="shared" si="183"/>
        <v>16</v>
      </c>
    </row>
    <row r="2092" spans="1:9" x14ac:dyDescent="0.35">
      <c r="A2092" s="321">
        <f t="shared" si="181"/>
        <v>42090.66666666168</v>
      </c>
      <c r="B2092" s="303"/>
      <c r="C2092" s="303">
        <v>2057</v>
      </c>
      <c r="D2092" s="304">
        <f>INDEX(Method_calculation!$J$161:$L$184,Output_interface!I2092,Output_interface!H2092)</f>
        <v>0</v>
      </c>
      <c r="E2092" s="304">
        <f>INDEX(Method_calculation!$J$194:$L$217,Output_interface!I2092,Output_interface!H2092)</f>
        <v>0</v>
      </c>
      <c r="G2092" s="1">
        <f>VLOOKUP(A2092+1/48,Interface!$B$118:$D$483,3)</f>
        <v>5</v>
      </c>
      <c r="H2092" s="1">
        <f t="shared" si="184"/>
        <v>1</v>
      </c>
      <c r="I2092" s="1">
        <f t="shared" si="183"/>
        <v>17</v>
      </c>
    </row>
    <row r="2093" spans="1:9" x14ac:dyDescent="0.35">
      <c r="A2093" s="321">
        <f t="shared" si="181"/>
        <v>42090.708333328344</v>
      </c>
      <c r="B2093" s="303"/>
      <c r="C2093" s="303">
        <v>2058</v>
      </c>
      <c r="D2093" s="304">
        <f>INDEX(Method_calculation!$J$161:$L$184,Output_interface!I2093,Output_interface!H2093)</f>
        <v>0</v>
      </c>
      <c r="E2093" s="304">
        <f>INDEX(Method_calculation!$J$194:$L$217,Output_interface!I2093,Output_interface!H2093)</f>
        <v>0</v>
      </c>
      <c r="G2093" s="1">
        <f>VLOOKUP(A2093+1/48,Interface!$B$118:$D$483,3)</f>
        <v>5</v>
      </c>
      <c r="H2093" s="1">
        <f t="shared" si="184"/>
        <v>1</v>
      </c>
      <c r="I2093" s="1">
        <f t="shared" si="183"/>
        <v>18</v>
      </c>
    </row>
    <row r="2094" spans="1:9" x14ac:dyDescent="0.35">
      <c r="A2094" s="321">
        <f t="shared" si="181"/>
        <v>42090.749999995009</v>
      </c>
      <c r="B2094" s="303"/>
      <c r="C2094" s="303">
        <v>2059</v>
      </c>
      <c r="D2094" s="304">
        <f>INDEX(Method_calculation!$J$161:$L$184,Output_interface!I2094,Output_interface!H2094)</f>
        <v>0</v>
      </c>
      <c r="E2094" s="304">
        <f>INDEX(Method_calculation!$J$194:$L$217,Output_interface!I2094,Output_interface!H2094)</f>
        <v>0</v>
      </c>
      <c r="G2094" s="1">
        <f>VLOOKUP(A2094+1/48,Interface!$B$118:$D$483,3)</f>
        <v>5</v>
      </c>
      <c r="H2094" s="1">
        <f t="shared" si="184"/>
        <v>1</v>
      </c>
      <c r="I2094" s="1">
        <f t="shared" si="183"/>
        <v>19</v>
      </c>
    </row>
    <row r="2095" spans="1:9" x14ac:dyDescent="0.35">
      <c r="A2095" s="321">
        <f t="shared" si="181"/>
        <v>42090.791666661673</v>
      </c>
      <c r="B2095" s="303"/>
      <c r="C2095" s="303">
        <v>2060</v>
      </c>
      <c r="D2095" s="304">
        <f>INDEX(Method_calculation!$J$161:$L$184,Output_interface!I2095,Output_interface!H2095)</f>
        <v>0</v>
      </c>
      <c r="E2095" s="304">
        <f>INDEX(Method_calculation!$J$194:$L$217,Output_interface!I2095,Output_interface!H2095)</f>
        <v>0</v>
      </c>
      <c r="G2095" s="1">
        <f>VLOOKUP(A2095+1/48,Interface!$B$118:$D$483,3)</f>
        <v>5</v>
      </c>
      <c r="H2095" s="1">
        <f t="shared" si="184"/>
        <v>1</v>
      </c>
      <c r="I2095" s="1">
        <f t="shared" si="183"/>
        <v>20</v>
      </c>
    </row>
    <row r="2096" spans="1:9" x14ac:dyDescent="0.35">
      <c r="A2096" s="321">
        <f t="shared" si="181"/>
        <v>42090.833333328337</v>
      </c>
      <c r="B2096" s="303"/>
      <c r="C2096" s="303">
        <v>2061</v>
      </c>
      <c r="D2096" s="304">
        <f>INDEX(Method_calculation!$J$161:$L$184,Output_interface!I2096,Output_interface!H2096)</f>
        <v>0</v>
      </c>
      <c r="E2096" s="304">
        <f>INDEX(Method_calculation!$J$194:$L$217,Output_interface!I2096,Output_interface!H2096)</f>
        <v>0</v>
      </c>
      <c r="G2096" s="1">
        <f>VLOOKUP(A2096+1/48,Interface!$B$118:$D$483,3)</f>
        <v>5</v>
      </c>
      <c r="H2096" s="1">
        <f t="shared" si="184"/>
        <v>1</v>
      </c>
      <c r="I2096" s="1">
        <f t="shared" si="183"/>
        <v>21</v>
      </c>
    </row>
    <row r="2097" spans="1:9" x14ac:dyDescent="0.35">
      <c r="A2097" s="321">
        <f t="shared" si="181"/>
        <v>42090.874999995001</v>
      </c>
      <c r="B2097" s="303"/>
      <c r="C2097" s="303">
        <v>2062</v>
      </c>
      <c r="D2097" s="304">
        <f>INDEX(Method_calculation!$J$161:$L$184,Output_interface!I2097,Output_interface!H2097)</f>
        <v>0</v>
      </c>
      <c r="E2097" s="304">
        <f>INDEX(Method_calculation!$J$194:$L$217,Output_interface!I2097,Output_interface!H2097)</f>
        <v>0</v>
      </c>
      <c r="G2097" s="1">
        <f>VLOOKUP(A2097+1/48,Interface!$B$118:$D$483,3)</f>
        <v>5</v>
      </c>
      <c r="H2097" s="1">
        <f t="shared" si="184"/>
        <v>1</v>
      </c>
      <c r="I2097" s="1">
        <f t="shared" si="183"/>
        <v>22</v>
      </c>
    </row>
    <row r="2098" spans="1:9" x14ac:dyDescent="0.35">
      <c r="A2098" s="321">
        <f t="shared" si="181"/>
        <v>42090.916666661666</v>
      </c>
      <c r="B2098" s="303"/>
      <c r="C2098" s="303">
        <v>2063</v>
      </c>
      <c r="D2098" s="304">
        <f>INDEX(Method_calculation!$J$161:$L$184,Output_interface!I2098,Output_interface!H2098)</f>
        <v>0</v>
      </c>
      <c r="E2098" s="304">
        <f>INDEX(Method_calculation!$J$194:$L$217,Output_interface!I2098,Output_interface!H2098)</f>
        <v>0</v>
      </c>
      <c r="G2098" s="1">
        <f>VLOOKUP(A2098+1/48,Interface!$B$118:$D$483,3)</f>
        <v>5</v>
      </c>
      <c r="H2098" s="1">
        <f t="shared" si="184"/>
        <v>1</v>
      </c>
      <c r="I2098" s="1">
        <f t="shared" si="183"/>
        <v>23</v>
      </c>
    </row>
    <row r="2099" spans="1:9" x14ac:dyDescent="0.35">
      <c r="A2099" s="322">
        <f t="shared" si="181"/>
        <v>42090.95833332833</v>
      </c>
      <c r="B2099" s="306"/>
      <c r="C2099" s="306">
        <v>2064</v>
      </c>
      <c r="D2099" s="307">
        <f>INDEX(Method_calculation!$J$161:$L$184,Output_interface!I2099,Output_interface!H2099)</f>
        <v>0</v>
      </c>
      <c r="E2099" s="307">
        <f>INDEX(Method_calculation!$J$194:$L$217,Output_interface!I2099,Output_interface!H2099)</f>
        <v>0</v>
      </c>
      <c r="G2099" s="1">
        <f>VLOOKUP(A2099+1/48,Interface!$B$118:$D$483,3)</f>
        <v>5</v>
      </c>
      <c r="H2099" s="1">
        <f t="shared" si="184"/>
        <v>1</v>
      </c>
      <c r="I2099" s="1">
        <f t="shared" si="183"/>
        <v>24</v>
      </c>
    </row>
    <row r="2100" spans="1:9" x14ac:dyDescent="0.35">
      <c r="A2100" s="299">
        <f t="shared" si="181"/>
        <v>42090.999999994994</v>
      </c>
      <c r="B2100" s="300" t="str">
        <f t="shared" ref="B2100" si="185">INDEX($H$27:$H$29,H2100)</f>
        <v>Saturday</v>
      </c>
      <c r="C2100" s="300">
        <v>2065</v>
      </c>
      <c r="D2100" s="301">
        <f>INDEX(Method_calculation!$J$161:$L$184,Output_interface!I2100,Output_interface!H2100)</f>
        <v>0</v>
      </c>
      <c r="E2100" s="301">
        <f>INDEX(Method_calculation!$J$194:$L$217,Output_interface!I2100,Output_interface!H2100)</f>
        <v>0</v>
      </c>
      <c r="G2100" s="1">
        <f>VLOOKUP(A2100+1/48,Interface!$B$118:$D$483,3)</f>
        <v>6</v>
      </c>
      <c r="H2100" s="1">
        <f t="shared" si="184"/>
        <v>2</v>
      </c>
      <c r="I2100" s="1">
        <f t="shared" si="183"/>
        <v>1</v>
      </c>
    </row>
    <row r="2101" spans="1:9" x14ac:dyDescent="0.35">
      <c r="A2101" s="321">
        <f t="shared" si="181"/>
        <v>42091.041666661658</v>
      </c>
      <c r="B2101" s="303"/>
      <c r="C2101" s="303">
        <v>2066</v>
      </c>
      <c r="D2101" s="304">
        <f>INDEX(Method_calculation!$J$161:$L$184,Output_interface!I2101,Output_interface!H2101)</f>
        <v>0</v>
      </c>
      <c r="E2101" s="304">
        <f>INDEX(Method_calculation!$J$194:$L$217,Output_interface!I2101,Output_interface!H2101)</f>
        <v>0</v>
      </c>
      <c r="G2101" s="1">
        <f>VLOOKUP(A2101+1/48,Interface!$B$118:$D$483,3)</f>
        <v>6</v>
      </c>
      <c r="H2101" s="1">
        <f t="shared" si="184"/>
        <v>2</v>
      </c>
      <c r="I2101" s="1">
        <f t="shared" si="183"/>
        <v>2</v>
      </c>
    </row>
    <row r="2102" spans="1:9" x14ac:dyDescent="0.35">
      <c r="A2102" s="321">
        <f t="shared" si="181"/>
        <v>42091.083333328323</v>
      </c>
      <c r="B2102" s="303"/>
      <c r="C2102" s="303">
        <v>2067</v>
      </c>
      <c r="D2102" s="304">
        <f>INDEX(Method_calculation!$J$161:$L$184,Output_interface!I2102,Output_interface!H2102)</f>
        <v>0</v>
      </c>
      <c r="E2102" s="304">
        <f>INDEX(Method_calculation!$J$194:$L$217,Output_interface!I2102,Output_interface!H2102)</f>
        <v>0</v>
      </c>
      <c r="G2102" s="1">
        <f>VLOOKUP(A2102+1/48,Interface!$B$118:$D$483,3)</f>
        <v>6</v>
      </c>
      <c r="H2102" s="1">
        <f t="shared" si="184"/>
        <v>2</v>
      </c>
      <c r="I2102" s="1">
        <f t="shared" si="183"/>
        <v>3</v>
      </c>
    </row>
    <row r="2103" spans="1:9" x14ac:dyDescent="0.35">
      <c r="A2103" s="321">
        <f t="shared" si="181"/>
        <v>42091.124999994987</v>
      </c>
      <c r="B2103" s="303"/>
      <c r="C2103" s="303">
        <v>2068</v>
      </c>
      <c r="D2103" s="304">
        <f>INDEX(Method_calculation!$J$161:$L$184,Output_interface!I2103,Output_interface!H2103)</f>
        <v>0</v>
      </c>
      <c r="E2103" s="304">
        <f>INDEX(Method_calculation!$J$194:$L$217,Output_interface!I2103,Output_interface!H2103)</f>
        <v>0</v>
      </c>
      <c r="G2103" s="1">
        <f>VLOOKUP(A2103+1/48,Interface!$B$118:$D$483,3)</f>
        <v>6</v>
      </c>
      <c r="H2103" s="1">
        <f t="shared" si="184"/>
        <v>2</v>
      </c>
      <c r="I2103" s="1">
        <f t="shared" si="183"/>
        <v>4</v>
      </c>
    </row>
    <row r="2104" spans="1:9" x14ac:dyDescent="0.35">
      <c r="A2104" s="321">
        <f t="shared" si="181"/>
        <v>42091.166666661651</v>
      </c>
      <c r="B2104" s="303"/>
      <c r="C2104" s="303">
        <v>2069</v>
      </c>
      <c r="D2104" s="304">
        <f>INDEX(Method_calculation!$J$161:$L$184,Output_interface!I2104,Output_interface!H2104)</f>
        <v>0</v>
      </c>
      <c r="E2104" s="304">
        <f>INDEX(Method_calculation!$J$194:$L$217,Output_interface!I2104,Output_interface!H2104)</f>
        <v>0</v>
      </c>
      <c r="G2104" s="1">
        <f>VLOOKUP(A2104+1/48,Interface!$B$118:$D$483,3)</f>
        <v>6</v>
      </c>
      <c r="H2104" s="1">
        <f t="shared" si="184"/>
        <v>2</v>
      </c>
      <c r="I2104" s="1">
        <f t="shared" si="183"/>
        <v>5</v>
      </c>
    </row>
    <row r="2105" spans="1:9" x14ac:dyDescent="0.35">
      <c r="A2105" s="321">
        <f t="shared" si="181"/>
        <v>42091.208333328315</v>
      </c>
      <c r="B2105" s="303"/>
      <c r="C2105" s="303">
        <v>2070</v>
      </c>
      <c r="D2105" s="304">
        <f>INDEX(Method_calculation!$J$161:$L$184,Output_interface!I2105,Output_interface!H2105)</f>
        <v>0</v>
      </c>
      <c r="E2105" s="304">
        <f>INDEX(Method_calculation!$J$194:$L$217,Output_interface!I2105,Output_interface!H2105)</f>
        <v>0</v>
      </c>
      <c r="G2105" s="1">
        <f>VLOOKUP(A2105+1/48,Interface!$B$118:$D$483,3)</f>
        <v>6</v>
      </c>
      <c r="H2105" s="1">
        <f t="shared" si="184"/>
        <v>2</v>
      </c>
      <c r="I2105" s="1">
        <f t="shared" si="183"/>
        <v>6</v>
      </c>
    </row>
    <row r="2106" spans="1:9" x14ac:dyDescent="0.35">
      <c r="A2106" s="321">
        <f t="shared" si="181"/>
        <v>42091.24999999498</v>
      </c>
      <c r="B2106" s="303"/>
      <c r="C2106" s="303">
        <v>2071</v>
      </c>
      <c r="D2106" s="304">
        <f>INDEX(Method_calculation!$J$161:$L$184,Output_interface!I2106,Output_interface!H2106)</f>
        <v>0</v>
      </c>
      <c r="E2106" s="304">
        <f>INDEX(Method_calculation!$J$194:$L$217,Output_interface!I2106,Output_interface!H2106)</f>
        <v>0</v>
      </c>
      <c r="G2106" s="1">
        <f>VLOOKUP(A2106+1/48,Interface!$B$118:$D$483,3)</f>
        <v>6</v>
      </c>
      <c r="H2106" s="1">
        <f t="shared" si="184"/>
        <v>2</v>
      </c>
      <c r="I2106" s="1">
        <f t="shared" si="183"/>
        <v>7</v>
      </c>
    </row>
    <row r="2107" spans="1:9" x14ac:dyDescent="0.35">
      <c r="A2107" s="321">
        <f t="shared" si="181"/>
        <v>42091.291666661644</v>
      </c>
      <c r="B2107" s="303"/>
      <c r="C2107" s="303">
        <v>2072</v>
      </c>
      <c r="D2107" s="304">
        <f>INDEX(Method_calculation!$J$161:$L$184,Output_interface!I2107,Output_interface!H2107)</f>
        <v>0</v>
      </c>
      <c r="E2107" s="304">
        <f>INDEX(Method_calculation!$J$194:$L$217,Output_interface!I2107,Output_interface!H2107)</f>
        <v>0</v>
      </c>
      <c r="G2107" s="1">
        <f>VLOOKUP(A2107+1/48,Interface!$B$118:$D$483,3)</f>
        <v>6</v>
      </c>
      <c r="H2107" s="1">
        <f t="shared" si="184"/>
        <v>2</v>
      </c>
      <c r="I2107" s="1">
        <f t="shared" si="183"/>
        <v>8</v>
      </c>
    </row>
    <row r="2108" spans="1:9" x14ac:dyDescent="0.35">
      <c r="A2108" s="321">
        <f t="shared" si="181"/>
        <v>42091.333333328308</v>
      </c>
      <c r="B2108" s="303"/>
      <c r="C2108" s="303">
        <v>2073</v>
      </c>
      <c r="D2108" s="304">
        <f>INDEX(Method_calculation!$J$161:$L$184,Output_interface!I2108,Output_interface!H2108)</f>
        <v>0</v>
      </c>
      <c r="E2108" s="304">
        <f>INDEX(Method_calculation!$J$194:$L$217,Output_interface!I2108,Output_interface!H2108)</f>
        <v>0</v>
      </c>
      <c r="G2108" s="1">
        <f>VLOOKUP(A2108+1/48,Interface!$B$118:$D$483,3)</f>
        <v>6</v>
      </c>
      <c r="H2108" s="1">
        <f t="shared" si="184"/>
        <v>2</v>
      </c>
      <c r="I2108" s="1">
        <f t="shared" si="183"/>
        <v>9</v>
      </c>
    </row>
    <row r="2109" spans="1:9" x14ac:dyDescent="0.35">
      <c r="A2109" s="321">
        <f t="shared" si="181"/>
        <v>42091.374999994972</v>
      </c>
      <c r="B2109" s="303"/>
      <c r="C2109" s="303">
        <v>2074</v>
      </c>
      <c r="D2109" s="304">
        <f>INDEX(Method_calculation!$J$161:$L$184,Output_interface!I2109,Output_interface!H2109)</f>
        <v>0</v>
      </c>
      <c r="E2109" s="304">
        <f>INDEX(Method_calculation!$J$194:$L$217,Output_interface!I2109,Output_interface!H2109)</f>
        <v>0</v>
      </c>
      <c r="G2109" s="1">
        <f>VLOOKUP(A2109+1/48,Interface!$B$118:$D$483,3)</f>
        <v>6</v>
      </c>
      <c r="H2109" s="1">
        <f t="shared" si="184"/>
        <v>2</v>
      </c>
      <c r="I2109" s="1">
        <f t="shared" si="183"/>
        <v>10</v>
      </c>
    </row>
    <row r="2110" spans="1:9" x14ac:dyDescent="0.35">
      <c r="A2110" s="321">
        <f t="shared" si="181"/>
        <v>42091.416666661637</v>
      </c>
      <c r="B2110" s="303"/>
      <c r="C2110" s="303">
        <v>2075</v>
      </c>
      <c r="D2110" s="304">
        <f>INDEX(Method_calculation!$J$161:$L$184,Output_interface!I2110,Output_interface!H2110)</f>
        <v>0</v>
      </c>
      <c r="E2110" s="304">
        <f>INDEX(Method_calculation!$J$194:$L$217,Output_interface!I2110,Output_interface!H2110)</f>
        <v>0</v>
      </c>
      <c r="G2110" s="1">
        <f>VLOOKUP(A2110+1/48,Interface!$B$118:$D$483,3)</f>
        <v>6</v>
      </c>
      <c r="H2110" s="1">
        <f t="shared" si="184"/>
        <v>2</v>
      </c>
      <c r="I2110" s="1">
        <f t="shared" si="183"/>
        <v>11</v>
      </c>
    </row>
    <row r="2111" spans="1:9" x14ac:dyDescent="0.35">
      <c r="A2111" s="321">
        <f t="shared" si="181"/>
        <v>42091.458333328301</v>
      </c>
      <c r="B2111" s="303"/>
      <c r="C2111" s="303">
        <v>2076</v>
      </c>
      <c r="D2111" s="304">
        <f>INDEX(Method_calculation!$J$161:$L$184,Output_interface!I2111,Output_interface!H2111)</f>
        <v>0</v>
      </c>
      <c r="E2111" s="304">
        <f>INDEX(Method_calculation!$J$194:$L$217,Output_interface!I2111,Output_interface!H2111)</f>
        <v>0</v>
      </c>
      <c r="G2111" s="1">
        <f>VLOOKUP(A2111+1/48,Interface!$B$118:$D$483,3)</f>
        <v>6</v>
      </c>
      <c r="H2111" s="1">
        <f t="shared" si="184"/>
        <v>2</v>
      </c>
      <c r="I2111" s="1">
        <f t="shared" si="183"/>
        <v>12</v>
      </c>
    </row>
    <row r="2112" spans="1:9" x14ac:dyDescent="0.35">
      <c r="A2112" s="321">
        <f t="shared" si="181"/>
        <v>42091.499999994965</v>
      </c>
      <c r="B2112" s="303"/>
      <c r="C2112" s="303">
        <v>2077</v>
      </c>
      <c r="D2112" s="304">
        <f>INDEX(Method_calculation!$J$161:$L$184,Output_interface!I2112,Output_interface!H2112)</f>
        <v>0</v>
      </c>
      <c r="E2112" s="304">
        <f>INDEX(Method_calculation!$J$194:$L$217,Output_interface!I2112,Output_interface!H2112)</f>
        <v>0</v>
      </c>
      <c r="G2112" s="1">
        <f>VLOOKUP(A2112+1/48,Interface!$B$118:$D$483,3)</f>
        <v>6</v>
      </c>
      <c r="H2112" s="1">
        <f t="shared" si="184"/>
        <v>2</v>
      </c>
      <c r="I2112" s="1">
        <f t="shared" si="183"/>
        <v>13</v>
      </c>
    </row>
    <row r="2113" spans="1:9" x14ac:dyDescent="0.35">
      <c r="A2113" s="321">
        <f t="shared" si="181"/>
        <v>42091.541666661629</v>
      </c>
      <c r="B2113" s="303"/>
      <c r="C2113" s="303">
        <v>2078</v>
      </c>
      <c r="D2113" s="304">
        <f>INDEX(Method_calculation!$J$161:$L$184,Output_interface!I2113,Output_interface!H2113)</f>
        <v>0</v>
      </c>
      <c r="E2113" s="304">
        <f>INDEX(Method_calculation!$J$194:$L$217,Output_interface!I2113,Output_interface!H2113)</f>
        <v>0</v>
      </c>
      <c r="G2113" s="1">
        <f>VLOOKUP(A2113+1/48,Interface!$B$118:$D$483,3)</f>
        <v>6</v>
      </c>
      <c r="H2113" s="1">
        <f t="shared" si="184"/>
        <v>2</v>
      </c>
      <c r="I2113" s="1">
        <f t="shared" si="183"/>
        <v>14</v>
      </c>
    </row>
    <row r="2114" spans="1:9" x14ac:dyDescent="0.35">
      <c r="A2114" s="321">
        <f t="shared" si="181"/>
        <v>42091.583333328294</v>
      </c>
      <c r="B2114" s="303"/>
      <c r="C2114" s="303">
        <v>2079</v>
      </c>
      <c r="D2114" s="304">
        <f>INDEX(Method_calculation!$J$161:$L$184,Output_interface!I2114,Output_interface!H2114)</f>
        <v>0</v>
      </c>
      <c r="E2114" s="304">
        <f>INDEX(Method_calculation!$J$194:$L$217,Output_interface!I2114,Output_interface!H2114)</f>
        <v>0</v>
      </c>
      <c r="G2114" s="1">
        <f>VLOOKUP(A2114+1/48,Interface!$B$118:$D$483,3)</f>
        <v>6</v>
      </c>
      <c r="H2114" s="1">
        <f t="shared" si="184"/>
        <v>2</v>
      </c>
      <c r="I2114" s="1">
        <f t="shared" si="183"/>
        <v>15</v>
      </c>
    </row>
    <row r="2115" spans="1:9" x14ac:dyDescent="0.35">
      <c r="A2115" s="321">
        <f t="shared" si="181"/>
        <v>42091.624999994958</v>
      </c>
      <c r="B2115" s="303"/>
      <c r="C2115" s="303">
        <v>2080</v>
      </c>
      <c r="D2115" s="304">
        <f>INDEX(Method_calculation!$J$161:$L$184,Output_interface!I2115,Output_interface!H2115)</f>
        <v>0</v>
      </c>
      <c r="E2115" s="304">
        <f>INDEX(Method_calculation!$J$194:$L$217,Output_interface!I2115,Output_interface!H2115)</f>
        <v>0</v>
      </c>
      <c r="G2115" s="1">
        <f>VLOOKUP(A2115+1/48,Interface!$B$118:$D$483,3)</f>
        <v>6</v>
      </c>
      <c r="H2115" s="1">
        <f t="shared" si="184"/>
        <v>2</v>
      </c>
      <c r="I2115" s="1">
        <f t="shared" si="183"/>
        <v>16</v>
      </c>
    </row>
    <row r="2116" spans="1:9" x14ac:dyDescent="0.35">
      <c r="A2116" s="321">
        <f t="shared" si="181"/>
        <v>42091.666666661622</v>
      </c>
      <c r="B2116" s="303"/>
      <c r="C2116" s="303">
        <v>2081</v>
      </c>
      <c r="D2116" s="304">
        <f>INDEX(Method_calculation!$J$161:$L$184,Output_interface!I2116,Output_interface!H2116)</f>
        <v>0</v>
      </c>
      <c r="E2116" s="304">
        <f>INDEX(Method_calculation!$J$194:$L$217,Output_interface!I2116,Output_interface!H2116)</f>
        <v>0</v>
      </c>
      <c r="G2116" s="1">
        <f>VLOOKUP(A2116+1/48,Interface!$B$118:$D$483,3)</f>
        <v>6</v>
      </c>
      <c r="H2116" s="1">
        <f t="shared" si="184"/>
        <v>2</v>
      </c>
      <c r="I2116" s="1">
        <f t="shared" si="183"/>
        <v>17</v>
      </c>
    </row>
    <row r="2117" spans="1:9" x14ac:dyDescent="0.35">
      <c r="A2117" s="321">
        <f t="shared" si="181"/>
        <v>42091.708333328286</v>
      </c>
      <c r="B2117" s="303"/>
      <c r="C2117" s="303">
        <v>2082</v>
      </c>
      <c r="D2117" s="304">
        <f>INDEX(Method_calculation!$J$161:$L$184,Output_interface!I2117,Output_interface!H2117)</f>
        <v>0</v>
      </c>
      <c r="E2117" s="304">
        <f>INDEX(Method_calculation!$J$194:$L$217,Output_interface!I2117,Output_interface!H2117)</f>
        <v>0</v>
      </c>
      <c r="G2117" s="1">
        <f>VLOOKUP(A2117+1/48,Interface!$B$118:$D$483,3)</f>
        <v>6</v>
      </c>
      <c r="H2117" s="1">
        <f t="shared" si="184"/>
        <v>2</v>
      </c>
      <c r="I2117" s="1">
        <f t="shared" si="183"/>
        <v>18</v>
      </c>
    </row>
    <row r="2118" spans="1:9" x14ac:dyDescent="0.35">
      <c r="A2118" s="321">
        <f t="shared" si="181"/>
        <v>42091.74999999495</v>
      </c>
      <c r="B2118" s="303"/>
      <c r="C2118" s="303">
        <v>2083</v>
      </c>
      <c r="D2118" s="304">
        <f>INDEX(Method_calculation!$J$161:$L$184,Output_interface!I2118,Output_interface!H2118)</f>
        <v>0</v>
      </c>
      <c r="E2118" s="304">
        <f>INDEX(Method_calculation!$J$194:$L$217,Output_interface!I2118,Output_interface!H2118)</f>
        <v>0</v>
      </c>
      <c r="G2118" s="1">
        <f>VLOOKUP(A2118+1/48,Interface!$B$118:$D$483,3)</f>
        <v>6</v>
      </c>
      <c r="H2118" s="1">
        <f t="shared" si="184"/>
        <v>2</v>
      </c>
      <c r="I2118" s="1">
        <f t="shared" si="183"/>
        <v>19</v>
      </c>
    </row>
    <row r="2119" spans="1:9" x14ac:dyDescent="0.35">
      <c r="A2119" s="321">
        <f t="shared" si="181"/>
        <v>42091.791666661615</v>
      </c>
      <c r="B2119" s="303"/>
      <c r="C2119" s="303">
        <v>2084</v>
      </c>
      <c r="D2119" s="304">
        <f>INDEX(Method_calculation!$J$161:$L$184,Output_interface!I2119,Output_interface!H2119)</f>
        <v>0</v>
      </c>
      <c r="E2119" s="304">
        <f>INDEX(Method_calculation!$J$194:$L$217,Output_interface!I2119,Output_interface!H2119)</f>
        <v>0</v>
      </c>
      <c r="G2119" s="1">
        <f>VLOOKUP(A2119+1/48,Interface!$B$118:$D$483,3)</f>
        <v>6</v>
      </c>
      <c r="H2119" s="1">
        <f t="shared" si="184"/>
        <v>2</v>
      </c>
      <c r="I2119" s="1">
        <f t="shared" si="183"/>
        <v>20</v>
      </c>
    </row>
    <row r="2120" spans="1:9" x14ac:dyDescent="0.35">
      <c r="A2120" s="321">
        <f t="shared" si="181"/>
        <v>42091.833333328279</v>
      </c>
      <c r="B2120" s="303"/>
      <c r="C2120" s="303">
        <v>2085</v>
      </c>
      <c r="D2120" s="304">
        <f>INDEX(Method_calculation!$J$161:$L$184,Output_interface!I2120,Output_interface!H2120)</f>
        <v>0</v>
      </c>
      <c r="E2120" s="304">
        <f>INDEX(Method_calculation!$J$194:$L$217,Output_interface!I2120,Output_interface!H2120)</f>
        <v>0</v>
      </c>
      <c r="G2120" s="1">
        <f>VLOOKUP(A2120+1/48,Interface!$B$118:$D$483,3)</f>
        <v>6</v>
      </c>
      <c r="H2120" s="1">
        <f t="shared" si="184"/>
        <v>2</v>
      </c>
      <c r="I2120" s="1">
        <f t="shared" si="183"/>
        <v>21</v>
      </c>
    </row>
    <row r="2121" spans="1:9" x14ac:dyDescent="0.35">
      <c r="A2121" s="321">
        <f t="shared" si="181"/>
        <v>42091.874999994943</v>
      </c>
      <c r="B2121" s="303"/>
      <c r="C2121" s="303">
        <v>2086</v>
      </c>
      <c r="D2121" s="304">
        <f>INDEX(Method_calculation!$J$161:$L$184,Output_interface!I2121,Output_interface!H2121)</f>
        <v>0</v>
      </c>
      <c r="E2121" s="304">
        <f>INDEX(Method_calculation!$J$194:$L$217,Output_interface!I2121,Output_interface!H2121)</f>
        <v>0</v>
      </c>
      <c r="G2121" s="1">
        <f>VLOOKUP(A2121+1/48,Interface!$B$118:$D$483,3)</f>
        <v>6</v>
      </c>
      <c r="H2121" s="1">
        <f t="shared" si="184"/>
        <v>2</v>
      </c>
      <c r="I2121" s="1">
        <f t="shared" si="183"/>
        <v>22</v>
      </c>
    </row>
    <row r="2122" spans="1:9" x14ac:dyDescent="0.35">
      <c r="A2122" s="321">
        <f t="shared" si="181"/>
        <v>42091.916666661607</v>
      </c>
      <c r="B2122" s="303"/>
      <c r="C2122" s="303">
        <v>2087</v>
      </c>
      <c r="D2122" s="304">
        <f>INDEX(Method_calculation!$J$161:$L$184,Output_interface!I2122,Output_interface!H2122)</f>
        <v>0</v>
      </c>
      <c r="E2122" s="304">
        <f>INDEX(Method_calculation!$J$194:$L$217,Output_interface!I2122,Output_interface!H2122)</f>
        <v>0</v>
      </c>
      <c r="G2122" s="1">
        <f>VLOOKUP(A2122+1/48,Interface!$B$118:$D$483,3)</f>
        <v>6</v>
      </c>
      <c r="H2122" s="1">
        <f t="shared" si="184"/>
        <v>2</v>
      </c>
      <c r="I2122" s="1">
        <f t="shared" si="183"/>
        <v>23</v>
      </c>
    </row>
    <row r="2123" spans="1:9" x14ac:dyDescent="0.35">
      <c r="A2123" s="322">
        <f t="shared" si="181"/>
        <v>42091.958333328272</v>
      </c>
      <c r="B2123" s="306"/>
      <c r="C2123" s="306">
        <v>2088</v>
      </c>
      <c r="D2123" s="307">
        <f>INDEX(Method_calculation!$J$161:$L$184,Output_interface!I2123,Output_interface!H2123)</f>
        <v>0</v>
      </c>
      <c r="E2123" s="307">
        <f>INDEX(Method_calculation!$J$194:$L$217,Output_interface!I2123,Output_interface!H2123)</f>
        <v>0</v>
      </c>
      <c r="G2123" s="1">
        <f>VLOOKUP(A2123+1/48,Interface!$B$118:$D$483,3)</f>
        <v>6</v>
      </c>
      <c r="H2123" s="1">
        <f t="shared" si="184"/>
        <v>2</v>
      </c>
      <c r="I2123" s="1">
        <f t="shared" si="183"/>
        <v>24</v>
      </c>
    </row>
    <row r="2124" spans="1:9" x14ac:dyDescent="0.35">
      <c r="A2124" s="299">
        <f t="shared" si="181"/>
        <v>42091.999999994936</v>
      </c>
      <c r="B2124" s="300" t="str">
        <f t="shared" ref="B2124" si="186">INDEX($H$27:$H$29,H2124)</f>
        <v>Holiday</v>
      </c>
      <c r="C2124" s="300">
        <v>2089</v>
      </c>
      <c r="D2124" s="301">
        <f>INDEX(Method_calculation!$J$161:$L$184,Output_interface!I2124,Output_interface!H2124)</f>
        <v>0</v>
      </c>
      <c r="E2124" s="301">
        <f>INDEX(Method_calculation!$J$194:$L$217,Output_interface!I2124,Output_interface!H2124)</f>
        <v>0</v>
      </c>
      <c r="G2124" s="1">
        <f>VLOOKUP(A2124+1/48,Interface!$B$118:$D$483,3)</f>
        <v>7</v>
      </c>
      <c r="H2124" s="1">
        <f t="shared" si="184"/>
        <v>3</v>
      </c>
      <c r="I2124" s="1">
        <f t="shared" si="183"/>
        <v>1</v>
      </c>
    </row>
    <row r="2125" spans="1:9" x14ac:dyDescent="0.35">
      <c r="A2125" s="321">
        <f t="shared" si="181"/>
        <v>42092.0416666616</v>
      </c>
      <c r="B2125" s="303"/>
      <c r="C2125" s="303">
        <v>2090</v>
      </c>
      <c r="D2125" s="304">
        <f>INDEX(Method_calculation!$J$161:$L$184,Output_interface!I2125,Output_interface!H2125)</f>
        <v>0</v>
      </c>
      <c r="E2125" s="304">
        <f>INDEX(Method_calculation!$J$194:$L$217,Output_interface!I2125,Output_interface!H2125)</f>
        <v>0</v>
      </c>
      <c r="G2125" s="1">
        <f>VLOOKUP(A2125+1/48,Interface!$B$118:$D$483,3)</f>
        <v>7</v>
      </c>
      <c r="H2125" s="1">
        <f t="shared" si="184"/>
        <v>3</v>
      </c>
      <c r="I2125" s="1">
        <f t="shared" si="183"/>
        <v>2</v>
      </c>
    </row>
    <row r="2126" spans="1:9" x14ac:dyDescent="0.35">
      <c r="A2126" s="321">
        <f t="shared" si="181"/>
        <v>42092.083333328264</v>
      </c>
      <c r="B2126" s="303"/>
      <c r="C2126" s="303">
        <v>2091</v>
      </c>
      <c r="D2126" s="304">
        <f>INDEX(Method_calculation!$J$161:$L$184,Output_interface!I2126,Output_interface!H2126)</f>
        <v>0</v>
      </c>
      <c r="E2126" s="304">
        <f>INDEX(Method_calculation!$J$194:$L$217,Output_interface!I2126,Output_interface!H2126)</f>
        <v>0</v>
      </c>
      <c r="G2126" s="1">
        <f>VLOOKUP(A2126+1/48,Interface!$B$118:$D$483,3)</f>
        <v>7</v>
      </c>
      <c r="H2126" s="1">
        <f t="shared" si="184"/>
        <v>3</v>
      </c>
      <c r="I2126" s="1">
        <f t="shared" si="183"/>
        <v>3</v>
      </c>
    </row>
    <row r="2127" spans="1:9" x14ac:dyDescent="0.35">
      <c r="A2127" s="321">
        <f t="shared" si="181"/>
        <v>42092.124999994929</v>
      </c>
      <c r="B2127" s="303"/>
      <c r="C2127" s="303">
        <v>2092</v>
      </c>
      <c r="D2127" s="304">
        <f>INDEX(Method_calculation!$J$161:$L$184,Output_interface!I2127,Output_interface!H2127)</f>
        <v>0</v>
      </c>
      <c r="E2127" s="304">
        <f>INDEX(Method_calculation!$J$194:$L$217,Output_interface!I2127,Output_interface!H2127)</f>
        <v>0</v>
      </c>
      <c r="G2127" s="1">
        <f>VLOOKUP(A2127+1/48,Interface!$B$118:$D$483,3)</f>
        <v>7</v>
      </c>
      <c r="H2127" s="1">
        <f t="shared" si="184"/>
        <v>3</v>
      </c>
      <c r="I2127" s="1">
        <f t="shared" si="183"/>
        <v>4</v>
      </c>
    </row>
    <row r="2128" spans="1:9" x14ac:dyDescent="0.35">
      <c r="A2128" s="321">
        <f t="shared" ref="A2128:A2191" si="187">+A2127+1/24</f>
        <v>42092.166666661593</v>
      </c>
      <c r="B2128" s="303"/>
      <c r="C2128" s="303">
        <v>2093</v>
      </c>
      <c r="D2128" s="304">
        <f>INDEX(Method_calculation!$J$161:$L$184,Output_interface!I2128,Output_interface!H2128)</f>
        <v>0</v>
      </c>
      <c r="E2128" s="304">
        <f>INDEX(Method_calculation!$J$194:$L$217,Output_interface!I2128,Output_interface!H2128)</f>
        <v>0</v>
      </c>
      <c r="G2128" s="1">
        <f>VLOOKUP(A2128+1/48,Interface!$B$118:$D$483,3)</f>
        <v>7</v>
      </c>
      <c r="H2128" s="1">
        <f t="shared" si="184"/>
        <v>3</v>
      </c>
      <c r="I2128" s="1">
        <f t="shared" si="183"/>
        <v>5</v>
      </c>
    </row>
    <row r="2129" spans="1:9" x14ac:dyDescent="0.35">
      <c r="A2129" s="321">
        <f t="shared" si="187"/>
        <v>42092.208333328257</v>
      </c>
      <c r="B2129" s="303"/>
      <c r="C2129" s="303">
        <v>2094</v>
      </c>
      <c r="D2129" s="304">
        <f>INDEX(Method_calculation!$J$161:$L$184,Output_interface!I2129,Output_interface!H2129)</f>
        <v>0</v>
      </c>
      <c r="E2129" s="304">
        <f>INDEX(Method_calculation!$J$194:$L$217,Output_interface!I2129,Output_interface!H2129)</f>
        <v>0</v>
      </c>
      <c r="G2129" s="1">
        <f>VLOOKUP(A2129+1/48,Interface!$B$118:$D$483,3)</f>
        <v>7</v>
      </c>
      <c r="H2129" s="1">
        <f t="shared" si="184"/>
        <v>3</v>
      </c>
      <c r="I2129" s="1">
        <f t="shared" si="183"/>
        <v>6</v>
      </c>
    </row>
    <row r="2130" spans="1:9" x14ac:dyDescent="0.35">
      <c r="A2130" s="321">
        <f t="shared" si="187"/>
        <v>42092.249999994921</v>
      </c>
      <c r="B2130" s="303"/>
      <c r="C2130" s="303">
        <v>2095</v>
      </c>
      <c r="D2130" s="304">
        <f>INDEX(Method_calculation!$J$161:$L$184,Output_interface!I2130,Output_interface!H2130)</f>
        <v>0</v>
      </c>
      <c r="E2130" s="304">
        <f>INDEX(Method_calculation!$J$194:$L$217,Output_interface!I2130,Output_interface!H2130)</f>
        <v>0</v>
      </c>
      <c r="G2130" s="1">
        <f>VLOOKUP(A2130+1/48,Interface!$B$118:$D$483,3)</f>
        <v>7</v>
      </c>
      <c r="H2130" s="1">
        <f t="shared" si="184"/>
        <v>3</v>
      </c>
      <c r="I2130" s="1">
        <f t="shared" si="183"/>
        <v>7</v>
      </c>
    </row>
    <row r="2131" spans="1:9" x14ac:dyDescent="0.35">
      <c r="A2131" s="321">
        <f t="shared" si="187"/>
        <v>42092.291666661586</v>
      </c>
      <c r="B2131" s="303"/>
      <c r="C2131" s="303">
        <v>2096</v>
      </c>
      <c r="D2131" s="304">
        <f>INDEX(Method_calculation!$J$161:$L$184,Output_interface!I2131,Output_interface!H2131)</f>
        <v>0</v>
      </c>
      <c r="E2131" s="304">
        <f>INDEX(Method_calculation!$J$194:$L$217,Output_interface!I2131,Output_interface!H2131)</f>
        <v>0</v>
      </c>
      <c r="G2131" s="1">
        <f>VLOOKUP(A2131+1/48,Interface!$B$118:$D$483,3)</f>
        <v>7</v>
      </c>
      <c r="H2131" s="1">
        <f t="shared" si="184"/>
        <v>3</v>
      </c>
      <c r="I2131" s="1">
        <f t="shared" si="183"/>
        <v>8</v>
      </c>
    </row>
    <row r="2132" spans="1:9" x14ac:dyDescent="0.35">
      <c r="A2132" s="321">
        <f t="shared" si="187"/>
        <v>42092.33333332825</v>
      </c>
      <c r="B2132" s="303"/>
      <c r="C2132" s="303">
        <v>2097</v>
      </c>
      <c r="D2132" s="304">
        <f>INDEX(Method_calculation!$J$161:$L$184,Output_interface!I2132,Output_interface!H2132)</f>
        <v>0</v>
      </c>
      <c r="E2132" s="304">
        <f>INDEX(Method_calculation!$J$194:$L$217,Output_interface!I2132,Output_interface!H2132)</f>
        <v>0</v>
      </c>
      <c r="G2132" s="1">
        <f>VLOOKUP(A2132+1/48,Interface!$B$118:$D$483,3)</f>
        <v>7</v>
      </c>
      <c r="H2132" s="1">
        <f t="shared" si="184"/>
        <v>3</v>
      </c>
      <c r="I2132" s="1">
        <f t="shared" si="183"/>
        <v>9</v>
      </c>
    </row>
    <row r="2133" spans="1:9" x14ac:dyDescent="0.35">
      <c r="A2133" s="321">
        <f t="shared" si="187"/>
        <v>42092.374999994914</v>
      </c>
      <c r="B2133" s="303"/>
      <c r="C2133" s="303">
        <v>2098</v>
      </c>
      <c r="D2133" s="304">
        <f>INDEX(Method_calculation!$J$161:$L$184,Output_interface!I2133,Output_interface!H2133)</f>
        <v>0</v>
      </c>
      <c r="E2133" s="304">
        <f>INDEX(Method_calculation!$J$194:$L$217,Output_interface!I2133,Output_interface!H2133)</f>
        <v>0</v>
      </c>
      <c r="G2133" s="1">
        <f>VLOOKUP(A2133+1/48,Interface!$B$118:$D$483,3)</f>
        <v>7</v>
      </c>
      <c r="H2133" s="1">
        <f t="shared" si="184"/>
        <v>3</v>
      </c>
      <c r="I2133" s="1">
        <f t="shared" si="183"/>
        <v>10</v>
      </c>
    </row>
    <row r="2134" spans="1:9" x14ac:dyDescent="0.35">
      <c r="A2134" s="321">
        <f t="shared" si="187"/>
        <v>42092.416666661578</v>
      </c>
      <c r="B2134" s="303"/>
      <c r="C2134" s="303">
        <v>2099</v>
      </c>
      <c r="D2134" s="304">
        <f>INDEX(Method_calculation!$J$161:$L$184,Output_interface!I2134,Output_interface!H2134)</f>
        <v>0</v>
      </c>
      <c r="E2134" s="304">
        <f>INDEX(Method_calculation!$J$194:$L$217,Output_interface!I2134,Output_interface!H2134)</f>
        <v>0</v>
      </c>
      <c r="G2134" s="1">
        <f>VLOOKUP(A2134+1/48,Interface!$B$118:$D$483,3)</f>
        <v>7</v>
      </c>
      <c r="H2134" s="1">
        <f t="shared" si="184"/>
        <v>3</v>
      </c>
      <c r="I2134" s="1">
        <f t="shared" si="183"/>
        <v>11</v>
      </c>
    </row>
    <row r="2135" spans="1:9" x14ac:dyDescent="0.35">
      <c r="A2135" s="321">
        <f t="shared" si="187"/>
        <v>42092.458333328243</v>
      </c>
      <c r="B2135" s="303"/>
      <c r="C2135" s="303">
        <v>2100</v>
      </c>
      <c r="D2135" s="304">
        <f>INDEX(Method_calculation!$J$161:$L$184,Output_interface!I2135,Output_interface!H2135)</f>
        <v>0</v>
      </c>
      <c r="E2135" s="304">
        <f>INDEX(Method_calculation!$J$194:$L$217,Output_interface!I2135,Output_interface!H2135)</f>
        <v>0</v>
      </c>
      <c r="G2135" s="1">
        <f>VLOOKUP(A2135+1/48,Interface!$B$118:$D$483,3)</f>
        <v>7</v>
      </c>
      <c r="H2135" s="1">
        <f t="shared" si="184"/>
        <v>3</v>
      </c>
      <c r="I2135" s="1">
        <f t="shared" si="183"/>
        <v>12</v>
      </c>
    </row>
    <row r="2136" spans="1:9" x14ac:dyDescent="0.35">
      <c r="A2136" s="321">
        <f t="shared" si="187"/>
        <v>42092.499999994907</v>
      </c>
      <c r="B2136" s="303"/>
      <c r="C2136" s="303">
        <v>2101</v>
      </c>
      <c r="D2136" s="304">
        <f>INDEX(Method_calculation!$J$161:$L$184,Output_interface!I2136,Output_interface!H2136)</f>
        <v>0</v>
      </c>
      <c r="E2136" s="304">
        <f>INDEX(Method_calculation!$J$194:$L$217,Output_interface!I2136,Output_interface!H2136)</f>
        <v>0</v>
      </c>
      <c r="G2136" s="1">
        <f>VLOOKUP(A2136+1/48,Interface!$B$118:$D$483,3)</f>
        <v>7</v>
      </c>
      <c r="H2136" s="1">
        <f t="shared" si="184"/>
        <v>3</v>
      </c>
      <c r="I2136" s="1">
        <f t="shared" si="183"/>
        <v>13</v>
      </c>
    </row>
    <row r="2137" spans="1:9" x14ac:dyDescent="0.35">
      <c r="A2137" s="321">
        <f t="shared" si="187"/>
        <v>42092.541666661571</v>
      </c>
      <c r="B2137" s="303"/>
      <c r="C2137" s="303">
        <v>2102</v>
      </c>
      <c r="D2137" s="304">
        <f>INDEX(Method_calculation!$J$161:$L$184,Output_interface!I2137,Output_interface!H2137)</f>
        <v>0</v>
      </c>
      <c r="E2137" s="304">
        <f>INDEX(Method_calculation!$J$194:$L$217,Output_interface!I2137,Output_interface!H2137)</f>
        <v>0</v>
      </c>
      <c r="G2137" s="1">
        <f>VLOOKUP(A2137+1/48,Interface!$B$118:$D$483,3)</f>
        <v>7</v>
      </c>
      <c r="H2137" s="1">
        <f t="shared" si="184"/>
        <v>3</v>
      </c>
      <c r="I2137" s="1">
        <f t="shared" si="183"/>
        <v>14</v>
      </c>
    </row>
    <row r="2138" spans="1:9" x14ac:dyDescent="0.35">
      <c r="A2138" s="321">
        <f t="shared" si="187"/>
        <v>42092.583333328235</v>
      </c>
      <c r="B2138" s="303"/>
      <c r="C2138" s="303">
        <v>2103</v>
      </c>
      <c r="D2138" s="304">
        <f>INDEX(Method_calculation!$J$161:$L$184,Output_interface!I2138,Output_interface!H2138)</f>
        <v>0</v>
      </c>
      <c r="E2138" s="304">
        <f>INDEX(Method_calculation!$J$194:$L$217,Output_interface!I2138,Output_interface!H2138)</f>
        <v>0</v>
      </c>
      <c r="G2138" s="1">
        <f>VLOOKUP(A2138+1/48,Interface!$B$118:$D$483,3)</f>
        <v>7</v>
      </c>
      <c r="H2138" s="1">
        <f t="shared" si="184"/>
        <v>3</v>
      </c>
      <c r="I2138" s="1">
        <f t="shared" si="183"/>
        <v>15</v>
      </c>
    </row>
    <row r="2139" spans="1:9" x14ac:dyDescent="0.35">
      <c r="A2139" s="321">
        <f t="shared" si="187"/>
        <v>42092.6249999949</v>
      </c>
      <c r="B2139" s="303"/>
      <c r="C2139" s="303">
        <v>2104</v>
      </c>
      <c r="D2139" s="304">
        <f>INDEX(Method_calculation!$J$161:$L$184,Output_interface!I2139,Output_interface!H2139)</f>
        <v>0</v>
      </c>
      <c r="E2139" s="304">
        <f>INDEX(Method_calculation!$J$194:$L$217,Output_interface!I2139,Output_interface!H2139)</f>
        <v>0</v>
      </c>
      <c r="G2139" s="1">
        <f>VLOOKUP(A2139+1/48,Interface!$B$118:$D$483,3)</f>
        <v>7</v>
      </c>
      <c r="H2139" s="1">
        <f t="shared" si="184"/>
        <v>3</v>
      </c>
      <c r="I2139" s="1">
        <f t="shared" si="183"/>
        <v>16</v>
      </c>
    </row>
    <row r="2140" spans="1:9" x14ac:dyDescent="0.35">
      <c r="A2140" s="321">
        <f t="shared" si="187"/>
        <v>42092.666666661564</v>
      </c>
      <c r="B2140" s="303"/>
      <c r="C2140" s="303">
        <v>2105</v>
      </c>
      <c r="D2140" s="304">
        <f>INDEX(Method_calculation!$J$161:$L$184,Output_interface!I2140,Output_interface!H2140)</f>
        <v>0</v>
      </c>
      <c r="E2140" s="304">
        <f>INDEX(Method_calculation!$J$194:$L$217,Output_interface!I2140,Output_interface!H2140)</f>
        <v>0</v>
      </c>
      <c r="G2140" s="1">
        <f>VLOOKUP(A2140+1/48,Interface!$B$118:$D$483,3)</f>
        <v>7</v>
      </c>
      <c r="H2140" s="1">
        <f t="shared" si="184"/>
        <v>3</v>
      </c>
      <c r="I2140" s="1">
        <f t="shared" si="183"/>
        <v>17</v>
      </c>
    </row>
    <row r="2141" spans="1:9" x14ac:dyDescent="0.35">
      <c r="A2141" s="321">
        <f t="shared" si="187"/>
        <v>42092.708333328228</v>
      </c>
      <c r="B2141" s="303"/>
      <c r="C2141" s="303">
        <v>2106</v>
      </c>
      <c r="D2141" s="304">
        <f>INDEX(Method_calculation!$J$161:$L$184,Output_interface!I2141,Output_interface!H2141)</f>
        <v>0</v>
      </c>
      <c r="E2141" s="304">
        <f>INDEX(Method_calculation!$J$194:$L$217,Output_interface!I2141,Output_interface!H2141)</f>
        <v>0</v>
      </c>
      <c r="G2141" s="1">
        <f>VLOOKUP(A2141+1/48,Interface!$B$118:$D$483,3)</f>
        <v>7</v>
      </c>
      <c r="H2141" s="1">
        <f t="shared" si="184"/>
        <v>3</v>
      </c>
      <c r="I2141" s="1">
        <f t="shared" si="183"/>
        <v>18</v>
      </c>
    </row>
    <row r="2142" spans="1:9" x14ac:dyDescent="0.35">
      <c r="A2142" s="321">
        <f t="shared" si="187"/>
        <v>42092.749999994892</v>
      </c>
      <c r="B2142" s="303"/>
      <c r="C2142" s="303">
        <v>2107</v>
      </c>
      <c r="D2142" s="304">
        <f>INDEX(Method_calculation!$J$161:$L$184,Output_interface!I2142,Output_interface!H2142)</f>
        <v>0</v>
      </c>
      <c r="E2142" s="304">
        <f>INDEX(Method_calculation!$J$194:$L$217,Output_interface!I2142,Output_interface!H2142)</f>
        <v>0</v>
      </c>
      <c r="G2142" s="1">
        <f>VLOOKUP(A2142+1/48,Interface!$B$118:$D$483,3)</f>
        <v>7</v>
      </c>
      <c r="H2142" s="1">
        <f t="shared" si="184"/>
        <v>3</v>
      </c>
      <c r="I2142" s="1">
        <f t="shared" si="183"/>
        <v>19</v>
      </c>
    </row>
    <row r="2143" spans="1:9" x14ac:dyDescent="0.35">
      <c r="A2143" s="321">
        <f t="shared" si="187"/>
        <v>42092.791666661557</v>
      </c>
      <c r="B2143" s="303"/>
      <c r="C2143" s="303">
        <v>2108</v>
      </c>
      <c r="D2143" s="304">
        <f>INDEX(Method_calculation!$J$161:$L$184,Output_interface!I2143,Output_interface!H2143)</f>
        <v>0</v>
      </c>
      <c r="E2143" s="304">
        <f>INDEX(Method_calculation!$J$194:$L$217,Output_interface!I2143,Output_interface!H2143)</f>
        <v>0</v>
      </c>
      <c r="G2143" s="1">
        <f>VLOOKUP(A2143+1/48,Interface!$B$118:$D$483,3)</f>
        <v>7</v>
      </c>
      <c r="H2143" s="1">
        <f t="shared" si="184"/>
        <v>3</v>
      </c>
      <c r="I2143" s="1">
        <f t="shared" si="183"/>
        <v>20</v>
      </c>
    </row>
    <row r="2144" spans="1:9" x14ac:dyDescent="0.35">
      <c r="A2144" s="321">
        <f t="shared" si="187"/>
        <v>42092.833333328221</v>
      </c>
      <c r="B2144" s="303"/>
      <c r="C2144" s="303">
        <v>2109</v>
      </c>
      <c r="D2144" s="304">
        <f>INDEX(Method_calculation!$J$161:$L$184,Output_interface!I2144,Output_interface!H2144)</f>
        <v>0</v>
      </c>
      <c r="E2144" s="304">
        <f>INDEX(Method_calculation!$J$194:$L$217,Output_interface!I2144,Output_interface!H2144)</f>
        <v>0</v>
      </c>
      <c r="G2144" s="1">
        <f>VLOOKUP(A2144+1/48,Interface!$B$118:$D$483,3)</f>
        <v>7</v>
      </c>
      <c r="H2144" s="1">
        <f t="shared" si="184"/>
        <v>3</v>
      </c>
      <c r="I2144" s="1">
        <f t="shared" si="183"/>
        <v>21</v>
      </c>
    </row>
    <row r="2145" spans="1:9" x14ac:dyDescent="0.35">
      <c r="A2145" s="321">
        <f t="shared" si="187"/>
        <v>42092.874999994885</v>
      </c>
      <c r="B2145" s="303"/>
      <c r="C2145" s="303">
        <v>2110</v>
      </c>
      <c r="D2145" s="304">
        <f>INDEX(Method_calculation!$J$161:$L$184,Output_interface!I2145,Output_interface!H2145)</f>
        <v>0</v>
      </c>
      <c r="E2145" s="304">
        <f>INDEX(Method_calculation!$J$194:$L$217,Output_interface!I2145,Output_interface!H2145)</f>
        <v>0</v>
      </c>
      <c r="G2145" s="1">
        <f>VLOOKUP(A2145+1/48,Interface!$B$118:$D$483,3)</f>
        <v>7</v>
      </c>
      <c r="H2145" s="1">
        <f t="shared" si="184"/>
        <v>3</v>
      </c>
      <c r="I2145" s="1">
        <f t="shared" si="183"/>
        <v>22</v>
      </c>
    </row>
    <row r="2146" spans="1:9" x14ac:dyDescent="0.35">
      <c r="A2146" s="321">
        <f t="shared" si="187"/>
        <v>42092.916666661549</v>
      </c>
      <c r="B2146" s="303"/>
      <c r="C2146" s="303">
        <v>2111</v>
      </c>
      <c r="D2146" s="304">
        <f>INDEX(Method_calculation!$J$161:$L$184,Output_interface!I2146,Output_interface!H2146)</f>
        <v>0</v>
      </c>
      <c r="E2146" s="304">
        <f>INDEX(Method_calculation!$J$194:$L$217,Output_interface!I2146,Output_interface!H2146)</f>
        <v>0</v>
      </c>
      <c r="G2146" s="1">
        <f>VLOOKUP(A2146+1/48,Interface!$B$118:$D$483,3)</f>
        <v>7</v>
      </c>
      <c r="H2146" s="1">
        <f t="shared" si="184"/>
        <v>3</v>
      </c>
      <c r="I2146" s="1">
        <f t="shared" si="183"/>
        <v>23</v>
      </c>
    </row>
    <row r="2147" spans="1:9" x14ac:dyDescent="0.35">
      <c r="A2147" s="322">
        <f t="shared" si="187"/>
        <v>42092.958333328213</v>
      </c>
      <c r="B2147" s="306"/>
      <c r="C2147" s="306">
        <v>2112</v>
      </c>
      <c r="D2147" s="307">
        <f>INDEX(Method_calculation!$J$161:$L$184,Output_interface!I2147,Output_interface!H2147)</f>
        <v>0</v>
      </c>
      <c r="E2147" s="307">
        <f>INDEX(Method_calculation!$J$194:$L$217,Output_interface!I2147,Output_interface!H2147)</f>
        <v>0</v>
      </c>
      <c r="G2147" s="1">
        <f>VLOOKUP(A2147+1/48,Interface!$B$118:$D$483,3)</f>
        <v>7</v>
      </c>
      <c r="H2147" s="1">
        <f t="shared" si="184"/>
        <v>3</v>
      </c>
      <c r="I2147" s="1">
        <f t="shared" si="183"/>
        <v>24</v>
      </c>
    </row>
    <row r="2148" spans="1:9" x14ac:dyDescent="0.35">
      <c r="A2148" s="299">
        <f t="shared" si="187"/>
        <v>42092.999999994878</v>
      </c>
      <c r="B2148" s="300" t="str">
        <f t="shared" ref="B2148" si="188">INDEX($H$27:$H$29,H2148)</f>
        <v>Workday</v>
      </c>
      <c r="C2148" s="300">
        <v>2113</v>
      </c>
      <c r="D2148" s="301">
        <f>INDEX(Method_calculation!$J$161:$L$184,Output_interface!I2148,Output_interface!H2148)</f>
        <v>0</v>
      </c>
      <c r="E2148" s="301">
        <f>INDEX(Method_calculation!$J$194:$L$217,Output_interface!I2148,Output_interface!H2148)</f>
        <v>0</v>
      </c>
      <c r="G2148" s="1">
        <f>VLOOKUP(A2148+1/48,Interface!$B$118:$D$483,3)</f>
        <v>1</v>
      </c>
      <c r="H2148" s="1">
        <f t="shared" si="184"/>
        <v>1</v>
      </c>
      <c r="I2148" s="1">
        <f t="shared" ref="I2148:I2211" si="189">MOD(C2148-1,24)+1</f>
        <v>1</v>
      </c>
    </row>
    <row r="2149" spans="1:9" x14ac:dyDescent="0.35">
      <c r="A2149" s="321">
        <f t="shared" si="187"/>
        <v>42093.041666661542</v>
      </c>
      <c r="B2149" s="303"/>
      <c r="C2149" s="303">
        <v>2114</v>
      </c>
      <c r="D2149" s="304">
        <f>INDEX(Method_calculation!$J$161:$L$184,Output_interface!I2149,Output_interface!H2149)</f>
        <v>0</v>
      </c>
      <c r="E2149" s="304">
        <f>INDEX(Method_calculation!$J$194:$L$217,Output_interface!I2149,Output_interface!H2149)</f>
        <v>0</v>
      </c>
      <c r="G2149" s="1">
        <f>VLOOKUP(A2149+1/48,Interface!$B$118:$D$483,3)</f>
        <v>1</v>
      </c>
      <c r="H2149" s="1">
        <f t="shared" ref="H2149:H2212" si="190">IF(G2149=7,3,IF(G2149=6,2,1))</f>
        <v>1</v>
      </c>
      <c r="I2149" s="1">
        <f t="shared" si="189"/>
        <v>2</v>
      </c>
    </row>
    <row r="2150" spans="1:9" x14ac:dyDescent="0.35">
      <c r="A2150" s="321">
        <f t="shared" si="187"/>
        <v>42093.083333328206</v>
      </c>
      <c r="B2150" s="303"/>
      <c r="C2150" s="303">
        <v>2115</v>
      </c>
      <c r="D2150" s="304">
        <f>INDEX(Method_calculation!$J$161:$L$184,Output_interface!I2150,Output_interface!H2150)</f>
        <v>0</v>
      </c>
      <c r="E2150" s="304">
        <f>INDEX(Method_calculation!$J$194:$L$217,Output_interface!I2150,Output_interface!H2150)</f>
        <v>0</v>
      </c>
      <c r="G2150" s="1">
        <f>VLOOKUP(A2150+1/48,Interface!$B$118:$D$483,3)</f>
        <v>1</v>
      </c>
      <c r="H2150" s="1">
        <f t="shared" si="190"/>
        <v>1</v>
      </c>
      <c r="I2150" s="1">
        <f t="shared" si="189"/>
        <v>3</v>
      </c>
    </row>
    <row r="2151" spans="1:9" x14ac:dyDescent="0.35">
      <c r="A2151" s="321">
        <f t="shared" si="187"/>
        <v>42093.12499999487</v>
      </c>
      <c r="B2151" s="303"/>
      <c r="C2151" s="303">
        <v>2116</v>
      </c>
      <c r="D2151" s="304">
        <f>INDEX(Method_calculation!$J$161:$L$184,Output_interface!I2151,Output_interface!H2151)</f>
        <v>0</v>
      </c>
      <c r="E2151" s="304">
        <f>INDEX(Method_calculation!$J$194:$L$217,Output_interface!I2151,Output_interface!H2151)</f>
        <v>0</v>
      </c>
      <c r="G2151" s="1">
        <f>VLOOKUP(A2151+1/48,Interface!$B$118:$D$483,3)</f>
        <v>1</v>
      </c>
      <c r="H2151" s="1">
        <f t="shared" si="190"/>
        <v>1</v>
      </c>
      <c r="I2151" s="1">
        <f t="shared" si="189"/>
        <v>4</v>
      </c>
    </row>
    <row r="2152" spans="1:9" x14ac:dyDescent="0.35">
      <c r="A2152" s="321">
        <f t="shared" si="187"/>
        <v>42093.166666661535</v>
      </c>
      <c r="B2152" s="303"/>
      <c r="C2152" s="303">
        <v>2117</v>
      </c>
      <c r="D2152" s="304">
        <f>INDEX(Method_calculation!$J$161:$L$184,Output_interface!I2152,Output_interface!H2152)</f>
        <v>0</v>
      </c>
      <c r="E2152" s="304">
        <f>INDEX(Method_calculation!$J$194:$L$217,Output_interface!I2152,Output_interface!H2152)</f>
        <v>0</v>
      </c>
      <c r="G2152" s="1">
        <f>VLOOKUP(A2152+1/48,Interface!$B$118:$D$483,3)</f>
        <v>1</v>
      </c>
      <c r="H2152" s="1">
        <f t="shared" si="190"/>
        <v>1</v>
      </c>
      <c r="I2152" s="1">
        <f t="shared" si="189"/>
        <v>5</v>
      </c>
    </row>
    <row r="2153" spans="1:9" x14ac:dyDescent="0.35">
      <c r="A2153" s="321">
        <f t="shared" si="187"/>
        <v>42093.208333328199</v>
      </c>
      <c r="B2153" s="303"/>
      <c r="C2153" s="303">
        <v>2118</v>
      </c>
      <c r="D2153" s="304">
        <f>INDEX(Method_calculation!$J$161:$L$184,Output_interface!I2153,Output_interface!H2153)</f>
        <v>0</v>
      </c>
      <c r="E2153" s="304">
        <f>INDEX(Method_calculation!$J$194:$L$217,Output_interface!I2153,Output_interface!H2153)</f>
        <v>0</v>
      </c>
      <c r="G2153" s="1">
        <f>VLOOKUP(A2153+1/48,Interface!$B$118:$D$483,3)</f>
        <v>1</v>
      </c>
      <c r="H2153" s="1">
        <f t="shared" si="190"/>
        <v>1</v>
      </c>
      <c r="I2153" s="1">
        <f t="shared" si="189"/>
        <v>6</v>
      </c>
    </row>
    <row r="2154" spans="1:9" x14ac:dyDescent="0.35">
      <c r="A2154" s="321">
        <f t="shared" si="187"/>
        <v>42093.249999994863</v>
      </c>
      <c r="B2154" s="303"/>
      <c r="C2154" s="303">
        <v>2119</v>
      </c>
      <c r="D2154" s="304">
        <f>INDEX(Method_calculation!$J$161:$L$184,Output_interface!I2154,Output_interface!H2154)</f>
        <v>0</v>
      </c>
      <c r="E2154" s="304">
        <f>INDEX(Method_calculation!$J$194:$L$217,Output_interface!I2154,Output_interface!H2154)</f>
        <v>0</v>
      </c>
      <c r="G2154" s="1">
        <f>VLOOKUP(A2154+1/48,Interface!$B$118:$D$483,3)</f>
        <v>1</v>
      </c>
      <c r="H2154" s="1">
        <f t="shared" si="190"/>
        <v>1</v>
      </c>
      <c r="I2154" s="1">
        <f t="shared" si="189"/>
        <v>7</v>
      </c>
    </row>
    <row r="2155" spans="1:9" x14ac:dyDescent="0.35">
      <c r="A2155" s="321">
        <f t="shared" si="187"/>
        <v>42093.291666661527</v>
      </c>
      <c r="B2155" s="303"/>
      <c r="C2155" s="303">
        <v>2120</v>
      </c>
      <c r="D2155" s="304">
        <f>INDEX(Method_calculation!$J$161:$L$184,Output_interface!I2155,Output_interface!H2155)</f>
        <v>0</v>
      </c>
      <c r="E2155" s="304">
        <f>INDEX(Method_calculation!$J$194:$L$217,Output_interface!I2155,Output_interface!H2155)</f>
        <v>0</v>
      </c>
      <c r="G2155" s="1">
        <f>VLOOKUP(A2155+1/48,Interface!$B$118:$D$483,3)</f>
        <v>1</v>
      </c>
      <c r="H2155" s="1">
        <f t="shared" si="190"/>
        <v>1</v>
      </c>
      <c r="I2155" s="1">
        <f t="shared" si="189"/>
        <v>8</v>
      </c>
    </row>
    <row r="2156" spans="1:9" x14ac:dyDescent="0.35">
      <c r="A2156" s="321">
        <f t="shared" si="187"/>
        <v>42093.333333328192</v>
      </c>
      <c r="B2156" s="303"/>
      <c r="C2156" s="303">
        <v>2121</v>
      </c>
      <c r="D2156" s="304">
        <f>INDEX(Method_calculation!$J$161:$L$184,Output_interface!I2156,Output_interface!H2156)</f>
        <v>0</v>
      </c>
      <c r="E2156" s="304">
        <f>INDEX(Method_calculation!$J$194:$L$217,Output_interface!I2156,Output_interface!H2156)</f>
        <v>0</v>
      </c>
      <c r="G2156" s="1">
        <f>VLOOKUP(A2156+1/48,Interface!$B$118:$D$483,3)</f>
        <v>1</v>
      </c>
      <c r="H2156" s="1">
        <f t="shared" si="190"/>
        <v>1</v>
      </c>
      <c r="I2156" s="1">
        <f t="shared" si="189"/>
        <v>9</v>
      </c>
    </row>
    <row r="2157" spans="1:9" x14ac:dyDescent="0.35">
      <c r="A2157" s="321">
        <f t="shared" si="187"/>
        <v>42093.374999994856</v>
      </c>
      <c r="B2157" s="303"/>
      <c r="C2157" s="303">
        <v>2122</v>
      </c>
      <c r="D2157" s="304">
        <f>INDEX(Method_calculation!$J$161:$L$184,Output_interface!I2157,Output_interface!H2157)</f>
        <v>0</v>
      </c>
      <c r="E2157" s="304">
        <f>INDEX(Method_calculation!$J$194:$L$217,Output_interface!I2157,Output_interface!H2157)</f>
        <v>0</v>
      </c>
      <c r="G2157" s="1">
        <f>VLOOKUP(A2157+1/48,Interface!$B$118:$D$483,3)</f>
        <v>1</v>
      </c>
      <c r="H2157" s="1">
        <f t="shared" si="190"/>
        <v>1</v>
      </c>
      <c r="I2157" s="1">
        <f t="shared" si="189"/>
        <v>10</v>
      </c>
    </row>
    <row r="2158" spans="1:9" x14ac:dyDescent="0.35">
      <c r="A2158" s="321">
        <f t="shared" si="187"/>
        <v>42093.41666666152</v>
      </c>
      <c r="B2158" s="303"/>
      <c r="C2158" s="303">
        <v>2123</v>
      </c>
      <c r="D2158" s="304">
        <f>INDEX(Method_calculation!$J$161:$L$184,Output_interface!I2158,Output_interface!H2158)</f>
        <v>0</v>
      </c>
      <c r="E2158" s="304">
        <f>INDEX(Method_calculation!$J$194:$L$217,Output_interface!I2158,Output_interface!H2158)</f>
        <v>0</v>
      </c>
      <c r="G2158" s="1">
        <f>VLOOKUP(A2158+1/48,Interface!$B$118:$D$483,3)</f>
        <v>1</v>
      </c>
      <c r="H2158" s="1">
        <f t="shared" si="190"/>
        <v>1</v>
      </c>
      <c r="I2158" s="1">
        <f t="shared" si="189"/>
        <v>11</v>
      </c>
    </row>
    <row r="2159" spans="1:9" x14ac:dyDescent="0.35">
      <c r="A2159" s="321">
        <f t="shared" si="187"/>
        <v>42093.458333328184</v>
      </c>
      <c r="B2159" s="303"/>
      <c r="C2159" s="303">
        <v>2124</v>
      </c>
      <c r="D2159" s="304">
        <f>INDEX(Method_calculation!$J$161:$L$184,Output_interface!I2159,Output_interface!H2159)</f>
        <v>0</v>
      </c>
      <c r="E2159" s="304">
        <f>INDEX(Method_calculation!$J$194:$L$217,Output_interface!I2159,Output_interface!H2159)</f>
        <v>0</v>
      </c>
      <c r="G2159" s="1">
        <f>VLOOKUP(A2159+1/48,Interface!$B$118:$D$483,3)</f>
        <v>1</v>
      </c>
      <c r="H2159" s="1">
        <f t="shared" si="190"/>
        <v>1</v>
      </c>
      <c r="I2159" s="1">
        <f t="shared" si="189"/>
        <v>12</v>
      </c>
    </row>
    <row r="2160" spans="1:9" x14ac:dyDescent="0.35">
      <c r="A2160" s="321">
        <f t="shared" si="187"/>
        <v>42093.499999994849</v>
      </c>
      <c r="B2160" s="303"/>
      <c r="C2160" s="303">
        <v>2125</v>
      </c>
      <c r="D2160" s="304">
        <f>INDEX(Method_calculation!$J$161:$L$184,Output_interface!I2160,Output_interface!H2160)</f>
        <v>0</v>
      </c>
      <c r="E2160" s="304">
        <f>INDEX(Method_calculation!$J$194:$L$217,Output_interface!I2160,Output_interface!H2160)</f>
        <v>0</v>
      </c>
      <c r="G2160" s="1">
        <f>VLOOKUP(A2160+1/48,Interface!$B$118:$D$483,3)</f>
        <v>1</v>
      </c>
      <c r="H2160" s="1">
        <f t="shared" si="190"/>
        <v>1</v>
      </c>
      <c r="I2160" s="1">
        <f t="shared" si="189"/>
        <v>13</v>
      </c>
    </row>
    <row r="2161" spans="1:9" x14ac:dyDescent="0.35">
      <c r="A2161" s="321">
        <f t="shared" si="187"/>
        <v>42093.541666661513</v>
      </c>
      <c r="B2161" s="303"/>
      <c r="C2161" s="303">
        <v>2126</v>
      </c>
      <c r="D2161" s="304">
        <f>INDEX(Method_calculation!$J$161:$L$184,Output_interface!I2161,Output_interface!H2161)</f>
        <v>0</v>
      </c>
      <c r="E2161" s="304">
        <f>INDEX(Method_calculation!$J$194:$L$217,Output_interface!I2161,Output_interface!H2161)</f>
        <v>0</v>
      </c>
      <c r="G2161" s="1">
        <f>VLOOKUP(A2161+1/48,Interface!$B$118:$D$483,3)</f>
        <v>1</v>
      </c>
      <c r="H2161" s="1">
        <f t="shared" si="190"/>
        <v>1</v>
      </c>
      <c r="I2161" s="1">
        <f t="shared" si="189"/>
        <v>14</v>
      </c>
    </row>
    <row r="2162" spans="1:9" x14ac:dyDescent="0.35">
      <c r="A2162" s="321">
        <f t="shared" si="187"/>
        <v>42093.583333328177</v>
      </c>
      <c r="B2162" s="303"/>
      <c r="C2162" s="303">
        <v>2127</v>
      </c>
      <c r="D2162" s="304">
        <f>INDEX(Method_calculation!$J$161:$L$184,Output_interface!I2162,Output_interface!H2162)</f>
        <v>0</v>
      </c>
      <c r="E2162" s="304">
        <f>INDEX(Method_calculation!$J$194:$L$217,Output_interface!I2162,Output_interface!H2162)</f>
        <v>0</v>
      </c>
      <c r="G2162" s="1">
        <f>VLOOKUP(A2162+1/48,Interface!$B$118:$D$483,3)</f>
        <v>1</v>
      </c>
      <c r="H2162" s="1">
        <f t="shared" si="190"/>
        <v>1</v>
      </c>
      <c r="I2162" s="1">
        <f t="shared" si="189"/>
        <v>15</v>
      </c>
    </row>
    <row r="2163" spans="1:9" x14ac:dyDescent="0.35">
      <c r="A2163" s="321">
        <f t="shared" si="187"/>
        <v>42093.624999994841</v>
      </c>
      <c r="B2163" s="303"/>
      <c r="C2163" s="303">
        <v>2128</v>
      </c>
      <c r="D2163" s="304">
        <f>INDEX(Method_calculation!$J$161:$L$184,Output_interface!I2163,Output_interface!H2163)</f>
        <v>0</v>
      </c>
      <c r="E2163" s="304">
        <f>INDEX(Method_calculation!$J$194:$L$217,Output_interface!I2163,Output_interface!H2163)</f>
        <v>0</v>
      </c>
      <c r="G2163" s="1">
        <f>VLOOKUP(A2163+1/48,Interface!$B$118:$D$483,3)</f>
        <v>1</v>
      </c>
      <c r="H2163" s="1">
        <f t="shared" si="190"/>
        <v>1</v>
      </c>
      <c r="I2163" s="1">
        <f t="shared" si="189"/>
        <v>16</v>
      </c>
    </row>
    <row r="2164" spans="1:9" x14ac:dyDescent="0.35">
      <c r="A2164" s="321">
        <f t="shared" si="187"/>
        <v>42093.666666661506</v>
      </c>
      <c r="B2164" s="303"/>
      <c r="C2164" s="303">
        <v>2129</v>
      </c>
      <c r="D2164" s="304">
        <f>INDEX(Method_calculation!$J$161:$L$184,Output_interface!I2164,Output_interface!H2164)</f>
        <v>0</v>
      </c>
      <c r="E2164" s="304">
        <f>INDEX(Method_calculation!$J$194:$L$217,Output_interface!I2164,Output_interface!H2164)</f>
        <v>0</v>
      </c>
      <c r="G2164" s="1">
        <f>VLOOKUP(A2164+1/48,Interface!$B$118:$D$483,3)</f>
        <v>1</v>
      </c>
      <c r="H2164" s="1">
        <f t="shared" si="190"/>
        <v>1</v>
      </c>
      <c r="I2164" s="1">
        <f t="shared" si="189"/>
        <v>17</v>
      </c>
    </row>
    <row r="2165" spans="1:9" x14ac:dyDescent="0.35">
      <c r="A2165" s="321">
        <f t="shared" si="187"/>
        <v>42093.70833332817</v>
      </c>
      <c r="B2165" s="303"/>
      <c r="C2165" s="303">
        <v>2130</v>
      </c>
      <c r="D2165" s="304">
        <f>INDEX(Method_calculation!$J$161:$L$184,Output_interface!I2165,Output_interface!H2165)</f>
        <v>0</v>
      </c>
      <c r="E2165" s="304">
        <f>INDEX(Method_calculation!$J$194:$L$217,Output_interface!I2165,Output_interface!H2165)</f>
        <v>0</v>
      </c>
      <c r="G2165" s="1">
        <f>VLOOKUP(A2165+1/48,Interface!$B$118:$D$483,3)</f>
        <v>1</v>
      </c>
      <c r="H2165" s="1">
        <f t="shared" si="190"/>
        <v>1</v>
      </c>
      <c r="I2165" s="1">
        <f t="shared" si="189"/>
        <v>18</v>
      </c>
    </row>
    <row r="2166" spans="1:9" x14ac:dyDescent="0.35">
      <c r="A2166" s="321">
        <f t="shared" si="187"/>
        <v>42093.749999994834</v>
      </c>
      <c r="B2166" s="303"/>
      <c r="C2166" s="303">
        <v>2131</v>
      </c>
      <c r="D2166" s="304">
        <f>INDEX(Method_calculation!$J$161:$L$184,Output_interface!I2166,Output_interface!H2166)</f>
        <v>0</v>
      </c>
      <c r="E2166" s="304">
        <f>INDEX(Method_calculation!$J$194:$L$217,Output_interface!I2166,Output_interface!H2166)</f>
        <v>0</v>
      </c>
      <c r="G2166" s="1">
        <f>VLOOKUP(A2166+1/48,Interface!$B$118:$D$483,3)</f>
        <v>1</v>
      </c>
      <c r="H2166" s="1">
        <f t="shared" si="190"/>
        <v>1</v>
      </c>
      <c r="I2166" s="1">
        <f t="shared" si="189"/>
        <v>19</v>
      </c>
    </row>
    <row r="2167" spans="1:9" x14ac:dyDescent="0.35">
      <c r="A2167" s="321">
        <f t="shared" si="187"/>
        <v>42093.791666661498</v>
      </c>
      <c r="B2167" s="303"/>
      <c r="C2167" s="303">
        <v>2132</v>
      </c>
      <c r="D2167" s="304">
        <f>INDEX(Method_calculation!$J$161:$L$184,Output_interface!I2167,Output_interface!H2167)</f>
        <v>0</v>
      </c>
      <c r="E2167" s="304">
        <f>INDEX(Method_calculation!$J$194:$L$217,Output_interface!I2167,Output_interface!H2167)</f>
        <v>0</v>
      </c>
      <c r="G2167" s="1">
        <f>VLOOKUP(A2167+1/48,Interface!$B$118:$D$483,3)</f>
        <v>1</v>
      </c>
      <c r="H2167" s="1">
        <f t="shared" si="190"/>
        <v>1</v>
      </c>
      <c r="I2167" s="1">
        <f t="shared" si="189"/>
        <v>20</v>
      </c>
    </row>
    <row r="2168" spans="1:9" x14ac:dyDescent="0.35">
      <c r="A2168" s="321">
        <f t="shared" si="187"/>
        <v>42093.833333328163</v>
      </c>
      <c r="B2168" s="303"/>
      <c r="C2168" s="303">
        <v>2133</v>
      </c>
      <c r="D2168" s="304">
        <f>INDEX(Method_calculation!$J$161:$L$184,Output_interface!I2168,Output_interface!H2168)</f>
        <v>0</v>
      </c>
      <c r="E2168" s="304">
        <f>INDEX(Method_calculation!$J$194:$L$217,Output_interface!I2168,Output_interface!H2168)</f>
        <v>0</v>
      </c>
      <c r="G2168" s="1">
        <f>VLOOKUP(A2168+1/48,Interface!$B$118:$D$483,3)</f>
        <v>1</v>
      </c>
      <c r="H2168" s="1">
        <f t="shared" si="190"/>
        <v>1</v>
      </c>
      <c r="I2168" s="1">
        <f t="shared" si="189"/>
        <v>21</v>
      </c>
    </row>
    <row r="2169" spans="1:9" x14ac:dyDescent="0.35">
      <c r="A2169" s="321">
        <f t="shared" si="187"/>
        <v>42093.874999994827</v>
      </c>
      <c r="B2169" s="303"/>
      <c r="C2169" s="303">
        <v>2134</v>
      </c>
      <c r="D2169" s="304">
        <f>INDEX(Method_calculation!$J$161:$L$184,Output_interface!I2169,Output_interface!H2169)</f>
        <v>0</v>
      </c>
      <c r="E2169" s="304">
        <f>INDEX(Method_calculation!$J$194:$L$217,Output_interface!I2169,Output_interface!H2169)</f>
        <v>0</v>
      </c>
      <c r="G2169" s="1">
        <f>VLOOKUP(A2169+1/48,Interface!$B$118:$D$483,3)</f>
        <v>1</v>
      </c>
      <c r="H2169" s="1">
        <f t="shared" si="190"/>
        <v>1</v>
      </c>
      <c r="I2169" s="1">
        <f t="shared" si="189"/>
        <v>22</v>
      </c>
    </row>
    <row r="2170" spans="1:9" x14ac:dyDescent="0.35">
      <c r="A2170" s="321">
        <f t="shared" si="187"/>
        <v>42093.916666661491</v>
      </c>
      <c r="B2170" s="303"/>
      <c r="C2170" s="303">
        <v>2135</v>
      </c>
      <c r="D2170" s="304">
        <f>INDEX(Method_calculation!$J$161:$L$184,Output_interface!I2170,Output_interface!H2170)</f>
        <v>0</v>
      </c>
      <c r="E2170" s="304">
        <f>INDEX(Method_calculation!$J$194:$L$217,Output_interface!I2170,Output_interface!H2170)</f>
        <v>0</v>
      </c>
      <c r="G2170" s="1">
        <f>VLOOKUP(A2170+1/48,Interface!$B$118:$D$483,3)</f>
        <v>1</v>
      </c>
      <c r="H2170" s="1">
        <f t="shared" si="190"/>
        <v>1</v>
      </c>
      <c r="I2170" s="1">
        <f t="shared" si="189"/>
        <v>23</v>
      </c>
    </row>
    <row r="2171" spans="1:9" x14ac:dyDescent="0.35">
      <c r="A2171" s="322">
        <f t="shared" si="187"/>
        <v>42093.958333328155</v>
      </c>
      <c r="B2171" s="306"/>
      <c r="C2171" s="306">
        <v>2136</v>
      </c>
      <c r="D2171" s="307">
        <f>INDEX(Method_calculation!$J$161:$L$184,Output_interface!I2171,Output_interface!H2171)</f>
        <v>0</v>
      </c>
      <c r="E2171" s="307">
        <f>INDEX(Method_calculation!$J$194:$L$217,Output_interface!I2171,Output_interface!H2171)</f>
        <v>0</v>
      </c>
      <c r="G2171" s="1">
        <f>VLOOKUP(A2171+1/48,Interface!$B$118:$D$483,3)</f>
        <v>1</v>
      </c>
      <c r="H2171" s="1">
        <f t="shared" si="190"/>
        <v>1</v>
      </c>
      <c r="I2171" s="1">
        <f t="shared" si="189"/>
        <v>24</v>
      </c>
    </row>
    <row r="2172" spans="1:9" x14ac:dyDescent="0.35">
      <c r="A2172" s="299">
        <f t="shared" si="187"/>
        <v>42093.99999999482</v>
      </c>
      <c r="B2172" s="300" t="str">
        <f t="shared" ref="B2172" si="191">INDEX($H$27:$H$29,H2172)</f>
        <v>Workday</v>
      </c>
      <c r="C2172" s="300">
        <v>2137</v>
      </c>
      <c r="D2172" s="301">
        <f>INDEX(Method_calculation!$J$161:$L$184,Output_interface!I2172,Output_interface!H2172)</f>
        <v>0</v>
      </c>
      <c r="E2172" s="301">
        <f>INDEX(Method_calculation!$J$194:$L$217,Output_interface!I2172,Output_interface!H2172)</f>
        <v>0</v>
      </c>
      <c r="G2172" s="1">
        <f>VLOOKUP(A2172+1/48,Interface!$B$118:$D$483,3)</f>
        <v>2</v>
      </c>
      <c r="H2172" s="1">
        <f t="shared" si="190"/>
        <v>1</v>
      </c>
      <c r="I2172" s="1">
        <f t="shared" si="189"/>
        <v>1</v>
      </c>
    </row>
    <row r="2173" spans="1:9" x14ac:dyDescent="0.35">
      <c r="A2173" s="321">
        <f t="shared" si="187"/>
        <v>42094.041666661484</v>
      </c>
      <c r="B2173" s="303"/>
      <c r="C2173" s="303">
        <v>2138</v>
      </c>
      <c r="D2173" s="304">
        <f>INDEX(Method_calculation!$J$161:$L$184,Output_interface!I2173,Output_interface!H2173)</f>
        <v>0</v>
      </c>
      <c r="E2173" s="304">
        <f>INDEX(Method_calculation!$J$194:$L$217,Output_interface!I2173,Output_interface!H2173)</f>
        <v>0</v>
      </c>
      <c r="G2173" s="1">
        <f>VLOOKUP(A2173+1/48,Interface!$B$118:$D$483,3)</f>
        <v>2</v>
      </c>
      <c r="H2173" s="1">
        <f t="shared" si="190"/>
        <v>1</v>
      </c>
      <c r="I2173" s="1">
        <f t="shared" si="189"/>
        <v>2</v>
      </c>
    </row>
    <row r="2174" spans="1:9" x14ac:dyDescent="0.35">
      <c r="A2174" s="321">
        <f t="shared" si="187"/>
        <v>42094.083333328148</v>
      </c>
      <c r="B2174" s="303"/>
      <c r="C2174" s="303">
        <v>2139</v>
      </c>
      <c r="D2174" s="304">
        <f>INDEX(Method_calculation!$J$161:$L$184,Output_interface!I2174,Output_interface!H2174)</f>
        <v>0</v>
      </c>
      <c r="E2174" s="304">
        <f>INDEX(Method_calculation!$J$194:$L$217,Output_interface!I2174,Output_interface!H2174)</f>
        <v>0</v>
      </c>
      <c r="G2174" s="1">
        <f>VLOOKUP(A2174+1/48,Interface!$B$118:$D$483,3)</f>
        <v>2</v>
      </c>
      <c r="H2174" s="1">
        <f t="shared" si="190"/>
        <v>1</v>
      </c>
      <c r="I2174" s="1">
        <f t="shared" si="189"/>
        <v>3</v>
      </c>
    </row>
    <row r="2175" spans="1:9" x14ac:dyDescent="0.35">
      <c r="A2175" s="321">
        <f t="shared" si="187"/>
        <v>42094.124999994812</v>
      </c>
      <c r="B2175" s="303"/>
      <c r="C2175" s="303">
        <v>2140</v>
      </c>
      <c r="D2175" s="304">
        <f>INDEX(Method_calculation!$J$161:$L$184,Output_interface!I2175,Output_interface!H2175)</f>
        <v>0</v>
      </c>
      <c r="E2175" s="304">
        <f>INDEX(Method_calculation!$J$194:$L$217,Output_interface!I2175,Output_interface!H2175)</f>
        <v>0</v>
      </c>
      <c r="G2175" s="1">
        <f>VLOOKUP(A2175+1/48,Interface!$B$118:$D$483,3)</f>
        <v>2</v>
      </c>
      <c r="H2175" s="1">
        <f t="shared" si="190"/>
        <v>1</v>
      </c>
      <c r="I2175" s="1">
        <f t="shared" si="189"/>
        <v>4</v>
      </c>
    </row>
    <row r="2176" spans="1:9" x14ac:dyDescent="0.35">
      <c r="A2176" s="321">
        <f t="shared" si="187"/>
        <v>42094.166666661476</v>
      </c>
      <c r="B2176" s="303"/>
      <c r="C2176" s="303">
        <v>2141</v>
      </c>
      <c r="D2176" s="304">
        <f>INDEX(Method_calculation!$J$161:$L$184,Output_interface!I2176,Output_interface!H2176)</f>
        <v>0</v>
      </c>
      <c r="E2176" s="304">
        <f>INDEX(Method_calculation!$J$194:$L$217,Output_interface!I2176,Output_interface!H2176)</f>
        <v>0</v>
      </c>
      <c r="G2176" s="1">
        <f>VLOOKUP(A2176+1/48,Interface!$B$118:$D$483,3)</f>
        <v>2</v>
      </c>
      <c r="H2176" s="1">
        <f t="shared" si="190"/>
        <v>1</v>
      </c>
      <c r="I2176" s="1">
        <f t="shared" si="189"/>
        <v>5</v>
      </c>
    </row>
    <row r="2177" spans="1:9" x14ac:dyDescent="0.35">
      <c r="A2177" s="321">
        <f t="shared" si="187"/>
        <v>42094.208333328141</v>
      </c>
      <c r="B2177" s="303"/>
      <c r="C2177" s="303">
        <v>2142</v>
      </c>
      <c r="D2177" s="304">
        <f>INDEX(Method_calculation!$J$161:$L$184,Output_interface!I2177,Output_interface!H2177)</f>
        <v>0</v>
      </c>
      <c r="E2177" s="304">
        <f>INDEX(Method_calculation!$J$194:$L$217,Output_interface!I2177,Output_interface!H2177)</f>
        <v>0</v>
      </c>
      <c r="G2177" s="1">
        <f>VLOOKUP(A2177+1/48,Interface!$B$118:$D$483,3)</f>
        <v>2</v>
      </c>
      <c r="H2177" s="1">
        <f t="shared" si="190"/>
        <v>1</v>
      </c>
      <c r="I2177" s="1">
        <f t="shared" si="189"/>
        <v>6</v>
      </c>
    </row>
    <row r="2178" spans="1:9" x14ac:dyDescent="0.35">
      <c r="A2178" s="321">
        <f t="shared" si="187"/>
        <v>42094.249999994805</v>
      </c>
      <c r="B2178" s="303"/>
      <c r="C2178" s="303">
        <v>2143</v>
      </c>
      <c r="D2178" s="304">
        <f>INDEX(Method_calculation!$J$161:$L$184,Output_interface!I2178,Output_interface!H2178)</f>
        <v>0</v>
      </c>
      <c r="E2178" s="304">
        <f>INDEX(Method_calculation!$J$194:$L$217,Output_interface!I2178,Output_interface!H2178)</f>
        <v>0</v>
      </c>
      <c r="G2178" s="1">
        <f>VLOOKUP(A2178+1/48,Interface!$B$118:$D$483,3)</f>
        <v>2</v>
      </c>
      <c r="H2178" s="1">
        <f t="shared" si="190"/>
        <v>1</v>
      </c>
      <c r="I2178" s="1">
        <f t="shared" si="189"/>
        <v>7</v>
      </c>
    </row>
    <row r="2179" spans="1:9" x14ac:dyDescent="0.35">
      <c r="A2179" s="321">
        <f t="shared" si="187"/>
        <v>42094.291666661469</v>
      </c>
      <c r="B2179" s="303"/>
      <c r="C2179" s="303">
        <v>2144</v>
      </c>
      <c r="D2179" s="304">
        <f>INDEX(Method_calculation!$J$161:$L$184,Output_interface!I2179,Output_interface!H2179)</f>
        <v>0</v>
      </c>
      <c r="E2179" s="304">
        <f>INDEX(Method_calculation!$J$194:$L$217,Output_interface!I2179,Output_interface!H2179)</f>
        <v>0</v>
      </c>
      <c r="G2179" s="1">
        <f>VLOOKUP(A2179+1/48,Interface!$B$118:$D$483,3)</f>
        <v>2</v>
      </c>
      <c r="H2179" s="1">
        <f t="shared" si="190"/>
        <v>1</v>
      </c>
      <c r="I2179" s="1">
        <f t="shared" si="189"/>
        <v>8</v>
      </c>
    </row>
    <row r="2180" spans="1:9" x14ac:dyDescent="0.35">
      <c r="A2180" s="321">
        <f t="shared" si="187"/>
        <v>42094.333333328133</v>
      </c>
      <c r="B2180" s="303"/>
      <c r="C2180" s="303">
        <v>2145</v>
      </c>
      <c r="D2180" s="304">
        <f>INDEX(Method_calculation!$J$161:$L$184,Output_interface!I2180,Output_interface!H2180)</f>
        <v>0</v>
      </c>
      <c r="E2180" s="304">
        <f>INDEX(Method_calculation!$J$194:$L$217,Output_interface!I2180,Output_interface!H2180)</f>
        <v>0</v>
      </c>
      <c r="G2180" s="1">
        <f>VLOOKUP(A2180+1/48,Interface!$B$118:$D$483,3)</f>
        <v>2</v>
      </c>
      <c r="H2180" s="1">
        <f t="shared" si="190"/>
        <v>1</v>
      </c>
      <c r="I2180" s="1">
        <f t="shared" si="189"/>
        <v>9</v>
      </c>
    </row>
    <row r="2181" spans="1:9" x14ac:dyDescent="0.35">
      <c r="A2181" s="321">
        <f t="shared" si="187"/>
        <v>42094.374999994798</v>
      </c>
      <c r="B2181" s="303"/>
      <c r="C2181" s="303">
        <v>2146</v>
      </c>
      <c r="D2181" s="304">
        <f>INDEX(Method_calculation!$J$161:$L$184,Output_interface!I2181,Output_interface!H2181)</f>
        <v>0</v>
      </c>
      <c r="E2181" s="304">
        <f>INDEX(Method_calculation!$J$194:$L$217,Output_interface!I2181,Output_interface!H2181)</f>
        <v>0</v>
      </c>
      <c r="G2181" s="1">
        <f>VLOOKUP(A2181+1/48,Interface!$B$118:$D$483,3)</f>
        <v>2</v>
      </c>
      <c r="H2181" s="1">
        <f t="shared" si="190"/>
        <v>1</v>
      </c>
      <c r="I2181" s="1">
        <f t="shared" si="189"/>
        <v>10</v>
      </c>
    </row>
    <row r="2182" spans="1:9" x14ac:dyDescent="0.35">
      <c r="A2182" s="321">
        <f t="shared" si="187"/>
        <v>42094.416666661462</v>
      </c>
      <c r="B2182" s="303"/>
      <c r="C2182" s="303">
        <v>2147</v>
      </c>
      <c r="D2182" s="304">
        <f>INDEX(Method_calculation!$J$161:$L$184,Output_interface!I2182,Output_interface!H2182)</f>
        <v>0</v>
      </c>
      <c r="E2182" s="304">
        <f>INDEX(Method_calculation!$J$194:$L$217,Output_interface!I2182,Output_interface!H2182)</f>
        <v>0</v>
      </c>
      <c r="G2182" s="1">
        <f>VLOOKUP(A2182+1/48,Interface!$B$118:$D$483,3)</f>
        <v>2</v>
      </c>
      <c r="H2182" s="1">
        <f t="shared" si="190"/>
        <v>1</v>
      </c>
      <c r="I2182" s="1">
        <f t="shared" si="189"/>
        <v>11</v>
      </c>
    </row>
    <row r="2183" spans="1:9" x14ac:dyDescent="0.35">
      <c r="A2183" s="321">
        <f t="shared" si="187"/>
        <v>42094.458333328126</v>
      </c>
      <c r="B2183" s="303"/>
      <c r="C2183" s="303">
        <v>2148</v>
      </c>
      <c r="D2183" s="304">
        <f>INDEX(Method_calculation!$J$161:$L$184,Output_interface!I2183,Output_interface!H2183)</f>
        <v>0</v>
      </c>
      <c r="E2183" s="304">
        <f>INDEX(Method_calculation!$J$194:$L$217,Output_interface!I2183,Output_interface!H2183)</f>
        <v>0</v>
      </c>
      <c r="G2183" s="1">
        <f>VLOOKUP(A2183+1/48,Interface!$B$118:$D$483,3)</f>
        <v>2</v>
      </c>
      <c r="H2183" s="1">
        <f t="shared" si="190"/>
        <v>1</v>
      </c>
      <c r="I2183" s="1">
        <f t="shared" si="189"/>
        <v>12</v>
      </c>
    </row>
    <row r="2184" spans="1:9" x14ac:dyDescent="0.35">
      <c r="A2184" s="321">
        <f t="shared" si="187"/>
        <v>42094.49999999479</v>
      </c>
      <c r="B2184" s="303"/>
      <c r="C2184" s="303">
        <v>2149</v>
      </c>
      <c r="D2184" s="304">
        <f>INDEX(Method_calculation!$J$161:$L$184,Output_interface!I2184,Output_interface!H2184)</f>
        <v>0</v>
      </c>
      <c r="E2184" s="304">
        <f>INDEX(Method_calculation!$J$194:$L$217,Output_interface!I2184,Output_interface!H2184)</f>
        <v>0</v>
      </c>
      <c r="G2184" s="1">
        <f>VLOOKUP(A2184+1/48,Interface!$B$118:$D$483,3)</f>
        <v>2</v>
      </c>
      <c r="H2184" s="1">
        <f t="shared" si="190"/>
        <v>1</v>
      </c>
      <c r="I2184" s="1">
        <f t="shared" si="189"/>
        <v>13</v>
      </c>
    </row>
    <row r="2185" spans="1:9" x14ac:dyDescent="0.35">
      <c r="A2185" s="321">
        <f t="shared" si="187"/>
        <v>42094.541666661455</v>
      </c>
      <c r="B2185" s="303"/>
      <c r="C2185" s="303">
        <v>2150</v>
      </c>
      <c r="D2185" s="304">
        <f>INDEX(Method_calculation!$J$161:$L$184,Output_interface!I2185,Output_interface!H2185)</f>
        <v>0</v>
      </c>
      <c r="E2185" s="304">
        <f>INDEX(Method_calculation!$J$194:$L$217,Output_interface!I2185,Output_interface!H2185)</f>
        <v>0</v>
      </c>
      <c r="G2185" s="1">
        <f>VLOOKUP(A2185+1/48,Interface!$B$118:$D$483,3)</f>
        <v>2</v>
      </c>
      <c r="H2185" s="1">
        <f t="shared" si="190"/>
        <v>1</v>
      </c>
      <c r="I2185" s="1">
        <f t="shared" si="189"/>
        <v>14</v>
      </c>
    </row>
    <row r="2186" spans="1:9" x14ac:dyDescent="0.35">
      <c r="A2186" s="321">
        <f t="shared" si="187"/>
        <v>42094.583333328119</v>
      </c>
      <c r="B2186" s="303"/>
      <c r="C2186" s="303">
        <v>2151</v>
      </c>
      <c r="D2186" s="304">
        <f>INDEX(Method_calculation!$J$161:$L$184,Output_interface!I2186,Output_interface!H2186)</f>
        <v>0</v>
      </c>
      <c r="E2186" s="304">
        <f>INDEX(Method_calculation!$J$194:$L$217,Output_interface!I2186,Output_interface!H2186)</f>
        <v>0</v>
      </c>
      <c r="G2186" s="1">
        <f>VLOOKUP(A2186+1/48,Interface!$B$118:$D$483,3)</f>
        <v>2</v>
      </c>
      <c r="H2186" s="1">
        <f t="shared" si="190"/>
        <v>1</v>
      </c>
      <c r="I2186" s="1">
        <f t="shared" si="189"/>
        <v>15</v>
      </c>
    </row>
    <row r="2187" spans="1:9" x14ac:dyDescent="0.35">
      <c r="A2187" s="321">
        <f t="shared" si="187"/>
        <v>42094.624999994783</v>
      </c>
      <c r="B2187" s="303"/>
      <c r="C2187" s="303">
        <v>2152</v>
      </c>
      <c r="D2187" s="304">
        <f>INDEX(Method_calculation!$J$161:$L$184,Output_interface!I2187,Output_interface!H2187)</f>
        <v>0</v>
      </c>
      <c r="E2187" s="304">
        <f>INDEX(Method_calculation!$J$194:$L$217,Output_interface!I2187,Output_interface!H2187)</f>
        <v>0</v>
      </c>
      <c r="G2187" s="1">
        <f>VLOOKUP(A2187+1/48,Interface!$B$118:$D$483,3)</f>
        <v>2</v>
      </c>
      <c r="H2187" s="1">
        <f t="shared" si="190"/>
        <v>1</v>
      </c>
      <c r="I2187" s="1">
        <f t="shared" si="189"/>
        <v>16</v>
      </c>
    </row>
    <row r="2188" spans="1:9" x14ac:dyDescent="0.35">
      <c r="A2188" s="321">
        <f t="shared" si="187"/>
        <v>42094.666666661447</v>
      </c>
      <c r="B2188" s="303"/>
      <c r="C2188" s="303">
        <v>2153</v>
      </c>
      <c r="D2188" s="304">
        <f>INDEX(Method_calculation!$J$161:$L$184,Output_interface!I2188,Output_interface!H2188)</f>
        <v>0</v>
      </c>
      <c r="E2188" s="304">
        <f>INDEX(Method_calculation!$J$194:$L$217,Output_interface!I2188,Output_interface!H2188)</f>
        <v>0</v>
      </c>
      <c r="G2188" s="1">
        <f>VLOOKUP(A2188+1/48,Interface!$B$118:$D$483,3)</f>
        <v>2</v>
      </c>
      <c r="H2188" s="1">
        <f t="shared" si="190"/>
        <v>1</v>
      </c>
      <c r="I2188" s="1">
        <f t="shared" si="189"/>
        <v>17</v>
      </c>
    </row>
    <row r="2189" spans="1:9" x14ac:dyDescent="0.35">
      <c r="A2189" s="321">
        <f t="shared" si="187"/>
        <v>42094.708333328112</v>
      </c>
      <c r="B2189" s="303"/>
      <c r="C2189" s="303">
        <v>2154</v>
      </c>
      <c r="D2189" s="304">
        <f>INDEX(Method_calculation!$J$161:$L$184,Output_interface!I2189,Output_interface!H2189)</f>
        <v>0</v>
      </c>
      <c r="E2189" s="304">
        <f>INDEX(Method_calculation!$J$194:$L$217,Output_interface!I2189,Output_interface!H2189)</f>
        <v>0</v>
      </c>
      <c r="G2189" s="1">
        <f>VLOOKUP(A2189+1/48,Interface!$B$118:$D$483,3)</f>
        <v>2</v>
      </c>
      <c r="H2189" s="1">
        <f t="shared" si="190"/>
        <v>1</v>
      </c>
      <c r="I2189" s="1">
        <f t="shared" si="189"/>
        <v>18</v>
      </c>
    </row>
    <row r="2190" spans="1:9" x14ac:dyDescent="0.35">
      <c r="A2190" s="321">
        <f t="shared" si="187"/>
        <v>42094.749999994776</v>
      </c>
      <c r="B2190" s="303"/>
      <c r="C2190" s="303">
        <v>2155</v>
      </c>
      <c r="D2190" s="304">
        <f>INDEX(Method_calculation!$J$161:$L$184,Output_interface!I2190,Output_interface!H2190)</f>
        <v>0</v>
      </c>
      <c r="E2190" s="304">
        <f>INDEX(Method_calculation!$J$194:$L$217,Output_interface!I2190,Output_interface!H2190)</f>
        <v>0</v>
      </c>
      <c r="G2190" s="1">
        <f>VLOOKUP(A2190+1/48,Interface!$B$118:$D$483,3)</f>
        <v>2</v>
      </c>
      <c r="H2190" s="1">
        <f t="shared" si="190"/>
        <v>1</v>
      </c>
      <c r="I2190" s="1">
        <f t="shared" si="189"/>
        <v>19</v>
      </c>
    </row>
    <row r="2191" spans="1:9" x14ac:dyDescent="0.35">
      <c r="A2191" s="321">
        <f t="shared" si="187"/>
        <v>42094.79166666144</v>
      </c>
      <c r="B2191" s="303"/>
      <c r="C2191" s="303">
        <v>2156</v>
      </c>
      <c r="D2191" s="304">
        <f>INDEX(Method_calculation!$J$161:$L$184,Output_interface!I2191,Output_interface!H2191)</f>
        <v>0</v>
      </c>
      <c r="E2191" s="304">
        <f>INDEX(Method_calculation!$J$194:$L$217,Output_interface!I2191,Output_interface!H2191)</f>
        <v>0</v>
      </c>
      <c r="G2191" s="1">
        <f>VLOOKUP(A2191+1/48,Interface!$B$118:$D$483,3)</f>
        <v>2</v>
      </c>
      <c r="H2191" s="1">
        <f t="shared" si="190"/>
        <v>1</v>
      </c>
      <c r="I2191" s="1">
        <f t="shared" si="189"/>
        <v>20</v>
      </c>
    </row>
    <row r="2192" spans="1:9" x14ac:dyDescent="0.35">
      <c r="A2192" s="321">
        <f t="shared" ref="A2192:A2255" si="192">+A2191+1/24</f>
        <v>42094.833333328104</v>
      </c>
      <c r="B2192" s="303"/>
      <c r="C2192" s="303">
        <v>2157</v>
      </c>
      <c r="D2192" s="304">
        <f>INDEX(Method_calculation!$J$161:$L$184,Output_interface!I2192,Output_interface!H2192)</f>
        <v>0</v>
      </c>
      <c r="E2192" s="304">
        <f>INDEX(Method_calculation!$J$194:$L$217,Output_interface!I2192,Output_interface!H2192)</f>
        <v>0</v>
      </c>
      <c r="G2192" s="1">
        <f>VLOOKUP(A2192+1/48,Interface!$B$118:$D$483,3)</f>
        <v>2</v>
      </c>
      <c r="H2192" s="1">
        <f t="shared" si="190"/>
        <v>1</v>
      </c>
      <c r="I2192" s="1">
        <f t="shared" si="189"/>
        <v>21</v>
      </c>
    </row>
    <row r="2193" spans="1:9" x14ac:dyDescent="0.35">
      <c r="A2193" s="321">
        <f t="shared" si="192"/>
        <v>42094.874999994769</v>
      </c>
      <c r="B2193" s="303"/>
      <c r="C2193" s="303">
        <v>2158</v>
      </c>
      <c r="D2193" s="304">
        <f>INDEX(Method_calculation!$J$161:$L$184,Output_interface!I2193,Output_interface!H2193)</f>
        <v>0</v>
      </c>
      <c r="E2193" s="304">
        <f>INDEX(Method_calculation!$J$194:$L$217,Output_interface!I2193,Output_interface!H2193)</f>
        <v>0</v>
      </c>
      <c r="G2193" s="1">
        <f>VLOOKUP(A2193+1/48,Interface!$B$118:$D$483,3)</f>
        <v>2</v>
      </c>
      <c r="H2193" s="1">
        <f t="shared" si="190"/>
        <v>1</v>
      </c>
      <c r="I2193" s="1">
        <f t="shared" si="189"/>
        <v>22</v>
      </c>
    </row>
    <row r="2194" spans="1:9" x14ac:dyDescent="0.35">
      <c r="A2194" s="321">
        <f t="shared" si="192"/>
        <v>42094.916666661433</v>
      </c>
      <c r="B2194" s="303"/>
      <c r="C2194" s="303">
        <v>2159</v>
      </c>
      <c r="D2194" s="304">
        <f>INDEX(Method_calculation!$J$161:$L$184,Output_interface!I2194,Output_interface!H2194)</f>
        <v>0</v>
      </c>
      <c r="E2194" s="304">
        <f>INDEX(Method_calculation!$J$194:$L$217,Output_interface!I2194,Output_interface!H2194)</f>
        <v>0</v>
      </c>
      <c r="G2194" s="1">
        <f>VLOOKUP(A2194+1/48,Interface!$B$118:$D$483,3)</f>
        <v>2</v>
      </c>
      <c r="H2194" s="1">
        <f t="shared" si="190"/>
        <v>1</v>
      </c>
      <c r="I2194" s="1">
        <f t="shared" si="189"/>
        <v>23</v>
      </c>
    </row>
    <row r="2195" spans="1:9" x14ac:dyDescent="0.35">
      <c r="A2195" s="322">
        <f t="shared" si="192"/>
        <v>42094.958333328097</v>
      </c>
      <c r="B2195" s="306"/>
      <c r="C2195" s="306">
        <v>2160</v>
      </c>
      <c r="D2195" s="307">
        <f>INDEX(Method_calculation!$J$161:$L$184,Output_interface!I2195,Output_interface!H2195)</f>
        <v>0</v>
      </c>
      <c r="E2195" s="307">
        <f>INDEX(Method_calculation!$J$194:$L$217,Output_interface!I2195,Output_interface!H2195)</f>
        <v>0</v>
      </c>
      <c r="G2195" s="1">
        <f>VLOOKUP(A2195+1/48,Interface!$B$118:$D$483,3)</f>
        <v>2</v>
      </c>
      <c r="H2195" s="1">
        <f t="shared" si="190"/>
        <v>1</v>
      </c>
      <c r="I2195" s="1">
        <f t="shared" si="189"/>
        <v>24</v>
      </c>
    </row>
    <row r="2196" spans="1:9" x14ac:dyDescent="0.35">
      <c r="A2196" s="299">
        <f t="shared" si="192"/>
        <v>42094.999999994761</v>
      </c>
      <c r="B2196" s="300" t="str">
        <f t="shared" ref="B2196" si="193">INDEX($H$27:$H$29,H2196)</f>
        <v>Workday</v>
      </c>
      <c r="C2196" s="300">
        <v>2161</v>
      </c>
      <c r="D2196" s="301">
        <f>INDEX(Method_calculation!$J$161:$L$184,Output_interface!I2196,Output_interface!H2196)</f>
        <v>0</v>
      </c>
      <c r="E2196" s="301">
        <f>INDEX(Method_calculation!$J$194:$L$217,Output_interface!I2196,Output_interface!H2196)</f>
        <v>0</v>
      </c>
      <c r="G2196" s="1">
        <f>VLOOKUP(A2196+1/48,Interface!$B$118:$D$483,3)</f>
        <v>3</v>
      </c>
      <c r="H2196" s="1">
        <f t="shared" si="190"/>
        <v>1</v>
      </c>
      <c r="I2196" s="1">
        <f t="shared" si="189"/>
        <v>1</v>
      </c>
    </row>
    <row r="2197" spans="1:9" x14ac:dyDescent="0.35">
      <c r="A2197" s="321">
        <f t="shared" si="192"/>
        <v>42095.041666661426</v>
      </c>
      <c r="B2197" s="303"/>
      <c r="C2197" s="303">
        <v>2162</v>
      </c>
      <c r="D2197" s="304">
        <f>INDEX(Method_calculation!$J$161:$L$184,Output_interface!I2197,Output_interface!H2197)</f>
        <v>0</v>
      </c>
      <c r="E2197" s="304">
        <f>INDEX(Method_calculation!$J$194:$L$217,Output_interface!I2197,Output_interface!H2197)</f>
        <v>0</v>
      </c>
      <c r="G2197" s="1">
        <f>VLOOKUP(A2197+1/48,Interface!$B$118:$D$483,3)</f>
        <v>3</v>
      </c>
      <c r="H2197" s="1">
        <f t="shared" si="190"/>
        <v>1</v>
      </c>
      <c r="I2197" s="1">
        <f t="shared" si="189"/>
        <v>2</v>
      </c>
    </row>
    <row r="2198" spans="1:9" x14ac:dyDescent="0.35">
      <c r="A2198" s="321">
        <f t="shared" si="192"/>
        <v>42095.08333332809</v>
      </c>
      <c r="B2198" s="303"/>
      <c r="C2198" s="303">
        <v>2163</v>
      </c>
      <c r="D2198" s="304">
        <f>INDEX(Method_calculation!$J$161:$L$184,Output_interface!I2198,Output_interface!H2198)</f>
        <v>0</v>
      </c>
      <c r="E2198" s="304">
        <f>INDEX(Method_calculation!$J$194:$L$217,Output_interface!I2198,Output_interface!H2198)</f>
        <v>0</v>
      </c>
      <c r="G2198" s="1">
        <f>VLOOKUP(A2198+1/48,Interface!$B$118:$D$483,3)</f>
        <v>3</v>
      </c>
      <c r="H2198" s="1">
        <f t="shared" si="190"/>
        <v>1</v>
      </c>
      <c r="I2198" s="1">
        <f t="shared" si="189"/>
        <v>3</v>
      </c>
    </row>
    <row r="2199" spans="1:9" x14ac:dyDescent="0.35">
      <c r="A2199" s="321">
        <f t="shared" si="192"/>
        <v>42095.124999994754</v>
      </c>
      <c r="B2199" s="303"/>
      <c r="C2199" s="303">
        <v>2164</v>
      </c>
      <c r="D2199" s="304">
        <f>INDEX(Method_calculation!$J$161:$L$184,Output_interface!I2199,Output_interface!H2199)</f>
        <v>0</v>
      </c>
      <c r="E2199" s="304">
        <f>INDEX(Method_calculation!$J$194:$L$217,Output_interface!I2199,Output_interface!H2199)</f>
        <v>0</v>
      </c>
      <c r="G2199" s="1">
        <f>VLOOKUP(A2199+1/48,Interface!$B$118:$D$483,3)</f>
        <v>3</v>
      </c>
      <c r="H2199" s="1">
        <f t="shared" si="190"/>
        <v>1</v>
      </c>
      <c r="I2199" s="1">
        <f t="shared" si="189"/>
        <v>4</v>
      </c>
    </row>
    <row r="2200" spans="1:9" x14ac:dyDescent="0.35">
      <c r="A2200" s="321">
        <f t="shared" si="192"/>
        <v>42095.166666661418</v>
      </c>
      <c r="B2200" s="303"/>
      <c r="C2200" s="303">
        <v>2165</v>
      </c>
      <c r="D2200" s="304">
        <f>INDEX(Method_calculation!$J$161:$L$184,Output_interface!I2200,Output_interface!H2200)</f>
        <v>0</v>
      </c>
      <c r="E2200" s="304">
        <f>INDEX(Method_calculation!$J$194:$L$217,Output_interface!I2200,Output_interface!H2200)</f>
        <v>0</v>
      </c>
      <c r="G2200" s="1">
        <f>VLOOKUP(A2200+1/48,Interface!$B$118:$D$483,3)</f>
        <v>3</v>
      </c>
      <c r="H2200" s="1">
        <f t="shared" si="190"/>
        <v>1</v>
      </c>
      <c r="I2200" s="1">
        <f t="shared" si="189"/>
        <v>5</v>
      </c>
    </row>
    <row r="2201" spans="1:9" x14ac:dyDescent="0.35">
      <c r="A2201" s="321">
        <f t="shared" si="192"/>
        <v>42095.208333328083</v>
      </c>
      <c r="B2201" s="303"/>
      <c r="C2201" s="303">
        <v>2166</v>
      </c>
      <c r="D2201" s="304">
        <f>INDEX(Method_calculation!$J$161:$L$184,Output_interface!I2201,Output_interface!H2201)</f>
        <v>0</v>
      </c>
      <c r="E2201" s="304">
        <f>INDEX(Method_calculation!$J$194:$L$217,Output_interface!I2201,Output_interface!H2201)</f>
        <v>0</v>
      </c>
      <c r="G2201" s="1">
        <f>VLOOKUP(A2201+1/48,Interface!$B$118:$D$483,3)</f>
        <v>3</v>
      </c>
      <c r="H2201" s="1">
        <f t="shared" si="190"/>
        <v>1</v>
      </c>
      <c r="I2201" s="1">
        <f t="shared" si="189"/>
        <v>6</v>
      </c>
    </row>
    <row r="2202" spans="1:9" x14ac:dyDescent="0.35">
      <c r="A2202" s="321">
        <f t="shared" si="192"/>
        <v>42095.249999994747</v>
      </c>
      <c r="B2202" s="303"/>
      <c r="C2202" s="303">
        <v>2167</v>
      </c>
      <c r="D2202" s="304">
        <f>INDEX(Method_calculation!$J$161:$L$184,Output_interface!I2202,Output_interface!H2202)</f>
        <v>0</v>
      </c>
      <c r="E2202" s="304">
        <f>INDEX(Method_calculation!$J$194:$L$217,Output_interface!I2202,Output_interface!H2202)</f>
        <v>0</v>
      </c>
      <c r="G2202" s="1">
        <f>VLOOKUP(A2202+1/48,Interface!$B$118:$D$483,3)</f>
        <v>3</v>
      </c>
      <c r="H2202" s="1">
        <f t="shared" si="190"/>
        <v>1</v>
      </c>
      <c r="I2202" s="1">
        <f t="shared" si="189"/>
        <v>7</v>
      </c>
    </row>
    <row r="2203" spans="1:9" x14ac:dyDescent="0.35">
      <c r="A2203" s="321">
        <f t="shared" si="192"/>
        <v>42095.291666661411</v>
      </c>
      <c r="B2203" s="303"/>
      <c r="C2203" s="303">
        <v>2168</v>
      </c>
      <c r="D2203" s="304">
        <f>INDEX(Method_calculation!$J$161:$L$184,Output_interface!I2203,Output_interface!H2203)</f>
        <v>0</v>
      </c>
      <c r="E2203" s="304">
        <f>INDEX(Method_calculation!$J$194:$L$217,Output_interface!I2203,Output_interface!H2203)</f>
        <v>0</v>
      </c>
      <c r="G2203" s="1">
        <f>VLOOKUP(A2203+1/48,Interface!$B$118:$D$483,3)</f>
        <v>3</v>
      </c>
      <c r="H2203" s="1">
        <f t="shared" si="190"/>
        <v>1</v>
      </c>
      <c r="I2203" s="1">
        <f t="shared" si="189"/>
        <v>8</v>
      </c>
    </row>
    <row r="2204" spans="1:9" x14ac:dyDescent="0.35">
      <c r="A2204" s="321">
        <f t="shared" si="192"/>
        <v>42095.333333328075</v>
      </c>
      <c r="B2204" s="303"/>
      <c r="C2204" s="303">
        <v>2169</v>
      </c>
      <c r="D2204" s="304">
        <f>INDEX(Method_calculation!$J$161:$L$184,Output_interface!I2204,Output_interface!H2204)</f>
        <v>0</v>
      </c>
      <c r="E2204" s="304">
        <f>INDEX(Method_calculation!$J$194:$L$217,Output_interface!I2204,Output_interface!H2204)</f>
        <v>0</v>
      </c>
      <c r="G2204" s="1">
        <f>VLOOKUP(A2204+1/48,Interface!$B$118:$D$483,3)</f>
        <v>3</v>
      </c>
      <c r="H2204" s="1">
        <f t="shared" si="190"/>
        <v>1</v>
      </c>
      <c r="I2204" s="1">
        <f t="shared" si="189"/>
        <v>9</v>
      </c>
    </row>
    <row r="2205" spans="1:9" x14ac:dyDescent="0.35">
      <c r="A2205" s="321">
        <f t="shared" si="192"/>
        <v>42095.374999994739</v>
      </c>
      <c r="B2205" s="303"/>
      <c r="C2205" s="303">
        <v>2170</v>
      </c>
      <c r="D2205" s="304">
        <f>INDEX(Method_calculation!$J$161:$L$184,Output_interface!I2205,Output_interface!H2205)</f>
        <v>0</v>
      </c>
      <c r="E2205" s="304">
        <f>INDEX(Method_calculation!$J$194:$L$217,Output_interface!I2205,Output_interface!H2205)</f>
        <v>0</v>
      </c>
      <c r="G2205" s="1">
        <f>VLOOKUP(A2205+1/48,Interface!$B$118:$D$483,3)</f>
        <v>3</v>
      </c>
      <c r="H2205" s="1">
        <f t="shared" si="190"/>
        <v>1</v>
      </c>
      <c r="I2205" s="1">
        <f t="shared" si="189"/>
        <v>10</v>
      </c>
    </row>
    <row r="2206" spans="1:9" x14ac:dyDescent="0.35">
      <c r="A2206" s="321">
        <f t="shared" si="192"/>
        <v>42095.416666661404</v>
      </c>
      <c r="B2206" s="303"/>
      <c r="C2206" s="303">
        <v>2171</v>
      </c>
      <c r="D2206" s="304">
        <f>INDEX(Method_calculation!$J$161:$L$184,Output_interface!I2206,Output_interface!H2206)</f>
        <v>0</v>
      </c>
      <c r="E2206" s="304">
        <f>INDEX(Method_calculation!$J$194:$L$217,Output_interface!I2206,Output_interface!H2206)</f>
        <v>0</v>
      </c>
      <c r="G2206" s="1">
        <f>VLOOKUP(A2206+1/48,Interface!$B$118:$D$483,3)</f>
        <v>3</v>
      </c>
      <c r="H2206" s="1">
        <f t="shared" si="190"/>
        <v>1</v>
      </c>
      <c r="I2206" s="1">
        <f t="shared" si="189"/>
        <v>11</v>
      </c>
    </row>
    <row r="2207" spans="1:9" x14ac:dyDescent="0.35">
      <c r="A2207" s="321">
        <f t="shared" si="192"/>
        <v>42095.458333328068</v>
      </c>
      <c r="B2207" s="303"/>
      <c r="C2207" s="303">
        <v>2172</v>
      </c>
      <c r="D2207" s="304">
        <f>INDEX(Method_calculation!$J$161:$L$184,Output_interface!I2207,Output_interface!H2207)</f>
        <v>0</v>
      </c>
      <c r="E2207" s="304">
        <f>INDEX(Method_calculation!$J$194:$L$217,Output_interface!I2207,Output_interface!H2207)</f>
        <v>0</v>
      </c>
      <c r="G2207" s="1">
        <f>VLOOKUP(A2207+1/48,Interface!$B$118:$D$483,3)</f>
        <v>3</v>
      </c>
      <c r="H2207" s="1">
        <f t="shared" si="190"/>
        <v>1</v>
      </c>
      <c r="I2207" s="1">
        <f t="shared" si="189"/>
        <v>12</v>
      </c>
    </row>
    <row r="2208" spans="1:9" x14ac:dyDescent="0.35">
      <c r="A2208" s="321">
        <f t="shared" si="192"/>
        <v>42095.499999994732</v>
      </c>
      <c r="B2208" s="303"/>
      <c r="C2208" s="303">
        <v>2173</v>
      </c>
      <c r="D2208" s="304">
        <f>INDEX(Method_calculation!$J$161:$L$184,Output_interface!I2208,Output_interface!H2208)</f>
        <v>0</v>
      </c>
      <c r="E2208" s="304">
        <f>INDEX(Method_calculation!$J$194:$L$217,Output_interface!I2208,Output_interface!H2208)</f>
        <v>0</v>
      </c>
      <c r="G2208" s="1">
        <f>VLOOKUP(A2208+1/48,Interface!$B$118:$D$483,3)</f>
        <v>3</v>
      </c>
      <c r="H2208" s="1">
        <f t="shared" si="190"/>
        <v>1</v>
      </c>
      <c r="I2208" s="1">
        <f t="shared" si="189"/>
        <v>13</v>
      </c>
    </row>
    <row r="2209" spans="1:9" x14ac:dyDescent="0.35">
      <c r="A2209" s="321">
        <f t="shared" si="192"/>
        <v>42095.541666661396</v>
      </c>
      <c r="B2209" s="303"/>
      <c r="C2209" s="303">
        <v>2174</v>
      </c>
      <c r="D2209" s="304">
        <f>INDEX(Method_calculation!$J$161:$L$184,Output_interface!I2209,Output_interface!H2209)</f>
        <v>0</v>
      </c>
      <c r="E2209" s="304">
        <f>INDEX(Method_calculation!$J$194:$L$217,Output_interface!I2209,Output_interface!H2209)</f>
        <v>0</v>
      </c>
      <c r="G2209" s="1">
        <f>VLOOKUP(A2209+1/48,Interface!$B$118:$D$483,3)</f>
        <v>3</v>
      </c>
      <c r="H2209" s="1">
        <f t="shared" si="190"/>
        <v>1</v>
      </c>
      <c r="I2209" s="1">
        <f t="shared" si="189"/>
        <v>14</v>
      </c>
    </row>
    <row r="2210" spans="1:9" x14ac:dyDescent="0.35">
      <c r="A2210" s="321">
        <f t="shared" si="192"/>
        <v>42095.583333328061</v>
      </c>
      <c r="B2210" s="303"/>
      <c r="C2210" s="303">
        <v>2175</v>
      </c>
      <c r="D2210" s="304">
        <f>INDEX(Method_calculation!$J$161:$L$184,Output_interface!I2210,Output_interface!H2210)</f>
        <v>0</v>
      </c>
      <c r="E2210" s="304">
        <f>INDEX(Method_calculation!$J$194:$L$217,Output_interface!I2210,Output_interface!H2210)</f>
        <v>0</v>
      </c>
      <c r="G2210" s="1">
        <f>VLOOKUP(A2210+1/48,Interface!$B$118:$D$483,3)</f>
        <v>3</v>
      </c>
      <c r="H2210" s="1">
        <f t="shared" si="190"/>
        <v>1</v>
      </c>
      <c r="I2210" s="1">
        <f t="shared" si="189"/>
        <v>15</v>
      </c>
    </row>
    <row r="2211" spans="1:9" x14ac:dyDescent="0.35">
      <c r="A2211" s="321">
        <f t="shared" si="192"/>
        <v>42095.624999994725</v>
      </c>
      <c r="B2211" s="303"/>
      <c r="C2211" s="303">
        <v>2176</v>
      </c>
      <c r="D2211" s="304">
        <f>INDEX(Method_calculation!$J$161:$L$184,Output_interface!I2211,Output_interface!H2211)</f>
        <v>0</v>
      </c>
      <c r="E2211" s="304">
        <f>INDEX(Method_calculation!$J$194:$L$217,Output_interface!I2211,Output_interface!H2211)</f>
        <v>0</v>
      </c>
      <c r="G2211" s="1">
        <f>VLOOKUP(A2211+1/48,Interface!$B$118:$D$483,3)</f>
        <v>3</v>
      </c>
      <c r="H2211" s="1">
        <f t="shared" si="190"/>
        <v>1</v>
      </c>
      <c r="I2211" s="1">
        <f t="shared" si="189"/>
        <v>16</v>
      </c>
    </row>
    <row r="2212" spans="1:9" x14ac:dyDescent="0.35">
      <c r="A2212" s="321">
        <f t="shared" si="192"/>
        <v>42095.666666661389</v>
      </c>
      <c r="B2212" s="303"/>
      <c r="C2212" s="303">
        <v>2177</v>
      </c>
      <c r="D2212" s="304">
        <f>INDEX(Method_calculation!$J$161:$L$184,Output_interface!I2212,Output_interface!H2212)</f>
        <v>0</v>
      </c>
      <c r="E2212" s="304">
        <f>INDEX(Method_calculation!$J$194:$L$217,Output_interface!I2212,Output_interface!H2212)</f>
        <v>0</v>
      </c>
      <c r="G2212" s="1">
        <f>VLOOKUP(A2212+1/48,Interface!$B$118:$D$483,3)</f>
        <v>3</v>
      </c>
      <c r="H2212" s="1">
        <f t="shared" si="190"/>
        <v>1</v>
      </c>
      <c r="I2212" s="1">
        <f t="shared" ref="I2212:I2275" si="194">MOD(C2212-1,24)+1</f>
        <v>17</v>
      </c>
    </row>
    <row r="2213" spans="1:9" x14ac:dyDescent="0.35">
      <c r="A2213" s="321">
        <f t="shared" si="192"/>
        <v>42095.708333328053</v>
      </c>
      <c r="B2213" s="303"/>
      <c r="C2213" s="303">
        <v>2178</v>
      </c>
      <c r="D2213" s="304">
        <f>INDEX(Method_calculation!$J$161:$L$184,Output_interface!I2213,Output_interface!H2213)</f>
        <v>0</v>
      </c>
      <c r="E2213" s="304">
        <f>INDEX(Method_calculation!$J$194:$L$217,Output_interface!I2213,Output_interface!H2213)</f>
        <v>0</v>
      </c>
      <c r="G2213" s="1">
        <f>VLOOKUP(A2213+1/48,Interface!$B$118:$D$483,3)</f>
        <v>3</v>
      </c>
      <c r="H2213" s="1">
        <f t="shared" ref="H2213:H2276" si="195">IF(G2213=7,3,IF(G2213=6,2,1))</f>
        <v>1</v>
      </c>
      <c r="I2213" s="1">
        <f t="shared" si="194"/>
        <v>18</v>
      </c>
    </row>
    <row r="2214" spans="1:9" x14ac:dyDescent="0.35">
      <c r="A2214" s="321">
        <f t="shared" si="192"/>
        <v>42095.749999994718</v>
      </c>
      <c r="B2214" s="303"/>
      <c r="C2214" s="303">
        <v>2179</v>
      </c>
      <c r="D2214" s="304">
        <f>INDEX(Method_calculation!$J$161:$L$184,Output_interface!I2214,Output_interface!H2214)</f>
        <v>0</v>
      </c>
      <c r="E2214" s="304">
        <f>INDEX(Method_calculation!$J$194:$L$217,Output_interface!I2214,Output_interface!H2214)</f>
        <v>0</v>
      </c>
      <c r="G2214" s="1">
        <f>VLOOKUP(A2214+1/48,Interface!$B$118:$D$483,3)</f>
        <v>3</v>
      </c>
      <c r="H2214" s="1">
        <f t="shared" si="195"/>
        <v>1</v>
      </c>
      <c r="I2214" s="1">
        <f t="shared" si="194"/>
        <v>19</v>
      </c>
    </row>
    <row r="2215" spans="1:9" x14ac:dyDescent="0.35">
      <c r="A2215" s="321">
        <f t="shared" si="192"/>
        <v>42095.791666661382</v>
      </c>
      <c r="B2215" s="303"/>
      <c r="C2215" s="303">
        <v>2180</v>
      </c>
      <c r="D2215" s="304">
        <f>INDEX(Method_calculation!$J$161:$L$184,Output_interface!I2215,Output_interface!H2215)</f>
        <v>0</v>
      </c>
      <c r="E2215" s="304">
        <f>INDEX(Method_calculation!$J$194:$L$217,Output_interface!I2215,Output_interface!H2215)</f>
        <v>0</v>
      </c>
      <c r="G2215" s="1">
        <f>VLOOKUP(A2215+1/48,Interface!$B$118:$D$483,3)</f>
        <v>3</v>
      </c>
      <c r="H2215" s="1">
        <f t="shared" si="195"/>
        <v>1</v>
      </c>
      <c r="I2215" s="1">
        <f t="shared" si="194"/>
        <v>20</v>
      </c>
    </row>
    <row r="2216" spans="1:9" x14ac:dyDescent="0.35">
      <c r="A2216" s="321">
        <f t="shared" si="192"/>
        <v>42095.833333328046</v>
      </c>
      <c r="B2216" s="303"/>
      <c r="C2216" s="303">
        <v>2181</v>
      </c>
      <c r="D2216" s="304">
        <f>INDEX(Method_calculation!$J$161:$L$184,Output_interface!I2216,Output_interface!H2216)</f>
        <v>0</v>
      </c>
      <c r="E2216" s="304">
        <f>INDEX(Method_calculation!$J$194:$L$217,Output_interface!I2216,Output_interface!H2216)</f>
        <v>0</v>
      </c>
      <c r="G2216" s="1">
        <f>VLOOKUP(A2216+1/48,Interface!$B$118:$D$483,3)</f>
        <v>3</v>
      </c>
      <c r="H2216" s="1">
        <f t="shared" si="195"/>
        <v>1</v>
      </c>
      <c r="I2216" s="1">
        <f t="shared" si="194"/>
        <v>21</v>
      </c>
    </row>
    <row r="2217" spans="1:9" x14ac:dyDescent="0.35">
      <c r="A2217" s="321">
        <f t="shared" si="192"/>
        <v>42095.87499999471</v>
      </c>
      <c r="B2217" s="303"/>
      <c r="C2217" s="303">
        <v>2182</v>
      </c>
      <c r="D2217" s="304">
        <f>INDEX(Method_calculation!$J$161:$L$184,Output_interface!I2217,Output_interface!H2217)</f>
        <v>0</v>
      </c>
      <c r="E2217" s="304">
        <f>INDEX(Method_calculation!$J$194:$L$217,Output_interface!I2217,Output_interface!H2217)</f>
        <v>0</v>
      </c>
      <c r="G2217" s="1">
        <f>VLOOKUP(A2217+1/48,Interface!$B$118:$D$483,3)</f>
        <v>3</v>
      </c>
      <c r="H2217" s="1">
        <f t="shared" si="195"/>
        <v>1</v>
      </c>
      <c r="I2217" s="1">
        <f t="shared" si="194"/>
        <v>22</v>
      </c>
    </row>
    <row r="2218" spans="1:9" x14ac:dyDescent="0.35">
      <c r="A2218" s="321">
        <f t="shared" si="192"/>
        <v>42095.916666661375</v>
      </c>
      <c r="B2218" s="303"/>
      <c r="C2218" s="303">
        <v>2183</v>
      </c>
      <c r="D2218" s="304">
        <f>INDEX(Method_calculation!$J$161:$L$184,Output_interface!I2218,Output_interface!H2218)</f>
        <v>0</v>
      </c>
      <c r="E2218" s="304">
        <f>INDEX(Method_calculation!$J$194:$L$217,Output_interface!I2218,Output_interface!H2218)</f>
        <v>0</v>
      </c>
      <c r="G2218" s="1">
        <f>VLOOKUP(A2218+1/48,Interface!$B$118:$D$483,3)</f>
        <v>3</v>
      </c>
      <c r="H2218" s="1">
        <f t="shared" si="195"/>
        <v>1</v>
      </c>
      <c r="I2218" s="1">
        <f t="shared" si="194"/>
        <v>23</v>
      </c>
    </row>
    <row r="2219" spans="1:9" x14ac:dyDescent="0.35">
      <c r="A2219" s="322">
        <f t="shared" si="192"/>
        <v>42095.958333328039</v>
      </c>
      <c r="B2219" s="306"/>
      <c r="C2219" s="306">
        <v>2184</v>
      </c>
      <c r="D2219" s="307">
        <f>INDEX(Method_calculation!$J$161:$L$184,Output_interface!I2219,Output_interface!H2219)</f>
        <v>0</v>
      </c>
      <c r="E2219" s="307">
        <f>INDEX(Method_calculation!$J$194:$L$217,Output_interface!I2219,Output_interface!H2219)</f>
        <v>0</v>
      </c>
      <c r="G2219" s="1">
        <f>VLOOKUP(A2219+1/48,Interface!$B$118:$D$483,3)</f>
        <v>3</v>
      </c>
      <c r="H2219" s="1">
        <f t="shared" si="195"/>
        <v>1</v>
      </c>
      <c r="I2219" s="1">
        <f t="shared" si="194"/>
        <v>24</v>
      </c>
    </row>
    <row r="2220" spans="1:9" x14ac:dyDescent="0.35">
      <c r="A2220" s="299">
        <f t="shared" si="192"/>
        <v>42095.999999994703</v>
      </c>
      <c r="B2220" s="300" t="str">
        <f t="shared" ref="B2220" si="196">INDEX($H$27:$H$29,H2220)</f>
        <v>Workday</v>
      </c>
      <c r="C2220" s="300">
        <v>2185</v>
      </c>
      <c r="D2220" s="301">
        <f>INDEX(Method_calculation!$J$161:$L$184,Output_interface!I2220,Output_interface!H2220)</f>
        <v>0</v>
      </c>
      <c r="E2220" s="301">
        <f>INDEX(Method_calculation!$J$194:$L$217,Output_interface!I2220,Output_interface!H2220)</f>
        <v>0</v>
      </c>
      <c r="G2220" s="1">
        <f>VLOOKUP(A2220+1/48,Interface!$B$118:$D$483,3)</f>
        <v>4</v>
      </c>
      <c r="H2220" s="1">
        <f t="shared" si="195"/>
        <v>1</v>
      </c>
      <c r="I2220" s="1">
        <f t="shared" si="194"/>
        <v>1</v>
      </c>
    </row>
    <row r="2221" spans="1:9" x14ac:dyDescent="0.35">
      <c r="A2221" s="321">
        <f t="shared" si="192"/>
        <v>42096.041666661367</v>
      </c>
      <c r="B2221" s="303"/>
      <c r="C2221" s="303">
        <v>2186</v>
      </c>
      <c r="D2221" s="304">
        <f>INDEX(Method_calculation!$J$161:$L$184,Output_interface!I2221,Output_interface!H2221)</f>
        <v>0</v>
      </c>
      <c r="E2221" s="304">
        <f>INDEX(Method_calculation!$J$194:$L$217,Output_interface!I2221,Output_interface!H2221)</f>
        <v>0</v>
      </c>
      <c r="G2221" s="1">
        <f>VLOOKUP(A2221+1/48,Interface!$B$118:$D$483,3)</f>
        <v>4</v>
      </c>
      <c r="H2221" s="1">
        <f t="shared" si="195"/>
        <v>1</v>
      </c>
      <c r="I2221" s="1">
        <f t="shared" si="194"/>
        <v>2</v>
      </c>
    </row>
    <row r="2222" spans="1:9" x14ac:dyDescent="0.35">
      <c r="A2222" s="321">
        <f t="shared" si="192"/>
        <v>42096.083333328032</v>
      </c>
      <c r="B2222" s="303"/>
      <c r="C2222" s="303">
        <v>2187</v>
      </c>
      <c r="D2222" s="304">
        <f>INDEX(Method_calculation!$J$161:$L$184,Output_interface!I2222,Output_interface!H2222)</f>
        <v>0</v>
      </c>
      <c r="E2222" s="304">
        <f>INDEX(Method_calculation!$J$194:$L$217,Output_interface!I2222,Output_interface!H2222)</f>
        <v>0</v>
      </c>
      <c r="G2222" s="1">
        <f>VLOOKUP(A2222+1/48,Interface!$B$118:$D$483,3)</f>
        <v>4</v>
      </c>
      <c r="H2222" s="1">
        <f t="shared" si="195"/>
        <v>1</v>
      </c>
      <c r="I2222" s="1">
        <f t="shared" si="194"/>
        <v>3</v>
      </c>
    </row>
    <row r="2223" spans="1:9" x14ac:dyDescent="0.35">
      <c r="A2223" s="321">
        <f t="shared" si="192"/>
        <v>42096.124999994696</v>
      </c>
      <c r="B2223" s="303"/>
      <c r="C2223" s="303">
        <v>2188</v>
      </c>
      <c r="D2223" s="304">
        <f>INDEX(Method_calculation!$J$161:$L$184,Output_interface!I2223,Output_interface!H2223)</f>
        <v>0</v>
      </c>
      <c r="E2223" s="304">
        <f>INDEX(Method_calculation!$J$194:$L$217,Output_interface!I2223,Output_interface!H2223)</f>
        <v>0</v>
      </c>
      <c r="G2223" s="1">
        <f>VLOOKUP(A2223+1/48,Interface!$B$118:$D$483,3)</f>
        <v>4</v>
      </c>
      <c r="H2223" s="1">
        <f t="shared" si="195"/>
        <v>1</v>
      </c>
      <c r="I2223" s="1">
        <f t="shared" si="194"/>
        <v>4</v>
      </c>
    </row>
    <row r="2224" spans="1:9" x14ac:dyDescent="0.35">
      <c r="A2224" s="321">
        <f t="shared" si="192"/>
        <v>42096.16666666136</v>
      </c>
      <c r="B2224" s="303"/>
      <c r="C2224" s="303">
        <v>2189</v>
      </c>
      <c r="D2224" s="304">
        <f>INDEX(Method_calculation!$J$161:$L$184,Output_interface!I2224,Output_interface!H2224)</f>
        <v>0</v>
      </c>
      <c r="E2224" s="304">
        <f>INDEX(Method_calculation!$J$194:$L$217,Output_interface!I2224,Output_interface!H2224)</f>
        <v>0</v>
      </c>
      <c r="G2224" s="1">
        <f>VLOOKUP(A2224+1/48,Interface!$B$118:$D$483,3)</f>
        <v>4</v>
      </c>
      <c r="H2224" s="1">
        <f t="shared" si="195"/>
        <v>1</v>
      </c>
      <c r="I2224" s="1">
        <f t="shared" si="194"/>
        <v>5</v>
      </c>
    </row>
    <row r="2225" spans="1:9" x14ac:dyDescent="0.35">
      <c r="A2225" s="321">
        <f t="shared" si="192"/>
        <v>42096.208333328024</v>
      </c>
      <c r="B2225" s="303"/>
      <c r="C2225" s="303">
        <v>2190</v>
      </c>
      <c r="D2225" s="304">
        <f>INDEX(Method_calculation!$J$161:$L$184,Output_interface!I2225,Output_interface!H2225)</f>
        <v>0</v>
      </c>
      <c r="E2225" s="304">
        <f>INDEX(Method_calculation!$J$194:$L$217,Output_interface!I2225,Output_interface!H2225)</f>
        <v>0</v>
      </c>
      <c r="G2225" s="1">
        <f>VLOOKUP(A2225+1/48,Interface!$B$118:$D$483,3)</f>
        <v>4</v>
      </c>
      <c r="H2225" s="1">
        <f t="shared" si="195"/>
        <v>1</v>
      </c>
      <c r="I2225" s="1">
        <f t="shared" si="194"/>
        <v>6</v>
      </c>
    </row>
    <row r="2226" spans="1:9" x14ac:dyDescent="0.35">
      <c r="A2226" s="321">
        <f t="shared" si="192"/>
        <v>42096.249999994689</v>
      </c>
      <c r="B2226" s="303"/>
      <c r="C2226" s="303">
        <v>2191</v>
      </c>
      <c r="D2226" s="304">
        <f>INDEX(Method_calculation!$J$161:$L$184,Output_interface!I2226,Output_interface!H2226)</f>
        <v>0</v>
      </c>
      <c r="E2226" s="304">
        <f>INDEX(Method_calculation!$J$194:$L$217,Output_interface!I2226,Output_interface!H2226)</f>
        <v>0</v>
      </c>
      <c r="G2226" s="1">
        <f>VLOOKUP(A2226+1/48,Interface!$B$118:$D$483,3)</f>
        <v>4</v>
      </c>
      <c r="H2226" s="1">
        <f t="shared" si="195"/>
        <v>1</v>
      </c>
      <c r="I2226" s="1">
        <f t="shared" si="194"/>
        <v>7</v>
      </c>
    </row>
    <row r="2227" spans="1:9" x14ac:dyDescent="0.35">
      <c r="A2227" s="321">
        <f t="shared" si="192"/>
        <v>42096.291666661353</v>
      </c>
      <c r="B2227" s="303"/>
      <c r="C2227" s="303">
        <v>2192</v>
      </c>
      <c r="D2227" s="304">
        <f>INDEX(Method_calculation!$J$161:$L$184,Output_interface!I2227,Output_interface!H2227)</f>
        <v>0</v>
      </c>
      <c r="E2227" s="304">
        <f>INDEX(Method_calculation!$J$194:$L$217,Output_interface!I2227,Output_interface!H2227)</f>
        <v>0</v>
      </c>
      <c r="G2227" s="1">
        <f>VLOOKUP(A2227+1/48,Interface!$B$118:$D$483,3)</f>
        <v>4</v>
      </c>
      <c r="H2227" s="1">
        <f t="shared" si="195"/>
        <v>1</v>
      </c>
      <c r="I2227" s="1">
        <f t="shared" si="194"/>
        <v>8</v>
      </c>
    </row>
    <row r="2228" spans="1:9" x14ac:dyDescent="0.35">
      <c r="A2228" s="321">
        <f t="shared" si="192"/>
        <v>42096.333333328017</v>
      </c>
      <c r="B2228" s="303"/>
      <c r="C2228" s="303">
        <v>2193</v>
      </c>
      <c r="D2228" s="304">
        <f>INDEX(Method_calculation!$J$161:$L$184,Output_interface!I2228,Output_interface!H2228)</f>
        <v>0</v>
      </c>
      <c r="E2228" s="304">
        <f>INDEX(Method_calculation!$J$194:$L$217,Output_interface!I2228,Output_interface!H2228)</f>
        <v>0</v>
      </c>
      <c r="G2228" s="1">
        <f>VLOOKUP(A2228+1/48,Interface!$B$118:$D$483,3)</f>
        <v>4</v>
      </c>
      <c r="H2228" s="1">
        <f t="shared" si="195"/>
        <v>1</v>
      </c>
      <c r="I2228" s="1">
        <f t="shared" si="194"/>
        <v>9</v>
      </c>
    </row>
    <row r="2229" spans="1:9" x14ac:dyDescent="0.35">
      <c r="A2229" s="321">
        <f t="shared" si="192"/>
        <v>42096.374999994681</v>
      </c>
      <c r="B2229" s="303"/>
      <c r="C2229" s="303">
        <v>2194</v>
      </c>
      <c r="D2229" s="304">
        <f>INDEX(Method_calculation!$J$161:$L$184,Output_interface!I2229,Output_interface!H2229)</f>
        <v>0</v>
      </c>
      <c r="E2229" s="304">
        <f>INDEX(Method_calculation!$J$194:$L$217,Output_interface!I2229,Output_interface!H2229)</f>
        <v>0</v>
      </c>
      <c r="G2229" s="1">
        <f>VLOOKUP(A2229+1/48,Interface!$B$118:$D$483,3)</f>
        <v>4</v>
      </c>
      <c r="H2229" s="1">
        <f t="shared" si="195"/>
        <v>1</v>
      </c>
      <c r="I2229" s="1">
        <f t="shared" si="194"/>
        <v>10</v>
      </c>
    </row>
    <row r="2230" spans="1:9" x14ac:dyDescent="0.35">
      <c r="A2230" s="321">
        <f t="shared" si="192"/>
        <v>42096.416666661346</v>
      </c>
      <c r="B2230" s="303"/>
      <c r="C2230" s="303">
        <v>2195</v>
      </c>
      <c r="D2230" s="304">
        <f>INDEX(Method_calculation!$J$161:$L$184,Output_interface!I2230,Output_interface!H2230)</f>
        <v>0</v>
      </c>
      <c r="E2230" s="304">
        <f>INDEX(Method_calculation!$J$194:$L$217,Output_interface!I2230,Output_interface!H2230)</f>
        <v>0</v>
      </c>
      <c r="G2230" s="1">
        <f>VLOOKUP(A2230+1/48,Interface!$B$118:$D$483,3)</f>
        <v>4</v>
      </c>
      <c r="H2230" s="1">
        <f t="shared" si="195"/>
        <v>1</v>
      </c>
      <c r="I2230" s="1">
        <f t="shared" si="194"/>
        <v>11</v>
      </c>
    </row>
    <row r="2231" spans="1:9" x14ac:dyDescent="0.35">
      <c r="A2231" s="321">
        <f t="shared" si="192"/>
        <v>42096.45833332801</v>
      </c>
      <c r="B2231" s="303"/>
      <c r="C2231" s="303">
        <v>2196</v>
      </c>
      <c r="D2231" s="304">
        <f>INDEX(Method_calculation!$J$161:$L$184,Output_interface!I2231,Output_interface!H2231)</f>
        <v>0</v>
      </c>
      <c r="E2231" s="304">
        <f>INDEX(Method_calculation!$J$194:$L$217,Output_interface!I2231,Output_interface!H2231)</f>
        <v>0</v>
      </c>
      <c r="G2231" s="1">
        <f>VLOOKUP(A2231+1/48,Interface!$B$118:$D$483,3)</f>
        <v>4</v>
      </c>
      <c r="H2231" s="1">
        <f t="shared" si="195"/>
        <v>1</v>
      </c>
      <c r="I2231" s="1">
        <f t="shared" si="194"/>
        <v>12</v>
      </c>
    </row>
    <row r="2232" spans="1:9" x14ac:dyDescent="0.35">
      <c r="A2232" s="321">
        <f t="shared" si="192"/>
        <v>42096.499999994674</v>
      </c>
      <c r="B2232" s="303"/>
      <c r="C2232" s="303">
        <v>2197</v>
      </c>
      <c r="D2232" s="304">
        <f>INDEX(Method_calculation!$J$161:$L$184,Output_interface!I2232,Output_interface!H2232)</f>
        <v>0</v>
      </c>
      <c r="E2232" s="304">
        <f>INDEX(Method_calculation!$J$194:$L$217,Output_interface!I2232,Output_interface!H2232)</f>
        <v>0</v>
      </c>
      <c r="G2232" s="1">
        <f>VLOOKUP(A2232+1/48,Interface!$B$118:$D$483,3)</f>
        <v>4</v>
      </c>
      <c r="H2232" s="1">
        <f t="shared" si="195"/>
        <v>1</v>
      </c>
      <c r="I2232" s="1">
        <f t="shared" si="194"/>
        <v>13</v>
      </c>
    </row>
    <row r="2233" spans="1:9" x14ac:dyDescent="0.35">
      <c r="A2233" s="321">
        <f t="shared" si="192"/>
        <v>42096.541666661338</v>
      </c>
      <c r="B2233" s="303"/>
      <c r="C2233" s="303">
        <v>2198</v>
      </c>
      <c r="D2233" s="304">
        <f>INDEX(Method_calculation!$J$161:$L$184,Output_interface!I2233,Output_interface!H2233)</f>
        <v>0</v>
      </c>
      <c r="E2233" s="304">
        <f>INDEX(Method_calculation!$J$194:$L$217,Output_interface!I2233,Output_interface!H2233)</f>
        <v>0</v>
      </c>
      <c r="G2233" s="1">
        <f>VLOOKUP(A2233+1/48,Interface!$B$118:$D$483,3)</f>
        <v>4</v>
      </c>
      <c r="H2233" s="1">
        <f t="shared" si="195"/>
        <v>1</v>
      </c>
      <c r="I2233" s="1">
        <f t="shared" si="194"/>
        <v>14</v>
      </c>
    </row>
    <row r="2234" spans="1:9" x14ac:dyDescent="0.35">
      <c r="A2234" s="321">
        <f t="shared" si="192"/>
        <v>42096.583333328002</v>
      </c>
      <c r="B2234" s="303"/>
      <c r="C2234" s="303">
        <v>2199</v>
      </c>
      <c r="D2234" s="304">
        <f>INDEX(Method_calculation!$J$161:$L$184,Output_interface!I2234,Output_interface!H2234)</f>
        <v>0</v>
      </c>
      <c r="E2234" s="304">
        <f>INDEX(Method_calculation!$J$194:$L$217,Output_interface!I2234,Output_interface!H2234)</f>
        <v>0</v>
      </c>
      <c r="G2234" s="1">
        <f>VLOOKUP(A2234+1/48,Interface!$B$118:$D$483,3)</f>
        <v>4</v>
      </c>
      <c r="H2234" s="1">
        <f t="shared" si="195"/>
        <v>1</v>
      </c>
      <c r="I2234" s="1">
        <f t="shared" si="194"/>
        <v>15</v>
      </c>
    </row>
    <row r="2235" spans="1:9" x14ac:dyDescent="0.35">
      <c r="A2235" s="321">
        <f t="shared" si="192"/>
        <v>42096.624999994667</v>
      </c>
      <c r="B2235" s="303"/>
      <c r="C2235" s="303">
        <v>2200</v>
      </c>
      <c r="D2235" s="304">
        <f>INDEX(Method_calculation!$J$161:$L$184,Output_interface!I2235,Output_interface!H2235)</f>
        <v>0</v>
      </c>
      <c r="E2235" s="304">
        <f>INDEX(Method_calculation!$J$194:$L$217,Output_interface!I2235,Output_interface!H2235)</f>
        <v>0</v>
      </c>
      <c r="G2235" s="1">
        <f>VLOOKUP(A2235+1/48,Interface!$B$118:$D$483,3)</f>
        <v>4</v>
      </c>
      <c r="H2235" s="1">
        <f t="shared" si="195"/>
        <v>1</v>
      </c>
      <c r="I2235" s="1">
        <f t="shared" si="194"/>
        <v>16</v>
      </c>
    </row>
    <row r="2236" spans="1:9" x14ac:dyDescent="0.35">
      <c r="A2236" s="321">
        <f t="shared" si="192"/>
        <v>42096.666666661331</v>
      </c>
      <c r="B2236" s="303"/>
      <c r="C2236" s="303">
        <v>2201</v>
      </c>
      <c r="D2236" s="304">
        <f>INDEX(Method_calculation!$J$161:$L$184,Output_interface!I2236,Output_interface!H2236)</f>
        <v>0</v>
      </c>
      <c r="E2236" s="304">
        <f>INDEX(Method_calculation!$J$194:$L$217,Output_interface!I2236,Output_interface!H2236)</f>
        <v>0</v>
      </c>
      <c r="G2236" s="1">
        <f>VLOOKUP(A2236+1/48,Interface!$B$118:$D$483,3)</f>
        <v>4</v>
      </c>
      <c r="H2236" s="1">
        <f t="shared" si="195"/>
        <v>1</v>
      </c>
      <c r="I2236" s="1">
        <f t="shared" si="194"/>
        <v>17</v>
      </c>
    </row>
    <row r="2237" spans="1:9" x14ac:dyDescent="0.35">
      <c r="A2237" s="321">
        <f t="shared" si="192"/>
        <v>42096.708333327995</v>
      </c>
      <c r="B2237" s="303"/>
      <c r="C2237" s="303">
        <v>2202</v>
      </c>
      <c r="D2237" s="304">
        <f>INDEX(Method_calculation!$J$161:$L$184,Output_interface!I2237,Output_interface!H2237)</f>
        <v>0</v>
      </c>
      <c r="E2237" s="304">
        <f>INDEX(Method_calculation!$J$194:$L$217,Output_interface!I2237,Output_interface!H2237)</f>
        <v>0</v>
      </c>
      <c r="G2237" s="1">
        <f>VLOOKUP(A2237+1/48,Interface!$B$118:$D$483,3)</f>
        <v>4</v>
      </c>
      <c r="H2237" s="1">
        <f t="shared" si="195"/>
        <v>1</v>
      </c>
      <c r="I2237" s="1">
        <f t="shared" si="194"/>
        <v>18</v>
      </c>
    </row>
    <row r="2238" spans="1:9" x14ac:dyDescent="0.35">
      <c r="A2238" s="321">
        <f t="shared" si="192"/>
        <v>42096.749999994659</v>
      </c>
      <c r="B2238" s="303"/>
      <c r="C2238" s="303">
        <v>2203</v>
      </c>
      <c r="D2238" s="304">
        <f>INDEX(Method_calculation!$J$161:$L$184,Output_interface!I2238,Output_interface!H2238)</f>
        <v>0</v>
      </c>
      <c r="E2238" s="304">
        <f>INDEX(Method_calculation!$J$194:$L$217,Output_interface!I2238,Output_interface!H2238)</f>
        <v>0</v>
      </c>
      <c r="G2238" s="1">
        <f>VLOOKUP(A2238+1/48,Interface!$B$118:$D$483,3)</f>
        <v>4</v>
      </c>
      <c r="H2238" s="1">
        <f t="shared" si="195"/>
        <v>1</v>
      </c>
      <c r="I2238" s="1">
        <f t="shared" si="194"/>
        <v>19</v>
      </c>
    </row>
    <row r="2239" spans="1:9" x14ac:dyDescent="0.35">
      <c r="A2239" s="321">
        <f t="shared" si="192"/>
        <v>42096.791666661324</v>
      </c>
      <c r="B2239" s="303"/>
      <c r="C2239" s="303">
        <v>2204</v>
      </c>
      <c r="D2239" s="304">
        <f>INDEX(Method_calculation!$J$161:$L$184,Output_interface!I2239,Output_interface!H2239)</f>
        <v>0</v>
      </c>
      <c r="E2239" s="304">
        <f>INDEX(Method_calculation!$J$194:$L$217,Output_interface!I2239,Output_interface!H2239)</f>
        <v>0</v>
      </c>
      <c r="G2239" s="1">
        <f>VLOOKUP(A2239+1/48,Interface!$B$118:$D$483,3)</f>
        <v>4</v>
      </c>
      <c r="H2239" s="1">
        <f t="shared" si="195"/>
        <v>1</v>
      </c>
      <c r="I2239" s="1">
        <f t="shared" si="194"/>
        <v>20</v>
      </c>
    </row>
    <row r="2240" spans="1:9" x14ac:dyDescent="0.35">
      <c r="A2240" s="321">
        <f t="shared" si="192"/>
        <v>42096.833333327988</v>
      </c>
      <c r="B2240" s="303"/>
      <c r="C2240" s="303">
        <v>2205</v>
      </c>
      <c r="D2240" s="304">
        <f>INDEX(Method_calculation!$J$161:$L$184,Output_interface!I2240,Output_interface!H2240)</f>
        <v>0</v>
      </c>
      <c r="E2240" s="304">
        <f>INDEX(Method_calculation!$J$194:$L$217,Output_interface!I2240,Output_interface!H2240)</f>
        <v>0</v>
      </c>
      <c r="G2240" s="1">
        <f>VLOOKUP(A2240+1/48,Interface!$B$118:$D$483,3)</f>
        <v>4</v>
      </c>
      <c r="H2240" s="1">
        <f t="shared" si="195"/>
        <v>1</v>
      </c>
      <c r="I2240" s="1">
        <f t="shared" si="194"/>
        <v>21</v>
      </c>
    </row>
    <row r="2241" spans="1:9" x14ac:dyDescent="0.35">
      <c r="A2241" s="321">
        <f t="shared" si="192"/>
        <v>42096.874999994652</v>
      </c>
      <c r="B2241" s="303"/>
      <c r="C2241" s="303">
        <v>2206</v>
      </c>
      <c r="D2241" s="304">
        <f>INDEX(Method_calculation!$J$161:$L$184,Output_interface!I2241,Output_interface!H2241)</f>
        <v>0</v>
      </c>
      <c r="E2241" s="304">
        <f>INDEX(Method_calculation!$J$194:$L$217,Output_interface!I2241,Output_interface!H2241)</f>
        <v>0</v>
      </c>
      <c r="G2241" s="1">
        <f>VLOOKUP(A2241+1/48,Interface!$B$118:$D$483,3)</f>
        <v>4</v>
      </c>
      <c r="H2241" s="1">
        <f t="shared" si="195"/>
        <v>1</v>
      </c>
      <c r="I2241" s="1">
        <f t="shared" si="194"/>
        <v>22</v>
      </c>
    </row>
    <row r="2242" spans="1:9" x14ac:dyDescent="0.35">
      <c r="A2242" s="321">
        <f t="shared" si="192"/>
        <v>42096.916666661316</v>
      </c>
      <c r="B2242" s="303"/>
      <c r="C2242" s="303">
        <v>2207</v>
      </c>
      <c r="D2242" s="304">
        <f>INDEX(Method_calculation!$J$161:$L$184,Output_interface!I2242,Output_interface!H2242)</f>
        <v>0</v>
      </c>
      <c r="E2242" s="304">
        <f>INDEX(Method_calculation!$J$194:$L$217,Output_interface!I2242,Output_interface!H2242)</f>
        <v>0</v>
      </c>
      <c r="G2242" s="1">
        <f>VLOOKUP(A2242+1/48,Interface!$B$118:$D$483,3)</f>
        <v>4</v>
      </c>
      <c r="H2242" s="1">
        <f t="shared" si="195"/>
        <v>1</v>
      </c>
      <c r="I2242" s="1">
        <f t="shared" si="194"/>
        <v>23</v>
      </c>
    </row>
    <row r="2243" spans="1:9" x14ac:dyDescent="0.35">
      <c r="A2243" s="322">
        <f t="shared" si="192"/>
        <v>42096.958333327981</v>
      </c>
      <c r="B2243" s="306"/>
      <c r="C2243" s="306">
        <v>2208</v>
      </c>
      <c r="D2243" s="307">
        <f>INDEX(Method_calculation!$J$161:$L$184,Output_interface!I2243,Output_interface!H2243)</f>
        <v>0</v>
      </c>
      <c r="E2243" s="307">
        <f>INDEX(Method_calculation!$J$194:$L$217,Output_interface!I2243,Output_interface!H2243)</f>
        <v>0</v>
      </c>
      <c r="G2243" s="1">
        <f>VLOOKUP(A2243+1/48,Interface!$B$118:$D$483,3)</f>
        <v>4</v>
      </c>
      <c r="H2243" s="1">
        <f t="shared" si="195"/>
        <v>1</v>
      </c>
      <c r="I2243" s="1">
        <f t="shared" si="194"/>
        <v>24</v>
      </c>
    </row>
    <row r="2244" spans="1:9" x14ac:dyDescent="0.35">
      <c r="A2244" s="299">
        <f t="shared" si="192"/>
        <v>42096.999999994645</v>
      </c>
      <c r="B2244" s="300" t="str">
        <f t="shared" ref="B2244" si="197">INDEX($H$27:$H$29,H2244)</f>
        <v>Workday</v>
      </c>
      <c r="C2244" s="300">
        <v>2209</v>
      </c>
      <c r="D2244" s="301">
        <f>INDEX(Method_calculation!$J$161:$L$184,Output_interface!I2244,Output_interface!H2244)</f>
        <v>0</v>
      </c>
      <c r="E2244" s="301">
        <f>INDEX(Method_calculation!$J$194:$L$217,Output_interface!I2244,Output_interface!H2244)</f>
        <v>0</v>
      </c>
      <c r="G2244" s="1">
        <f>VLOOKUP(A2244+1/48,Interface!$B$118:$D$483,3)</f>
        <v>5</v>
      </c>
      <c r="H2244" s="1">
        <f t="shared" si="195"/>
        <v>1</v>
      </c>
      <c r="I2244" s="1">
        <f t="shared" si="194"/>
        <v>1</v>
      </c>
    </row>
    <row r="2245" spans="1:9" x14ac:dyDescent="0.35">
      <c r="A2245" s="321">
        <f t="shared" si="192"/>
        <v>42097.041666661309</v>
      </c>
      <c r="B2245" s="303"/>
      <c r="C2245" s="303">
        <v>2210</v>
      </c>
      <c r="D2245" s="304">
        <f>INDEX(Method_calculation!$J$161:$L$184,Output_interface!I2245,Output_interface!H2245)</f>
        <v>0</v>
      </c>
      <c r="E2245" s="304">
        <f>INDEX(Method_calculation!$J$194:$L$217,Output_interface!I2245,Output_interface!H2245)</f>
        <v>0</v>
      </c>
      <c r="G2245" s="1">
        <f>VLOOKUP(A2245+1/48,Interface!$B$118:$D$483,3)</f>
        <v>5</v>
      </c>
      <c r="H2245" s="1">
        <f t="shared" si="195"/>
        <v>1</v>
      </c>
      <c r="I2245" s="1">
        <f t="shared" si="194"/>
        <v>2</v>
      </c>
    </row>
    <row r="2246" spans="1:9" x14ac:dyDescent="0.35">
      <c r="A2246" s="321">
        <f t="shared" si="192"/>
        <v>42097.083333327973</v>
      </c>
      <c r="B2246" s="303"/>
      <c r="C2246" s="303">
        <v>2211</v>
      </c>
      <c r="D2246" s="304">
        <f>INDEX(Method_calculation!$J$161:$L$184,Output_interface!I2246,Output_interface!H2246)</f>
        <v>0</v>
      </c>
      <c r="E2246" s="304">
        <f>INDEX(Method_calculation!$J$194:$L$217,Output_interface!I2246,Output_interface!H2246)</f>
        <v>0</v>
      </c>
      <c r="G2246" s="1">
        <f>VLOOKUP(A2246+1/48,Interface!$B$118:$D$483,3)</f>
        <v>5</v>
      </c>
      <c r="H2246" s="1">
        <f t="shared" si="195"/>
        <v>1</v>
      </c>
      <c r="I2246" s="1">
        <f t="shared" si="194"/>
        <v>3</v>
      </c>
    </row>
    <row r="2247" spans="1:9" x14ac:dyDescent="0.35">
      <c r="A2247" s="321">
        <f t="shared" si="192"/>
        <v>42097.124999994638</v>
      </c>
      <c r="B2247" s="303"/>
      <c r="C2247" s="303">
        <v>2212</v>
      </c>
      <c r="D2247" s="304">
        <f>INDEX(Method_calculation!$J$161:$L$184,Output_interface!I2247,Output_interface!H2247)</f>
        <v>0</v>
      </c>
      <c r="E2247" s="304">
        <f>INDEX(Method_calculation!$J$194:$L$217,Output_interface!I2247,Output_interface!H2247)</f>
        <v>0</v>
      </c>
      <c r="G2247" s="1">
        <f>VLOOKUP(A2247+1/48,Interface!$B$118:$D$483,3)</f>
        <v>5</v>
      </c>
      <c r="H2247" s="1">
        <f t="shared" si="195"/>
        <v>1</v>
      </c>
      <c r="I2247" s="1">
        <f t="shared" si="194"/>
        <v>4</v>
      </c>
    </row>
    <row r="2248" spans="1:9" x14ac:dyDescent="0.35">
      <c r="A2248" s="321">
        <f t="shared" si="192"/>
        <v>42097.166666661302</v>
      </c>
      <c r="B2248" s="303"/>
      <c r="C2248" s="303">
        <v>2213</v>
      </c>
      <c r="D2248" s="304">
        <f>INDEX(Method_calculation!$J$161:$L$184,Output_interface!I2248,Output_interface!H2248)</f>
        <v>0</v>
      </c>
      <c r="E2248" s="304">
        <f>INDEX(Method_calculation!$J$194:$L$217,Output_interface!I2248,Output_interface!H2248)</f>
        <v>0</v>
      </c>
      <c r="G2248" s="1">
        <f>VLOOKUP(A2248+1/48,Interface!$B$118:$D$483,3)</f>
        <v>5</v>
      </c>
      <c r="H2248" s="1">
        <f t="shared" si="195"/>
        <v>1</v>
      </c>
      <c r="I2248" s="1">
        <f t="shared" si="194"/>
        <v>5</v>
      </c>
    </row>
    <row r="2249" spans="1:9" x14ac:dyDescent="0.35">
      <c r="A2249" s="321">
        <f t="shared" si="192"/>
        <v>42097.208333327966</v>
      </c>
      <c r="B2249" s="303"/>
      <c r="C2249" s="303">
        <v>2214</v>
      </c>
      <c r="D2249" s="304">
        <f>INDEX(Method_calculation!$J$161:$L$184,Output_interface!I2249,Output_interface!H2249)</f>
        <v>0</v>
      </c>
      <c r="E2249" s="304">
        <f>INDEX(Method_calculation!$J$194:$L$217,Output_interface!I2249,Output_interface!H2249)</f>
        <v>0</v>
      </c>
      <c r="G2249" s="1">
        <f>VLOOKUP(A2249+1/48,Interface!$B$118:$D$483,3)</f>
        <v>5</v>
      </c>
      <c r="H2249" s="1">
        <f t="shared" si="195"/>
        <v>1</v>
      </c>
      <c r="I2249" s="1">
        <f t="shared" si="194"/>
        <v>6</v>
      </c>
    </row>
    <row r="2250" spans="1:9" x14ac:dyDescent="0.35">
      <c r="A2250" s="321">
        <f t="shared" si="192"/>
        <v>42097.24999999463</v>
      </c>
      <c r="B2250" s="303"/>
      <c r="C2250" s="303">
        <v>2215</v>
      </c>
      <c r="D2250" s="304">
        <f>INDEX(Method_calculation!$J$161:$L$184,Output_interface!I2250,Output_interface!H2250)</f>
        <v>0</v>
      </c>
      <c r="E2250" s="304">
        <f>INDEX(Method_calculation!$J$194:$L$217,Output_interface!I2250,Output_interface!H2250)</f>
        <v>0</v>
      </c>
      <c r="G2250" s="1">
        <f>VLOOKUP(A2250+1/48,Interface!$B$118:$D$483,3)</f>
        <v>5</v>
      </c>
      <c r="H2250" s="1">
        <f t="shared" si="195"/>
        <v>1</v>
      </c>
      <c r="I2250" s="1">
        <f t="shared" si="194"/>
        <v>7</v>
      </c>
    </row>
    <row r="2251" spans="1:9" x14ac:dyDescent="0.35">
      <c r="A2251" s="321">
        <f t="shared" si="192"/>
        <v>42097.291666661295</v>
      </c>
      <c r="B2251" s="303"/>
      <c r="C2251" s="303">
        <v>2216</v>
      </c>
      <c r="D2251" s="304">
        <f>INDEX(Method_calculation!$J$161:$L$184,Output_interface!I2251,Output_interface!H2251)</f>
        <v>0</v>
      </c>
      <c r="E2251" s="304">
        <f>INDEX(Method_calculation!$J$194:$L$217,Output_interface!I2251,Output_interface!H2251)</f>
        <v>0</v>
      </c>
      <c r="G2251" s="1">
        <f>VLOOKUP(A2251+1/48,Interface!$B$118:$D$483,3)</f>
        <v>5</v>
      </c>
      <c r="H2251" s="1">
        <f t="shared" si="195"/>
        <v>1</v>
      </c>
      <c r="I2251" s="1">
        <f t="shared" si="194"/>
        <v>8</v>
      </c>
    </row>
    <row r="2252" spans="1:9" x14ac:dyDescent="0.35">
      <c r="A2252" s="321">
        <f t="shared" si="192"/>
        <v>42097.333333327959</v>
      </c>
      <c r="B2252" s="303"/>
      <c r="C2252" s="303">
        <v>2217</v>
      </c>
      <c r="D2252" s="304">
        <f>INDEX(Method_calculation!$J$161:$L$184,Output_interface!I2252,Output_interface!H2252)</f>
        <v>0</v>
      </c>
      <c r="E2252" s="304">
        <f>INDEX(Method_calculation!$J$194:$L$217,Output_interface!I2252,Output_interface!H2252)</f>
        <v>0</v>
      </c>
      <c r="G2252" s="1">
        <f>VLOOKUP(A2252+1/48,Interface!$B$118:$D$483,3)</f>
        <v>5</v>
      </c>
      <c r="H2252" s="1">
        <f t="shared" si="195"/>
        <v>1</v>
      </c>
      <c r="I2252" s="1">
        <f t="shared" si="194"/>
        <v>9</v>
      </c>
    </row>
    <row r="2253" spans="1:9" x14ac:dyDescent="0.35">
      <c r="A2253" s="321">
        <f t="shared" si="192"/>
        <v>42097.374999994623</v>
      </c>
      <c r="B2253" s="303"/>
      <c r="C2253" s="303">
        <v>2218</v>
      </c>
      <c r="D2253" s="304">
        <f>INDEX(Method_calculation!$J$161:$L$184,Output_interface!I2253,Output_interface!H2253)</f>
        <v>0</v>
      </c>
      <c r="E2253" s="304">
        <f>INDEX(Method_calculation!$J$194:$L$217,Output_interface!I2253,Output_interface!H2253)</f>
        <v>0</v>
      </c>
      <c r="G2253" s="1">
        <f>VLOOKUP(A2253+1/48,Interface!$B$118:$D$483,3)</f>
        <v>5</v>
      </c>
      <c r="H2253" s="1">
        <f t="shared" si="195"/>
        <v>1</v>
      </c>
      <c r="I2253" s="1">
        <f t="shared" si="194"/>
        <v>10</v>
      </c>
    </row>
    <row r="2254" spans="1:9" x14ac:dyDescent="0.35">
      <c r="A2254" s="321">
        <f t="shared" si="192"/>
        <v>42097.416666661287</v>
      </c>
      <c r="B2254" s="303"/>
      <c r="C2254" s="303">
        <v>2219</v>
      </c>
      <c r="D2254" s="304">
        <f>INDEX(Method_calculation!$J$161:$L$184,Output_interface!I2254,Output_interface!H2254)</f>
        <v>0</v>
      </c>
      <c r="E2254" s="304">
        <f>INDEX(Method_calculation!$J$194:$L$217,Output_interface!I2254,Output_interface!H2254)</f>
        <v>0</v>
      </c>
      <c r="G2254" s="1">
        <f>VLOOKUP(A2254+1/48,Interface!$B$118:$D$483,3)</f>
        <v>5</v>
      </c>
      <c r="H2254" s="1">
        <f t="shared" si="195"/>
        <v>1</v>
      </c>
      <c r="I2254" s="1">
        <f t="shared" si="194"/>
        <v>11</v>
      </c>
    </row>
    <row r="2255" spans="1:9" x14ac:dyDescent="0.35">
      <c r="A2255" s="321">
        <f t="shared" si="192"/>
        <v>42097.458333327952</v>
      </c>
      <c r="B2255" s="303"/>
      <c r="C2255" s="303">
        <v>2220</v>
      </c>
      <c r="D2255" s="304">
        <f>INDEX(Method_calculation!$J$161:$L$184,Output_interface!I2255,Output_interface!H2255)</f>
        <v>0</v>
      </c>
      <c r="E2255" s="304">
        <f>INDEX(Method_calculation!$J$194:$L$217,Output_interface!I2255,Output_interface!H2255)</f>
        <v>0</v>
      </c>
      <c r="G2255" s="1">
        <f>VLOOKUP(A2255+1/48,Interface!$B$118:$D$483,3)</f>
        <v>5</v>
      </c>
      <c r="H2255" s="1">
        <f t="shared" si="195"/>
        <v>1</v>
      </c>
      <c r="I2255" s="1">
        <f t="shared" si="194"/>
        <v>12</v>
      </c>
    </row>
    <row r="2256" spans="1:9" x14ac:dyDescent="0.35">
      <c r="A2256" s="321">
        <f t="shared" ref="A2256:A2319" si="198">+A2255+1/24</f>
        <v>42097.499999994616</v>
      </c>
      <c r="B2256" s="303"/>
      <c r="C2256" s="303">
        <v>2221</v>
      </c>
      <c r="D2256" s="304">
        <f>INDEX(Method_calculation!$J$161:$L$184,Output_interface!I2256,Output_interface!H2256)</f>
        <v>0</v>
      </c>
      <c r="E2256" s="304">
        <f>INDEX(Method_calculation!$J$194:$L$217,Output_interface!I2256,Output_interface!H2256)</f>
        <v>0</v>
      </c>
      <c r="G2256" s="1">
        <f>VLOOKUP(A2256+1/48,Interface!$B$118:$D$483,3)</f>
        <v>5</v>
      </c>
      <c r="H2256" s="1">
        <f t="shared" si="195"/>
        <v>1</v>
      </c>
      <c r="I2256" s="1">
        <f t="shared" si="194"/>
        <v>13</v>
      </c>
    </row>
    <row r="2257" spans="1:9" x14ac:dyDescent="0.35">
      <c r="A2257" s="321">
        <f t="shared" si="198"/>
        <v>42097.54166666128</v>
      </c>
      <c r="B2257" s="303"/>
      <c r="C2257" s="303">
        <v>2222</v>
      </c>
      <c r="D2257" s="304">
        <f>INDEX(Method_calculation!$J$161:$L$184,Output_interface!I2257,Output_interface!H2257)</f>
        <v>0</v>
      </c>
      <c r="E2257" s="304">
        <f>INDEX(Method_calculation!$J$194:$L$217,Output_interface!I2257,Output_interface!H2257)</f>
        <v>0</v>
      </c>
      <c r="G2257" s="1">
        <f>VLOOKUP(A2257+1/48,Interface!$B$118:$D$483,3)</f>
        <v>5</v>
      </c>
      <c r="H2257" s="1">
        <f t="shared" si="195"/>
        <v>1</v>
      </c>
      <c r="I2257" s="1">
        <f t="shared" si="194"/>
        <v>14</v>
      </c>
    </row>
    <row r="2258" spans="1:9" x14ac:dyDescent="0.35">
      <c r="A2258" s="321">
        <f t="shared" si="198"/>
        <v>42097.583333327944</v>
      </c>
      <c r="B2258" s="303"/>
      <c r="C2258" s="303">
        <v>2223</v>
      </c>
      <c r="D2258" s="304">
        <f>INDEX(Method_calculation!$J$161:$L$184,Output_interface!I2258,Output_interface!H2258)</f>
        <v>0</v>
      </c>
      <c r="E2258" s="304">
        <f>INDEX(Method_calculation!$J$194:$L$217,Output_interface!I2258,Output_interface!H2258)</f>
        <v>0</v>
      </c>
      <c r="G2258" s="1">
        <f>VLOOKUP(A2258+1/48,Interface!$B$118:$D$483,3)</f>
        <v>5</v>
      </c>
      <c r="H2258" s="1">
        <f t="shared" si="195"/>
        <v>1</v>
      </c>
      <c r="I2258" s="1">
        <f t="shared" si="194"/>
        <v>15</v>
      </c>
    </row>
    <row r="2259" spans="1:9" x14ac:dyDescent="0.35">
      <c r="A2259" s="321">
        <f t="shared" si="198"/>
        <v>42097.624999994609</v>
      </c>
      <c r="B2259" s="303"/>
      <c r="C2259" s="303">
        <v>2224</v>
      </c>
      <c r="D2259" s="304">
        <f>INDEX(Method_calculation!$J$161:$L$184,Output_interface!I2259,Output_interface!H2259)</f>
        <v>0</v>
      </c>
      <c r="E2259" s="304">
        <f>INDEX(Method_calculation!$J$194:$L$217,Output_interface!I2259,Output_interface!H2259)</f>
        <v>0</v>
      </c>
      <c r="G2259" s="1">
        <f>VLOOKUP(A2259+1/48,Interface!$B$118:$D$483,3)</f>
        <v>5</v>
      </c>
      <c r="H2259" s="1">
        <f t="shared" si="195"/>
        <v>1</v>
      </c>
      <c r="I2259" s="1">
        <f t="shared" si="194"/>
        <v>16</v>
      </c>
    </row>
    <row r="2260" spans="1:9" x14ac:dyDescent="0.35">
      <c r="A2260" s="321">
        <f t="shared" si="198"/>
        <v>42097.666666661273</v>
      </c>
      <c r="B2260" s="303"/>
      <c r="C2260" s="303">
        <v>2225</v>
      </c>
      <c r="D2260" s="304">
        <f>INDEX(Method_calculation!$J$161:$L$184,Output_interface!I2260,Output_interface!H2260)</f>
        <v>0</v>
      </c>
      <c r="E2260" s="304">
        <f>INDEX(Method_calculation!$J$194:$L$217,Output_interface!I2260,Output_interface!H2260)</f>
        <v>0</v>
      </c>
      <c r="G2260" s="1">
        <f>VLOOKUP(A2260+1/48,Interface!$B$118:$D$483,3)</f>
        <v>5</v>
      </c>
      <c r="H2260" s="1">
        <f t="shared" si="195"/>
        <v>1</v>
      </c>
      <c r="I2260" s="1">
        <f t="shared" si="194"/>
        <v>17</v>
      </c>
    </row>
    <row r="2261" spans="1:9" x14ac:dyDescent="0.35">
      <c r="A2261" s="321">
        <f t="shared" si="198"/>
        <v>42097.708333327937</v>
      </c>
      <c r="B2261" s="303"/>
      <c r="C2261" s="303">
        <v>2226</v>
      </c>
      <c r="D2261" s="304">
        <f>INDEX(Method_calculation!$J$161:$L$184,Output_interface!I2261,Output_interface!H2261)</f>
        <v>0</v>
      </c>
      <c r="E2261" s="304">
        <f>INDEX(Method_calculation!$J$194:$L$217,Output_interface!I2261,Output_interface!H2261)</f>
        <v>0</v>
      </c>
      <c r="G2261" s="1">
        <f>VLOOKUP(A2261+1/48,Interface!$B$118:$D$483,3)</f>
        <v>5</v>
      </c>
      <c r="H2261" s="1">
        <f t="shared" si="195"/>
        <v>1</v>
      </c>
      <c r="I2261" s="1">
        <f t="shared" si="194"/>
        <v>18</v>
      </c>
    </row>
    <row r="2262" spans="1:9" x14ac:dyDescent="0.35">
      <c r="A2262" s="321">
        <f t="shared" si="198"/>
        <v>42097.749999994601</v>
      </c>
      <c r="B2262" s="303"/>
      <c r="C2262" s="303">
        <v>2227</v>
      </c>
      <c r="D2262" s="304">
        <f>INDEX(Method_calculation!$J$161:$L$184,Output_interface!I2262,Output_interface!H2262)</f>
        <v>0</v>
      </c>
      <c r="E2262" s="304">
        <f>INDEX(Method_calculation!$J$194:$L$217,Output_interface!I2262,Output_interface!H2262)</f>
        <v>0</v>
      </c>
      <c r="G2262" s="1">
        <f>VLOOKUP(A2262+1/48,Interface!$B$118:$D$483,3)</f>
        <v>5</v>
      </c>
      <c r="H2262" s="1">
        <f t="shared" si="195"/>
        <v>1</v>
      </c>
      <c r="I2262" s="1">
        <f t="shared" si="194"/>
        <v>19</v>
      </c>
    </row>
    <row r="2263" spans="1:9" x14ac:dyDescent="0.35">
      <c r="A2263" s="321">
        <f t="shared" si="198"/>
        <v>42097.791666661265</v>
      </c>
      <c r="B2263" s="303"/>
      <c r="C2263" s="303">
        <v>2228</v>
      </c>
      <c r="D2263" s="304">
        <f>INDEX(Method_calculation!$J$161:$L$184,Output_interface!I2263,Output_interface!H2263)</f>
        <v>0</v>
      </c>
      <c r="E2263" s="304">
        <f>INDEX(Method_calculation!$J$194:$L$217,Output_interface!I2263,Output_interface!H2263)</f>
        <v>0</v>
      </c>
      <c r="G2263" s="1">
        <f>VLOOKUP(A2263+1/48,Interface!$B$118:$D$483,3)</f>
        <v>5</v>
      </c>
      <c r="H2263" s="1">
        <f t="shared" si="195"/>
        <v>1</v>
      </c>
      <c r="I2263" s="1">
        <f t="shared" si="194"/>
        <v>20</v>
      </c>
    </row>
    <row r="2264" spans="1:9" x14ac:dyDescent="0.35">
      <c r="A2264" s="321">
        <f t="shared" si="198"/>
        <v>42097.83333332793</v>
      </c>
      <c r="B2264" s="303"/>
      <c r="C2264" s="303">
        <v>2229</v>
      </c>
      <c r="D2264" s="304">
        <f>INDEX(Method_calculation!$J$161:$L$184,Output_interface!I2264,Output_interface!H2264)</f>
        <v>0</v>
      </c>
      <c r="E2264" s="304">
        <f>INDEX(Method_calculation!$J$194:$L$217,Output_interface!I2264,Output_interface!H2264)</f>
        <v>0</v>
      </c>
      <c r="G2264" s="1">
        <f>VLOOKUP(A2264+1/48,Interface!$B$118:$D$483,3)</f>
        <v>5</v>
      </c>
      <c r="H2264" s="1">
        <f t="shared" si="195"/>
        <v>1</v>
      </c>
      <c r="I2264" s="1">
        <f t="shared" si="194"/>
        <v>21</v>
      </c>
    </row>
    <row r="2265" spans="1:9" x14ac:dyDescent="0.35">
      <c r="A2265" s="321">
        <f t="shared" si="198"/>
        <v>42097.874999994594</v>
      </c>
      <c r="B2265" s="303"/>
      <c r="C2265" s="303">
        <v>2230</v>
      </c>
      <c r="D2265" s="304">
        <f>INDEX(Method_calculation!$J$161:$L$184,Output_interface!I2265,Output_interface!H2265)</f>
        <v>0</v>
      </c>
      <c r="E2265" s="304">
        <f>INDEX(Method_calculation!$J$194:$L$217,Output_interface!I2265,Output_interface!H2265)</f>
        <v>0</v>
      </c>
      <c r="G2265" s="1">
        <f>VLOOKUP(A2265+1/48,Interface!$B$118:$D$483,3)</f>
        <v>5</v>
      </c>
      <c r="H2265" s="1">
        <f t="shared" si="195"/>
        <v>1</v>
      </c>
      <c r="I2265" s="1">
        <f t="shared" si="194"/>
        <v>22</v>
      </c>
    </row>
    <row r="2266" spans="1:9" x14ac:dyDescent="0.35">
      <c r="A2266" s="321">
        <f t="shared" si="198"/>
        <v>42097.916666661258</v>
      </c>
      <c r="B2266" s="303"/>
      <c r="C2266" s="303">
        <v>2231</v>
      </c>
      <c r="D2266" s="304">
        <f>INDEX(Method_calculation!$J$161:$L$184,Output_interface!I2266,Output_interface!H2266)</f>
        <v>0</v>
      </c>
      <c r="E2266" s="304">
        <f>INDEX(Method_calculation!$J$194:$L$217,Output_interface!I2266,Output_interface!H2266)</f>
        <v>0</v>
      </c>
      <c r="G2266" s="1">
        <f>VLOOKUP(A2266+1/48,Interface!$B$118:$D$483,3)</f>
        <v>5</v>
      </c>
      <c r="H2266" s="1">
        <f t="shared" si="195"/>
        <v>1</v>
      </c>
      <c r="I2266" s="1">
        <f t="shared" si="194"/>
        <v>23</v>
      </c>
    </row>
    <row r="2267" spans="1:9" x14ac:dyDescent="0.35">
      <c r="A2267" s="322">
        <f t="shared" si="198"/>
        <v>42097.958333327922</v>
      </c>
      <c r="B2267" s="306"/>
      <c r="C2267" s="306">
        <v>2232</v>
      </c>
      <c r="D2267" s="307">
        <f>INDEX(Method_calculation!$J$161:$L$184,Output_interface!I2267,Output_interface!H2267)</f>
        <v>0</v>
      </c>
      <c r="E2267" s="307">
        <f>INDEX(Method_calculation!$J$194:$L$217,Output_interface!I2267,Output_interface!H2267)</f>
        <v>0</v>
      </c>
      <c r="G2267" s="1">
        <f>VLOOKUP(A2267+1/48,Interface!$B$118:$D$483,3)</f>
        <v>5</v>
      </c>
      <c r="H2267" s="1">
        <f t="shared" si="195"/>
        <v>1</v>
      </c>
      <c r="I2267" s="1">
        <f t="shared" si="194"/>
        <v>24</v>
      </c>
    </row>
    <row r="2268" spans="1:9" x14ac:dyDescent="0.35">
      <c r="A2268" s="299">
        <f t="shared" si="198"/>
        <v>42097.999999994587</v>
      </c>
      <c r="B2268" s="300" t="str">
        <f t="shared" ref="B2268" si="199">INDEX($H$27:$H$29,H2268)</f>
        <v>Saturday</v>
      </c>
      <c r="C2268" s="300">
        <v>2233</v>
      </c>
      <c r="D2268" s="301">
        <f>INDEX(Method_calculation!$J$161:$L$184,Output_interface!I2268,Output_interface!H2268)</f>
        <v>0</v>
      </c>
      <c r="E2268" s="301">
        <f>INDEX(Method_calculation!$J$194:$L$217,Output_interface!I2268,Output_interface!H2268)</f>
        <v>0</v>
      </c>
      <c r="G2268" s="1">
        <f>VLOOKUP(A2268+1/48,Interface!$B$118:$D$483,3)</f>
        <v>6</v>
      </c>
      <c r="H2268" s="1">
        <f t="shared" si="195"/>
        <v>2</v>
      </c>
      <c r="I2268" s="1">
        <f t="shared" si="194"/>
        <v>1</v>
      </c>
    </row>
    <row r="2269" spans="1:9" x14ac:dyDescent="0.35">
      <c r="A2269" s="321">
        <f t="shared" si="198"/>
        <v>42098.041666661251</v>
      </c>
      <c r="B2269" s="303"/>
      <c r="C2269" s="303">
        <v>2234</v>
      </c>
      <c r="D2269" s="304">
        <f>INDEX(Method_calculation!$J$161:$L$184,Output_interface!I2269,Output_interface!H2269)</f>
        <v>0</v>
      </c>
      <c r="E2269" s="304">
        <f>INDEX(Method_calculation!$J$194:$L$217,Output_interface!I2269,Output_interface!H2269)</f>
        <v>0</v>
      </c>
      <c r="G2269" s="1">
        <f>VLOOKUP(A2269+1/48,Interface!$B$118:$D$483,3)</f>
        <v>6</v>
      </c>
      <c r="H2269" s="1">
        <f t="shared" si="195"/>
        <v>2</v>
      </c>
      <c r="I2269" s="1">
        <f t="shared" si="194"/>
        <v>2</v>
      </c>
    </row>
    <row r="2270" spans="1:9" x14ac:dyDescent="0.35">
      <c r="A2270" s="321">
        <f t="shared" si="198"/>
        <v>42098.083333327915</v>
      </c>
      <c r="B2270" s="303"/>
      <c r="C2270" s="303">
        <v>2235</v>
      </c>
      <c r="D2270" s="304">
        <f>INDEX(Method_calculation!$J$161:$L$184,Output_interface!I2270,Output_interface!H2270)</f>
        <v>0</v>
      </c>
      <c r="E2270" s="304">
        <f>INDEX(Method_calculation!$J$194:$L$217,Output_interface!I2270,Output_interface!H2270)</f>
        <v>0</v>
      </c>
      <c r="G2270" s="1">
        <f>VLOOKUP(A2270+1/48,Interface!$B$118:$D$483,3)</f>
        <v>6</v>
      </c>
      <c r="H2270" s="1">
        <f t="shared" si="195"/>
        <v>2</v>
      </c>
      <c r="I2270" s="1">
        <f t="shared" si="194"/>
        <v>3</v>
      </c>
    </row>
    <row r="2271" spans="1:9" x14ac:dyDescent="0.35">
      <c r="A2271" s="321">
        <f t="shared" si="198"/>
        <v>42098.124999994579</v>
      </c>
      <c r="B2271" s="303"/>
      <c r="C2271" s="303">
        <v>2236</v>
      </c>
      <c r="D2271" s="304">
        <f>INDEX(Method_calculation!$J$161:$L$184,Output_interface!I2271,Output_interface!H2271)</f>
        <v>0</v>
      </c>
      <c r="E2271" s="304">
        <f>INDEX(Method_calculation!$J$194:$L$217,Output_interface!I2271,Output_interface!H2271)</f>
        <v>0</v>
      </c>
      <c r="G2271" s="1">
        <f>VLOOKUP(A2271+1/48,Interface!$B$118:$D$483,3)</f>
        <v>6</v>
      </c>
      <c r="H2271" s="1">
        <f t="shared" si="195"/>
        <v>2</v>
      </c>
      <c r="I2271" s="1">
        <f t="shared" si="194"/>
        <v>4</v>
      </c>
    </row>
    <row r="2272" spans="1:9" x14ac:dyDescent="0.35">
      <c r="A2272" s="321">
        <f t="shared" si="198"/>
        <v>42098.166666661244</v>
      </c>
      <c r="B2272" s="303"/>
      <c r="C2272" s="303">
        <v>2237</v>
      </c>
      <c r="D2272" s="304">
        <f>INDEX(Method_calculation!$J$161:$L$184,Output_interface!I2272,Output_interface!H2272)</f>
        <v>0</v>
      </c>
      <c r="E2272" s="304">
        <f>INDEX(Method_calculation!$J$194:$L$217,Output_interface!I2272,Output_interface!H2272)</f>
        <v>0</v>
      </c>
      <c r="G2272" s="1">
        <f>VLOOKUP(A2272+1/48,Interface!$B$118:$D$483,3)</f>
        <v>6</v>
      </c>
      <c r="H2272" s="1">
        <f t="shared" si="195"/>
        <v>2</v>
      </c>
      <c r="I2272" s="1">
        <f t="shared" si="194"/>
        <v>5</v>
      </c>
    </row>
    <row r="2273" spans="1:9" x14ac:dyDescent="0.35">
      <c r="A2273" s="321">
        <f t="shared" si="198"/>
        <v>42098.208333327908</v>
      </c>
      <c r="B2273" s="303"/>
      <c r="C2273" s="303">
        <v>2238</v>
      </c>
      <c r="D2273" s="304">
        <f>INDEX(Method_calculation!$J$161:$L$184,Output_interface!I2273,Output_interface!H2273)</f>
        <v>0</v>
      </c>
      <c r="E2273" s="304">
        <f>INDEX(Method_calculation!$J$194:$L$217,Output_interface!I2273,Output_interface!H2273)</f>
        <v>0</v>
      </c>
      <c r="G2273" s="1">
        <f>VLOOKUP(A2273+1/48,Interface!$B$118:$D$483,3)</f>
        <v>6</v>
      </c>
      <c r="H2273" s="1">
        <f t="shared" si="195"/>
        <v>2</v>
      </c>
      <c r="I2273" s="1">
        <f t="shared" si="194"/>
        <v>6</v>
      </c>
    </row>
    <row r="2274" spans="1:9" x14ac:dyDescent="0.35">
      <c r="A2274" s="321">
        <f t="shared" si="198"/>
        <v>42098.249999994572</v>
      </c>
      <c r="B2274" s="303"/>
      <c r="C2274" s="303">
        <v>2239</v>
      </c>
      <c r="D2274" s="304">
        <f>INDEX(Method_calculation!$J$161:$L$184,Output_interface!I2274,Output_interface!H2274)</f>
        <v>0</v>
      </c>
      <c r="E2274" s="304">
        <f>INDEX(Method_calculation!$J$194:$L$217,Output_interface!I2274,Output_interface!H2274)</f>
        <v>0</v>
      </c>
      <c r="G2274" s="1">
        <f>VLOOKUP(A2274+1/48,Interface!$B$118:$D$483,3)</f>
        <v>6</v>
      </c>
      <c r="H2274" s="1">
        <f t="shared" si="195"/>
        <v>2</v>
      </c>
      <c r="I2274" s="1">
        <f t="shared" si="194"/>
        <v>7</v>
      </c>
    </row>
    <row r="2275" spans="1:9" x14ac:dyDescent="0.35">
      <c r="A2275" s="321">
        <f t="shared" si="198"/>
        <v>42098.291666661236</v>
      </c>
      <c r="B2275" s="303"/>
      <c r="C2275" s="303">
        <v>2240</v>
      </c>
      <c r="D2275" s="304">
        <f>INDEX(Method_calculation!$J$161:$L$184,Output_interface!I2275,Output_interface!H2275)</f>
        <v>0</v>
      </c>
      <c r="E2275" s="304">
        <f>INDEX(Method_calculation!$J$194:$L$217,Output_interface!I2275,Output_interface!H2275)</f>
        <v>0</v>
      </c>
      <c r="G2275" s="1">
        <f>VLOOKUP(A2275+1/48,Interface!$B$118:$D$483,3)</f>
        <v>6</v>
      </c>
      <c r="H2275" s="1">
        <f t="shared" si="195"/>
        <v>2</v>
      </c>
      <c r="I2275" s="1">
        <f t="shared" si="194"/>
        <v>8</v>
      </c>
    </row>
    <row r="2276" spans="1:9" x14ac:dyDescent="0.35">
      <c r="A2276" s="321">
        <f t="shared" si="198"/>
        <v>42098.333333327901</v>
      </c>
      <c r="B2276" s="303"/>
      <c r="C2276" s="303">
        <v>2241</v>
      </c>
      <c r="D2276" s="304">
        <f>INDEX(Method_calculation!$J$161:$L$184,Output_interface!I2276,Output_interface!H2276)</f>
        <v>0</v>
      </c>
      <c r="E2276" s="304">
        <f>INDEX(Method_calculation!$J$194:$L$217,Output_interface!I2276,Output_interface!H2276)</f>
        <v>0</v>
      </c>
      <c r="G2276" s="1">
        <f>VLOOKUP(A2276+1/48,Interface!$B$118:$D$483,3)</f>
        <v>6</v>
      </c>
      <c r="H2276" s="1">
        <f t="shared" si="195"/>
        <v>2</v>
      </c>
      <c r="I2276" s="1">
        <f t="shared" ref="I2276:I2339" si="200">MOD(C2276-1,24)+1</f>
        <v>9</v>
      </c>
    </row>
    <row r="2277" spans="1:9" x14ac:dyDescent="0.35">
      <c r="A2277" s="321">
        <f t="shared" si="198"/>
        <v>42098.374999994565</v>
      </c>
      <c r="B2277" s="303"/>
      <c r="C2277" s="303">
        <v>2242</v>
      </c>
      <c r="D2277" s="304">
        <f>INDEX(Method_calculation!$J$161:$L$184,Output_interface!I2277,Output_interface!H2277)</f>
        <v>0</v>
      </c>
      <c r="E2277" s="304">
        <f>INDEX(Method_calculation!$J$194:$L$217,Output_interface!I2277,Output_interface!H2277)</f>
        <v>0</v>
      </c>
      <c r="G2277" s="1">
        <f>VLOOKUP(A2277+1/48,Interface!$B$118:$D$483,3)</f>
        <v>6</v>
      </c>
      <c r="H2277" s="1">
        <f t="shared" ref="H2277:H2340" si="201">IF(G2277=7,3,IF(G2277=6,2,1))</f>
        <v>2</v>
      </c>
      <c r="I2277" s="1">
        <f t="shared" si="200"/>
        <v>10</v>
      </c>
    </row>
    <row r="2278" spans="1:9" x14ac:dyDescent="0.35">
      <c r="A2278" s="321">
        <f t="shared" si="198"/>
        <v>42098.416666661229</v>
      </c>
      <c r="B2278" s="303"/>
      <c r="C2278" s="303">
        <v>2243</v>
      </c>
      <c r="D2278" s="304">
        <f>INDEX(Method_calculation!$J$161:$L$184,Output_interface!I2278,Output_interface!H2278)</f>
        <v>0</v>
      </c>
      <c r="E2278" s="304">
        <f>INDEX(Method_calculation!$J$194:$L$217,Output_interface!I2278,Output_interface!H2278)</f>
        <v>0</v>
      </c>
      <c r="G2278" s="1">
        <f>VLOOKUP(A2278+1/48,Interface!$B$118:$D$483,3)</f>
        <v>6</v>
      </c>
      <c r="H2278" s="1">
        <f t="shared" si="201"/>
        <v>2</v>
      </c>
      <c r="I2278" s="1">
        <f t="shared" si="200"/>
        <v>11</v>
      </c>
    </row>
    <row r="2279" spans="1:9" x14ac:dyDescent="0.35">
      <c r="A2279" s="321">
        <f t="shared" si="198"/>
        <v>42098.458333327893</v>
      </c>
      <c r="B2279" s="303"/>
      <c r="C2279" s="303">
        <v>2244</v>
      </c>
      <c r="D2279" s="304">
        <f>INDEX(Method_calculation!$J$161:$L$184,Output_interface!I2279,Output_interface!H2279)</f>
        <v>0</v>
      </c>
      <c r="E2279" s="304">
        <f>INDEX(Method_calculation!$J$194:$L$217,Output_interface!I2279,Output_interface!H2279)</f>
        <v>0</v>
      </c>
      <c r="G2279" s="1">
        <f>VLOOKUP(A2279+1/48,Interface!$B$118:$D$483,3)</f>
        <v>6</v>
      </c>
      <c r="H2279" s="1">
        <f t="shared" si="201"/>
        <v>2</v>
      </c>
      <c r="I2279" s="1">
        <f t="shared" si="200"/>
        <v>12</v>
      </c>
    </row>
    <row r="2280" spans="1:9" x14ac:dyDescent="0.35">
      <c r="A2280" s="321">
        <f t="shared" si="198"/>
        <v>42098.499999994558</v>
      </c>
      <c r="B2280" s="303"/>
      <c r="C2280" s="303">
        <v>2245</v>
      </c>
      <c r="D2280" s="304">
        <f>INDEX(Method_calculation!$J$161:$L$184,Output_interface!I2280,Output_interface!H2280)</f>
        <v>0</v>
      </c>
      <c r="E2280" s="304">
        <f>INDEX(Method_calculation!$J$194:$L$217,Output_interface!I2280,Output_interface!H2280)</f>
        <v>0</v>
      </c>
      <c r="G2280" s="1">
        <f>VLOOKUP(A2280+1/48,Interface!$B$118:$D$483,3)</f>
        <v>6</v>
      </c>
      <c r="H2280" s="1">
        <f t="shared" si="201"/>
        <v>2</v>
      </c>
      <c r="I2280" s="1">
        <f t="shared" si="200"/>
        <v>13</v>
      </c>
    </row>
    <row r="2281" spans="1:9" x14ac:dyDescent="0.35">
      <c r="A2281" s="321">
        <f t="shared" si="198"/>
        <v>42098.541666661222</v>
      </c>
      <c r="B2281" s="303"/>
      <c r="C2281" s="303">
        <v>2246</v>
      </c>
      <c r="D2281" s="304">
        <f>INDEX(Method_calculation!$J$161:$L$184,Output_interface!I2281,Output_interface!H2281)</f>
        <v>0</v>
      </c>
      <c r="E2281" s="304">
        <f>INDEX(Method_calculation!$J$194:$L$217,Output_interface!I2281,Output_interface!H2281)</f>
        <v>0</v>
      </c>
      <c r="G2281" s="1">
        <f>VLOOKUP(A2281+1/48,Interface!$B$118:$D$483,3)</f>
        <v>6</v>
      </c>
      <c r="H2281" s="1">
        <f t="shared" si="201"/>
        <v>2</v>
      </c>
      <c r="I2281" s="1">
        <f t="shared" si="200"/>
        <v>14</v>
      </c>
    </row>
    <row r="2282" spans="1:9" x14ac:dyDescent="0.35">
      <c r="A2282" s="321">
        <f t="shared" si="198"/>
        <v>42098.583333327886</v>
      </c>
      <c r="B2282" s="303"/>
      <c r="C2282" s="303">
        <v>2247</v>
      </c>
      <c r="D2282" s="304">
        <f>INDEX(Method_calculation!$J$161:$L$184,Output_interface!I2282,Output_interface!H2282)</f>
        <v>0</v>
      </c>
      <c r="E2282" s="304">
        <f>INDEX(Method_calculation!$J$194:$L$217,Output_interface!I2282,Output_interface!H2282)</f>
        <v>0</v>
      </c>
      <c r="G2282" s="1">
        <f>VLOOKUP(A2282+1/48,Interface!$B$118:$D$483,3)</f>
        <v>6</v>
      </c>
      <c r="H2282" s="1">
        <f t="shared" si="201"/>
        <v>2</v>
      </c>
      <c r="I2282" s="1">
        <f t="shared" si="200"/>
        <v>15</v>
      </c>
    </row>
    <row r="2283" spans="1:9" x14ac:dyDescent="0.35">
      <c r="A2283" s="321">
        <f t="shared" si="198"/>
        <v>42098.62499999455</v>
      </c>
      <c r="B2283" s="303"/>
      <c r="C2283" s="303">
        <v>2248</v>
      </c>
      <c r="D2283" s="304">
        <f>INDEX(Method_calculation!$J$161:$L$184,Output_interface!I2283,Output_interface!H2283)</f>
        <v>0</v>
      </c>
      <c r="E2283" s="304">
        <f>INDEX(Method_calculation!$J$194:$L$217,Output_interface!I2283,Output_interface!H2283)</f>
        <v>0</v>
      </c>
      <c r="G2283" s="1">
        <f>VLOOKUP(A2283+1/48,Interface!$B$118:$D$483,3)</f>
        <v>6</v>
      </c>
      <c r="H2283" s="1">
        <f t="shared" si="201"/>
        <v>2</v>
      </c>
      <c r="I2283" s="1">
        <f t="shared" si="200"/>
        <v>16</v>
      </c>
    </row>
    <row r="2284" spans="1:9" x14ac:dyDescent="0.35">
      <c r="A2284" s="321">
        <f t="shared" si="198"/>
        <v>42098.666666661215</v>
      </c>
      <c r="B2284" s="303"/>
      <c r="C2284" s="303">
        <v>2249</v>
      </c>
      <c r="D2284" s="304">
        <f>INDEX(Method_calculation!$J$161:$L$184,Output_interface!I2284,Output_interface!H2284)</f>
        <v>0</v>
      </c>
      <c r="E2284" s="304">
        <f>INDEX(Method_calculation!$J$194:$L$217,Output_interface!I2284,Output_interface!H2284)</f>
        <v>0</v>
      </c>
      <c r="G2284" s="1">
        <f>VLOOKUP(A2284+1/48,Interface!$B$118:$D$483,3)</f>
        <v>6</v>
      </c>
      <c r="H2284" s="1">
        <f t="shared" si="201"/>
        <v>2</v>
      </c>
      <c r="I2284" s="1">
        <f t="shared" si="200"/>
        <v>17</v>
      </c>
    </row>
    <row r="2285" spans="1:9" x14ac:dyDescent="0.35">
      <c r="A2285" s="321">
        <f t="shared" si="198"/>
        <v>42098.708333327879</v>
      </c>
      <c r="B2285" s="303"/>
      <c r="C2285" s="303">
        <v>2250</v>
      </c>
      <c r="D2285" s="304">
        <f>INDEX(Method_calculation!$J$161:$L$184,Output_interface!I2285,Output_interface!H2285)</f>
        <v>0</v>
      </c>
      <c r="E2285" s="304">
        <f>INDEX(Method_calculation!$J$194:$L$217,Output_interface!I2285,Output_interface!H2285)</f>
        <v>0</v>
      </c>
      <c r="G2285" s="1">
        <f>VLOOKUP(A2285+1/48,Interface!$B$118:$D$483,3)</f>
        <v>6</v>
      </c>
      <c r="H2285" s="1">
        <f t="shared" si="201"/>
        <v>2</v>
      </c>
      <c r="I2285" s="1">
        <f t="shared" si="200"/>
        <v>18</v>
      </c>
    </row>
    <row r="2286" spans="1:9" x14ac:dyDescent="0.35">
      <c r="A2286" s="321">
        <f t="shared" si="198"/>
        <v>42098.749999994543</v>
      </c>
      <c r="B2286" s="303"/>
      <c r="C2286" s="303">
        <v>2251</v>
      </c>
      <c r="D2286" s="304">
        <f>INDEX(Method_calculation!$J$161:$L$184,Output_interface!I2286,Output_interface!H2286)</f>
        <v>0</v>
      </c>
      <c r="E2286" s="304">
        <f>INDEX(Method_calculation!$J$194:$L$217,Output_interface!I2286,Output_interface!H2286)</f>
        <v>0</v>
      </c>
      <c r="G2286" s="1">
        <f>VLOOKUP(A2286+1/48,Interface!$B$118:$D$483,3)</f>
        <v>6</v>
      </c>
      <c r="H2286" s="1">
        <f t="shared" si="201"/>
        <v>2</v>
      </c>
      <c r="I2286" s="1">
        <f t="shared" si="200"/>
        <v>19</v>
      </c>
    </row>
    <row r="2287" spans="1:9" x14ac:dyDescent="0.35">
      <c r="A2287" s="321">
        <f t="shared" si="198"/>
        <v>42098.791666661207</v>
      </c>
      <c r="B2287" s="303"/>
      <c r="C2287" s="303">
        <v>2252</v>
      </c>
      <c r="D2287" s="304">
        <f>INDEX(Method_calculation!$J$161:$L$184,Output_interface!I2287,Output_interface!H2287)</f>
        <v>0</v>
      </c>
      <c r="E2287" s="304">
        <f>INDEX(Method_calculation!$J$194:$L$217,Output_interface!I2287,Output_interface!H2287)</f>
        <v>0</v>
      </c>
      <c r="G2287" s="1">
        <f>VLOOKUP(A2287+1/48,Interface!$B$118:$D$483,3)</f>
        <v>6</v>
      </c>
      <c r="H2287" s="1">
        <f t="shared" si="201"/>
        <v>2</v>
      </c>
      <c r="I2287" s="1">
        <f t="shared" si="200"/>
        <v>20</v>
      </c>
    </row>
    <row r="2288" spans="1:9" x14ac:dyDescent="0.35">
      <c r="A2288" s="321">
        <f t="shared" si="198"/>
        <v>42098.833333327872</v>
      </c>
      <c r="B2288" s="303"/>
      <c r="C2288" s="303">
        <v>2253</v>
      </c>
      <c r="D2288" s="304">
        <f>INDEX(Method_calculation!$J$161:$L$184,Output_interface!I2288,Output_interface!H2288)</f>
        <v>0</v>
      </c>
      <c r="E2288" s="304">
        <f>INDEX(Method_calculation!$J$194:$L$217,Output_interface!I2288,Output_interface!H2288)</f>
        <v>0</v>
      </c>
      <c r="G2288" s="1">
        <f>VLOOKUP(A2288+1/48,Interface!$B$118:$D$483,3)</f>
        <v>6</v>
      </c>
      <c r="H2288" s="1">
        <f t="shared" si="201"/>
        <v>2</v>
      </c>
      <c r="I2288" s="1">
        <f t="shared" si="200"/>
        <v>21</v>
      </c>
    </row>
    <row r="2289" spans="1:9" x14ac:dyDescent="0.35">
      <c r="A2289" s="321">
        <f t="shared" si="198"/>
        <v>42098.874999994536</v>
      </c>
      <c r="B2289" s="303"/>
      <c r="C2289" s="303">
        <v>2254</v>
      </c>
      <c r="D2289" s="304">
        <f>INDEX(Method_calculation!$J$161:$L$184,Output_interface!I2289,Output_interface!H2289)</f>
        <v>0</v>
      </c>
      <c r="E2289" s="304">
        <f>INDEX(Method_calculation!$J$194:$L$217,Output_interface!I2289,Output_interface!H2289)</f>
        <v>0</v>
      </c>
      <c r="G2289" s="1">
        <f>VLOOKUP(A2289+1/48,Interface!$B$118:$D$483,3)</f>
        <v>6</v>
      </c>
      <c r="H2289" s="1">
        <f t="shared" si="201"/>
        <v>2</v>
      </c>
      <c r="I2289" s="1">
        <f t="shared" si="200"/>
        <v>22</v>
      </c>
    </row>
    <row r="2290" spans="1:9" x14ac:dyDescent="0.35">
      <c r="A2290" s="321">
        <f t="shared" si="198"/>
        <v>42098.9166666612</v>
      </c>
      <c r="B2290" s="303"/>
      <c r="C2290" s="303">
        <v>2255</v>
      </c>
      <c r="D2290" s="304">
        <f>INDEX(Method_calculation!$J$161:$L$184,Output_interface!I2290,Output_interface!H2290)</f>
        <v>0</v>
      </c>
      <c r="E2290" s="304">
        <f>INDEX(Method_calculation!$J$194:$L$217,Output_interface!I2290,Output_interface!H2290)</f>
        <v>0</v>
      </c>
      <c r="G2290" s="1">
        <f>VLOOKUP(A2290+1/48,Interface!$B$118:$D$483,3)</f>
        <v>6</v>
      </c>
      <c r="H2290" s="1">
        <f t="shared" si="201"/>
        <v>2</v>
      </c>
      <c r="I2290" s="1">
        <f t="shared" si="200"/>
        <v>23</v>
      </c>
    </row>
    <row r="2291" spans="1:9" x14ac:dyDescent="0.35">
      <c r="A2291" s="322">
        <f t="shared" si="198"/>
        <v>42098.958333327864</v>
      </c>
      <c r="B2291" s="306"/>
      <c r="C2291" s="306">
        <v>2256</v>
      </c>
      <c r="D2291" s="307">
        <f>INDEX(Method_calculation!$J$161:$L$184,Output_interface!I2291,Output_interface!H2291)</f>
        <v>0</v>
      </c>
      <c r="E2291" s="307">
        <f>INDEX(Method_calculation!$J$194:$L$217,Output_interface!I2291,Output_interface!H2291)</f>
        <v>0</v>
      </c>
      <c r="G2291" s="1">
        <f>VLOOKUP(A2291+1/48,Interface!$B$118:$D$483,3)</f>
        <v>6</v>
      </c>
      <c r="H2291" s="1">
        <f t="shared" si="201"/>
        <v>2</v>
      </c>
      <c r="I2291" s="1">
        <f t="shared" si="200"/>
        <v>24</v>
      </c>
    </row>
    <row r="2292" spans="1:9" x14ac:dyDescent="0.35">
      <c r="A2292" s="299">
        <f t="shared" si="198"/>
        <v>42098.999999994528</v>
      </c>
      <c r="B2292" s="300" t="str">
        <f t="shared" ref="B2292" si="202">INDEX($H$27:$H$29,H2292)</f>
        <v>Holiday</v>
      </c>
      <c r="C2292" s="300">
        <v>2257</v>
      </c>
      <c r="D2292" s="301">
        <f>INDEX(Method_calculation!$J$161:$L$184,Output_interface!I2292,Output_interface!H2292)</f>
        <v>0</v>
      </c>
      <c r="E2292" s="301">
        <f>INDEX(Method_calculation!$J$194:$L$217,Output_interface!I2292,Output_interface!H2292)</f>
        <v>0</v>
      </c>
      <c r="G2292" s="1">
        <f>VLOOKUP(A2292+1/48,Interface!$B$118:$D$483,3)</f>
        <v>7</v>
      </c>
      <c r="H2292" s="1">
        <f t="shared" si="201"/>
        <v>3</v>
      </c>
      <c r="I2292" s="1">
        <f t="shared" si="200"/>
        <v>1</v>
      </c>
    </row>
    <row r="2293" spans="1:9" x14ac:dyDescent="0.35">
      <c r="A2293" s="321">
        <f t="shared" si="198"/>
        <v>42099.041666661193</v>
      </c>
      <c r="B2293" s="303"/>
      <c r="C2293" s="303">
        <v>2258</v>
      </c>
      <c r="D2293" s="304">
        <f>INDEX(Method_calculation!$J$161:$L$184,Output_interface!I2293,Output_interface!H2293)</f>
        <v>0</v>
      </c>
      <c r="E2293" s="304">
        <f>INDEX(Method_calculation!$J$194:$L$217,Output_interface!I2293,Output_interface!H2293)</f>
        <v>0</v>
      </c>
      <c r="G2293" s="1">
        <f>VLOOKUP(A2293+1/48,Interface!$B$118:$D$483,3)</f>
        <v>7</v>
      </c>
      <c r="H2293" s="1">
        <f t="shared" si="201"/>
        <v>3</v>
      </c>
      <c r="I2293" s="1">
        <f t="shared" si="200"/>
        <v>2</v>
      </c>
    </row>
    <row r="2294" spans="1:9" x14ac:dyDescent="0.35">
      <c r="A2294" s="321">
        <f t="shared" si="198"/>
        <v>42099.083333327857</v>
      </c>
      <c r="B2294" s="303"/>
      <c r="C2294" s="303">
        <v>2259</v>
      </c>
      <c r="D2294" s="304">
        <f>INDEX(Method_calculation!$J$161:$L$184,Output_interface!I2294,Output_interface!H2294)</f>
        <v>0</v>
      </c>
      <c r="E2294" s="304">
        <f>INDEX(Method_calculation!$J$194:$L$217,Output_interface!I2294,Output_interface!H2294)</f>
        <v>0</v>
      </c>
      <c r="G2294" s="1">
        <f>VLOOKUP(A2294+1/48,Interface!$B$118:$D$483,3)</f>
        <v>7</v>
      </c>
      <c r="H2294" s="1">
        <f t="shared" si="201"/>
        <v>3</v>
      </c>
      <c r="I2294" s="1">
        <f t="shared" si="200"/>
        <v>3</v>
      </c>
    </row>
    <row r="2295" spans="1:9" x14ac:dyDescent="0.35">
      <c r="A2295" s="321">
        <f t="shared" si="198"/>
        <v>42099.124999994521</v>
      </c>
      <c r="B2295" s="303"/>
      <c r="C2295" s="303">
        <v>2260</v>
      </c>
      <c r="D2295" s="304">
        <f>INDEX(Method_calculation!$J$161:$L$184,Output_interface!I2295,Output_interface!H2295)</f>
        <v>0</v>
      </c>
      <c r="E2295" s="304">
        <f>INDEX(Method_calculation!$J$194:$L$217,Output_interface!I2295,Output_interface!H2295)</f>
        <v>0</v>
      </c>
      <c r="G2295" s="1">
        <f>VLOOKUP(A2295+1/48,Interface!$B$118:$D$483,3)</f>
        <v>7</v>
      </c>
      <c r="H2295" s="1">
        <f t="shared" si="201"/>
        <v>3</v>
      </c>
      <c r="I2295" s="1">
        <f t="shared" si="200"/>
        <v>4</v>
      </c>
    </row>
    <row r="2296" spans="1:9" x14ac:dyDescent="0.35">
      <c r="A2296" s="321">
        <f t="shared" si="198"/>
        <v>42099.166666661185</v>
      </c>
      <c r="B2296" s="303"/>
      <c r="C2296" s="303">
        <v>2261</v>
      </c>
      <c r="D2296" s="304">
        <f>INDEX(Method_calculation!$J$161:$L$184,Output_interface!I2296,Output_interface!H2296)</f>
        <v>0</v>
      </c>
      <c r="E2296" s="304">
        <f>INDEX(Method_calculation!$J$194:$L$217,Output_interface!I2296,Output_interface!H2296)</f>
        <v>0</v>
      </c>
      <c r="G2296" s="1">
        <f>VLOOKUP(A2296+1/48,Interface!$B$118:$D$483,3)</f>
        <v>7</v>
      </c>
      <c r="H2296" s="1">
        <f t="shared" si="201"/>
        <v>3</v>
      </c>
      <c r="I2296" s="1">
        <f t="shared" si="200"/>
        <v>5</v>
      </c>
    </row>
    <row r="2297" spans="1:9" x14ac:dyDescent="0.35">
      <c r="A2297" s="321">
        <f t="shared" si="198"/>
        <v>42099.20833332785</v>
      </c>
      <c r="B2297" s="303"/>
      <c r="C2297" s="303">
        <v>2262</v>
      </c>
      <c r="D2297" s="304">
        <f>INDEX(Method_calculation!$J$161:$L$184,Output_interface!I2297,Output_interface!H2297)</f>
        <v>0</v>
      </c>
      <c r="E2297" s="304">
        <f>INDEX(Method_calculation!$J$194:$L$217,Output_interface!I2297,Output_interface!H2297)</f>
        <v>0</v>
      </c>
      <c r="G2297" s="1">
        <f>VLOOKUP(A2297+1/48,Interface!$B$118:$D$483,3)</f>
        <v>7</v>
      </c>
      <c r="H2297" s="1">
        <f t="shared" si="201"/>
        <v>3</v>
      </c>
      <c r="I2297" s="1">
        <f t="shared" si="200"/>
        <v>6</v>
      </c>
    </row>
    <row r="2298" spans="1:9" x14ac:dyDescent="0.35">
      <c r="A2298" s="321">
        <f t="shared" si="198"/>
        <v>42099.249999994514</v>
      </c>
      <c r="B2298" s="303"/>
      <c r="C2298" s="303">
        <v>2263</v>
      </c>
      <c r="D2298" s="304">
        <f>INDEX(Method_calculation!$J$161:$L$184,Output_interface!I2298,Output_interface!H2298)</f>
        <v>0</v>
      </c>
      <c r="E2298" s="304">
        <f>INDEX(Method_calculation!$J$194:$L$217,Output_interface!I2298,Output_interface!H2298)</f>
        <v>0</v>
      </c>
      <c r="G2298" s="1">
        <f>VLOOKUP(A2298+1/48,Interface!$B$118:$D$483,3)</f>
        <v>7</v>
      </c>
      <c r="H2298" s="1">
        <f t="shared" si="201"/>
        <v>3</v>
      </c>
      <c r="I2298" s="1">
        <f t="shared" si="200"/>
        <v>7</v>
      </c>
    </row>
    <row r="2299" spans="1:9" x14ac:dyDescent="0.35">
      <c r="A2299" s="321">
        <f t="shared" si="198"/>
        <v>42099.291666661178</v>
      </c>
      <c r="B2299" s="303"/>
      <c r="C2299" s="303">
        <v>2264</v>
      </c>
      <c r="D2299" s="304">
        <f>INDEX(Method_calculation!$J$161:$L$184,Output_interface!I2299,Output_interface!H2299)</f>
        <v>0</v>
      </c>
      <c r="E2299" s="304">
        <f>INDEX(Method_calculation!$J$194:$L$217,Output_interface!I2299,Output_interface!H2299)</f>
        <v>0</v>
      </c>
      <c r="G2299" s="1">
        <f>VLOOKUP(A2299+1/48,Interface!$B$118:$D$483,3)</f>
        <v>7</v>
      </c>
      <c r="H2299" s="1">
        <f t="shared" si="201"/>
        <v>3</v>
      </c>
      <c r="I2299" s="1">
        <f t="shared" si="200"/>
        <v>8</v>
      </c>
    </row>
    <row r="2300" spans="1:9" x14ac:dyDescent="0.35">
      <c r="A2300" s="321">
        <f t="shared" si="198"/>
        <v>42099.333333327842</v>
      </c>
      <c r="B2300" s="303"/>
      <c r="C2300" s="303">
        <v>2265</v>
      </c>
      <c r="D2300" s="304">
        <f>INDEX(Method_calculation!$J$161:$L$184,Output_interface!I2300,Output_interface!H2300)</f>
        <v>0</v>
      </c>
      <c r="E2300" s="304">
        <f>INDEX(Method_calculation!$J$194:$L$217,Output_interface!I2300,Output_interface!H2300)</f>
        <v>0</v>
      </c>
      <c r="G2300" s="1">
        <f>VLOOKUP(A2300+1/48,Interface!$B$118:$D$483,3)</f>
        <v>7</v>
      </c>
      <c r="H2300" s="1">
        <f t="shared" si="201"/>
        <v>3</v>
      </c>
      <c r="I2300" s="1">
        <f t="shared" si="200"/>
        <v>9</v>
      </c>
    </row>
    <row r="2301" spans="1:9" x14ac:dyDescent="0.35">
      <c r="A2301" s="321">
        <f t="shared" si="198"/>
        <v>42099.374999994507</v>
      </c>
      <c r="B2301" s="303"/>
      <c r="C2301" s="303">
        <v>2266</v>
      </c>
      <c r="D2301" s="304">
        <f>INDEX(Method_calculation!$J$161:$L$184,Output_interface!I2301,Output_interface!H2301)</f>
        <v>0</v>
      </c>
      <c r="E2301" s="304">
        <f>INDEX(Method_calculation!$J$194:$L$217,Output_interface!I2301,Output_interface!H2301)</f>
        <v>0</v>
      </c>
      <c r="G2301" s="1">
        <f>VLOOKUP(A2301+1/48,Interface!$B$118:$D$483,3)</f>
        <v>7</v>
      </c>
      <c r="H2301" s="1">
        <f t="shared" si="201"/>
        <v>3</v>
      </c>
      <c r="I2301" s="1">
        <f t="shared" si="200"/>
        <v>10</v>
      </c>
    </row>
    <row r="2302" spans="1:9" x14ac:dyDescent="0.35">
      <c r="A2302" s="321">
        <f t="shared" si="198"/>
        <v>42099.416666661171</v>
      </c>
      <c r="B2302" s="303"/>
      <c r="C2302" s="303">
        <v>2267</v>
      </c>
      <c r="D2302" s="304">
        <f>INDEX(Method_calculation!$J$161:$L$184,Output_interface!I2302,Output_interface!H2302)</f>
        <v>0</v>
      </c>
      <c r="E2302" s="304">
        <f>INDEX(Method_calculation!$J$194:$L$217,Output_interface!I2302,Output_interface!H2302)</f>
        <v>0</v>
      </c>
      <c r="G2302" s="1">
        <f>VLOOKUP(A2302+1/48,Interface!$B$118:$D$483,3)</f>
        <v>7</v>
      </c>
      <c r="H2302" s="1">
        <f t="shared" si="201"/>
        <v>3</v>
      </c>
      <c r="I2302" s="1">
        <f t="shared" si="200"/>
        <v>11</v>
      </c>
    </row>
    <row r="2303" spans="1:9" x14ac:dyDescent="0.35">
      <c r="A2303" s="321">
        <f t="shared" si="198"/>
        <v>42099.458333327835</v>
      </c>
      <c r="B2303" s="303"/>
      <c r="C2303" s="303">
        <v>2268</v>
      </c>
      <c r="D2303" s="304">
        <f>INDEX(Method_calculation!$J$161:$L$184,Output_interface!I2303,Output_interface!H2303)</f>
        <v>0</v>
      </c>
      <c r="E2303" s="304">
        <f>INDEX(Method_calculation!$J$194:$L$217,Output_interface!I2303,Output_interface!H2303)</f>
        <v>0</v>
      </c>
      <c r="G2303" s="1">
        <f>VLOOKUP(A2303+1/48,Interface!$B$118:$D$483,3)</f>
        <v>7</v>
      </c>
      <c r="H2303" s="1">
        <f t="shared" si="201"/>
        <v>3</v>
      </c>
      <c r="I2303" s="1">
        <f t="shared" si="200"/>
        <v>12</v>
      </c>
    </row>
    <row r="2304" spans="1:9" x14ac:dyDescent="0.35">
      <c r="A2304" s="321">
        <f t="shared" si="198"/>
        <v>42099.499999994499</v>
      </c>
      <c r="B2304" s="303"/>
      <c r="C2304" s="303">
        <v>2269</v>
      </c>
      <c r="D2304" s="304">
        <f>INDEX(Method_calculation!$J$161:$L$184,Output_interface!I2304,Output_interface!H2304)</f>
        <v>0</v>
      </c>
      <c r="E2304" s="304">
        <f>INDEX(Method_calculation!$J$194:$L$217,Output_interface!I2304,Output_interface!H2304)</f>
        <v>0</v>
      </c>
      <c r="G2304" s="1">
        <f>VLOOKUP(A2304+1/48,Interface!$B$118:$D$483,3)</f>
        <v>7</v>
      </c>
      <c r="H2304" s="1">
        <f t="shared" si="201"/>
        <v>3</v>
      </c>
      <c r="I2304" s="1">
        <f t="shared" si="200"/>
        <v>13</v>
      </c>
    </row>
    <row r="2305" spans="1:9" x14ac:dyDescent="0.35">
      <c r="A2305" s="321">
        <f t="shared" si="198"/>
        <v>42099.541666661164</v>
      </c>
      <c r="B2305" s="303"/>
      <c r="C2305" s="303">
        <v>2270</v>
      </c>
      <c r="D2305" s="304">
        <f>INDEX(Method_calculation!$J$161:$L$184,Output_interface!I2305,Output_interface!H2305)</f>
        <v>0</v>
      </c>
      <c r="E2305" s="304">
        <f>INDEX(Method_calculation!$J$194:$L$217,Output_interface!I2305,Output_interface!H2305)</f>
        <v>0</v>
      </c>
      <c r="G2305" s="1">
        <f>VLOOKUP(A2305+1/48,Interface!$B$118:$D$483,3)</f>
        <v>7</v>
      </c>
      <c r="H2305" s="1">
        <f t="shared" si="201"/>
        <v>3</v>
      </c>
      <c r="I2305" s="1">
        <f t="shared" si="200"/>
        <v>14</v>
      </c>
    </row>
    <row r="2306" spans="1:9" x14ac:dyDescent="0.35">
      <c r="A2306" s="321">
        <f t="shared" si="198"/>
        <v>42099.583333327828</v>
      </c>
      <c r="B2306" s="303"/>
      <c r="C2306" s="303">
        <v>2271</v>
      </c>
      <c r="D2306" s="304">
        <f>INDEX(Method_calculation!$J$161:$L$184,Output_interface!I2306,Output_interface!H2306)</f>
        <v>0</v>
      </c>
      <c r="E2306" s="304">
        <f>INDEX(Method_calculation!$J$194:$L$217,Output_interface!I2306,Output_interface!H2306)</f>
        <v>0</v>
      </c>
      <c r="G2306" s="1">
        <f>VLOOKUP(A2306+1/48,Interface!$B$118:$D$483,3)</f>
        <v>7</v>
      </c>
      <c r="H2306" s="1">
        <f t="shared" si="201"/>
        <v>3</v>
      </c>
      <c r="I2306" s="1">
        <f t="shared" si="200"/>
        <v>15</v>
      </c>
    </row>
    <row r="2307" spans="1:9" x14ac:dyDescent="0.35">
      <c r="A2307" s="321">
        <f t="shared" si="198"/>
        <v>42099.624999994492</v>
      </c>
      <c r="B2307" s="303"/>
      <c r="C2307" s="303">
        <v>2272</v>
      </c>
      <c r="D2307" s="304">
        <f>INDEX(Method_calculation!$J$161:$L$184,Output_interface!I2307,Output_interface!H2307)</f>
        <v>0</v>
      </c>
      <c r="E2307" s="304">
        <f>INDEX(Method_calculation!$J$194:$L$217,Output_interface!I2307,Output_interface!H2307)</f>
        <v>0</v>
      </c>
      <c r="G2307" s="1">
        <f>VLOOKUP(A2307+1/48,Interface!$B$118:$D$483,3)</f>
        <v>7</v>
      </c>
      <c r="H2307" s="1">
        <f t="shared" si="201"/>
        <v>3</v>
      </c>
      <c r="I2307" s="1">
        <f t="shared" si="200"/>
        <v>16</v>
      </c>
    </row>
    <row r="2308" spans="1:9" x14ac:dyDescent="0.35">
      <c r="A2308" s="321">
        <f t="shared" si="198"/>
        <v>42099.666666661156</v>
      </c>
      <c r="B2308" s="303"/>
      <c r="C2308" s="303">
        <v>2273</v>
      </c>
      <c r="D2308" s="304">
        <f>INDEX(Method_calculation!$J$161:$L$184,Output_interface!I2308,Output_interface!H2308)</f>
        <v>0</v>
      </c>
      <c r="E2308" s="304">
        <f>INDEX(Method_calculation!$J$194:$L$217,Output_interface!I2308,Output_interface!H2308)</f>
        <v>0</v>
      </c>
      <c r="G2308" s="1">
        <f>VLOOKUP(A2308+1/48,Interface!$B$118:$D$483,3)</f>
        <v>7</v>
      </c>
      <c r="H2308" s="1">
        <f t="shared" si="201"/>
        <v>3</v>
      </c>
      <c r="I2308" s="1">
        <f t="shared" si="200"/>
        <v>17</v>
      </c>
    </row>
    <row r="2309" spans="1:9" x14ac:dyDescent="0.35">
      <c r="A2309" s="321">
        <f t="shared" si="198"/>
        <v>42099.708333327821</v>
      </c>
      <c r="B2309" s="303"/>
      <c r="C2309" s="303">
        <v>2274</v>
      </c>
      <c r="D2309" s="304">
        <f>INDEX(Method_calculation!$J$161:$L$184,Output_interface!I2309,Output_interface!H2309)</f>
        <v>0</v>
      </c>
      <c r="E2309" s="304">
        <f>INDEX(Method_calculation!$J$194:$L$217,Output_interface!I2309,Output_interface!H2309)</f>
        <v>0</v>
      </c>
      <c r="G2309" s="1">
        <f>VLOOKUP(A2309+1/48,Interface!$B$118:$D$483,3)</f>
        <v>7</v>
      </c>
      <c r="H2309" s="1">
        <f t="shared" si="201"/>
        <v>3</v>
      </c>
      <c r="I2309" s="1">
        <f t="shared" si="200"/>
        <v>18</v>
      </c>
    </row>
    <row r="2310" spans="1:9" x14ac:dyDescent="0.35">
      <c r="A2310" s="321">
        <f t="shared" si="198"/>
        <v>42099.749999994485</v>
      </c>
      <c r="B2310" s="303"/>
      <c r="C2310" s="303">
        <v>2275</v>
      </c>
      <c r="D2310" s="304">
        <f>INDEX(Method_calculation!$J$161:$L$184,Output_interface!I2310,Output_interface!H2310)</f>
        <v>0</v>
      </c>
      <c r="E2310" s="304">
        <f>INDEX(Method_calculation!$J$194:$L$217,Output_interface!I2310,Output_interface!H2310)</f>
        <v>0</v>
      </c>
      <c r="G2310" s="1">
        <f>VLOOKUP(A2310+1/48,Interface!$B$118:$D$483,3)</f>
        <v>7</v>
      </c>
      <c r="H2310" s="1">
        <f t="shared" si="201"/>
        <v>3</v>
      </c>
      <c r="I2310" s="1">
        <f t="shared" si="200"/>
        <v>19</v>
      </c>
    </row>
    <row r="2311" spans="1:9" x14ac:dyDescent="0.35">
      <c r="A2311" s="321">
        <f t="shared" si="198"/>
        <v>42099.791666661149</v>
      </c>
      <c r="B2311" s="303"/>
      <c r="C2311" s="303">
        <v>2276</v>
      </c>
      <c r="D2311" s="304">
        <f>INDEX(Method_calculation!$J$161:$L$184,Output_interface!I2311,Output_interface!H2311)</f>
        <v>0</v>
      </c>
      <c r="E2311" s="304">
        <f>INDEX(Method_calculation!$J$194:$L$217,Output_interface!I2311,Output_interface!H2311)</f>
        <v>0</v>
      </c>
      <c r="G2311" s="1">
        <f>VLOOKUP(A2311+1/48,Interface!$B$118:$D$483,3)</f>
        <v>7</v>
      </c>
      <c r="H2311" s="1">
        <f t="shared" si="201"/>
        <v>3</v>
      </c>
      <c r="I2311" s="1">
        <f t="shared" si="200"/>
        <v>20</v>
      </c>
    </row>
    <row r="2312" spans="1:9" x14ac:dyDescent="0.35">
      <c r="A2312" s="321">
        <f t="shared" si="198"/>
        <v>42099.833333327813</v>
      </c>
      <c r="B2312" s="303"/>
      <c r="C2312" s="303">
        <v>2277</v>
      </c>
      <c r="D2312" s="304">
        <f>INDEX(Method_calculation!$J$161:$L$184,Output_interface!I2312,Output_interface!H2312)</f>
        <v>0</v>
      </c>
      <c r="E2312" s="304">
        <f>INDEX(Method_calculation!$J$194:$L$217,Output_interface!I2312,Output_interface!H2312)</f>
        <v>0</v>
      </c>
      <c r="G2312" s="1">
        <f>VLOOKUP(A2312+1/48,Interface!$B$118:$D$483,3)</f>
        <v>7</v>
      </c>
      <c r="H2312" s="1">
        <f t="shared" si="201"/>
        <v>3</v>
      </c>
      <c r="I2312" s="1">
        <f t="shared" si="200"/>
        <v>21</v>
      </c>
    </row>
    <row r="2313" spans="1:9" x14ac:dyDescent="0.35">
      <c r="A2313" s="321">
        <f t="shared" si="198"/>
        <v>42099.874999994478</v>
      </c>
      <c r="B2313" s="303"/>
      <c r="C2313" s="303">
        <v>2278</v>
      </c>
      <c r="D2313" s="304">
        <f>INDEX(Method_calculation!$J$161:$L$184,Output_interface!I2313,Output_interface!H2313)</f>
        <v>0</v>
      </c>
      <c r="E2313" s="304">
        <f>INDEX(Method_calculation!$J$194:$L$217,Output_interface!I2313,Output_interface!H2313)</f>
        <v>0</v>
      </c>
      <c r="G2313" s="1">
        <f>VLOOKUP(A2313+1/48,Interface!$B$118:$D$483,3)</f>
        <v>7</v>
      </c>
      <c r="H2313" s="1">
        <f t="shared" si="201"/>
        <v>3</v>
      </c>
      <c r="I2313" s="1">
        <f t="shared" si="200"/>
        <v>22</v>
      </c>
    </row>
    <row r="2314" spans="1:9" x14ac:dyDescent="0.35">
      <c r="A2314" s="321">
        <f t="shared" si="198"/>
        <v>42099.916666661142</v>
      </c>
      <c r="B2314" s="303"/>
      <c r="C2314" s="303">
        <v>2279</v>
      </c>
      <c r="D2314" s="304">
        <f>INDEX(Method_calculation!$J$161:$L$184,Output_interface!I2314,Output_interface!H2314)</f>
        <v>0</v>
      </c>
      <c r="E2314" s="304">
        <f>INDEX(Method_calculation!$J$194:$L$217,Output_interface!I2314,Output_interface!H2314)</f>
        <v>0</v>
      </c>
      <c r="G2314" s="1">
        <f>VLOOKUP(A2314+1/48,Interface!$B$118:$D$483,3)</f>
        <v>7</v>
      </c>
      <c r="H2314" s="1">
        <f t="shared" si="201"/>
        <v>3</v>
      </c>
      <c r="I2314" s="1">
        <f t="shared" si="200"/>
        <v>23</v>
      </c>
    </row>
    <row r="2315" spans="1:9" x14ac:dyDescent="0.35">
      <c r="A2315" s="322">
        <f t="shared" si="198"/>
        <v>42099.958333327806</v>
      </c>
      <c r="B2315" s="306"/>
      <c r="C2315" s="306">
        <v>2280</v>
      </c>
      <c r="D2315" s="307">
        <f>INDEX(Method_calculation!$J$161:$L$184,Output_interface!I2315,Output_interface!H2315)</f>
        <v>0</v>
      </c>
      <c r="E2315" s="307">
        <f>INDEX(Method_calculation!$J$194:$L$217,Output_interface!I2315,Output_interface!H2315)</f>
        <v>0</v>
      </c>
      <c r="G2315" s="1">
        <f>VLOOKUP(A2315+1/48,Interface!$B$118:$D$483,3)</f>
        <v>7</v>
      </c>
      <c r="H2315" s="1">
        <f t="shared" si="201"/>
        <v>3</v>
      </c>
      <c r="I2315" s="1">
        <f t="shared" si="200"/>
        <v>24</v>
      </c>
    </row>
    <row r="2316" spans="1:9" x14ac:dyDescent="0.35">
      <c r="A2316" s="299">
        <f t="shared" si="198"/>
        <v>42099.99999999447</v>
      </c>
      <c r="B2316" s="300" t="str">
        <f t="shared" ref="B2316" si="203">INDEX($H$27:$H$29,H2316)</f>
        <v>Workday</v>
      </c>
      <c r="C2316" s="300">
        <v>2281</v>
      </c>
      <c r="D2316" s="301">
        <f>INDEX(Method_calculation!$J$161:$L$184,Output_interface!I2316,Output_interface!H2316)</f>
        <v>0</v>
      </c>
      <c r="E2316" s="301">
        <f>INDEX(Method_calculation!$J$194:$L$217,Output_interface!I2316,Output_interface!H2316)</f>
        <v>0</v>
      </c>
      <c r="G2316" s="1">
        <f>VLOOKUP(A2316+1/48,Interface!$B$118:$D$483,3)</f>
        <v>1</v>
      </c>
      <c r="H2316" s="1">
        <f t="shared" si="201"/>
        <v>1</v>
      </c>
      <c r="I2316" s="1">
        <f t="shared" si="200"/>
        <v>1</v>
      </c>
    </row>
    <row r="2317" spans="1:9" x14ac:dyDescent="0.35">
      <c r="A2317" s="321">
        <f t="shared" si="198"/>
        <v>42100.041666661135</v>
      </c>
      <c r="B2317" s="303"/>
      <c r="C2317" s="303">
        <v>2282</v>
      </c>
      <c r="D2317" s="304">
        <f>INDEX(Method_calculation!$J$161:$L$184,Output_interface!I2317,Output_interface!H2317)</f>
        <v>0</v>
      </c>
      <c r="E2317" s="304">
        <f>INDEX(Method_calculation!$J$194:$L$217,Output_interface!I2317,Output_interface!H2317)</f>
        <v>0</v>
      </c>
      <c r="G2317" s="1">
        <f>VLOOKUP(A2317+1/48,Interface!$B$118:$D$483,3)</f>
        <v>1</v>
      </c>
      <c r="H2317" s="1">
        <f t="shared" si="201"/>
        <v>1</v>
      </c>
      <c r="I2317" s="1">
        <f t="shared" si="200"/>
        <v>2</v>
      </c>
    </row>
    <row r="2318" spans="1:9" x14ac:dyDescent="0.35">
      <c r="A2318" s="321">
        <f t="shared" si="198"/>
        <v>42100.083333327799</v>
      </c>
      <c r="B2318" s="303"/>
      <c r="C2318" s="303">
        <v>2283</v>
      </c>
      <c r="D2318" s="304">
        <f>INDEX(Method_calculation!$J$161:$L$184,Output_interface!I2318,Output_interface!H2318)</f>
        <v>0</v>
      </c>
      <c r="E2318" s="304">
        <f>INDEX(Method_calculation!$J$194:$L$217,Output_interface!I2318,Output_interface!H2318)</f>
        <v>0</v>
      </c>
      <c r="G2318" s="1">
        <f>VLOOKUP(A2318+1/48,Interface!$B$118:$D$483,3)</f>
        <v>1</v>
      </c>
      <c r="H2318" s="1">
        <f t="shared" si="201"/>
        <v>1</v>
      </c>
      <c r="I2318" s="1">
        <f t="shared" si="200"/>
        <v>3</v>
      </c>
    </row>
    <row r="2319" spans="1:9" x14ac:dyDescent="0.35">
      <c r="A2319" s="321">
        <f t="shared" si="198"/>
        <v>42100.124999994463</v>
      </c>
      <c r="B2319" s="303"/>
      <c r="C2319" s="303">
        <v>2284</v>
      </c>
      <c r="D2319" s="304">
        <f>INDEX(Method_calculation!$J$161:$L$184,Output_interface!I2319,Output_interface!H2319)</f>
        <v>0</v>
      </c>
      <c r="E2319" s="304">
        <f>INDEX(Method_calculation!$J$194:$L$217,Output_interface!I2319,Output_interface!H2319)</f>
        <v>0</v>
      </c>
      <c r="G2319" s="1">
        <f>VLOOKUP(A2319+1/48,Interface!$B$118:$D$483,3)</f>
        <v>1</v>
      </c>
      <c r="H2319" s="1">
        <f t="shared" si="201"/>
        <v>1</v>
      </c>
      <c r="I2319" s="1">
        <f t="shared" si="200"/>
        <v>4</v>
      </c>
    </row>
    <row r="2320" spans="1:9" x14ac:dyDescent="0.35">
      <c r="A2320" s="321">
        <f t="shared" ref="A2320:A2383" si="204">+A2319+1/24</f>
        <v>42100.166666661127</v>
      </c>
      <c r="B2320" s="303"/>
      <c r="C2320" s="303">
        <v>2285</v>
      </c>
      <c r="D2320" s="304">
        <f>INDEX(Method_calculation!$J$161:$L$184,Output_interface!I2320,Output_interface!H2320)</f>
        <v>0</v>
      </c>
      <c r="E2320" s="304">
        <f>INDEX(Method_calculation!$J$194:$L$217,Output_interface!I2320,Output_interface!H2320)</f>
        <v>0</v>
      </c>
      <c r="G2320" s="1">
        <f>VLOOKUP(A2320+1/48,Interface!$B$118:$D$483,3)</f>
        <v>1</v>
      </c>
      <c r="H2320" s="1">
        <f t="shared" si="201"/>
        <v>1</v>
      </c>
      <c r="I2320" s="1">
        <f t="shared" si="200"/>
        <v>5</v>
      </c>
    </row>
    <row r="2321" spans="1:9" x14ac:dyDescent="0.35">
      <c r="A2321" s="321">
        <f t="shared" si="204"/>
        <v>42100.208333327791</v>
      </c>
      <c r="B2321" s="303"/>
      <c r="C2321" s="303">
        <v>2286</v>
      </c>
      <c r="D2321" s="304">
        <f>INDEX(Method_calculation!$J$161:$L$184,Output_interface!I2321,Output_interface!H2321)</f>
        <v>0</v>
      </c>
      <c r="E2321" s="304">
        <f>INDEX(Method_calculation!$J$194:$L$217,Output_interface!I2321,Output_interface!H2321)</f>
        <v>0</v>
      </c>
      <c r="G2321" s="1">
        <f>VLOOKUP(A2321+1/48,Interface!$B$118:$D$483,3)</f>
        <v>1</v>
      </c>
      <c r="H2321" s="1">
        <f t="shared" si="201"/>
        <v>1</v>
      </c>
      <c r="I2321" s="1">
        <f t="shared" si="200"/>
        <v>6</v>
      </c>
    </row>
    <row r="2322" spans="1:9" x14ac:dyDescent="0.35">
      <c r="A2322" s="321">
        <f t="shared" si="204"/>
        <v>42100.249999994456</v>
      </c>
      <c r="B2322" s="303"/>
      <c r="C2322" s="303">
        <v>2287</v>
      </c>
      <c r="D2322" s="304">
        <f>INDEX(Method_calculation!$J$161:$L$184,Output_interface!I2322,Output_interface!H2322)</f>
        <v>0</v>
      </c>
      <c r="E2322" s="304">
        <f>INDEX(Method_calculation!$J$194:$L$217,Output_interface!I2322,Output_interface!H2322)</f>
        <v>0</v>
      </c>
      <c r="G2322" s="1">
        <f>VLOOKUP(A2322+1/48,Interface!$B$118:$D$483,3)</f>
        <v>1</v>
      </c>
      <c r="H2322" s="1">
        <f t="shared" si="201"/>
        <v>1</v>
      </c>
      <c r="I2322" s="1">
        <f t="shared" si="200"/>
        <v>7</v>
      </c>
    </row>
    <row r="2323" spans="1:9" x14ac:dyDescent="0.35">
      <c r="A2323" s="321">
        <f t="shared" si="204"/>
        <v>42100.29166666112</v>
      </c>
      <c r="B2323" s="303"/>
      <c r="C2323" s="303">
        <v>2288</v>
      </c>
      <c r="D2323" s="304">
        <f>INDEX(Method_calculation!$J$161:$L$184,Output_interface!I2323,Output_interface!H2323)</f>
        <v>0</v>
      </c>
      <c r="E2323" s="304">
        <f>INDEX(Method_calculation!$J$194:$L$217,Output_interface!I2323,Output_interface!H2323)</f>
        <v>0</v>
      </c>
      <c r="G2323" s="1">
        <f>VLOOKUP(A2323+1/48,Interface!$B$118:$D$483,3)</f>
        <v>1</v>
      </c>
      <c r="H2323" s="1">
        <f t="shared" si="201"/>
        <v>1</v>
      </c>
      <c r="I2323" s="1">
        <f t="shared" si="200"/>
        <v>8</v>
      </c>
    </row>
    <row r="2324" spans="1:9" x14ac:dyDescent="0.35">
      <c r="A2324" s="321">
        <f t="shared" si="204"/>
        <v>42100.333333327784</v>
      </c>
      <c r="B2324" s="303"/>
      <c r="C2324" s="303">
        <v>2289</v>
      </c>
      <c r="D2324" s="304">
        <f>INDEX(Method_calculation!$J$161:$L$184,Output_interface!I2324,Output_interface!H2324)</f>
        <v>0</v>
      </c>
      <c r="E2324" s="304">
        <f>INDEX(Method_calculation!$J$194:$L$217,Output_interface!I2324,Output_interface!H2324)</f>
        <v>0</v>
      </c>
      <c r="G2324" s="1">
        <f>VLOOKUP(A2324+1/48,Interface!$B$118:$D$483,3)</f>
        <v>1</v>
      </c>
      <c r="H2324" s="1">
        <f t="shared" si="201"/>
        <v>1</v>
      </c>
      <c r="I2324" s="1">
        <f t="shared" si="200"/>
        <v>9</v>
      </c>
    </row>
    <row r="2325" spans="1:9" x14ac:dyDescent="0.35">
      <c r="A2325" s="321">
        <f t="shared" si="204"/>
        <v>42100.374999994448</v>
      </c>
      <c r="B2325" s="303"/>
      <c r="C2325" s="303">
        <v>2290</v>
      </c>
      <c r="D2325" s="304">
        <f>INDEX(Method_calculation!$J$161:$L$184,Output_interface!I2325,Output_interface!H2325)</f>
        <v>0</v>
      </c>
      <c r="E2325" s="304">
        <f>INDEX(Method_calculation!$J$194:$L$217,Output_interface!I2325,Output_interface!H2325)</f>
        <v>0</v>
      </c>
      <c r="G2325" s="1">
        <f>VLOOKUP(A2325+1/48,Interface!$B$118:$D$483,3)</f>
        <v>1</v>
      </c>
      <c r="H2325" s="1">
        <f t="shared" si="201"/>
        <v>1</v>
      </c>
      <c r="I2325" s="1">
        <f t="shared" si="200"/>
        <v>10</v>
      </c>
    </row>
    <row r="2326" spans="1:9" x14ac:dyDescent="0.35">
      <c r="A2326" s="321">
        <f t="shared" si="204"/>
        <v>42100.416666661113</v>
      </c>
      <c r="B2326" s="303"/>
      <c r="C2326" s="303">
        <v>2291</v>
      </c>
      <c r="D2326" s="304">
        <f>INDEX(Method_calculation!$J$161:$L$184,Output_interface!I2326,Output_interface!H2326)</f>
        <v>0</v>
      </c>
      <c r="E2326" s="304">
        <f>INDEX(Method_calculation!$J$194:$L$217,Output_interface!I2326,Output_interface!H2326)</f>
        <v>0</v>
      </c>
      <c r="G2326" s="1">
        <f>VLOOKUP(A2326+1/48,Interface!$B$118:$D$483,3)</f>
        <v>1</v>
      </c>
      <c r="H2326" s="1">
        <f t="shared" si="201"/>
        <v>1</v>
      </c>
      <c r="I2326" s="1">
        <f t="shared" si="200"/>
        <v>11</v>
      </c>
    </row>
    <row r="2327" spans="1:9" x14ac:dyDescent="0.35">
      <c r="A2327" s="321">
        <f t="shared" si="204"/>
        <v>42100.458333327777</v>
      </c>
      <c r="B2327" s="303"/>
      <c r="C2327" s="303">
        <v>2292</v>
      </c>
      <c r="D2327" s="304">
        <f>INDEX(Method_calculation!$J$161:$L$184,Output_interface!I2327,Output_interface!H2327)</f>
        <v>0</v>
      </c>
      <c r="E2327" s="304">
        <f>INDEX(Method_calculation!$J$194:$L$217,Output_interface!I2327,Output_interface!H2327)</f>
        <v>0</v>
      </c>
      <c r="G2327" s="1">
        <f>VLOOKUP(A2327+1/48,Interface!$B$118:$D$483,3)</f>
        <v>1</v>
      </c>
      <c r="H2327" s="1">
        <f t="shared" si="201"/>
        <v>1</v>
      </c>
      <c r="I2327" s="1">
        <f t="shared" si="200"/>
        <v>12</v>
      </c>
    </row>
    <row r="2328" spans="1:9" x14ac:dyDescent="0.35">
      <c r="A2328" s="321">
        <f t="shared" si="204"/>
        <v>42100.499999994441</v>
      </c>
      <c r="B2328" s="303"/>
      <c r="C2328" s="303">
        <v>2293</v>
      </c>
      <c r="D2328" s="304">
        <f>INDEX(Method_calculation!$J$161:$L$184,Output_interface!I2328,Output_interface!H2328)</f>
        <v>0</v>
      </c>
      <c r="E2328" s="304">
        <f>INDEX(Method_calculation!$J$194:$L$217,Output_interface!I2328,Output_interface!H2328)</f>
        <v>0</v>
      </c>
      <c r="G2328" s="1">
        <f>VLOOKUP(A2328+1/48,Interface!$B$118:$D$483,3)</f>
        <v>1</v>
      </c>
      <c r="H2328" s="1">
        <f t="shared" si="201"/>
        <v>1</v>
      </c>
      <c r="I2328" s="1">
        <f t="shared" si="200"/>
        <v>13</v>
      </c>
    </row>
    <row r="2329" spans="1:9" x14ac:dyDescent="0.35">
      <c r="A2329" s="321">
        <f t="shared" si="204"/>
        <v>42100.541666661105</v>
      </c>
      <c r="B2329" s="303"/>
      <c r="C2329" s="303">
        <v>2294</v>
      </c>
      <c r="D2329" s="304">
        <f>INDEX(Method_calculation!$J$161:$L$184,Output_interface!I2329,Output_interface!H2329)</f>
        <v>0</v>
      </c>
      <c r="E2329" s="304">
        <f>INDEX(Method_calculation!$J$194:$L$217,Output_interface!I2329,Output_interface!H2329)</f>
        <v>0</v>
      </c>
      <c r="G2329" s="1">
        <f>VLOOKUP(A2329+1/48,Interface!$B$118:$D$483,3)</f>
        <v>1</v>
      </c>
      <c r="H2329" s="1">
        <f t="shared" si="201"/>
        <v>1</v>
      </c>
      <c r="I2329" s="1">
        <f t="shared" si="200"/>
        <v>14</v>
      </c>
    </row>
    <row r="2330" spans="1:9" x14ac:dyDescent="0.35">
      <c r="A2330" s="321">
        <f t="shared" si="204"/>
        <v>42100.58333332777</v>
      </c>
      <c r="B2330" s="303"/>
      <c r="C2330" s="303">
        <v>2295</v>
      </c>
      <c r="D2330" s="304">
        <f>INDEX(Method_calculation!$J$161:$L$184,Output_interface!I2330,Output_interface!H2330)</f>
        <v>0</v>
      </c>
      <c r="E2330" s="304">
        <f>INDEX(Method_calculation!$J$194:$L$217,Output_interface!I2330,Output_interface!H2330)</f>
        <v>0</v>
      </c>
      <c r="G2330" s="1">
        <f>VLOOKUP(A2330+1/48,Interface!$B$118:$D$483,3)</f>
        <v>1</v>
      </c>
      <c r="H2330" s="1">
        <f t="shared" si="201"/>
        <v>1</v>
      </c>
      <c r="I2330" s="1">
        <f t="shared" si="200"/>
        <v>15</v>
      </c>
    </row>
    <row r="2331" spans="1:9" x14ac:dyDescent="0.35">
      <c r="A2331" s="321">
        <f t="shared" si="204"/>
        <v>42100.624999994434</v>
      </c>
      <c r="B2331" s="303"/>
      <c r="C2331" s="303">
        <v>2296</v>
      </c>
      <c r="D2331" s="304">
        <f>INDEX(Method_calculation!$J$161:$L$184,Output_interface!I2331,Output_interface!H2331)</f>
        <v>0</v>
      </c>
      <c r="E2331" s="304">
        <f>INDEX(Method_calculation!$J$194:$L$217,Output_interface!I2331,Output_interface!H2331)</f>
        <v>0</v>
      </c>
      <c r="G2331" s="1">
        <f>VLOOKUP(A2331+1/48,Interface!$B$118:$D$483,3)</f>
        <v>1</v>
      </c>
      <c r="H2331" s="1">
        <f t="shared" si="201"/>
        <v>1</v>
      </c>
      <c r="I2331" s="1">
        <f t="shared" si="200"/>
        <v>16</v>
      </c>
    </row>
    <row r="2332" spans="1:9" x14ac:dyDescent="0.35">
      <c r="A2332" s="321">
        <f t="shared" si="204"/>
        <v>42100.666666661098</v>
      </c>
      <c r="B2332" s="303"/>
      <c r="C2332" s="303">
        <v>2297</v>
      </c>
      <c r="D2332" s="304">
        <f>INDEX(Method_calculation!$J$161:$L$184,Output_interface!I2332,Output_interface!H2332)</f>
        <v>0</v>
      </c>
      <c r="E2332" s="304">
        <f>INDEX(Method_calculation!$J$194:$L$217,Output_interface!I2332,Output_interface!H2332)</f>
        <v>0</v>
      </c>
      <c r="G2332" s="1">
        <f>VLOOKUP(A2332+1/48,Interface!$B$118:$D$483,3)</f>
        <v>1</v>
      </c>
      <c r="H2332" s="1">
        <f t="shared" si="201"/>
        <v>1</v>
      </c>
      <c r="I2332" s="1">
        <f t="shared" si="200"/>
        <v>17</v>
      </c>
    </row>
    <row r="2333" spans="1:9" x14ac:dyDescent="0.35">
      <c r="A2333" s="321">
        <f t="shared" si="204"/>
        <v>42100.708333327762</v>
      </c>
      <c r="B2333" s="303"/>
      <c r="C2333" s="303">
        <v>2298</v>
      </c>
      <c r="D2333" s="304">
        <f>INDEX(Method_calculation!$J$161:$L$184,Output_interface!I2333,Output_interface!H2333)</f>
        <v>0</v>
      </c>
      <c r="E2333" s="304">
        <f>INDEX(Method_calculation!$J$194:$L$217,Output_interface!I2333,Output_interface!H2333)</f>
        <v>0</v>
      </c>
      <c r="G2333" s="1">
        <f>VLOOKUP(A2333+1/48,Interface!$B$118:$D$483,3)</f>
        <v>1</v>
      </c>
      <c r="H2333" s="1">
        <f t="shared" si="201"/>
        <v>1</v>
      </c>
      <c r="I2333" s="1">
        <f t="shared" si="200"/>
        <v>18</v>
      </c>
    </row>
    <row r="2334" spans="1:9" x14ac:dyDescent="0.35">
      <c r="A2334" s="321">
        <f t="shared" si="204"/>
        <v>42100.749999994427</v>
      </c>
      <c r="B2334" s="303"/>
      <c r="C2334" s="303">
        <v>2299</v>
      </c>
      <c r="D2334" s="304">
        <f>INDEX(Method_calculation!$J$161:$L$184,Output_interface!I2334,Output_interface!H2334)</f>
        <v>0</v>
      </c>
      <c r="E2334" s="304">
        <f>INDEX(Method_calculation!$J$194:$L$217,Output_interface!I2334,Output_interface!H2334)</f>
        <v>0</v>
      </c>
      <c r="G2334" s="1">
        <f>VLOOKUP(A2334+1/48,Interface!$B$118:$D$483,3)</f>
        <v>1</v>
      </c>
      <c r="H2334" s="1">
        <f t="shared" si="201"/>
        <v>1</v>
      </c>
      <c r="I2334" s="1">
        <f t="shared" si="200"/>
        <v>19</v>
      </c>
    </row>
    <row r="2335" spans="1:9" x14ac:dyDescent="0.35">
      <c r="A2335" s="321">
        <f t="shared" si="204"/>
        <v>42100.791666661091</v>
      </c>
      <c r="B2335" s="303"/>
      <c r="C2335" s="303">
        <v>2300</v>
      </c>
      <c r="D2335" s="304">
        <f>INDEX(Method_calculation!$J$161:$L$184,Output_interface!I2335,Output_interface!H2335)</f>
        <v>0</v>
      </c>
      <c r="E2335" s="304">
        <f>INDEX(Method_calculation!$J$194:$L$217,Output_interface!I2335,Output_interface!H2335)</f>
        <v>0</v>
      </c>
      <c r="G2335" s="1">
        <f>VLOOKUP(A2335+1/48,Interface!$B$118:$D$483,3)</f>
        <v>1</v>
      </c>
      <c r="H2335" s="1">
        <f t="shared" si="201"/>
        <v>1</v>
      </c>
      <c r="I2335" s="1">
        <f t="shared" si="200"/>
        <v>20</v>
      </c>
    </row>
    <row r="2336" spans="1:9" x14ac:dyDescent="0.35">
      <c r="A2336" s="321">
        <f t="shared" si="204"/>
        <v>42100.833333327755</v>
      </c>
      <c r="B2336" s="303"/>
      <c r="C2336" s="303">
        <v>2301</v>
      </c>
      <c r="D2336" s="304">
        <f>INDEX(Method_calculation!$J$161:$L$184,Output_interface!I2336,Output_interface!H2336)</f>
        <v>0</v>
      </c>
      <c r="E2336" s="304">
        <f>INDEX(Method_calculation!$J$194:$L$217,Output_interface!I2336,Output_interface!H2336)</f>
        <v>0</v>
      </c>
      <c r="G2336" s="1">
        <f>VLOOKUP(A2336+1/48,Interface!$B$118:$D$483,3)</f>
        <v>1</v>
      </c>
      <c r="H2336" s="1">
        <f t="shared" si="201"/>
        <v>1</v>
      </c>
      <c r="I2336" s="1">
        <f t="shared" si="200"/>
        <v>21</v>
      </c>
    </row>
    <row r="2337" spans="1:9" x14ac:dyDescent="0.35">
      <c r="A2337" s="321">
        <f t="shared" si="204"/>
        <v>42100.874999994419</v>
      </c>
      <c r="B2337" s="303"/>
      <c r="C2337" s="303">
        <v>2302</v>
      </c>
      <c r="D2337" s="304">
        <f>INDEX(Method_calculation!$J$161:$L$184,Output_interface!I2337,Output_interface!H2337)</f>
        <v>0</v>
      </c>
      <c r="E2337" s="304">
        <f>INDEX(Method_calculation!$J$194:$L$217,Output_interface!I2337,Output_interface!H2337)</f>
        <v>0</v>
      </c>
      <c r="G2337" s="1">
        <f>VLOOKUP(A2337+1/48,Interface!$B$118:$D$483,3)</f>
        <v>1</v>
      </c>
      <c r="H2337" s="1">
        <f t="shared" si="201"/>
        <v>1</v>
      </c>
      <c r="I2337" s="1">
        <f t="shared" si="200"/>
        <v>22</v>
      </c>
    </row>
    <row r="2338" spans="1:9" x14ac:dyDescent="0.35">
      <c r="A2338" s="321">
        <f t="shared" si="204"/>
        <v>42100.916666661084</v>
      </c>
      <c r="B2338" s="303"/>
      <c r="C2338" s="303">
        <v>2303</v>
      </c>
      <c r="D2338" s="304">
        <f>INDEX(Method_calculation!$J$161:$L$184,Output_interface!I2338,Output_interface!H2338)</f>
        <v>0</v>
      </c>
      <c r="E2338" s="304">
        <f>INDEX(Method_calculation!$J$194:$L$217,Output_interface!I2338,Output_interface!H2338)</f>
        <v>0</v>
      </c>
      <c r="G2338" s="1">
        <f>VLOOKUP(A2338+1/48,Interface!$B$118:$D$483,3)</f>
        <v>1</v>
      </c>
      <c r="H2338" s="1">
        <f t="shared" si="201"/>
        <v>1</v>
      </c>
      <c r="I2338" s="1">
        <f t="shared" si="200"/>
        <v>23</v>
      </c>
    </row>
    <row r="2339" spans="1:9" x14ac:dyDescent="0.35">
      <c r="A2339" s="322">
        <f t="shared" si="204"/>
        <v>42100.958333327748</v>
      </c>
      <c r="B2339" s="306"/>
      <c r="C2339" s="306">
        <v>2304</v>
      </c>
      <c r="D2339" s="307">
        <f>INDEX(Method_calculation!$J$161:$L$184,Output_interface!I2339,Output_interface!H2339)</f>
        <v>0</v>
      </c>
      <c r="E2339" s="307">
        <f>INDEX(Method_calculation!$J$194:$L$217,Output_interface!I2339,Output_interface!H2339)</f>
        <v>0</v>
      </c>
      <c r="G2339" s="1">
        <f>VLOOKUP(A2339+1/48,Interface!$B$118:$D$483,3)</f>
        <v>1</v>
      </c>
      <c r="H2339" s="1">
        <f t="shared" si="201"/>
        <v>1</v>
      </c>
      <c r="I2339" s="1">
        <f t="shared" si="200"/>
        <v>24</v>
      </c>
    </row>
    <row r="2340" spans="1:9" x14ac:dyDescent="0.35">
      <c r="A2340" s="299">
        <f t="shared" si="204"/>
        <v>42100.999999994412</v>
      </c>
      <c r="B2340" s="300" t="str">
        <f t="shared" ref="B2340" si="205">INDEX($H$27:$H$29,H2340)</f>
        <v>Workday</v>
      </c>
      <c r="C2340" s="300">
        <v>2305</v>
      </c>
      <c r="D2340" s="301">
        <f>INDEX(Method_calculation!$J$161:$L$184,Output_interface!I2340,Output_interface!H2340)</f>
        <v>0</v>
      </c>
      <c r="E2340" s="301">
        <f>INDEX(Method_calculation!$J$194:$L$217,Output_interface!I2340,Output_interface!H2340)</f>
        <v>0</v>
      </c>
      <c r="G2340" s="1">
        <f>VLOOKUP(A2340+1/48,Interface!$B$118:$D$483,3)</f>
        <v>2</v>
      </c>
      <c r="H2340" s="1">
        <f t="shared" si="201"/>
        <v>1</v>
      </c>
      <c r="I2340" s="1">
        <f t="shared" ref="I2340:I2403" si="206">MOD(C2340-1,24)+1</f>
        <v>1</v>
      </c>
    </row>
    <row r="2341" spans="1:9" x14ac:dyDescent="0.35">
      <c r="A2341" s="321">
        <f t="shared" si="204"/>
        <v>42101.041666661076</v>
      </c>
      <c r="B2341" s="303"/>
      <c r="C2341" s="303">
        <v>2306</v>
      </c>
      <c r="D2341" s="304">
        <f>INDEX(Method_calculation!$J$161:$L$184,Output_interface!I2341,Output_interface!H2341)</f>
        <v>0</v>
      </c>
      <c r="E2341" s="304">
        <f>INDEX(Method_calculation!$J$194:$L$217,Output_interface!I2341,Output_interface!H2341)</f>
        <v>0</v>
      </c>
      <c r="G2341" s="1">
        <f>VLOOKUP(A2341+1/48,Interface!$B$118:$D$483,3)</f>
        <v>2</v>
      </c>
      <c r="H2341" s="1">
        <f t="shared" ref="H2341:H2404" si="207">IF(G2341=7,3,IF(G2341=6,2,1))</f>
        <v>1</v>
      </c>
      <c r="I2341" s="1">
        <f t="shared" si="206"/>
        <v>2</v>
      </c>
    </row>
    <row r="2342" spans="1:9" x14ac:dyDescent="0.35">
      <c r="A2342" s="321">
        <f t="shared" si="204"/>
        <v>42101.083333327741</v>
      </c>
      <c r="B2342" s="303"/>
      <c r="C2342" s="303">
        <v>2307</v>
      </c>
      <c r="D2342" s="304">
        <f>INDEX(Method_calculation!$J$161:$L$184,Output_interface!I2342,Output_interface!H2342)</f>
        <v>0</v>
      </c>
      <c r="E2342" s="304">
        <f>INDEX(Method_calculation!$J$194:$L$217,Output_interface!I2342,Output_interface!H2342)</f>
        <v>0</v>
      </c>
      <c r="G2342" s="1">
        <f>VLOOKUP(A2342+1/48,Interface!$B$118:$D$483,3)</f>
        <v>2</v>
      </c>
      <c r="H2342" s="1">
        <f t="shared" si="207"/>
        <v>1</v>
      </c>
      <c r="I2342" s="1">
        <f t="shared" si="206"/>
        <v>3</v>
      </c>
    </row>
    <row r="2343" spans="1:9" x14ac:dyDescent="0.35">
      <c r="A2343" s="321">
        <f t="shared" si="204"/>
        <v>42101.124999994405</v>
      </c>
      <c r="B2343" s="303"/>
      <c r="C2343" s="303">
        <v>2308</v>
      </c>
      <c r="D2343" s="304">
        <f>INDEX(Method_calculation!$J$161:$L$184,Output_interface!I2343,Output_interface!H2343)</f>
        <v>0</v>
      </c>
      <c r="E2343" s="304">
        <f>INDEX(Method_calculation!$J$194:$L$217,Output_interface!I2343,Output_interface!H2343)</f>
        <v>0</v>
      </c>
      <c r="G2343" s="1">
        <f>VLOOKUP(A2343+1/48,Interface!$B$118:$D$483,3)</f>
        <v>2</v>
      </c>
      <c r="H2343" s="1">
        <f t="shared" si="207"/>
        <v>1</v>
      </c>
      <c r="I2343" s="1">
        <f t="shared" si="206"/>
        <v>4</v>
      </c>
    </row>
    <row r="2344" spans="1:9" x14ac:dyDescent="0.35">
      <c r="A2344" s="321">
        <f t="shared" si="204"/>
        <v>42101.166666661069</v>
      </c>
      <c r="B2344" s="303"/>
      <c r="C2344" s="303">
        <v>2309</v>
      </c>
      <c r="D2344" s="304">
        <f>INDEX(Method_calculation!$J$161:$L$184,Output_interface!I2344,Output_interface!H2344)</f>
        <v>0</v>
      </c>
      <c r="E2344" s="304">
        <f>INDEX(Method_calculation!$J$194:$L$217,Output_interface!I2344,Output_interface!H2344)</f>
        <v>0</v>
      </c>
      <c r="G2344" s="1">
        <f>VLOOKUP(A2344+1/48,Interface!$B$118:$D$483,3)</f>
        <v>2</v>
      </c>
      <c r="H2344" s="1">
        <f t="shared" si="207"/>
        <v>1</v>
      </c>
      <c r="I2344" s="1">
        <f t="shared" si="206"/>
        <v>5</v>
      </c>
    </row>
    <row r="2345" spans="1:9" x14ac:dyDescent="0.35">
      <c r="A2345" s="321">
        <f t="shared" si="204"/>
        <v>42101.208333327733</v>
      </c>
      <c r="B2345" s="303"/>
      <c r="C2345" s="303">
        <v>2310</v>
      </c>
      <c r="D2345" s="304">
        <f>INDEX(Method_calculation!$J$161:$L$184,Output_interface!I2345,Output_interface!H2345)</f>
        <v>0</v>
      </c>
      <c r="E2345" s="304">
        <f>INDEX(Method_calculation!$J$194:$L$217,Output_interface!I2345,Output_interface!H2345)</f>
        <v>0</v>
      </c>
      <c r="G2345" s="1">
        <f>VLOOKUP(A2345+1/48,Interface!$B$118:$D$483,3)</f>
        <v>2</v>
      </c>
      <c r="H2345" s="1">
        <f t="shared" si="207"/>
        <v>1</v>
      </c>
      <c r="I2345" s="1">
        <f t="shared" si="206"/>
        <v>6</v>
      </c>
    </row>
    <row r="2346" spans="1:9" x14ac:dyDescent="0.35">
      <c r="A2346" s="321">
        <f t="shared" si="204"/>
        <v>42101.249999994398</v>
      </c>
      <c r="B2346" s="303"/>
      <c r="C2346" s="303">
        <v>2311</v>
      </c>
      <c r="D2346" s="304">
        <f>INDEX(Method_calculation!$J$161:$L$184,Output_interface!I2346,Output_interface!H2346)</f>
        <v>0</v>
      </c>
      <c r="E2346" s="304">
        <f>INDEX(Method_calculation!$J$194:$L$217,Output_interface!I2346,Output_interface!H2346)</f>
        <v>0</v>
      </c>
      <c r="G2346" s="1">
        <f>VLOOKUP(A2346+1/48,Interface!$B$118:$D$483,3)</f>
        <v>2</v>
      </c>
      <c r="H2346" s="1">
        <f t="shared" si="207"/>
        <v>1</v>
      </c>
      <c r="I2346" s="1">
        <f t="shared" si="206"/>
        <v>7</v>
      </c>
    </row>
    <row r="2347" spans="1:9" x14ac:dyDescent="0.35">
      <c r="A2347" s="321">
        <f t="shared" si="204"/>
        <v>42101.291666661062</v>
      </c>
      <c r="B2347" s="303"/>
      <c r="C2347" s="303">
        <v>2312</v>
      </c>
      <c r="D2347" s="304">
        <f>INDEX(Method_calculation!$J$161:$L$184,Output_interface!I2347,Output_interface!H2347)</f>
        <v>0</v>
      </c>
      <c r="E2347" s="304">
        <f>INDEX(Method_calculation!$J$194:$L$217,Output_interface!I2347,Output_interface!H2347)</f>
        <v>0</v>
      </c>
      <c r="G2347" s="1">
        <f>VLOOKUP(A2347+1/48,Interface!$B$118:$D$483,3)</f>
        <v>2</v>
      </c>
      <c r="H2347" s="1">
        <f t="shared" si="207"/>
        <v>1</v>
      </c>
      <c r="I2347" s="1">
        <f t="shared" si="206"/>
        <v>8</v>
      </c>
    </row>
    <row r="2348" spans="1:9" x14ac:dyDescent="0.35">
      <c r="A2348" s="321">
        <f t="shared" si="204"/>
        <v>42101.333333327726</v>
      </c>
      <c r="B2348" s="303"/>
      <c r="C2348" s="303">
        <v>2313</v>
      </c>
      <c r="D2348" s="304">
        <f>INDEX(Method_calculation!$J$161:$L$184,Output_interface!I2348,Output_interface!H2348)</f>
        <v>0</v>
      </c>
      <c r="E2348" s="304">
        <f>INDEX(Method_calculation!$J$194:$L$217,Output_interface!I2348,Output_interface!H2348)</f>
        <v>0</v>
      </c>
      <c r="G2348" s="1">
        <f>VLOOKUP(A2348+1/48,Interface!$B$118:$D$483,3)</f>
        <v>2</v>
      </c>
      <c r="H2348" s="1">
        <f t="shared" si="207"/>
        <v>1</v>
      </c>
      <c r="I2348" s="1">
        <f t="shared" si="206"/>
        <v>9</v>
      </c>
    </row>
    <row r="2349" spans="1:9" x14ac:dyDescent="0.35">
      <c r="A2349" s="321">
        <f t="shared" si="204"/>
        <v>42101.37499999439</v>
      </c>
      <c r="B2349" s="303"/>
      <c r="C2349" s="303">
        <v>2314</v>
      </c>
      <c r="D2349" s="304">
        <f>INDEX(Method_calculation!$J$161:$L$184,Output_interface!I2349,Output_interface!H2349)</f>
        <v>0</v>
      </c>
      <c r="E2349" s="304">
        <f>INDEX(Method_calculation!$J$194:$L$217,Output_interface!I2349,Output_interface!H2349)</f>
        <v>0</v>
      </c>
      <c r="G2349" s="1">
        <f>VLOOKUP(A2349+1/48,Interface!$B$118:$D$483,3)</f>
        <v>2</v>
      </c>
      <c r="H2349" s="1">
        <f t="shared" si="207"/>
        <v>1</v>
      </c>
      <c r="I2349" s="1">
        <f t="shared" si="206"/>
        <v>10</v>
      </c>
    </row>
    <row r="2350" spans="1:9" x14ac:dyDescent="0.35">
      <c r="A2350" s="321">
        <f t="shared" si="204"/>
        <v>42101.416666661054</v>
      </c>
      <c r="B2350" s="303"/>
      <c r="C2350" s="303">
        <v>2315</v>
      </c>
      <c r="D2350" s="304">
        <f>INDEX(Method_calculation!$J$161:$L$184,Output_interface!I2350,Output_interface!H2350)</f>
        <v>0</v>
      </c>
      <c r="E2350" s="304">
        <f>INDEX(Method_calculation!$J$194:$L$217,Output_interface!I2350,Output_interface!H2350)</f>
        <v>0</v>
      </c>
      <c r="G2350" s="1">
        <f>VLOOKUP(A2350+1/48,Interface!$B$118:$D$483,3)</f>
        <v>2</v>
      </c>
      <c r="H2350" s="1">
        <f t="shared" si="207"/>
        <v>1</v>
      </c>
      <c r="I2350" s="1">
        <f t="shared" si="206"/>
        <v>11</v>
      </c>
    </row>
    <row r="2351" spans="1:9" x14ac:dyDescent="0.35">
      <c r="A2351" s="321">
        <f t="shared" si="204"/>
        <v>42101.458333327719</v>
      </c>
      <c r="B2351" s="303"/>
      <c r="C2351" s="303">
        <v>2316</v>
      </c>
      <c r="D2351" s="304">
        <f>INDEX(Method_calculation!$J$161:$L$184,Output_interface!I2351,Output_interface!H2351)</f>
        <v>0</v>
      </c>
      <c r="E2351" s="304">
        <f>INDEX(Method_calculation!$J$194:$L$217,Output_interface!I2351,Output_interface!H2351)</f>
        <v>0</v>
      </c>
      <c r="G2351" s="1">
        <f>VLOOKUP(A2351+1/48,Interface!$B$118:$D$483,3)</f>
        <v>2</v>
      </c>
      <c r="H2351" s="1">
        <f t="shared" si="207"/>
        <v>1</v>
      </c>
      <c r="I2351" s="1">
        <f t="shared" si="206"/>
        <v>12</v>
      </c>
    </row>
    <row r="2352" spans="1:9" x14ac:dyDescent="0.35">
      <c r="A2352" s="321">
        <f t="shared" si="204"/>
        <v>42101.499999994383</v>
      </c>
      <c r="B2352" s="303"/>
      <c r="C2352" s="303">
        <v>2317</v>
      </c>
      <c r="D2352" s="304">
        <f>INDEX(Method_calculation!$J$161:$L$184,Output_interface!I2352,Output_interface!H2352)</f>
        <v>0</v>
      </c>
      <c r="E2352" s="304">
        <f>INDEX(Method_calculation!$J$194:$L$217,Output_interface!I2352,Output_interface!H2352)</f>
        <v>0</v>
      </c>
      <c r="G2352" s="1">
        <f>VLOOKUP(A2352+1/48,Interface!$B$118:$D$483,3)</f>
        <v>2</v>
      </c>
      <c r="H2352" s="1">
        <f t="shared" si="207"/>
        <v>1</v>
      </c>
      <c r="I2352" s="1">
        <f t="shared" si="206"/>
        <v>13</v>
      </c>
    </row>
    <row r="2353" spans="1:9" x14ac:dyDescent="0.35">
      <c r="A2353" s="321">
        <f t="shared" si="204"/>
        <v>42101.541666661047</v>
      </c>
      <c r="B2353" s="303"/>
      <c r="C2353" s="303">
        <v>2318</v>
      </c>
      <c r="D2353" s="304">
        <f>INDEX(Method_calculation!$J$161:$L$184,Output_interface!I2353,Output_interface!H2353)</f>
        <v>0</v>
      </c>
      <c r="E2353" s="304">
        <f>INDEX(Method_calculation!$J$194:$L$217,Output_interface!I2353,Output_interface!H2353)</f>
        <v>0</v>
      </c>
      <c r="G2353" s="1">
        <f>VLOOKUP(A2353+1/48,Interface!$B$118:$D$483,3)</f>
        <v>2</v>
      </c>
      <c r="H2353" s="1">
        <f t="shared" si="207"/>
        <v>1</v>
      </c>
      <c r="I2353" s="1">
        <f t="shared" si="206"/>
        <v>14</v>
      </c>
    </row>
    <row r="2354" spans="1:9" x14ac:dyDescent="0.35">
      <c r="A2354" s="321">
        <f t="shared" si="204"/>
        <v>42101.583333327711</v>
      </c>
      <c r="B2354" s="303"/>
      <c r="C2354" s="303">
        <v>2319</v>
      </c>
      <c r="D2354" s="304">
        <f>INDEX(Method_calculation!$J$161:$L$184,Output_interface!I2354,Output_interface!H2354)</f>
        <v>0</v>
      </c>
      <c r="E2354" s="304">
        <f>INDEX(Method_calculation!$J$194:$L$217,Output_interface!I2354,Output_interface!H2354)</f>
        <v>0</v>
      </c>
      <c r="G2354" s="1">
        <f>VLOOKUP(A2354+1/48,Interface!$B$118:$D$483,3)</f>
        <v>2</v>
      </c>
      <c r="H2354" s="1">
        <f t="shared" si="207"/>
        <v>1</v>
      </c>
      <c r="I2354" s="1">
        <f t="shared" si="206"/>
        <v>15</v>
      </c>
    </row>
    <row r="2355" spans="1:9" x14ac:dyDescent="0.35">
      <c r="A2355" s="321">
        <f t="shared" si="204"/>
        <v>42101.624999994376</v>
      </c>
      <c r="B2355" s="303"/>
      <c r="C2355" s="303">
        <v>2320</v>
      </c>
      <c r="D2355" s="304">
        <f>INDEX(Method_calculation!$J$161:$L$184,Output_interface!I2355,Output_interface!H2355)</f>
        <v>0</v>
      </c>
      <c r="E2355" s="304">
        <f>INDEX(Method_calculation!$J$194:$L$217,Output_interface!I2355,Output_interface!H2355)</f>
        <v>0</v>
      </c>
      <c r="G2355" s="1">
        <f>VLOOKUP(A2355+1/48,Interface!$B$118:$D$483,3)</f>
        <v>2</v>
      </c>
      <c r="H2355" s="1">
        <f t="shared" si="207"/>
        <v>1</v>
      </c>
      <c r="I2355" s="1">
        <f t="shared" si="206"/>
        <v>16</v>
      </c>
    </row>
    <row r="2356" spans="1:9" x14ac:dyDescent="0.35">
      <c r="A2356" s="321">
        <f t="shared" si="204"/>
        <v>42101.66666666104</v>
      </c>
      <c r="B2356" s="303"/>
      <c r="C2356" s="303">
        <v>2321</v>
      </c>
      <c r="D2356" s="304">
        <f>INDEX(Method_calculation!$J$161:$L$184,Output_interface!I2356,Output_interface!H2356)</f>
        <v>0</v>
      </c>
      <c r="E2356" s="304">
        <f>INDEX(Method_calculation!$J$194:$L$217,Output_interface!I2356,Output_interface!H2356)</f>
        <v>0</v>
      </c>
      <c r="G2356" s="1">
        <f>VLOOKUP(A2356+1/48,Interface!$B$118:$D$483,3)</f>
        <v>2</v>
      </c>
      <c r="H2356" s="1">
        <f t="shared" si="207"/>
        <v>1</v>
      </c>
      <c r="I2356" s="1">
        <f t="shared" si="206"/>
        <v>17</v>
      </c>
    </row>
    <row r="2357" spans="1:9" x14ac:dyDescent="0.35">
      <c r="A2357" s="321">
        <f t="shared" si="204"/>
        <v>42101.708333327704</v>
      </c>
      <c r="B2357" s="303"/>
      <c r="C2357" s="303">
        <v>2322</v>
      </c>
      <c r="D2357" s="304">
        <f>INDEX(Method_calculation!$J$161:$L$184,Output_interface!I2357,Output_interface!H2357)</f>
        <v>0</v>
      </c>
      <c r="E2357" s="304">
        <f>INDEX(Method_calculation!$J$194:$L$217,Output_interface!I2357,Output_interface!H2357)</f>
        <v>0</v>
      </c>
      <c r="G2357" s="1">
        <f>VLOOKUP(A2357+1/48,Interface!$B$118:$D$483,3)</f>
        <v>2</v>
      </c>
      <c r="H2357" s="1">
        <f t="shared" si="207"/>
        <v>1</v>
      </c>
      <c r="I2357" s="1">
        <f t="shared" si="206"/>
        <v>18</v>
      </c>
    </row>
    <row r="2358" spans="1:9" x14ac:dyDescent="0.35">
      <c r="A2358" s="321">
        <f t="shared" si="204"/>
        <v>42101.749999994368</v>
      </c>
      <c r="B2358" s="303"/>
      <c r="C2358" s="303">
        <v>2323</v>
      </c>
      <c r="D2358" s="304">
        <f>INDEX(Method_calculation!$J$161:$L$184,Output_interface!I2358,Output_interface!H2358)</f>
        <v>0</v>
      </c>
      <c r="E2358" s="304">
        <f>INDEX(Method_calculation!$J$194:$L$217,Output_interface!I2358,Output_interface!H2358)</f>
        <v>0</v>
      </c>
      <c r="G2358" s="1">
        <f>VLOOKUP(A2358+1/48,Interface!$B$118:$D$483,3)</f>
        <v>2</v>
      </c>
      <c r="H2358" s="1">
        <f t="shared" si="207"/>
        <v>1</v>
      </c>
      <c r="I2358" s="1">
        <f t="shared" si="206"/>
        <v>19</v>
      </c>
    </row>
    <row r="2359" spans="1:9" x14ac:dyDescent="0.35">
      <c r="A2359" s="321">
        <f t="shared" si="204"/>
        <v>42101.791666661033</v>
      </c>
      <c r="B2359" s="303"/>
      <c r="C2359" s="303">
        <v>2324</v>
      </c>
      <c r="D2359" s="304">
        <f>INDEX(Method_calculation!$J$161:$L$184,Output_interface!I2359,Output_interface!H2359)</f>
        <v>0</v>
      </c>
      <c r="E2359" s="304">
        <f>INDEX(Method_calculation!$J$194:$L$217,Output_interface!I2359,Output_interface!H2359)</f>
        <v>0</v>
      </c>
      <c r="G2359" s="1">
        <f>VLOOKUP(A2359+1/48,Interface!$B$118:$D$483,3)</f>
        <v>2</v>
      </c>
      <c r="H2359" s="1">
        <f t="shared" si="207"/>
        <v>1</v>
      </c>
      <c r="I2359" s="1">
        <f t="shared" si="206"/>
        <v>20</v>
      </c>
    </row>
    <row r="2360" spans="1:9" x14ac:dyDescent="0.35">
      <c r="A2360" s="321">
        <f t="shared" si="204"/>
        <v>42101.833333327697</v>
      </c>
      <c r="B2360" s="303"/>
      <c r="C2360" s="303">
        <v>2325</v>
      </c>
      <c r="D2360" s="304">
        <f>INDEX(Method_calculation!$J$161:$L$184,Output_interface!I2360,Output_interface!H2360)</f>
        <v>0</v>
      </c>
      <c r="E2360" s="304">
        <f>INDEX(Method_calculation!$J$194:$L$217,Output_interface!I2360,Output_interface!H2360)</f>
        <v>0</v>
      </c>
      <c r="G2360" s="1">
        <f>VLOOKUP(A2360+1/48,Interface!$B$118:$D$483,3)</f>
        <v>2</v>
      </c>
      <c r="H2360" s="1">
        <f t="shared" si="207"/>
        <v>1</v>
      </c>
      <c r="I2360" s="1">
        <f t="shared" si="206"/>
        <v>21</v>
      </c>
    </row>
    <row r="2361" spans="1:9" x14ac:dyDescent="0.35">
      <c r="A2361" s="321">
        <f t="shared" si="204"/>
        <v>42101.874999994361</v>
      </c>
      <c r="B2361" s="303"/>
      <c r="C2361" s="303">
        <v>2326</v>
      </c>
      <c r="D2361" s="304">
        <f>INDEX(Method_calculation!$J$161:$L$184,Output_interface!I2361,Output_interface!H2361)</f>
        <v>0</v>
      </c>
      <c r="E2361" s="304">
        <f>INDEX(Method_calculation!$J$194:$L$217,Output_interface!I2361,Output_interface!H2361)</f>
        <v>0</v>
      </c>
      <c r="G2361" s="1">
        <f>VLOOKUP(A2361+1/48,Interface!$B$118:$D$483,3)</f>
        <v>2</v>
      </c>
      <c r="H2361" s="1">
        <f t="shared" si="207"/>
        <v>1</v>
      </c>
      <c r="I2361" s="1">
        <f t="shared" si="206"/>
        <v>22</v>
      </c>
    </row>
    <row r="2362" spans="1:9" x14ac:dyDescent="0.35">
      <c r="A2362" s="321">
        <f t="shared" si="204"/>
        <v>42101.916666661025</v>
      </c>
      <c r="B2362" s="303"/>
      <c r="C2362" s="303">
        <v>2327</v>
      </c>
      <c r="D2362" s="304">
        <f>INDEX(Method_calculation!$J$161:$L$184,Output_interface!I2362,Output_interface!H2362)</f>
        <v>0</v>
      </c>
      <c r="E2362" s="304">
        <f>INDEX(Method_calculation!$J$194:$L$217,Output_interface!I2362,Output_interface!H2362)</f>
        <v>0</v>
      </c>
      <c r="G2362" s="1">
        <f>VLOOKUP(A2362+1/48,Interface!$B$118:$D$483,3)</f>
        <v>2</v>
      </c>
      <c r="H2362" s="1">
        <f t="shared" si="207"/>
        <v>1</v>
      </c>
      <c r="I2362" s="1">
        <f t="shared" si="206"/>
        <v>23</v>
      </c>
    </row>
    <row r="2363" spans="1:9" x14ac:dyDescent="0.35">
      <c r="A2363" s="322">
        <f t="shared" si="204"/>
        <v>42101.95833332769</v>
      </c>
      <c r="B2363" s="306"/>
      <c r="C2363" s="306">
        <v>2328</v>
      </c>
      <c r="D2363" s="307">
        <f>INDEX(Method_calculation!$J$161:$L$184,Output_interface!I2363,Output_interface!H2363)</f>
        <v>0</v>
      </c>
      <c r="E2363" s="307">
        <f>INDEX(Method_calculation!$J$194:$L$217,Output_interface!I2363,Output_interface!H2363)</f>
        <v>0</v>
      </c>
      <c r="G2363" s="1">
        <f>VLOOKUP(A2363+1/48,Interface!$B$118:$D$483,3)</f>
        <v>2</v>
      </c>
      <c r="H2363" s="1">
        <f t="shared" si="207"/>
        <v>1</v>
      </c>
      <c r="I2363" s="1">
        <f t="shared" si="206"/>
        <v>24</v>
      </c>
    </row>
    <row r="2364" spans="1:9" x14ac:dyDescent="0.35">
      <c r="A2364" s="299">
        <f t="shared" si="204"/>
        <v>42101.999999994354</v>
      </c>
      <c r="B2364" s="300" t="str">
        <f t="shared" ref="B2364" si="208">INDEX($H$27:$H$29,H2364)</f>
        <v>Workday</v>
      </c>
      <c r="C2364" s="300">
        <v>2329</v>
      </c>
      <c r="D2364" s="301">
        <f>INDEX(Method_calculation!$J$161:$L$184,Output_interface!I2364,Output_interface!H2364)</f>
        <v>0</v>
      </c>
      <c r="E2364" s="301">
        <f>INDEX(Method_calculation!$J$194:$L$217,Output_interface!I2364,Output_interface!H2364)</f>
        <v>0</v>
      </c>
      <c r="G2364" s="1">
        <f>VLOOKUP(A2364+1/48,Interface!$B$118:$D$483,3)</f>
        <v>3</v>
      </c>
      <c r="H2364" s="1">
        <f t="shared" si="207"/>
        <v>1</v>
      </c>
      <c r="I2364" s="1">
        <f t="shared" si="206"/>
        <v>1</v>
      </c>
    </row>
    <row r="2365" spans="1:9" x14ac:dyDescent="0.35">
      <c r="A2365" s="321">
        <f t="shared" si="204"/>
        <v>42102.041666661018</v>
      </c>
      <c r="B2365" s="303"/>
      <c r="C2365" s="303">
        <v>2330</v>
      </c>
      <c r="D2365" s="304">
        <f>INDEX(Method_calculation!$J$161:$L$184,Output_interface!I2365,Output_interface!H2365)</f>
        <v>0</v>
      </c>
      <c r="E2365" s="304">
        <f>INDEX(Method_calculation!$J$194:$L$217,Output_interface!I2365,Output_interface!H2365)</f>
        <v>0</v>
      </c>
      <c r="G2365" s="1">
        <f>VLOOKUP(A2365+1/48,Interface!$B$118:$D$483,3)</f>
        <v>3</v>
      </c>
      <c r="H2365" s="1">
        <f t="shared" si="207"/>
        <v>1</v>
      </c>
      <c r="I2365" s="1">
        <f t="shared" si="206"/>
        <v>2</v>
      </c>
    </row>
    <row r="2366" spans="1:9" x14ac:dyDescent="0.35">
      <c r="A2366" s="321">
        <f t="shared" si="204"/>
        <v>42102.083333327682</v>
      </c>
      <c r="B2366" s="303"/>
      <c r="C2366" s="303">
        <v>2331</v>
      </c>
      <c r="D2366" s="304">
        <f>INDEX(Method_calculation!$J$161:$L$184,Output_interface!I2366,Output_interface!H2366)</f>
        <v>0</v>
      </c>
      <c r="E2366" s="304">
        <f>INDEX(Method_calculation!$J$194:$L$217,Output_interface!I2366,Output_interface!H2366)</f>
        <v>0</v>
      </c>
      <c r="G2366" s="1">
        <f>VLOOKUP(A2366+1/48,Interface!$B$118:$D$483,3)</f>
        <v>3</v>
      </c>
      <c r="H2366" s="1">
        <f t="shared" si="207"/>
        <v>1</v>
      </c>
      <c r="I2366" s="1">
        <f t="shared" si="206"/>
        <v>3</v>
      </c>
    </row>
    <row r="2367" spans="1:9" x14ac:dyDescent="0.35">
      <c r="A2367" s="321">
        <f t="shared" si="204"/>
        <v>42102.124999994347</v>
      </c>
      <c r="B2367" s="303"/>
      <c r="C2367" s="303">
        <v>2332</v>
      </c>
      <c r="D2367" s="304">
        <f>INDEX(Method_calculation!$J$161:$L$184,Output_interface!I2367,Output_interface!H2367)</f>
        <v>0</v>
      </c>
      <c r="E2367" s="304">
        <f>INDEX(Method_calculation!$J$194:$L$217,Output_interface!I2367,Output_interface!H2367)</f>
        <v>0</v>
      </c>
      <c r="G2367" s="1">
        <f>VLOOKUP(A2367+1/48,Interface!$B$118:$D$483,3)</f>
        <v>3</v>
      </c>
      <c r="H2367" s="1">
        <f t="shared" si="207"/>
        <v>1</v>
      </c>
      <c r="I2367" s="1">
        <f t="shared" si="206"/>
        <v>4</v>
      </c>
    </row>
    <row r="2368" spans="1:9" x14ac:dyDescent="0.35">
      <c r="A2368" s="321">
        <f t="shared" si="204"/>
        <v>42102.166666661011</v>
      </c>
      <c r="B2368" s="303"/>
      <c r="C2368" s="303">
        <v>2333</v>
      </c>
      <c r="D2368" s="304">
        <f>INDEX(Method_calculation!$J$161:$L$184,Output_interface!I2368,Output_interface!H2368)</f>
        <v>0</v>
      </c>
      <c r="E2368" s="304">
        <f>INDEX(Method_calculation!$J$194:$L$217,Output_interface!I2368,Output_interface!H2368)</f>
        <v>0</v>
      </c>
      <c r="G2368" s="1">
        <f>VLOOKUP(A2368+1/48,Interface!$B$118:$D$483,3)</f>
        <v>3</v>
      </c>
      <c r="H2368" s="1">
        <f t="shared" si="207"/>
        <v>1</v>
      </c>
      <c r="I2368" s="1">
        <f t="shared" si="206"/>
        <v>5</v>
      </c>
    </row>
    <row r="2369" spans="1:9" x14ac:dyDescent="0.35">
      <c r="A2369" s="321">
        <f t="shared" si="204"/>
        <v>42102.208333327675</v>
      </c>
      <c r="B2369" s="303"/>
      <c r="C2369" s="303">
        <v>2334</v>
      </c>
      <c r="D2369" s="304">
        <f>INDEX(Method_calculation!$J$161:$L$184,Output_interface!I2369,Output_interface!H2369)</f>
        <v>0</v>
      </c>
      <c r="E2369" s="304">
        <f>INDEX(Method_calculation!$J$194:$L$217,Output_interface!I2369,Output_interface!H2369)</f>
        <v>0</v>
      </c>
      <c r="G2369" s="1">
        <f>VLOOKUP(A2369+1/48,Interface!$B$118:$D$483,3)</f>
        <v>3</v>
      </c>
      <c r="H2369" s="1">
        <f t="shared" si="207"/>
        <v>1</v>
      </c>
      <c r="I2369" s="1">
        <f t="shared" si="206"/>
        <v>6</v>
      </c>
    </row>
    <row r="2370" spans="1:9" x14ac:dyDescent="0.35">
      <c r="A2370" s="321">
        <f t="shared" si="204"/>
        <v>42102.249999994339</v>
      </c>
      <c r="B2370" s="303"/>
      <c r="C2370" s="303">
        <v>2335</v>
      </c>
      <c r="D2370" s="304">
        <f>INDEX(Method_calculation!$J$161:$L$184,Output_interface!I2370,Output_interface!H2370)</f>
        <v>0</v>
      </c>
      <c r="E2370" s="304">
        <f>INDEX(Method_calculation!$J$194:$L$217,Output_interface!I2370,Output_interface!H2370)</f>
        <v>0</v>
      </c>
      <c r="G2370" s="1">
        <f>VLOOKUP(A2370+1/48,Interface!$B$118:$D$483,3)</f>
        <v>3</v>
      </c>
      <c r="H2370" s="1">
        <f t="shared" si="207"/>
        <v>1</v>
      </c>
      <c r="I2370" s="1">
        <f t="shared" si="206"/>
        <v>7</v>
      </c>
    </row>
    <row r="2371" spans="1:9" x14ac:dyDescent="0.35">
      <c r="A2371" s="321">
        <f t="shared" si="204"/>
        <v>42102.291666661004</v>
      </c>
      <c r="B2371" s="303"/>
      <c r="C2371" s="303">
        <v>2336</v>
      </c>
      <c r="D2371" s="304">
        <f>INDEX(Method_calculation!$J$161:$L$184,Output_interface!I2371,Output_interface!H2371)</f>
        <v>0</v>
      </c>
      <c r="E2371" s="304">
        <f>INDEX(Method_calculation!$J$194:$L$217,Output_interface!I2371,Output_interface!H2371)</f>
        <v>0</v>
      </c>
      <c r="G2371" s="1">
        <f>VLOOKUP(A2371+1/48,Interface!$B$118:$D$483,3)</f>
        <v>3</v>
      </c>
      <c r="H2371" s="1">
        <f t="shared" si="207"/>
        <v>1</v>
      </c>
      <c r="I2371" s="1">
        <f t="shared" si="206"/>
        <v>8</v>
      </c>
    </row>
    <row r="2372" spans="1:9" x14ac:dyDescent="0.35">
      <c r="A2372" s="321">
        <f t="shared" si="204"/>
        <v>42102.333333327668</v>
      </c>
      <c r="B2372" s="303"/>
      <c r="C2372" s="303">
        <v>2337</v>
      </c>
      <c r="D2372" s="304">
        <f>INDEX(Method_calculation!$J$161:$L$184,Output_interface!I2372,Output_interface!H2372)</f>
        <v>0</v>
      </c>
      <c r="E2372" s="304">
        <f>INDEX(Method_calculation!$J$194:$L$217,Output_interface!I2372,Output_interface!H2372)</f>
        <v>0</v>
      </c>
      <c r="G2372" s="1">
        <f>VLOOKUP(A2372+1/48,Interface!$B$118:$D$483,3)</f>
        <v>3</v>
      </c>
      <c r="H2372" s="1">
        <f t="shared" si="207"/>
        <v>1</v>
      </c>
      <c r="I2372" s="1">
        <f t="shared" si="206"/>
        <v>9</v>
      </c>
    </row>
    <row r="2373" spans="1:9" x14ac:dyDescent="0.35">
      <c r="A2373" s="321">
        <f t="shared" si="204"/>
        <v>42102.374999994332</v>
      </c>
      <c r="B2373" s="303"/>
      <c r="C2373" s="303">
        <v>2338</v>
      </c>
      <c r="D2373" s="304">
        <f>INDEX(Method_calculation!$J$161:$L$184,Output_interface!I2373,Output_interface!H2373)</f>
        <v>0</v>
      </c>
      <c r="E2373" s="304">
        <f>INDEX(Method_calculation!$J$194:$L$217,Output_interface!I2373,Output_interface!H2373)</f>
        <v>0</v>
      </c>
      <c r="G2373" s="1">
        <f>VLOOKUP(A2373+1/48,Interface!$B$118:$D$483,3)</f>
        <v>3</v>
      </c>
      <c r="H2373" s="1">
        <f t="shared" si="207"/>
        <v>1</v>
      </c>
      <c r="I2373" s="1">
        <f t="shared" si="206"/>
        <v>10</v>
      </c>
    </row>
    <row r="2374" spans="1:9" x14ac:dyDescent="0.35">
      <c r="A2374" s="321">
        <f t="shared" si="204"/>
        <v>42102.416666660996</v>
      </c>
      <c r="B2374" s="303"/>
      <c r="C2374" s="303">
        <v>2339</v>
      </c>
      <c r="D2374" s="304">
        <f>INDEX(Method_calculation!$J$161:$L$184,Output_interface!I2374,Output_interface!H2374)</f>
        <v>0</v>
      </c>
      <c r="E2374" s="304">
        <f>INDEX(Method_calculation!$J$194:$L$217,Output_interface!I2374,Output_interface!H2374)</f>
        <v>0</v>
      </c>
      <c r="G2374" s="1">
        <f>VLOOKUP(A2374+1/48,Interface!$B$118:$D$483,3)</f>
        <v>3</v>
      </c>
      <c r="H2374" s="1">
        <f t="shared" si="207"/>
        <v>1</v>
      </c>
      <c r="I2374" s="1">
        <f t="shared" si="206"/>
        <v>11</v>
      </c>
    </row>
    <row r="2375" spans="1:9" x14ac:dyDescent="0.35">
      <c r="A2375" s="321">
        <f t="shared" si="204"/>
        <v>42102.458333327661</v>
      </c>
      <c r="B2375" s="303"/>
      <c r="C2375" s="303">
        <v>2340</v>
      </c>
      <c r="D2375" s="304">
        <f>INDEX(Method_calculation!$J$161:$L$184,Output_interface!I2375,Output_interface!H2375)</f>
        <v>0</v>
      </c>
      <c r="E2375" s="304">
        <f>INDEX(Method_calculation!$J$194:$L$217,Output_interface!I2375,Output_interface!H2375)</f>
        <v>0</v>
      </c>
      <c r="G2375" s="1">
        <f>VLOOKUP(A2375+1/48,Interface!$B$118:$D$483,3)</f>
        <v>3</v>
      </c>
      <c r="H2375" s="1">
        <f t="shared" si="207"/>
        <v>1</v>
      </c>
      <c r="I2375" s="1">
        <f t="shared" si="206"/>
        <v>12</v>
      </c>
    </row>
    <row r="2376" spans="1:9" x14ac:dyDescent="0.35">
      <c r="A2376" s="321">
        <f t="shared" si="204"/>
        <v>42102.499999994325</v>
      </c>
      <c r="B2376" s="303"/>
      <c r="C2376" s="303">
        <v>2341</v>
      </c>
      <c r="D2376" s="304">
        <f>INDEX(Method_calculation!$J$161:$L$184,Output_interface!I2376,Output_interface!H2376)</f>
        <v>0</v>
      </c>
      <c r="E2376" s="304">
        <f>INDEX(Method_calculation!$J$194:$L$217,Output_interface!I2376,Output_interface!H2376)</f>
        <v>0</v>
      </c>
      <c r="G2376" s="1">
        <f>VLOOKUP(A2376+1/48,Interface!$B$118:$D$483,3)</f>
        <v>3</v>
      </c>
      <c r="H2376" s="1">
        <f t="shared" si="207"/>
        <v>1</v>
      </c>
      <c r="I2376" s="1">
        <f t="shared" si="206"/>
        <v>13</v>
      </c>
    </row>
    <row r="2377" spans="1:9" x14ac:dyDescent="0.35">
      <c r="A2377" s="321">
        <f t="shared" si="204"/>
        <v>42102.541666660989</v>
      </c>
      <c r="B2377" s="303"/>
      <c r="C2377" s="303">
        <v>2342</v>
      </c>
      <c r="D2377" s="304">
        <f>INDEX(Method_calculation!$J$161:$L$184,Output_interface!I2377,Output_interface!H2377)</f>
        <v>0</v>
      </c>
      <c r="E2377" s="304">
        <f>INDEX(Method_calculation!$J$194:$L$217,Output_interface!I2377,Output_interface!H2377)</f>
        <v>0</v>
      </c>
      <c r="G2377" s="1">
        <f>VLOOKUP(A2377+1/48,Interface!$B$118:$D$483,3)</f>
        <v>3</v>
      </c>
      <c r="H2377" s="1">
        <f t="shared" si="207"/>
        <v>1</v>
      </c>
      <c r="I2377" s="1">
        <f t="shared" si="206"/>
        <v>14</v>
      </c>
    </row>
    <row r="2378" spans="1:9" x14ac:dyDescent="0.35">
      <c r="A2378" s="321">
        <f t="shared" si="204"/>
        <v>42102.583333327653</v>
      </c>
      <c r="B2378" s="303"/>
      <c r="C2378" s="303">
        <v>2343</v>
      </c>
      <c r="D2378" s="304">
        <f>INDEX(Method_calculation!$J$161:$L$184,Output_interface!I2378,Output_interface!H2378)</f>
        <v>0</v>
      </c>
      <c r="E2378" s="304">
        <f>INDEX(Method_calculation!$J$194:$L$217,Output_interface!I2378,Output_interface!H2378)</f>
        <v>0</v>
      </c>
      <c r="G2378" s="1">
        <f>VLOOKUP(A2378+1/48,Interface!$B$118:$D$483,3)</f>
        <v>3</v>
      </c>
      <c r="H2378" s="1">
        <f t="shared" si="207"/>
        <v>1</v>
      </c>
      <c r="I2378" s="1">
        <f t="shared" si="206"/>
        <v>15</v>
      </c>
    </row>
    <row r="2379" spans="1:9" x14ac:dyDescent="0.35">
      <c r="A2379" s="321">
        <f t="shared" si="204"/>
        <v>42102.624999994317</v>
      </c>
      <c r="B2379" s="303"/>
      <c r="C2379" s="303">
        <v>2344</v>
      </c>
      <c r="D2379" s="304">
        <f>INDEX(Method_calculation!$J$161:$L$184,Output_interface!I2379,Output_interface!H2379)</f>
        <v>0</v>
      </c>
      <c r="E2379" s="304">
        <f>INDEX(Method_calculation!$J$194:$L$217,Output_interface!I2379,Output_interface!H2379)</f>
        <v>0</v>
      </c>
      <c r="G2379" s="1">
        <f>VLOOKUP(A2379+1/48,Interface!$B$118:$D$483,3)</f>
        <v>3</v>
      </c>
      <c r="H2379" s="1">
        <f t="shared" si="207"/>
        <v>1</v>
      </c>
      <c r="I2379" s="1">
        <f t="shared" si="206"/>
        <v>16</v>
      </c>
    </row>
    <row r="2380" spans="1:9" x14ac:dyDescent="0.35">
      <c r="A2380" s="321">
        <f t="shared" si="204"/>
        <v>42102.666666660982</v>
      </c>
      <c r="B2380" s="303"/>
      <c r="C2380" s="303">
        <v>2345</v>
      </c>
      <c r="D2380" s="304">
        <f>INDEX(Method_calculation!$J$161:$L$184,Output_interface!I2380,Output_interface!H2380)</f>
        <v>0</v>
      </c>
      <c r="E2380" s="304">
        <f>INDEX(Method_calculation!$J$194:$L$217,Output_interface!I2380,Output_interface!H2380)</f>
        <v>0</v>
      </c>
      <c r="G2380" s="1">
        <f>VLOOKUP(A2380+1/48,Interface!$B$118:$D$483,3)</f>
        <v>3</v>
      </c>
      <c r="H2380" s="1">
        <f t="shared" si="207"/>
        <v>1</v>
      </c>
      <c r="I2380" s="1">
        <f t="shared" si="206"/>
        <v>17</v>
      </c>
    </row>
    <row r="2381" spans="1:9" x14ac:dyDescent="0.35">
      <c r="A2381" s="321">
        <f t="shared" si="204"/>
        <v>42102.708333327646</v>
      </c>
      <c r="B2381" s="303"/>
      <c r="C2381" s="303">
        <v>2346</v>
      </c>
      <c r="D2381" s="304">
        <f>INDEX(Method_calculation!$J$161:$L$184,Output_interface!I2381,Output_interface!H2381)</f>
        <v>0</v>
      </c>
      <c r="E2381" s="304">
        <f>INDEX(Method_calculation!$J$194:$L$217,Output_interface!I2381,Output_interface!H2381)</f>
        <v>0</v>
      </c>
      <c r="G2381" s="1">
        <f>VLOOKUP(A2381+1/48,Interface!$B$118:$D$483,3)</f>
        <v>3</v>
      </c>
      <c r="H2381" s="1">
        <f t="shared" si="207"/>
        <v>1</v>
      </c>
      <c r="I2381" s="1">
        <f t="shared" si="206"/>
        <v>18</v>
      </c>
    </row>
    <row r="2382" spans="1:9" x14ac:dyDescent="0.35">
      <c r="A2382" s="321">
        <f t="shared" si="204"/>
        <v>42102.74999999431</v>
      </c>
      <c r="B2382" s="303"/>
      <c r="C2382" s="303">
        <v>2347</v>
      </c>
      <c r="D2382" s="304">
        <f>INDEX(Method_calculation!$J$161:$L$184,Output_interface!I2382,Output_interface!H2382)</f>
        <v>0</v>
      </c>
      <c r="E2382" s="304">
        <f>INDEX(Method_calculation!$J$194:$L$217,Output_interface!I2382,Output_interface!H2382)</f>
        <v>0</v>
      </c>
      <c r="G2382" s="1">
        <f>VLOOKUP(A2382+1/48,Interface!$B$118:$D$483,3)</f>
        <v>3</v>
      </c>
      <c r="H2382" s="1">
        <f t="shared" si="207"/>
        <v>1</v>
      </c>
      <c r="I2382" s="1">
        <f t="shared" si="206"/>
        <v>19</v>
      </c>
    </row>
    <row r="2383" spans="1:9" x14ac:dyDescent="0.35">
      <c r="A2383" s="321">
        <f t="shared" si="204"/>
        <v>42102.791666660974</v>
      </c>
      <c r="B2383" s="303"/>
      <c r="C2383" s="303">
        <v>2348</v>
      </c>
      <c r="D2383" s="304">
        <f>INDEX(Method_calculation!$J$161:$L$184,Output_interface!I2383,Output_interface!H2383)</f>
        <v>0</v>
      </c>
      <c r="E2383" s="304">
        <f>INDEX(Method_calculation!$J$194:$L$217,Output_interface!I2383,Output_interface!H2383)</f>
        <v>0</v>
      </c>
      <c r="G2383" s="1">
        <f>VLOOKUP(A2383+1/48,Interface!$B$118:$D$483,3)</f>
        <v>3</v>
      </c>
      <c r="H2383" s="1">
        <f t="shared" si="207"/>
        <v>1</v>
      </c>
      <c r="I2383" s="1">
        <f t="shared" si="206"/>
        <v>20</v>
      </c>
    </row>
    <row r="2384" spans="1:9" x14ac:dyDescent="0.35">
      <c r="A2384" s="321">
        <f t="shared" ref="A2384:A2447" si="209">+A2383+1/24</f>
        <v>42102.833333327639</v>
      </c>
      <c r="B2384" s="303"/>
      <c r="C2384" s="303">
        <v>2349</v>
      </c>
      <c r="D2384" s="304">
        <f>INDEX(Method_calculation!$J$161:$L$184,Output_interface!I2384,Output_interface!H2384)</f>
        <v>0</v>
      </c>
      <c r="E2384" s="304">
        <f>INDEX(Method_calculation!$J$194:$L$217,Output_interface!I2384,Output_interface!H2384)</f>
        <v>0</v>
      </c>
      <c r="G2384" s="1">
        <f>VLOOKUP(A2384+1/48,Interface!$B$118:$D$483,3)</f>
        <v>3</v>
      </c>
      <c r="H2384" s="1">
        <f t="shared" si="207"/>
        <v>1</v>
      </c>
      <c r="I2384" s="1">
        <f t="shared" si="206"/>
        <v>21</v>
      </c>
    </row>
    <row r="2385" spans="1:9" x14ac:dyDescent="0.35">
      <c r="A2385" s="321">
        <f t="shared" si="209"/>
        <v>42102.874999994303</v>
      </c>
      <c r="B2385" s="303"/>
      <c r="C2385" s="303">
        <v>2350</v>
      </c>
      <c r="D2385" s="304">
        <f>INDEX(Method_calculation!$J$161:$L$184,Output_interface!I2385,Output_interface!H2385)</f>
        <v>0</v>
      </c>
      <c r="E2385" s="304">
        <f>INDEX(Method_calculation!$J$194:$L$217,Output_interface!I2385,Output_interface!H2385)</f>
        <v>0</v>
      </c>
      <c r="G2385" s="1">
        <f>VLOOKUP(A2385+1/48,Interface!$B$118:$D$483,3)</f>
        <v>3</v>
      </c>
      <c r="H2385" s="1">
        <f t="shared" si="207"/>
        <v>1</v>
      </c>
      <c r="I2385" s="1">
        <f t="shared" si="206"/>
        <v>22</v>
      </c>
    </row>
    <row r="2386" spans="1:9" x14ac:dyDescent="0.35">
      <c r="A2386" s="321">
        <f t="shared" si="209"/>
        <v>42102.916666660967</v>
      </c>
      <c r="B2386" s="303"/>
      <c r="C2386" s="303">
        <v>2351</v>
      </c>
      <c r="D2386" s="304">
        <f>INDEX(Method_calculation!$J$161:$L$184,Output_interface!I2386,Output_interface!H2386)</f>
        <v>0</v>
      </c>
      <c r="E2386" s="304">
        <f>INDEX(Method_calculation!$J$194:$L$217,Output_interface!I2386,Output_interface!H2386)</f>
        <v>0</v>
      </c>
      <c r="G2386" s="1">
        <f>VLOOKUP(A2386+1/48,Interface!$B$118:$D$483,3)</f>
        <v>3</v>
      </c>
      <c r="H2386" s="1">
        <f t="shared" si="207"/>
        <v>1</v>
      </c>
      <c r="I2386" s="1">
        <f t="shared" si="206"/>
        <v>23</v>
      </c>
    </row>
    <row r="2387" spans="1:9" x14ac:dyDescent="0.35">
      <c r="A2387" s="322">
        <f t="shared" si="209"/>
        <v>42102.958333327631</v>
      </c>
      <c r="B2387" s="306"/>
      <c r="C2387" s="306">
        <v>2352</v>
      </c>
      <c r="D2387" s="307">
        <f>INDEX(Method_calculation!$J$161:$L$184,Output_interface!I2387,Output_interface!H2387)</f>
        <v>0</v>
      </c>
      <c r="E2387" s="307">
        <f>INDEX(Method_calculation!$J$194:$L$217,Output_interface!I2387,Output_interface!H2387)</f>
        <v>0</v>
      </c>
      <c r="G2387" s="1">
        <f>VLOOKUP(A2387+1/48,Interface!$B$118:$D$483,3)</f>
        <v>3</v>
      </c>
      <c r="H2387" s="1">
        <f t="shared" si="207"/>
        <v>1</v>
      </c>
      <c r="I2387" s="1">
        <f t="shared" si="206"/>
        <v>24</v>
      </c>
    </row>
    <row r="2388" spans="1:9" x14ac:dyDescent="0.35">
      <c r="A2388" s="299">
        <f t="shared" si="209"/>
        <v>42102.999999994296</v>
      </c>
      <c r="B2388" s="300" t="str">
        <f t="shared" ref="B2388" si="210">INDEX($H$27:$H$29,H2388)</f>
        <v>Workday</v>
      </c>
      <c r="C2388" s="300">
        <v>2353</v>
      </c>
      <c r="D2388" s="301">
        <f>INDEX(Method_calculation!$J$161:$L$184,Output_interface!I2388,Output_interface!H2388)</f>
        <v>0</v>
      </c>
      <c r="E2388" s="301">
        <f>INDEX(Method_calculation!$J$194:$L$217,Output_interface!I2388,Output_interface!H2388)</f>
        <v>0</v>
      </c>
      <c r="G2388" s="1">
        <f>VLOOKUP(A2388+1/48,Interface!$B$118:$D$483,3)</f>
        <v>4</v>
      </c>
      <c r="H2388" s="1">
        <f t="shared" si="207"/>
        <v>1</v>
      </c>
      <c r="I2388" s="1">
        <f t="shared" si="206"/>
        <v>1</v>
      </c>
    </row>
    <row r="2389" spans="1:9" x14ac:dyDescent="0.35">
      <c r="A2389" s="321">
        <f t="shared" si="209"/>
        <v>42103.04166666096</v>
      </c>
      <c r="B2389" s="303"/>
      <c r="C2389" s="303">
        <v>2354</v>
      </c>
      <c r="D2389" s="304">
        <f>INDEX(Method_calculation!$J$161:$L$184,Output_interface!I2389,Output_interface!H2389)</f>
        <v>0</v>
      </c>
      <c r="E2389" s="304">
        <f>INDEX(Method_calculation!$J$194:$L$217,Output_interface!I2389,Output_interface!H2389)</f>
        <v>0</v>
      </c>
      <c r="G2389" s="1">
        <f>VLOOKUP(A2389+1/48,Interface!$B$118:$D$483,3)</f>
        <v>4</v>
      </c>
      <c r="H2389" s="1">
        <f t="shared" si="207"/>
        <v>1</v>
      </c>
      <c r="I2389" s="1">
        <f t="shared" si="206"/>
        <v>2</v>
      </c>
    </row>
    <row r="2390" spans="1:9" x14ac:dyDescent="0.35">
      <c r="A2390" s="321">
        <f t="shared" si="209"/>
        <v>42103.083333327624</v>
      </c>
      <c r="B2390" s="303"/>
      <c r="C2390" s="303">
        <v>2355</v>
      </c>
      <c r="D2390" s="304">
        <f>INDEX(Method_calculation!$J$161:$L$184,Output_interface!I2390,Output_interface!H2390)</f>
        <v>0</v>
      </c>
      <c r="E2390" s="304">
        <f>INDEX(Method_calculation!$J$194:$L$217,Output_interface!I2390,Output_interface!H2390)</f>
        <v>0</v>
      </c>
      <c r="G2390" s="1">
        <f>VLOOKUP(A2390+1/48,Interface!$B$118:$D$483,3)</f>
        <v>4</v>
      </c>
      <c r="H2390" s="1">
        <f t="shared" si="207"/>
        <v>1</v>
      </c>
      <c r="I2390" s="1">
        <f t="shared" si="206"/>
        <v>3</v>
      </c>
    </row>
    <row r="2391" spans="1:9" x14ac:dyDescent="0.35">
      <c r="A2391" s="321">
        <f t="shared" si="209"/>
        <v>42103.124999994288</v>
      </c>
      <c r="B2391" s="303"/>
      <c r="C2391" s="303">
        <v>2356</v>
      </c>
      <c r="D2391" s="304">
        <f>INDEX(Method_calculation!$J$161:$L$184,Output_interface!I2391,Output_interface!H2391)</f>
        <v>0</v>
      </c>
      <c r="E2391" s="304">
        <f>INDEX(Method_calculation!$J$194:$L$217,Output_interface!I2391,Output_interface!H2391)</f>
        <v>0</v>
      </c>
      <c r="G2391" s="1">
        <f>VLOOKUP(A2391+1/48,Interface!$B$118:$D$483,3)</f>
        <v>4</v>
      </c>
      <c r="H2391" s="1">
        <f t="shared" si="207"/>
        <v>1</v>
      </c>
      <c r="I2391" s="1">
        <f t="shared" si="206"/>
        <v>4</v>
      </c>
    </row>
    <row r="2392" spans="1:9" x14ac:dyDescent="0.35">
      <c r="A2392" s="321">
        <f t="shared" si="209"/>
        <v>42103.166666660953</v>
      </c>
      <c r="B2392" s="303"/>
      <c r="C2392" s="303">
        <v>2357</v>
      </c>
      <c r="D2392" s="304">
        <f>INDEX(Method_calculation!$J$161:$L$184,Output_interface!I2392,Output_interface!H2392)</f>
        <v>0</v>
      </c>
      <c r="E2392" s="304">
        <f>INDEX(Method_calculation!$J$194:$L$217,Output_interface!I2392,Output_interface!H2392)</f>
        <v>0</v>
      </c>
      <c r="G2392" s="1">
        <f>VLOOKUP(A2392+1/48,Interface!$B$118:$D$483,3)</f>
        <v>4</v>
      </c>
      <c r="H2392" s="1">
        <f t="shared" si="207"/>
        <v>1</v>
      </c>
      <c r="I2392" s="1">
        <f t="shared" si="206"/>
        <v>5</v>
      </c>
    </row>
    <row r="2393" spans="1:9" x14ac:dyDescent="0.35">
      <c r="A2393" s="321">
        <f t="shared" si="209"/>
        <v>42103.208333327617</v>
      </c>
      <c r="B2393" s="303"/>
      <c r="C2393" s="303">
        <v>2358</v>
      </c>
      <c r="D2393" s="304">
        <f>INDEX(Method_calculation!$J$161:$L$184,Output_interface!I2393,Output_interface!H2393)</f>
        <v>0</v>
      </c>
      <c r="E2393" s="304">
        <f>INDEX(Method_calculation!$J$194:$L$217,Output_interface!I2393,Output_interface!H2393)</f>
        <v>0</v>
      </c>
      <c r="G2393" s="1">
        <f>VLOOKUP(A2393+1/48,Interface!$B$118:$D$483,3)</f>
        <v>4</v>
      </c>
      <c r="H2393" s="1">
        <f t="shared" si="207"/>
        <v>1</v>
      </c>
      <c r="I2393" s="1">
        <f t="shared" si="206"/>
        <v>6</v>
      </c>
    </row>
    <row r="2394" spans="1:9" x14ac:dyDescent="0.35">
      <c r="A2394" s="321">
        <f t="shared" si="209"/>
        <v>42103.249999994281</v>
      </c>
      <c r="B2394" s="303"/>
      <c r="C2394" s="303">
        <v>2359</v>
      </c>
      <c r="D2394" s="304">
        <f>INDEX(Method_calculation!$J$161:$L$184,Output_interface!I2394,Output_interface!H2394)</f>
        <v>0</v>
      </c>
      <c r="E2394" s="304">
        <f>INDEX(Method_calculation!$J$194:$L$217,Output_interface!I2394,Output_interface!H2394)</f>
        <v>0</v>
      </c>
      <c r="G2394" s="1">
        <f>VLOOKUP(A2394+1/48,Interface!$B$118:$D$483,3)</f>
        <v>4</v>
      </c>
      <c r="H2394" s="1">
        <f t="shared" si="207"/>
        <v>1</v>
      </c>
      <c r="I2394" s="1">
        <f t="shared" si="206"/>
        <v>7</v>
      </c>
    </row>
    <row r="2395" spans="1:9" x14ac:dyDescent="0.35">
      <c r="A2395" s="321">
        <f t="shared" si="209"/>
        <v>42103.291666660945</v>
      </c>
      <c r="B2395" s="303"/>
      <c r="C2395" s="303">
        <v>2360</v>
      </c>
      <c r="D2395" s="304">
        <f>INDEX(Method_calculation!$J$161:$L$184,Output_interface!I2395,Output_interface!H2395)</f>
        <v>0</v>
      </c>
      <c r="E2395" s="304">
        <f>INDEX(Method_calculation!$J$194:$L$217,Output_interface!I2395,Output_interface!H2395)</f>
        <v>0</v>
      </c>
      <c r="G2395" s="1">
        <f>VLOOKUP(A2395+1/48,Interface!$B$118:$D$483,3)</f>
        <v>4</v>
      </c>
      <c r="H2395" s="1">
        <f t="shared" si="207"/>
        <v>1</v>
      </c>
      <c r="I2395" s="1">
        <f t="shared" si="206"/>
        <v>8</v>
      </c>
    </row>
    <row r="2396" spans="1:9" x14ac:dyDescent="0.35">
      <c r="A2396" s="321">
        <f t="shared" si="209"/>
        <v>42103.33333332761</v>
      </c>
      <c r="B2396" s="303"/>
      <c r="C2396" s="303">
        <v>2361</v>
      </c>
      <c r="D2396" s="304">
        <f>INDEX(Method_calculation!$J$161:$L$184,Output_interface!I2396,Output_interface!H2396)</f>
        <v>0</v>
      </c>
      <c r="E2396" s="304">
        <f>INDEX(Method_calculation!$J$194:$L$217,Output_interface!I2396,Output_interface!H2396)</f>
        <v>0</v>
      </c>
      <c r="G2396" s="1">
        <f>VLOOKUP(A2396+1/48,Interface!$B$118:$D$483,3)</f>
        <v>4</v>
      </c>
      <c r="H2396" s="1">
        <f t="shared" si="207"/>
        <v>1</v>
      </c>
      <c r="I2396" s="1">
        <f t="shared" si="206"/>
        <v>9</v>
      </c>
    </row>
    <row r="2397" spans="1:9" x14ac:dyDescent="0.35">
      <c r="A2397" s="321">
        <f t="shared" si="209"/>
        <v>42103.374999994274</v>
      </c>
      <c r="B2397" s="303"/>
      <c r="C2397" s="303">
        <v>2362</v>
      </c>
      <c r="D2397" s="304">
        <f>INDEX(Method_calculation!$J$161:$L$184,Output_interface!I2397,Output_interface!H2397)</f>
        <v>0</v>
      </c>
      <c r="E2397" s="304">
        <f>INDEX(Method_calculation!$J$194:$L$217,Output_interface!I2397,Output_interface!H2397)</f>
        <v>0</v>
      </c>
      <c r="G2397" s="1">
        <f>VLOOKUP(A2397+1/48,Interface!$B$118:$D$483,3)</f>
        <v>4</v>
      </c>
      <c r="H2397" s="1">
        <f t="shared" si="207"/>
        <v>1</v>
      </c>
      <c r="I2397" s="1">
        <f t="shared" si="206"/>
        <v>10</v>
      </c>
    </row>
    <row r="2398" spans="1:9" x14ac:dyDescent="0.35">
      <c r="A2398" s="321">
        <f t="shared" si="209"/>
        <v>42103.416666660938</v>
      </c>
      <c r="B2398" s="303"/>
      <c r="C2398" s="303">
        <v>2363</v>
      </c>
      <c r="D2398" s="304">
        <f>INDEX(Method_calculation!$J$161:$L$184,Output_interface!I2398,Output_interface!H2398)</f>
        <v>0</v>
      </c>
      <c r="E2398" s="304">
        <f>INDEX(Method_calculation!$J$194:$L$217,Output_interface!I2398,Output_interface!H2398)</f>
        <v>0</v>
      </c>
      <c r="G2398" s="1">
        <f>VLOOKUP(A2398+1/48,Interface!$B$118:$D$483,3)</f>
        <v>4</v>
      </c>
      <c r="H2398" s="1">
        <f t="shared" si="207"/>
        <v>1</v>
      </c>
      <c r="I2398" s="1">
        <f t="shared" si="206"/>
        <v>11</v>
      </c>
    </row>
    <row r="2399" spans="1:9" x14ac:dyDescent="0.35">
      <c r="A2399" s="321">
        <f t="shared" si="209"/>
        <v>42103.458333327602</v>
      </c>
      <c r="B2399" s="303"/>
      <c r="C2399" s="303">
        <v>2364</v>
      </c>
      <c r="D2399" s="304">
        <f>INDEX(Method_calculation!$J$161:$L$184,Output_interface!I2399,Output_interface!H2399)</f>
        <v>0</v>
      </c>
      <c r="E2399" s="304">
        <f>INDEX(Method_calculation!$J$194:$L$217,Output_interface!I2399,Output_interface!H2399)</f>
        <v>0</v>
      </c>
      <c r="G2399" s="1">
        <f>VLOOKUP(A2399+1/48,Interface!$B$118:$D$483,3)</f>
        <v>4</v>
      </c>
      <c r="H2399" s="1">
        <f t="shared" si="207"/>
        <v>1</v>
      </c>
      <c r="I2399" s="1">
        <f t="shared" si="206"/>
        <v>12</v>
      </c>
    </row>
    <row r="2400" spans="1:9" x14ac:dyDescent="0.35">
      <c r="A2400" s="321">
        <f t="shared" si="209"/>
        <v>42103.499999994267</v>
      </c>
      <c r="B2400" s="303"/>
      <c r="C2400" s="303">
        <v>2365</v>
      </c>
      <c r="D2400" s="304">
        <f>INDEX(Method_calculation!$J$161:$L$184,Output_interface!I2400,Output_interface!H2400)</f>
        <v>0</v>
      </c>
      <c r="E2400" s="304">
        <f>INDEX(Method_calculation!$J$194:$L$217,Output_interface!I2400,Output_interface!H2400)</f>
        <v>0</v>
      </c>
      <c r="G2400" s="1">
        <f>VLOOKUP(A2400+1/48,Interface!$B$118:$D$483,3)</f>
        <v>4</v>
      </c>
      <c r="H2400" s="1">
        <f t="shared" si="207"/>
        <v>1</v>
      </c>
      <c r="I2400" s="1">
        <f t="shared" si="206"/>
        <v>13</v>
      </c>
    </row>
    <row r="2401" spans="1:9" x14ac:dyDescent="0.35">
      <c r="A2401" s="321">
        <f t="shared" si="209"/>
        <v>42103.541666660931</v>
      </c>
      <c r="B2401" s="303"/>
      <c r="C2401" s="303">
        <v>2366</v>
      </c>
      <c r="D2401" s="304">
        <f>INDEX(Method_calculation!$J$161:$L$184,Output_interface!I2401,Output_interface!H2401)</f>
        <v>0</v>
      </c>
      <c r="E2401" s="304">
        <f>INDEX(Method_calculation!$J$194:$L$217,Output_interface!I2401,Output_interface!H2401)</f>
        <v>0</v>
      </c>
      <c r="G2401" s="1">
        <f>VLOOKUP(A2401+1/48,Interface!$B$118:$D$483,3)</f>
        <v>4</v>
      </c>
      <c r="H2401" s="1">
        <f t="shared" si="207"/>
        <v>1</v>
      </c>
      <c r="I2401" s="1">
        <f t="shared" si="206"/>
        <v>14</v>
      </c>
    </row>
    <row r="2402" spans="1:9" x14ac:dyDescent="0.35">
      <c r="A2402" s="321">
        <f t="shared" si="209"/>
        <v>42103.583333327595</v>
      </c>
      <c r="B2402" s="303"/>
      <c r="C2402" s="303">
        <v>2367</v>
      </c>
      <c r="D2402" s="304">
        <f>INDEX(Method_calculation!$J$161:$L$184,Output_interface!I2402,Output_interface!H2402)</f>
        <v>0</v>
      </c>
      <c r="E2402" s="304">
        <f>INDEX(Method_calculation!$J$194:$L$217,Output_interface!I2402,Output_interface!H2402)</f>
        <v>0</v>
      </c>
      <c r="G2402" s="1">
        <f>VLOOKUP(A2402+1/48,Interface!$B$118:$D$483,3)</f>
        <v>4</v>
      </c>
      <c r="H2402" s="1">
        <f t="shared" si="207"/>
        <v>1</v>
      </c>
      <c r="I2402" s="1">
        <f t="shared" si="206"/>
        <v>15</v>
      </c>
    </row>
    <row r="2403" spans="1:9" x14ac:dyDescent="0.35">
      <c r="A2403" s="321">
        <f t="shared" si="209"/>
        <v>42103.624999994259</v>
      </c>
      <c r="B2403" s="303"/>
      <c r="C2403" s="303">
        <v>2368</v>
      </c>
      <c r="D2403" s="304">
        <f>INDEX(Method_calculation!$J$161:$L$184,Output_interface!I2403,Output_interface!H2403)</f>
        <v>0</v>
      </c>
      <c r="E2403" s="304">
        <f>INDEX(Method_calculation!$J$194:$L$217,Output_interface!I2403,Output_interface!H2403)</f>
        <v>0</v>
      </c>
      <c r="G2403" s="1">
        <f>VLOOKUP(A2403+1/48,Interface!$B$118:$D$483,3)</f>
        <v>4</v>
      </c>
      <c r="H2403" s="1">
        <f t="shared" si="207"/>
        <v>1</v>
      </c>
      <c r="I2403" s="1">
        <f t="shared" si="206"/>
        <v>16</v>
      </c>
    </row>
    <row r="2404" spans="1:9" x14ac:dyDescent="0.35">
      <c r="A2404" s="321">
        <f t="shared" si="209"/>
        <v>42103.666666660924</v>
      </c>
      <c r="B2404" s="303"/>
      <c r="C2404" s="303">
        <v>2369</v>
      </c>
      <c r="D2404" s="304">
        <f>INDEX(Method_calculation!$J$161:$L$184,Output_interface!I2404,Output_interface!H2404)</f>
        <v>0</v>
      </c>
      <c r="E2404" s="304">
        <f>INDEX(Method_calculation!$J$194:$L$217,Output_interface!I2404,Output_interface!H2404)</f>
        <v>0</v>
      </c>
      <c r="G2404" s="1">
        <f>VLOOKUP(A2404+1/48,Interface!$B$118:$D$483,3)</f>
        <v>4</v>
      </c>
      <c r="H2404" s="1">
        <f t="shared" si="207"/>
        <v>1</v>
      </c>
      <c r="I2404" s="1">
        <f t="shared" ref="I2404:I2467" si="211">MOD(C2404-1,24)+1</f>
        <v>17</v>
      </c>
    </row>
    <row r="2405" spans="1:9" x14ac:dyDescent="0.35">
      <c r="A2405" s="321">
        <f t="shared" si="209"/>
        <v>42103.708333327588</v>
      </c>
      <c r="B2405" s="303"/>
      <c r="C2405" s="303">
        <v>2370</v>
      </c>
      <c r="D2405" s="304">
        <f>INDEX(Method_calculation!$J$161:$L$184,Output_interface!I2405,Output_interface!H2405)</f>
        <v>0</v>
      </c>
      <c r="E2405" s="304">
        <f>INDEX(Method_calculation!$J$194:$L$217,Output_interface!I2405,Output_interface!H2405)</f>
        <v>0</v>
      </c>
      <c r="G2405" s="1">
        <f>VLOOKUP(A2405+1/48,Interface!$B$118:$D$483,3)</f>
        <v>4</v>
      </c>
      <c r="H2405" s="1">
        <f t="shared" ref="H2405:H2468" si="212">IF(G2405=7,3,IF(G2405=6,2,1))</f>
        <v>1</v>
      </c>
      <c r="I2405" s="1">
        <f t="shared" si="211"/>
        <v>18</v>
      </c>
    </row>
    <row r="2406" spans="1:9" x14ac:dyDescent="0.35">
      <c r="A2406" s="321">
        <f t="shared" si="209"/>
        <v>42103.749999994252</v>
      </c>
      <c r="B2406" s="303"/>
      <c r="C2406" s="303">
        <v>2371</v>
      </c>
      <c r="D2406" s="304">
        <f>INDEX(Method_calculation!$J$161:$L$184,Output_interface!I2406,Output_interface!H2406)</f>
        <v>0</v>
      </c>
      <c r="E2406" s="304">
        <f>INDEX(Method_calculation!$J$194:$L$217,Output_interface!I2406,Output_interface!H2406)</f>
        <v>0</v>
      </c>
      <c r="G2406" s="1">
        <f>VLOOKUP(A2406+1/48,Interface!$B$118:$D$483,3)</f>
        <v>4</v>
      </c>
      <c r="H2406" s="1">
        <f t="shared" si="212"/>
        <v>1</v>
      </c>
      <c r="I2406" s="1">
        <f t="shared" si="211"/>
        <v>19</v>
      </c>
    </row>
    <row r="2407" spans="1:9" x14ac:dyDescent="0.35">
      <c r="A2407" s="321">
        <f t="shared" si="209"/>
        <v>42103.791666660916</v>
      </c>
      <c r="B2407" s="303"/>
      <c r="C2407" s="303">
        <v>2372</v>
      </c>
      <c r="D2407" s="304">
        <f>INDEX(Method_calculation!$J$161:$L$184,Output_interface!I2407,Output_interface!H2407)</f>
        <v>0</v>
      </c>
      <c r="E2407" s="304">
        <f>INDEX(Method_calculation!$J$194:$L$217,Output_interface!I2407,Output_interface!H2407)</f>
        <v>0</v>
      </c>
      <c r="G2407" s="1">
        <f>VLOOKUP(A2407+1/48,Interface!$B$118:$D$483,3)</f>
        <v>4</v>
      </c>
      <c r="H2407" s="1">
        <f t="shared" si="212"/>
        <v>1</v>
      </c>
      <c r="I2407" s="1">
        <f t="shared" si="211"/>
        <v>20</v>
      </c>
    </row>
    <row r="2408" spans="1:9" x14ac:dyDescent="0.35">
      <c r="A2408" s="321">
        <f t="shared" si="209"/>
        <v>42103.83333332758</v>
      </c>
      <c r="B2408" s="303"/>
      <c r="C2408" s="303">
        <v>2373</v>
      </c>
      <c r="D2408" s="304">
        <f>INDEX(Method_calculation!$J$161:$L$184,Output_interface!I2408,Output_interface!H2408)</f>
        <v>0</v>
      </c>
      <c r="E2408" s="304">
        <f>INDEX(Method_calculation!$J$194:$L$217,Output_interface!I2408,Output_interface!H2408)</f>
        <v>0</v>
      </c>
      <c r="G2408" s="1">
        <f>VLOOKUP(A2408+1/48,Interface!$B$118:$D$483,3)</f>
        <v>4</v>
      </c>
      <c r="H2408" s="1">
        <f t="shared" si="212"/>
        <v>1</v>
      </c>
      <c r="I2408" s="1">
        <f t="shared" si="211"/>
        <v>21</v>
      </c>
    </row>
    <row r="2409" spans="1:9" x14ac:dyDescent="0.35">
      <c r="A2409" s="321">
        <f t="shared" si="209"/>
        <v>42103.874999994245</v>
      </c>
      <c r="B2409" s="303"/>
      <c r="C2409" s="303">
        <v>2374</v>
      </c>
      <c r="D2409" s="304">
        <f>INDEX(Method_calculation!$J$161:$L$184,Output_interface!I2409,Output_interface!H2409)</f>
        <v>0</v>
      </c>
      <c r="E2409" s="304">
        <f>INDEX(Method_calculation!$J$194:$L$217,Output_interface!I2409,Output_interface!H2409)</f>
        <v>0</v>
      </c>
      <c r="G2409" s="1">
        <f>VLOOKUP(A2409+1/48,Interface!$B$118:$D$483,3)</f>
        <v>4</v>
      </c>
      <c r="H2409" s="1">
        <f t="shared" si="212"/>
        <v>1</v>
      </c>
      <c r="I2409" s="1">
        <f t="shared" si="211"/>
        <v>22</v>
      </c>
    </row>
    <row r="2410" spans="1:9" x14ac:dyDescent="0.35">
      <c r="A2410" s="321">
        <f t="shared" si="209"/>
        <v>42103.916666660909</v>
      </c>
      <c r="B2410" s="303"/>
      <c r="C2410" s="303">
        <v>2375</v>
      </c>
      <c r="D2410" s="304">
        <f>INDEX(Method_calculation!$J$161:$L$184,Output_interface!I2410,Output_interface!H2410)</f>
        <v>0</v>
      </c>
      <c r="E2410" s="304">
        <f>INDEX(Method_calculation!$J$194:$L$217,Output_interface!I2410,Output_interface!H2410)</f>
        <v>0</v>
      </c>
      <c r="G2410" s="1">
        <f>VLOOKUP(A2410+1/48,Interface!$B$118:$D$483,3)</f>
        <v>4</v>
      </c>
      <c r="H2410" s="1">
        <f t="shared" si="212"/>
        <v>1</v>
      </c>
      <c r="I2410" s="1">
        <f t="shared" si="211"/>
        <v>23</v>
      </c>
    </row>
    <row r="2411" spans="1:9" x14ac:dyDescent="0.35">
      <c r="A2411" s="322">
        <f t="shared" si="209"/>
        <v>42103.958333327573</v>
      </c>
      <c r="B2411" s="306"/>
      <c r="C2411" s="306">
        <v>2376</v>
      </c>
      <c r="D2411" s="307">
        <f>INDEX(Method_calculation!$J$161:$L$184,Output_interface!I2411,Output_interface!H2411)</f>
        <v>0</v>
      </c>
      <c r="E2411" s="307">
        <f>INDEX(Method_calculation!$J$194:$L$217,Output_interface!I2411,Output_interface!H2411)</f>
        <v>0</v>
      </c>
      <c r="G2411" s="1">
        <f>VLOOKUP(A2411+1/48,Interface!$B$118:$D$483,3)</f>
        <v>4</v>
      </c>
      <c r="H2411" s="1">
        <f t="shared" si="212"/>
        <v>1</v>
      </c>
      <c r="I2411" s="1">
        <f t="shared" si="211"/>
        <v>24</v>
      </c>
    </row>
    <row r="2412" spans="1:9" x14ac:dyDescent="0.35">
      <c r="A2412" s="299">
        <f t="shared" si="209"/>
        <v>42103.999999994237</v>
      </c>
      <c r="B2412" s="300" t="str">
        <f t="shared" ref="B2412" si="213">INDEX($H$27:$H$29,H2412)</f>
        <v>Workday</v>
      </c>
      <c r="C2412" s="300">
        <v>2377</v>
      </c>
      <c r="D2412" s="301">
        <f>INDEX(Method_calculation!$J$161:$L$184,Output_interface!I2412,Output_interface!H2412)</f>
        <v>0</v>
      </c>
      <c r="E2412" s="301">
        <f>INDEX(Method_calculation!$J$194:$L$217,Output_interface!I2412,Output_interface!H2412)</f>
        <v>0</v>
      </c>
      <c r="G2412" s="1">
        <f>VLOOKUP(A2412+1/48,Interface!$B$118:$D$483,3)</f>
        <v>5</v>
      </c>
      <c r="H2412" s="1">
        <f t="shared" si="212"/>
        <v>1</v>
      </c>
      <c r="I2412" s="1">
        <f t="shared" si="211"/>
        <v>1</v>
      </c>
    </row>
    <row r="2413" spans="1:9" x14ac:dyDescent="0.35">
      <c r="A2413" s="321">
        <f t="shared" si="209"/>
        <v>42104.041666660902</v>
      </c>
      <c r="B2413" s="303"/>
      <c r="C2413" s="303">
        <v>2378</v>
      </c>
      <c r="D2413" s="304">
        <f>INDEX(Method_calculation!$J$161:$L$184,Output_interface!I2413,Output_interface!H2413)</f>
        <v>0</v>
      </c>
      <c r="E2413" s="304">
        <f>INDEX(Method_calculation!$J$194:$L$217,Output_interface!I2413,Output_interface!H2413)</f>
        <v>0</v>
      </c>
      <c r="G2413" s="1">
        <f>VLOOKUP(A2413+1/48,Interface!$B$118:$D$483,3)</f>
        <v>5</v>
      </c>
      <c r="H2413" s="1">
        <f t="shared" si="212"/>
        <v>1</v>
      </c>
      <c r="I2413" s="1">
        <f t="shared" si="211"/>
        <v>2</v>
      </c>
    </row>
    <row r="2414" spans="1:9" x14ac:dyDescent="0.35">
      <c r="A2414" s="321">
        <f t="shared" si="209"/>
        <v>42104.083333327566</v>
      </c>
      <c r="B2414" s="303"/>
      <c r="C2414" s="303">
        <v>2379</v>
      </c>
      <c r="D2414" s="304">
        <f>INDEX(Method_calculation!$J$161:$L$184,Output_interface!I2414,Output_interface!H2414)</f>
        <v>0</v>
      </c>
      <c r="E2414" s="304">
        <f>INDEX(Method_calculation!$J$194:$L$217,Output_interface!I2414,Output_interface!H2414)</f>
        <v>0</v>
      </c>
      <c r="G2414" s="1">
        <f>VLOOKUP(A2414+1/48,Interface!$B$118:$D$483,3)</f>
        <v>5</v>
      </c>
      <c r="H2414" s="1">
        <f t="shared" si="212"/>
        <v>1</v>
      </c>
      <c r="I2414" s="1">
        <f t="shared" si="211"/>
        <v>3</v>
      </c>
    </row>
    <row r="2415" spans="1:9" x14ac:dyDescent="0.35">
      <c r="A2415" s="321">
        <f t="shared" si="209"/>
        <v>42104.12499999423</v>
      </c>
      <c r="B2415" s="303"/>
      <c r="C2415" s="303">
        <v>2380</v>
      </c>
      <c r="D2415" s="304">
        <f>INDEX(Method_calculation!$J$161:$L$184,Output_interface!I2415,Output_interface!H2415)</f>
        <v>0</v>
      </c>
      <c r="E2415" s="304">
        <f>INDEX(Method_calculation!$J$194:$L$217,Output_interface!I2415,Output_interface!H2415)</f>
        <v>0</v>
      </c>
      <c r="G2415" s="1">
        <f>VLOOKUP(A2415+1/48,Interface!$B$118:$D$483,3)</f>
        <v>5</v>
      </c>
      <c r="H2415" s="1">
        <f t="shared" si="212"/>
        <v>1</v>
      </c>
      <c r="I2415" s="1">
        <f t="shared" si="211"/>
        <v>4</v>
      </c>
    </row>
    <row r="2416" spans="1:9" x14ac:dyDescent="0.35">
      <c r="A2416" s="321">
        <f t="shared" si="209"/>
        <v>42104.166666660894</v>
      </c>
      <c r="B2416" s="303"/>
      <c r="C2416" s="303">
        <v>2381</v>
      </c>
      <c r="D2416" s="304">
        <f>INDEX(Method_calculation!$J$161:$L$184,Output_interface!I2416,Output_interface!H2416)</f>
        <v>0</v>
      </c>
      <c r="E2416" s="304">
        <f>INDEX(Method_calculation!$J$194:$L$217,Output_interface!I2416,Output_interface!H2416)</f>
        <v>0</v>
      </c>
      <c r="G2416" s="1">
        <f>VLOOKUP(A2416+1/48,Interface!$B$118:$D$483,3)</f>
        <v>5</v>
      </c>
      <c r="H2416" s="1">
        <f t="shared" si="212"/>
        <v>1</v>
      </c>
      <c r="I2416" s="1">
        <f t="shared" si="211"/>
        <v>5</v>
      </c>
    </row>
    <row r="2417" spans="1:9" x14ac:dyDescent="0.35">
      <c r="A2417" s="321">
        <f t="shared" si="209"/>
        <v>42104.208333327559</v>
      </c>
      <c r="B2417" s="303"/>
      <c r="C2417" s="303">
        <v>2382</v>
      </c>
      <c r="D2417" s="304">
        <f>INDEX(Method_calculation!$J$161:$L$184,Output_interface!I2417,Output_interface!H2417)</f>
        <v>0</v>
      </c>
      <c r="E2417" s="304">
        <f>INDEX(Method_calculation!$J$194:$L$217,Output_interface!I2417,Output_interface!H2417)</f>
        <v>0</v>
      </c>
      <c r="G2417" s="1">
        <f>VLOOKUP(A2417+1/48,Interface!$B$118:$D$483,3)</f>
        <v>5</v>
      </c>
      <c r="H2417" s="1">
        <f t="shared" si="212"/>
        <v>1</v>
      </c>
      <c r="I2417" s="1">
        <f t="shared" si="211"/>
        <v>6</v>
      </c>
    </row>
    <row r="2418" spans="1:9" x14ac:dyDescent="0.35">
      <c r="A2418" s="321">
        <f t="shared" si="209"/>
        <v>42104.249999994223</v>
      </c>
      <c r="B2418" s="303"/>
      <c r="C2418" s="303">
        <v>2383</v>
      </c>
      <c r="D2418" s="304">
        <f>INDEX(Method_calculation!$J$161:$L$184,Output_interface!I2418,Output_interface!H2418)</f>
        <v>0</v>
      </c>
      <c r="E2418" s="304">
        <f>INDEX(Method_calculation!$J$194:$L$217,Output_interface!I2418,Output_interface!H2418)</f>
        <v>0</v>
      </c>
      <c r="G2418" s="1">
        <f>VLOOKUP(A2418+1/48,Interface!$B$118:$D$483,3)</f>
        <v>5</v>
      </c>
      <c r="H2418" s="1">
        <f t="shared" si="212"/>
        <v>1</v>
      </c>
      <c r="I2418" s="1">
        <f t="shared" si="211"/>
        <v>7</v>
      </c>
    </row>
    <row r="2419" spans="1:9" x14ac:dyDescent="0.35">
      <c r="A2419" s="321">
        <f t="shared" si="209"/>
        <v>42104.291666660887</v>
      </c>
      <c r="B2419" s="303"/>
      <c r="C2419" s="303">
        <v>2384</v>
      </c>
      <c r="D2419" s="304">
        <f>INDEX(Method_calculation!$J$161:$L$184,Output_interface!I2419,Output_interface!H2419)</f>
        <v>0</v>
      </c>
      <c r="E2419" s="304">
        <f>INDEX(Method_calculation!$J$194:$L$217,Output_interface!I2419,Output_interface!H2419)</f>
        <v>0</v>
      </c>
      <c r="G2419" s="1">
        <f>VLOOKUP(A2419+1/48,Interface!$B$118:$D$483,3)</f>
        <v>5</v>
      </c>
      <c r="H2419" s="1">
        <f t="shared" si="212"/>
        <v>1</v>
      </c>
      <c r="I2419" s="1">
        <f t="shared" si="211"/>
        <v>8</v>
      </c>
    </row>
    <row r="2420" spans="1:9" x14ac:dyDescent="0.35">
      <c r="A2420" s="321">
        <f t="shared" si="209"/>
        <v>42104.333333327551</v>
      </c>
      <c r="B2420" s="303"/>
      <c r="C2420" s="303">
        <v>2385</v>
      </c>
      <c r="D2420" s="304">
        <f>INDEX(Method_calculation!$J$161:$L$184,Output_interface!I2420,Output_interface!H2420)</f>
        <v>0</v>
      </c>
      <c r="E2420" s="304">
        <f>INDEX(Method_calculation!$J$194:$L$217,Output_interface!I2420,Output_interface!H2420)</f>
        <v>0</v>
      </c>
      <c r="G2420" s="1">
        <f>VLOOKUP(A2420+1/48,Interface!$B$118:$D$483,3)</f>
        <v>5</v>
      </c>
      <c r="H2420" s="1">
        <f t="shared" si="212"/>
        <v>1</v>
      </c>
      <c r="I2420" s="1">
        <f t="shared" si="211"/>
        <v>9</v>
      </c>
    </row>
    <row r="2421" spans="1:9" x14ac:dyDescent="0.35">
      <c r="A2421" s="321">
        <f t="shared" si="209"/>
        <v>42104.374999994216</v>
      </c>
      <c r="B2421" s="303"/>
      <c r="C2421" s="303">
        <v>2386</v>
      </c>
      <c r="D2421" s="304">
        <f>INDEX(Method_calculation!$J$161:$L$184,Output_interface!I2421,Output_interface!H2421)</f>
        <v>0</v>
      </c>
      <c r="E2421" s="304">
        <f>INDEX(Method_calculation!$J$194:$L$217,Output_interface!I2421,Output_interface!H2421)</f>
        <v>0</v>
      </c>
      <c r="G2421" s="1">
        <f>VLOOKUP(A2421+1/48,Interface!$B$118:$D$483,3)</f>
        <v>5</v>
      </c>
      <c r="H2421" s="1">
        <f t="shared" si="212"/>
        <v>1</v>
      </c>
      <c r="I2421" s="1">
        <f t="shared" si="211"/>
        <v>10</v>
      </c>
    </row>
    <row r="2422" spans="1:9" x14ac:dyDescent="0.35">
      <c r="A2422" s="321">
        <f t="shared" si="209"/>
        <v>42104.41666666088</v>
      </c>
      <c r="B2422" s="303"/>
      <c r="C2422" s="303">
        <v>2387</v>
      </c>
      <c r="D2422" s="304">
        <f>INDEX(Method_calculation!$J$161:$L$184,Output_interface!I2422,Output_interface!H2422)</f>
        <v>0</v>
      </c>
      <c r="E2422" s="304">
        <f>INDEX(Method_calculation!$J$194:$L$217,Output_interface!I2422,Output_interface!H2422)</f>
        <v>0</v>
      </c>
      <c r="G2422" s="1">
        <f>VLOOKUP(A2422+1/48,Interface!$B$118:$D$483,3)</f>
        <v>5</v>
      </c>
      <c r="H2422" s="1">
        <f t="shared" si="212"/>
        <v>1</v>
      </c>
      <c r="I2422" s="1">
        <f t="shared" si="211"/>
        <v>11</v>
      </c>
    </row>
    <row r="2423" spans="1:9" x14ac:dyDescent="0.35">
      <c r="A2423" s="321">
        <f t="shared" si="209"/>
        <v>42104.458333327544</v>
      </c>
      <c r="B2423" s="303"/>
      <c r="C2423" s="303">
        <v>2388</v>
      </c>
      <c r="D2423" s="304">
        <f>INDEX(Method_calculation!$J$161:$L$184,Output_interface!I2423,Output_interface!H2423)</f>
        <v>0</v>
      </c>
      <c r="E2423" s="304">
        <f>INDEX(Method_calculation!$J$194:$L$217,Output_interface!I2423,Output_interface!H2423)</f>
        <v>0</v>
      </c>
      <c r="G2423" s="1">
        <f>VLOOKUP(A2423+1/48,Interface!$B$118:$D$483,3)</f>
        <v>5</v>
      </c>
      <c r="H2423" s="1">
        <f t="shared" si="212"/>
        <v>1</v>
      </c>
      <c r="I2423" s="1">
        <f t="shared" si="211"/>
        <v>12</v>
      </c>
    </row>
    <row r="2424" spans="1:9" x14ac:dyDescent="0.35">
      <c r="A2424" s="321">
        <f t="shared" si="209"/>
        <v>42104.499999994208</v>
      </c>
      <c r="B2424" s="303"/>
      <c r="C2424" s="303">
        <v>2389</v>
      </c>
      <c r="D2424" s="304">
        <f>INDEX(Method_calculation!$J$161:$L$184,Output_interface!I2424,Output_interface!H2424)</f>
        <v>0</v>
      </c>
      <c r="E2424" s="304">
        <f>INDEX(Method_calculation!$J$194:$L$217,Output_interface!I2424,Output_interface!H2424)</f>
        <v>0</v>
      </c>
      <c r="G2424" s="1">
        <f>VLOOKUP(A2424+1/48,Interface!$B$118:$D$483,3)</f>
        <v>5</v>
      </c>
      <c r="H2424" s="1">
        <f t="shared" si="212"/>
        <v>1</v>
      </c>
      <c r="I2424" s="1">
        <f t="shared" si="211"/>
        <v>13</v>
      </c>
    </row>
    <row r="2425" spans="1:9" x14ac:dyDescent="0.35">
      <c r="A2425" s="321">
        <f t="shared" si="209"/>
        <v>42104.541666660873</v>
      </c>
      <c r="B2425" s="303"/>
      <c r="C2425" s="303">
        <v>2390</v>
      </c>
      <c r="D2425" s="304">
        <f>INDEX(Method_calculation!$J$161:$L$184,Output_interface!I2425,Output_interface!H2425)</f>
        <v>0</v>
      </c>
      <c r="E2425" s="304">
        <f>INDEX(Method_calculation!$J$194:$L$217,Output_interface!I2425,Output_interface!H2425)</f>
        <v>0</v>
      </c>
      <c r="G2425" s="1">
        <f>VLOOKUP(A2425+1/48,Interface!$B$118:$D$483,3)</f>
        <v>5</v>
      </c>
      <c r="H2425" s="1">
        <f t="shared" si="212"/>
        <v>1</v>
      </c>
      <c r="I2425" s="1">
        <f t="shared" si="211"/>
        <v>14</v>
      </c>
    </row>
    <row r="2426" spans="1:9" x14ac:dyDescent="0.35">
      <c r="A2426" s="321">
        <f t="shared" si="209"/>
        <v>42104.583333327537</v>
      </c>
      <c r="B2426" s="303"/>
      <c r="C2426" s="303">
        <v>2391</v>
      </c>
      <c r="D2426" s="304">
        <f>INDEX(Method_calculation!$J$161:$L$184,Output_interface!I2426,Output_interface!H2426)</f>
        <v>0</v>
      </c>
      <c r="E2426" s="304">
        <f>INDEX(Method_calculation!$J$194:$L$217,Output_interface!I2426,Output_interface!H2426)</f>
        <v>0</v>
      </c>
      <c r="G2426" s="1">
        <f>VLOOKUP(A2426+1/48,Interface!$B$118:$D$483,3)</f>
        <v>5</v>
      </c>
      <c r="H2426" s="1">
        <f t="shared" si="212"/>
        <v>1</v>
      </c>
      <c r="I2426" s="1">
        <f t="shared" si="211"/>
        <v>15</v>
      </c>
    </row>
    <row r="2427" spans="1:9" x14ac:dyDescent="0.35">
      <c r="A2427" s="321">
        <f t="shared" si="209"/>
        <v>42104.624999994201</v>
      </c>
      <c r="B2427" s="303"/>
      <c r="C2427" s="303">
        <v>2392</v>
      </c>
      <c r="D2427" s="304">
        <f>INDEX(Method_calculation!$J$161:$L$184,Output_interface!I2427,Output_interface!H2427)</f>
        <v>0</v>
      </c>
      <c r="E2427" s="304">
        <f>INDEX(Method_calculation!$J$194:$L$217,Output_interface!I2427,Output_interface!H2427)</f>
        <v>0</v>
      </c>
      <c r="G2427" s="1">
        <f>VLOOKUP(A2427+1/48,Interface!$B$118:$D$483,3)</f>
        <v>5</v>
      </c>
      <c r="H2427" s="1">
        <f t="shared" si="212"/>
        <v>1</v>
      </c>
      <c r="I2427" s="1">
        <f t="shared" si="211"/>
        <v>16</v>
      </c>
    </row>
    <row r="2428" spans="1:9" x14ac:dyDescent="0.35">
      <c r="A2428" s="321">
        <f t="shared" si="209"/>
        <v>42104.666666660865</v>
      </c>
      <c r="B2428" s="303"/>
      <c r="C2428" s="303">
        <v>2393</v>
      </c>
      <c r="D2428" s="304">
        <f>INDEX(Method_calculation!$J$161:$L$184,Output_interface!I2428,Output_interface!H2428)</f>
        <v>0</v>
      </c>
      <c r="E2428" s="304">
        <f>INDEX(Method_calculation!$J$194:$L$217,Output_interface!I2428,Output_interface!H2428)</f>
        <v>0</v>
      </c>
      <c r="G2428" s="1">
        <f>VLOOKUP(A2428+1/48,Interface!$B$118:$D$483,3)</f>
        <v>5</v>
      </c>
      <c r="H2428" s="1">
        <f t="shared" si="212"/>
        <v>1</v>
      </c>
      <c r="I2428" s="1">
        <f t="shared" si="211"/>
        <v>17</v>
      </c>
    </row>
    <row r="2429" spans="1:9" x14ac:dyDescent="0.35">
      <c r="A2429" s="321">
        <f t="shared" si="209"/>
        <v>42104.70833332753</v>
      </c>
      <c r="B2429" s="303"/>
      <c r="C2429" s="303">
        <v>2394</v>
      </c>
      <c r="D2429" s="304">
        <f>INDEX(Method_calculation!$J$161:$L$184,Output_interface!I2429,Output_interface!H2429)</f>
        <v>0</v>
      </c>
      <c r="E2429" s="304">
        <f>INDEX(Method_calculation!$J$194:$L$217,Output_interface!I2429,Output_interface!H2429)</f>
        <v>0</v>
      </c>
      <c r="G2429" s="1">
        <f>VLOOKUP(A2429+1/48,Interface!$B$118:$D$483,3)</f>
        <v>5</v>
      </c>
      <c r="H2429" s="1">
        <f t="shared" si="212"/>
        <v>1</v>
      </c>
      <c r="I2429" s="1">
        <f t="shared" si="211"/>
        <v>18</v>
      </c>
    </row>
    <row r="2430" spans="1:9" x14ac:dyDescent="0.35">
      <c r="A2430" s="321">
        <f t="shared" si="209"/>
        <v>42104.749999994194</v>
      </c>
      <c r="B2430" s="303"/>
      <c r="C2430" s="303">
        <v>2395</v>
      </c>
      <c r="D2430" s="304">
        <f>INDEX(Method_calculation!$J$161:$L$184,Output_interface!I2430,Output_interface!H2430)</f>
        <v>0</v>
      </c>
      <c r="E2430" s="304">
        <f>INDEX(Method_calculation!$J$194:$L$217,Output_interface!I2430,Output_interface!H2430)</f>
        <v>0</v>
      </c>
      <c r="G2430" s="1">
        <f>VLOOKUP(A2430+1/48,Interface!$B$118:$D$483,3)</f>
        <v>5</v>
      </c>
      <c r="H2430" s="1">
        <f t="shared" si="212"/>
        <v>1</v>
      </c>
      <c r="I2430" s="1">
        <f t="shared" si="211"/>
        <v>19</v>
      </c>
    </row>
    <row r="2431" spans="1:9" x14ac:dyDescent="0.35">
      <c r="A2431" s="321">
        <f t="shared" si="209"/>
        <v>42104.791666660858</v>
      </c>
      <c r="B2431" s="303"/>
      <c r="C2431" s="303">
        <v>2396</v>
      </c>
      <c r="D2431" s="304">
        <f>INDEX(Method_calculation!$J$161:$L$184,Output_interface!I2431,Output_interface!H2431)</f>
        <v>0</v>
      </c>
      <c r="E2431" s="304">
        <f>INDEX(Method_calculation!$J$194:$L$217,Output_interface!I2431,Output_interface!H2431)</f>
        <v>0</v>
      </c>
      <c r="G2431" s="1">
        <f>VLOOKUP(A2431+1/48,Interface!$B$118:$D$483,3)</f>
        <v>5</v>
      </c>
      <c r="H2431" s="1">
        <f t="shared" si="212"/>
        <v>1</v>
      </c>
      <c r="I2431" s="1">
        <f t="shared" si="211"/>
        <v>20</v>
      </c>
    </row>
    <row r="2432" spans="1:9" x14ac:dyDescent="0.35">
      <c r="A2432" s="321">
        <f t="shared" si="209"/>
        <v>42104.833333327522</v>
      </c>
      <c r="B2432" s="303"/>
      <c r="C2432" s="303">
        <v>2397</v>
      </c>
      <c r="D2432" s="304">
        <f>INDEX(Method_calculation!$J$161:$L$184,Output_interface!I2432,Output_interface!H2432)</f>
        <v>0</v>
      </c>
      <c r="E2432" s="304">
        <f>INDEX(Method_calculation!$J$194:$L$217,Output_interface!I2432,Output_interface!H2432)</f>
        <v>0</v>
      </c>
      <c r="G2432" s="1">
        <f>VLOOKUP(A2432+1/48,Interface!$B$118:$D$483,3)</f>
        <v>5</v>
      </c>
      <c r="H2432" s="1">
        <f t="shared" si="212"/>
        <v>1</v>
      </c>
      <c r="I2432" s="1">
        <f t="shared" si="211"/>
        <v>21</v>
      </c>
    </row>
    <row r="2433" spans="1:9" x14ac:dyDescent="0.35">
      <c r="A2433" s="321">
        <f t="shared" si="209"/>
        <v>42104.874999994187</v>
      </c>
      <c r="B2433" s="303"/>
      <c r="C2433" s="303">
        <v>2398</v>
      </c>
      <c r="D2433" s="304">
        <f>INDEX(Method_calculation!$J$161:$L$184,Output_interface!I2433,Output_interface!H2433)</f>
        <v>0</v>
      </c>
      <c r="E2433" s="304">
        <f>INDEX(Method_calculation!$J$194:$L$217,Output_interface!I2433,Output_interface!H2433)</f>
        <v>0</v>
      </c>
      <c r="G2433" s="1">
        <f>VLOOKUP(A2433+1/48,Interface!$B$118:$D$483,3)</f>
        <v>5</v>
      </c>
      <c r="H2433" s="1">
        <f t="shared" si="212"/>
        <v>1</v>
      </c>
      <c r="I2433" s="1">
        <f t="shared" si="211"/>
        <v>22</v>
      </c>
    </row>
    <row r="2434" spans="1:9" x14ac:dyDescent="0.35">
      <c r="A2434" s="321">
        <f t="shared" si="209"/>
        <v>42104.916666660851</v>
      </c>
      <c r="B2434" s="303"/>
      <c r="C2434" s="303">
        <v>2399</v>
      </c>
      <c r="D2434" s="304">
        <f>INDEX(Method_calculation!$J$161:$L$184,Output_interface!I2434,Output_interface!H2434)</f>
        <v>0</v>
      </c>
      <c r="E2434" s="304">
        <f>INDEX(Method_calculation!$J$194:$L$217,Output_interface!I2434,Output_interface!H2434)</f>
        <v>0</v>
      </c>
      <c r="G2434" s="1">
        <f>VLOOKUP(A2434+1/48,Interface!$B$118:$D$483,3)</f>
        <v>5</v>
      </c>
      <c r="H2434" s="1">
        <f t="shared" si="212"/>
        <v>1</v>
      </c>
      <c r="I2434" s="1">
        <f t="shared" si="211"/>
        <v>23</v>
      </c>
    </row>
    <row r="2435" spans="1:9" x14ac:dyDescent="0.35">
      <c r="A2435" s="322">
        <f t="shared" si="209"/>
        <v>42104.958333327515</v>
      </c>
      <c r="B2435" s="306"/>
      <c r="C2435" s="306">
        <v>2400</v>
      </c>
      <c r="D2435" s="307">
        <f>INDEX(Method_calculation!$J$161:$L$184,Output_interface!I2435,Output_interface!H2435)</f>
        <v>0</v>
      </c>
      <c r="E2435" s="307">
        <f>INDEX(Method_calculation!$J$194:$L$217,Output_interface!I2435,Output_interface!H2435)</f>
        <v>0</v>
      </c>
      <c r="G2435" s="1">
        <f>VLOOKUP(A2435+1/48,Interface!$B$118:$D$483,3)</f>
        <v>5</v>
      </c>
      <c r="H2435" s="1">
        <f t="shared" si="212"/>
        <v>1</v>
      </c>
      <c r="I2435" s="1">
        <f t="shared" si="211"/>
        <v>24</v>
      </c>
    </row>
    <row r="2436" spans="1:9" x14ac:dyDescent="0.35">
      <c r="A2436" s="299">
        <f t="shared" si="209"/>
        <v>42104.999999994179</v>
      </c>
      <c r="B2436" s="300" t="str">
        <f t="shared" ref="B2436" si="214">INDEX($H$27:$H$29,H2436)</f>
        <v>Saturday</v>
      </c>
      <c r="C2436" s="300">
        <v>2401</v>
      </c>
      <c r="D2436" s="301">
        <f>INDEX(Method_calculation!$J$161:$L$184,Output_interface!I2436,Output_interface!H2436)</f>
        <v>0</v>
      </c>
      <c r="E2436" s="301">
        <f>INDEX(Method_calculation!$J$194:$L$217,Output_interface!I2436,Output_interface!H2436)</f>
        <v>0</v>
      </c>
      <c r="G2436" s="1">
        <f>VLOOKUP(A2436+1/48,Interface!$B$118:$D$483,3)</f>
        <v>6</v>
      </c>
      <c r="H2436" s="1">
        <f t="shared" si="212"/>
        <v>2</v>
      </c>
      <c r="I2436" s="1">
        <f t="shared" si="211"/>
        <v>1</v>
      </c>
    </row>
    <row r="2437" spans="1:9" x14ac:dyDescent="0.35">
      <c r="A2437" s="321">
        <f t="shared" si="209"/>
        <v>42105.041666660843</v>
      </c>
      <c r="B2437" s="303"/>
      <c r="C2437" s="303">
        <v>2402</v>
      </c>
      <c r="D2437" s="304">
        <f>INDEX(Method_calculation!$J$161:$L$184,Output_interface!I2437,Output_interface!H2437)</f>
        <v>0</v>
      </c>
      <c r="E2437" s="304">
        <f>INDEX(Method_calculation!$J$194:$L$217,Output_interface!I2437,Output_interface!H2437)</f>
        <v>0</v>
      </c>
      <c r="G2437" s="1">
        <f>VLOOKUP(A2437+1/48,Interface!$B$118:$D$483,3)</f>
        <v>6</v>
      </c>
      <c r="H2437" s="1">
        <f t="shared" si="212"/>
        <v>2</v>
      </c>
      <c r="I2437" s="1">
        <f t="shared" si="211"/>
        <v>2</v>
      </c>
    </row>
    <row r="2438" spans="1:9" x14ac:dyDescent="0.35">
      <c r="A2438" s="321">
        <f t="shared" si="209"/>
        <v>42105.083333327508</v>
      </c>
      <c r="B2438" s="303"/>
      <c r="C2438" s="303">
        <v>2403</v>
      </c>
      <c r="D2438" s="304">
        <f>INDEX(Method_calculation!$J$161:$L$184,Output_interface!I2438,Output_interface!H2438)</f>
        <v>0</v>
      </c>
      <c r="E2438" s="304">
        <f>INDEX(Method_calculation!$J$194:$L$217,Output_interface!I2438,Output_interface!H2438)</f>
        <v>0</v>
      </c>
      <c r="G2438" s="1">
        <f>VLOOKUP(A2438+1/48,Interface!$B$118:$D$483,3)</f>
        <v>6</v>
      </c>
      <c r="H2438" s="1">
        <f t="shared" si="212"/>
        <v>2</v>
      </c>
      <c r="I2438" s="1">
        <f t="shared" si="211"/>
        <v>3</v>
      </c>
    </row>
    <row r="2439" spans="1:9" x14ac:dyDescent="0.35">
      <c r="A2439" s="321">
        <f t="shared" si="209"/>
        <v>42105.124999994172</v>
      </c>
      <c r="B2439" s="303"/>
      <c r="C2439" s="303">
        <v>2404</v>
      </c>
      <c r="D2439" s="304">
        <f>INDEX(Method_calculation!$J$161:$L$184,Output_interface!I2439,Output_interface!H2439)</f>
        <v>0</v>
      </c>
      <c r="E2439" s="304">
        <f>INDEX(Method_calculation!$J$194:$L$217,Output_interface!I2439,Output_interface!H2439)</f>
        <v>0</v>
      </c>
      <c r="G2439" s="1">
        <f>VLOOKUP(A2439+1/48,Interface!$B$118:$D$483,3)</f>
        <v>6</v>
      </c>
      <c r="H2439" s="1">
        <f t="shared" si="212"/>
        <v>2</v>
      </c>
      <c r="I2439" s="1">
        <f t="shared" si="211"/>
        <v>4</v>
      </c>
    </row>
    <row r="2440" spans="1:9" x14ac:dyDescent="0.35">
      <c r="A2440" s="321">
        <f t="shared" si="209"/>
        <v>42105.166666660836</v>
      </c>
      <c r="B2440" s="303"/>
      <c r="C2440" s="303">
        <v>2405</v>
      </c>
      <c r="D2440" s="304">
        <f>INDEX(Method_calculation!$J$161:$L$184,Output_interface!I2440,Output_interface!H2440)</f>
        <v>0</v>
      </c>
      <c r="E2440" s="304">
        <f>INDEX(Method_calculation!$J$194:$L$217,Output_interface!I2440,Output_interface!H2440)</f>
        <v>0</v>
      </c>
      <c r="G2440" s="1">
        <f>VLOOKUP(A2440+1/48,Interface!$B$118:$D$483,3)</f>
        <v>6</v>
      </c>
      <c r="H2440" s="1">
        <f t="shared" si="212"/>
        <v>2</v>
      </c>
      <c r="I2440" s="1">
        <f t="shared" si="211"/>
        <v>5</v>
      </c>
    </row>
    <row r="2441" spans="1:9" x14ac:dyDescent="0.35">
      <c r="A2441" s="321">
        <f t="shared" si="209"/>
        <v>42105.2083333275</v>
      </c>
      <c r="B2441" s="303"/>
      <c r="C2441" s="303">
        <v>2406</v>
      </c>
      <c r="D2441" s="304">
        <f>INDEX(Method_calculation!$J$161:$L$184,Output_interface!I2441,Output_interface!H2441)</f>
        <v>0</v>
      </c>
      <c r="E2441" s="304">
        <f>INDEX(Method_calculation!$J$194:$L$217,Output_interface!I2441,Output_interface!H2441)</f>
        <v>0</v>
      </c>
      <c r="G2441" s="1">
        <f>VLOOKUP(A2441+1/48,Interface!$B$118:$D$483,3)</f>
        <v>6</v>
      </c>
      <c r="H2441" s="1">
        <f t="shared" si="212"/>
        <v>2</v>
      </c>
      <c r="I2441" s="1">
        <f t="shared" si="211"/>
        <v>6</v>
      </c>
    </row>
    <row r="2442" spans="1:9" x14ac:dyDescent="0.35">
      <c r="A2442" s="321">
        <f t="shared" si="209"/>
        <v>42105.249999994165</v>
      </c>
      <c r="B2442" s="303"/>
      <c r="C2442" s="303">
        <v>2407</v>
      </c>
      <c r="D2442" s="304">
        <f>INDEX(Method_calculation!$J$161:$L$184,Output_interface!I2442,Output_interface!H2442)</f>
        <v>0</v>
      </c>
      <c r="E2442" s="304">
        <f>INDEX(Method_calculation!$J$194:$L$217,Output_interface!I2442,Output_interface!H2442)</f>
        <v>0</v>
      </c>
      <c r="G2442" s="1">
        <f>VLOOKUP(A2442+1/48,Interface!$B$118:$D$483,3)</f>
        <v>6</v>
      </c>
      <c r="H2442" s="1">
        <f t="shared" si="212"/>
        <v>2</v>
      </c>
      <c r="I2442" s="1">
        <f t="shared" si="211"/>
        <v>7</v>
      </c>
    </row>
    <row r="2443" spans="1:9" x14ac:dyDescent="0.35">
      <c r="A2443" s="321">
        <f t="shared" si="209"/>
        <v>42105.291666660829</v>
      </c>
      <c r="B2443" s="303"/>
      <c r="C2443" s="303">
        <v>2408</v>
      </c>
      <c r="D2443" s="304">
        <f>INDEX(Method_calculation!$J$161:$L$184,Output_interface!I2443,Output_interface!H2443)</f>
        <v>0</v>
      </c>
      <c r="E2443" s="304">
        <f>INDEX(Method_calculation!$J$194:$L$217,Output_interface!I2443,Output_interface!H2443)</f>
        <v>0</v>
      </c>
      <c r="G2443" s="1">
        <f>VLOOKUP(A2443+1/48,Interface!$B$118:$D$483,3)</f>
        <v>6</v>
      </c>
      <c r="H2443" s="1">
        <f t="shared" si="212"/>
        <v>2</v>
      </c>
      <c r="I2443" s="1">
        <f t="shared" si="211"/>
        <v>8</v>
      </c>
    </row>
    <row r="2444" spans="1:9" x14ac:dyDescent="0.35">
      <c r="A2444" s="321">
        <f t="shared" si="209"/>
        <v>42105.333333327493</v>
      </c>
      <c r="B2444" s="303"/>
      <c r="C2444" s="303">
        <v>2409</v>
      </c>
      <c r="D2444" s="304">
        <f>INDEX(Method_calculation!$J$161:$L$184,Output_interface!I2444,Output_interface!H2444)</f>
        <v>0</v>
      </c>
      <c r="E2444" s="304">
        <f>INDEX(Method_calculation!$J$194:$L$217,Output_interface!I2444,Output_interface!H2444)</f>
        <v>0</v>
      </c>
      <c r="G2444" s="1">
        <f>VLOOKUP(A2444+1/48,Interface!$B$118:$D$483,3)</f>
        <v>6</v>
      </c>
      <c r="H2444" s="1">
        <f t="shared" si="212"/>
        <v>2</v>
      </c>
      <c r="I2444" s="1">
        <f t="shared" si="211"/>
        <v>9</v>
      </c>
    </row>
    <row r="2445" spans="1:9" x14ac:dyDescent="0.35">
      <c r="A2445" s="321">
        <f t="shared" si="209"/>
        <v>42105.374999994157</v>
      </c>
      <c r="B2445" s="303"/>
      <c r="C2445" s="303">
        <v>2410</v>
      </c>
      <c r="D2445" s="304">
        <f>INDEX(Method_calculation!$J$161:$L$184,Output_interface!I2445,Output_interface!H2445)</f>
        <v>0</v>
      </c>
      <c r="E2445" s="304">
        <f>INDEX(Method_calculation!$J$194:$L$217,Output_interface!I2445,Output_interface!H2445)</f>
        <v>0</v>
      </c>
      <c r="G2445" s="1">
        <f>VLOOKUP(A2445+1/48,Interface!$B$118:$D$483,3)</f>
        <v>6</v>
      </c>
      <c r="H2445" s="1">
        <f t="shared" si="212"/>
        <v>2</v>
      </c>
      <c r="I2445" s="1">
        <f t="shared" si="211"/>
        <v>10</v>
      </c>
    </row>
    <row r="2446" spans="1:9" x14ac:dyDescent="0.35">
      <c r="A2446" s="321">
        <f t="shared" si="209"/>
        <v>42105.416666660822</v>
      </c>
      <c r="B2446" s="303"/>
      <c r="C2446" s="303">
        <v>2411</v>
      </c>
      <c r="D2446" s="304">
        <f>INDEX(Method_calculation!$J$161:$L$184,Output_interface!I2446,Output_interface!H2446)</f>
        <v>0</v>
      </c>
      <c r="E2446" s="304">
        <f>INDEX(Method_calculation!$J$194:$L$217,Output_interface!I2446,Output_interface!H2446)</f>
        <v>0</v>
      </c>
      <c r="G2446" s="1">
        <f>VLOOKUP(A2446+1/48,Interface!$B$118:$D$483,3)</f>
        <v>6</v>
      </c>
      <c r="H2446" s="1">
        <f t="shared" si="212"/>
        <v>2</v>
      </c>
      <c r="I2446" s="1">
        <f t="shared" si="211"/>
        <v>11</v>
      </c>
    </row>
    <row r="2447" spans="1:9" x14ac:dyDescent="0.35">
      <c r="A2447" s="321">
        <f t="shared" si="209"/>
        <v>42105.458333327486</v>
      </c>
      <c r="B2447" s="303"/>
      <c r="C2447" s="303">
        <v>2412</v>
      </c>
      <c r="D2447" s="304">
        <f>INDEX(Method_calculation!$J$161:$L$184,Output_interface!I2447,Output_interface!H2447)</f>
        <v>0</v>
      </c>
      <c r="E2447" s="304">
        <f>INDEX(Method_calculation!$J$194:$L$217,Output_interface!I2447,Output_interface!H2447)</f>
        <v>0</v>
      </c>
      <c r="G2447" s="1">
        <f>VLOOKUP(A2447+1/48,Interface!$B$118:$D$483,3)</f>
        <v>6</v>
      </c>
      <c r="H2447" s="1">
        <f t="shared" si="212"/>
        <v>2</v>
      </c>
      <c r="I2447" s="1">
        <f t="shared" si="211"/>
        <v>12</v>
      </c>
    </row>
    <row r="2448" spans="1:9" x14ac:dyDescent="0.35">
      <c r="A2448" s="321">
        <f t="shared" ref="A2448:A2511" si="215">+A2447+1/24</f>
        <v>42105.49999999415</v>
      </c>
      <c r="B2448" s="303"/>
      <c r="C2448" s="303">
        <v>2413</v>
      </c>
      <c r="D2448" s="304">
        <f>INDEX(Method_calculation!$J$161:$L$184,Output_interface!I2448,Output_interface!H2448)</f>
        <v>0</v>
      </c>
      <c r="E2448" s="304">
        <f>INDEX(Method_calculation!$J$194:$L$217,Output_interface!I2448,Output_interface!H2448)</f>
        <v>0</v>
      </c>
      <c r="G2448" s="1">
        <f>VLOOKUP(A2448+1/48,Interface!$B$118:$D$483,3)</f>
        <v>6</v>
      </c>
      <c r="H2448" s="1">
        <f t="shared" si="212"/>
        <v>2</v>
      </c>
      <c r="I2448" s="1">
        <f t="shared" si="211"/>
        <v>13</v>
      </c>
    </row>
    <row r="2449" spans="1:9" x14ac:dyDescent="0.35">
      <c r="A2449" s="321">
        <f t="shared" si="215"/>
        <v>42105.541666660814</v>
      </c>
      <c r="B2449" s="303"/>
      <c r="C2449" s="303">
        <v>2414</v>
      </c>
      <c r="D2449" s="304">
        <f>INDEX(Method_calculation!$J$161:$L$184,Output_interface!I2449,Output_interface!H2449)</f>
        <v>0</v>
      </c>
      <c r="E2449" s="304">
        <f>INDEX(Method_calculation!$J$194:$L$217,Output_interface!I2449,Output_interface!H2449)</f>
        <v>0</v>
      </c>
      <c r="G2449" s="1">
        <f>VLOOKUP(A2449+1/48,Interface!$B$118:$D$483,3)</f>
        <v>6</v>
      </c>
      <c r="H2449" s="1">
        <f t="shared" si="212"/>
        <v>2</v>
      </c>
      <c r="I2449" s="1">
        <f t="shared" si="211"/>
        <v>14</v>
      </c>
    </row>
    <row r="2450" spans="1:9" x14ac:dyDescent="0.35">
      <c r="A2450" s="321">
        <f t="shared" si="215"/>
        <v>42105.583333327479</v>
      </c>
      <c r="B2450" s="303"/>
      <c r="C2450" s="303">
        <v>2415</v>
      </c>
      <c r="D2450" s="304">
        <f>INDEX(Method_calculation!$J$161:$L$184,Output_interface!I2450,Output_interface!H2450)</f>
        <v>0</v>
      </c>
      <c r="E2450" s="304">
        <f>INDEX(Method_calculation!$J$194:$L$217,Output_interface!I2450,Output_interface!H2450)</f>
        <v>0</v>
      </c>
      <c r="G2450" s="1">
        <f>VLOOKUP(A2450+1/48,Interface!$B$118:$D$483,3)</f>
        <v>6</v>
      </c>
      <c r="H2450" s="1">
        <f t="shared" si="212"/>
        <v>2</v>
      </c>
      <c r="I2450" s="1">
        <f t="shared" si="211"/>
        <v>15</v>
      </c>
    </row>
    <row r="2451" spans="1:9" x14ac:dyDescent="0.35">
      <c r="A2451" s="321">
        <f t="shared" si="215"/>
        <v>42105.624999994143</v>
      </c>
      <c r="B2451" s="303"/>
      <c r="C2451" s="303">
        <v>2416</v>
      </c>
      <c r="D2451" s="304">
        <f>INDEX(Method_calculation!$J$161:$L$184,Output_interface!I2451,Output_interface!H2451)</f>
        <v>0</v>
      </c>
      <c r="E2451" s="304">
        <f>INDEX(Method_calculation!$J$194:$L$217,Output_interface!I2451,Output_interface!H2451)</f>
        <v>0</v>
      </c>
      <c r="G2451" s="1">
        <f>VLOOKUP(A2451+1/48,Interface!$B$118:$D$483,3)</f>
        <v>6</v>
      </c>
      <c r="H2451" s="1">
        <f t="shared" si="212"/>
        <v>2</v>
      </c>
      <c r="I2451" s="1">
        <f t="shared" si="211"/>
        <v>16</v>
      </c>
    </row>
    <row r="2452" spans="1:9" x14ac:dyDescent="0.35">
      <c r="A2452" s="321">
        <f t="shared" si="215"/>
        <v>42105.666666660807</v>
      </c>
      <c r="B2452" s="303"/>
      <c r="C2452" s="303">
        <v>2417</v>
      </c>
      <c r="D2452" s="304">
        <f>INDEX(Method_calculation!$J$161:$L$184,Output_interface!I2452,Output_interface!H2452)</f>
        <v>0</v>
      </c>
      <c r="E2452" s="304">
        <f>INDEX(Method_calculation!$J$194:$L$217,Output_interface!I2452,Output_interface!H2452)</f>
        <v>0</v>
      </c>
      <c r="G2452" s="1">
        <f>VLOOKUP(A2452+1/48,Interface!$B$118:$D$483,3)</f>
        <v>6</v>
      </c>
      <c r="H2452" s="1">
        <f t="shared" si="212"/>
        <v>2</v>
      </c>
      <c r="I2452" s="1">
        <f t="shared" si="211"/>
        <v>17</v>
      </c>
    </row>
    <row r="2453" spans="1:9" x14ac:dyDescent="0.35">
      <c r="A2453" s="321">
        <f t="shared" si="215"/>
        <v>42105.708333327471</v>
      </c>
      <c r="B2453" s="303"/>
      <c r="C2453" s="303">
        <v>2418</v>
      </c>
      <c r="D2453" s="304">
        <f>INDEX(Method_calculation!$J$161:$L$184,Output_interface!I2453,Output_interface!H2453)</f>
        <v>0</v>
      </c>
      <c r="E2453" s="304">
        <f>INDEX(Method_calculation!$J$194:$L$217,Output_interface!I2453,Output_interface!H2453)</f>
        <v>0</v>
      </c>
      <c r="G2453" s="1">
        <f>VLOOKUP(A2453+1/48,Interface!$B$118:$D$483,3)</f>
        <v>6</v>
      </c>
      <c r="H2453" s="1">
        <f t="shared" si="212"/>
        <v>2</v>
      </c>
      <c r="I2453" s="1">
        <f t="shared" si="211"/>
        <v>18</v>
      </c>
    </row>
    <row r="2454" spans="1:9" x14ac:dyDescent="0.35">
      <c r="A2454" s="321">
        <f t="shared" si="215"/>
        <v>42105.749999994136</v>
      </c>
      <c r="B2454" s="303"/>
      <c r="C2454" s="303">
        <v>2419</v>
      </c>
      <c r="D2454" s="304">
        <f>INDEX(Method_calculation!$J$161:$L$184,Output_interface!I2454,Output_interface!H2454)</f>
        <v>0</v>
      </c>
      <c r="E2454" s="304">
        <f>INDEX(Method_calculation!$J$194:$L$217,Output_interface!I2454,Output_interface!H2454)</f>
        <v>0</v>
      </c>
      <c r="G2454" s="1">
        <f>VLOOKUP(A2454+1/48,Interface!$B$118:$D$483,3)</f>
        <v>6</v>
      </c>
      <c r="H2454" s="1">
        <f t="shared" si="212"/>
        <v>2</v>
      </c>
      <c r="I2454" s="1">
        <f t="shared" si="211"/>
        <v>19</v>
      </c>
    </row>
    <row r="2455" spans="1:9" x14ac:dyDescent="0.35">
      <c r="A2455" s="321">
        <f t="shared" si="215"/>
        <v>42105.7916666608</v>
      </c>
      <c r="B2455" s="303"/>
      <c r="C2455" s="303">
        <v>2420</v>
      </c>
      <c r="D2455" s="304">
        <f>INDEX(Method_calculation!$J$161:$L$184,Output_interface!I2455,Output_interface!H2455)</f>
        <v>0</v>
      </c>
      <c r="E2455" s="304">
        <f>INDEX(Method_calculation!$J$194:$L$217,Output_interface!I2455,Output_interface!H2455)</f>
        <v>0</v>
      </c>
      <c r="G2455" s="1">
        <f>VLOOKUP(A2455+1/48,Interface!$B$118:$D$483,3)</f>
        <v>6</v>
      </c>
      <c r="H2455" s="1">
        <f t="shared" si="212"/>
        <v>2</v>
      </c>
      <c r="I2455" s="1">
        <f t="shared" si="211"/>
        <v>20</v>
      </c>
    </row>
    <row r="2456" spans="1:9" x14ac:dyDescent="0.35">
      <c r="A2456" s="321">
        <f t="shared" si="215"/>
        <v>42105.833333327464</v>
      </c>
      <c r="B2456" s="303"/>
      <c r="C2456" s="303">
        <v>2421</v>
      </c>
      <c r="D2456" s="304">
        <f>INDEX(Method_calculation!$J$161:$L$184,Output_interface!I2456,Output_interface!H2456)</f>
        <v>0</v>
      </c>
      <c r="E2456" s="304">
        <f>INDEX(Method_calculation!$J$194:$L$217,Output_interface!I2456,Output_interface!H2456)</f>
        <v>0</v>
      </c>
      <c r="G2456" s="1">
        <f>VLOOKUP(A2456+1/48,Interface!$B$118:$D$483,3)</f>
        <v>6</v>
      </c>
      <c r="H2456" s="1">
        <f t="shared" si="212"/>
        <v>2</v>
      </c>
      <c r="I2456" s="1">
        <f t="shared" si="211"/>
        <v>21</v>
      </c>
    </row>
    <row r="2457" spans="1:9" x14ac:dyDescent="0.35">
      <c r="A2457" s="321">
        <f t="shared" si="215"/>
        <v>42105.874999994128</v>
      </c>
      <c r="B2457" s="303"/>
      <c r="C2457" s="303">
        <v>2422</v>
      </c>
      <c r="D2457" s="304">
        <f>INDEX(Method_calculation!$J$161:$L$184,Output_interface!I2457,Output_interface!H2457)</f>
        <v>0</v>
      </c>
      <c r="E2457" s="304">
        <f>INDEX(Method_calculation!$J$194:$L$217,Output_interface!I2457,Output_interface!H2457)</f>
        <v>0</v>
      </c>
      <c r="G2457" s="1">
        <f>VLOOKUP(A2457+1/48,Interface!$B$118:$D$483,3)</f>
        <v>6</v>
      </c>
      <c r="H2457" s="1">
        <f t="shared" si="212"/>
        <v>2</v>
      </c>
      <c r="I2457" s="1">
        <f t="shared" si="211"/>
        <v>22</v>
      </c>
    </row>
    <row r="2458" spans="1:9" x14ac:dyDescent="0.35">
      <c r="A2458" s="321">
        <f t="shared" si="215"/>
        <v>42105.916666660793</v>
      </c>
      <c r="B2458" s="303"/>
      <c r="C2458" s="303">
        <v>2423</v>
      </c>
      <c r="D2458" s="304">
        <f>INDEX(Method_calculation!$J$161:$L$184,Output_interface!I2458,Output_interface!H2458)</f>
        <v>0</v>
      </c>
      <c r="E2458" s="304">
        <f>INDEX(Method_calculation!$J$194:$L$217,Output_interface!I2458,Output_interface!H2458)</f>
        <v>0</v>
      </c>
      <c r="G2458" s="1">
        <f>VLOOKUP(A2458+1/48,Interface!$B$118:$D$483,3)</f>
        <v>6</v>
      </c>
      <c r="H2458" s="1">
        <f t="shared" si="212"/>
        <v>2</v>
      </c>
      <c r="I2458" s="1">
        <f t="shared" si="211"/>
        <v>23</v>
      </c>
    </row>
    <row r="2459" spans="1:9" x14ac:dyDescent="0.35">
      <c r="A2459" s="322">
        <f t="shared" si="215"/>
        <v>42105.958333327457</v>
      </c>
      <c r="B2459" s="306"/>
      <c r="C2459" s="306">
        <v>2424</v>
      </c>
      <c r="D2459" s="307">
        <f>INDEX(Method_calculation!$J$161:$L$184,Output_interface!I2459,Output_interface!H2459)</f>
        <v>0</v>
      </c>
      <c r="E2459" s="307">
        <f>INDEX(Method_calculation!$J$194:$L$217,Output_interface!I2459,Output_interface!H2459)</f>
        <v>0</v>
      </c>
      <c r="G2459" s="1">
        <f>VLOOKUP(A2459+1/48,Interface!$B$118:$D$483,3)</f>
        <v>6</v>
      </c>
      <c r="H2459" s="1">
        <f t="shared" si="212"/>
        <v>2</v>
      </c>
      <c r="I2459" s="1">
        <f t="shared" si="211"/>
        <v>24</v>
      </c>
    </row>
    <row r="2460" spans="1:9" x14ac:dyDescent="0.35">
      <c r="A2460" s="299">
        <f t="shared" si="215"/>
        <v>42105.999999994121</v>
      </c>
      <c r="B2460" s="300" t="str">
        <f t="shared" ref="B2460" si="216">INDEX($H$27:$H$29,H2460)</f>
        <v>Holiday</v>
      </c>
      <c r="C2460" s="300">
        <v>2425</v>
      </c>
      <c r="D2460" s="301">
        <f>INDEX(Method_calculation!$J$161:$L$184,Output_interface!I2460,Output_interface!H2460)</f>
        <v>0</v>
      </c>
      <c r="E2460" s="301">
        <f>INDEX(Method_calculation!$J$194:$L$217,Output_interface!I2460,Output_interface!H2460)</f>
        <v>0</v>
      </c>
      <c r="G2460" s="1">
        <f>VLOOKUP(A2460+1/48,Interface!$B$118:$D$483,3)</f>
        <v>7</v>
      </c>
      <c r="H2460" s="1">
        <f t="shared" si="212"/>
        <v>3</v>
      </c>
      <c r="I2460" s="1">
        <f t="shared" si="211"/>
        <v>1</v>
      </c>
    </row>
    <row r="2461" spans="1:9" x14ac:dyDescent="0.35">
      <c r="A2461" s="321">
        <f t="shared" si="215"/>
        <v>42106.041666660785</v>
      </c>
      <c r="B2461" s="303"/>
      <c r="C2461" s="303">
        <v>2426</v>
      </c>
      <c r="D2461" s="304">
        <f>INDEX(Method_calculation!$J$161:$L$184,Output_interface!I2461,Output_interface!H2461)</f>
        <v>0</v>
      </c>
      <c r="E2461" s="304">
        <f>INDEX(Method_calculation!$J$194:$L$217,Output_interface!I2461,Output_interface!H2461)</f>
        <v>0</v>
      </c>
      <c r="G2461" s="1">
        <f>VLOOKUP(A2461+1/48,Interface!$B$118:$D$483,3)</f>
        <v>7</v>
      </c>
      <c r="H2461" s="1">
        <f t="shared" si="212"/>
        <v>3</v>
      </c>
      <c r="I2461" s="1">
        <f t="shared" si="211"/>
        <v>2</v>
      </c>
    </row>
    <row r="2462" spans="1:9" x14ac:dyDescent="0.35">
      <c r="A2462" s="321">
        <f t="shared" si="215"/>
        <v>42106.08333332745</v>
      </c>
      <c r="B2462" s="303"/>
      <c r="C2462" s="303">
        <v>2427</v>
      </c>
      <c r="D2462" s="304">
        <f>INDEX(Method_calculation!$J$161:$L$184,Output_interface!I2462,Output_interface!H2462)</f>
        <v>0</v>
      </c>
      <c r="E2462" s="304">
        <f>INDEX(Method_calculation!$J$194:$L$217,Output_interface!I2462,Output_interface!H2462)</f>
        <v>0</v>
      </c>
      <c r="G2462" s="1">
        <f>VLOOKUP(A2462+1/48,Interface!$B$118:$D$483,3)</f>
        <v>7</v>
      </c>
      <c r="H2462" s="1">
        <f t="shared" si="212"/>
        <v>3</v>
      </c>
      <c r="I2462" s="1">
        <f t="shared" si="211"/>
        <v>3</v>
      </c>
    </row>
    <row r="2463" spans="1:9" x14ac:dyDescent="0.35">
      <c r="A2463" s="321">
        <f t="shared" si="215"/>
        <v>42106.124999994114</v>
      </c>
      <c r="B2463" s="303"/>
      <c r="C2463" s="303">
        <v>2428</v>
      </c>
      <c r="D2463" s="304">
        <f>INDEX(Method_calculation!$J$161:$L$184,Output_interface!I2463,Output_interface!H2463)</f>
        <v>0</v>
      </c>
      <c r="E2463" s="304">
        <f>INDEX(Method_calculation!$J$194:$L$217,Output_interface!I2463,Output_interface!H2463)</f>
        <v>0</v>
      </c>
      <c r="G2463" s="1">
        <f>VLOOKUP(A2463+1/48,Interface!$B$118:$D$483,3)</f>
        <v>7</v>
      </c>
      <c r="H2463" s="1">
        <f t="shared" si="212"/>
        <v>3</v>
      </c>
      <c r="I2463" s="1">
        <f t="shared" si="211"/>
        <v>4</v>
      </c>
    </row>
    <row r="2464" spans="1:9" x14ac:dyDescent="0.35">
      <c r="A2464" s="321">
        <f t="shared" si="215"/>
        <v>42106.166666660778</v>
      </c>
      <c r="B2464" s="303"/>
      <c r="C2464" s="303">
        <v>2429</v>
      </c>
      <c r="D2464" s="304">
        <f>INDEX(Method_calculation!$J$161:$L$184,Output_interface!I2464,Output_interface!H2464)</f>
        <v>0</v>
      </c>
      <c r="E2464" s="304">
        <f>INDEX(Method_calculation!$J$194:$L$217,Output_interface!I2464,Output_interface!H2464)</f>
        <v>0</v>
      </c>
      <c r="G2464" s="1">
        <f>VLOOKUP(A2464+1/48,Interface!$B$118:$D$483,3)</f>
        <v>7</v>
      </c>
      <c r="H2464" s="1">
        <f t="shared" si="212"/>
        <v>3</v>
      </c>
      <c r="I2464" s="1">
        <f t="shared" si="211"/>
        <v>5</v>
      </c>
    </row>
    <row r="2465" spans="1:9" x14ac:dyDescent="0.35">
      <c r="A2465" s="321">
        <f t="shared" si="215"/>
        <v>42106.208333327442</v>
      </c>
      <c r="B2465" s="303"/>
      <c r="C2465" s="303">
        <v>2430</v>
      </c>
      <c r="D2465" s="304">
        <f>INDEX(Method_calculation!$J$161:$L$184,Output_interface!I2465,Output_interface!H2465)</f>
        <v>0</v>
      </c>
      <c r="E2465" s="304">
        <f>INDEX(Method_calculation!$J$194:$L$217,Output_interface!I2465,Output_interface!H2465)</f>
        <v>0</v>
      </c>
      <c r="G2465" s="1">
        <f>VLOOKUP(A2465+1/48,Interface!$B$118:$D$483,3)</f>
        <v>7</v>
      </c>
      <c r="H2465" s="1">
        <f t="shared" si="212"/>
        <v>3</v>
      </c>
      <c r="I2465" s="1">
        <f t="shared" si="211"/>
        <v>6</v>
      </c>
    </row>
    <row r="2466" spans="1:9" x14ac:dyDescent="0.35">
      <c r="A2466" s="321">
        <f t="shared" si="215"/>
        <v>42106.249999994106</v>
      </c>
      <c r="B2466" s="303"/>
      <c r="C2466" s="303">
        <v>2431</v>
      </c>
      <c r="D2466" s="304">
        <f>INDEX(Method_calculation!$J$161:$L$184,Output_interface!I2466,Output_interface!H2466)</f>
        <v>0</v>
      </c>
      <c r="E2466" s="304">
        <f>INDEX(Method_calculation!$J$194:$L$217,Output_interface!I2466,Output_interface!H2466)</f>
        <v>0</v>
      </c>
      <c r="G2466" s="1">
        <f>VLOOKUP(A2466+1/48,Interface!$B$118:$D$483,3)</f>
        <v>7</v>
      </c>
      <c r="H2466" s="1">
        <f t="shared" si="212"/>
        <v>3</v>
      </c>
      <c r="I2466" s="1">
        <f t="shared" si="211"/>
        <v>7</v>
      </c>
    </row>
    <row r="2467" spans="1:9" x14ac:dyDescent="0.35">
      <c r="A2467" s="321">
        <f t="shared" si="215"/>
        <v>42106.291666660771</v>
      </c>
      <c r="B2467" s="303"/>
      <c r="C2467" s="303">
        <v>2432</v>
      </c>
      <c r="D2467" s="304">
        <f>INDEX(Method_calculation!$J$161:$L$184,Output_interface!I2467,Output_interface!H2467)</f>
        <v>0</v>
      </c>
      <c r="E2467" s="304">
        <f>INDEX(Method_calculation!$J$194:$L$217,Output_interface!I2467,Output_interface!H2467)</f>
        <v>0</v>
      </c>
      <c r="G2467" s="1">
        <f>VLOOKUP(A2467+1/48,Interface!$B$118:$D$483,3)</f>
        <v>7</v>
      </c>
      <c r="H2467" s="1">
        <f t="shared" si="212"/>
        <v>3</v>
      </c>
      <c r="I2467" s="1">
        <f t="shared" si="211"/>
        <v>8</v>
      </c>
    </row>
    <row r="2468" spans="1:9" x14ac:dyDescent="0.35">
      <c r="A2468" s="321">
        <f t="shared" si="215"/>
        <v>42106.333333327435</v>
      </c>
      <c r="B2468" s="303"/>
      <c r="C2468" s="303">
        <v>2433</v>
      </c>
      <c r="D2468" s="304">
        <f>INDEX(Method_calculation!$J$161:$L$184,Output_interface!I2468,Output_interface!H2468)</f>
        <v>0</v>
      </c>
      <c r="E2468" s="304">
        <f>INDEX(Method_calculation!$J$194:$L$217,Output_interface!I2468,Output_interface!H2468)</f>
        <v>0</v>
      </c>
      <c r="G2468" s="1">
        <f>VLOOKUP(A2468+1/48,Interface!$B$118:$D$483,3)</f>
        <v>7</v>
      </c>
      <c r="H2468" s="1">
        <f t="shared" si="212"/>
        <v>3</v>
      </c>
      <c r="I2468" s="1">
        <f t="shared" ref="I2468:I2531" si="217">MOD(C2468-1,24)+1</f>
        <v>9</v>
      </c>
    </row>
    <row r="2469" spans="1:9" x14ac:dyDescent="0.35">
      <c r="A2469" s="321">
        <f t="shared" si="215"/>
        <v>42106.374999994099</v>
      </c>
      <c r="B2469" s="303"/>
      <c r="C2469" s="303">
        <v>2434</v>
      </c>
      <c r="D2469" s="304">
        <f>INDEX(Method_calculation!$J$161:$L$184,Output_interface!I2469,Output_interface!H2469)</f>
        <v>0</v>
      </c>
      <c r="E2469" s="304">
        <f>INDEX(Method_calculation!$J$194:$L$217,Output_interface!I2469,Output_interface!H2469)</f>
        <v>0</v>
      </c>
      <c r="G2469" s="1">
        <f>VLOOKUP(A2469+1/48,Interface!$B$118:$D$483,3)</f>
        <v>7</v>
      </c>
      <c r="H2469" s="1">
        <f t="shared" ref="H2469:H2532" si="218">IF(G2469=7,3,IF(G2469=6,2,1))</f>
        <v>3</v>
      </c>
      <c r="I2469" s="1">
        <f t="shared" si="217"/>
        <v>10</v>
      </c>
    </row>
    <row r="2470" spans="1:9" x14ac:dyDescent="0.35">
      <c r="A2470" s="321">
        <f t="shared" si="215"/>
        <v>42106.416666660763</v>
      </c>
      <c r="B2470" s="303"/>
      <c r="C2470" s="303">
        <v>2435</v>
      </c>
      <c r="D2470" s="304">
        <f>INDEX(Method_calculation!$J$161:$L$184,Output_interface!I2470,Output_interface!H2470)</f>
        <v>0</v>
      </c>
      <c r="E2470" s="304">
        <f>INDEX(Method_calculation!$J$194:$L$217,Output_interface!I2470,Output_interface!H2470)</f>
        <v>0</v>
      </c>
      <c r="G2470" s="1">
        <f>VLOOKUP(A2470+1/48,Interface!$B$118:$D$483,3)</f>
        <v>7</v>
      </c>
      <c r="H2470" s="1">
        <f t="shared" si="218"/>
        <v>3</v>
      </c>
      <c r="I2470" s="1">
        <f t="shared" si="217"/>
        <v>11</v>
      </c>
    </row>
    <row r="2471" spans="1:9" x14ac:dyDescent="0.35">
      <c r="A2471" s="321">
        <f t="shared" si="215"/>
        <v>42106.458333327428</v>
      </c>
      <c r="B2471" s="303"/>
      <c r="C2471" s="303">
        <v>2436</v>
      </c>
      <c r="D2471" s="304">
        <f>INDEX(Method_calculation!$J$161:$L$184,Output_interface!I2471,Output_interface!H2471)</f>
        <v>0</v>
      </c>
      <c r="E2471" s="304">
        <f>INDEX(Method_calculation!$J$194:$L$217,Output_interface!I2471,Output_interface!H2471)</f>
        <v>0</v>
      </c>
      <c r="G2471" s="1">
        <f>VLOOKUP(A2471+1/48,Interface!$B$118:$D$483,3)</f>
        <v>7</v>
      </c>
      <c r="H2471" s="1">
        <f t="shared" si="218"/>
        <v>3</v>
      </c>
      <c r="I2471" s="1">
        <f t="shared" si="217"/>
        <v>12</v>
      </c>
    </row>
    <row r="2472" spans="1:9" x14ac:dyDescent="0.35">
      <c r="A2472" s="321">
        <f t="shared" si="215"/>
        <v>42106.499999994092</v>
      </c>
      <c r="B2472" s="303"/>
      <c r="C2472" s="303">
        <v>2437</v>
      </c>
      <c r="D2472" s="304">
        <f>INDEX(Method_calculation!$J$161:$L$184,Output_interface!I2472,Output_interface!H2472)</f>
        <v>0</v>
      </c>
      <c r="E2472" s="304">
        <f>INDEX(Method_calculation!$J$194:$L$217,Output_interface!I2472,Output_interface!H2472)</f>
        <v>0</v>
      </c>
      <c r="G2472" s="1">
        <f>VLOOKUP(A2472+1/48,Interface!$B$118:$D$483,3)</f>
        <v>7</v>
      </c>
      <c r="H2472" s="1">
        <f t="shared" si="218"/>
        <v>3</v>
      </c>
      <c r="I2472" s="1">
        <f t="shared" si="217"/>
        <v>13</v>
      </c>
    </row>
    <row r="2473" spans="1:9" x14ac:dyDescent="0.35">
      <c r="A2473" s="321">
        <f t="shared" si="215"/>
        <v>42106.541666660756</v>
      </c>
      <c r="B2473" s="303"/>
      <c r="C2473" s="303">
        <v>2438</v>
      </c>
      <c r="D2473" s="304">
        <f>INDEX(Method_calculation!$J$161:$L$184,Output_interface!I2473,Output_interface!H2473)</f>
        <v>0</v>
      </c>
      <c r="E2473" s="304">
        <f>INDEX(Method_calculation!$J$194:$L$217,Output_interface!I2473,Output_interface!H2473)</f>
        <v>0</v>
      </c>
      <c r="G2473" s="1">
        <f>VLOOKUP(A2473+1/48,Interface!$B$118:$D$483,3)</f>
        <v>7</v>
      </c>
      <c r="H2473" s="1">
        <f t="shared" si="218"/>
        <v>3</v>
      </c>
      <c r="I2473" s="1">
        <f t="shared" si="217"/>
        <v>14</v>
      </c>
    </row>
    <row r="2474" spans="1:9" x14ac:dyDescent="0.35">
      <c r="A2474" s="321">
        <f t="shared" si="215"/>
        <v>42106.58333332742</v>
      </c>
      <c r="B2474" s="303"/>
      <c r="C2474" s="303">
        <v>2439</v>
      </c>
      <c r="D2474" s="304">
        <f>INDEX(Method_calculation!$J$161:$L$184,Output_interface!I2474,Output_interface!H2474)</f>
        <v>0</v>
      </c>
      <c r="E2474" s="304">
        <f>INDEX(Method_calculation!$J$194:$L$217,Output_interface!I2474,Output_interface!H2474)</f>
        <v>0</v>
      </c>
      <c r="G2474" s="1">
        <f>VLOOKUP(A2474+1/48,Interface!$B$118:$D$483,3)</f>
        <v>7</v>
      </c>
      <c r="H2474" s="1">
        <f t="shared" si="218"/>
        <v>3</v>
      </c>
      <c r="I2474" s="1">
        <f t="shared" si="217"/>
        <v>15</v>
      </c>
    </row>
    <row r="2475" spans="1:9" x14ac:dyDescent="0.35">
      <c r="A2475" s="321">
        <f t="shared" si="215"/>
        <v>42106.624999994085</v>
      </c>
      <c r="B2475" s="303"/>
      <c r="C2475" s="303">
        <v>2440</v>
      </c>
      <c r="D2475" s="304">
        <f>INDEX(Method_calculation!$J$161:$L$184,Output_interface!I2475,Output_interface!H2475)</f>
        <v>0</v>
      </c>
      <c r="E2475" s="304">
        <f>INDEX(Method_calculation!$J$194:$L$217,Output_interface!I2475,Output_interface!H2475)</f>
        <v>0</v>
      </c>
      <c r="G2475" s="1">
        <f>VLOOKUP(A2475+1/48,Interface!$B$118:$D$483,3)</f>
        <v>7</v>
      </c>
      <c r="H2475" s="1">
        <f t="shared" si="218"/>
        <v>3</v>
      </c>
      <c r="I2475" s="1">
        <f t="shared" si="217"/>
        <v>16</v>
      </c>
    </row>
    <row r="2476" spans="1:9" x14ac:dyDescent="0.35">
      <c r="A2476" s="321">
        <f t="shared" si="215"/>
        <v>42106.666666660749</v>
      </c>
      <c r="B2476" s="303"/>
      <c r="C2476" s="303">
        <v>2441</v>
      </c>
      <c r="D2476" s="304">
        <f>INDEX(Method_calculation!$J$161:$L$184,Output_interface!I2476,Output_interface!H2476)</f>
        <v>0</v>
      </c>
      <c r="E2476" s="304">
        <f>INDEX(Method_calculation!$J$194:$L$217,Output_interface!I2476,Output_interface!H2476)</f>
        <v>0</v>
      </c>
      <c r="G2476" s="1">
        <f>VLOOKUP(A2476+1/48,Interface!$B$118:$D$483,3)</f>
        <v>7</v>
      </c>
      <c r="H2476" s="1">
        <f t="shared" si="218"/>
        <v>3</v>
      </c>
      <c r="I2476" s="1">
        <f t="shared" si="217"/>
        <v>17</v>
      </c>
    </row>
    <row r="2477" spans="1:9" x14ac:dyDescent="0.35">
      <c r="A2477" s="321">
        <f t="shared" si="215"/>
        <v>42106.708333327413</v>
      </c>
      <c r="B2477" s="303"/>
      <c r="C2477" s="303">
        <v>2442</v>
      </c>
      <c r="D2477" s="304">
        <f>INDEX(Method_calculation!$J$161:$L$184,Output_interface!I2477,Output_interface!H2477)</f>
        <v>0</v>
      </c>
      <c r="E2477" s="304">
        <f>INDEX(Method_calculation!$J$194:$L$217,Output_interface!I2477,Output_interface!H2477)</f>
        <v>0</v>
      </c>
      <c r="G2477" s="1">
        <f>VLOOKUP(A2477+1/48,Interface!$B$118:$D$483,3)</f>
        <v>7</v>
      </c>
      <c r="H2477" s="1">
        <f t="shared" si="218"/>
        <v>3</v>
      </c>
      <c r="I2477" s="1">
        <f t="shared" si="217"/>
        <v>18</v>
      </c>
    </row>
    <row r="2478" spans="1:9" x14ac:dyDescent="0.35">
      <c r="A2478" s="321">
        <f t="shared" si="215"/>
        <v>42106.749999994077</v>
      </c>
      <c r="B2478" s="303"/>
      <c r="C2478" s="303">
        <v>2443</v>
      </c>
      <c r="D2478" s="304">
        <f>INDEX(Method_calculation!$J$161:$L$184,Output_interface!I2478,Output_interface!H2478)</f>
        <v>0</v>
      </c>
      <c r="E2478" s="304">
        <f>INDEX(Method_calculation!$J$194:$L$217,Output_interface!I2478,Output_interface!H2478)</f>
        <v>0</v>
      </c>
      <c r="G2478" s="1">
        <f>VLOOKUP(A2478+1/48,Interface!$B$118:$D$483,3)</f>
        <v>7</v>
      </c>
      <c r="H2478" s="1">
        <f t="shared" si="218"/>
        <v>3</v>
      </c>
      <c r="I2478" s="1">
        <f t="shared" si="217"/>
        <v>19</v>
      </c>
    </row>
    <row r="2479" spans="1:9" x14ac:dyDescent="0.35">
      <c r="A2479" s="321">
        <f t="shared" si="215"/>
        <v>42106.791666660742</v>
      </c>
      <c r="B2479" s="303"/>
      <c r="C2479" s="303">
        <v>2444</v>
      </c>
      <c r="D2479" s="304">
        <f>INDEX(Method_calculation!$J$161:$L$184,Output_interface!I2479,Output_interface!H2479)</f>
        <v>0</v>
      </c>
      <c r="E2479" s="304">
        <f>INDEX(Method_calculation!$J$194:$L$217,Output_interface!I2479,Output_interface!H2479)</f>
        <v>0</v>
      </c>
      <c r="G2479" s="1">
        <f>VLOOKUP(A2479+1/48,Interface!$B$118:$D$483,3)</f>
        <v>7</v>
      </c>
      <c r="H2479" s="1">
        <f t="shared" si="218"/>
        <v>3</v>
      </c>
      <c r="I2479" s="1">
        <f t="shared" si="217"/>
        <v>20</v>
      </c>
    </row>
    <row r="2480" spans="1:9" x14ac:dyDescent="0.35">
      <c r="A2480" s="321">
        <f t="shared" si="215"/>
        <v>42106.833333327406</v>
      </c>
      <c r="B2480" s="303"/>
      <c r="C2480" s="303">
        <v>2445</v>
      </c>
      <c r="D2480" s="304">
        <f>INDEX(Method_calculation!$J$161:$L$184,Output_interface!I2480,Output_interface!H2480)</f>
        <v>0</v>
      </c>
      <c r="E2480" s="304">
        <f>INDEX(Method_calculation!$J$194:$L$217,Output_interface!I2480,Output_interface!H2480)</f>
        <v>0</v>
      </c>
      <c r="G2480" s="1">
        <f>VLOOKUP(A2480+1/48,Interface!$B$118:$D$483,3)</f>
        <v>7</v>
      </c>
      <c r="H2480" s="1">
        <f t="shared" si="218"/>
        <v>3</v>
      </c>
      <c r="I2480" s="1">
        <f t="shared" si="217"/>
        <v>21</v>
      </c>
    </row>
    <row r="2481" spans="1:9" x14ac:dyDescent="0.35">
      <c r="A2481" s="321">
        <f t="shared" si="215"/>
        <v>42106.87499999407</v>
      </c>
      <c r="B2481" s="303"/>
      <c r="C2481" s="303">
        <v>2446</v>
      </c>
      <c r="D2481" s="304">
        <f>INDEX(Method_calculation!$J$161:$L$184,Output_interface!I2481,Output_interface!H2481)</f>
        <v>0</v>
      </c>
      <c r="E2481" s="304">
        <f>INDEX(Method_calculation!$J$194:$L$217,Output_interface!I2481,Output_interface!H2481)</f>
        <v>0</v>
      </c>
      <c r="G2481" s="1">
        <f>VLOOKUP(A2481+1/48,Interface!$B$118:$D$483,3)</f>
        <v>7</v>
      </c>
      <c r="H2481" s="1">
        <f t="shared" si="218"/>
        <v>3</v>
      </c>
      <c r="I2481" s="1">
        <f t="shared" si="217"/>
        <v>22</v>
      </c>
    </row>
    <row r="2482" spans="1:9" x14ac:dyDescent="0.35">
      <c r="A2482" s="321">
        <f t="shared" si="215"/>
        <v>42106.916666660734</v>
      </c>
      <c r="B2482" s="303"/>
      <c r="C2482" s="303">
        <v>2447</v>
      </c>
      <c r="D2482" s="304">
        <f>INDEX(Method_calculation!$J$161:$L$184,Output_interface!I2482,Output_interface!H2482)</f>
        <v>0</v>
      </c>
      <c r="E2482" s="304">
        <f>INDEX(Method_calculation!$J$194:$L$217,Output_interface!I2482,Output_interface!H2482)</f>
        <v>0</v>
      </c>
      <c r="G2482" s="1">
        <f>VLOOKUP(A2482+1/48,Interface!$B$118:$D$483,3)</f>
        <v>7</v>
      </c>
      <c r="H2482" s="1">
        <f t="shared" si="218"/>
        <v>3</v>
      </c>
      <c r="I2482" s="1">
        <f t="shared" si="217"/>
        <v>23</v>
      </c>
    </row>
    <row r="2483" spans="1:9" x14ac:dyDescent="0.35">
      <c r="A2483" s="322">
        <f t="shared" si="215"/>
        <v>42106.958333327399</v>
      </c>
      <c r="B2483" s="306"/>
      <c r="C2483" s="306">
        <v>2448</v>
      </c>
      <c r="D2483" s="307">
        <f>INDEX(Method_calculation!$J$161:$L$184,Output_interface!I2483,Output_interface!H2483)</f>
        <v>0</v>
      </c>
      <c r="E2483" s="307">
        <f>INDEX(Method_calculation!$J$194:$L$217,Output_interface!I2483,Output_interface!H2483)</f>
        <v>0</v>
      </c>
      <c r="G2483" s="1">
        <f>VLOOKUP(A2483+1/48,Interface!$B$118:$D$483,3)</f>
        <v>7</v>
      </c>
      <c r="H2483" s="1">
        <f t="shared" si="218"/>
        <v>3</v>
      </c>
      <c r="I2483" s="1">
        <f t="shared" si="217"/>
        <v>24</v>
      </c>
    </row>
    <row r="2484" spans="1:9" x14ac:dyDescent="0.35">
      <c r="A2484" s="299">
        <f t="shared" si="215"/>
        <v>42106.999999994063</v>
      </c>
      <c r="B2484" s="300" t="str">
        <f t="shared" ref="B2484" si="219">INDEX($H$27:$H$29,H2484)</f>
        <v>Workday</v>
      </c>
      <c r="C2484" s="300">
        <v>2449</v>
      </c>
      <c r="D2484" s="301">
        <f>INDEX(Method_calculation!$J$161:$L$184,Output_interface!I2484,Output_interface!H2484)</f>
        <v>0</v>
      </c>
      <c r="E2484" s="301">
        <f>INDEX(Method_calculation!$J$194:$L$217,Output_interface!I2484,Output_interface!H2484)</f>
        <v>0</v>
      </c>
      <c r="G2484" s="1">
        <f>VLOOKUP(A2484+1/48,Interface!$B$118:$D$483,3)</f>
        <v>1</v>
      </c>
      <c r="H2484" s="1">
        <f t="shared" si="218"/>
        <v>1</v>
      </c>
      <c r="I2484" s="1">
        <f t="shared" si="217"/>
        <v>1</v>
      </c>
    </row>
    <row r="2485" spans="1:9" x14ac:dyDescent="0.35">
      <c r="A2485" s="321">
        <f t="shared" si="215"/>
        <v>42107.041666660727</v>
      </c>
      <c r="B2485" s="303"/>
      <c r="C2485" s="303">
        <v>2450</v>
      </c>
      <c r="D2485" s="304">
        <f>INDEX(Method_calculation!$J$161:$L$184,Output_interface!I2485,Output_interface!H2485)</f>
        <v>0</v>
      </c>
      <c r="E2485" s="304">
        <f>INDEX(Method_calculation!$J$194:$L$217,Output_interface!I2485,Output_interface!H2485)</f>
        <v>0</v>
      </c>
      <c r="G2485" s="1">
        <f>VLOOKUP(A2485+1/48,Interface!$B$118:$D$483,3)</f>
        <v>1</v>
      </c>
      <c r="H2485" s="1">
        <f t="shared" si="218"/>
        <v>1</v>
      </c>
      <c r="I2485" s="1">
        <f t="shared" si="217"/>
        <v>2</v>
      </c>
    </row>
    <row r="2486" spans="1:9" x14ac:dyDescent="0.35">
      <c r="A2486" s="321">
        <f t="shared" si="215"/>
        <v>42107.083333327391</v>
      </c>
      <c r="B2486" s="303"/>
      <c r="C2486" s="303">
        <v>2451</v>
      </c>
      <c r="D2486" s="304">
        <f>INDEX(Method_calculation!$J$161:$L$184,Output_interface!I2486,Output_interface!H2486)</f>
        <v>0</v>
      </c>
      <c r="E2486" s="304">
        <f>INDEX(Method_calculation!$J$194:$L$217,Output_interface!I2486,Output_interface!H2486)</f>
        <v>0</v>
      </c>
      <c r="G2486" s="1">
        <f>VLOOKUP(A2486+1/48,Interface!$B$118:$D$483,3)</f>
        <v>1</v>
      </c>
      <c r="H2486" s="1">
        <f t="shared" si="218"/>
        <v>1</v>
      </c>
      <c r="I2486" s="1">
        <f t="shared" si="217"/>
        <v>3</v>
      </c>
    </row>
    <row r="2487" spans="1:9" x14ac:dyDescent="0.35">
      <c r="A2487" s="321">
        <f t="shared" si="215"/>
        <v>42107.124999994056</v>
      </c>
      <c r="B2487" s="303"/>
      <c r="C2487" s="303">
        <v>2452</v>
      </c>
      <c r="D2487" s="304">
        <f>INDEX(Method_calculation!$J$161:$L$184,Output_interface!I2487,Output_interface!H2487)</f>
        <v>0</v>
      </c>
      <c r="E2487" s="304">
        <f>INDEX(Method_calculation!$J$194:$L$217,Output_interface!I2487,Output_interface!H2487)</f>
        <v>0</v>
      </c>
      <c r="G2487" s="1">
        <f>VLOOKUP(A2487+1/48,Interface!$B$118:$D$483,3)</f>
        <v>1</v>
      </c>
      <c r="H2487" s="1">
        <f t="shared" si="218"/>
        <v>1</v>
      </c>
      <c r="I2487" s="1">
        <f t="shared" si="217"/>
        <v>4</v>
      </c>
    </row>
    <row r="2488" spans="1:9" x14ac:dyDescent="0.35">
      <c r="A2488" s="321">
        <f t="shared" si="215"/>
        <v>42107.16666666072</v>
      </c>
      <c r="B2488" s="303"/>
      <c r="C2488" s="303">
        <v>2453</v>
      </c>
      <c r="D2488" s="304">
        <f>INDEX(Method_calculation!$J$161:$L$184,Output_interface!I2488,Output_interface!H2488)</f>
        <v>0</v>
      </c>
      <c r="E2488" s="304">
        <f>INDEX(Method_calculation!$J$194:$L$217,Output_interface!I2488,Output_interface!H2488)</f>
        <v>0</v>
      </c>
      <c r="G2488" s="1">
        <f>VLOOKUP(A2488+1/48,Interface!$B$118:$D$483,3)</f>
        <v>1</v>
      </c>
      <c r="H2488" s="1">
        <f t="shared" si="218"/>
        <v>1</v>
      </c>
      <c r="I2488" s="1">
        <f t="shared" si="217"/>
        <v>5</v>
      </c>
    </row>
    <row r="2489" spans="1:9" x14ac:dyDescent="0.35">
      <c r="A2489" s="321">
        <f t="shared" si="215"/>
        <v>42107.208333327384</v>
      </c>
      <c r="B2489" s="303"/>
      <c r="C2489" s="303">
        <v>2454</v>
      </c>
      <c r="D2489" s="304">
        <f>INDEX(Method_calculation!$J$161:$L$184,Output_interface!I2489,Output_interface!H2489)</f>
        <v>0</v>
      </c>
      <c r="E2489" s="304">
        <f>INDEX(Method_calculation!$J$194:$L$217,Output_interface!I2489,Output_interface!H2489)</f>
        <v>0</v>
      </c>
      <c r="G2489" s="1">
        <f>VLOOKUP(A2489+1/48,Interface!$B$118:$D$483,3)</f>
        <v>1</v>
      </c>
      <c r="H2489" s="1">
        <f t="shared" si="218"/>
        <v>1</v>
      </c>
      <c r="I2489" s="1">
        <f t="shared" si="217"/>
        <v>6</v>
      </c>
    </row>
    <row r="2490" spans="1:9" x14ac:dyDescent="0.35">
      <c r="A2490" s="321">
        <f t="shared" si="215"/>
        <v>42107.249999994048</v>
      </c>
      <c r="B2490" s="303"/>
      <c r="C2490" s="303">
        <v>2455</v>
      </c>
      <c r="D2490" s="304">
        <f>INDEX(Method_calculation!$J$161:$L$184,Output_interface!I2490,Output_interface!H2490)</f>
        <v>0</v>
      </c>
      <c r="E2490" s="304">
        <f>INDEX(Method_calculation!$J$194:$L$217,Output_interface!I2490,Output_interface!H2490)</f>
        <v>0</v>
      </c>
      <c r="G2490" s="1">
        <f>VLOOKUP(A2490+1/48,Interface!$B$118:$D$483,3)</f>
        <v>1</v>
      </c>
      <c r="H2490" s="1">
        <f t="shared" si="218"/>
        <v>1</v>
      </c>
      <c r="I2490" s="1">
        <f t="shared" si="217"/>
        <v>7</v>
      </c>
    </row>
    <row r="2491" spans="1:9" x14ac:dyDescent="0.35">
      <c r="A2491" s="321">
        <f t="shared" si="215"/>
        <v>42107.291666660713</v>
      </c>
      <c r="B2491" s="303"/>
      <c r="C2491" s="303">
        <v>2456</v>
      </c>
      <c r="D2491" s="304">
        <f>INDEX(Method_calculation!$J$161:$L$184,Output_interface!I2491,Output_interface!H2491)</f>
        <v>0</v>
      </c>
      <c r="E2491" s="304">
        <f>INDEX(Method_calculation!$J$194:$L$217,Output_interface!I2491,Output_interface!H2491)</f>
        <v>0</v>
      </c>
      <c r="G2491" s="1">
        <f>VLOOKUP(A2491+1/48,Interface!$B$118:$D$483,3)</f>
        <v>1</v>
      </c>
      <c r="H2491" s="1">
        <f t="shared" si="218"/>
        <v>1</v>
      </c>
      <c r="I2491" s="1">
        <f t="shared" si="217"/>
        <v>8</v>
      </c>
    </row>
    <row r="2492" spans="1:9" x14ac:dyDescent="0.35">
      <c r="A2492" s="321">
        <f t="shared" si="215"/>
        <v>42107.333333327377</v>
      </c>
      <c r="B2492" s="303"/>
      <c r="C2492" s="303">
        <v>2457</v>
      </c>
      <c r="D2492" s="304">
        <f>INDEX(Method_calculation!$J$161:$L$184,Output_interface!I2492,Output_interface!H2492)</f>
        <v>0</v>
      </c>
      <c r="E2492" s="304">
        <f>INDEX(Method_calculation!$J$194:$L$217,Output_interface!I2492,Output_interface!H2492)</f>
        <v>0</v>
      </c>
      <c r="G2492" s="1">
        <f>VLOOKUP(A2492+1/48,Interface!$B$118:$D$483,3)</f>
        <v>1</v>
      </c>
      <c r="H2492" s="1">
        <f t="shared" si="218"/>
        <v>1</v>
      </c>
      <c r="I2492" s="1">
        <f t="shared" si="217"/>
        <v>9</v>
      </c>
    </row>
    <row r="2493" spans="1:9" x14ac:dyDescent="0.35">
      <c r="A2493" s="321">
        <f t="shared" si="215"/>
        <v>42107.374999994041</v>
      </c>
      <c r="B2493" s="303"/>
      <c r="C2493" s="303">
        <v>2458</v>
      </c>
      <c r="D2493" s="304">
        <f>INDEX(Method_calculation!$J$161:$L$184,Output_interface!I2493,Output_interface!H2493)</f>
        <v>0</v>
      </c>
      <c r="E2493" s="304">
        <f>INDEX(Method_calculation!$J$194:$L$217,Output_interface!I2493,Output_interface!H2493)</f>
        <v>0</v>
      </c>
      <c r="G2493" s="1">
        <f>VLOOKUP(A2493+1/48,Interface!$B$118:$D$483,3)</f>
        <v>1</v>
      </c>
      <c r="H2493" s="1">
        <f t="shared" si="218"/>
        <v>1</v>
      </c>
      <c r="I2493" s="1">
        <f t="shared" si="217"/>
        <v>10</v>
      </c>
    </row>
    <row r="2494" spans="1:9" x14ac:dyDescent="0.35">
      <c r="A2494" s="321">
        <f t="shared" si="215"/>
        <v>42107.416666660705</v>
      </c>
      <c r="B2494" s="303"/>
      <c r="C2494" s="303">
        <v>2459</v>
      </c>
      <c r="D2494" s="304">
        <f>INDEX(Method_calculation!$J$161:$L$184,Output_interface!I2494,Output_interface!H2494)</f>
        <v>0</v>
      </c>
      <c r="E2494" s="304">
        <f>INDEX(Method_calculation!$J$194:$L$217,Output_interface!I2494,Output_interface!H2494)</f>
        <v>0</v>
      </c>
      <c r="G2494" s="1">
        <f>VLOOKUP(A2494+1/48,Interface!$B$118:$D$483,3)</f>
        <v>1</v>
      </c>
      <c r="H2494" s="1">
        <f t="shared" si="218"/>
        <v>1</v>
      </c>
      <c r="I2494" s="1">
        <f t="shared" si="217"/>
        <v>11</v>
      </c>
    </row>
    <row r="2495" spans="1:9" x14ac:dyDescent="0.35">
      <c r="A2495" s="321">
        <f t="shared" si="215"/>
        <v>42107.458333327369</v>
      </c>
      <c r="B2495" s="303"/>
      <c r="C2495" s="303">
        <v>2460</v>
      </c>
      <c r="D2495" s="304">
        <f>INDEX(Method_calculation!$J$161:$L$184,Output_interface!I2495,Output_interface!H2495)</f>
        <v>0</v>
      </c>
      <c r="E2495" s="304">
        <f>INDEX(Method_calculation!$J$194:$L$217,Output_interface!I2495,Output_interface!H2495)</f>
        <v>0</v>
      </c>
      <c r="G2495" s="1">
        <f>VLOOKUP(A2495+1/48,Interface!$B$118:$D$483,3)</f>
        <v>1</v>
      </c>
      <c r="H2495" s="1">
        <f t="shared" si="218"/>
        <v>1</v>
      </c>
      <c r="I2495" s="1">
        <f t="shared" si="217"/>
        <v>12</v>
      </c>
    </row>
    <row r="2496" spans="1:9" x14ac:dyDescent="0.35">
      <c r="A2496" s="321">
        <f t="shared" si="215"/>
        <v>42107.499999994034</v>
      </c>
      <c r="B2496" s="303"/>
      <c r="C2496" s="303">
        <v>2461</v>
      </c>
      <c r="D2496" s="304">
        <f>INDEX(Method_calculation!$J$161:$L$184,Output_interface!I2496,Output_interface!H2496)</f>
        <v>0</v>
      </c>
      <c r="E2496" s="304">
        <f>INDEX(Method_calculation!$J$194:$L$217,Output_interface!I2496,Output_interface!H2496)</f>
        <v>0</v>
      </c>
      <c r="G2496" s="1">
        <f>VLOOKUP(A2496+1/48,Interface!$B$118:$D$483,3)</f>
        <v>1</v>
      </c>
      <c r="H2496" s="1">
        <f t="shared" si="218"/>
        <v>1</v>
      </c>
      <c r="I2496" s="1">
        <f t="shared" si="217"/>
        <v>13</v>
      </c>
    </row>
    <row r="2497" spans="1:9" x14ac:dyDescent="0.35">
      <c r="A2497" s="321">
        <f t="shared" si="215"/>
        <v>42107.541666660698</v>
      </c>
      <c r="B2497" s="303"/>
      <c r="C2497" s="303">
        <v>2462</v>
      </c>
      <c r="D2497" s="304">
        <f>INDEX(Method_calculation!$J$161:$L$184,Output_interface!I2497,Output_interface!H2497)</f>
        <v>0</v>
      </c>
      <c r="E2497" s="304">
        <f>INDEX(Method_calculation!$J$194:$L$217,Output_interface!I2497,Output_interface!H2497)</f>
        <v>0</v>
      </c>
      <c r="G2497" s="1">
        <f>VLOOKUP(A2497+1/48,Interface!$B$118:$D$483,3)</f>
        <v>1</v>
      </c>
      <c r="H2497" s="1">
        <f t="shared" si="218"/>
        <v>1</v>
      </c>
      <c r="I2497" s="1">
        <f t="shared" si="217"/>
        <v>14</v>
      </c>
    </row>
    <row r="2498" spans="1:9" x14ac:dyDescent="0.35">
      <c r="A2498" s="321">
        <f t="shared" si="215"/>
        <v>42107.583333327362</v>
      </c>
      <c r="B2498" s="303"/>
      <c r="C2498" s="303">
        <v>2463</v>
      </c>
      <c r="D2498" s="304">
        <f>INDEX(Method_calculation!$J$161:$L$184,Output_interface!I2498,Output_interface!H2498)</f>
        <v>0</v>
      </c>
      <c r="E2498" s="304">
        <f>INDEX(Method_calculation!$J$194:$L$217,Output_interface!I2498,Output_interface!H2498)</f>
        <v>0</v>
      </c>
      <c r="G2498" s="1">
        <f>VLOOKUP(A2498+1/48,Interface!$B$118:$D$483,3)</f>
        <v>1</v>
      </c>
      <c r="H2498" s="1">
        <f t="shared" si="218"/>
        <v>1</v>
      </c>
      <c r="I2498" s="1">
        <f t="shared" si="217"/>
        <v>15</v>
      </c>
    </row>
    <row r="2499" spans="1:9" x14ac:dyDescent="0.35">
      <c r="A2499" s="321">
        <f t="shared" si="215"/>
        <v>42107.624999994026</v>
      </c>
      <c r="B2499" s="303"/>
      <c r="C2499" s="303">
        <v>2464</v>
      </c>
      <c r="D2499" s="304">
        <f>INDEX(Method_calculation!$J$161:$L$184,Output_interface!I2499,Output_interface!H2499)</f>
        <v>0</v>
      </c>
      <c r="E2499" s="304">
        <f>INDEX(Method_calculation!$J$194:$L$217,Output_interface!I2499,Output_interface!H2499)</f>
        <v>0</v>
      </c>
      <c r="G2499" s="1">
        <f>VLOOKUP(A2499+1/48,Interface!$B$118:$D$483,3)</f>
        <v>1</v>
      </c>
      <c r="H2499" s="1">
        <f t="shared" si="218"/>
        <v>1</v>
      </c>
      <c r="I2499" s="1">
        <f t="shared" si="217"/>
        <v>16</v>
      </c>
    </row>
    <row r="2500" spans="1:9" x14ac:dyDescent="0.35">
      <c r="A2500" s="321">
        <f t="shared" si="215"/>
        <v>42107.666666660691</v>
      </c>
      <c r="B2500" s="303"/>
      <c r="C2500" s="303">
        <v>2465</v>
      </c>
      <c r="D2500" s="304">
        <f>INDEX(Method_calculation!$J$161:$L$184,Output_interface!I2500,Output_interface!H2500)</f>
        <v>0</v>
      </c>
      <c r="E2500" s="304">
        <f>INDEX(Method_calculation!$J$194:$L$217,Output_interface!I2500,Output_interface!H2500)</f>
        <v>0</v>
      </c>
      <c r="G2500" s="1">
        <f>VLOOKUP(A2500+1/48,Interface!$B$118:$D$483,3)</f>
        <v>1</v>
      </c>
      <c r="H2500" s="1">
        <f t="shared" si="218"/>
        <v>1</v>
      </c>
      <c r="I2500" s="1">
        <f t="shared" si="217"/>
        <v>17</v>
      </c>
    </row>
    <row r="2501" spans="1:9" x14ac:dyDescent="0.35">
      <c r="A2501" s="321">
        <f t="shared" si="215"/>
        <v>42107.708333327355</v>
      </c>
      <c r="B2501" s="303"/>
      <c r="C2501" s="303">
        <v>2466</v>
      </c>
      <c r="D2501" s="304">
        <f>INDEX(Method_calculation!$J$161:$L$184,Output_interface!I2501,Output_interface!H2501)</f>
        <v>0</v>
      </c>
      <c r="E2501" s="304">
        <f>INDEX(Method_calculation!$J$194:$L$217,Output_interface!I2501,Output_interface!H2501)</f>
        <v>0</v>
      </c>
      <c r="G2501" s="1">
        <f>VLOOKUP(A2501+1/48,Interface!$B$118:$D$483,3)</f>
        <v>1</v>
      </c>
      <c r="H2501" s="1">
        <f t="shared" si="218"/>
        <v>1</v>
      </c>
      <c r="I2501" s="1">
        <f t="shared" si="217"/>
        <v>18</v>
      </c>
    </row>
    <row r="2502" spans="1:9" x14ac:dyDescent="0.35">
      <c r="A2502" s="321">
        <f t="shared" si="215"/>
        <v>42107.749999994019</v>
      </c>
      <c r="B2502" s="303"/>
      <c r="C2502" s="303">
        <v>2467</v>
      </c>
      <c r="D2502" s="304">
        <f>INDEX(Method_calculation!$J$161:$L$184,Output_interface!I2502,Output_interface!H2502)</f>
        <v>0</v>
      </c>
      <c r="E2502" s="304">
        <f>INDEX(Method_calculation!$J$194:$L$217,Output_interface!I2502,Output_interface!H2502)</f>
        <v>0</v>
      </c>
      <c r="G2502" s="1">
        <f>VLOOKUP(A2502+1/48,Interface!$B$118:$D$483,3)</f>
        <v>1</v>
      </c>
      <c r="H2502" s="1">
        <f t="shared" si="218"/>
        <v>1</v>
      </c>
      <c r="I2502" s="1">
        <f t="shared" si="217"/>
        <v>19</v>
      </c>
    </row>
    <row r="2503" spans="1:9" x14ac:dyDescent="0.35">
      <c r="A2503" s="321">
        <f t="shared" si="215"/>
        <v>42107.791666660683</v>
      </c>
      <c r="B2503" s="303"/>
      <c r="C2503" s="303">
        <v>2468</v>
      </c>
      <c r="D2503" s="304">
        <f>INDEX(Method_calculation!$J$161:$L$184,Output_interface!I2503,Output_interface!H2503)</f>
        <v>0</v>
      </c>
      <c r="E2503" s="304">
        <f>INDEX(Method_calculation!$J$194:$L$217,Output_interface!I2503,Output_interface!H2503)</f>
        <v>0</v>
      </c>
      <c r="G2503" s="1">
        <f>VLOOKUP(A2503+1/48,Interface!$B$118:$D$483,3)</f>
        <v>1</v>
      </c>
      <c r="H2503" s="1">
        <f t="shared" si="218"/>
        <v>1</v>
      </c>
      <c r="I2503" s="1">
        <f t="shared" si="217"/>
        <v>20</v>
      </c>
    </row>
    <row r="2504" spans="1:9" x14ac:dyDescent="0.35">
      <c r="A2504" s="321">
        <f t="shared" si="215"/>
        <v>42107.833333327348</v>
      </c>
      <c r="B2504" s="303"/>
      <c r="C2504" s="303">
        <v>2469</v>
      </c>
      <c r="D2504" s="304">
        <f>INDEX(Method_calculation!$J$161:$L$184,Output_interface!I2504,Output_interface!H2504)</f>
        <v>0</v>
      </c>
      <c r="E2504" s="304">
        <f>INDEX(Method_calculation!$J$194:$L$217,Output_interface!I2504,Output_interface!H2504)</f>
        <v>0</v>
      </c>
      <c r="G2504" s="1">
        <f>VLOOKUP(A2504+1/48,Interface!$B$118:$D$483,3)</f>
        <v>1</v>
      </c>
      <c r="H2504" s="1">
        <f t="shared" si="218"/>
        <v>1</v>
      </c>
      <c r="I2504" s="1">
        <f t="shared" si="217"/>
        <v>21</v>
      </c>
    </row>
    <row r="2505" spans="1:9" x14ac:dyDescent="0.35">
      <c r="A2505" s="321">
        <f t="shared" si="215"/>
        <v>42107.874999994012</v>
      </c>
      <c r="B2505" s="303"/>
      <c r="C2505" s="303">
        <v>2470</v>
      </c>
      <c r="D2505" s="304">
        <f>INDEX(Method_calculation!$J$161:$L$184,Output_interface!I2505,Output_interface!H2505)</f>
        <v>0</v>
      </c>
      <c r="E2505" s="304">
        <f>INDEX(Method_calculation!$J$194:$L$217,Output_interface!I2505,Output_interface!H2505)</f>
        <v>0</v>
      </c>
      <c r="G2505" s="1">
        <f>VLOOKUP(A2505+1/48,Interface!$B$118:$D$483,3)</f>
        <v>1</v>
      </c>
      <c r="H2505" s="1">
        <f t="shared" si="218"/>
        <v>1</v>
      </c>
      <c r="I2505" s="1">
        <f t="shared" si="217"/>
        <v>22</v>
      </c>
    </row>
    <row r="2506" spans="1:9" x14ac:dyDescent="0.35">
      <c r="A2506" s="321">
        <f t="shared" si="215"/>
        <v>42107.916666660676</v>
      </c>
      <c r="B2506" s="303"/>
      <c r="C2506" s="303">
        <v>2471</v>
      </c>
      <c r="D2506" s="304">
        <f>INDEX(Method_calculation!$J$161:$L$184,Output_interface!I2506,Output_interface!H2506)</f>
        <v>0</v>
      </c>
      <c r="E2506" s="304">
        <f>INDEX(Method_calculation!$J$194:$L$217,Output_interface!I2506,Output_interface!H2506)</f>
        <v>0</v>
      </c>
      <c r="G2506" s="1">
        <f>VLOOKUP(A2506+1/48,Interface!$B$118:$D$483,3)</f>
        <v>1</v>
      </c>
      <c r="H2506" s="1">
        <f t="shared" si="218"/>
        <v>1</v>
      </c>
      <c r="I2506" s="1">
        <f t="shared" si="217"/>
        <v>23</v>
      </c>
    </row>
    <row r="2507" spans="1:9" x14ac:dyDescent="0.35">
      <c r="A2507" s="322">
        <f t="shared" si="215"/>
        <v>42107.95833332734</v>
      </c>
      <c r="B2507" s="306"/>
      <c r="C2507" s="306">
        <v>2472</v>
      </c>
      <c r="D2507" s="307">
        <f>INDEX(Method_calculation!$J$161:$L$184,Output_interface!I2507,Output_interface!H2507)</f>
        <v>0</v>
      </c>
      <c r="E2507" s="307">
        <f>INDEX(Method_calculation!$J$194:$L$217,Output_interface!I2507,Output_interface!H2507)</f>
        <v>0</v>
      </c>
      <c r="G2507" s="1">
        <f>VLOOKUP(A2507+1/48,Interface!$B$118:$D$483,3)</f>
        <v>1</v>
      </c>
      <c r="H2507" s="1">
        <f t="shared" si="218"/>
        <v>1</v>
      </c>
      <c r="I2507" s="1">
        <f t="shared" si="217"/>
        <v>24</v>
      </c>
    </row>
    <row r="2508" spans="1:9" x14ac:dyDescent="0.35">
      <c r="A2508" s="299">
        <f t="shared" si="215"/>
        <v>42107.999999994005</v>
      </c>
      <c r="B2508" s="300" t="str">
        <f t="shared" ref="B2508" si="220">INDEX($H$27:$H$29,H2508)</f>
        <v>Workday</v>
      </c>
      <c r="C2508" s="300">
        <v>2473</v>
      </c>
      <c r="D2508" s="301">
        <f>INDEX(Method_calculation!$J$161:$L$184,Output_interface!I2508,Output_interface!H2508)</f>
        <v>0</v>
      </c>
      <c r="E2508" s="301">
        <f>INDEX(Method_calculation!$J$194:$L$217,Output_interface!I2508,Output_interface!H2508)</f>
        <v>0</v>
      </c>
      <c r="G2508" s="1">
        <f>VLOOKUP(A2508+1/48,Interface!$B$118:$D$483,3)</f>
        <v>2</v>
      </c>
      <c r="H2508" s="1">
        <f t="shared" si="218"/>
        <v>1</v>
      </c>
      <c r="I2508" s="1">
        <f t="shared" si="217"/>
        <v>1</v>
      </c>
    </row>
    <row r="2509" spans="1:9" x14ac:dyDescent="0.35">
      <c r="A2509" s="321">
        <f t="shared" si="215"/>
        <v>42108.041666660669</v>
      </c>
      <c r="B2509" s="303"/>
      <c r="C2509" s="303">
        <v>2474</v>
      </c>
      <c r="D2509" s="304">
        <f>INDEX(Method_calculation!$J$161:$L$184,Output_interface!I2509,Output_interface!H2509)</f>
        <v>0</v>
      </c>
      <c r="E2509" s="304">
        <f>INDEX(Method_calculation!$J$194:$L$217,Output_interface!I2509,Output_interface!H2509)</f>
        <v>0</v>
      </c>
      <c r="G2509" s="1">
        <f>VLOOKUP(A2509+1/48,Interface!$B$118:$D$483,3)</f>
        <v>2</v>
      </c>
      <c r="H2509" s="1">
        <f t="shared" si="218"/>
        <v>1</v>
      </c>
      <c r="I2509" s="1">
        <f t="shared" si="217"/>
        <v>2</v>
      </c>
    </row>
    <row r="2510" spans="1:9" x14ac:dyDescent="0.35">
      <c r="A2510" s="321">
        <f t="shared" si="215"/>
        <v>42108.083333327333</v>
      </c>
      <c r="B2510" s="303"/>
      <c r="C2510" s="303">
        <v>2475</v>
      </c>
      <c r="D2510" s="304">
        <f>INDEX(Method_calculation!$J$161:$L$184,Output_interface!I2510,Output_interface!H2510)</f>
        <v>0</v>
      </c>
      <c r="E2510" s="304">
        <f>INDEX(Method_calculation!$J$194:$L$217,Output_interface!I2510,Output_interface!H2510)</f>
        <v>0</v>
      </c>
      <c r="G2510" s="1">
        <f>VLOOKUP(A2510+1/48,Interface!$B$118:$D$483,3)</f>
        <v>2</v>
      </c>
      <c r="H2510" s="1">
        <f t="shared" si="218"/>
        <v>1</v>
      </c>
      <c r="I2510" s="1">
        <f t="shared" si="217"/>
        <v>3</v>
      </c>
    </row>
    <row r="2511" spans="1:9" x14ac:dyDescent="0.35">
      <c r="A2511" s="321">
        <f t="shared" si="215"/>
        <v>42108.124999993997</v>
      </c>
      <c r="B2511" s="303"/>
      <c r="C2511" s="303">
        <v>2476</v>
      </c>
      <c r="D2511" s="304">
        <f>INDEX(Method_calculation!$J$161:$L$184,Output_interface!I2511,Output_interface!H2511)</f>
        <v>0</v>
      </c>
      <c r="E2511" s="304">
        <f>INDEX(Method_calculation!$J$194:$L$217,Output_interface!I2511,Output_interface!H2511)</f>
        <v>0</v>
      </c>
      <c r="G2511" s="1">
        <f>VLOOKUP(A2511+1/48,Interface!$B$118:$D$483,3)</f>
        <v>2</v>
      </c>
      <c r="H2511" s="1">
        <f t="shared" si="218"/>
        <v>1</v>
      </c>
      <c r="I2511" s="1">
        <f t="shared" si="217"/>
        <v>4</v>
      </c>
    </row>
    <row r="2512" spans="1:9" x14ac:dyDescent="0.35">
      <c r="A2512" s="321">
        <f t="shared" ref="A2512:A2575" si="221">+A2511+1/24</f>
        <v>42108.166666660662</v>
      </c>
      <c r="B2512" s="303"/>
      <c r="C2512" s="303">
        <v>2477</v>
      </c>
      <c r="D2512" s="304">
        <f>INDEX(Method_calculation!$J$161:$L$184,Output_interface!I2512,Output_interface!H2512)</f>
        <v>0</v>
      </c>
      <c r="E2512" s="304">
        <f>INDEX(Method_calculation!$J$194:$L$217,Output_interface!I2512,Output_interface!H2512)</f>
        <v>0</v>
      </c>
      <c r="G2512" s="1">
        <f>VLOOKUP(A2512+1/48,Interface!$B$118:$D$483,3)</f>
        <v>2</v>
      </c>
      <c r="H2512" s="1">
        <f t="shared" si="218"/>
        <v>1</v>
      </c>
      <c r="I2512" s="1">
        <f t="shared" si="217"/>
        <v>5</v>
      </c>
    </row>
    <row r="2513" spans="1:9" x14ac:dyDescent="0.35">
      <c r="A2513" s="321">
        <f t="shared" si="221"/>
        <v>42108.208333327326</v>
      </c>
      <c r="B2513" s="303"/>
      <c r="C2513" s="303">
        <v>2478</v>
      </c>
      <c r="D2513" s="304">
        <f>INDEX(Method_calculation!$J$161:$L$184,Output_interface!I2513,Output_interface!H2513)</f>
        <v>0</v>
      </c>
      <c r="E2513" s="304">
        <f>INDEX(Method_calculation!$J$194:$L$217,Output_interface!I2513,Output_interface!H2513)</f>
        <v>0</v>
      </c>
      <c r="G2513" s="1">
        <f>VLOOKUP(A2513+1/48,Interface!$B$118:$D$483,3)</f>
        <v>2</v>
      </c>
      <c r="H2513" s="1">
        <f t="shared" si="218"/>
        <v>1</v>
      </c>
      <c r="I2513" s="1">
        <f t="shared" si="217"/>
        <v>6</v>
      </c>
    </row>
    <row r="2514" spans="1:9" x14ac:dyDescent="0.35">
      <c r="A2514" s="321">
        <f t="shared" si="221"/>
        <v>42108.24999999399</v>
      </c>
      <c r="B2514" s="303"/>
      <c r="C2514" s="303">
        <v>2479</v>
      </c>
      <c r="D2514" s="304">
        <f>INDEX(Method_calculation!$J$161:$L$184,Output_interface!I2514,Output_interface!H2514)</f>
        <v>0</v>
      </c>
      <c r="E2514" s="304">
        <f>INDEX(Method_calculation!$J$194:$L$217,Output_interface!I2514,Output_interface!H2514)</f>
        <v>0</v>
      </c>
      <c r="G2514" s="1">
        <f>VLOOKUP(A2514+1/48,Interface!$B$118:$D$483,3)</f>
        <v>2</v>
      </c>
      <c r="H2514" s="1">
        <f t="shared" si="218"/>
        <v>1</v>
      </c>
      <c r="I2514" s="1">
        <f t="shared" si="217"/>
        <v>7</v>
      </c>
    </row>
    <row r="2515" spans="1:9" x14ac:dyDescent="0.35">
      <c r="A2515" s="321">
        <f t="shared" si="221"/>
        <v>42108.291666660654</v>
      </c>
      <c r="B2515" s="303"/>
      <c r="C2515" s="303">
        <v>2480</v>
      </c>
      <c r="D2515" s="304">
        <f>INDEX(Method_calculation!$J$161:$L$184,Output_interface!I2515,Output_interface!H2515)</f>
        <v>0</v>
      </c>
      <c r="E2515" s="304">
        <f>INDEX(Method_calculation!$J$194:$L$217,Output_interface!I2515,Output_interface!H2515)</f>
        <v>0</v>
      </c>
      <c r="G2515" s="1">
        <f>VLOOKUP(A2515+1/48,Interface!$B$118:$D$483,3)</f>
        <v>2</v>
      </c>
      <c r="H2515" s="1">
        <f t="shared" si="218"/>
        <v>1</v>
      </c>
      <c r="I2515" s="1">
        <f t="shared" si="217"/>
        <v>8</v>
      </c>
    </row>
    <row r="2516" spans="1:9" x14ac:dyDescent="0.35">
      <c r="A2516" s="321">
        <f t="shared" si="221"/>
        <v>42108.333333327319</v>
      </c>
      <c r="B2516" s="303"/>
      <c r="C2516" s="303">
        <v>2481</v>
      </c>
      <c r="D2516" s="304">
        <f>INDEX(Method_calculation!$J$161:$L$184,Output_interface!I2516,Output_interface!H2516)</f>
        <v>0</v>
      </c>
      <c r="E2516" s="304">
        <f>INDEX(Method_calculation!$J$194:$L$217,Output_interface!I2516,Output_interface!H2516)</f>
        <v>0</v>
      </c>
      <c r="G2516" s="1">
        <f>VLOOKUP(A2516+1/48,Interface!$B$118:$D$483,3)</f>
        <v>2</v>
      </c>
      <c r="H2516" s="1">
        <f t="shared" si="218"/>
        <v>1</v>
      </c>
      <c r="I2516" s="1">
        <f t="shared" si="217"/>
        <v>9</v>
      </c>
    </row>
    <row r="2517" spans="1:9" x14ac:dyDescent="0.35">
      <c r="A2517" s="321">
        <f t="shared" si="221"/>
        <v>42108.374999993983</v>
      </c>
      <c r="B2517" s="303"/>
      <c r="C2517" s="303">
        <v>2482</v>
      </c>
      <c r="D2517" s="304">
        <f>INDEX(Method_calculation!$J$161:$L$184,Output_interface!I2517,Output_interface!H2517)</f>
        <v>0</v>
      </c>
      <c r="E2517" s="304">
        <f>INDEX(Method_calculation!$J$194:$L$217,Output_interface!I2517,Output_interface!H2517)</f>
        <v>0</v>
      </c>
      <c r="G2517" s="1">
        <f>VLOOKUP(A2517+1/48,Interface!$B$118:$D$483,3)</f>
        <v>2</v>
      </c>
      <c r="H2517" s="1">
        <f t="shared" si="218"/>
        <v>1</v>
      </c>
      <c r="I2517" s="1">
        <f t="shared" si="217"/>
        <v>10</v>
      </c>
    </row>
    <row r="2518" spans="1:9" x14ac:dyDescent="0.35">
      <c r="A2518" s="321">
        <f t="shared" si="221"/>
        <v>42108.416666660647</v>
      </c>
      <c r="B2518" s="303"/>
      <c r="C2518" s="303">
        <v>2483</v>
      </c>
      <c r="D2518" s="304">
        <f>INDEX(Method_calculation!$J$161:$L$184,Output_interface!I2518,Output_interface!H2518)</f>
        <v>0</v>
      </c>
      <c r="E2518" s="304">
        <f>INDEX(Method_calculation!$J$194:$L$217,Output_interface!I2518,Output_interface!H2518)</f>
        <v>0</v>
      </c>
      <c r="G2518" s="1">
        <f>VLOOKUP(A2518+1/48,Interface!$B$118:$D$483,3)</f>
        <v>2</v>
      </c>
      <c r="H2518" s="1">
        <f t="shared" si="218"/>
        <v>1</v>
      </c>
      <c r="I2518" s="1">
        <f t="shared" si="217"/>
        <v>11</v>
      </c>
    </row>
    <row r="2519" spans="1:9" x14ac:dyDescent="0.35">
      <c r="A2519" s="321">
        <f t="shared" si="221"/>
        <v>42108.458333327311</v>
      </c>
      <c r="B2519" s="303"/>
      <c r="C2519" s="303">
        <v>2484</v>
      </c>
      <c r="D2519" s="304">
        <f>INDEX(Method_calculation!$J$161:$L$184,Output_interface!I2519,Output_interface!H2519)</f>
        <v>0</v>
      </c>
      <c r="E2519" s="304">
        <f>INDEX(Method_calculation!$J$194:$L$217,Output_interface!I2519,Output_interface!H2519)</f>
        <v>0</v>
      </c>
      <c r="G2519" s="1">
        <f>VLOOKUP(A2519+1/48,Interface!$B$118:$D$483,3)</f>
        <v>2</v>
      </c>
      <c r="H2519" s="1">
        <f t="shared" si="218"/>
        <v>1</v>
      </c>
      <c r="I2519" s="1">
        <f t="shared" si="217"/>
        <v>12</v>
      </c>
    </row>
    <row r="2520" spans="1:9" x14ac:dyDescent="0.35">
      <c r="A2520" s="321">
        <f t="shared" si="221"/>
        <v>42108.499999993976</v>
      </c>
      <c r="B2520" s="303"/>
      <c r="C2520" s="303">
        <v>2485</v>
      </c>
      <c r="D2520" s="304">
        <f>INDEX(Method_calculation!$J$161:$L$184,Output_interface!I2520,Output_interface!H2520)</f>
        <v>0</v>
      </c>
      <c r="E2520" s="304">
        <f>INDEX(Method_calculation!$J$194:$L$217,Output_interface!I2520,Output_interface!H2520)</f>
        <v>0</v>
      </c>
      <c r="G2520" s="1">
        <f>VLOOKUP(A2520+1/48,Interface!$B$118:$D$483,3)</f>
        <v>2</v>
      </c>
      <c r="H2520" s="1">
        <f t="shared" si="218"/>
        <v>1</v>
      </c>
      <c r="I2520" s="1">
        <f t="shared" si="217"/>
        <v>13</v>
      </c>
    </row>
    <row r="2521" spans="1:9" x14ac:dyDescent="0.35">
      <c r="A2521" s="321">
        <f t="shared" si="221"/>
        <v>42108.54166666064</v>
      </c>
      <c r="B2521" s="303"/>
      <c r="C2521" s="303">
        <v>2486</v>
      </c>
      <c r="D2521" s="304">
        <f>INDEX(Method_calculation!$J$161:$L$184,Output_interface!I2521,Output_interface!H2521)</f>
        <v>0</v>
      </c>
      <c r="E2521" s="304">
        <f>INDEX(Method_calculation!$J$194:$L$217,Output_interface!I2521,Output_interface!H2521)</f>
        <v>0</v>
      </c>
      <c r="G2521" s="1">
        <f>VLOOKUP(A2521+1/48,Interface!$B$118:$D$483,3)</f>
        <v>2</v>
      </c>
      <c r="H2521" s="1">
        <f t="shared" si="218"/>
        <v>1</v>
      </c>
      <c r="I2521" s="1">
        <f t="shared" si="217"/>
        <v>14</v>
      </c>
    </row>
    <row r="2522" spans="1:9" x14ac:dyDescent="0.35">
      <c r="A2522" s="321">
        <f t="shared" si="221"/>
        <v>42108.583333327304</v>
      </c>
      <c r="B2522" s="303"/>
      <c r="C2522" s="303">
        <v>2487</v>
      </c>
      <c r="D2522" s="304">
        <f>INDEX(Method_calculation!$J$161:$L$184,Output_interface!I2522,Output_interface!H2522)</f>
        <v>0</v>
      </c>
      <c r="E2522" s="304">
        <f>INDEX(Method_calculation!$J$194:$L$217,Output_interface!I2522,Output_interface!H2522)</f>
        <v>0</v>
      </c>
      <c r="G2522" s="1">
        <f>VLOOKUP(A2522+1/48,Interface!$B$118:$D$483,3)</f>
        <v>2</v>
      </c>
      <c r="H2522" s="1">
        <f t="shared" si="218"/>
        <v>1</v>
      </c>
      <c r="I2522" s="1">
        <f t="shared" si="217"/>
        <v>15</v>
      </c>
    </row>
    <row r="2523" spans="1:9" x14ac:dyDescent="0.35">
      <c r="A2523" s="321">
        <f t="shared" si="221"/>
        <v>42108.624999993968</v>
      </c>
      <c r="B2523" s="303"/>
      <c r="C2523" s="303">
        <v>2488</v>
      </c>
      <c r="D2523" s="304">
        <f>INDEX(Method_calculation!$J$161:$L$184,Output_interface!I2523,Output_interface!H2523)</f>
        <v>0</v>
      </c>
      <c r="E2523" s="304">
        <f>INDEX(Method_calculation!$J$194:$L$217,Output_interface!I2523,Output_interface!H2523)</f>
        <v>0</v>
      </c>
      <c r="G2523" s="1">
        <f>VLOOKUP(A2523+1/48,Interface!$B$118:$D$483,3)</f>
        <v>2</v>
      </c>
      <c r="H2523" s="1">
        <f t="shared" si="218"/>
        <v>1</v>
      </c>
      <c r="I2523" s="1">
        <f t="shared" si="217"/>
        <v>16</v>
      </c>
    </row>
    <row r="2524" spans="1:9" x14ac:dyDescent="0.35">
      <c r="A2524" s="321">
        <f t="shared" si="221"/>
        <v>42108.666666660632</v>
      </c>
      <c r="B2524" s="303"/>
      <c r="C2524" s="303">
        <v>2489</v>
      </c>
      <c r="D2524" s="304">
        <f>INDEX(Method_calculation!$J$161:$L$184,Output_interface!I2524,Output_interface!H2524)</f>
        <v>0</v>
      </c>
      <c r="E2524" s="304">
        <f>INDEX(Method_calculation!$J$194:$L$217,Output_interface!I2524,Output_interface!H2524)</f>
        <v>0</v>
      </c>
      <c r="G2524" s="1">
        <f>VLOOKUP(A2524+1/48,Interface!$B$118:$D$483,3)</f>
        <v>2</v>
      </c>
      <c r="H2524" s="1">
        <f t="shared" si="218"/>
        <v>1</v>
      </c>
      <c r="I2524" s="1">
        <f t="shared" si="217"/>
        <v>17</v>
      </c>
    </row>
    <row r="2525" spans="1:9" x14ac:dyDescent="0.35">
      <c r="A2525" s="321">
        <f t="shared" si="221"/>
        <v>42108.708333327297</v>
      </c>
      <c r="B2525" s="303"/>
      <c r="C2525" s="303">
        <v>2490</v>
      </c>
      <c r="D2525" s="304">
        <f>INDEX(Method_calculation!$J$161:$L$184,Output_interface!I2525,Output_interface!H2525)</f>
        <v>0</v>
      </c>
      <c r="E2525" s="304">
        <f>INDEX(Method_calculation!$J$194:$L$217,Output_interface!I2525,Output_interface!H2525)</f>
        <v>0</v>
      </c>
      <c r="G2525" s="1">
        <f>VLOOKUP(A2525+1/48,Interface!$B$118:$D$483,3)</f>
        <v>2</v>
      </c>
      <c r="H2525" s="1">
        <f t="shared" si="218"/>
        <v>1</v>
      </c>
      <c r="I2525" s="1">
        <f t="shared" si="217"/>
        <v>18</v>
      </c>
    </row>
    <row r="2526" spans="1:9" x14ac:dyDescent="0.35">
      <c r="A2526" s="321">
        <f t="shared" si="221"/>
        <v>42108.749999993961</v>
      </c>
      <c r="B2526" s="303"/>
      <c r="C2526" s="303">
        <v>2491</v>
      </c>
      <c r="D2526" s="304">
        <f>INDEX(Method_calculation!$J$161:$L$184,Output_interface!I2526,Output_interface!H2526)</f>
        <v>0</v>
      </c>
      <c r="E2526" s="304">
        <f>INDEX(Method_calculation!$J$194:$L$217,Output_interface!I2526,Output_interface!H2526)</f>
        <v>0</v>
      </c>
      <c r="G2526" s="1">
        <f>VLOOKUP(A2526+1/48,Interface!$B$118:$D$483,3)</f>
        <v>2</v>
      </c>
      <c r="H2526" s="1">
        <f t="shared" si="218"/>
        <v>1</v>
      </c>
      <c r="I2526" s="1">
        <f t="shared" si="217"/>
        <v>19</v>
      </c>
    </row>
    <row r="2527" spans="1:9" x14ac:dyDescent="0.35">
      <c r="A2527" s="321">
        <f t="shared" si="221"/>
        <v>42108.791666660625</v>
      </c>
      <c r="B2527" s="303"/>
      <c r="C2527" s="303">
        <v>2492</v>
      </c>
      <c r="D2527" s="304">
        <f>INDEX(Method_calculation!$J$161:$L$184,Output_interface!I2527,Output_interface!H2527)</f>
        <v>0</v>
      </c>
      <c r="E2527" s="304">
        <f>INDEX(Method_calculation!$J$194:$L$217,Output_interface!I2527,Output_interface!H2527)</f>
        <v>0</v>
      </c>
      <c r="G2527" s="1">
        <f>VLOOKUP(A2527+1/48,Interface!$B$118:$D$483,3)</f>
        <v>2</v>
      </c>
      <c r="H2527" s="1">
        <f t="shared" si="218"/>
        <v>1</v>
      </c>
      <c r="I2527" s="1">
        <f t="shared" si="217"/>
        <v>20</v>
      </c>
    </row>
    <row r="2528" spans="1:9" x14ac:dyDescent="0.35">
      <c r="A2528" s="321">
        <f t="shared" si="221"/>
        <v>42108.833333327289</v>
      </c>
      <c r="B2528" s="303"/>
      <c r="C2528" s="303">
        <v>2493</v>
      </c>
      <c r="D2528" s="304">
        <f>INDEX(Method_calculation!$J$161:$L$184,Output_interface!I2528,Output_interface!H2528)</f>
        <v>0</v>
      </c>
      <c r="E2528" s="304">
        <f>INDEX(Method_calculation!$J$194:$L$217,Output_interface!I2528,Output_interface!H2528)</f>
        <v>0</v>
      </c>
      <c r="G2528" s="1">
        <f>VLOOKUP(A2528+1/48,Interface!$B$118:$D$483,3)</f>
        <v>2</v>
      </c>
      <c r="H2528" s="1">
        <f t="shared" si="218"/>
        <v>1</v>
      </c>
      <c r="I2528" s="1">
        <f t="shared" si="217"/>
        <v>21</v>
      </c>
    </row>
    <row r="2529" spans="1:9" x14ac:dyDescent="0.35">
      <c r="A2529" s="321">
        <f t="shared" si="221"/>
        <v>42108.874999993954</v>
      </c>
      <c r="B2529" s="303"/>
      <c r="C2529" s="303">
        <v>2494</v>
      </c>
      <c r="D2529" s="304">
        <f>INDEX(Method_calculation!$J$161:$L$184,Output_interface!I2529,Output_interface!H2529)</f>
        <v>0</v>
      </c>
      <c r="E2529" s="304">
        <f>INDEX(Method_calculation!$J$194:$L$217,Output_interface!I2529,Output_interface!H2529)</f>
        <v>0</v>
      </c>
      <c r="G2529" s="1">
        <f>VLOOKUP(A2529+1/48,Interface!$B$118:$D$483,3)</f>
        <v>2</v>
      </c>
      <c r="H2529" s="1">
        <f t="shared" si="218"/>
        <v>1</v>
      </c>
      <c r="I2529" s="1">
        <f t="shared" si="217"/>
        <v>22</v>
      </c>
    </row>
    <row r="2530" spans="1:9" x14ac:dyDescent="0.35">
      <c r="A2530" s="321">
        <f t="shared" si="221"/>
        <v>42108.916666660618</v>
      </c>
      <c r="B2530" s="303"/>
      <c r="C2530" s="303">
        <v>2495</v>
      </c>
      <c r="D2530" s="304">
        <f>INDEX(Method_calculation!$J$161:$L$184,Output_interface!I2530,Output_interface!H2530)</f>
        <v>0</v>
      </c>
      <c r="E2530" s="304">
        <f>INDEX(Method_calculation!$J$194:$L$217,Output_interface!I2530,Output_interface!H2530)</f>
        <v>0</v>
      </c>
      <c r="G2530" s="1">
        <f>VLOOKUP(A2530+1/48,Interface!$B$118:$D$483,3)</f>
        <v>2</v>
      </c>
      <c r="H2530" s="1">
        <f t="shared" si="218"/>
        <v>1</v>
      </c>
      <c r="I2530" s="1">
        <f t="shared" si="217"/>
        <v>23</v>
      </c>
    </row>
    <row r="2531" spans="1:9" x14ac:dyDescent="0.35">
      <c r="A2531" s="322">
        <f t="shared" si="221"/>
        <v>42108.958333327282</v>
      </c>
      <c r="B2531" s="306"/>
      <c r="C2531" s="306">
        <v>2496</v>
      </c>
      <c r="D2531" s="307">
        <f>INDEX(Method_calculation!$J$161:$L$184,Output_interface!I2531,Output_interface!H2531)</f>
        <v>0</v>
      </c>
      <c r="E2531" s="307">
        <f>INDEX(Method_calculation!$J$194:$L$217,Output_interface!I2531,Output_interface!H2531)</f>
        <v>0</v>
      </c>
      <c r="G2531" s="1">
        <f>VLOOKUP(A2531+1/48,Interface!$B$118:$D$483,3)</f>
        <v>2</v>
      </c>
      <c r="H2531" s="1">
        <f t="shared" si="218"/>
        <v>1</v>
      </c>
      <c r="I2531" s="1">
        <f t="shared" si="217"/>
        <v>24</v>
      </c>
    </row>
    <row r="2532" spans="1:9" x14ac:dyDescent="0.35">
      <c r="A2532" s="299">
        <f t="shared" si="221"/>
        <v>42108.999999993946</v>
      </c>
      <c r="B2532" s="300" t="str">
        <f t="shared" ref="B2532" si="222">INDEX($H$27:$H$29,H2532)</f>
        <v>Workday</v>
      </c>
      <c r="C2532" s="300">
        <v>2497</v>
      </c>
      <c r="D2532" s="301">
        <f>INDEX(Method_calculation!$J$161:$L$184,Output_interface!I2532,Output_interface!H2532)</f>
        <v>0</v>
      </c>
      <c r="E2532" s="301">
        <f>INDEX(Method_calculation!$J$194:$L$217,Output_interface!I2532,Output_interface!H2532)</f>
        <v>0</v>
      </c>
      <c r="G2532" s="1">
        <f>VLOOKUP(A2532+1/48,Interface!$B$118:$D$483,3)</f>
        <v>3</v>
      </c>
      <c r="H2532" s="1">
        <f t="shared" si="218"/>
        <v>1</v>
      </c>
      <c r="I2532" s="1">
        <f t="shared" ref="I2532:I2595" si="223">MOD(C2532-1,24)+1</f>
        <v>1</v>
      </c>
    </row>
    <row r="2533" spans="1:9" x14ac:dyDescent="0.35">
      <c r="A2533" s="321">
        <f t="shared" si="221"/>
        <v>42109.041666660611</v>
      </c>
      <c r="B2533" s="303"/>
      <c r="C2533" s="303">
        <v>2498</v>
      </c>
      <c r="D2533" s="304">
        <f>INDEX(Method_calculation!$J$161:$L$184,Output_interface!I2533,Output_interface!H2533)</f>
        <v>0</v>
      </c>
      <c r="E2533" s="304">
        <f>INDEX(Method_calculation!$J$194:$L$217,Output_interface!I2533,Output_interface!H2533)</f>
        <v>0</v>
      </c>
      <c r="G2533" s="1">
        <f>VLOOKUP(A2533+1/48,Interface!$B$118:$D$483,3)</f>
        <v>3</v>
      </c>
      <c r="H2533" s="1">
        <f t="shared" ref="H2533:H2596" si="224">IF(G2533=7,3,IF(G2533=6,2,1))</f>
        <v>1</v>
      </c>
      <c r="I2533" s="1">
        <f t="shared" si="223"/>
        <v>2</v>
      </c>
    </row>
    <row r="2534" spans="1:9" x14ac:dyDescent="0.35">
      <c r="A2534" s="321">
        <f t="shared" si="221"/>
        <v>42109.083333327275</v>
      </c>
      <c r="B2534" s="303"/>
      <c r="C2534" s="303">
        <v>2499</v>
      </c>
      <c r="D2534" s="304">
        <f>INDEX(Method_calculation!$J$161:$L$184,Output_interface!I2534,Output_interface!H2534)</f>
        <v>0</v>
      </c>
      <c r="E2534" s="304">
        <f>INDEX(Method_calculation!$J$194:$L$217,Output_interface!I2534,Output_interface!H2534)</f>
        <v>0</v>
      </c>
      <c r="G2534" s="1">
        <f>VLOOKUP(A2534+1/48,Interface!$B$118:$D$483,3)</f>
        <v>3</v>
      </c>
      <c r="H2534" s="1">
        <f t="shared" si="224"/>
        <v>1</v>
      </c>
      <c r="I2534" s="1">
        <f t="shared" si="223"/>
        <v>3</v>
      </c>
    </row>
    <row r="2535" spans="1:9" x14ac:dyDescent="0.35">
      <c r="A2535" s="321">
        <f t="shared" si="221"/>
        <v>42109.124999993939</v>
      </c>
      <c r="B2535" s="303"/>
      <c r="C2535" s="303">
        <v>2500</v>
      </c>
      <c r="D2535" s="304">
        <f>INDEX(Method_calculation!$J$161:$L$184,Output_interface!I2535,Output_interface!H2535)</f>
        <v>0</v>
      </c>
      <c r="E2535" s="304">
        <f>INDEX(Method_calculation!$J$194:$L$217,Output_interface!I2535,Output_interface!H2535)</f>
        <v>0</v>
      </c>
      <c r="G2535" s="1">
        <f>VLOOKUP(A2535+1/48,Interface!$B$118:$D$483,3)</f>
        <v>3</v>
      </c>
      <c r="H2535" s="1">
        <f t="shared" si="224"/>
        <v>1</v>
      </c>
      <c r="I2535" s="1">
        <f t="shared" si="223"/>
        <v>4</v>
      </c>
    </row>
    <row r="2536" spans="1:9" x14ac:dyDescent="0.35">
      <c r="A2536" s="321">
        <f t="shared" si="221"/>
        <v>42109.166666660603</v>
      </c>
      <c r="B2536" s="303"/>
      <c r="C2536" s="303">
        <v>2501</v>
      </c>
      <c r="D2536" s="304">
        <f>INDEX(Method_calculation!$J$161:$L$184,Output_interface!I2536,Output_interface!H2536)</f>
        <v>0</v>
      </c>
      <c r="E2536" s="304">
        <f>INDEX(Method_calculation!$J$194:$L$217,Output_interface!I2536,Output_interface!H2536)</f>
        <v>0</v>
      </c>
      <c r="G2536" s="1">
        <f>VLOOKUP(A2536+1/48,Interface!$B$118:$D$483,3)</f>
        <v>3</v>
      </c>
      <c r="H2536" s="1">
        <f t="shared" si="224"/>
        <v>1</v>
      </c>
      <c r="I2536" s="1">
        <f t="shared" si="223"/>
        <v>5</v>
      </c>
    </row>
    <row r="2537" spans="1:9" x14ac:dyDescent="0.35">
      <c r="A2537" s="321">
        <f t="shared" si="221"/>
        <v>42109.208333327268</v>
      </c>
      <c r="B2537" s="303"/>
      <c r="C2537" s="303">
        <v>2502</v>
      </c>
      <c r="D2537" s="304">
        <f>INDEX(Method_calculation!$J$161:$L$184,Output_interface!I2537,Output_interface!H2537)</f>
        <v>0</v>
      </c>
      <c r="E2537" s="304">
        <f>INDEX(Method_calculation!$J$194:$L$217,Output_interface!I2537,Output_interface!H2537)</f>
        <v>0</v>
      </c>
      <c r="G2537" s="1">
        <f>VLOOKUP(A2537+1/48,Interface!$B$118:$D$483,3)</f>
        <v>3</v>
      </c>
      <c r="H2537" s="1">
        <f t="shared" si="224"/>
        <v>1</v>
      </c>
      <c r="I2537" s="1">
        <f t="shared" si="223"/>
        <v>6</v>
      </c>
    </row>
    <row r="2538" spans="1:9" x14ac:dyDescent="0.35">
      <c r="A2538" s="321">
        <f t="shared" si="221"/>
        <v>42109.249999993932</v>
      </c>
      <c r="B2538" s="303"/>
      <c r="C2538" s="303">
        <v>2503</v>
      </c>
      <c r="D2538" s="304">
        <f>INDEX(Method_calculation!$J$161:$L$184,Output_interface!I2538,Output_interface!H2538)</f>
        <v>0</v>
      </c>
      <c r="E2538" s="304">
        <f>INDEX(Method_calculation!$J$194:$L$217,Output_interface!I2538,Output_interface!H2538)</f>
        <v>0</v>
      </c>
      <c r="G2538" s="1">
        <f>VLOOKUP(A2538+1/48,Interface!$B$118:$D$483,3)</f>
        <v>3</v>
      </c>
      <c r="H2538" s="1">
        <f t="shared" si="224"/>
        <v>1</v>
      </c>
      <c r="I2538" s="1">
        <f t="shared" si="223"/>
        <v>7</v>
      </c>
    </row>
    <row r="2539" spans="1:9" x14ac:dyDescent="0.35">
      <c r="A2539" s="321">
        <f t="shared" si="221"/>
        <v>42109.291666660596</v>
      </c>
      <c r="B2539" s="303"/>
      <c r="C2539" s="303">
        <v>2504</v>
      </c>
      <c r="D2539" s="304">
        <f>INDEX(Method_calculation!$J$161:$L$184,Output_interface!I2539,Output_interface!H2539)</f>
        <v>0</v>
      </c>
      <c r="E2539" s="304">
        <f>INDEX(Method_calculation!$J$194:$L$217,Output_interface!I2539,Output_interface!H2539)</f>
        <v>0</v>
      </c>
      <c r="G2539" s="1">
        <f>VLOOKUP(A2539+1/48,Interface!$B$118:$D$483,3)</f>
        <v>3</v>
      </c>
      <c r="H2539" s="1">
        <f t="shared" si="224"/>
        <v>1</v>
      </c>
      <c r="I2539" s="1">
        <f t="shared" si="223"/>
        <v>8</v>
      </c>
    </row>
    <row r="2540" spans="1:9" x14ac:dyDescent="0.35">
      <c r="A2540" s="321">
        <f t="shared" si="221"/>
        <v>42109.33333332726</v>
      </c>
      <c r="B2540" s="303"/>
      <c r="C2540" s="303">
        <v>2505</v>
      </c>
      <c r="D2540" s="304">
        <f>INDEX(Method_calculation!$J$161:$L$184,Output_interface!I2540,Output_interface!H2540)</f>
        <v>0</v>
      </c>
      <c r="E2540" s="304">
        <f>INDEX(Method_calculation!$J$194:$L$217,Output_interface!I2540,Output_interface!H2540)</f>
        <v>0</v>
      </c>
      <c r="G2540" s="1">
        <f>VLOOKUP(A2540+1/48,Interface!$B$118:$D$483,3)</f>
        <v>3</v>
      </c>
      <c r="H2540" s="1">
        <f t="shared" si="224"/>
        <v>1</v>
      </c>
      <c r="I2540" s="1">
        <f t="shared" si="223"/>
        <v>9</v>
      </c>
    </row>
    <row r="2541" spans="1:9" x14ac:dyDescent="0.35">
      <c r="A2541" s="321">
        <f t="shared" si="221"/>
        <v>42109.374999993925</v>
      </c>
      <c r="B2541" s="303"/>
      <c r="C2541" s="303">
        <v>2506</v>
      </c>
      <c r="D2541" s="304">
        <f>INDEX(Method_calculation!$J$161:$L$184,Output_interface!I2541,Output_interface!H2541)</f>
        <v>0</v>
      </c>
      <c r="E2541" s="304">
        <f>INDEX(Method_calculation!$J$194:$L$217,Output_interface!I2541,Output_interface!H2541)</f>
        <v>0</v>
      </c>
      <c r="G2541" s="1">
        <f>VLOOKUP(A2541+1/48,Interface!$B$118:$D$483,3)</f>
        <v>3</v>
      </c>
      <c r="H2541" s="1">
        <f t="shared" si="224"/>
        <v>1</v>
      </c>
      <c r="I2541" s="1">
        <f t="shared" si="223"/>
        <v>10</v>
      </c>
    </row>
    <row r="2542" spans="1:9" x14ac:dyDescent="0.35">
      <c r="A2542" s="321">
        <f t="shared" si="221"/>
        <v>42109.416666660589</v>
      </c>
      <c r="B2542" s="303"/>
      <c r="C2542" s="303">
        <v>2507</v>
      </c>
      <c r="D2542" s="304">
        <f>INDEX(Method_calculation!$J$161:$L$184,Output_interface!I2542,Output_interface!H2542)</f>
        <v>0</v>
      </c>
      <c r="E2542" s="304">
        <f>INDEX(Method_calculation!$J$194:$L$217,Output_interface!I2542,Output_interface!H2542)</f>
        <v>0</v>
      </c>
      <c r="G2542" s="1">
        <f>VLOOKUP(A2542+1/48,Interface!$B$118:$D$483,3)</f>
        <v>3</v>
      </c>
      <c r="H2542" s="1">
        <f t="shared" si="224"/>
        <v>1</v>
      </c>
      <c r="I2542" s="1">
        <f t="shared" si="223"/>
        <v>11</v>
      </c>
    </row>
    <row r="2543" spans="1:9" x14ac:dyDescent="0.35">
      <c r="A2543" s="321">
        <f t="shared" si="221"/>
        <v>42109.458333327253</v>
      </c>
      <c r="B2543" s="303"/>
      <c r="C2543" s="303">
        <v>2508</v>
      </c>
      <c r="D2543" s="304">
        <f>INDEX(Method_calculation!$J$161:$L$184,Output_interface!I2543,Output_interface!H2543)</f>
        <v>0</v>
      </c>
      <c r="E2543" s="304">
        <f>INDEX(Method_calculation!$J$194:$L$217,Output_interface!I2543,Output_interface!H2543)</f>
        <v>0</v>
      </c>
      <c r="G2543" s="1">
        <f>VLOOKUP(A2543+1/48,Interface!$B$118:$D$483,3)</f>
        <v>3</v>
      </c>
      <c r="H2543" s="1">
        <f t="shared" si="224"/>
        <v>1</v>
      </c>
      <c r="I2543" s="1">
        <f t="shared" si="223"/>
        <v>12</v>
      </c>
    </row>
    <row r="2544" spans="1:9" x14ac:dyDescent="0.35">
      <c r="A2544" s="321">
        <f t="shared" si="221"/>
        <v>42109.499999993917</v>
      </c>
      <c r="B2544" s="303"/>
      <c r="C2544" s="303">
        <v>2509</v>
      </c>
      <c r="D2544" s="304">
        <f>INDEX(Method_calculation!$J$161:$L$184,Output_interface!I2544,Output_interface!H2544)</f>
        <v>0</v>
      </c>
      <c r="E2544" s="304">
        <f>INDEX(Method_calculation!$J$194:$L$217,Output_interface!I2544,Output_interface!H2544)</f>
        <v>0</v>
      </c>
      <c r="G2544" s="1">
        <f>VLOOKUP(A2544+1/48,Interface!$B$118:$D$483,3)</f>
        <v>3</v>
      </c>
      <c r="H2544" s="1">
        <f t="shared" si="224"/>
        <v>1</v>
      </c>
      <c r="I2544" s="1">
        <f t="shared" si="223"/>
        <v>13</v>
      </c>
    </row>
    <row r="2545" spans="1:9" x14ac:dyDescent="0.35">
      <c r="A2545" s="321">
        <f t="shared" si="221"/>
        <v>42109.541666660582</v>
      </c>
      <c r="B2545" s="303"/>
      <c r="C2545" s="303">
        <v>2510</v>
      </c>
      <c r="D2545" s="304">
        <f>INDEX(Method_calculation!$J$161:$L$184,Output_interface!I2545,Output_interface!H2545)</f>
        <v>0</v>
      </c>
      <c r="E2545" s="304">
        <f>INDEX(Method_calculation!$J$194:$L$217,Output_interface!I2545,Output_interface!H2545)</f>
        <v>0</v>
      </c>
      <c r="G2545" s="1">
        <f>VLOOKUP(A2545+1/48,Interface!$B$118:$D$483,3)</f>
        <v>3</v>
      </c>
      <c r="H2545" s="1">
        <f t="shared" si="224"/>
        <v>1</v>
      </c>
      <c r="I2545" s="1">
        <f t="shared" si="223"/>
        <v>14</v>
      </c>
    </row>
    <row r="2546" spans="1:9" x14ac:dyDescent="0.35">
      <c r="A2546" s="321">
        <f t="shared" si="221"/>
        <v>42109.583333327246</v>
      </c>
      <c r="B2546" s="303"/>
      <c r="C2546" s="303">
        <v>2511</v>
      </c>
      <c r="D2546" s="304">
        <f>INDEX(Method_calculation!$J$161:$L$184,Output_interface!I2546,Output_interface!H2546)</f>
        <v>0</v>
      </c>
      <c r="E2546" s="304">
        <f>INDEX(Method_calculation!$J$194:$L$217,Output_interface!I2546,Output_interface!H2546)</f>
        <v>0</v>
      </c>
      <c r="G2546" s="1">
        <f>VLOOKUP(A2546+1/48,Interface!$B$118:$D$483,3)</f>
        <v>3</v>
      </c>
      <c r="H2546" s="1">
        <f t="shared" si="224"/>
        <v>1</v>
      </c>
      <c r="I2546" s="1">
        <f t="shared" si="223"/>
        <v>15</v>
      </c>
    </row>
    <row r="2547" spans="1:9" x14ac:dyDescent="0.35">
      <c r="A2547" s="321">
        <f t="shared" si="221"/>
        <v>42109.62499999391</v>
      </c>
      <c r="B2547" s="303"/>
      <c r="C2547" s="303">
        <v>2512</v>
      </c>
      <c r="D2547" s="304">
        <f>INDEX(Method_calculation!$J$161:$L$184,Output_interface!I2547,Output_interface!H2547)</f>
        <v>0</v>
      </c>
      <c r="E2547" s="304">
        <f>INDEX(Method_calculation!$J$194:$L$217,Output_interface!I2547,Output_interface!H2547)</f>
        <v>0</v>
      </c>
      <c r="G2547" s="1">
        <f>VLOOKUP(A2547+1/48,Interface!$B$118:$D$483,3)</f>
        <v>3</v>
      </c>
      <c r="H2547" s="1">
        <f t="shared" si="224"/>
        <v>1</v>
      </c>
      <c r="I2547" s="1">
        <f t="shared" si="223"/>
        <v>16</v>
      </c>
    </row>
    <row r="2548" spans="1:9" x14ac:dyDescent="0.35">
      <c r="A2548" s="321">
        <f t="shared" si="221"/>
        <v>42109.666666660574</v>
      </c>
      <c r="B2548" s="303"/>
      <c r="C2548" s="303">
        <v>2513</v>
      </c>
      <c r="D2548" s="304">
        <f>INDEX(Method_calculation!$J$161:$L$184,Output_interface!I2548,Output_interface!H2548)</f>
        <v>0</v>
      </c>
      <c r="E2548" s="304">
        <f>INDEX(Method_calculation!$J$194:$L$217,Output_interface!I2548,Output_interface!H2548)</f>
        <v>0</v>
      </c>
      <c r="G2548" s="1">
        <f>VLOOKUP(A2548+1/48,Interface!$B$118:$D$483,3)</f>
        <v>3</v>
      </c>
      <c r="H2548" s="1">
        <f t="shared" si="224"/>
        <v>1</v>
      </c>
      <c r="I2548" s="1">
        <f t="shared" si="223"/>
        <v>17</v>
      </c>
    </row>
    <row r="2549" spans="1:9" x14ac:dyDescent="0.35">
      <c r="A2549" s="321">
        <f t="shared" si="221"/>
        <v>42109.708333327239</v>
      </c>
      <c r="B2549" s="303"/>
      <c r="C2549" s="303">
        <v>2514</v>
      </c>
      <c r="D2549" s="304">
        <f>INDEX(Method_calculation!$J$161:$L$184,Output_interface!I2549,Output_interface!H2549)</f>
        <v>0</v>
      </c>
      <c r="E2549" s="304">
        <f>INDEX(Method_calculation!$J$194:$L$217,Output_interface!I2549,Output_interface!H2549)</f>
        <v>0</v>
      </c>
      <c r="G2549" s="1">
        <f>VLOOKUP(A2549+1/48,Interface!$B$118:$D$483,3)</f>
        <v>3</v>
      </c>
      <c r="H2549" s="1">
        <f t="shared" si="224"/>
        <v>1</v>
      </c>
      <c r="I2549" s="1">
        <f t="shared" si="223"/>
        <v>18</v>
      </c>
    </row>
    <row r="2550" spans="1:9" x14ac:dyDescent="0.35">
      <c r="A2550" s="321">
        <f t="shared" si="221"/>
        <v>42109.749999993903</v>
      </c>
      <c r="B2550" s="303"/>
      <c r="C2550" s="303">
        <v>2515</v>
      </c>
      <c r="D2550" s="304">
        <f>INDEX(Method_calculation!$J$161:$L$184,Output_interface!I2550,Output_interface!H2550)</f>
        <v>0</v>
      </c>
      <c r="E2550" s="304">
        <f>INDEX(Method_calculation!$J$194:$L$217,Output_interface!I2550,Output_interface!H2550)</f>
        <v>0</v>
      </c>
      <c r="G2550" s="1">
        <f>VLOOKUP(A2550+1/48,Interface!$B$118:$D$483,3)</f>
        <v>3</v>
      </c>
      <c r="H2550" s="1">
        <f t="shared" si="224"/>
        <v>1</v>
      </c>
      <c r="I2550" s="1">
        <f t="shared" si="223"/>
        <v>19</v>
      </c>
    </row>
    <row r="2551" spans="1:9" x14ac:dyDescent="0.35">
      <c r="A2551" s="321">
        <f t="shared" si="221"/>
        <v>42109.791666660567</v>
      </c>
      <c r="B2551" s="303"/>
      <c r="C2551" s="303">
        <v>2516</v>
      </c>
      <c r="D2551" s="304">
        <f>INDEX(Method_calculation!$J$161:$L$184,Output_interface!I2551,Output_interface!H2551)</f>
        <v>0</v>
      </c>
      <c r="E2551" s="304">
        <f>INDEX(Method_calculation!$J$194:$L$217,Output_interface!I2551,Output_interface!H2551)</f>
        <v>0</v>
      </c>
      <c r="G2551" s="1">
        <f>VLOOKUP(A2551+1/48,Interface!$B$118:$D$483,3)</f>
        <v>3</v>
      </c>
      <c r="H2551" s="1">
        <f t="shared" si="224"/>
        <v>1</v>
      </c>
      <c r="I2551" s="1">
        <f t="shared" si="223"/>
        <v>20</v>
      </c>
    </row>
    <row r="2552" spans="1:9" x14ac:dyDescent="0.35">
      <c r="A2552" s="321">
        <f t="shared" si="221"/>
        <v>42109.833333327231</v>
      </c>
      <c r="B2552" s="303"/>
      <c r="C2552" s="303">
        <v>2517</v>
      </c>
      <c r="D2552" s="304">
        <f>INDEX(Method_calculation!$J$161:$L$184,Output_interface!I2552,Output_interface!H2552)</f>
        <v>0</v>
      </c>
      <c r="E2552" s="304">
        <f>INDEX(Method_calculation!$J$194:$L$217,Output_interface!I2552,Output_interface!H2552)</f>
        <v>0</v>
      </c>
      <c r="G2552" s="1">
        <f>VLOOKUP(A2552+1/48,Interface!$B$118:$D$483,3)</f>
        <v>3</v>
      </c>
      <c r="H2552" s="1">
        <f t="shared" si="224"/>
        <v>1</v>
      </c>
      <c r="I2552" s="1">
        <f t="shared" si="223"/>
        <v>21</v>
      </c>
    </row>
    <row r="2553" spans="1:9" x14ac:dyDescent="0.35">
      <c r="A2553" s="321">
        <f t="shared" si="221"/>
        <v>42109.874999993895</v>
      </c>
      <c r="B2553" s="303"/>
      <c r="C2553" s="303">
        <v>2518</v>
      </c>
      <c r="D2553" s="304">
        <f>INDEX(Method_calculation!$J$161:$L$184,Output_interface!I2553,Output_interface!H2553)</f>
        <v>0</v>
      </c>
      <c r="E2553" s="304">
        <f>INDEX(Method_calculation!$J$194:$L$217,Output_interface!I2553,Output_interface!H2553)</f>
        <v>0</v>
      </c>
      <c r="G2553" s="1">
        <f>VLOOKUP(A2553+1/48,Interface!$B$118:$D$483,3)</f>
        <v>3</v>
      </c>
      <c r="H2553" s="1">
        <f t="shared" si="224"/>
        <v>1</v>
      </c>
      <c r="I2553" s="1">
        <f t="shared" si="223"/>
        <v>22</v>
      </c>
    </row>
    <row r="2554" spans="1:9" x14ac:dyDescent="0.35">
      <c r="A2554" s="321">
        <f t="shared" si="221"/>
        <v>42109.91666666056</v>
      </c>
      <c r="B2554" s="303"/>
      <c r="C2554" s="303">
        <v>2519</v>
      </c>
      <c r="D2554" s="304">
        <f>INDEX(Method_calculation!$J$161:$L$184,Output_interface!I2554,Output_interface!H2554)</f>
        <v>0</v>
      </c>
      <c r="E2554" s="304">
        <f>INDEX(Method_calculation!$J$194:$L$217,Output_interface!I2554,Output_interface!H2554)</f>
        <v>0</v>
      </c>
      <c r="G2554" s="1">
        <f>VLOOKUP(A2554+1/48,Interface!$B$118:$D$483,3)</f>
        <v>3</v>
      </c>
      <c r="H2554" s="1">
        <f t="shared" si="224"/>
        <v>1</v>
      </c>
      <c r="I2554" s="1">
        <f t="shared" si="223"/>
        <v>23</v>
      </c>
    </row>
    <row r="2555" spans="1:9" x14ac:dyDescent="0.35">
      <c r="A2555" s="322">
        <f t="shared" si="221"/>
        <v>42109.958333327224</v>
      </c>
      <c r="B2555" s="306"/>
      <c r="C2555" s="306">
        <v>2520</v>
      </c>
      <c r="D2555" s="307">
        <f>INDEX(Method_calculation!$J$161:$L$184,Output_interface!I2555,Output_interface!H2555)</f>
        <v>0</v>
      </c>
      <c r="E2555" s="307">
        <f>INDEX(Method_calculation!$J$194:$L$217,Output_interface!I2555,Output_interface!H2555)</f>
        <v>0</v>
      </c>
      <c r="G2555" s="1">
        <f>VLOOKUP(A2555+1/48,Interface!$B$118:$D$483,3)</f>
        <v>3</v>
      </c>
      <c r="H2555" s="1">
        <f t="shared" si="224"/>
        <v>1</v>
      </c>
      <c r="I2555" s="1">
        <f t="shared" si="223"/>
        <v>24</v>
      </c>
    </row>
    <row r="2556" spans="1:9" x14ac:dyDescent="0.35">
      <c r="A2556" s="299">
        <f t="shared" si="221"/>
        <v>42109.999999993888</v>
      </c>
      <c r="B2556" s="300" t="str">
        <f t="shared" ref="B2556" si="225">INDEX($H$27:$H$29,H2556)</f>
        <v>Workday</v>
      </c>
      <c r="C2556" s="300">
        <v>2521</v>
      </c>
      <c r="D2556" s="301">
        <f>INDEX(Method_calculation!$J$161:$L$184,Output_interface!I2556,Output_interface!H2556)</f>
        <v>0</v>
      </c>
      <c r="E2556" s="301">
        <f>INDEX(Method_calculation!$J$194:$L$217,Output_interface!I2556,Output_interface!H2556)</f>
        <v>0</v>
      </c>
      <c r="G2556" s="1">
        <f>VLOOKUP(A2556+1/48,Interface!$B$118:$D$483,3)</f>
        <v>4</v>
      </c>
      <c r="H2556" s="1">
        <f t="shared" si="224"/>
        <v>1</v>
      </c>
      <c r="I2556" s="1">
        <f t="shared" si="223"/>
        <v>1</v>
      </c>
    </row>
    <row r="2557" spans="1:9" x14ac:dyDescent="0.35">
      <c r="A2557" s="321">
        <f t="shared" si="221"/>
        <v>42110.041666660552</v>
      </c>
      <c r="B2557" s="303"/>
      <c r="C2557" s="303">
        <v>2522</v>
      </c>
      <c r="D2557" s="304">
        <f>INDEX(Method_calculation!$J$161:$L$184,Output_interface!I2557,Output_interface!H2557)</f>
        <v>0</v>
      </c>
      <c r="E2557" s="304">
        <f>INDEX(Method_calculation!$J$194:$L$217,Output_interface!I2557,Output_interface!H2557)</f>
        <v>0</v>
      </c>
      <c r="G2557" s="1">
        <f>VLOOKUP(A2557+1/48,Interface!$B$118:$D$483,3)</f>
        <v>4</v>
      </c>
      <c r="H2557" s="1">
        <f t="shared" si="224"/>
        <v>1</v>
      </c>
      <c r="I2557" s="1">
        <f t="shared" si="223"/>
        <v>2</v>
      </c>
    </row>
    <row r="2558" spans="1:9" x14ac:dyDescent="0.35">
      <c r="A2558" s="321">
        <f t="shared" si="221"/>
        <v>42110.083333327217</v>
      </c>
      <c r="B2558" s="303"/>
      <c r="C2558" s="303">
        <v>2523</v>
      </c>
      <c r="D2558" s="304">
        <f>INDEX(Method_calculation!$J$161:$L$184,Output_interface!I2558,Output_interface!H2558)</f>
        <v>0</v>
      </c>
      <c r="E2558" s="304">
        <f>INDEX(Method_calculation!$J$194:$L$217,Output_interface!I2558,Output_interface!H2558)</f>
        <v>0</v>
      </c>
      <c r="G2558" s="1">
        <f>VLOOKUP(A2558+1/48,Interface!$B$118:$D$483,3)</f>
        <v>4</v>
      </c>
      <c r="H2558" s="1">
        <f t="shared" si="224"/>
        <v>1</v>
      </c>
      <c r="I2558" s="1">
        <f t="shared" si="223"/>
        <v>3</v>
      </c>
    </row>
    <row r="2559" spans="1:9" x14ac:dyDescent="0.35">
      <c r="A2559" s="321">
        <f t="shared" si="221"/>
        <v>42110.124999993881</v>
      </c>
      <c r="B2559" s="303"/>
      <c r="C2559" s="303">
        <v>2524</v>
      </c>
      <c r="D2559" s="304">
        <f>INDEX(Method_calculation!$J$161:$L$184,Output_interface!I2559,Output_interface!H2559)</f>
        <v>0</v>
      </c>
      <c r="E2559" s="304">
        <f>INDEX(Method_calculation!$J$194:$L$217,Output_interface!I2559,Output_interface!H2559)</f>
        <v>0</v>
      </c>
      <c r="G2559" s="1">
        <f>VLOOKUP(A2559+1/48,Interface!$B$118:$D$483,3)</f>
        <v>4</v>
      </c>
      <c r="H2559" s="1">
        <f t="shared" si="224"/>
        <v>1</v>
      </c>
      <c r="I2559" s="1">
        <f t="shared" si="223"/>
        <v>4</v>
      </c>
    </row>
    <row r="2560" spans="1:9" x14ac:dyDescent="0.35">
      <c r="A2560" s="321">
        <f t="shared" si="221"/>
        <v>42110.166666660545</v>
      </c>
      <c r="B2560" s="303"/>
      <c r="C2560" s="303">
        <v>2525</v>
      </c>
      <c r="D2560" s="304">
        <f>INDEX(Method_calculation!$J$161:$L$184,Output_interface!I2560,Output_interface!H2560)</f>
        <v>0</v>
      </c>
      <c r="E2560" s="304">
        <f>INDEX(Method_calculation!$J$194:$L$217,Output_interface!I2560,Output_interface!H2560)</f>
        <v>0</v>
      </c>
      <c r="G2560" s="1">
        <f>VLOOKUP(A2560+1/48,Interface!$B$118:$D$483,3)</f>
        <v>4</v>
      </c>
      <c r="H2560" s="1">
        <f t="shared" si="224"/>
        <v>1</v>
      </c>
      <c r="I2560" s="1">
        <f t="shared" si="223"/>
        <v>5</v>
      </c>
    </row>
    <row r="2561" spans="1:9" x14ac:dyDescent="0.35">
      <c r="A2561" s="321">
        <f t="shared" si="221"/>
        <v>42110.208333327209</v>
      </c>
      <c r="B2561" s="303"/>
      <c r="C2561" s="303">
        <v>2526</v>
      </c>
      <c r="D2561" s="304">
        <f>INDEX(Method_calculation!$J$161:$L$184,Output_interface!I2561,Output_interface!H2561)</f>
        <v>0</v>
      </c>
      <c r="E2561" s="304">
        <f>INDEX(Method_calculation!$J$194:$L$217,Output_interface!I2561,Output_interface!H2561)</f>
        <v>0</v>
      </c>
      <c r="G2561" s="1">
        <f>VLOOKUP(A2561+1/48,Interface!$B$118:$D$483,3)</f>
        <v>4</v>
      </c>
      <c r="H2561" s="1">
        <f t="shared" si="224"/>
        <v>1</v>
      </c>
      <c r="I2561" s="1">
        <f t="shared" si="223"/>
        <v>6</v>
      </c>
    </row>
    <row r="2562" spans="1:9" x14ac:dyDescent="0.35">
      <c r="A2562" s="321">
        <f t="shared" si="221"/>
        <v>42110.249999993874</v>
      </c>
      <c r="B2562" s="303"/>
      <c r="C2562" s="303">
        <v>2527</v>
      </c>
      <c r="D2562" s="304">
        <f>INDEX(Method_calculation!$J$161:$L$184,Output_interface!I2562,Output_interface!H2562)</f>
        <v>0</v>
      </c>
      <c r="E2562" s="304">
        <f>INDEX(Method_calculation!$J$194:$L$217,Output_interface!I2562,Output_interface!H2562)</f>
        <v>0</v>
      </c>
      <c r="G2562" s="1">
        <f>VLOOKUP(A2562+1/48,Interface!$B$118:$D$483,3)</f>
        <v>4</v>
      </c>
      <c r="H2562" s="1">
        <f t="shared" si="224"/>
        <v>1</v>
      </c>
      <c r="I2562" s="1">
        <f t="shared" si="223"/>
        <v>7</v>
      </c>
    </row>
    <row r="2563" spans="1:9" x14ac:dyDescent="0.35">
      <c r="A2563" s="321">
        <f t="shared" si="221"/>
        <v>42110.291666660538</v>
      </c>
      <c r="B2563" s="303"/>
      <c r="C2563" s="303">
        <v>2528</v>
      </c>
      <c r="D2563" s="304">
        <f>INDEX(Method_calculation!$J$161:$L$184,Output_interface!I2563,Output_interface!H2563)</f>
        <v>0</v>
      </c>
      <c r="E2563" s="304">
        <f>INDEX(Method_calculation!$J$194:$L$217,Output_interface!I2563,Output_interface!H2563)</f>
        <v>0</v>
      </c>
      <c r="G2563" s="1">
        <f>VLOOKUP(A2563+1/48,Interface!$B$118:$D$483,3)</f>
        <v>4</v>
      </c>
      <c r="H2563" s="1">
        <f t="shared" si="224"/>
        <v>1</v>
      </c>
      <c r="I2563" s="1">
        <f t="shared" si="223"/>
        <v>8</v>
      </c>
    </row>
    <row r="2564" spans="1:9" x14ac:dyDescent="0.35">
      <c r="A2564" s="321">
        <f t="shared" si="221"/>
        <v>42110.333333327202</v>
      </c>
      <c r="B2564" s="303"/>
      <c r="C2564" s="303">
        <v>2529</v>
      </c>
      <c r="D2564" s="304">
        <f>INDEX(Method_calculation!$J$161:$L$184,Output_interface!I2564,Output_interface!H2564)</f>
        <v>0</v>
      </c>
      <c r="E2564" s="304">
        <f>INDEX(Method_calculation!$J$194:$L$217,Output_interface!I2564,Output_interface!H2564)</f>
        <v>0</v>
      </c>
      <c r="G2564" s="1">
        <f>VLOOKUP(A2564+1/48,Interface!$B$118:$D$483,3)</f>
        <v>4</v>
      </c>
      <c r="H2564" s="1">
        <f t="shared" si="224"/>
        <v>1</v>
      </c>
      <c r="I2564" s="1">
        <f t="shared" si="223"/>
        <v>9</v>
      </c>
    </row>
    <row r="2565" spans="1:9" x14ac:dyDescent="0.35">
      <c r="A2565" s="321">
        <f t="shared" si="221"/>
        <v>42110.374999993866</v>
      </c>
      <c r="B2565" s="303"/>
      <c r="C2565" s="303">
        <v>2530</v>
      </c>
      <c r="D2565" s="304">
        <f>INDEX(Method_calculation!$J$161:$L$184,Output_interface!I2565,Output_interface!H2565)</f>
        <v>0</v>
      </c>
      <c r="E2565" s="304">
        <f>INDEX(Method_calculation!$J$194:$L$217,Output_interface!I2565,Output_interface!H2565)</f>
        <v>0</v>
      </c>
      <c r="G2565" s="1">
        <f>VLOOKUP(A2565+1/48,Interface!$B$118:$D$483,3)</f>
        <v>4</v>
      </c>
      <c r="H2565" s="1">
        <f t="shared" si="224"/>
        <v>1</v>
      </c>
      <c r="I2565" s="1">
        <f t="shared" si="223"/>
        <v>10</v>
      </c>
    </row>
    <row r="2566" spans="1:9" x14ac:dyDescent="0.35">
      <c r="A2566" s="321">
        <f t="shared" si="221"/>
        <v>42110.416666660531</v>
      </c>
      <c r="B2566" s="303"/>
      <c r="C2566" s="303">
        <v>2531</v>
      </c>
      <c r="D2566" s="304">
        <f>INDEX(Method_calculation!$J$161:$L$184,Output_interface!I2566,Output_interface!H2566)</f>
        <v>0</v>
      </c>
      <c r="E2566" s="304">
        <f>INDEX(Method_calculation!$J$194:$L$217,Output_interface!I2566,Output_interface!H2566)</f>
        <v>0</v>
      </c>
      <c r="G2566" s="1">
        <f>VLOOKUP(A2566+1/48,Interface!$B$118:$D$483,3)</f>
        <v>4</v>
      </c>
      <c r="H2566" s="1">
        <f t="shared" si="224"/>
        <v>1</v>
      </c>
      <c r="I2566" s="1">
        <f t="shared" si="223"/>
        <v>11</v>
      </c>
    </row>
    <row r="2567" spans="1:9" x14ac:dyDescent="0.35">
      <c r="A2567" s="321">
        <f t="shared" si="221"/>
        <v>42110.458333327195</v>
      </c>
      <c r="B2567" s="303"/>
      <c r="C2567" s="303">
        <v>2532</v>
      </c>
      <c r="D2567" s="304">
        <f>INDEX(Method_calculation!$J$161:$L$184,Output_interface!I2567,Output_interface!H2567)</f>
        <v>0</v>
      </c>
      <c r="E2567" s="304">
        <f>INDEX(Method_calculation!$J$194:$L$217,Output_interface!I2567,Output_interface!H2567)</f>
        <v>0</v>
      </c>
      <c r="G2567" s="1">
        <f>VLOOKUP(A2567+1/48,Interface!$B$118:$D$483,3)</f>
        <v>4</v>
      </c>
      <c r="H2567" s="1">
        <f t="shared" si="224"/>
        <v>1</v>
      </c>
      <c r="I2567" s="1">
        <f t="shared" si="223"/>
        <v>12</v>
      </c>
    </row>
    <row r="2568" spans="1:9" x14ac:dyDescent="0.35">
      <c r="A2568" s="321">
        <f t="shared" si="221"/>
        <v>42110.499999993859</v>
      </c>
      <c r="B2568" s="303"/>
      <c r="C2568" s="303">
        <v>2533</v>
      </c>
      <c r="D2568" s="304">
        <f>INDEX(Method_calculation!$J$161:$L$184,Output_interface!I2568,Output_interface!H2568)</f>
        <v>0</v>
      </c>
      <c r="E2568" s="304">
        <f>INDEX(Method_calculation!$J$194:$L$217,Output_interface!I2568,Output_interface!H2568)</f>
        <v>0</v>
      </c>
      <c r="G2568" s="1">
        <f>VLOOKUP(A2568+1/48,Interface!$B$118:$D$483,3)</f>
        <v>4</v>
      </c>
      <c r="H2568" s="1">
        <f t="shared" si="224"/>
        <v>1</v>
      </c>
      <c r="I2568" s="1">
        <f t="shared" si="223"/>
        <v>13</v>
      </c>
    </row>
    <row r="2569" spans="1:9" x14ac:dyDescent="0.35">
      <c r="A2569" s="321">
        <f t="shared" si="221"/>
        <v>42110.541666660523</v>
      </c>
      <c r="B2569" s="303"/>
      <c r="C2569" s="303">
        <v>2534</v>
      </c>
      <c r="D2569" s="304">
        <f>INDEX(Method_calculation!$J$161:$L$184,Output_interface!I2569,Output_interface!H2569)</f>
        <v>0</v>
      </c>
      <c r="E2569" s="304">
        <f>INDEX(Method_calculation!$J$194:$L$217,Output_interface!I2569,Output_interface!H2569)</f>
        <v>0</v>
      </c>
      <c r="G2569" s="1">
        <f>VLOOKUP(A2569+1/48,Interface!$B$118:$D$483,3)</f>
        <v>4</v>
      </c>
      <c r="H2569" s="1">
        <f t="shared" si="224"/>
        <v>1</v>
      </c>
      <c r="I2569" s="1">
        <f t="shared" si="223"/>
        <v>14</v>
      </c>
    </row>
    <row r="2570" spans="1:9" x14ac:dyDescent="0.35">
      <c r="A2570" s="321">
        <f t="shared" si="221"/>
        <v>42110.583333327188</v>
      </c>
      <c r="B2570" s="303"/>
      <c r="C2570" s="303">
        <v>2535</v>
      </c>
      <c r="D2570" s="304">
        <f>INDEX(Method_calculation!$J$161:$L$184,Output_interface!I2570,Output_interface!H2570)</f>
        <v>0</v>
      </c>
      <c r="E2570" s="304">
        <f>INDEX(Method_calculation!$J$194:$L$217,Output_interface!I2570,Output_interface!H2570)</f>
        <v>0</v>
      </c>
      <c r="G2570" s="1">
        <f>VLOOKUP(A2570+1/48,Interface!$B$118:$D$483,3)</f>
        <v>4</v>
      </c>
      <c r="H2570" s="1">
        <f t="shared" si="224"/>
        <v>1</v>
      </c>
      <c r="I2570" s="1">
        <f t="shared" si="223"/>
        <v>15</v>
      </c>
    </row>
    <row r="2571" spans="1:9" x14ac:dyDescent="0.35">
      <c r="A2571" s="321">
        <f t="shared" si="221"/>
        <v>42110.624999993852</v>
      </c>
      <c r="B2571" s="303"/>
      <c r="C2571" s="303">
        <v>2536</v>
      </c>
      <c r="D2571" s="304">
        <f>INDEX(Method_calculation!$J$161:$L$184,Output_interface!I2571,Output_interface!H2571)</f>
        <v>0</v>
      </c>
      <c r="E2571" s="304">
        <f>INDEX(Method_calculation!$J$194:$L$217,Output_interface!I2571,Output_interface!H2571)</f>
        <v>0</v>
      </c>
      <c r="G2571" s="1">
        <f>VLOOKUP(A2571+1/48,Interface!$B$118:$D$483,3)</f>
        <v>4</v>
      </c>
      <c r="H2571" s="1">
        <f t="shared" si="224"/>
        <v>1</v>
      </c>
      <c r="I2571" s="1">
        <f t="shared" si="223"/>
        <v>16</v>
      </c>
    </row>
    <row r="2572" spans="1:9" x14ac:dyDescent="0.35">
      <c r="A2572" s="321">
        <f t="shared" si="221"/>
        <v>42110.666666660516</v>
      </c>
      <c r="B2572" s="303"/>
      <c r="C2572" s="303">
        <v>2537</v>
      </c>
      <c r="D2572" s="304">
        <f>INDEX(Method_calculation!$J$161:$L$184,Output_interface!I2572,Output_interface!H2572)</f>
        <v>0</v>
      </c>
      <c r="E2572" s="304">
        <f>INDEX(Method_calculation!$J$194:$L$217,Output_interface!I2572,Output_interface!H2572)</f>
        <v>0</v>
      </c>
      <c r="G2572" s="1">
        <f>VLOOKUP(A2572+1/48,Interface!$B$118:$D$483,3)</f>
        <v>4</v>
      </c>
      <c r="H2572" s="1">
        <f t="shared" si="224"/>
        <v>1</v>
      </c>
      <c r="I2572" s="1">
        <f t="shared" si="223"/>
        <v>17</v>
      </c>
    </row>
    <row r="2573" spans="1:9" x14ac:dyDescent="0.35">
      <c r="A2573" s="321">
        <f t="shared" si="221"/>
        <v>42110.70833332718</v>
      </c>
      <c r="B2573" s="303"/>
      <c r="C2573" s="303">
        <v>2538</v>
      </c>
      <c r="D2573" s="304">
        <f>INDEX(Method_calculation!$J$161:$L$184,Output_interface!I2573,Output_interface!H2573)</f>
        <v>0</v>
      </c>
      <c r="E2573" s="304">
        <f>INDEX(Method_calculation!$J$194:$L$217,Output_interface!I2573,Output_interface!H2573)</f>
        <v>0</v>
      </c>
      <c r="G2573" s="1">
        <f>VLOOKUP(A2573+1/48,Interface!$B$118:$D$483,3)</f>
        <v>4</v>
      </c>
      <c r="H2573" s="1">
        <f t="shared" si="224"/>
        <v>1</v>
      </c>
      <c r="I2573" s="1">
        <f t="shared" si="223"/>
        <v>18</v>
      </c>
    </row>
    <row r="2574" spans="1:9" x14ac:dyDescent="0.35">
      <c r="A2574" s="321">
        <f t="shared" si="221"/>
        <v>42110.749999993845</v>
      </c>
      <c r="B2574" s="303"/>
      <c r="C2574" s="303">
        <v>2539</v>
      </c>
      <c r="D2574" s="304">
        <f>INDEX(Method_calculation!$J$161:$L$184,Output_interface!I2574,Output_interface!H2574)</f>
        <v>0</v>
      </c>
      <c r="E2574" s="304">
        <f>INDEX(Method_calculation!$J$194:$L$217,Output_interface!I2574,Output_interface!H2574)</f>
        <v>0</v>
      </c>
      <c r="G2574" s="1">
        <f>VLOOKUP(A2574+1/48,Interface!$B$118:$D$483,3)</f>
        <v>4</v>
      </c>
      <c r="H2574" s="1">
        <f t="shared" si="224"/>
        <v>1</v>
      </c>
      <c r="I2574" s="1">
        <f t="shared" si="223"/>
        <v>19</v>
      </c>
    </row>
    <row r="2575" spans="1:9" x14ac:dyDescent="0.35">
      <c r="A2575" s="321">
        <f t="shared" si="221"/>
        <v>42110.791666660509</v>
      </c>
      <c r="B2575" s="303"/>
      <c r="C2575" s="303">
        <v>2540</v>
      </c>
      <c r="D2575" s="304">
        <f>INDEX(Method_calculation!$J$161:$L$184,Output_interface!I2575,Output_interface!H2575)</f>
        <v>0</v>
      </c>
      <c r="E2575" s="304">
        <f>INDEX(Method_calculation!$J$194:$L$217,Output_interface!I2575,Output_interface!H2575)</f>
        <v>0</v>
      </c>
      <c r="G2575" s="1">
        <f>VLOOKUP(A2575+1/48,Interface!$B$118:$D$483,3)</f>
        <v>4</v>
      </c>
      <c r="H2575" s="1">
        <f t="shared" si="224"/>
        <v>1</v>
      </c>
      <c r="I2575" s="1">
        <f t="shared" si="223"/>
        <v>20</v>
      </c>
    </row>
    <row r="2576" spans="1:9" x14ac:dyDescent="0.35">
      <c r="A2576" s="321">
        <f t="shared" ref="A2576:A2639" si="226">+A2575+1/24</f>
        <v>42110.833333327173</v>
      </c>
      <c r="B2576" s="303"/>
      <c r="C2576" s="303">
        <v>2541</v>
      </c>
      <c r="D2576" s="304">
        <f>INDEX(Method_calculation!$J$161:$L$184,Output_interface!I2576,Output_interface!H2576)</f>
        <v>0</v>
      </c>
      <c r="E2576" s="304">
        <f>INDEX(Method_calculation!$J$194:$L$217,Output_interface!I2576,Output_interface!H2576)</f>
        <v>0</v>
      </c>
      <c r="G2576" s="1">
        <f>VLOOKUP(A2576+1/48,Interface!$B$118:$D$483,3)</f>
        <v>4</v>
      </c>
      <c r="H2576" s="1">
        <f t="shared" si="224"/>
        <v>1</v>
      </c>
      <c r="I2576" s="1">
        <f t="shared" si="223"/>
        <v>21</v>
      </c>
    </row>
    <row r="2577" spans="1:9" x14ac:dyDescent="0.35">
      <c r="A2577" s="321">
        <f t="shared" si="226"/>
        <v>42110.874999993837</v>
      </c>
      <c r="B2577" s="303"/>
      <c r="C2577" s="303">
        <v>2542</v>
      </c>
      <c r="D2577" s="304">
        <f>INDEX(Method_calculation!$J$161:$L$184,Output_interface!I2577,Output_interface!H2577)</f>
        <v>0</v>
      </c>
      <c r="E2577" s="304">
        <f>INDEX(Method_calculation!$J$194:$L$217,Output_interface!I2577,Output_interface!H2577)</f>
        <v>0</v>
      </c>
      <c r="G2577" s="1">
        <f>VLOOKUP(A2577+1/48,Interface!$B$118:$D$483,3)</f>
        <v>4</v>
      </c>
      <c r="H2577" s="1">
        <f t="shared" si="224"/>
        <v>1</v>
      </c>
      <c r="I2577" s="1">
        <f t="shared" si="223"/>
        <v>22</v>
      </c>
    </row>
    <row r="2578" spans="1:9" x14ac:dyDescent="0.35">
      <c r="A2578" s="321">
        <f t="shared" si="226"/>
        <v>42110.916666660502</v>
      </c>
      <c r="B2578" s="303"/>
      <c r="C2578" s="303">
        <v>2543</v>
      </c>
      <c r="D2578" s="304">
        <f>INDEX(Method_calculation!$J$161:$L$184,Output_interface!I2578,Output_interface!H2578)</f>
        <v>0</v>
      </c>
      <c r="E2578" s="304">
        <f>INDEX(Method_calculation!$J$194:$L$217,Output_interface!I2578,Output_interface!H2578)</f>
        <v>0</v>
      </c>
      <c r="G2578" s="1">
        <f>VLOOKUP(A2578+1/48,Interface!$B$118:$D$483,3)</f>
        <v>4</v>
      </c>
      <c r="H2578" s="1">
        <f t="shared" si="224"/>
        <v>1</v>
      </c>
      <c r="I2578" s="1">
        <f t="shared" si="223"/>
        <v>23</v>
      </c>
    </row>
    <row r="2579" spans="1:9" x14ac:dyDescent="0.35">
      <c r="A2579" s="322">
        <f t="shared" si="226"/>
        <v>42110.958333327166</v>
      </c>
      <c r="B2579" s="306"/>
      <c r="C2579" s="306">
        <v>2544</v>
      </c>
      <c r="D2579" s="307">
        <f>INDEX(Method_calculation!$J$161:$L$184,Output_interface!I2579,Output_interface!H2579)</f>
        <v>0</v>
      </c>
      <c r="E2579" s="307">
        <f>INDEX(Method_calculation!$J$194:$L$217,Output_interface!I2579,Output_interface!H2579)</f>
        <v>0</v>
      </c>
      <c r="G2579" s="1">
        <f>VLOOKUP(A2579+1/48,Interface!$B$118:$D$483,3)</f>
        <v>4</v>
      </c>
      <c r="H2579" s="1">
        <f t="shared" si="224"/>
        <v>1</v>
      </c>
      <c r="I2579" s="1">
        <f t="shared" si="223"/>
        <v>24</v>
      </c>
    </row>
    <row r="2580" spans="1:9" x14ac:dyDescent="0.35">
      <c r="A2580" s="299">
        <f t="shared" si="226"/>
        <v>42110.99999999383</v>
      </c>
      <c r="B2580" s="300" t="str">
        <f t="shared" ref="B2580" si="227">INDEX($H$27:$H$29,H2580)</f>
        <v>Workday</v>
      </c>
      <c r="C2580" s="300">
        <v>2545</v>
      </c>
      <c r="D2580" s="301">
        <f>INDEX(Method_calculation!$J$161:$L$184,Output_interface!I2580,Output_interface!H2580)</f>
        <v>0</v>
      </c>
      <c r="E2580" s="301">
        <f>INDEX(Method_calculation!$J$194:$L$217,Output_interface!I2580,Output_interface!H2580)</f>
        <v>0</v>
      </c>
      <c r="G2580" s="1">
        <f>VLOOKUP(A2580+1/48,Interface!$B$118:$D$483,3)</f>
        <v>5</v>
      </c>
      <c r="H2580" s="1">
        <f t="shared" si="224"/>
        <v>1</v>
      </c>
      <c r="I2580" s="1">
        <f t="shared" si="223"/>
        <v>1</v>
      </c>
    </row>
    <row r="2581" spans="1:9" x14ac:dyDescent="0.35">
      <c r="A2581" s="321">
        <f t="shared" si="226"/>
        <v>42111.041666660494</v>
      </c>
      <c r="B2581" s="303"/>
      <c r="C2581" s="303">
        <v>2546</v>
      </c>
      <c r="D2581" s="304">
        <f>INDEX(Method_calculation!$J$161:$L$184,Output_interface!I2581,Output_interface!H2581)</f>
        <v>0</v>
      </c>
      <c r="E2581" s="304">
        <f>INDEX(Method_calculation!$J$194:$L$217,Output_interface!I2581,Output_interface!H2581)</f>
        <v>0</v>
      </c>
      <c r="G2581" s="1">
        <f>VLOOKUP(A2581+1/48,Interface!$B$118:$D$483,3)</f>
        <v>5</v>
      </c>
      <c r="H2581" s="1">
        <f t="shared" si="224"/>
        <v>1</v>
      </c>
      <c r="I2581" s="1">
        <f t="shared" si="223"/>
        <v>2</v>
      </c>
    </row>
    <row r="2582" spans="1:9" x14ac:dyDescent="0.35">
      <c r="A2582" s="321">
        <f t="shared" si="226"/>
        <v>42111.083333327158</v>
      </c>
      <c r="B2582" s="303"/>
      <c r="C2582" s="303">
        <v>2547</v>
      </c>
      <c r="D2582" s="304">
        <f>INDEX(Method_calculation!$J$161:$L$184,Output_interface!I2582,Output_interface!H2582)</f>
        <v>0</v>
      </c>
      <c r="E2582" s="304">
        <f>INDEX(Method_calculation!$J$194:$L$217,Output_interface!I2582,Output_interface!H2582)</f>
        <v>0</v>
      </c>
      <c r="G2582" s="1">
        <f>VLOOKUP(A2582+1/48,Interface!$B$118:$D$483,3)</f>
        <v>5</v>
      </c>
      <c r="H2582" s="1">
        <f t="shared" si="224"/>
        <v>1</v>
      </c>
      <c r="I2582" s="1">
        <f t="shared" si="223"/>
        <v>3</v>
      </c>
    </row>
    <row r="2583" spans="1:9" x14ac:dyDescent="0.35">
      <c r="A2583" s="321">
        <f t="shared" si="226"/>
        <v>42111.124999993823</v>
      </c>
      <c r="B2583" s="303"/>
      <c r="C2583" s="303">
        <v>2548</v>
      </c>
      <c r="D2583" s="304">
        <f>INDEX(Method_calculation!$J$161:$L$184,Output_interface!I2583,Output_interface!H2583)</f>
        <v>0</v>
      </c>
      <c r="E2583" s="304">
        <f>INDEX(Method_calculation!$J$194:$L$217,Output_interface!I2583,Output_interface!H2583)</f>
        <v>0</v>
      </c>
      <c r="G2583" s="1">
        <f>VLOOKUP(A2583+1/48,Interface!$B$118:$D$483,3)</f>
        <v>5</v>
      </c>
      <c r="H2583" s="1">
        <f t="shared" si="224"/>
        <v>1</v>
      </c>
      <c r="I2583" s="1">
        <f t="shared" si="223"/>
        <v>4</v>
      </c>
    </row>
    <row r="2584" spans="1:9" x14ac:dyDescent="0.35">
      <c r="A2584" s="321">
        <f t="shared" si="226"/>
        <v>42111.166666660487</v>
      </c>
      <c r="B2584" s="303"/>
      <c r="C2584" s="303">
        <v>2549</v>
      </c>
      <c r="D2584" s="304">
        <f>INDEX(Method_calculation!$J$161:$L$184,Output_interface!I2584,Output_interface!H2584)</f>
        <v>0</v>
      </c>
      <c r="E2584" s="304">
        <f>INDEX(Method_calculation!$J$194:$L$217,Output_interface!I2584,Output_interface!H2584)</f>
        <v>0</v>
      </c>
      <c r="G2584" s="1">
        <f>VLOOKUP(A2584+1/48,Interface!$B$118:$D$483,3)</f>
        <v>5</v>
      </c>
      <c r="H2584" s="1">
        <f t="shared" si="224"/>
        <v>1</v>
      </c>
      <c r="I2584" s="1">
        <f t="shared" si="223"/>
        <v>5</v>
      </c>
    </row>
    <row r="2585" spans="1:9" x14ac:dyDescent="0.35">
      <c r="A2585" s="321">
        <f t="shared" si="226"/>
        <v>42111.208333327151</v>
      </c>
      <c r="B2585" s="303"/>
      <c r="C2585" s="303">
        <v>2550</v>
      </c>
      <c r="D2585" s="304">
        <f>INDEX(Method_calculation!$J$161:$L$184,Output_interface!I2585,Output_interface!H2585)</f>
        <v>0</v>
      </c>
      <c r="E2585" s="304">
        <f>INDEX(Method_calculation!$J$194:$L$217,Output_interface!I2585,Output_interface!H2585)</f>
        <v>0</v>
      </c>
      <c r="G2585" s="1">
        <f>VLOOKUP(A2585+1/48,Interface!$B$118:$D$483,3)</f>
        <v>5</v>
      </c>
      <c r="H2585" s="1">
        <f t="shared" si="224"/>
        <v>1</v>
      </c>
      <c r="I2585" s="1">
        <f t="shared" si="223"/>
        <v>6</v>
      </c>
    </row>
    <row r="2586" spans="1:9" x14ac:dyDescent="0.35">
      <c r="A2586" s="321">
        <f t="shared" si="226"/>
        <v>42111.249999993815</v>
      </c>
      <c r="B2586" s="303"/>
      <c r="C2586" s="303">
        <v>2551</v>
      </c>
      <c r="D2586" s="304">
        <f>INDEX(Method_calculation!$J$161:$L$184,Output_interface!I2586,Output_interface!H2586)</f>
        <v>0</v>
      </c>
      <c r="E2586" s="304">
        <f>INDEX(Method_calculation!$J$194:$L$217,Output_interface!I2586,Output_interface!H2586)</f>
        <v>0</v>
      </c>
      <c r="G2586" s="1">
        <f>VLOOKUP(A2586+1/48,Interface!$B$118:$D$483,3)</f>
        <v>5</v>
      </c>
      <c r="H2586" s="1">
        <f t="shared" si="224"/>
        <v>1</v>
      </c>
      <c r="I2586" s="1">
        <f t="shared" si="223"/>
        <v>7</v>
      </c>
    </row>
    <row r="2587" spans="1:9" x14ac:dyDescent="0.35">
      <c r="A2587" s="321">
        <f t="shared" si="226"/>
        <v>42111.29166666048</v>
      </c>
      <c r="B2587" s="303"/>
      <c r="C2587" s="303">
        <v>2552</v>
      </c>
      <c r="D2587" s="304">
        <f>INDEX(Method_calculation!$J$161:$L$184,Output_interface!I2587,Output_interface!H2587)</f>
        <v>0</v>
      </c>
      <c r="E2587" s="304">
        <f>INDEX(Method_calculation!$J$194:$L$217,Output_interface!I2587,Output_interface!H2587)</f>
        <v>0</v>
      </c>
      <c r="G2587" s="1">
        <f>VLOOKUP(A2587+1/48,Interface!$B$118:$D$483,3)</f>
        <v>5</v>
      </c>
      <c r="H2587" s="1">
        <f t="shared" si="224"/>
        <v>1</v>
      </c>
      <c r="I2587" s="1">
        <f t="shared" si="223"/>
        <v>8</v>
      </c>
    </row>
    <row r="2588" spans="1:9" x14ac:dyDescent="0.35">
      <c r="A2588" s="321">
        <f t="shared" si="226"/>
        <v>42111.333333327144</v>
      </c>
      <c r="B2588" s="303"/>
      <c r="C2588" s="303">
        <v>2553</v>
      </c>
      <c r="D2588" s="304">
        <f>INDEX(Method_calculation!$J$161:$L$184,Output_interface!I2588,Output_interface!H2588)</f>
        <v>0</v>
      </c>
      <c r="E2588" s="304">
        <f>INDEX(Method_calculation!$J$194:$L$217,Output_interface!I2588,Output_interface!H2588)</f>
        <v>0</v>
      </c>
      <c r="G2588" s="1">
        <f>VLOOKUP(A2588+1/48,Interface!$B$118:$D$483,3)</f>
        <v>5</v>
      </c>
      <c r="H2588" s="1">
        <f t="shared" si="224"/>
        <v>1</v>
      </c>
      <c r="I2588" s="1">
        <f t="shared" si="223"/>
        <v>9</v>
      </c>
    </row>
    <row r="2589" spans="1:9" x14ac:dyDescent="0.35">
      <c r="A2589" s="321">
        <f t="shared" si="226"/>
        <v>42111.374999993808</v>
      </c>
      <c r="B2589" s="303"/>
      <c r="C2589" s="303">
        <v>2554</v>
      </c>
      <c r="D2589" s="304">
        <f>INDEX(Method_calculation!$J$161:$L$184,Output_interface!I2589,Output_interface!H2589)</f>
        <v>0</v>
      </c>
      <c r="E2589" s="304">
        <f>INDEX(Method_calculation!$J$194:$L$217,Output_interface!I2589,Output_interface!H2589)</f>
        <v>0</v>
      </c>
      <c r="G2589" s="1">
        <f>VLOOKUP(A2589+1/48,Interface!$B$118:$D$483,3)</f>
        <v>5</v>
      </c>
      <c r="H2589" s="1">
        <f t="shared" si="224"/>
        <v>1</v>
      </c>
      <c r="I2589" s="1">
        <f t="shared" si="223"/>
        <v>10</v>
      </c>
    </row>
    <row r="2590" spans="1:9" x14ac:dyDescent="0.35">
      <c r="A2590" s="321">
        <f t="shared" si="226"/>
        <v>42111.416666660472</v>
      </c>
      <c r="B2590" s="303"/>
      <c r="C2590" s="303">
        <v>2555</v>
      </c>
      <c r="D2590" s="304">
        <f>INDEX(Method_calculation!$J$161:$L$184,Output_interface!I2590,Output_interface!H2590)</f>
        <v>0</v>
      </c>
      <c r="E2590" s="304">
        <f>INDEX(Method_calculation!$J$194:$L$217,Output_interface!I2590,Output_interface!H2590)</f>
        <v>0</v>
      </c>
      <c r="G2590" s="1">
        <f>VLOOKUP(A2590+1/48,Interface!$B$118:$D$483,3)</f>
        <v>5</v>
      </c>
      <c r="H2590" s="1">
        <f t="shared" si="224"/>
        <v>1</v>
      </c>
      <c r="I2590" s="1">
        <f t="shared" si="223"/>
        <v>11</v>
      </c>
    </row>
    <row r="2591" spans="1:9" x14ac:dyDescent="0.35">
      <c r="A2591" s="321">
        <f t="shared" si="226"/>
        <v>42111.458333327137</v>
      </c>
      <c r="B2591" s="303"/>
      <c r="C2591" s="303">
        <v>2556</v>
      </c>
      <c r="D2591" s="304">
        <f>INDEX(Method_calculation!$J$161:$L$184,Output_interface!I2591,Output_interface!H2591)</f>
        <v>0</v>
      </c>
      <c r="E2591" s="304">
        <f>INDEX(Method_calculation!$J$194:$L$217,Output_interface!I2591,Output_interface!H2591)</f>
        <v>0</v>
      </c>
      <c r="G2591" s="1">
        <f>VLOOKUP(A2591+1/48,Interface!$B$118:$D$483,3)</f>
        <v>5</v>
      </c>
      <c r="H2591" s="1">
        <f t="shared" si="224"/>
        <v>1</v>
      </c>
      <c r="I2591" s="1">
        <f t="shared" si="223"/>
        <v>12</v>
      </c>
    </row>
    <row r="2592" spans="1:9" x14ac:dyDescent="0.35">
      <c r="A2592" s="321">
        <f t="shared" si="226"/>
        <v>42111.499999993801</v>
      </c>
      <c r="B2592" s="303"/>
      <c r="C2592" s="303">
        <v>2557</v>
      </c>
      <c r="D2592" s="304">
        <f>INDEX(Method_calculation!$J$161:$L$184,Output_interface!I2592,Output_interface!H2592)</f>
        <v>0</v>
      </c>
      <c r="E2592" s="304">
        <f>INDEX(Method_calculation!$J$194:$L$217,Output_interface!I2592,Output_interface!H2592)</f>
        <v>0</v>
      </c>
      <c r="G2592" s="1">
        <f>VLOOKUP(A2592+1/48,Interface!$B$118:$D$483,3)</f>
        <v>5</v>
      </c>
      <c r="H2592" s="1">
        <f t="shared" si="224"/>
        <v>1</v>
      </c>
      <c r="I2592" s="1">
        <f t="shared" si="223"/>
        <v>13</v>
      </c>
    </row>
    <row r="2593" spans="1:9" x14ac:dyDescent="0.35">
      <c r="A2593" s="321">
        <f t="shared" si="226"/>
        <v>42111.541666660465</v>
      </c>
      <c r="B2593" s="303"/>
      <c r="C2593" s="303">
        <v>2558</v>
      </c>
      <c r="D2593" s="304">
        <f>INDEX(Method_calculation!$J$161:$L$184,Output_interface!I2593,Output_interface!H2593)</f>
        <v>0</v>
      </c>
      <c r="E2593" s="304">
        <f>INDEX(Method_calculation!$J$194:$L$217,Output_interface!I2593,Output_interface!H2593)</f>
        <v>0</v>
      </c>
      <c r="G2593" s="1">
        <f>VLOOKUP(A2593+1/48,Interface!$B$118:$D$483,3)</f>
        <v>5</v>
      </c>
      <c r="H2593" s="1">
        <f t="shared" si="224"/>
        <v>1</v>
      </c>
      <c r="I2593" s="1">
        <f t="shared" si="223"/>
        <v>14</v>
      </c>
    </row>
    <row r="2594" spans="1:9" x14ac:dyDescent="0.35">
      <c r="A2594" s="321">
        <f t="shared" si="226"/>
        <v>42111.583333327129</v>
      </c>
      <c r="B2594" s="303"/>
      <c r="C2594" s="303">
        <v>2559</v>
      </c>
      <c r="D2594" s="304">
        <f>INDEX(Method_calculation!$J$161:$L$184,Output_interface!I2594,Output_interface!H2594)</f>
        <v>0</v>
      </c>
      <c r="E2594" s="304">
        <f>INDEX(Method_calculation!$J$194:$L$217,Output_interface!I2594,Output_interface!H2594)</f>
        <v>0</v>
      </c>
      <c r="G2594" s="1">
        <f>VLOOKUP(A2594+1/48,Interface!$B$118:$D$483,3)</f>
        <v>5</v>
      </c>
      <c r="H2594" s="1">
        <f t="shared" si="224"/>
        <v>1</v>
      </c>
      <c r="I2594" s="1">
        <f t="shared" si="223"/>
        <v>15</v>
      </c>
    </row>
    <row r="2595" spans="1:9" x14ac:dyDescent="0.35">
      <c r="A2595" s="321">
        <f t="shared" si="226"/>
        <v>42111.624999993794</v>
      </c>
      <c r="B2595" s="303"/>
      <c r="C2595" s="303">
        <v>2560</v>
      </c>
      <c r="D2595" s="304">
        <f>INDEX(Method_calculation!$J$161:$L$184,Output_interface!I2595,Output_interface!H2595)</f>
        <v>0</v>
      </c>
      <c r="E2595" s="304">
        <f>INDEX(Method_calculation!$J$194:$L$217,Output_interface!I2595,Output_interface!H2595)</f>
        <v>0</v>
      </c>
      <c r="G2595" s="1">
        <f>VLOOKUP(A2595+1/48,Interface!$B$118:$D$483,3)</f>
        <v>5</v>
      </c>
      <c r="H2595" s="1">
        <f t="shared" si="224"/>
        <v>1</v>
      </c>
      <c r="I2595" s="1">
        <f t="shared" si="223"/>
        <v>16</v>
      </c>
    </row>
    <row r="2596" spans="1:9" x14ac:dyDescent="0.35">
      <c r="A2596" s="321">
        <f t="shared" si="226"/>
        <v>42111.666666660458</v>
      </c>
      <c r="B2596" s="303"/>
      <c r="C2596" s="303">
        <v>2561</v>
      </c>
      <c r="D2596" s="304">
        <f>INDEX(Method_calculation!$J$161:$L$184,Output_interface!I2596,Output_interface!H2596)</f>
        <v>0</v>
      </c>
      <c r="E2596" s="304">
        <f>INDEX(Method_calculation!$J$194:$L$217,Output_interface!I2596,Output_interface!H2596)</f>
        <v>0</v>
      </c>
      <c r="G2596" s="1">
        <f>VLOOKUP(A2596+1/48,Interface!$B$118:$D$483,3)</f>
        <v>5</v>
      </c>
      <c r="H2596" s="1">
        <f t="shared" si="224"/>
        <v>1</v>
      </c>
      <c r="I2596" s="1">
        <f t="shared" ref="I2596:I2659" si="228">MOD(C2596-1,24)+1</f>
        <v>17</v>
      </c>
    </row>
    <row r="2597" spans="1:9" x14ac:dyDescent="0.35">
      <c r="A2597" s="321">
        <f t="shared" si="226"/>
        <v>42111.708333327122</v>
      </c>
      <c r="B2597" s="303"/>
      <c r="C2597" s="303">
        <v>2562</v>
      </c>
      <c r="D2597" s="304">
        <f>INDEX(Method_calculation!$J$161:$L$184,Output_interface!I2597,Output_interface!H2597)</f>
        <v>0</v>
      </c>
      <c r="E2597" s="304">
        <f>INDEX(Method_calculation!$J$194:$L$217,Output_interface!I2597,Output_interface!H2597)</f>
        <v>0</v>
      </c>
      <c r="G2597" s="1">
        <f>VLOOKUP(A2597+1/48,Interface!$B$118:$D$483,3)</f>
        <v>5</v>
      </c>
      <c r="H2597" s="1">
        <f t="shared" ref="H2597:H2660" si="229">IF(G2597=7,3,IF(G2597=6,2,1))</f>
        <v>1</v>
      </c>
      <c r="I2597" s="1">
        <f t="shared" si="228"/>
        <v>18</v>
      </c>
    </row>
    <row r="2598" spans="1:9" x14ac:dyDescent="0.35">
      <c r="A2598" s="321">
        <f t="shared" si="226"/>
        <v>42111.749999993786</v>
      </c>
      <c r="B2598" s="303"/>
      <c r="C2598" s="303">
        <v>2563</v>
      </c>
      <c r="D2598" s="304">
        <f>INDEX(Method_calculation!$J$161:$L$184,Output_interface!I2598,Output_interface!H2598)</f>
        <v>0</v>
      </c>
      <c r="E2598" s="304">
        <f>INDEX(Method_calculation!$J$194:$L$217,Output_interface!I2598,Output_interface!H2598)</f>
        <v>0</v>
      </c>
      <c r="G2598" s="1">
        <f>VLOOKUP(A2598+1/48,Interface!$B$118:$D$483,3)</f>
        <v>5</v>
      </c>
      <c r="H2598" s="1">
        <f t="shared" si="229"/>
        <v>1</v>
      </c>
      <c r="I2598" s="1">
        <f t="shared" si="228"/>
        <v>19</v>
      </c>
    </row>
    <row r="2599" spans="1:9" x14ac:dyDescent="0.35">
      <c r="A2599" s="321">
        <f t="shared" si="226"/>
        <v>42111.791666660451</v>
      </c>
      <c r="B2599" s="303"/>
      <c r="C2599" s="303">
        <v>2564</v>
      </c>
      <c r="D2599" s="304">
        <f>INDEX(Method_calculation!$J$161:$L$184,Output_interface!I2599,Output_interface!H2599)</f>
        <v>0</v>
      </c>
      <c r="E2599" s="304">
        <f>INDEX(Method_calculation!$J$194:$L$217,Output_interface!I2599,Output_interface!H2599)</f>
        <v>0</v>
      </c>
      <c r="G2599" s="1">
        <f>VLOOKUP(A2599+1/48,Interface!$B$118:$D$483,3)</f>
        <v>5</v>
      </c>
      <c r="H2599" s="1">
        <f t="shared" si="229"/>
        <v>1</v>
      </c>
      <c r="I2599" s="1">
        <f t="shared" si="228"/>
        <v>20</v>
      </c>
    </row>
    <row r="2600" spans="1:9" x14ac:dyDescent="0.35">
      <c r="A2600" s="321">
        <f t="shared" si="226"/>
        <v>42111.833333327115</v>
      </c>
      <c r="B2600" s="303"/>
      <c r="C2600" s="303">
        <v>2565</v>
      </c>
      <c r="D2600" s="304">
        <f>INDEX(Method_calculation!$J$161:$L$184,Output_interface!I2600,Output_interface!H2600)</f>
        <v>0</v>
      </c>
      <c r="E2600" s="304">
        <f>INDEX(Method_calculation!$J$194:$L$217,Output_interface!I2600,Output_interface!H2600)</f>
        <v>0</v>
      </c>
      <c r="G2600" s="1">
        <f>VLOOKUP(A2600+1/48,Interface!$B$118:$D$483,3)</f>
        <v>5</v>
      </c>
      <c r="H2600" s="1">
        <f t="shared" si="229"/>
        <v>1</v>
      </c>
      <c r="I2600" s="1">
        <f t="shared" si="228"/>
        <v>21</v>
      </c>
    </row>
    <row r="2601" spans="1:9" x14ac:dyDescent="0.35">
      <c r="A2601" s="321">
        <f t="shared" si="226"/>
        <v>42111.874999993779</v>
      </c>
      <c r="B2601" s="303"/>
      <c r="C2601" s="303">
        <v>2566</v>
      </c>
      <c r="D2601" s="304">
        <f>INDEX(Method_calculation!$J$161:$L$184,Output_interface!I2601,Output_interface!H2601)</f>
        <v>0</v>
      </c>
      <c r="E2601" s="304">
        <f>INDEX(Method_calculation!$J$194:$L$217,Output_interface!I2601,Output_interface!H2601)</f>
        <v>0</v>
      </c>
      <c r="G2601" s="1">
        <f>VLOOKUP(A2601+1/48,Interface!$B$118:$D$483,3)</f>
        <v>5</v>
      </c>
      <c r="H2601" s="1">
        <f t="shared" si="229"/>
        <v>1</v>
      </c>
      <c r="I2601" s="1">
        <f t="shared" si="228"/>
        <v>22</v>
      </c>
    </row>
    <row r="2602" spans="1:9" x14ac:dyDescent="0.35">
      <c r="A2602" s="321">
        <f t="shared" si="226"/>
        <v>42111.916666660443</v>
      </c>
      <c r="B2602" s="303"/>
      <c r="C2602" s="303">
        <v>2567</v>
      </c>
      <c r="D2602" s="304">
        <f>INDEX(Method_calculation!$J$161:$L$184,Output_interface!I2602,Output_interface!H2602)</f>
        <v>0</v>
      </c>
      <c r="E2602" s="304">
        <f>INDEX(Method_calculation!$J$194:$L$217,Output_interface!I2602,Output_interface!H2602)</f>
        <v>0</v>
      </c>
      <c r="G2602" s="1">
        <f>VLOOKUP(A2602+1/48,Interface!$B$118:$D$483,3)</f>
        <v>5</v>
      </c>
      <c r="H2602" s="1">
        <f t="shared" si="229"/>
        <v>1</v>
      </c>
      <c r="I2602" s="1">
        <f t="shared" si="228"/>
        <v>23</v>
      </c>
    </row>
    <row r="2603" spans="1:9" x14ac:dyDescent="0.35">
      <c r="A2603" s="322">
        <f t="shared" si="226"/>
        <v>42111.958333327108</v>
      </c>
      <c r="B2603" s="306"/>
      <c r="C2603" s="306">
        <v>2568</v>
      </c>
      <c r="D2603" s="307">
        <f>INDEX(Method_calculation!$J$161:$L$184,Output_interface!I2603,Output_interface!H2603)</f>
        <v>0</v>
      </c>
      <c r="E2603" s="307">
        <f>INDEX(Method_calculation!$J$194:$L$217,Output_interface!I2603,Output_interface!H2603)</f>
        <v>0</v>
      </c>
      <c r="G2603" s="1">
        <f>VLOOKUP(A2603+1/48,Interface!$B$118:$D$483,3)</f>
        <v>5</v>
      </c>
      <c r="H2603" s="1">
        <f t="shared" si="229"/>
        <v>1</v>
      </c>
      <c r="I2603" s="1">
        <f t="shared" si="228"/>
        <v>24</v>
      </c>
    </row>
    <row r="2604" spans="1:9" x14ac:dyDescent="0.35">
      <c r="A2604" s="299">
        <f t="shared" si="226"/>
        <v>42111.999999993772</v>
      </c>
      <c r="B2604" s="300" t="str">
        <f t="shared" ref="B2604" si="230">INDEX($H$27:$H$29,H2604)</f>
        <v>Saturday</v>
      </c>
      <c r="C2604" s="300">
        <v>2569</v>
      </c>
      <c r="D2604" s="301">
        <f>INDEX(Method_calculation!$J$161:$L$184,Output_interface!I2604,Output_interface!H2604)</f>
        <v>0</v>
      </c>
      <c r="E2604" s="301">
        <f>INDEX(Method_calculation!$J$194:$L$217,Output_interface!I2604,Output_interface!H2604)</f>
        <v>0</v>
      </c>
      <c r="G2604" s="1">
        <f>VLOOKUP(A2604+1/48,Interface!$B$118:$D$483,3)</f>
        <v>6</v>
      </c>
      <c r="H2604" s="1">
        <f t="shared" si="229"/>
        <v>2</v>
      </c>
      <c r="I2604" s="1">
        <f t="shared" si="228"/>
        <v>1</v>
      </c>
    </row>
    <row r="2605" spans="1:9" x14ac:dyDescent="0.35">
      <c r="A2605" s="321">
        <f t="shared" si="226"/>
        <v>42112.041666660436</v>
      </c>
      <c r="B2605" s="303"/>
      <c r="C2605" s="303">
        <v>2570</v>
      </c>
      <c r="D2605" s="304">
        <f>INDEX(Method_calculation!$J$161:$L$184,Output_interface!I2605,Output_interface!H2605)</f>
        <v>0</v>
      </c>
      <c r="E2605" s="304">
        <f>INDEX(Method_calculation!$J$194:$L$217,Output_interface!I2605,Output_interface!H2605)</f>
        <v>0</v>
      </c>
      <c r="G2605" s="1">
        <f>VLOOKUP(A2605+1/48,Interface!$B$118:$D$483,3)</f>
        <v>6</v>
      </c>
      <c r="H2605" s="1">
        <f t="shared" si="229"/>
        <v>2</v>
      </c>
      <c r="I2605" s="1">
        <f t="shared" si="228"/>
        <v>2</v>
      </c>
    </row>
    <row r="2606" spans="1:9" x14ac:dyDescent="0.35">
      <c r="A2606" s="321">
        <f t="shared" si="226"/>
        <v>42112.0833333271</v>
      </c>
      <c r="B2606" s="303"/>
      <c r="C2606" s="303">
        <v>2571</v>
      </c>
      <c r="D2606" s="304">
        <f>INDEX(Method_calculation!$J$161:$L$184,Output_interface!I2606,Output_interface!H2606)</f>
        <v>0</v>
      </c>
      <c r="E2606" s="304">
        <f>INDEX(Method_calculation!$J$194:$L$217,Output_interface!I2606,Output_interface!H2606)</f>
        <v>0</v>
      </c>
      <c r="G2606" s="1">
        <f>VLOOKUP(A2606+1/48,Interface!$B$118:$D$483,3)</f>
        <v>6</v>
      </c>
      <c r="H2606" s="1">
        <f t="shared" si="229"/>
        <v>2</v>
      </c>
      <c r="I2606" s="1">
        <f t="shared" si="228"/>
        <v>3</v>
      </c>
    </row>
    <row r="2607" spans="1:9" x14ac:dyDescent="0.35">
      <c r="A2607" s="321">
        <f t="shared" si="226"/>
        <v>42112.124999993765</v>
      </c>
      <c r="B2607" s="303"/>
      <c r="C2607" s="303">
        <v>2572</v>
      </c>
      <c r="D2607" s="304">
        <f>INDEX(Method_calculation!$J$161:$L$184,Output_interface!I2607,Output_interface!H2607)</f>
        <v>0</v>
      </c>
      <c r="E2607" s="304">
        <f>INDEX(Method_calculation!$J$194:$L$217,Output_interface!I2607,Output_interface!H2607)</f>
        <v>0</v>
      </c>
      <c r="G2607" s="1">
        <f>VLOOKUP(A2607+1/48,Interface!$B$118:$D$483,3)</f>
        <v>6</v>
      </c>
      <c r="H2607" s="1">
        <f t="shared" si="229"/>
        <v>2</v>
      </c>
      <c r="I2607" s="1">
        <f t="shared" si="228"/>
        <v>4</v>
      </c>
    </row>
    <row r="2608" spans="1:9" x14ac:dyDescent="0.35">
      <c r="A2608" s="321">
        <f t="shared" si="226"/>
        <v>42112.166666660429</v>
      </c>
      <c r="B2608" s="303"/>
      <c r="C2608" s="303">
        <v>2573</v>
      </c>
      <c r="D2608" s="304">
        <f>INDEX(Method_calculation!$J$161:$L$184,Output_interface!I2608,Output_interface!H2608)</f>
        <v>0</v>
      </c>
      <c r="E2608" s="304">
        <f>INDEX(Method_calculation!$J$194:$L$217,Output_interface!I2608,Output_interface!H2608)</f>
        <v>0</v>
      </c>
      <c r="G2608" s="1">
        <f>VLOOKUP(A2608+1/48,Interface!$B$118:$D$483,3)</f>
        <v>6</v>
      </c>
      <c r="H2608" s="1">
        <f t="shared" si="229"/>
        <v>2</v>
      </c>
      <c r="I2608" s="1">
        <f t="shared" si="228"/>
        <v>5</v>
      </c>
    </row>
    <row r="2609" spans="1:9" x14ac:dyDescent="0.35">
      <c r="A2609" s="321">
        <f t="shared" si="226"/>
        <v>42112.208333327093</v>
      </c>
      <c r="B2609" s="303"/>
      <c r="C2609" s="303">
        <v>2574</v>
      </c>
      <c r="D2609" s="304">
        <f>INDEX(Method_calculation!$J$161:$L$184,Output_interface!I2609,Output_interface!H2609)</f>
        <v>0</v>
      </c>
      <c r="E2609" s="304">
        <f>INDEX(Method_calculation!$J$194:$L$217,Output_interface!I2609,Output_interface!H2609)</f>
        <v>0</v>
      </c>
      <c r="G2609" s="1">
        <f>VLOOKUP(A2609+1/48,Interface!$B$118:$D$483,3)</f>
        <v>6</v>
      </c>
      <c r="H2609" s="1">
        <f t="shared" si="229"/>
        <v>2</v>
      </c>
      <c r="I2609" s="1">
        <f t="shared" si="228"/>
        <v>6</v>
      </c>
    </row>
    <row r="2610" spans="1:9" x14ac:dyDescent="0.35">
      <c r="A2610" s="321">
        <f t="shared" si="226"/>
        <v>42112.249999993757</v>
      </c>
      <c r="B2610" s="303"/>
      <c r="C2610" s="303">
        <v>2575</v>
      </c>
      <c r="D2610" s="304">
        <f>INDEX(Method_calculation!$J$161:$L$184,Output_interface!I2610,Output_interface!H2610)</f>
        <v>0</v>
      </c>
      <c r="E2610" s="304">
        <f>INDEX(Method_calculation!$J$194:$L$217,Output_interface!I2610,Output_interface!H2610)</f>
        <v>0</v>
      </c>
      <c r="G2610" s="1">
        <f>VLOOKUP(A2610+1/48,Interface!$B$118:$D$483,3)</f>
        <v>6</v>
      </c>
      <c r="H2610" s="1">
        <f t="shared" si="229"/>
        <v>2</v>
      </c>
      <c r="I2610" s="1">
        <f t="shared" si="228"/>
        <v>7</v>
      </c>
    </row>
    <row r="2611" spans="1:9" x14ac:dyDescent="0.35">
      <c r="A2611" s="321">
        <f t="shared" si="226"/>
        <v>42112.291666660421</v>
      </c>
      <c r="B2611" s="303"/>
      <c r="C2611" s="303">
        <v>2576</v>
      </c>
      <c r="D2611" s="304">
        <f>INDEX(Method_calculation!$J$161:$L$184,Output_interface!I2611,Output_interface!H2611)</f>
        <v>0</v>
      </c>
      <c r="E2611" s="304">
        <f>INDEX(Method_calculation!$J$194:$L$217,Output_interface!I2611,Output_interface!H2611)</f>
        <v>0</v>
      </c>
      <c r="G2611" s="1">
        <f>VLOOKUP(A2611+1/48,Interface!$B$118:$D$483,3)</f>
        <v>6</v>
      </c>
      <c r="H2611" s="1">
        <f t="shared" si="229"/>
        <v>2</v>
      </c>
      <c r="I2611" s="1">
        <f t="shared" si="228"/>
        <v>8</v>
      </c>
    </row>
    <row r="2612" spans="1:9" x14ac:dyDescent="0.35">
      <c r="A2612" s="321">
        <f t="shared" si="226"/>
        <v>42112.333333327086</v>
      </c>
      <c r="B2612" s="303"/>
      <c r="C2612" s="303">
        <v>2577</v>
      </c>
      <c r="D2612" s="304">
        <f>INDEX(Method_calculation!$J$161:$L$184,Output_interface!I2612,Output_interface!H2612)</f>
        <v>0</v>
      </c>
      <c r="E2612" s="304">
        <f>INDEX(Method_calculation!$J$194:$L$217,Output_interface!I2612,Output_interface!H2612)</f>
        <v>0</v>
      </c>
      <c r="G2612" s="1">
        <f>VLOOKUP(A2612+1/48,Interface!$B$118:$D$483,3)</f>
        <v>6</v>
      </c>
      <c r="H2612" s="1">
        <f t="shared" si="229"/>
        <v>2</v>
      </c>
      <c r="I2612" s="1">
        <f t="shared" si="228"/>
        <v>9</v>
      </c>
    </row>
    <row r="2613" spans="1:9" x14ac:dyDescent="0.35">
      <c r="A2613" s="321">
        <f t="shared" si="226"/>
        <v>42112.37499999375</v>
      </c>
      <c r="B2613" s="303"/>
      <c r="C2613" s="303">
        <v>2578</v>
      </c>
      <c r="D2613" s="304">
        <f>INDEX(Method_calculation!$J$161:$L$184,Output_interface!I2613,Output_interface!H2613)</f>
        <v>0</v>
      </c>
      <c r="E2613" s="304">
        <f>INDEX(Method_calculation!$J$194:$L$217,Output_interface!I2613,Output_interface!H2613)</f>
        <v>0</v>
      </c>
      <c r="G2613" s="1">
        <f>VLOOKUP(A2613+1/48,Interface!$B$118:$D$483,3)</f>
        <v>6</v>
      </c>
      <c r="H2613" s="1">
        <f t="shared" si="229"/>
        <v>2</v>
      </c>
      <c r="I2613" s="1">
        <f t="shared" si="228"/>
        <v>10</v>
      </c>
    </row>
    <row r="2614" spans="1:9" x14ac:dyDescent="0.35">
      <c r="A2614" s="321">
        <f t="shared" si="226"/>
        <v>42112.416666660414</v>
      </c>
      <c r="B2614" s="303"/>
      <c r="C2614" s="303">
        <v>2579</v>
      </c>
      <c r="D2614" s="304">
        <f>INDEX(Method_calculation!$J$161:$L$184,Output_interface!I2614,Output_interface!H2614)</f>
        <v>0</v>
      </c>
      <c r="E2614" s="304">
        <f>INDEX(Method_calculation!$J$194:$L$217,Output_interface!I2614,Output_interface!H2614)</f>
        <v>0</v>
      </c>
      <c r="G2614" s="1">
        <f>VLOOKUP(A2614+1/48,Interface!$B$118:$D$483,3)</f>
        <v>6</v>
      </c>
      <c r="H2614" s="1">
        <f t="shared" si="229"/>
        <v>2</v>
      </c>
      <c r="I2614" s="1">
        <f t="shared" si="228"/>
        <v>11</v>
      </c>
    </row>
    <row r="2615" spans="1:9" x14ac:dyDescent="0.35">
      <c r="A2615" s="321">
        <f t="shared" si="226"/>
        <v>42112.458333327078</v>
      </c>
      <c r="B2615" s="303"/>
      <c r="C2615" s="303">
        <v>2580</v>
      </c>
      <c r="D2615" s="304">
        <f>INDEX(Method_calculation!$J$161:$L$184,Output_interface!I2615,Output_interface!H2615)</f>
        <v>0</v>
      </c>
      <c r="E2615" s="304">
        <f>INDEX(Method_calculation!$J$194:$L$217,Output_interface!I2615,Output_interface!H2615)</f>
        <v>0</v>
      </c>
      <c r="G2615" s="1">
        <f>VLOOKUP(A2615+1/48,Interface!$B$118:$D$483,3)</f>
        <v>6</v>
      </c>
      <c r="H2615" s="1">
        <f t="shared" si="229"/>
        <v>2</v>
      </c>
      <c r="I2615" s="1">
        <f t="shared" si="228"/>
        <v>12</v>
      </c>
    </row>
    <row r="2616" spans="1:9" x14ac:dyDescent="0.35">
      <c r="A2616" s="321">
        <f t="shared" si="226"/>
        <v>42112.499999993743</v>
      </c>
      <c r="B2616" s="303"/>
      <c r="C2616" s="303">
        <v>2581</v>
      </c>
      <c r="D2616" s="304">
        <f>INDEX(Method_calculation!$J$161:$L$184,Output_interface!I2616,Output_interface!H2616)</f>
        <v>0</v>
      </c>
      <c r="E2616" s="304">
        <f>INDEX(Method_calculation!$J$194:$L$217,Output_interface!I2616,Output_interface!H2616)</f>
        <v>0</v>
      </c>
      <c r="G2616" s="1">
        <f>VLOOKUP(A2616+1/48,Interface!$B$118:$D$483,3)</f>
        <v>6</v>
      </c>
      <c r="H2616" s="1">
        <f t="shared" si="229"/>
        <v>2</v>
      </c>
      <c r="I2616" s="1">
        <f t="shared" si="228"/>
        <v>13</v>
      </c>
    </row>
    <row r="2617" spans="1:9" x14ac:dyDescent="0.35">
      <c r="A2617" s="321">
        <f t="shared" si="226"/>
        <v>42112.541666660407</v>
      </c>
      <c r="B2617" s="303"/>
      <c r="C2617" s="303">
        <v>2582</v>
      </c>
      <c r="D2617" s="304">
        <f>INDEX(Method_calculation!$J$161:$L$184,Output_interface!I2617,Output_interface!H2617)</f>
        <v>0</v>
      </c>
      <c r="E2617" s="304">
        <f>INDEX(Method_calculation!$J$194:$L$217,Output_interface!I2617,Output_interface!H2617)</f>
        <v>0</v>
      </c>
      <c r="G2617" s="1">
        <f>VLOOKUP(A2617+1/48,Interface!$B$118:$D$483,3)</f>
        <v>6</v>
      </c>
      <c r="H2617" s="1">
        <f t="shared" si="229"/>
        <v>2</v>
      </c>
      <c r="I2617" s="1">
        <f t="shared" si="228"/>
        <v>14</v>
      </c>
    </row>
    <row r="2618" spans="1:9" x14ac:dyDescent="0.35">
      <c r="A2618" s="321">
        <f t="shared" si="226"/>
        <v>42112.583333327071</v>
      </c>
      <c r="B2618" s="303"/>
      <c r="C2618" s="303">
        <v>2583</v>
      </c>
      <c r="D2618" s="304">
        <f>INDEX(Method_calculation!$J$161:$L$184,Output_interface!I2618,Output_interface!H2618)</f>
        <v>0</v>
      </c>
      <c r="E2618" s="304">
        <f>INDEX(Method_calculation!$J$194:$L$217,Output_interface!I2618,Output_interface!H2618)</f>
        <v>0</v>
      </c>
      <c r="G2618" s="1">
        <f>VLOOKUP(A2618+1/48,Interface!$B$118:$D$483,3)</f>
        <v>6</v>
      </c>
      <c r="H2618" s="1">
        <f t="shared" si="229"/>
        <v>2</v>
      </c>
      <c r="I2618" s="1">
        <f t="shared" si="228"/>
        <v>15</v>
      </c>
    </row>
    <row r="2619" spans="1:9" x14ac:dyDescent="0.35">
      <c r="A2619" s="321">
        <f t="shared" si="226"/>
        <v>42112.624999993735</v>
      </c>
      <c r="B2619" s="303"/>
      <c r="C2619" s="303">
        <v>2584</v>
      </c>
      <c r="D2619" s="304">
        <f>INDEX(Method_calculation!$J$161:$L$184,Output_interface!I2619,Output_interface!H2619)</f>
        <v>0</v>
      </c>
      <c r="E2619" s="304">
        <f>INDEX(Method_calculation!$J$194:$L$217,Output_interface!I2619,Output_interface!H2619)</f>
        <v>0</v>
      </c>
      <c r="G2619" s="1">
        <f>VLOOKUP(A2619+1/48,Interface!$B$118:$D$483,3)</f>
        <v>6</v>
      </c>
      <c r="H2619" s="1">
        <f t="shared" si="229"/>
        <v>2</v>
      </c>
      <c r="I2619" s="1">
        <f t="shared" si="228"/>
        <v>16</v>
      </c>
    </row>
    <row r="2620" spans="1:9" x14ac:dyDescent="0.35">
      <c r="A2620" s="321">
        <f t="shared" si="226"/>
        <v>42112.6666666604</v>
      </c>
      <c r="B2620" s="303"/>
      <c r="C2620" s="303">
        <v>2585</v>
      </c>
      <c r="D2620" s="304">
        <f>INDEX(Method_calculation!$J$161:$L$184,Output_interface!I2620,Output_interface!H2620)</f>
        <v>0</v>
      </c>
      <c r="E2620" s="304">
        <f>INDEX(Method_calculation!$J$194:$L$217,Output_interface!I2620,Output_interface!H2620)</f>
        <v>0</v>
      </c>
      <c r="G2620" s="1">
        <f>VLOOKUP(A2620+1/48,Interface!$B$118:$D$483,3)</f>
        <v>6</v>
      </c>
      <c r="H2620" s="1">
        <f t="shared" si="229"/>
        <v>2</v>
      </c>
      <c r="I2620" s="1">
        <f t="shared" si="228"/>
        <v>17</v>
      </c>
    </row>
    <row r="2621" spans="1:9" x14ac:dyDescent="0.35">
      <c r="A2621" s="321">
        <f t="shared" si="226"/>
        <v>42112.708333327064</v>
      </c>
      <c r="B2621" s="303"/>
      <c r="C2621" s="303">
        <v>2586</v>
      </c>
      <c r="D2621" s="304">
        <f>INDEX(Method_calculation!$J$161:$L$184,Output_interface!I2621,Output_interface!H2621)</f>
        <v>0</v>
      </c>
      <c r="E2621" s="304">
        <f>INDEX(Method_calculation!$J$194:$L$217,Output_interface!I2621,Output_interface!H2621)</f>
        <v>0</v>
      </c>
      <c r="G2621" s="1">
        <f>VLOOKUP(A2621+1/48,Interface!$B$118:$D$483,3)</f>
        <v>6</v>
      </c>
      <c r="H2621" s="1">
        <f t="shared" si="229"/>
        <v>2</v>
      </c>
      <c r="I2621" s="1">
        <f t="shared" si="228"/>
        <v>18</v>
      </c>
    </row>
    <row r="2622" spans="1:9" x14ac:dyDescent="0.35">
      <c r="A2622" s="321">
        <f t="shared" si="226"/>
        <v>42112.749999993728</v>
      </c>
      <c r="B2622" s="303"/>
      <c r="C2622" s="303">
        <v>2587</v>
      </c>
      <c r="D2622" s="304">
        <f>INDEX(Method_calculation!$J$161:$L$184,Output_interface!I2622,Output_interface!H2622)</f>
        <v>0</v>
      </c>
      <c r="E2622" s="304">
        <f>INDEX(Method_calculation!$J$194:$L$217,Output_interface!I2622,Output_interface!H2622)</f>
        <v>0</v>
      </c>
      <c r="G2622" s="1">
        <f>VLOOKUP(A2622+1/48,Interface!$B$118:$D$483,3)</f>
        <v>6</v>
      </c>
      <c r="H2622" s="1">
        <f t="shared" si="229"/>
        <v>2</v>
      </c>
      <c r="I2622" s="1">
        <f t="shared" si="228"/>
        <v>19</v>
      </c>
    </row>
    <row r="2623" spans="1:9" x14ac:dyDescent="0.35">
      <c r="A2623" s="321">
        <f t="shared" si="226"/>
        <v>42112.791666660392</v>
      </c>
      <c r="B2623" s="303"/>
      <c r="C2623" s="303">
        <v>2588</v>
      </c>
      <c r="D2623" s="304">
        <f>INDEX(Method_calculation!$J$161:$L$184,Output_interface!I2623,Output_interface!H2623)</f>
        <v>0</v>
      </c>
      <c r="E2623" s="304">
        <f>INDEX(Method_calculation!$J$194:$L$217,Output_interface!I2623,Output_interface!H2623)</f>
        <v>0</v>
      </c>
      <c r="G2623" s="1">
        <f>VLOOKUP(A2623+1/48,Interface!$B$118:$D$483,3)</f>
        <v>6</v>
      </c>
      <c r="H2623" s="1">
        <f t="shared" si="229"/>
        <v>2</v>
      </c>
      <c r="I2623" s="1">
        <f t="shared" si="228"/>
        <v>20</v>
      </c>
    </row>
    <row r="2624" spans="1:9" x14ac:dyDescent="0.35">
      <c r="A2624" s="321">
        <f t="shared" si="226"/>
        <v>42112.833333327057</v>
      </c>
      <c r="B2624" s="303"/>
      <c r="C2624" s="303">
        <v>2589</v>
      </c>
      <c r="D2624" s="304">
        <f>INDEX(Method_calculation!$J$161:$L$184,Output_interface!I2624,Output_interface!H2624)</f>
        <v>0</v>
      </c>
      <c r="E2624" s="304">
        <f>INDEX(Method_calculation!$J$194:$L$217,Output_interface!I2624,Output_interface!H2624)</f>
        <v>0</v>
      </c>
      <c r="G2624" s="1">
        <f>VLOOKUP(A2624+1/48,Interface!$B$118:$D$483,3)</f>
        <v>6</v>
      </c>
      <c r="H2624" s="1">
        <f t="shared" si="229"/>
        <v>2</v>
      </c>
      <c r="I2624" s="1">
        <f t="shared" si="228"/>
        <v>21</v>
      </c>
    </row>
    <row r="2625" spans="1:9" x14ac:dyDescent="0.35">
      <c r="A2625" s="321">
        <f t="shared" si="226"/>
        <v>42112.874999993721</v>
      </c>
      <c r="B2625" s="303"/>
      <c r="C2625" s="303">
        <v>2590</v>
      </c>
      <c r="D2625" s="304">
        <f>INDEX(Method_calculation!$J$161:$L$184,Output_interface!I2625,Output_interface!H2625)</f>
        <v>0</v>
      </c>
      <c r="E2625" s="304">
        <f>INDEX(Method_calculation!$J$194:$L$217,Output_interface!I2625,Output_interface!H2625)</f>
        <v>0</v>
      </c>
      <c r="G2625" s="1">
        <f>VLOOKUP(A2625+1/48,Interface!$B$118:$D$483,3)</f>
        <v>6</v>
      </c>
      <c r="H2625" s="1">
        <f t="shared" si="229"/>
        <v>2</v>
      </c>
      <c r="I2625" s="1">
        <f t="shared" si="228"/>
        <v>22</v>
      </c>
    </row>
    <row r="2626" spans="1:9" x14ac:dyDescent="0.35">
      <c r="A2626" s="321">
        <f t="shared" si="226"/>
        <v>42112.916666660385</v>
      </c>
      <c r="B2626" s="303"/>
      <c r="C2626" s="303">
        <v>2591</v>
      </c>
      <c r="D2626" s="304">
        <f>INDEX(Method_calculation!$J$161:$L$184,Output_interface!I2626,Output_interface!H2626)</f>
        <v>0</v>
      </c>
      <c r="E2626" s="304">
        <f>INDEX(Method_calculation!$J$194:$L$217,Output_interface!I2626,Output_interface!H2626)</f>
        <v>0</v>
      </c>
      <c r="G2626" s="1">
        <f>VLOOKUP(A2626+1/48,Interface!$B$118:$D$483,3)</f>
        <v>6</v>
      </c>
      <c r="H2626" s="1">
        <f t="shared" si="229"/>
        <v>2</v>
      </c>
      <c r="I2626" s="1">
        <f t="shared" si="228"/>
        <v>23</v>
      </c>
    </row>
    <row r="2627" spans="1:9" x14ac:dyDescent="0.35">
      <c r="A2627" s="322">
        <f t="shared" si="226"/>
        <v>42112.958333327049</v>
      </c>
      <c r="B2627" s="306"/>
      <c r="C2627" s="306">
        <v>2592</v>
      </c>
      <c r="D2627" s="307">
        <f>INDEX(Method_calculation!$J$161:$L$184,Output_interface!I2627,Output_interface!H2627)</f>
        <v>0</v>
      </c>
      <c r="E2627" s="307">
        <f>INDEX(Method_calculation!$J$194:$L$217,Output_interface!I2627,Output_interface!H2627)</f>
        <v>0</v>
      </c>
      <c r="G2627" s="1">
        <f>VLOOKUP(A2627+1/48,Interface!$B$118:$D$483,3)</f>
        <v>6</v>
      </c>
      <c r="H2627" s="1">
        <f t="shared" si="229"/>
        <v>2</v>
      </c>
      <c r="I2627" s="1">
        <f t="shared" si="228"/>
        <v>24</v>
      </c>
    </row>
    <row r="2628" spans="1:9" x14ac:dyDescent="0.35">
      <c r="A2628" s="299">
        <f t="shared" si="226"/>
        <v>42112.999999993714</v>
      </c>
      <c r="B2628" s="300" t="str">
        <f t="shared" ref="B2628" si="231">INDEX($H$27:$H$29,H2628)</f>
        <v>Holiday</v>
      </c>
      <c r="C2628" s="300">
        <v>2593</v>
      </c>
      <c r="D2628" s="301">
        <f>INDEX(Method_calculation!$J$161:$L$184,Output_interface!I2628,Output_interface!H2628)</f>
        <v>0</v>
      </c>
      <c r="E2628" s="301">
        <f>INDEX(Method_calculation!$J$194:$L$217,Output_interface!I2628,Output_interface!H2628)</f>
        <v>0</v>
      </c>
      <c r="G2628" s="1">
        <f>VLOOKUP(A2628+1/48,Interface!$B$118:$D$483,3)</f>
        <v>7</v>
      </c>
      <c r="H2628" s="1">
        <f t="shared" si="229"/>
        <v>3</v>
      </c>
      <c r="I2628" s="1">
        <f t="shared" si="228"/>
        <v>1</v>
      </c>
    </row>
    <row r="2629" spans="1:9" x14ac:dyDescent="0.35">
      <c r="A2629" s="321">
        <f t="shared" si="226"/>
        <v>42113.041666660378</v>
      </c>
      <c r="B2629" s="303"/>
      <c r="C2629" s="303">
        <v>2594</v>
      </c>
      <c r="D2629" s="304">
        <f>INDEX(Method_calculation!$J$161:$L$184,Output_interface!I2629,Output_interface!H2629)</f>
        <v>0</v>
      </c>
      <c r="E2629" s="304">
        <f>INDEX(Method_calculation!$J$194:$L$217,Output_interface!I2629,Output_interface!H2629)</f>
        <v>0</v>
      </c>
      <c r="G2629" s="1">
        <f>VLOOKUP(A2629+1/48,Interface!$B$118:$D$483,3)</f>
        <v>7</v>
      </c>
      <c r="H2629" s="1">
        <f t="shared" si="229"/>
        <v>3</v>
      </c>
      <c r="I2629" s="1">
        <f t="shared" si="228"/>
        <v>2</v>
      </c>
    </row>
    <row r="2630" spans="1:9" x14ac:dyDescent="0.35">
      <c r="A2630" s="321">
        <f t="shared" si="226"/>
        <v>42113.083333327042</v>
      </c>
      <c r="B2630" s="303"/>
      <c r="C2630" s="303">
        <v>2595</v>
      </c>
      <c r="D2630" s="304">
        <f>INDEX(Method_calculation!$J$161:$L$184,Output_interface!I2630,Output_interface!H2630)</f>
        <v>0</v>
      </c>
      <c r="E2630" s="304">
        <f>INDEX(Method_calculation!$J$194:$L$217,Output_interface!I2630,Output_interface!H2630)</f>
        <v>0</v>
      </c>
      <c r="G2630" s="1">
        <f>VLOOKUP(A2630+1/48,Interface!$B$118:$D$483,3)</f>
        <v>7</v>
      </c>
      <c r="H2630" s="1">
        <f t="shared" si="229"/>
        <v>3</v>
      </c>
      <c r="I2630" s="1">
        <f t="shared" si="228"/>
        <v>3</v>
      </c>
    </row>
    <row r="2631" spans="1:9" x14ac:dyDescent="0.35">
      <c r="A2631" s="321">
        <f t="shared" si="226"/>
        <v>42113.124999993706</v>
      </c>
      <c r="B2631" s="303"/>
      <c r="C2631" s="303">
        <v>2596</v>
      </c>
      <c r="D2631" s="304">
        <f>INDEX(Method_calculation!$J$161:$L$184,Output_interface!I2631,Output_interface!H2631)</f>
        <v>0</v>
      </c>
      <c r="E2631" s="304">
        <f>INDEX(Method_calculation!$J$194:$L$217,Output_interface!I2631,Output_interface!H2631)</f>
        <v>0</v>
      </c>
      <c r="G2631" s="1">
        <f>VLOOKUP(A2631+1/48,Interface!$B$118:$D$483,3)</f>
        <v>7</v>
      </c>
      <c r="H2631" s="1">
        <f t="shared" si="229"/>
        <v>3</v>
      </c>
      <c r="I2631" s="1">
        <f t="shared" si="228"/>
        <v>4</v>
      </c>
    </row>
    <row r="2632" spans="1:9" x14ac:dyDescent="0.35">
      <c r="A2632" s="321">
        <f t="shared" si="226"/>
        <v>42113.166666660371</v>
      </c>
      <c r="B2632" s="303"/>
      <c r="C2632" s="303">
        <v>2597</v>
      </c>
      <c r="D2632" s="304">
        <f>INDEX(Method_calculation!$J$161:$L$184,Output_interface!I2632,Output_interface!H2632)</f>
        <v>0</v>
      </c>
      <c r="E2632" s="304">
        <f>INDEX(Method_calculation!$J$194:$L$217,Output_interface!I2632,Output_interface!H2632)</f>
        <v>0</v>
      </c>
      <c r="G2632" s="1">
        <f>VLOOKUP(A2632+1/48,Interface!$B$118:$D$483,3)</f>
        <v>7</v>
      </c>
      <c r="H2632" s="1">
        <f t="shared" si="229"/>
        <v>3</v>
      </c>
      <c r="I2632" s="1">
        <f t="shared" si="228"/>
        <v>5</v>
      </c>
    </row>
    <row r="2633" spans="1:9" x14ac:dyDescent="0.35">
      <c r="A2633" s="321">
        <f t="shared" si="226"/>
        <v>42113.208333327035</v>
      </c>
      <c r="B2633" s="303"/>
      <c r="C2633" s="303">
        <v>2598</v>
      </c>
      <c r="D2633" s="304">
        <f>INDEX(Method_calculation!$J$161:$L$184,Output_interface!I2633,Output_interface!H2633)</f>
        <v>0</v>
      </c>
      <c r="E2633" s="304">
        <f>INDEX(Method_calculation!$J$194:$L$217,Output_interface!I2633,Output_interface!H2633)</f>
        <v>0</v>
      </c>
      <c r="G2633" s="1">
        <f>VLOOKUP(A2633+1/48,Interface!$B$118:$D$483,3)</f>
        <v>7</v>
      </c>
      <c r="H2633" s="1">
        <f t="shared" si="229"/>
        <v>3</v>
      </c>
      <c r="I2633" s="1">
        <f t="shared" si="228"/>
        <v>6</v>
      </c>
    </row>
    <row r="2634" spans="1:9" x14ac:dyDescent="0.35">
      <c r="A2634" s="321">
        <f t="shared" si="226"/>
        <v>42113.249999993699</v>
      </c>
      <c r="B2634" s="303"/>
      <c r="C2634" s="303">
        <v>2599</v>
      </c>
      <c r="D2634" s="304">
        <f>INDEX(Method_calculation!$J$161:$L$184,Output_interface!I2634,Output_interface!H2634)</f>
        <v>0</v>
      </c>
      <c r="E2634" s="304">
        <f>INDEX(Method_calculation!$J$194:$L$217,Output_interface!I2634,Output_interface!H2634)</f>
        <v>0</v>
      </c>
      <c r="G2634" s="1">
        <f>VLOOKUP(A2634+1/48,Interface!$B$118:$D$483,3)</f>
        <v>7</v>
      </c>
      <c r="H2634" s="1">
        <f t="shared" si="229"/>
        <v>3</v>
      </c>
      <c r="I2634" s="1">
        <f t="shared" si="228"/>
        <v>7</v>
      </c>
    </row>
    <row r="2635" spans="1:9" x14ac:dyDescent="0.35">
      <c r="A2635" s="321">
        <f t="shared" si="226"/>
        <v>42113.291666660363</v>
      </c>
      <c r="B2635" s="303"/>
      <c r="C2635" s="303">
        <v>2600</v>
      </c>
      <c r="D2635" s="304">
        <f>INDEX(Method_calculation!$J$161:$L$184,Output_interface!I2635,Output_interface!H2635)</f>
        <v>0</v>
      </c>
      <c r="E2635" s="304">
        <f>INDEX(Method_calculation!$J$194:$L$217,Output_interface!I2635,Output_interface!H2635)</f>
        <v>0</v>
      </c>
      <c r="G2635" s="1">
        <f>VLOOKUP(A2635+1/48,Interface!$B$118:$D$483,3)</f>
        <v>7</v>
      </c>
      <c r="H2635" s="1">
        <f t="shared" si="229"/>
        <v>3</v>
      </c>
      <c r="I2635" s="1">
        <f t="shared" si="228"/>
        <v>8</v>
      </c>
    </row>
    <row r="2636" spans="1:9" x14ac:dyDescent="0.35">
      <c r="A2636" s="321">
        <f t="shared" si="226"/>
        <v>42113.333333327028</v>
      </c>
      <c r="B2636" s="303"/>
      <c r="C2636" s="303">
        <v>2601</v>
      </c>
      <c r="D2636" s="304">
        <f>INDEX(Method_calculation!$J$161:$L$184,Output_interface!I2636,Output_interface!H2636)</f>
        <v>0</v>
      </c>
      <c r="E2636" s="304">
        <f>INDEX(Method_calculation!$J$194:$L$217,Output_interface!I2636,Output_interface!H2636)</f>
        <v>0</v>
      </c>
      <c r="G2636" s="1">
        <f>VLOOKUP(A2636+1/48,Interface!$B$118:$D$483,3)</f>
        <v>7</v>
      </c>
      <c r="H2636" s="1">
        <f t="shared" si="229"/>
        <v>3</v>
      </c>
      <c r="I2636" s="1">
        <f t="shared" si="228"/>
        <v>9</v>
      </c>
    </row>
    <row r="2637" spans="1:9" x14ac:dyDescent="0.35">
      <c r="A2637" s="321">
        <f t="shared" si="226"/>
        <v>42113.374999993692</v>
      </c>
      <c r="B2637" s="303"/>
      <c r="C2637" s="303">
        <v>2602</v>
      </c>
      <c r="D2637" s="304">
        <f>INDEX(Method_calculation!$J$161:$L$184,Output_interface!I2637,Output_interface!H2637)</f>
        <v>0</v>
      </c>
      <c r="E2637" s="304">
        <f>INDEX(Method_calculation!$J$194:$L$217,Output_interface!I2637,Output_interface!H2637)</f>
        <v>0</v>
      </c>
      <c r="G2637" s="1">
        <f>VLOOKUP(A2637+1/48,Interface!$B$118:$D$483,3)</f>
        <v>7</v>
      </c>
      <c r="H2637" s="1">
        <f t="shared" si="229"/>
        <v>3</v>
      </c>
      <c r="I2637" s="1">
        <f t="shared" si="228"/>
        <v>10</v>
      </c>
    </row>
    <row r="2638" spans="1:9" x14ac:dyDescent="0.35">
      <c r="A2638" s="321">
        <f t="shared" si="226"/>
        <v>42113.416666660356</v>
      </c>
      <c r="B2638" s="303"/>
      <c r="C2638" s="303">
        <v>2603</v>
      </c>
      <c r="D2638" s="304">
        <f>INDEX(Method_calculation!$J$161:$L$184,Output_interface!I2638,Output_interface!H2638)</f>
        <v>0</v>
      </c>
      <c r="E2638" s="304">
        <f>INDEX(Method_calculation!$J$194:$L$217,Output_interface!I2638,Output_interface!H2638)</f>
        <v>0</v>
      </c>
      <c r="G2638" s="1">
        <f>VLOOKUP(A2638+1/48,Interface!$B$118:$D$483,3)</f>
        <v>7</v>
      </c>
      <c r="H2638" s="1">
        <f t="shared" si="229"/>
        <v>3</v>
      </c>
      <c r="I2638" s="1">
        <f t="shared" si="228"/>
        <v>11</v>
      </c>
    </row>
    <row r="2639" spans="1:9" x14ac:dyDescent="0.35">
      <c r="A2639" s="321">
        <f t="shared" si="226"/>
        <v>42113.45833332702</v>
      </c>
      <c r="B2639" s="303"/>
      <c r="C2639" s="303">
        <v>2604</v>
      </c>
      <c r="D2639" s="304">
        <f>INDEX(Method_calculation!$J$161:$L$184,Output_interface!I2639,Output_interface!H2639)</f>
        <v>0</v>
      </c>
      <c r="E2639" s="304">
        <f>INDEX(Method_calculation!$J$194:$L$217,Output_interface!I2639,Output_interface!H2639)</f>
        <v>0</v>
      </c>
      <c r="G2639" s="1">
        <f>VLOOKUP(A2639+1/48,Interface!$B$118:$D$483,3)</f>
        <v>7</v>
      </c>
      <c r="H2639" s="1">
        <f t="shared" si="229"/>
        <v>3</v>
      </c>
      <c r="I2639" s="1">
        <f t="shared" si="228"/>
        <v>12</v>
      </c>
    </row>
    <row r="2640" spans="1:9" x14ac:dyDescent="0.35">
      <c r="A2640" s="321">
        <f t="shared" ref="A2640:A2703" si="232">+A2639+1/24</f>
        <v>42113.499999993684</v>
      </c>
      <c r="B2640" s="303"/>
      <c r="C2640" s="303">
        <v>2605</v>
      </c>
      <c r="D2640" s="304">
        <f>INDEX(Method_calculation!$J$161:$L$184,Output_interface!I2640,Output_interface!H2640)</f>
        <v>0</v>
      </c>
      <c r="E2640" s="304">
        <f>INDEX(Method_calculation!$J$194:$L$217,Output_interface!I2640,Output_interface!H2640)</f>
        <v>0</v>
      </c>
      <c r="G2640" s="1">
        <f>VLOOKUP(A2640+1/48,Interface!$B$118:$D$483,3)</f>
        <v>7</v>
      </c>
      <c r="H2640" s="1">
        <f t="shared" si="229"/>
        <v>3</v>
      </c>
      <c r="I2640" s="1">
        <f t="shared" si="228"/>
        <v>13</v>
      </c>
    </row>
    <row r="2641" spans="1:9" x14ac:dyDescent="0.35">
      <c r="A2641" s="321">
        <f t="shared" si="232"/>
        <v>42113.541666660349</v>
      </c>
      <c r="B2641" s="303"/>
      <c r="C2641" s="303">
        <v>2606</v>
      </c>
      <c r="D2641" s="304">
        <f>INDEX(Method_calculation!$J$161:$L$184,Output_interface!I2641,Output_interface!H2641)</f>
        <v>0</v>
      </c>
      <c r="E2641" s="304">
        <f>INDEX(Method_calculation!$J$194:$L$217,Output_interface!I2641,Output_interface!H2641)</f>
        <v>0</v>
      </c>
      <c r="G2641" s="1">
        <f>VLOOKUP(A2641+1/48,Interface!$B$118:$D$483,3)</f>
        <v>7</v>
      </c>
      <c r="H2641" s="1">
        <f t="shared" si="229"/>
        <v>3</v>
      </c>
      <c r="I2641" s="1">
        <f t="shared" si="228"/>
        <v>14</v>
      </c>
    </row>
    <row r="2642" spans="1:9" x14ac:dyDescent="0.35">
      <c r="A2642" s="321">
        <f t="shared" si="232"/>
        <v>42113.583333327013</v>
      </c>
      <c r="B2642" s="303"/>
      <c r="C2642" s="303">
        <v>2607</v>
      </c>
      <c r="D2642" s="304">
        <f>INDEX(Method_calculation!$J$161:$L$184,Output_interface!I2642,Output_interface!H2642)</f>
        <v>0</v>
      </c>
      <c r="E2642" s="304">
        <f>INDEX(Method_calculation!$J$194:$L$217,Output_interface!I2642,Output_interface!H2642)</f>
        <v>0</v>
      </c>
      <c r="G2642" s="1">
        <f>VLOOKUP(A2642+1/48,Interface!$B$118:$D$483,3)</f>
        <v>7</v>
      </c>
      <c r="H2642" s="1">
        <f t="shared" si="229"/>
        <v>3</v>
      </c>
      <c r="I2642" s="1">
        <f t="shared" si="228"/>
        <v>15</v>
      </c>
    </row>
    <row r="2643" spans="1:9" x14ac:dyDescent="0.35">
      <c r="A2643" s="321">
        <f t="shared" si="232"/>
        <v>42113.624999993677</v>
      </c>
      <c r="B2643" s="303"/>
      <c r="C2643" s="303">
        <v>2608</v>
      </c>
      <c r="D2643" s="304">
        <f>INDEX(Method_calculation!$J$161:$L$184,Output_interface!I2643,Output_interface!H2643)</f>
        <v>0</v>
      </c>
      <c r="E2643" s="304">
        <f>INDEX(Method_calculation!$J$194:$L$217,Output_interface!I2643,Output_interface!H2643)</f>
        <v>0</v>
      </c>
      <c r="G2643" s="1">
        <f>VLOOKUP(A2643+1/48,Interface!$B$118:$D$483,3)</f>
        <v>7</v>
      </c>
      <c r="H2643" s="1">
        <f t="shared" si="229"/>
        <v>3</v>
      </c>
      <c r="I2643" s="1">
        <f t="shared" si="228"/>
        <v>16</v>
      </c>
    </row>
    <row r="2644" spans="1:9" x14ac:dyDescent="0.35">
      <c r="A2644" s="321">
        <f t="shared" si="232"/>
        <v>42113.666666660341</v>
      </c>
      <c r="B2644" s="303"/>
      <c r="C2644" s="303">
        <v>2609</v>
      </c>
      <c r="D2644" s="304">
        <f>INDEX(Method_calculation!$J$161:$L$184,Output_interface!I2644,Output_interface!H2644)</f>
        <v>0</v>
      </c>
      <c r="E2644" s="304">
        <f>INDEX(Method_calculation!$J$194:$L$217,Output_interface!I2644,Output_interface!H2644)</f>
        <v>0</v>
      </c>
      <c r="G2644" s="1">
        <f>VLOOKUP(A2644+1/48,Interface!$B$118:$D$483,3)</f>
        <v>7</v>
      </c>
      <c r="H2644" s="1">
        <f t="shared" si="229"/>
        <v>3</v>
      </c>
      <c r="I2644" s="1">
        <f t="shared" si="228"/>
        <v>17</v>
      </c>
    </row>
    <row r="2645" spans="1:9" x14ac:dyDescent="0.35">
      <c r="A2645" s="321">
        <f t="shared" si="232"/>
        <v>42113.708333327006</v>
      </c>
      <c r="B2645" s="303"/>
      <c r="C2645" s="303">
        <v>2610</v>
      </c>
      <c r="D2645" s="304">
        <f>INDEX(Method_calculation!$J$161:$L$184,Output_interface!I2645,Output_interface!H2645)</f>
        <v>0</v>
      </c>
      <c r="E2645" s="304">
        <f>INDEX(Method_calculation!$J$194:$L$217,Output_interface!I2645,Output_interface!H2645)</f>
        <v>0</v>
      </c>
      <c r="G2645" s="1">
        <f>VLOOKUP(A2645+1/48,Interface!$B$118:$D$483,3)</f>
        <v>7</v>
      </c>
      <c r="H2645" s="1">
        <f t="shared" si="229"/>
        <v>3</v>
      </c>
      <c r="I2645" s="1">
        <f t="shared" si="228"/>
        <v>18</v>
      </c>
    </row>
    <row r="2646" spans="1:9" x14ac:dyDescent="0.35">
      <c r="A2646" s="321">
        <f t="shared" si="232"/>
        <v>42113.74999999367</v>
      </c>
      <c r="B2646" s="303"/>
      <c r="C2646" s="303">
        <v>2611</v>
      </c>
      <c r="D2646" s="304">
        <f>INDEX(Method_calculation!$J$161:$L$184,Output_interface!I2646,Output_interface!H2646)</f>
        <v>0</v>
      </c>
      <c r="E2646" s="304">
        <f>INDEX(Method_calculation!$J$194:$L$217,Output_interface!I2646,Output_interface!H2646)</f>
        <v>0</v>
      </c>
      <c r="G2646" s="1">
        <f>VLOOKUP(A2646+1/48,Interface!$B$118:$D$483,3)</f>
        <v>7</v>
      </c>
      <c r="H2646" s="1">
        <f t="shared" si="229"/>
        <v>3</v>
      </c>
      <c r="I2646" s="1">
        <f t="shared" si="228"/>
        <v>19</v>
      </c>
    </row>
    <row r="2647" spans="1:9" x14ac:dyDescent="0.35">
      <c r="A2647" s="321">
        <f t="shared" si="232"/>
        <v>42113.791666660334</v>
      </c>
      <c r="B2647" s="303"/>
      <c r="C2647" s="303">
        <v>2612</v>
      </c>
      <c r="D2647" s="304">
        <f>INDEX(Method_calculation!$J$161:$L$184,Output_interface!I2647,Output_interface!H2647)</f>
        <v>0</v>
      </c>
      <c r="E2647" s="304">
        <f>INDEX(Method_calculation!$J$194:$L$217,Output_interface!I2647,Output_interface!H2647)</f>
        <v>0</v>
      </c>
      <c r="G2647" s="1">
        <f>VLOOKUP(A2647+1/48,Interface!$B$118:$D$483,3)</f>
        <v>7</v>
      </c>
      <c r="H2647" s="1">
        <f t="shared" si="229"/>
        <v>3</v>
      </c>
      <c r="I2647" s="1">
        <f t="shared" si="228"/>
        <v>20</v>
      </c>
    </row>
    <row r="2648" spans="1:9" x14ac:dyDescent="0.35">
      <c r="A2648" s="321">
        <f t="shared" si="232"/>
        <v>42113.833333326998</v>
      </c>
      <c r="B2648" s="303"/>
      <c r="C2648" s="303">
        <v>2613</v>
      </c>
      <c r="D2648" s="304">
        <f>INDEX(Method_calculation!$J$161:$L$184,Output_interface!I2648,Output_interface!H2648)</f>
        <v>0</v>
      </c>
      <c r="E2648" s="304">
        <f>INDEX(Method_calculation!$J$194:$L$217,Output_interface!I2648,Output_interface!H2648)</f>
        <v>0</v>
      </c>
      <c r="G2648" s="1">
        <f>VLOOKUP(A2648+1/48,Interface!$B$118:$D$483,3)</f>
        <v>7</v>
      </c>
      <c r="H2648" s="1">
        <f t="shared" si="229"/>
        <v>3</v>
      </c>
      <c r="I2648" s="1">
        <f t="shared" si="228"/>
        <v>21</v>
      </c>
    </row>
    <row r="2649" spans="1:9" x14ac:dyDescent="0.35">
      <c r="A2649" s="321">
        <f t="shared" si="232"/>
        <v>42113.874999993663</v>
      </c>
      <c r="B2649" s="303"/>
      <c r="C2649" s="303">
        <v>2614</v>
      </c>
      <c r="D2649" s="304">
        <f>INDEX(Method_calculation!$J$161:$L$184,Output_interface!I2649,Output_interface!H2649)</f>
        <v>0</v>
      </c>
      <c r="E2649" s="304">
        <f>INDEX(Method_calculation!$J$194:$L$217,Output_interface!I2649,Output_interface!H2649)</f>
        <v>0</v>
      </c>
      <c r="G2649" s="1">
        <f>VLOOKUP(A2649+1/48,Interface!$B$118:$D$483,3)</f>
        <v>7</v>
      </c>
      <c r="H2649" s="1">
        <f t="shared" si="229"/>
        <v>3</v>
      </c>
      <c r="I2649" s="1">
        <f t="shared" si="228"/>
        <v>22</v>
      </c>
    </row>
    <row r="2650" spans="1:9" x14ac:dyDescent="0.35">
      <c r="A2650" s="321">
        <f t="shared" si="232"/>
        <v>42113.916666660327</v>
      </c>
      <c r="B2650" s="303"/>
      <c r="C2650" s="303">
        <v>2615</v>
      </c>
      <c r="D2650" s="304">
        <f>INDEX(Method_calculation!$J$161:$L$184,Output_interface!I2650,Output_interface!H2650)</f>
        <v>0</v>
      </c>
      <c r="E2650" s="304">
        <f>INDEX(Method_calculation!$J$194:$L$217,Output_interface!I2650,Output_interface!H2650)</f>
        <v>0</v>
      </c>
      <c r="G2650" s="1">
        <f>VLOOKUP(A2650+1/48,Interface!$B$118:$D$483,3)</f>
        <v>7</v>
      </c>
      <c r="H2650" s="1">
        <f t="shared" si="229"/>
        <v>3</v>
      </c>
      <c r="I2650" s="1">
        <f t="shared" si="228"/>
        <v>23</v>
      </c>
    </row>
    <row r="2651" spans="1:9" x14ac:dyDescent="0.35">
      <c r="A2651" s="322">
        <f t="shared" si="232"/>
        <v>42113.958333326991</v>
      </c>
      <c r="B2651" s="306"/>
      <c r="C2651" s="306">
        <v>2616</v>
      </c>
      <c r="D2651" s="307">
        <f>INDEX(Method_calculation!$J$161:$L$184,Output_interface!I2651,Output_interface!H2651)</f>
        <v>0</v>
      </c>
      <c r="E2651" s="307">
        <f>INDEX(Method_calculation!$J$194:$L$217,Output_interface!I2651,Output_interface!H2651)</f>
        <v>0</v>
      </c>
      <c r="G2651" s="1">
        <f>VLOOKUP(A2651+1/48,Interface!$B$118:$D$483,3)</f>
        <v>7</v>
      </c>
      <c r="H2651" s="1">
        <f t="shared" si="229"/>
        <v>3</v>
      </c>
      <c r="I2651" s="1">
        <f t="shared" si="228"/>
        <v>24</v>
      </c>
    </row>
    <row r="2652" spans="1:9" x14ac:dyDescent="0.35">
      <c r="A2652" s="299">
        <f t="shared" si="232"/>
        <v>42113.999999993655</v>
      </c>
      <c r="B2652" s="300" t="str">
        <f t="shared" ref="B2652" si="233">INDEX($H$27:$H$29,H2652)</f>
        <v>Workday</v>
      </c>
      <c r="C2652" s="300">
        <v>2617</v>
      </c>
      <c r="D2652" s="301">
        <f>INDEX(Method_calculation!$J$161:$L$184,Output_interface!I2652,Output_interface!H2652)</f>
        <v>0</v>
      </c>
      <c r="E2652" s="301">
        <f>INDEX(Method_calculation!$J$194:$L$217,Output_interface!I2652,Output_interface!H2652)</f>
        <v>0</v>
      </c>
      <c r="G2652" s="1">
        <f>VLOOKUP(A2652+1/48,Interface!$B$118:$D$483,3)</f>
        <v>1</v>
      </c>
      <c r="H2652" s="1">
        <f t="shared" si="229"/>
        <v>1</v>
      </c>
      <c r="I2652" s="1">
        <f t="shared" si="228"/>
        <v>1</v>
      </c>
    </row>
    <row r="2653" spans="1:9" x14ac:dyDescent="0.35">
      <c r="A2653" s="321">
        <f t="shared" si="232"/>
        <v>42114.04166666032</v>
      </c>
      <c r="B2653" s="303"/>
      <c r="C2653" s="303">
        <v>2618</v>
      </c>
      <c r="D2653" s="304">
        <f>INDEX(Method_calculation!$J$161:$L$184,Output_interface!I2653,Output_interface!H2653)</f>
        <v>0</v>
      </c>
      <c r="E2653" s="304">
        <f>INDEX(Method_calculation!$J$194:$L$217,Output_interface!I2653,Output_interface!H2653)</f>
        <v>0</v>
      </c>
      <c r="G2653" s="1">
        <f>VLOOKUP(A2653+1/48,Interface!$B$118:$D$483,3)</f>
        <v>1</v>
      </c>
      <c r="H2653" s="1">
        <f t="shared" si="229"/>
        <v>1</v>
      </c>
      <c r="I2653" s="1">
        <f t="shared" si="228"/>
        <v>2</v>
      </c>
    </row>
    <row r="2654" spans="1:9" x14ac:dyDescent="0.35">
      <c r="A2654" s="321">
        <f t="shared" si="232"/>
        <v>42114.083333326984</v>
      </c>
      <c r="B2654" s="303"/>
      <c r="C2654" s="303">
        <v>2619</v>
      </c>
      <c r="D2654" s="304">
        <f>INDEX(Method_calculation!$J$161:$L$184,Output_interface!I2654,Output_interface!H2654)</f>
        <v>0</v>
      </c>
      <c r="E2654" s="304">
        <f>INDEX(Method_calculation!$J$194:$L$217,Output_interface!I2654,Output_interface!H2654)</f>
        <v>0</v>
      </c>
      <c r="G2654" s="1">
        <f>VLOOKUP(A2654+1/48,Interface!$B$118:$D$483,3)</f>
        <v>1</v>
      </c>
      <c r="H2654" s="1">
        <f t="shared" si="229"/>
        <v>1</v>
      </c>
      <c r="I2654" s="1">
        <f t="shared" si="228"/>
        <v>3</v>
      </c>
    </row>
    <row r="2655" spans="1:9" x14ac:dyDescent="0.35">
      <c r="A2655" s="321">
        <f t="shared" si="232"/>
        <v>42114.124999993648</v>
      </c>
      <c r="B2655" s="303"/>
      <c r="C2655" s="303">
        <v>2620</v>
      </c>
      <c r="D2655" s="304">
        <f>INDEX(Method_calculation!$J$161:$L$184,Output_interface!I2655,Output_interface!H2655)</f>
        <v>0</v>
      </c>
      <c r="E2655" s="304">
        <f>INDEX(Method_calculation!$J$194:$L$217,Output_interface!I2655,Output_interface!H2655)</f>
        <v>0</v>
      </c>
      <c r="G2655" s="1">
        <f>VLOOKUP(A2655+1/48,Interface!$B$118:$D$483,3)</f>
        <v>1</v>
      </c>
      <c r="H2655" s="1">
        <f t="shared" si="229"/>
        <v>1</v>
      </c>
      <c r="I2655" s="1">
        <f t="shared" si="228"/>
        <v>4</v>
      </c>
    </row>
    <row r="2656" spans="1:9" x14ac:dyDescent="0.35">
      <c r="A2656" s="321">
        <f t="shared" si="232"/>
        <v>42114.166666660312</v>
      </c>
      <c r="B2656" s="303"/>
      <c r="C2656" s="303">
        <v>2621</v>
      </c>
      <c r="D2656" s="304">
        <f>INDEX(Method_calculation!$J$161:$L$184,Output_interface!I2656,Output_interface!H2656)</f>
        <v>0</v>
      </c>
      <c r="E2656" s="304">
        <f>INDEX(Method_calculation!$J$194:$L$217,Output_interface!I2656,Output_interface!H2656)</f>
        <v>0</v>
      </c>
      <c r="G2656" s="1">
        <f>VLOOKUP(A2656+1/48,Interface!$B$118:$D$483,3)</f>
        <v>1</v>
      </c>
      <c r="H2656" s="1">
        <f t="shared" si="229"/>
        <v>1</v>
      </c>
      <c r="I2656" s="1">
        <f t="shared" si="228"/>
        <v>5</v>
      </c>
    </row>
    <row r="2657" spans="1:9" x14ac:dyDescent="0.35">
      <c r="A2657" s="321">
        <f t="shared" si="232"/>
        <v>42114.208333326977</v>
      </c>
      <c r="B2657" s="303"/>
      <c r="C2657" s="303">
        <v>2622</v>
      </c>
      <c r="D2657" s="304">
        <f>INDEX(Method_calculation!$J$161:$L$184,Output_interface!I2657,Output_interface!H2657)</f>
        <v>0</v>
      </c>
      <c r="E2657" s="304">
        <f>INDEX(Method_calculation!$J$194:$L$217,Output_interface!I2657,Output_interface!H2657)</f>
        <v>0</v>
      </c>
      <c r="G2657" s="1">
        <f>VLOOKUP(A2657+1/48,Interface!$B$118:$D$483,3)</f>
        <v>1</v>
      </c>
      <c r="H2657" s="1">
        <f t="shared" si="229"/>
        <v>1</v>
      </c>
      <c r="I2657" s="1">
        <f t="shared" si="228"/>
        <v>6</v>
      </c>
    </row>
    <row r="2658" spans="1:9" x14ac:dyDescent="0.35">
      <c r="A2658" s="321">
        <f t="shared" si="232"/>
        <v>42114.249999993641</v>
      </c>
      <c r="B2658" s="303"/>
      <c r="C2658" s="303">
        <v>2623</v>
      </c>
      <c r="D2658" s="304">
        <f>INDEX(Method_calculation!$J$161:$L$184,Output_interface!I2658,Output_interface!H2658)</f>
        <v>0</v>
      </c>
      <c r="E2658" s="304">
        <f>INDEX(Method_calculation!$J$194:$L$217,Output_interface!I2658,Output_interface!H2658)</f>
        <v>0</v>
      </c>
      <c r="G2658" s="1">
        <f>VLOOKUP(A2658+1/48,Interface!$B$118:$D$483,3)</f>
        <v>1</v>
      </c>
      <c r="H2658" s="1">
        <f t="shared" si="229"/>
        <v>1</v>
      </c>
      <c r="I2658" s="1">
        <f t="shared" si="228"/>
        <v>7</v>
      </c>
    </row>
    <row r="2659" spans="1:9" x14ac:dyDescent="0.35">
      <c r="A2659" s="321">
        <f t="shared" si="232"/>
        <v>42114.291666660305</v>
      </c>
      <c r="B2659" s="303"/>
      <c r="C2659" s="303">
        <v>2624</v>
      </c>
      <c r="D2659" s="304">
        <f>INDEX(Method_calculation!$J$161:$L$184,Output_interface!I2659,Output_interface!H2659)</f>
        <v>0</v>
      </c>
      <c r="E2659" s="304">
        <f>INDEX(Method_calculation!$J$194:$L$217,Output_interface!I2659,Output_interface!H2659)</f>
        <v>0</v>
      </c>
      <c r="G2659" s="1">
        <f>VLOOKUP(A2659+1/48,Interface!$B$118:$D$483,3)</f>
        <v>1</v>
      </c>
      <c r="H2659" s="1">
        <f t="shared" si="229"/>
        <v>1</v>
      </c>
      <c r="I2659" s="1">
        <f t="shared" si="228"/>
        <v>8</v>
      </c>
    </row>
    <row r="2660" spans="1:9" x14ac:dyDescent="0.35">
      <c r="A2660" s="321">
        <f t="shared" si="232"/>
        <v>42114.333333326969</v>
      </c>
      <c r="B2660" s="303"/>
      <c r="C2660" s="303">
        <v>2625</v>
      </c>
      <c r="D2660" s="304">
        <f>INDEX(Method_calculation!$J$161:$L$184,Output_interface!I2660,Output_interface!H2660)</f>
        <v>0</v>
      </c>
      <c r="E2660" s="304">
        <f>INDEX(Method_calculation!$J$194:$L$217,Output_interface!I2660,Output_interface!H2660)</f>
        <v>0</v>
      </c>
      <c r="G2660" s="1">
        <f>VLOOKUP(A2660+1/48,Interface!$B$118:$D$483,3)</f>
        <v>1</v>
      </c>
      <c r="H2660" s="1">
        <f t="shared" si="229"/>
        <v>1</v>
      </c>
      <c r="I2660" s="1">
        <f t="shared" ref="I2660:I2723" si="234">MOD(C2660-1,24)+1</f>
        <v>9</v>
      </c>
    </row>
    <row r="2661" spans="1:9" x14ac:dyDescent="0.35">
      <c r="A2661" s="321">
        <f t="shared" si="232"/>
        <v>42114.374999993634</v>
      </c>
      <c r="B2661" s="303"/>
      <c r="C2661" s="303">
        <v>2626</v>
      </c>
      <c r="D2661" s="304">
        <f>INDEX(Method_calculation!$J$161:$L$184,Output_interface!I2661,Output_interface!H2661)</f>
        <v>0</v>
      </c>
      <c r="E2661" s="304">
        <f>INDEX(Method_calculation!$J$194:$L$217,Output_interface!I2661,Output_interface!H2661)</f>
        <v>0</v>
      </c>
      <c r="G2661" s="1">
        <f>VLOOKUP(A2661+1/48,Interface!$B$118:$D$483,3)</f>
        <v>1</v>
      </c>
      <c r="H2661" s="1">
        <f t="shared" ref="H2661:H2724" si="235">IF(G2661=7,3,IF(G2661=6,2,1))</f>
        <v>1</v>
      </c>
      <c r="I2661" s="1">
        <f t="shared" si="234"/>
        <v>10</v>
      </c>
    </row>
    <row r="2662" spans="1:9" x14ac:dyDescent="0.35">
      <c r="A2662" s="321">
        <f t="shared" si="232"/>
        <v>42114.416666660298</v>
      </c>
      <c r="B2662" s="303"/>
      <c r="C2662" s="303">
        <v>2627</v>
      </c>
      <c r="D2662" s="304">
        <f>INDEX(Method_calculation!$J$161:$L$184,Output_interface!I2662,Output_interface!H2662)</f>
        <v>0</v>
      </c>
      <c r="E2662" s="304">
        <f>INDEX(Method_calculation!$J$194:$L$217,Output_interface!I2662,Output_interface!H2662)</f>
        <v>0</v>
      </c>
      <c r="G2662" s="1">
        <f>VLOOKUP(A2662+1/48,Interface!$B$118:$D$483,3)</f>
        <v>1</v>
      </c>
      <c r="H2662" s="1">
        <f t="shared" si="235"/>
        <v>1</v>
      </c>
      <c r="I2662" s="1">
        <f t="shared" si="234"/>
        <v>11</v>
      </c>
    </row>
    <row r="2663" spans="1:9" x14ac:dyDescent="0.35">
      <c r="A2663" s="321">
        <f t="shared" si="232"/>
        <v>42114.458333326962</v>
      </c>
      <c r="B2663" s="303"/>
      <c r="C2663" s="303">
        <v>2628</v>
      </c>
      <c r="D2663" s="304">
        <f>INDEX(Method_calculation!$J$161:$L$184,Output_interface!I2663,Output_interface!H2663)</f>
        <v>0</v>
      </c>
      <c r="E2663" s="304">
        <f>INDEX(Method_calculation!$J$194:$L$217,Output_interface!I2663,Output_interface!H2663)</f>
        <v>0</v>
      </c>
      <c r="G2663" s="1">
        <f>VLOOKUP(A2663+1/48,Interface!$B$118:$D$483,3)</f>
        <v>1</v>
      </c>
      <c r="H2663" s="1">
        <f t="shared" si="235"/>
        <v>1</v>
      </c>
      <c r="I2663" s="1">
        <f t="shared" si="234"/>
        <v>12</v>
      </c>
    </row>
    <row r="2664" spans="1:9" x14ac:dyDescent="0.35">
      <c r="A2664" s="321">
        <f t="shared" si="232"/>
        <v>42114.499999993626</v>
      </c>
      <c r="B2664" s="303"/>
      <c r="C2664" s="303">
        <v>2629</v>
      </c>
      <c r="D2664" s="304">
        <f>INDEX(Method_calculation!$J$161:$L$184,Output_interface!I2664,Output_interface!H2664)</f>
        <v>0</v>
      </c>
      <c r="E2664" s="304">
        <f>INDEX(Method_calculation!$J$194:$L$217,Output_interface!I2664,Output_interface!H2664)</f>
        <v>0</v>
      </c>
      <c r="G2664" s="1">
        <f>VLOOKUP(A2664+1/48,Interface!$B$118:$D$483,3)</f>
        <v>1</v>
      </c>
      <c r="H2664" s="1">
        <f t="shared" si="235"/>
        <v>1</v>
      </c>
      <c r="I2664" s="1">
        <f t="shared" si="234"/>
        <v>13</v>
      </c>
    </row>
    <row r="2665" spans="1:9" x14ac:dyDescent="0.35">
      <c r="A2665" s="321">
        <f t="shared" si="232"/>
        <v>42114.541666660291</v>
      </c>
      <c r="B2665" s="303"/>
      <c r="C2665" s="303">
        <v>2630</v>
      </c>
      <c r="D2665" s="304">
        <f>INDEX(Method_calculation!$J$161:$L$184,Output_interface!I2665,Output_interface!H2665)</f>
        <v>0</v>
      </c>
      <c r="E2665" s="304">
        <f>INDEX(Method_calculation!$J$194:$L$217,Output_interface!I2665,Output_interface!H2665)</f>
        <v>0</v>
      </c>
      <c r="G2665" s="1">
        <f>VLOOKUP(A2665+1/48,Interface!$B$118:$D$483,3)</f>
        <v>1</v>
      </c>
      <c r="H2665" s="1">
        <f t="shared" si="235"/>
        <v>1</v>
      </c>
      <c r="I2665" s="1">
        <f t="shared" si="234"/>
        <v>14</v>
      </c>
    </row>
    <row r="2666" spans="1:9" x14ac:dyDescent="0.35">
      <c r="A2666" s="321">
        <f t="shared" si="232"/>
        <v>42114.583333326955</v>
      </c>
      <c r="B2666" s="303"/>
      <c r="C2666" s="303">
        <v>2631</v>
      </c>
      <c r="D2666" s="304">
        <f>INDEX(Method_calculation!$J$161:$L$184,Output_interface!I2666,Output_interface!H2666)</f>
        <v>0</v>
      </c>
      <c r="E2666" s="304">
        <f>INDEX(Method_calculation!$J$194:$L$217,Output_interface!I2666,Output_interface!H2666)</f>
        <v>0</v>
      </c>
      <c r="G2666" s="1">
        <f>VLOOKUP(A2666+1/48,Interface!$B$118:$D$483,3)</f>
        <v>1</v>
      </c>
      <c r="H2666" s="1">
        <f t="shared" si="235"/>
        <v>1</v>
      </c>
      <c r="I2666" s="1">
        <f t="shared" si="234"/>
        <v>15</v>
      </c>
    </row>
    <row r="2667" spans="1:9" x14ac:dyDescent="0.35">
      <c r="A2667" s="321">
        <f t="shared" si="232"/>
        <v>42114.624999993619</v>
      </c>
      <c r="B2667" s="303"/>
      <c r="C2667" s="303">
        <v>2632</v>
      </c>
      <c r="D2667" s="304">
        <f>INDEX(Method_calculation!$J$161:$L$184,Output_interface!I2667,Output_interface!H2667)</f>
        <v>0</v>
      </c>
      <c r="E2667" s="304">
        <f>INDEX(Method_calculation!$J$194:$L$217,Output_interface!I2667,Output_interface!H2667)</f>
        <v>0</v>
      </c>
      <c r="G2667" s="1">
        <f>VLOOKUP(A2667+1/48,Interface!$B$118:$D$483,3)</f>
        <v>1</v>
      </c>
      <c r="H2667" s="1">
        <f t="shared" si="235"/>
        <v>1</v>
      </c>
      <c r="I2667" s="1">
        <f t="shared" si="234"/>
        <v>16</v>
      </c>
    </row>
    <row r="2668" spans="1:9" x14ac:dyDescent="0.35">
      <c r="A2668" s="321">
        <f t="shared" si="232"/>
        <v>42114.666666660283</v>
      </c>
      <c r="B2668" s="303"/>
      <c r="C2668" s="303">
        <v>2633</v>
      </c>
      <c r="D2668" s="304">
        <f>INDEX(Method_calculation!$J$161:$L$184,Output_interface!I2668,Output_interface!H2668)</f>
        <v>0</v>
      </c>
      <c r="E2668" s="304">
        <f>INDEX(Method_calculation!$J$194:$L$217,Output_interface!I2668,Output_interface!H2668)</f>
        <v>0</v>
      </c>
      <c r="G2668" s="1">
        <f>VLOOKUP(A2668+1/48,Interface!$B$118:$D$483,3)</f>
        <v>1</v>
      </c>
      <c r="H2668" s="1">
        <f t="shared" si="235"/>
        <v>1</v>
      </c>
      <c r="I2668" s="1">
        <f t="shared" si="234"/>
        <v>17</v>
      </c>
    </row>
    <row r="2669" spans="1:9" x14ac:dyDescent="0.35">
      <c r="A2669" s="321">
        <f t="shared" si="232"/>
        <v>42114.708333326947</v>
      </c>
      <c r="B2669" s="303"/>
      <c r="C2669" s="303">
        <v>2634</v>
      </c>
      <c r="D2669" s="304">
        <f>INDEX(Method_calculation!$J$161:$L$184,Output_interface!I2669,Output_interface!H2669)</f>
        <v>0</v>
      </c>
      <c r="E2669" s="304">
        <f>INDEX(Method_calculation!$J$194:$L$217,Output_interface!I2669,Output_interface!H2669)</f>
        <v>0</v>
      </c>
      <c r="G2669" s="1">
        <f>VLOOKUP(A2669+1/48,Interface!$B$118:$D$483,3)</f>
        <v>1</v>
      </c>
      <c r="H2669" s="1">
        <f t="shared" si="235"/>
        <v>1</v>
      </c>
      <c r="I2669" s="1">
        <f t="shared" si="234"/>
        <v>18</v>
      </c>
    </row>
    <row r="2670" spans="1:9" x14ac:dyDescent="0.35">
      <c r="A2670" s="321">
        <f t="shared" si="232"/>
        <v>42114.749999993612</v>
      </c>
      <c r="B2670" s="303"/>
      <c r="C2670" s="303">
        <v>2635</v>
      </c>
      <c r="D2670" s="304">
        <f>INDEX(Method_calculation!$J$161:$L$184,Output_interface!I2670,Output_interface!H2670)</f>
        <v>0</v>
      </c>
      <c r="E2670" s="304">
        <f>INDEX(Method_calculation!$J$194:$L$217,Output_interface!I2670,Output_interface!H2670)</f>
        <v>0</v>
      </c>
      <c r="G2670" s="1">
        <f>VLOOKUP(A2670+1/48,Interface!$B$118:$D$483,3)</f>
        <v>1</v>
      </c>
      <c r="H2670" s="1">
        <f t="shared" si="235"/>
        <v>1</v>
      </c>
      <c r="I2670" s="1">
        <f t="shared" si="234"/>
        <v>19</v>
      </c>
    </row>
    <row r="2671" spans="1:9" x14ac:dyDescent="0.35">
      <c r="A2671" s="321">
        <f t="shared" si="232"/>
        <v>42114.791666660276</v>
      </c>
      <c r="B2671" s="303"/>
      <c r="C2671" s="303">
        <v>2636</v>
      </c>
      <c r="D2671" s="304">
        <f>INDEX(Method_calculation!$J$161:$L$184,Output_interface!I2671,Output_interface!H2671)</f>
        <v>0</v>
      </c>
      <c r="E2671" s="304">
        <f>INDEX(Method_calculation!$J$194:$L$217,Output_interface!I2671,Output_interface!H2671)</f>
        <v>0</v>
      </c>
      <c r="G2671" s="1">
        <f>VLOOKUP(A2671+1/48,Interface!$B$118:$D$483,3)</f>
        <v>1</v>
      </c>
      <c r="H2671" s="1">
        <f t="shared" si="235"/>
        <v>1</v>
      </c>
      <c r="I2671" s="1">
        <f t="shared" si="234"/>
        <v>20</v>
      </c>
    </row>
    <row r="2672" spans="1:9" x14ac:dyDescent="0.35">
      <c r="A2672" s="321">
        <f t="shared" si="232"/>
        <v>42114.83333332694</v>
      </c>
      <c r="B2672" s="303"/>
      <c r="C2672" s="303">
        <v>2637</v>
      </c>
      <c r="D2672" s="304">
        <f>INDEX(Method_calculation!$J$161:$L$184,Output_interface!I2672,Output_interface!H2672)</f>
        <v>0</v>
      </c>
      <c r="E2672" s="304">
        <f>INDEX(Method_calculation!$J$194:$L$217,Output_interface!I2672,Output_interface!H2672)</f>
        <v>0</v>
      </c>
      <c r="G2672" s="1">
        <f>VLOOKUP(A2672+1/48,Interface!$B$118:$D$483,3)</f>
        <v>1</v>
      </c>
      <c r="H2672" s="1">
        <f t="shared" si="235"/>
        <v>1</v>
      </c>
      <c r="I2672" s="1">
        <f t="shared" si="234"/>
        <v>21</v>
      </c>
    </row>
    <row r="2673" spans="1:9" x14ac:dyDescent="0.35">
      <c r="A2673" s="321">
        <f t="shared" si="232"/>
        <v>42114.874999993604</v>
      </c>
      <c r="B2673" s="303"/>
      <c r="C2673" s="303">
        <v>2638</v>
      </c>
      <c r="D2673" s="304">
        <f>INDEX(Method_calculation!$J$161:$L$184,Output_interface!I2673,Output_interface!H2673)</f>
        <v>0</v>
      </c>
      <c r="E2673" s="304">
        <f>INDEX(Method_calculation!$J$194:$L$217,Output_interface!I2673,Output_interface!H2673)</f>
        <v>0</v>
      </c>
      <c r="G2673" s="1">
        <f>VLOOKUP(A2673+1/48,Interface!$B$118:$D$483,3)</f>
        <v>1</v>
      </c>
      <c r="H2673" s="1">
        <f t="shared" si="235"/>
        <v>1</v>
      </c>
      <c r="I2673" s="1">
        <f t="shared" si="234"/>
        <v>22</v>
      </c>
    </row>
    <row r="2674" spans="1:9" x14ac:dyDescent="0.35">
      <c r="A2674" s="321">
        <f t="shared" si="232"/>
        <v>42114.916666660269</v>
      </c>
      <c r="B2674" s="303"/>
      <c r="C2674" s="303">
        <v>2639</v>
      </c>
      <c r="D2674" s="304">
        <f>INDEX(Method_calculation!$J$161:$L$184,Output_interface!I2674,Output_interface!H2674)</f>
        <v>0</v>
      </c>
      <c r="E2674" s="304">
        <f>INDEX(Method_calculation!$J$194:$L$217,Output_interface!I2674,Output_interface!H2674)</f>
        <v>0</v>
      </c>
      <c r="G2674" s="1">
        <f>VLOOKUP(A2674+1/48,Interface!$B$118:$D$483,3)</f>
        <v>1</v>
      </c>
      <c r="H2674" s="1">
        <f t="shared" si="235"/>
        <v>1</v>
      </c>
      <c r="I2674" s="1">
        <f t="shared" si="234"/>
        <v>23</v>
      </c>
    </row>
    <row r="2675" spans="1:9" x14ac:dyDescent="0.35">
      <c r="A2675" s="322">
        <f t="shared" si="232"/>
        <v>42114.958333326933</v>
      </c>
      <c r="B2675" s="306"/>
      <c r="C2675" s="306">
        <v>2640</v>
      </c>
      <c r="D2675" s="307">
        <f>INDEX(Method_calculation!$J$161:$L$184,Output_interface!I2675,Output_interface!H2675)</f>
        <v>0</v>
      </c>
      <c r="E2675" s="307">
        <f>INDEX(Method_calculation!$J$194:$L$217,Output_interface!I2675,Output_interface!H2675)</f>
        <v>0</v>
      </c>
      <c r="G2675" s="1">
        <f>VLOOKUP(A2675+1/48,Interface!$B$118:$D$483,3)</f>
        <v>1</v>
      </c>
      <c r="H2675" s="1">
        <f t="shared" si="235"/>
        <v>1</v>
      </c>
      <c r="I2675" s="1">
        <f t="shared" si="234"/>
        <v>24</v>
      </c>
    </row>
    <row r="2676" spans="1:9" x14ac:dyDescent="0.35">
      <c r="A2676" s="299">
        <f t="shared" si="232"/>
        <v>42114.999999993597</v>
      </c>
      <c r="B2676" s="300" t="str">
        <f t="shared" ref="B2676" si="236">INDEX($H$27:$H$29,H2676)</f>
        <v>Workday</v>
      </c>
      <c r="C2676" s="300">
        <v>2641</v>
      </c>
      <c r="D2676" s="301">
        <f>INDEX(Method_calculation!$J$161:$L$184,Output_interface!I2676,Output_interface!H2676)</f>
        <v>0</v>
      </c>
      <c r="E2676" s="301">
        <f>INDEX(Method_calculation!$J$194:$L$217,Output_interface!I2676,Output_interface!H2676)</f>
        <v>0</v>
      </c>
      <c r="G2676" s="1">
        <f>VLOOKUP(A2676+1/48,Interface!$B$118:$D$483,3)</f>
        <v>2</v>
      </c>
      <c r="H2676" s="1">
        <f t="shared" si="235"/>
        <v>1</v>
      </c>
      <c r="I2676" s="1">
        <f t="shared" si="234"/>
        <v>1</v>
      </c>
    </row>
    <row r="2677" spans="1:9" x14ac:dyDescent="0.35">
      <c r="A2677" s="321">
        <f t="shared" si="232"/>
        <v>42115.041666660261</v>
      </c>
      <c r="B2677" s="303"/>
      <c r="C2677" s="303">
        <v>2642</v>
      </c>
      <c r="D2677" s="304">
        <f>INDEX(Method_calculation!$J$161:$L$184,Output_interface!I2677,Output_interface!H2677)</f>
        <v>0</v>
      </c>
      <c r="E2677" s="304">
        <f>INDEX(Method_calculation!$J$194:$L$217,Output_interface!I2677,Output_interface!H2677)</f>
        <v>0</v>
      </c>
      <c r="G2677" s="1">
        <f>VLOOKUP(A2677+1/48,Interface!$B$118:$D$483,3)</f>
        <v>2</v>
      </c>
      <c r="H2677" s="1">
        <f t="shared" si="235"/>
        <v>1</v>
      </c>
      <c r="I2677" s="1">
        <f t="shared" si="234"/>
        <v>2</v>
      </c>
    </row>
    <row r="2678" spans="1:9" x14ac:dyDescent="0.35">
      <c r="A2678" s="321">
        <f t="shared" si="232"/>
        <v>42115.083333326926</v>
      </c>
      <c r="B2678" s="303"/>
      <c r="C2678" s="303">
        <v>2643</v>
      </c>
      <c r="D2678" s="304">
        <f>INDEX(Method_calculation!$J$161:$L$184,Output_interface!I2678,Output_interface!H2678)</f>
        <v>0</v>
      </c>
      <c r="E2678" s="304">
        <f>INDEX(Method_calculation!$J$194:$L$217,Output_interface!I2678,Output_interface!H2678)</f>
        <v>0</v>
      </c>
      <c r="G2678" s="1">
        <f>VLOOKUP(A2678+1/48,Interface!$B$118:$D$483,3)</f>
        <v>2</v>
      </c>
      <c r="H2678" s="1">
        <f t="shared" si="235"/>
        <v>1</v>
      </c>
      <c r="I2678" s="1">
        <f t="shared" si="234"/>
        <v>3</v>
      </c>
    </row>
    <row r="2679" spans="1:9" x14ac:dyDescent="0.35">
      <c r="A2679" s="321">
        <f t="shared" si="232"/>
        <v>42115.12499999359</v>
      </c>
      <c r="B2679" s="303"/>
      <c r="C2679" s="303">
        <v>2644</v>
      </c>
      <c r="D2679" s="304">
        <f>INDEX(Method_calculation!$J$161:$L$184,Output_interface!I2679,Output_interface!H2679)</f>
        <v>0</v>
      </c>
      <c r="E2679" s="304">
        <f>INDEX(Method_calculation!$J$194:$L$217,Output_interface!I2679,Output_interface!H2679)</f>
        <v>0</v>
      </c>
      <c r="G2679" s="1">
        <f>VLOOKUP(A2679+1/48,Interface!$B$118:$D$483,3)</f>
        <v>2</v>
      </c>
      <c r="H2679" s="1">
        <f t="shared" si="235"/>
        <v>1</v>
      </c>
      <c r="I2679" s="1">
        <f t="shared" si="234"/>
        <v>4</v>
      </c>
    </row>
    <row r="2680" spans="1:9" x14ac:dyDescent="0.35">
      <c r="A2680" s="321">
        <f t="shared" si="232"/>
        <v>42115.166666660254</v>
      </c>
      <c r="B2680" s="303"/>
      <c r="C2680" s="303">
        <v>2645</v>
      </c>
      <c r="D2680" s="304">
        <f>INDEX(Method_calculation!$J$161:$L$184,Output_interface!I2680,Output_interface!H2680)</f>
        <v>0</v>
      </c>
      <c r="E2680" s="304">
        <f>INDEX(Method_calculation!$J$194:$L$217,Output_interface!I2680,Output_interface!H2680)</f>
        <v>0</v>
      </c>
      <c r="G2680" s="1">
        <f>VLOOKUP(A2680+1/48,Interface!$B$118:$D$483,3)</f>
        <v>2</v>
      </c>
      <c r="H2680" s="1">
        <f t="shared" si="235"/>
        <v>1</v>
      </c>
      <c r="I2680" s="1">
        <f t="shared" si="234"/>
        <v>5</v>
      </c>
    </row>
    <row r="2681" spans="1:9" x14ac:dyDescent="0.35">
      <c r="A2681" s="321">
        <f t="shared" si="232"/>
        <v>42115.208333326918</v>
      </c>
      <c r="B2681" s="303"/>
      <c r="C2681" s="303">
        <v>2646</v>
      </c>
      <c r="D2681" s="304">
        <f>INDEX(Method_calculation!$J$161:$L$184,Output_interface!I2681,Output_interface!H2681)</f>
        <v>0</v>
      </c>
      <c r="E2681" s="304">
        <f>INDEX(Method_calculation!$J$194:$L$217,Output_interface!I2681,Output_interface!H2681)</f>
        <v>0</v>
      </c>
      <c r="G2681" s="1">
        <f>VLOOKUP(A2681+1/48,Interface!$B$118:$D$483,3)</f>
        <v>2</v>
      </c>
      <c r="H2681" s="1">
        <f t="shared" si="235"/>
        <v>1</v>
      </c>
      <c r="I2681" s="1">
        <f t="shared" si="234"/>
        <v>6</v>
      </c>
    </row>
    <row r="2682" spans="1:9" x14ac:dyDescent="0.35">
      <c r="A2682" s="321">
        <f t="shared" si="232"/>
        <v>42115.249999993583</v>
      </c>
      <c r="B2682" s="303"/>
      <c r="C2682" s="303">
        <v>2647</v>
      </c>
      <c r="D2682" s="304">
        <f>INDEX(Method_calculation!$J$161:$L$184,Output_interface!I2682,Output_interface!H2682)</f>
        <v>0</v>
      </c>
      <c r="E2682" s="304">
        <f>INDEX(Method_calculation!$J$194:$L$217,Output_interface!I2682,Output_interface!H2682)</f>
        <v>0</v>
      </c>
      <c r="G2682" s="1">
        <f>VLOOKUP(A2682+1/48,Interface!$B$118:$D$483,3)</f>
        <v>2</v>
      </c>
      <c r="H2682" s="1">
        <f t="shared" si="235"/>
        <v>1</v>
      </c>
      <c r="I2682" s="1">
        <f t="shared" si="234"/>
        <v>7</v>
      </c>
    </row>
    <row r="2683" spans="1:9" x14ac:dyDescent="0.35">
      <c r="A2683" s="321">
        <f t="shared" si="232"/>
        <v>42115.291666660247</v>
      </c>
      <c r="B2683" s="303"/>
      <c r="C2683" s="303">
        <v>2648</v>
      </c>
      <c r="D2683" s="304">
        <f>INDEX(Method_calculation!$J$161:$L$184,Output_interface!I2683,Output_interface!H2683)</f>
        <v>0</v>
      </c>
      <c r="E2683" s="304">
        <f>INDEX(Method_calculation!$J$194:$L$217,Output_interface!I2683,Output_interface!H2683)</f>
        <v>0</v>
      </c>
      <c r="G2683" s="1">
        <f>VLOOKUP(A2683+1/48,Interface!$B$118:$D$483,3)</f>
        <v>2</v>
      </c>
      <c r="H2683" s="1">
        <f t="shared" si="235"/>
        <v>1</v>
      </c>
      <c r="I2683" s="1">
        <f t="shared" si="234"/>
        <v>8</v>
      </c>
    </row>
    <row r="2684" spans="1:9" x14ac:dyDescent="0.35">
      <c r="A2684" s="321">
        <f t="shared" si="232"/>
        <v>42115.333333326911</v>
      </c>
      <c r="B2684" s="303"/>
      <c r="C2684" s="303">
        <v>2649</v>
      </c>
      <c r="D2684" s="304">
        <f>INDEX(Method_calculation!$J$161:$L$184,Output_interface!I2684,Output_interface!H2684)</f>
        <v>0</v>
      </c>
      <c r="E2684" s="304">
        <f>INDEX(Method_calculation!$J$194:$L$217,Output_interface!I2684,Output_interface!H2684)</f>
        <v>0</v>
      </c>
      <c r="G2684" s="1">
        <f>VLOOKUP(A2684+1/48,Interface!$B$118:$D$483,3)</f>
        <v>2</v>
      </c>
      <c r="H2684" s="1">
        <f t="shared" si="235"/>
        <v>1</v>
      </c>
      <c r="I2684" s="1">
        <f t="shared" si="234"/>
        <v>9</v>
      </c>
    </row>
    <row r="2685" spans="1:9" x14ac:dyDescent="0.35">
      <c r="A2685" s="321">
        <f t="shared" si="232"/>
        <v>42115.374999993575</v>
      </c>
      <c r="B2685" s="303"/>
      <c r="C2685" s="303">
        <v>2650</v>
      </c>
      <c r="D2685" s="304">
        <f>INDEX(Method_calculation!$J$161:$L$184,Output_interface!I2685,Output_interface!H2685)</f>
        <v>0</v>
      </c>
      <c r="E2685" s="304">
        <f>INDEX(Method_calculation!$J$194:$L$217,Output_interface!I2685,Output_interface!H2685)</f>
        <v>0</v>
      </c>
      <c r="G2685" s="1">
        <f>VLOOKUP(A2685+1/48,Interface!$B$118:$D$483,3)</f>
        <v>2</v>
      </c>
      <c r="H2685" s="1">
        <f t="shared" si="235"/>
        <v>1</v>
      </c>
      <c r="I2685" s="1">
        <f t="shared" si="234"/>
        <v>10</v>
      </c>
    </row>
    <row r="2686" spans="1:9" x14ac:dyDescent="0.35">
      <c r="A2686" s="321">
        <f t="shared" si="232"/>
        <v>42115.41666666024</v>
      </c>
      <c r="B2686" s="303"/>
      <c r="C2686" s="303">
        <v>2651</v>
      </c>
      <c r="D2686" s="304">
        <f>INDEX(Method_calculation!$J$161:$L$184,Output_interface!I2686,Output_interface!H2686)</f>
        <v>0</v>
      </c>
      <c r="E2686" s="304">
        <f>INDEX(Method_calculation!$J$194:$L$217,Output_interface!I2686,Output_interface!H2686)</f>
        <v>0</v>
      </c>
      <c r="G2686" s="1">
        <f>VLOOKUP(A2686+1/48,Interface!$B$118:$D$483,3)</f>
        <v>2</v>
      </c>
      <c r="H2686" s="1">
        <f t="shared" si="235"/>
        <v>1</v>
      </c>
      <c r="I2686" s="1">
        <f t="shared" si="234"/>
        <v>11</v>
      </c>
    </row>
    <row r="2687" spans="1:9" x14ac:dyDescent="0.35">
      <c r="A2687" s="321">
        <f t="shared" si="232"/>
        <v>42115.458333326904</v>
      </c>
      <c r="B2687" s="303"/>
      <c r="C2687" s="303">
        <v>2652</v>
      </c>
      <c r="D2687" s="304">
        <f>INDEX(Method_calculation!$J$161:$L$184,Output_interface!I2687,Output_interface!H2687)</f>
        <v>0</v>
      </c>
      <c r="E2687" s="304">
        <f>INDEX(Method_calculation!$J$194:$L$217,Output_interface!I2687,Output_interface!H2687)</f>
        <v>0</v>
      </c>
      <c r="G2687" s="1">
        <f>VLOOKUP(A2687+1/48,Interface!$B$118:$D$483,3)</f>
        <v>2</v>
      </c>
      <c r="H2687" s="1">
        <f t="shared" si="235"/>
        <v>1</v>
      </c>
      <c r="I2687" s="1">
        <f t="shared" si="234"/>
        <v>12</v>
      </c>
    </row>
    <row r="2688" spans="1:9" x14ac:dyDescent="0.35">
      <c r="A2688" s="321">
        <f t="shared" si="232"/>
        <v>42115.499999993568</v>
      </c>
      <c r="B2688" s="303"/>
      <c r="C2688" s="303">
        <v>2653</v>
      </c>
      <c r="D2688" s="304">
        <f>INDEX(Method_calculation!$J$161:$L$184,Output_interface!I2688,Output_interface!H2688)</f>
        <v>0</v>
      </c>
      <c r="E2688" s="304">
        <f>INDEX(Method_calculation!$J$194:$L$217,Output_interface!I2688,Output_interface!H2688)</f>
        <v>0</v>
      </c>
      <c r="G2688" s="1">
        <f>VLOOKUP(A2688+1/48,Interface!$B$118:$D$483,3)</f>
        <v>2</v>
      </c>
      <c r="H2688" s="1">
        <f t="shared" si="235"/>
        <v>1</v>
      </c>
      <c r="I2688" s="1">
        <f t="shared" si="234"/>
        <v>13</v>
      </c>
    </row>
    <row r="2689" spans="1:9" x14ac:dyDescent="0.35">
      <c r="A2689" s="321">
        <f t="shared" si="232"/>
        <v>42115.541666660232</v>
      </c>
      <c r="B2689" s="303"/>
      <c r="C2689" s="303">
        <v>2654</v>
      </c>
      <c r="D2689" s="304">
        <f>INDEX(Method_calculation!$J$161:$L$184,Output_interface!I2689,Output_interface!H2689)</f>
        <v>0</v>
      </c>
      <c r="E2689" s="304">
        <f>INDEX(Method_calculation!$J$194:$L$217,Output_interface!I2689,Output_interface!H2689)</f>
        <v>0</v>
      </c>
      <c r="G2689" s="1">
        <f>VLOOKUP(A2689+1/48,Interface!$B$118:$D$483,3)</f>
        <v>2</v>
      </c>
      <c r="H2689" s="1">
        <f t="shared" si="235"/>
        <v>1</v>
      </c>
      <c r="I2689" s="1">
        <f t="shared" si="234"/>
        <v>14</v>
      </c>
    </row>
    <row r="2690" spans="1:9" x14ac:dyDescent="0.35">
      <c r="A2690" s="321">
        <f t="shared" si="232"/>
        <v>42115.583333326897</v>
      </c>
      <c r="B2690" s="303"/>
      <c r="C2690" s="303">
        <v>2655</v>
      </c>
      <c r="D2690" s="304">
        <f>INDEX(Method_calculation!$J$161:$L$184,Output_interface!I2690,Output_interface!H2690)</f>
        <v>0</v>
      </c>
      <c r="E2690" s="304">
        <f>INDEX(Method_calculation!$J$194:$L$217,Output_interface!I2690,Output_interface!H2690)</f>
        <v>0</v>
      </c>
      <c r="G2690" s="1">
        <f>VLOOKUP(A2690+1/48,Interface!$B$118:$D$483,3)</f>
        <v>2</v>
      </c>
      <c r="H2690" s="1">
        <f t="shared" si="235"/>
        <v>1</v>
      </c>
      <c r="I2690" s="1">
        <f t="shared" si="234"/>
        <v>15</v>
      </c>
    </row>
    <row r="2691" spans="1:9" x14ac:dyDescent="0.35">
      <c r="A2691" s="321">
        <f t="shared" si="232"/>
        <v>42115.624999993561</v>
      </c>
      <c r="B2691" s="303"/>
      <c r="C2691" s="303">
        <v>2656</v>
      </c>
      <c r="D2691" s="304">
        <f>INDEX(Method_calculation!$J$161:$L$184,Output_interface!I2691,Output_interface!H2691)</f>
        <v>0</v>
      </c>
      <c r="E2691" s="304">
        <f>INDEX(Method_calculation!$J$194:$L$217,Output_interface!I2691,Output_interface!H2691)</f>
        <v>0</v>
      </c>
      <c r="G2691" s="1">
        <f>VLOOKUP(A2691+1/48,Interface!$B$118:$D$483,3)</f>
        <v>2</v>
      </c>
      <c r="H2691" s="1">
        <f t="shared" si="235"/>
        <v>1</v>
      </c>
      <c r="I2691" s="1">
        <f t="shared" si="234"/>
        <v>16</v>
      </c>
    </row>
    <row r="2692" spans="1:9" x14ac:dyDescent="0.35">
      <c r="A2692" s="321">
        <f t="shared" si="232"/>
        <v>42115.666666660225</v>
      </c>
      <c r="B2692" s="303"/>
      <c r="C2692" s="303">
        <v>2657</v>
      </c>
      <c r="D2692" s="304">
        <f>INDEX(Method_calculation!$J$161:$L$184,Output_interface!I2692,Output_interface!H2692)</f>
        <v>0</v>
      </c>
      <c r="E2692" s="304">
        <f>INDEX(Method_calculation!$J$194:$L$217,Output_interface!I2692,Output_interface!H2692)</f>
        <v>0</v>
      </c>
      <c r="G2692" s="1">
        <f>VLOOKUP(A2692+1/48,Interface!$B$118:$D$483,3)</f>
        <v>2</v>
      </c>
      <c r="H2692" s="1">
        <f t="shared" si="235"/>
        <v>1</v>
      </c>
      <c r="I2692" s="1">
        <f t="shared" si="234"/>
        <v>17</v>
      </c>
    </row>
    <row r="2693" spans="1:9" x14ac:dyDescent="0.35">
      <c r="A2693" s="321">
        <f t="shared" si="232"/>
        <v>42115.708333326889</v>
      </c>
      <c r="B2693" s="303"/>
      <c r="C2693" s="303">
        <v>2658</v>
      </c>
      <c r="D2693" s="304">
        <f>INDEX(Method_calculation!$J$161:$L$184,Output_interface!I2693,Output_interface!H2693)</f>
        <v>0</v>
      </c>
      <c r="E2693" s="304">
        <f>INDEX(Method_calculation!$J$194:$L$217,Output_interface!I2693,Output_interface!H2693)</f>
        <v>0</v>
      </c>
      <c r="G2693" s="1">
        <f>VLOOKUP(A2693+1/48,Interface!$B$118:$D$483,3)</f>
        <v>2</v>
      </c>
      <c r="H2693" s="1">
        <f t="shared" si="235"/>
        <v>1</v>
      </c>
      <c r="I2693" s="1">
        <f t="shared" si="234"/>
        <v>18</v>
      </c>
    </row>
    <row r="2694" spans="1:9" x14ac:dyDescent="0.35">
      <c r="A2694" s="321">
        <f t="shared" si="232"/>
        <v>42115.749999993554</v>
      </c>
      <c r="B2694" s="303"/>
      <c r="C2694" s="303">
        <v>2659</v>
      </c>
      <c r="D2694" s="304">
        <f>INDEX(Method_calculation!$J$161:$L$184,Output_interface!I2694,Output_interface!H2694)</f>
        <v>0</v>
      </c>
      <c r="E2694" s="304">
        <f>INDEX(Method_calculation!$J$194:$L$217,Output_interface!I2694,Output_interface!H2694)</f>
        <v>0</v>
      </c>
      <c r="G2694" s="1">
        <f>VLOOKUP(A2694+1/48,Interface!$B$118:$D$483,3)</f>
        <v>2</v>
      </c>
      <c r="H2694" s="1">
        <f t="shared" si="235"/>
        <v>1</v>
      </c>
      <c r="I2694" s="1">
        <f t="shared" si="234"/>
        <v>19</v>
      </c>
    </row>
    <row r="2695" spans="1:9" x14ac:dyDescent="0.35">
      <c r="A2695" s="321">
        <f t="shared" si="232"/>
        <v>42115.791666660218</v>
      </c>
      <c r="B2695" s="303"/>
      <c r="C2695" s="303">
        <v>2660</v>
      </c>
      <c r="D2695" s="304">
        <f>INDEX(Method_calculation!$J$161:$L$184,Output_interface!I2695,Output_interface!H2695)</f>
        <v>0</v>
      </c>
      <c r="E2695" s="304">
        <f>INDEX(Method_calculation!$J$194:$L$217,Output_interface!I2695,Output_interface!H2695)</f>
        <v>0</v>
      </c>
      <c r="G2695" s="1">
        <f>VLOOKUP(A2695+1/48,Interface!$B$118:$D$483,3)</f>
        <v>2</v>
      </c>
      <c r="H2695" s="1">
        <f t="shared" si="235"/>
        <v>1</v>
      </c>
      <c r="I2695" s="1">
        <f t="shared" si="234"/>
        <v>20</v>
      </c>
    </row>
    <row r="2696" spans="1:9" x14ac:dyDescent="0.35">
      <c r="A2696" s="321">
        <f t="shared" si="232"/>
        <v>42115.833333326882</v>
      </c>
      <c r="B2696" s="303"/>
      <c r="C2696" s="303">
        <v>2661</v>
      </c>
      <c r="D2696" s="304">
        <f>INDEX(Method_calculation!$J$161:$L$184,Output_interface!I2696,Output_interface!H2696)</f>
        <v>0</v>
      </c>
      <c r="E2696" s="304">
        <f>INDEX(Method_calculation!$J$194:$L$217,Output_interface!I2696,Output_interface!H2696)</f>
        <v>0</v>
      </c>
      <c r="G2696" s="1">
        <f>VLOOKUP(A2696+1/48,Interface!$B$118:$D$483,3)</f>
        <v>2</v>
      </c>
      <c r="H2696" s="1">
        <f t="shared" si="235"/>
        <v>1</v>
      </c>
      <c r="I2696" s="1">
        <f t="shared" si="234"/>
        <v>21</v>
      </c>
    </row>
    <row r="2697" spans="1:9" x14ac:dyDescent="0.35">
      <c r="A2697" s="321">
        <f t="shared" si="232"/>
        <v>42115.874999993546</v>
      </c>
      <c r="B2697" s="303"/>
      <c r="C2697" s="303">
        <v>2662</v>
      </c>
      <c r="D2697" s="304">
        <f>INDEX(Method_calculation!$J$161:$L$184,Output_interface!I2697,Output_interface!H2697)</f>
        <v>0</v>
      </c>
      <c r="E2697" s="304">
        <f>INDEX(Method_calculation!$J$194:$L$217,Output_interface!I2697,Output_interface!H2697)</f>
        <v>0</v>
      </c>
      <c r="G2697" s="1">
        <f>VLOOKUP(A2697+1/48,Interface!$B$118:$D$483,3)</f>
        <v>2</v>
      </c>
      <c r="H2697" s="1">
        <f t="shared" si="235"/>
        <v>1</v>
      </c>
      <c r="I2697" s="1">
        <f t="shared" si="234"/>
        <v>22</v>
      </c>
    </row>
    <row r="2698" spans="1:9" x14ac:dyDescent="0.35">
      <c r="A2698" s="321">
        <f t="shared" si="232"/>
        <v>42115.91666666021</v>
      </c>
      <c r="B2698" s="303"/>
      <c r="C2698" s="303">
        <v>2663</v>
      </c>
      <c r="D2698" s="304">
        <f>INDEX(Method_calculation!$J$161:$L$184,Output_interface!I2698,Output_interface!H2698)</f>
        <v>0</v>
      </c>
      <c r="E2698" s="304">
        <f>INDEX(Method_calculation!$J$194:$L$217,Output_interface!I2698,Output_interface!H2698)</f>
        <v>0</v>
      </c>
      <c r="G2698" s="1">
        <f>VLOOKUP(A2698+1/48,Interface!$B$118:$D$483,3)</f>
        <v>2</v>
      </c>
      <c r="H2698" s="1">
        <f t="shared" si="235"/>
        <v>1</v>
      </c>
      <c r="I2698" s="1">
        <f t="shared" si="234"/>
        <v>23</v>
      </c>
    </row>
    <row r="2699" spans="1:9" x14ac:dyDescent="0.35">
      <c r="A2699" s="322">
        <f t="shared" si="232"/>
        <v>42115.958333326875</v>
      </c>
      <c r="B2699" s="306"/>
      <c r="C2699" s="306">
        <v>2664</v>
      </c>
      <c r="D2699" s="307">
        <f>INDEX(Method_calculation!$J$161:$L$184,Output_interface!I2699,Output_interface!H2699)</f>
        <v>0</v>
      </c>
      <c r="E2699" s="307">
        <f>INDEX(Method_calculation!$J$194:$L$217,Output_interface!I2699,Output_interface!H2699)</f>
        <v>0</v>
      </c>
      <c r="G2699" s="1">
        <f>VLOOKUP(A2699+1/48,Interface!$B$118:$D$483,3)</f>
        <v>2</v>
      </c>
      <c r="H2699" s="1">
        <f t="shared" si="235"/>
        <v>1</v>
      </c>
      <c r="I2699" s="1">
        <f t="shared" si="234"/>
        <v>24</v>
      </c>
    </row>
    <row r="2700" spans="1:9" x14ac:dyDescent="0.35">
      <c r="A2700" s="299">
        <f t="shared" si="232"/>
        <v>42115.999999993539</v>
      </c>
      <c r="B2700" s="300" t="str">
        <f t="shared" ref="B2700" si="237">INDEX($H$27:$H$29,H2700)</f>
        <v>Workday</v>
      </c>
      <c r="C2700" s="300">
        <v>2665</v>
      </c>
      <c r="D2700" s="301">
        <f>INDEX(Method_calculation!$J$161:$L$184,Output_interface!I2700,Output_interface!H2700)</f>
        <v>0</v>
      </c>
      <c r="E2700" s="301">
        <f>INDEX(Method_calculation!$J$194:$L$217,Output_interface!I2700,Output_interface!H2700)</f>
        <v>0</v>
      </c>
      <c r="G2700" s="1">
        <f>VLOOKUP(A2700+1/48,Interface!$B$118:$D$483,3)</f>
        <v>3</v>
      </c>
      <c r="H2700" s="1">
        <f t="shared" si="235"/>
        <v>1</v>
      </c>
      <c r="I2700" s="1">
        <f t="shared" si="234"/>
        <v>1</v>
      </c>
    </row>
    <row r="2701" spans="1:9" x14ac:dyDescent="0.35">
      <c r="A2701" s="321">
        <f t="shared" si="232"/>
        <v>42116.041666660203</v>
      </c>
      <c r="B2701" s="303"/>
      <c r="C2701" s="303">
        <v>2666</v>
      </c>
      <c r="D2701" s="304">
        <f>INDEX(Method_calculation!$J$161:$L$184,Output_interface!I2701,Output_interface!H2701)</f>
        <v>0</v>
      </c>
      <c r="E2701" s="304">
        <f>INDEX(Method_calculation!$J$194:$L$217,Output_interface!I2701,Output_interface!H2701)</f>
        <v>0</v>
      </c>
      <c r="G2701" s="1">
        <f>VLOOKUP(A2701+1/48,Interface!$B$118:$D$483,3)</f>
        <v>3</v>
      </c>
      <c r="H2701" s="1">
        <f t="shared" si="235"/>
        <v>1</v>
      </c>
      <c r="I2701" s="1">
        <f t="shared" si="234"/>
        <v>2</v>
      </c>
    </row>
    <row r="2702" spans="1:9" x14ac:dyDescent="0.35">
      <c r="A2702" s="321">
        <f t="shared" si="232"/>
        <v>42116.083333326867</v>
      </c>
      <c r="B2702" s="303"/>
      <c r="C2702" s="303">
        <v>2667</v>
      </c>
      <c r="D2702" s="304">
        <f>INDEX(Method_calculation!$J$161:$L$184,Output_interface!I2702,Output_interface!H2702)</f>
        <v>0</v>
      </c>
      <c r="E2702" s="304">
        <f>INDEX(Method_calculation!$J$194:$L$217,Output_interface!I2702,Output_interface!H2702)</f>
        <v>0</v>
      </c>
      <c r="G2702" s="1">
        <f>VLOOKUP(A2702+1/48,Interface!$B$118:$D$483,3)</f>
        <v>3</v>
      </c>
      <c r="H2702" s="1">
        <f t="shared" si="235"/>
        <v>1</v>
      </c>
      <c r="I2702" s="1">
        <f t="shared" si="234"/>
        <v>3</v>
      </c>
    </row>
    <row r="2703" spans="1:9" x14ac:dyDescent="0.35">
      <c r="A2703" s="321">
        <f t="shared" si="232"/>
        <v>42116.124999993532</v>
      </c>
      <c r="B2703" s="303"/>
      <c r="C2703" s="303">
        <v>2668</v>
      </c>
      <c r="D2703" s="304">
        <f>INDEX(Method_calculation!$J$161:$L$184,Output_interface!I2703,Output_interface!H2703)</f>
        <v>0</v>
      </c>
      <c r="E2703" s="304">
        <f>INDEX(Method_calculation!$J$194:$L$217,Output_interface!I2703,Output_interface!H2703)</f>
        <v>0</v>
      </c>
      <c r="G2703" s="1">
        <f>VLOOKUP(A2703+1/48,Interface!$B$118:$D$483,3)</f>
        <v>3</v>
      </c>
      <c r="H2703" s="1">
        <f t="shared" si="235"/>
        <v>1</v>
      </c>
      <c r="I2703" s="1">
        <f t="shared" si="234"/>
        <v>4</v>
      </c>
    </row>
    <row r="2704" spans="1:9" x14ac:dyDescent="0.35">
      <c r="A2704" s="321">
        <f t="shared" ref="A2704:A2767" si="238">+A2703+1/24</f>
        <v>42116.166666660196</v>
      </c>
      <c r="B2704" s="303"/>
      <c r="C2704" s="303">
        <v>2669</v>
      </c>
      <c r="D2704" s="304">
        <f>INDEX(Method_calculation!$J$161:$L$184,Output_interface!I2704,Output_interface!H2704)</f>
        <v>0</v>
      </c>
      <c r="E2704" s="304">
        <f>INDEX(Method_calculation!$J$194:$L$217,Output_interface!I2704,Output_interface!H2704)</f>
        <v>0</v>
      </c>
      <c r="G2704" s="1">
        <f>VLOOKUP(A2704+1/48,Interface!$B$118:$D$483,3)</f>
        <v>3</v>
      </c>
      <c r="H2704" s="1">
        <f t="shared" si="235"/>
        <v>1</v>
      </c>
      <c r="I2704" s="1">
        <f t="shared" si="234"/>
        <v>5</v>
      </c>
    </row>
    <row r="2705" spans="1:9" x14ac:dyDescent="0.35">
      <c r="A2705" s="321">
        <f t="shared" si="238"/>
        <v>42116.20833332686</v>
      </c>
      <c r="B2705" s="303"/>
      <c r="C2705" s="303">
        <v>2670</v>
      </c>
      <c r="D2705" s="304">
        <f>INDEX(Method_calculation!$J$161:$L$184,Output_interface!I2705,Output_interface!H2705)</f>
        <v>0</v>
      </c>
      <c r="E2705" s="304">
        <f>INDEX(Method_calculation!$J$194:$L$217,Output_interface!I2705,Output_interface!H2705)</f>
        <v>0</v>
      </c>
      <c r="G2705" s="1">
        <f>VLOOKUP(A2705+1/48,Interface!$B$118:$D$483,3)</f>
        <v>3</v>
      </c>
      <c r="H2705" s="1">
        <f t="shared" si="235"/>
        <v>1</v>
      </c>
      <c r="I2705" s="1">
        <f t="shared" si="234"/>
        <v>6</v>
      </c>
    </row>
    <row r="2706" spans="1:9" x14ac:dyDescent="0.35">
      <c r="A2706" s="321">
        <f t="shared" si="238"/>
        <v>42116.249999993524</v>
      </c>
      <c r="B2706" s="303"/>
      <c r="C2706" s="303">
        <v>2671</v>
      </c>
      <c r="D2706" s="304">
        <f>INDEX(Method_calculation!$J$161:$L$184,Output_interface!I2706,Output_interface!H2706)</f>
        <v>0</v>
      </c>
      <c r="E2706" s="304">
        <f>INDEX(Method_calculation!$J$194:$L$217,Output_interface!I2706,Output_interface!H2706)</f>
        <v>0</v>
      </c>
      <c r="G2706" s="1">
        <f>VLOOKUP(A2706+1/48,Interface!$B$118:$D$483,3)</f>
        <v>3</v>
      </c>
      <c r="H2706" s="1">
        <f t="shared" si="235"/>
        <v>1</v>
      </c>
      <c r="I2706" s="1">
        <f t="shared" si="234"/>
        <v>7</v>
      </c>
    </row>
    <row r="2707" spans="1:9" x14ac:dyDescent="0.35">
      <c r="A2707" s="321">
        <f t="shared" si="238"/>
        <v>42116.291666660189</v>
      </c>
      <c r="B2707" s="303"/>
      <c r="C2707" s="303">
        <v>2672</v>
      </c>
      <c r="D2707" s="304">
        <f>INDEX(Method_calculation!$J$161:$L$184,Output_interface!I2707,Output_interface!H2707)</f>
        <v>0</v>
      </c>
      <c r="E2707" s="304">
        <f>INDEX(Method_calculation!$J$194:$L$217,Output_interface!I2707,Output_interface!H2707)</f>
        <v>0</v>
      </c>
      <c r="G2707" s="1">
        <f>VLOOKUP(A2707+1/48,Interface!$B$118:$D$483,3)</f>
        <v>3</v>
      </c>
      <c r="H2707" s="1">
        <f t="shared" si="235"/>
        <v>1</v>
      </c>
      <c r="I2707" s="1">
        <f t="shared" si="234"/>
        <v>8</v>
      </c>
    </row>
    <row r="2708" spans="1:9" x14ac:dyDescent="0.35">
      <c r="A2708" s="321">
        <f t="shared" si="238"/>
        <v>42116.333333326853</v>
      </c>
      <c r="B2708" s="303"/>
      <c r="C2708" s="303">
        <v>2673</v>
      </c>
      <c r="D2708" s="304">
        <f>INDEX(Method_calculation!$J$161:$L$184,Output_interface!I2708,Output_interface!H2708)</f>
        <v>0</v>
      </c>
      <c r="E2708" s="304">
        <f>INDEX(Method_calculation!$J$194:$L$217,Output_interface!I2708,Output_interface!H2708)</f>
        <v>0</v>
      </c>
      <c r="G2708" s="1">
        <f>VLOOKUP(A2708+1/48,Interface!$B$118:$D$483,3)</f>
        <v>3</v>
      </c>
      <c r="H2708" s="1">
        <f t="shared" si="235"/>
        <v>1</v>
      </c>
      <c r="I2708" s="1">
        <f t="shared" si="234"/>
        <v>9</v>
      </c>
    </row>
    <row r="2709" spans="1:9" x14ac:dyDescent="0.35">
      <c r="A2709" s="321">
        <f t="shared" si="238"/>
        <v>42116.374999993517</v>
      </c>
      <c r="B2709" s="303"/>
      <c r="C2709" s="303">
        <v>2674</v>
      </c>
      <c r="D2709" s="304">
        <f>INDEX(Method_calculation!$J$161:$L$184,Output_interface!I2709,Output_interface!H2709)</f>
        <v>0</v>
      </c>
      <c r="E2709" s="304">
        <f>INDEX(Method_calculation!$J$194:$L$217,Output_interface!I2709,Output_interface!H2709)</f>
        <v>0</v>
      </c>
      <c r="G2709" s="1">
        <f>VLOOKUP(A2709+1/48,Interface!$B$118:$D$483,3)</f>
        <v>3</v>
      </c>
      <c r="H2709" s="1">
        <f t="shared" si="235"/>
        <v>1</v>
      </c>
      <c r="I2709" s="1">
        <f t="shared" si="234"/>
        <v>10</v>
      </c>
    </row>
    <row r="2710" spans="1:9" x14ac:dyDescent="0.35">
      <c r="A2710" s="321">
        <f t="shared" si="238"/>
        <v>42116.416666660181</v>
      </c>
      <c r="B2710" s="303"/>
      <c r="C2710" s="303">
        <v>2675</v>
      </c>
      <c r="D2710" s="304">
        <f>INDEX(Method_calculation!$J$161:$L$184,Output_interface!I2710,Output_interface!H2710)</f>
        <v>0</v>
      </c>
      <c r="E2710" s="304">
        <f>INDEX(Method_calculation!$J$194:$L$217,Output_interface!I2710,Output_interface!H2710)</f>
        <v>0</v>
      </c>
      <c r="G2710" s="1">
        <f>VLOOKUP(A2710+1/48,Interface!$B$118:$D$483,3)</f>
        <v>3</v>
      </c>
      <c r="H2710" s="1">
        <f t="shared" si="235"/>
        <v>1</v>
      </c>
      <c r="I2710" s="1">
        <f t="shared" si="234"/>
        <v>11</v>
      </c>
    </row>
    <row r="2711" spans="1:9" x14ac:dyDescent="0.35">
      <c r="A2711" s="321">
        <f t="shared" si="238"/>
        <v>42116.458333326846</v>
      </c>
      <c r="B2711" s="303"/>
      <c r="C2711" s="303">
        <v>2676</v>
      </c>
      <c r="D2711" s="304">
        <f>INDEX(Method_calculation!$J$161:$L$184,Output_interface!I2711,Output_interface!H2711)</f>
        <v>0</v>
      </c>
      <c r="E2711" s="304">
        <f>INDEX(Method_calculation!$J$194:$L$217,Output_interface!I2711,Output_interface!H2711)</f>
        <v>0</v>
      </c>
      <c r="G2711" s="1">
        <f>VLOOKUP(A2711+1/48,Interface!$B$118:$D$483,3)</f>
        <v>3</v>
      </c>
      <c r="H2711" s="1">
        <f t="shared" si="235"/>
        <v>1</v>
      </c>
      <c r="I2711" s="1">
        <f t="shared" si="234"/>
        <v>12</v>
      </c>
    </row>
    <row r="2712" spans="1:9" x14ac:dyDescent="0.35">
      <c r="A2712" s="321">
        <f t="shared" si="238"/>
        <v>42116.49999999351</v>
      </c>
      <c r="B2712" s="303"/>
      <c r="C2712" s="303">
        <v>2677</v>
      </c>
      <c r="D2712" s="304">
        <f>INDEX(Method_calculation!$J$161:$L$184,Output_interface!I2712,Output_interface!H2712)</f>
        <v>0</v>
      </c>
      <c r="E2712" s="304">
        <f>INDEX(Method_calculation!$J$194:$L$217,Output_interface!I2712,Output_interface!H2712)</f>
        <v>0</v>
      </c>
      <c r="G2712" s="1">
        <f>VLOOKUP(A2712+1/48,Interface!$B$118:$D$483,3)</f>
        <v>3</v>
      </c>
      <c r="H2712" s="1">
        <f t="shared" si="235"/>
        <v>1</v>
      </c>
      <c r="I2712" s="1">
        <f t="shared" si="234"/>
        <v>13</v>
      </c>
    </row>
    <row r="2713" spans="1:9" x14ac:dyDescent="0.35">
      <c r="A2713" s="321">
        <f t="shared" si="238"/>
        <v>42116.541666660174</v>
      </c>
      <c r="B2713" s="303"/>
      <c r="C2713" s="303">
        <v>2678</v>
      </c>
      <c r="D2713" s="304">
        <f>INDEX(Method_calculation!$J$161:$L$184,Output_interface!I2713,Output_interface!H2713)</f>
        <v>0</v>
      </c>
      <c r="E2713" s="304">
        <f>INDEX(Method_calculation!$J$194:$L$217,Output_interface!I2713,Output_interface!H2713)</f>
        <v>0</v>
      </c>
      <c r="G2713" s="1">
        <f>VLOOKUP(A2713+1/48,Interface!$B$118:$D$483,3)</f>
        <v>3</v>
      </c>
      <c r="H2713" s="1">
        <f t="shared" si="235"/>
        <v>1</v>
      </c>
      <c r="I2713" s="1">
        <f t="shared" si="234"/>
        <v>14</v>
      </c>
    </row>
    <row r="2714" spans="1:9" x14ac:dyDescent="0.35">
      <c r="A2714" s="321">
        <f t="shared" si="238"/>
        <v>42116.583333326838</v>
      </c>
      <c r="B2714" s="303"/>
      <c r="C2714" s="303">
        <v>2679</v>
      </c>
      <c r="D2714" s="304">
        <f>INDEX(Method_calculation!$J$161:$L$184,Output_interface!I2714,Output_interface!H2714)</f>
        <v>0</v>
      </c>
      <c r="E2714" s="304">
        <f>INDEX(Method_calculation!$J$194:$L$217,Output_interface!I2714,Output_interface!H2714)</f>
        <v>0</v>
      </c>
      <c r="G2714" s="1">
        <f>VLOOKUP(A2714+1/48,Interface!$B$118:$D$483,3)</f>
        <v>3</v>
      </c>
      <c r="H2714" s="1">
        <f t="shared" si="235"/>
        <v>1</v>
      </c>
      <c r="I2714" s="1">
        <f t="shared" si="234"/>
        <v>15</v>
      </c>
    </row>
    <row r="2715" spans="1:9" x14ac:dyDescent="0.35">
      <c r="A2715" s="321">
        <f t="shared" si="238"/>
        <v>42116.624999993503</v>
      </c>
      <c r="B2715" s="303"/>
      <c r="C2715" s="303">
        <v>2680</v>
      </c>
      <c r="D2715" s="304">
        <f>INDEX(Method_calculation!$J$161:$L$184,Output_interface!I2715,Output_interface!H2715)</f>
        <v>0</v>
      </c>
      <c r="E2715" s="304">
        <f>INDEX(Method_calculation!$J$194:$L$217,Output_interface!I2715,Output_interface!H2715)</f>
        <v>0</v>
      </c>
      <c r="G2715" s="1">
        <f>VLOOKUP(A2715+1/48,Interface!$B$118:$D$483,3)</f>
        <v>3</v>
      </c>
      <c r="H2715" s="1">
        <f t="shared" si="235"/>
        <v>1</v>
      </c>
      <c r="I2715" s="1">
        <f t="shared" si="234"/>
        <v>16</v>
      </c>
    </row>
    <row r="2716" spans="1:9" x14ac:dyDescent="0.35">
      <c r="A2716" s="321">
        <f t="shared" si="238"/>
        <v>42116.666666660167</v>
      </c>
      <c r="B2716" s="303"/>
      <c r="C2716" s="303">
        <v>2681</v>
      </c>
      <c r="D2716" s="304">
        <f>INDEX(Method_calculation!$J$161:$L$184,Output_interface!I2716,Output_interface!H2716)</f>
        <v>0</v>
      </c>
      <c r="E2716" s="304">
        <f>INDEX(Method_calculation!$J$194:$L$217,Output_interface!I2716,Output_interface!H2716)</f>
        <v>0</v>
      </c>
      <c r="G2716" s="1">
        <f>VLOOKUP(A2716+1/48,Interface!$B$118:$D$483,3)</f>
        <v>3</v>
      </c>
      <c r="H2716" s="1">
        <f t="shared" si="235"/>
        <v>1</v>
      </c>
      <c r="I2716" s="1">
        <f t="shared" si="234"/>
        <v>17</v>
      </c>
    </row>
    <row r="2717" spans="1:9" x14ac:dyDescent="0.35">
      <c r="A2717" s="321">
        <f t="shared" si="238"/>
        <v>42116.708333326831</v>
      </c>
      <c r="B2717" s="303"/>
      <c r="C2717" s="303">
        <v>2682</v>
      </c>
      <c r="D2717" s="304">
        <f>INDEX(Method_calculation!$J$161:$L$184,Output_interface!I2717,Output_interface!H2717)</f>
        <v>0</v>
      </c>
      <c r="E2717" s="304">
        <f>INDEX(Method_calculation!$J$194:$L$217,Output_interface!I2717,Output_interface!H2717)</f>
        <v>0</v>
      </c>
      <c r="G2717" s="1">
        <f>VLOOKUP(A2717+1/48,Interface!$B$118:$D$483,3)</f>
        <v>3</v>
      </c>
      <c r="H2717" s="1">
        <f t="shared" si="235"/>
        <v>1</v>
      </c>
      <c r="I2717" s="1">
        <f t="shared" si="234"/>
        <v>18</v>
      </c>
    </row>
    <row r="2718" spans="1:9" x14ac:dyDescent="0.35">
      <c r="A2718" s="321">
        <f t="shared" si="238"/>
        <v>42116.749999993495</v>
      </c>
      <c r="B2718" s="303"/>
      <c r="C2718" s="303">
        <v>2683</v>
      </c>
      <c r="D2718" s="304">
        <f>INDEX(Method_calculation!$J$161:$L$184,Output_interface!I2718,Output_interface!H2718)</f>
        <v>0</v>
      </c>
      <c r="E2718" s="304">
        <f>INDEX(Method_calculation!$J$194:$L$217,Output_interface!I2718,Output_interface!H2718)</f>
        <v>0</v>
      </c>
      <c r="G2718" s="1">
        <f>VLOOKUP(A2718+1/48,Interface!$B$118:$D$483,3)</f>
        <v>3</v>
      </c>
      <c r="H2718" s="1">
        <f t="shared" si="235"/>
        <v>1</v>
      </c>
      <c r="I2718" s="1">
        <f t="shared" si="234"/>
        <v>19</v>
      </c>
    </row>
    <row r="2719" spans="1:9" x14ac:dyDescent="0.35">
      <c r="A2719" s="321">
        <f t="shared" si="238"/>
        <v>42116.79166666016</v>
      </c>
      <c r="B2719" s="303"/>
      <c r="C2719" s="303">
        <v>2684</v>
      </c>
      <c r="D2719" s="304">
        <f>INDEX(Method_calculation!$J$161:$L$184,Output_interface!I2719,Output_interface!H2719)</f>
        <v>0</v>
      </c>
      <c r="E2719" s="304">
        <f>INDEX(Method_calculation!$J$194:$L$217,Output_interface!I2719,Output_interface!H2719)</f>
        <v>0</v>
      </c>
      <c r="G2719" s="1">
        <f>VLOOKUP(A2719+1/48,Interface!$B$118:$D$483,3)</f>
        <v>3</v>
      </c>
      <c r="H2719" s="1">
        <f t="shared" si="235"/>
        <v>1</v>
      </c>
      <c r="I2719" s="1">
        <f t="shared" si="234"/>
        <v>20</v>
      </c>
    </row>
    <row r="2720" spans="1:9" x14ac:dyDescent="0.35">
      <c r="A2720" s="321">
        <f t="shared" si="238"/>
        <v>42116.833333326824</v>
      </c>
      <c r="B2720" s="303"/>
      <c r="C2720" s="303">
        <v>2685</v>
      </c>
      <c r="D2720" s="304">
        <f>INDEX(Method_calculation!$J$161:$L$184,Output_interface!I2720,Output_interface!H2720)</f>
        <v>0</v>
      </c>
      <c r="E2720" s="304">
        <f>INDEX(Method_calculation!$J$194:$L$217,Output_interface!I2720,Output_interface!H2720)</f>
        <v>0</v>
      </c>
      <c r="G2720" s="1">
        <f>VLOOKUP(A2720+1/48,Interface!$B$118:$D$483,3)</f>
        <v>3</v>
      </c>
      <c r="H2720" s="1">
        <f t="shared" si="235"/>
        <v>1</v>
      </c>
      <c r="I2720" s="1">
        <f t="shared" si="234"/>
        <v>21</v>
      </c>
    </row>
    <row r="2721" spans="1:9" x14ac:dyDescent="0.35">
      <c r="A2721" s="321">
        <f t="shared" si="238"/>
        <v>42116.874999993488</v>
      </c>
      <c r="B2721" s="303"/>
      <c r="C2721" s="303">
        <v>2686</v>
      </c>
      <c r="D2721" s="304">
        <f>INDEX(Method_calculation!$J$161:$L$184,Output_interface!I2721,Output_interface!H2721)</f>
        <v>0</v>
      </c>
      <c r="E2721" s="304">
        <f>INDEX(Method_calculation!$J$194:$L$217,Output_interface!I2721,Output_interface!H2721)</f>
        <v>0</v>
      </c>
      <c r="G2721" s="1">
        <f>VLOOKUP(A2721+1/48,Interface!$B$118:$D$483,3)</f>
        <v>3</v>
      </c>
      <c r="H2721" s="1">
        <f t="shared" si="235"/>
        <v>1</v>
      </c>
      <c r="I2721" s="1">
        <f t="shared" si="234"/>
        <v>22</v>
      </c>
    </row>
    <row r="2722" spans="1:9" x14ac:dyDescent="0.35">
      <c r="A2722" s="321">
        <f t="shared" si="238"/>
        <v>42116.916666660152</v>
      </c>
      <c r="B2722" s="303"/>
      <c r="C2722" s="303">
        <v>2687</v>
      </c>
      <c r="D2722" s="304">
        <f>INDEX(Method_calculation!$J$161:$L$184,Output_interface!I2722,Output_interface!H2722)</f>
        <v>0</v>
      </c>
      <c r="E2722" s="304">
        <f>INDEX(Method_calculation!$J$194:$L$217,Output_interface!I2722,Output_interface!H2722)</f>
        <v>0</v>
      </c>
      <c r="G2722" s="1">
        <f>VLOOKUP(A2722+1/48,Interface!$B$118:$D$483,3)</f>
        <v>3</v>
      </c>
      <c r="H2722" s="1">
        <f t="shared" si="235"/>
        <v>1</v>
      </c>
      <c r="I2722" s="1">
        <f t="shared" si="234"/>
        <v>23</v>
      </c>
    </row>
    <row r="2723" spans="1:9" x14ac:dyDescent="0.35">
      <c r="A2723" s="322">
        <f t="shared" si="238"/>
        <v>42116.958333326817</v>
      </c>
      <c r="B2723" s="306"/>
      <c r="C2723" s="306">
        <v>2688</v>
      </c>
      <c r="D2723" s="307">
        <f>INDEX(Method_calculation!$J$161:$L$184,Output_interface!I2723,Output_interface!H2723)</f>
        <v>0</v>
      </c>
      <c r="E2723" s="307">
        <f>INDEX(Method_calculation!$J$194:$L$217,Output_interface!I2723,Output_interface!H2723)</f>
        <v>0</v>
      </c>
      <c r="G2723" s="1">
        <f>VLOOKUP(A2723+1/48,Interface!$B$118:$D$483,3)</f>
        <v>3</v>
      </c>
      <c r="H2723" s="1">
        <f t="shared" si="235"/>
        <v>1</v>
      </c>
      <c r="I2723" s="1">
        <f t="shared" si="234"/>
        <v>24</v>
      </c>
    </row>
    <row r="2724" spans="1:9" x14ac:dyDescent="0.35">
      <c r="A2724" s="299">
        <f t="shared" si="238"/>
        <v>42116.999999993481</v>
      </c>
      <c r="B2724" s="300" t="str">
        <f t="shared" ref="B2724" si="239">INDEX($H$27:$H$29,H2724)</f>
        <v>Workday</v>
      </c>
      <c r="C2724" s="300">
        <v>2689</v>
      </c>
      <c r="D2724" s="301">
        <f>INDEX(Method_calculation!$J$161:$L$184,Output_interface!I2724,Output_interface!H2724)</f>
        <v>0</v>
      </c>
      <c r="E2724" s="301">
        <f>INDEX(Method_calculation!$J$194:$L$217,Output_interface!I2724,Output_interface!H2724)</f>
        <v>0</v>
      </c>
      <c r="G2724" s="1">
        <f>VLOOKUP(A2724+1/48,Interface!$B$118:$D$483,3)</f>
        <v>4</v>
      </c>
      <c r="H2724" s="1">
        <f t="shared" si="235"/>
        <v>1</v>
      </c>
      <c r="I2724" s="1">
        <f t="shared" ref="I2724:I2787" si="240">MOD(C2724-1,24)+1</f>
        <v>1</v>
      </c>
    </row>
    <row r="2725" spans="1:9" x14ac:dyDescent="0.35">
      <c r="A2725" s="321">
        <f t="shared" si="238"/>
        <v>42117.041666660145</v>
      </c>
      <c r="B2725" s="303"/>
      <c r="C2725" s="303">
        <v>2690</v>
      </c>
      <c r="D2725" s="304">
        <f>INDEX(Method_calculation!$J$161:$L$184,Output_interface!I2725,Output_interface!H2725)</f>
        <v>0</v>
      </c>
      <c r="E2725" s="304">
        <f>INDEX(Method_calculation!$J$194:$L$217,Output_interface!I2725,Output_interface!H2725)</f>
        <v>0</v>
      </c>
      <c r="G2725" s="1">
        <f>VLOOKUP(A2725+1/48,Interface!$B$118:$D$483,3)</f>
        <v>4</v>
      </c>
      <c r="H2725" s="1">
        <f t="shared" ref="H2725:H2788" si="241">IF(G2725=7,3,IF(G2725=6,2,1))</f>
        <v>1</v>
      </c>
      <c r="I2725" s="1">
        <f t="shared" si="240"/>
        <v>2</v>
      </c>
    </row>
    <row r="2726" spans="1:9" x14ac:dyDescent="0.35">
      <c r="A2726" s="321">
        <f t="shared" si="238"/>
        <v>42117.083333326809</v>
      </c>
      <c r="B2726" s="303"/>
      <c r="C2726" s="303">
        <v>2691</v>
      </c>
      <c r="D2726" s="304">
        <f>INDEX(Method_calculation!$J$161:$L$184,Output_interface!I2726,Output_interface!H2726)</f>
        <v>0</v>
      </c>
      <c r="E2726" s="304">
        <f>INDEX(Method_calculation!$J$194:$L$217,Output_interface!I2726,Output_interface!H2726)</f>
        <v>0</v>
      </c>
      <c r="G2726" s="1">
        <f>VLOOKUP(A2726+1/48,Interface!$B$118:$D$483,3)</f>
        <v>4</v>
      </c>
      <c r="H2726" s="1">
        <f t="shared" si="241"/>
        <v>1</v>
      </c>
      <c r="I2726" s="1">
        <f t="shared" si="240"/>
        <v>3</v>
      </c>
    </row>
    <row r="2727" spans="1:9" x14ac:dyDescent="0.35">
      <c r="A2727" s="321">
        <f t="shared" si="238"/>
        <v>42117.124999993473</v>
      </c>
      <c r="B2727" s="303"/>
      <c r="C2727" s="303">
        <v>2692</v>
      </c>
      <c r="D2727" s="304">
        <f>INDEX(Method_calculation!$J$161:$L$184,Output_interface!I2727,Output_interface!H2727)</f>
        <v>0</v>
      </c>
      <c r="E2727" s="304">
        <f>INDEX(Method_calculation!$J$194:$L$217,Output_interface!I2727,Output_interface!H2727)</f>
        <v>0</v>
      </c>
      <c r="G2727" s="1">
        <f>VLOOKUP(A2727+1/48,Interface!$B$118:$D$483,3)</f>
        <v>4</v>
      </c>
      <c r="H2727" s="1">
        <f t="shared" si="241"/>
        <v>1</v>
      </c>
      <c r="I2727" s="1">
        <f t="shared" si="240"/>
        <v>4</v>
      </c>
    </row>
    <row r="2728" spans="1:9" x14ac:dyDescent="0.35">
      <c r="A2728" s="321">
        <f t="shared" si="238"/>
        <v>42117.166666660138</v>
      </c>
      <c r="B2728" s="303"/>
      <c r="C2728" s="303">
        <v>2693</v>
      </c>
      <c r="D2728" s="304">
        <f>INDEX(Method_calculation!$J$161:$L$184,Output_interface!I2728,Output_interface!H2728)</f>
        <v>0</v>
      </c>
      <c r="E2728" s="304">
        <f>INDEX(Method_calculation!$J$194:$L$217,Output_interface!I2728,Output_interface!H2728)</f>
        <v>0</v>
      </c>
      <c r="G2728" s="1">
        <f>VLOOKUP(A2728+1/48,Interface!$B$118:$D$483,3)</f>
        <v>4</v>
      </c>
      <c r="H2728" s="1">
        <f t="shared" si="241"/>
        <v>1</v>
      </c>
      <c r="I2728" s="1">
        <f t="shared" si="240"/>
        <v>5</v>
      </c>
    </row>
    <row r="2729" spans="1:9" x14ac:dyDescent="0.35">
      <c r="A2729" s="321">
        <f t="shared" si="238"/>
        <v>42117.208333326802</v>
      </c>
      <c r="B2729" s="303"/>
      <c r="C2729" s="303">
        <v>2694</v>
      </c>
      <c r="D2729" s="304">
        <f>INDEX(Method_calculation!$J$161:$L$184,Output_interface!I2729,Output_interface!H2729)</f>
        <v>0</v>
      </c>
      <c r="E2729" s="304">
        <f>INDEX(Method_calculation!$J$194:$L$217,Output_interface!I2729,Output_interface!H2729)</f>
        <v>0</v>
      </c>
      <c r="G2729" s="1">
        <f>VLOOKUP(A2729+1/48,Interface!$B$118:$D$483,3)</f>
        <v>4</v>
      </c>
      <c r="H2729" s="1">
        <f t="shared" si="241"/>
        <v>1</v>
      </c>
      <c r="I2729" s="1">
        <f t="shared" si="240"/>
        <v>6</v>
      </c>
    </row>
    <row r="2730" spans="1:9" x14ac:dyDescent="0.35">
      <c r="A2730" s="321">
        <f t="shared" si="238"/>
        <v>42117.249999993466</v>
      </c>
      <c r="B2730" s="303"/>
      <c r="C2730" s="303">
        <v>2695</v>
      </c>
      <c r="D2730" s="304">
        <f>INDEX(Method_calculation!$J$161:$L$184,Output_interface!I2730,Output_interface!H2730)</f>
        <v>0</v>
      </c>
      <c r="E2730" s="304">
        <f>INDEX(Method_calculation!$J$194:$L$217,Output_interface!I2730,Output_interface!H2730)</f>
        <v>0</v>
      </c>
      <c r="G2730" s="1">
        <f>VLOOKUP(A2730+1/48,Interface!$B$118:$D$483,3)</f>
        <v>4</v>
      </c>
      <c r="H2730" s="1">
        <f t="shared" si="241"/>
        <v>1</v>
      </c>
      <c r="I2730" s="1">
        <f t="shared" si="240"/>
        <v>7</v>
      </c>
    </row>
    <row r="2731" spans="1:9" x14ac:dyDescent="0.35">
      <c r="A2731" s="321">
        <f t="shared" si="238"/>
        <v>42117.29166666013</v>
      </c>
      <c r="B2731" s="303"/>
      <c r="C2731" s="303">
        <v>2696</v>
      </c>
      <c r="D2731" s="304">
        <f>INDEX(Method_calculation!$J$161:$L$184,Output_interface!I2731,Output_interface!H2731)</f>
        <v>0</v>
      </c>
      <c r="E2731" s="304">
        <f>INDEX(Method_calculation!$J$194:$L$217,Output_interface!I2731,Output_interface!H2731)</f>
        <v>0</v>
      </c>
      <c r="G2731" s="1">
        <f>VLOOKUP(A2731+1/48,Interface!$B$118:$D$483,3)</f>
        <v>4</v>
      </c>
      <c r="H2731" s="1">
        <f t="shared" si="241"/>
        <v>1</v>
      </c>
      <c r="I2731" s="1">
        <f t="shared" si="240"/>
        <v>8</v>
      </c>
    </row>
    <row r="2732" spans="1:9" x14ac:dyDescent="0.35">
      <c r="A2732" s="321">
        <f t="shared" si="238"/>
        <v>42117.333333326795</v>
      </c>
      <c r="B2732" s="303"/>
      <c r="C2732" s="303">
        <v>2697</v>
      </c>
      <c r="D2732" s="304">
        <f>INDEX(Method_calculation!$J$161:$L$184,Output_interface!I2732,Output_interface!H2732)</f>
        <v>0</v>
      </c>
      <c r="E2732" s="304">
        <f>INDEX(Method_calculation!$J$194:$L$217,Output_interface!I2732,Output_interface!H2732)</f>
        <v>0</v>
      </c>
      <c r="G2732" s="1">
        <f>VLOOKUP(A2732+1/48,Interface!$B$118:$D$483,3)</f>
        <v>4</v>
      </c>
      <c r="H2732" s="1">
        <f t="shared" si="241"/>
        <v>1</v>
      </c>
      <c r="I2732" s="1">
        <f t="shared" si="240"/>
        <v>9</v>
      </c>
    </row>
    <row r="2733" spans="1:9" x14ac:dyDescent="0.35">
      <c r="A2733" s="321">
        <f t="shared" si="238"/>
        <v>42117.374999993459</v>
      </c>
      <c r="B2733" s="303"/>
      <c r="C2733" s="303">
        <v>2698</v>
      </c>
      <c r="D2733" s="304">
        <f>INDEX(Method_calculation!$J$161:$L$184,Output_interface!I2733,Output_interface!H2733)</f>
        <v>0</v>
      </c>
      <c r="E2733" s="304">
        <f>INDEX(Method_calculation!$J$194:$L$217,Output_interface!I2733,Output_interface!H2733)</f>
        <v>0</v>
      </c>
      <c r="G2733" s="1">
        <f>VLOOKUP(A2733+1/48,Interface!$B$118:$D$483,3)</f>
        <v>4</v>
      </c>
      <c r="H2733" s="1">
        <f t="shared" si="241"/>
        <v>1</v>
      </c>
      <c r="I2733" s="1">
        <f t="shared" si="240"/>
        <v>10</v>
      </c>
    </row>
    <row r="2734" spans="1:9" x14ac:dyDescent="0.35">
      <c r="A2734" s="321">
        <f t="shared" si="238"/>
        <v>42117.416666660123</v>
      </c>
      <c r="B2734" s="303"/>
      <c r="C2734" s="303">
        <v>2699</v>
      </c>
      <c r="D2734" s="304">
        <f>INDEX(Method_calculation!$J$161:$L$184,Output_interface!I2734,Output_interface!H2734)</f>
        <v>0</v>
      </c>
      <c r="E2734" s="304">
        <f>INDEX(Method_calculation!$J$194:$L$217,Output_interface!I2734,Output_interface!H2734)</f>
        <v>0</v>
      </c>
      <c r="G2734" s="1">
        <f>VLOOKUP(A2734+1/48,Interface!$B$118:$D$483,3)</f>
        <v>4</v>
      </c>
      <c r="H2734" s="1">
        <f t="shared" si="241"/>
        <v>1</v>
      </c>
      <c r="I2734" s="1">
        <f t="shared" si="240"/>
        <v>11</v>
      </c>
    </row>
    <row r="2735" spans="1:9" x14ac:dyDescent="0.35">
      <c r="A2735" s="321">
        <f t="shared" si="238"/>
        <v>42117.458333326787</v>
      </c>
      <c r="B2735" s="303"/>
      <c r="C2735" s="303">
        <v>2700</v>
      </c>
      <c r="D2735" s="304">
        <f>INDEX(Method_calculation!$J$161:$L$184,Output_interface!I2735,Output_interface!H2735)</f>
        <v>0</v>
      </c>
      <c r="E2735" s="304">
        <f>INDEX(Method_calculation!$J$194:$L$217,Output_interface!I2735,Output_interface!H2735)</f>
        <v>0</v>
      </c>
      <c r="G2735" s="1">
        <f>VLOOKUP(A2735+1/48,Interface!$B$118:$D$483,3)</f>
        <v>4</v>
      </c>
      <c r="H2735" s="1">
        <f t="shared" si="241"/>
        <v>1</v>
      </c>
      <c r="I2735" s="1">
        <f t="shared" si="240"/>
        <v>12</v>
      </c>
    </row>
    <row r="2736" spans="1:9" x14ac:dyDescent="0.35">
      <c r="A2736" s="321">
        <f t="shared" si="238"/>
        <v>42117.499999993452</v>
      </c>
      <c r="B2736" s="303"/>
      <c r="C2736" s="303">
        <v>2701</v>
      </c>
      <c r="D2736" s="304">
        <f>INDEX(Method_calculation!$J$161:$L$184,Output_interface!I2736,Output_interface!H2736)</f>
        <v>0</v>
      </c>
      <c r="E2736" s="304">
        <f>INDEX(Method_calculation!$J$194:$L$217,Output_interface!I2736,Output_interface!H2736)</f>
        <v>0</v>
      </c>
      <c r="G2736" s="1">
        <f>VLOOKUP(A2736+1/48,Interface!$B$118:$D$483,3)</f>
        <v>4</v>
      </c>
      <c r="H2736" s="1">
        <f t="shared" si="241"/>
        <v>1</v>
      </c>
      <c r="I2736" s="1">
        <f t="shared" si="240"/>
        <v>13</v>
      </c>
    </row>
    <row r="2737" spans="1:9" x14ac:dyDescent="0.35">
      <c r="A2737" s="321">
        <f t="shared" si="238"/>
        <v>42117.541666660116</v>
      </c>
      <c r="B2737" s="303"/>
      <c r="C2737" s="303">
        <v>2702</v>
      </c>
      <c r="D2737" s="304">
        <f>INDEX(Method_calculation!$J$161:$L$184,Output_interface!I2737,Output_interface!H2737)</f>
        <v>0</v>
      </c>
      <c r="E2737" s="304">
        <f>INDEX(Method_calculation!$J$194:$L$217,Output_interface!I2737,Output_interface!H2737)</f>
        <v>0</v>
      </c>
      <c r="G2737" s="1">
        <f>VLOOKUP(A2737+1/48,Interface!$B$118:$D$483,3)</f>
        <v>4</v>
      </c>
      <c r="H2737" s="1">
        <f t="shared" si="241"/>
        <v>1</v>
      </c>
      <c r="I2737" s="1">
        <f t="shared" si="240"/>
        <v>14</v>
      </c>
    </row>
    <row r="2738" spans="1:9" x14ac:dyDescent="0.35">
      <c r="A2738" s="321">
        <f t="shared" si="238"/>
        <v>42117.58333332678</v>
      </c>
      <c r="B2738" s="303"/>
      <c r="C2738" s="303">
        <v>2703</v>
      </c>
      <c r="D2738" s="304">
        <f>INDEX(Method_calculation!$J$161:$L$184,Output_interface!I2738,Output_interface!H2738)</f>
        <v>0</v>
      </c>
      <c r="E2738" s="304">
        <f>INDEX(Method_calculation!$J$194:$L$217,Output_interface!I2738,Output_interface!H2738)</f>
        <v>0</v>
      </c>
      <c r="G2738" s="1">
        <f>VLOOKUP(A2738+1/48,Interface!$B$118:$D$483,3)</f>
        <v>4</v>
      </c>
      <c r="H2738" s="1">
        <f t="shared" si="241"/>
        <v>1</v>
      </c>
      <c r="I2738" s="1">
        <f t="shared" si="240"/>
        <v>15</v>
      </c>
    </row>
    <row r="2739" spans="1:9" x14ac:dyDescent="0.35">
      <c r="A2739" s="321">
        <f t="shared" si="238"/>
        <v>42117.624999993444</v>
      </c>
      <c r="B2739" s="303"/>
      <c r="C2739" s="303">
        <v>2704</v>
      </c>
      <c r="D2739" s="304">
        <f>INDEX(Method_calculation!$J$161:$L$184,Output_interface!I2739,Output_interface!H2739)</f>
        <v>0</v>
      </c>
      <c r="E2739" s="304">
        <f>INDEX(Method_calculation!$J$194:$L$217,Output_interface!I2739,Output_interface!H2739)</f>
        <v>0</v>
      </c>
      <c r="G2739" s="1">
        <f>VLOOKUP(A2739+1/48,Interface!$B$118:$D$483,3)</f>
        <v>4</v>
      </c>
      <c r="H2739" s="1">
        <f t="shared" si="241"/>
        <v>1</v>
      </c>
      <c r="I2739" s="1">
        <f t="shared" si="240"/>
        <v>16</v>
      </c>
    </row>
    <row r="2740" spans="1:9" x14ac:dyDescent="0.35">
      <c r="A2740" s="321">
        <f t="shared" si="238"/>
        <v>42117.666666660109</v>
      </c>
      <c r="B2740" s="303"/>
      <c r="C2740" s="303">
        <v>2705</v>
      </c>
      <c r="D2740" s="304">
        <f>INDEX(Method_calculation!$J$161:$L$184,Output_interface!I2740,Output_interface!H2740)</f>
        <v>0</v>
      </c>
      <c r="E2740" s="304">
        <f>INDEX(Method_calculation!$J$194:$L$217,Output_interface!I2740,Output_interface!H2740)</f>
        <v>0</v>
      </c>
      <c r="G2740" s="1">
        <f>VLOOKUP(A2740+1/48,Interface!$B$118:$D$483,3)</f>
        <v>4</v>
      </c>
      <c r="H2740" s="1">
        <f t="shared" si="241"/>
        <v>1</v>
      </c>
      <c r="I2740" s="1">
        <f t="shared" si="240"/>
        <v>17</v>
      </c>
    </row>
    <row r="2741" spans="1:9" x14ac:dyDescent="0.35">
      <c r="A2741" s="321">
        <f t="shared" si="238"/>
        <v>42117.708333326773</v>
      </c>
      <c r="B2741" s="303"/>
      <c r="C2741" s="303">
        <v>2706</v>
      </c>
      <c r="D2741" s="304">
        <f>INDEX(Method_calculation!$J$161:$L$184,Output_interface!I2741,Output_interface!H2741)</f>
        <v>0</v>
      </c>
      <c r="E2741" s="304">
        <f>INDEX(Method_calculation!$J$194:$L$217,Output_interface!I2741,Output_interface!H2741)</f>
        <v>0</v>
      </c>
      <c r="G2741" s="1">
        <f>VLOOKUP(A2741+1/48,Interface!$B$118:$D$483,3)</f>
        <v>4</v>
      </c>
      <c r="H2741" s="1">
        <f t="shared" si="241"/>
        <v>1</v>
      </c>
      <c r="I2741" s="1">
        <f t="shared" si="240"/>
        <v>18</v>
      </c>
    </row>
    <row r="2742" spans="1:9" x14ac:dyDescent="0.35">
      <c r="A2742" s="321">
        <f t="shared" si="238"/>
        <v>42117.749999993437</v>
      </c>
      <c r="B2742" s="303"/>
      <c r="C2742" s="303">
        <v>2707</v>
      </c>
      <c r="D2742" s="304">
        <f>INDEX(Method_calculation!$J$161:$L$184,Output_interface!I2742,Output_interface!H2742)</f>
        <v>0</v>
      </c>
      <c r="E2742" s="304">
        <f>INDEX(Method_calculation!$J$194:$L$217,Output_interface!I2742,Output_interface!H2742)</f>
        <v>0</v>
      </c>
      <c r="G2742" s="1">
        <f>VLOOKUP(A2742+1/48,Interface!$B$118:$D$483,3)</f>
        <v>4</v>
      </c>
      <c r="H2742" s="1">
        <f t="shared" si="241"/>
        <v>1</v>
      </c>
      <c r="I2742" s="1">
        <f t="shared" si="240"/>
        <v>19</v>
      </c>
    </row>
    <row r="2743" spans="1:9" x14ac:dyDescent="0.35">
      <c r="A2743" s="321">
        <f t="shared" si="238"/>
        <v>42117.791666660101</v>
      </c>
      <c r="B2743" s="303"/>
      <c r="C2743" s="303">
        <v>2708</v>
      </c>
      <c r="D2743" s="304">
        <f>INDEX(Method_calculation!$J$161:$L$184,Output_interface!I2743,Output_interface!H2743)</f>
        <v>0</v>
      </c>
      <c r="E2743" s="304">
        <f>INDEX(Method_calculation!$J$194:$L$217,Output_interface!I2743,Output_interface!H2743)</f>
        <v>0</v>
      </c>
      <c r="G2743" s="1">
        <f>VLOOKUP(A2743+1/48,Interface!$B$118:$D$483,3)</f>
        <v>4</v>
      </c>
      <c r="H2743" s="1">
        <f t="shared" si="241"/>
        <v>1</v>
      </c>
      <c r="I2743" s="1">
        <f t="shared" si="240"/>
        <v>20</v>
      </c>
    </row>
    <row r="2744" spans="1:9" x14ac:dyDescent="0.35">
      <c r="A2744" s="321">
        <f t="shared" si="238"/>
        <v>42117.833333326766</v>
      </c>
      <c r="B2744" s="303"/>
      <c r="C2744" s="303">
        <v>2709</v>
      </c>
      <c r="D2744" s="304">
        <f>INDEX(Method_calculation!$J$161:$L$184,Output_interface!I2744,Output_interface!H2744)</f>
        <v>0</v>
      </c>
      <c r="E2744" s="304">
        <f>INDEX(Method_calculation!$J$194:$L$217,Output_interface!I2744,Output_interface!H2744)</f>
        <v>0</v>
      </c>
      <c r="G2744" s="1">
        <f>VLOOKUP(A2744+1/48,Interface!$B$118:$D$483,3)</f>
        <v>4</v>
      </c>
      <c r="H2744" s="1">
        <f t="shared" si="241"/>
        <v>1</v>
      </c>
      <c r="I2744" s="1">
        <f t="shared" si="240"/>
        <v>21</v>
      </c>
    </row>
    <row r="2745" spans="1:9" x14ac:dyDescent="0.35">
      <c r="A2745" s="321">
        <f t="shared" si="238"/>
        <v>42117.87499999343</v>
      </c>
      <c r="B2745" s="303"/>
      <c r="C2745" s="303">
        <v>2710</v>
      </c>
      <c r="D2745" s="304">
        <f>INDEX(Method_calculation!$J$161:$L$184,Output_interface!I2745,Output_interface!H2745)</f>
        <v>0</v>
      </c>
      <c r="E2745" s="304">
        <f>INDEX(Method_calculation!$J$194:$L$217,Output_interface!I2745,Output_interface!H2745)</f>
        <v>0</v>
      </c>
      <c r="G2745" s="1">
        <f>VLOOKUP(A2745+1/48,Interface!$B$118:$D$483,3)</f>
        <v>4</v>
      </c>
      <c r="H2745" s="1">
        <f t="shared" si="241"/>
        <v>1</v>
      </c>
      <c r="I2745" s="1">
        <f t="shared" si="240"/>
        <v>22</v>
      </c>
    </row>
    <row r="2746" spans="1:9" x14ac:dyDescent="0.35">
      <c r="A2746" s="321">
        <f t="shared" si="238"/>
        <v>42117.916666660094</v>
      </c>
      <c r="B2746" s="303"/>
      <c r="C2746" s="303">
        <v>2711</v>
      </c>
      <c r="D2746" s="304">
        <f>INDEX(Method_calculation!$J$161:$L$184,Output_interface!I2746,Output_interface!H2746)</f>
        <v>0</v>
      </c>
      <c r="E2746" s="304">
        <f>INDEX(Method_calculation!$J$194:$L$217,Output_interface!I2746,Output_interface!H2746)</f>
        <v>0</v>
      </c>
      <c r="G2746" s="1">
        <f>VLOOKUP(A2746+1/48,Interface!$B$118:$D$483,3)</f>
        <v>4</v>
      </c>
      <c r="H2746" s="1">
        <f t="shared" si="241"/>
        <v>1</v>
      </c>
      <c r="I2746" s="1">
        <f t="shared" si="240"/>
        <v>23</v>
      </c>
    </row>
    <row r="2747" spans="1:9" x14ac:dyDescent="0.35">
      <c r="A2747" s="322">
        <f t="shared" si="238"/>
        <v>42117.958333326758</v>
      </c>
      <c r="B2747" s="306"/>
      <c r="C2747" s="306">
        <v>2712</v>
      </c>
      <c r="D2747" s="307">
        <f>INDEX(Method_calculation!$J$161:$L$184,Output_interface!I2747,Output_interface!H2747)</f>
        <v>0</v>
      </c>
      <c r="E2747" s="307">
        <f>INDEX(Method_calculation!$J$194:$L$217,Output_interface!I2747,Output_interface!H2747)</f>
        <v>0</v>
      </c>
      <c r="G2747" s="1">
        <f>VLOOKUP(A2747+1/48,Interface!$B$118:$D$483,3)</f>
        <v>4</v>
      </c>
      <c r="H2747" s="1">
        <f t="shared" si="241"/>
        <v>1</v>
      </c>
      <c r="I2747" s="1">
        <f t="shared" si="240"/>
        <v>24</v>
      </c>
    </row>
    <row r="2748" spans="1:9" x14ac:dyDescent="0.35">
      <c r="A2748" s="299">
        <f t="shared" si="238"/>
        <v>42117.999999993423</v>
      </c>
      <c r="B2748" s="300" t="str">
        <f t="shared" ref="B2748" si="242">INDEX($H$27:$H$29,H2748)</f>
        <v>Workday</v>
      </c>
      <c r="C2748" s="300">
        <v>2713</v>
      </c>
      <c r="D2748" s="301">
        <f>INDEX(Method_calculation!$J$161:$L$184,Output_interface!I2748,Output_interface!H2748)</f>
        <v>0</v>
      </c>
      <c r="E2748" s="301">
        <f>INDEX(Method_calculation!$J$194:$L$217,Output_interface!I2748,Output_interface!H2748)</f>
        <v>0</v>
      </c>
      <c r="G2748" s="1">
        <f>VLOOKUP(A2748+1/48,Interface!$B$118:$D$483,3)</f>
        <v>5</v>
      </c>
      <c r="H2748" s="1">
        <f t="shared" si="241"/>
        <v>1</v>
      </c>
      <c r="I2748" s="1">
        <f t="shared" si="240"/>
        <v>1</v>
      </c>
    </row>
    <row r="2749" spans="1:9" x14ac:dyDescent="0.35">
      <c r="A2749" s="321">
        <f t="shared" si="238"/>
        <v>42118.041666660087</v>
      </c>
      <c r="B2749" s="303"/>
      <c r="C2749" s="303">
        <v>2714</v>
      </c>
      <c r="D2749" s="304">
        <f>INDEX(Method_calculation!$J$161:$L$184,Output_interface!I2749,Output_interface!H2749)</f>
        <v>0</v>
      </c>
      <c r="E2749" s="304">
        <f>INDEX(Method_calculation!$J$194:$L$217,Output_interface!I2749,Output_interface!H2749)</f>
        <v>0</v>
      </c>
      <c r="G2749" s="1">
        <f>VLOOKUP(A2749+1/48,Interface!$B$118:$D$483,3)</f>
        <v>5</v>
      </c>
      <c r="H2749" s="1">
        <f t="shared" si="241"/>
        <v>1</v>
      </c>
      <c r="I2749" s="1">
        <f t="shared" si="240"/>
        <v>2</v>
      </c>
    </row>
    <row r="2750" spans="1:9" x14ac:dyDescent="0.35">
      <c r="A2750" s="321">
        <f t="shared" si="238"/>
        <v>42118.083333326751</v>
      </c>
      <c r="B2750" s="303"/>
      <c r="C2750" s="303">
        <v>2715</v>
      </c>
      <c r="D2750" s="304">
        <f>INDEX(Method_calculation!$J$161:$L$184,Output_interface!I2750,Output_interface!H2750)</f>
        <v>0</v>
      </c>
      <c r="E2750" s="304">
        <f>INDEX(Method_calculation!$J$194:$L$217,Output_interface!I2750,Output_interface!H2750)</f>
        <v>0</v>
      </c>
      <c r="G2750" s="1">
        <f>VLOOKUP(A2750+1/48,Interface!$B$118:$D$483,3)</f>
        <v>5</v>
      </c>
      <c r="H2750" s="1">
        <f t="shared" si="241"/>
        <v>1</v>
      </c>
      <c r="I2750" s="1">
        <f t="shared" si="240"/>
        <v>3</v>
      </c>
    </row>
    <row r="2751" spans="1:9" x14ac:dyDescent="0.35">
      <c r="A2751" s="321">
        <f t="shared" si="238"/>
        <v>42118.124999993415</v>
      </c>
      <c r="B2751" s="303"/>
      <c r="C2751" s="303">
        <v>2716</v>
      </c>
      <c r="D2751" s="304">
        <f>INDEX(Method_calculation!$J$161:$L$184,Output_interface!I2751,Output_interface!H2751)</f>
        <v>0</v>
      </c>
      <c r="E2751" s="304">
        <f>INDEX(Method_calculation!$J$194:$L$217,Output_interface!I2751,Output_interface!H2751)</f>
        <v>0</v>
      </c>
      <c r="G2751" s="1">
        <f>VLOOKUP(A2751+1/48,Interface!$B$118:$D$483,3)</f>
        <v>5</v>
      </c>
      <c r="H2751" s="1">
        <f t="shared" si="241"/>
        <v>1</v>
      </c>
      <c r="I2751" s="1">
        <f t="shared" si="240"/>
        <v>4</v>
      </c>
    </row>
    <row r="2752" spans="1:9" x14ac:dyDescent="0.35">
      <c r="A2752" s="321">
        <f t="shared" si="238"/>
        <v>42118.166666660079</v>
      </c>
      <c r="B2752" s="303"/>
      <c r="C2752" s="303">
        <v>2717</v>
      </c>
      <c r="D2752" s="304">
        <f>INDEX(Method_calculation!$J$161:$L$184,Output_interface!I2752,Output_interface!H2752)</f>
        <v>0</v>
      </c>
      <c r="E2752" s="304">
        <f>INDEX(Method_calculation!$J$194:$L$217,Output_interface!I2752,Output_interface!H2752)</f>
        <v>0</v>
      </c>
      <c r="G2752" s="1">
        <f>VLOOKUP(A2752+1/48,Interface!$B$118:$D$483,3)</f>
        <v>5</v>
      </c>
      <c r="H2752" s="1">
        <f t="shared" si="241"/>
        <v>1</v>
      </c>
      <c r="I2752" s="1">
        <f t="shared" si="240"/>
        <v>5</v>
      </c>
    </row>
    <row r="2753" spans="1:9" x14ac:dyDescent="0.35">
      <c r="A2753" s="321">
        <f t="shared" si="238"/>
        <v>42118.208333326744</v>
      </c>
      <c r="B2753" s="303"/>
      <c r="C2753" s="303">
        <v>2718</v>
      </c>
      <c r="D2753" s="304">
        <f>INDEX(Method_calculation!$J$161:$L$184,Output_interface!I2753,Output_interface!H2753)</f>
        <v>0</v>
      </c>
      <c r="E2753" s="304">
        <f>INDEX(Method_calculation!$J$194:$L$217,Output_interface!I2753,Output_interface!H2753)</f>
        <v>0</v>
      </c>
      <c r="G2753" s="1">
        <f>VLOOKUP(A2753+1/48,Interface!$B$118:$D$483,3)</f>
        <v>5</v>
      </c>
      <c r="H2753" s="1">
        <f t="shared" si="241"/>
        <v>1</v>
      </c>
      <c r="I2753" s="1">
        <f t="shared" si="240"/>
        <v>6</v>
      </c>
    </row>
    <row r="2754" spans="1:9" x14ac:dyDescent="0.35">
      <c r="A2754" s="321">
        <f t="shared" si="238"/>
        <v>42118.249999993408</v>
      </c>
      <c r="B2754" s="303"/>
      <c r="C2754" s="303">
        <v>2719</v>
      </c>
      <c r="D2754" s="304">
        <f>INDEX(Method_calculation!$J$161:$L$184,Output_interface!I2754,Output_interface!H2754)</f>
        <v>0</v>
      </c>
      <c r="E2754" s="304">
        <f>INDEX(Method_calculation!$J$194:$L$217,Output_interface!I2754,Output_interface!H2754)</f>
        <v>0</v>
      </c>
      <c r="G2754" s="1">
        <f>VLOOKUP(A2754+1/48,Interface!$B$118:$D$483,3)</f>
        <v>5</v>
      </c>
      <c r="H2754" s="1">
        <f t="shared" si="241"/>
        <v>1</v>
      </c>
      <c r="I2754" s="1">
        <f t="shared" si="240"/>
        <v>7</v>
      </c>
    </row>
    <row r="2755" spans="1:9" x14ac:dyDescent="0.35">
      <c r="A2755" s="321">
        <f t="shared" si="238"/>
        <v>42118.291666660072</v>
      </c>
      <c r="B2755" s="303"/>
      <c r="C2755" s="303">
        <v>2720</v>
      </c>
      <c r="D2755" s="304">
        <f>INDEX(Method_calculation!$J$161:$L$184,Output_interface!I2755,Output_interface!H2755)</f>
        <v>0</v>
      </c>
      <c r="E2755" s="304">
        <f>INDEX(Method_calculation!$J$194:$L$217,Output_interface!I2755,Output_interface!H2755)</f>
        <v>0</v>
      </c>
      <c r="G2755" s="1">
        <f>VLOOKUP(A2755+1/48,Interface!$B$118:$D$483,3)</f>
        <v>5</v>
      </c>
      <c r="H2755" s="1">
        <f t="shared" si="241"/>
        <v>1</v>
      </c>
      <c r="I2755" s="1">
        <f t="shared" si="240"/>
        <v>8</v>
      </c>
    </row>
    <row r="2756" spans="1:9" x14ac:dyDescent="0.35">
      <c r="A2756" s="321">
        <f t="shared" si="238"/>
        <v>42118.333333326736</v>
      </c>
      <c r="B2756" s="303"/>
      <c r="C2756" s="303">
        <v>2721</v>
      </c>
      <c r="D2756" s="304">
        <f>INDEX(Method_calculation!$J$161:$L$184,Output_interface!I2756,Output_interface!H2756)</f>
        <v>0</v>
      </c>
      <c r="E2756" s="304">
        <f>INDEX(Method_calculation!$J$194:$L$217,Output_interface!I2756,Output_interface!H2756)</f>
        <v>0</v>
      </c>
      <c r="G2756" s="1">
        <f>VLOOKUP(A2756+1/48,Interface!$B$118:$D$483,3)</f>
        <v>5</v>
      </c>
      <c r="H2756" s="1">
        <f t="shared" si="241"/>
        <v>1</v>
      </c>
      <c r="I2756" s="1">
        <f t="shared" si="240"/>
        <v>9</v>
      </c>
    </row>
    <row r="2757" spans="1:9" x14ac:dyDescent="0.35">
      <c r="A2757" s="321">
        <f t="shared" si="238"/>
        <v>42118.374999993401</v>
      </c>
      <c r="B2757" s="303"/>
      <c r="C2757" s="303">
        <v>2722</v>
      </c>
      <c r="D2757" s="304">
        <f>INDEX(Method_calculation!$J$161:$L$184,Output_interface!I2757,Output_interface!H2757)</f>
        <v>0</v>
      </c>
      <c r="E2757" s="304">
        <f>INDEX(Method_calculation!$J$194:$L$217,Output_interface!I2757,Output_interface!H2757)</f>
        <v>0</v>
      </c>
      <c r="G2757" s="1">
        <f>VLOOKUP(A2757+1/48,Interface!$B$118:$D$483,3)</f>
        <v>5</v>
      </c>
      <c r="H2757" s="1">
        <f t="shared" si="241"/>
        <v>1</v>
      </c>
      <c r="I2757" s="1">
        <f t="shared" si="240"/>
        <v>10</v>
      </c>
    </row>
    <row r="2758" spans="1:9" x14ac:dyDescent="0.35">
      <c r="A2758" s="321">
        <f t="shared" si="238"/>
        <v>42118.416666660065</v>
      </c>
      <c r="B2758" s="303"/>
      <c r="C2758" s="303">
        <v>2723</v>
      </c>
      <c r="D2758" s="304">
        <f>INDEX(Method_calculation!$J$161:$L$184,Output_interface!I2758,Output_interface!H2758)</f>
        <v>0</v>
      </c>
      <c r="E2758" s="304">
        <f>INDEX(Method_calculation!$J$194:$L$217,Output_interface!I2758,Output_interface!H2758)</f>
        <v>0</v>
      </c>
      <c r="G2758" s="1">
        <f>VLOOKUP(A2758+1/48,Interface!$B$118:$D$483,3)</f>
        <v>5</v>
      </c>
      <c r="H2758" s="1">
        <f t="shared" si="241"/>
        <v>1</v>
      </c>
      <c r="I2758" s="1">
        <f t="shared" si="240"/>
        <v>11</v>
      </c>
    </row>
    <row r="2759" spans="1:9" x14ac:dyDescent="0.35">
      <c r="A2759" s="321">
        <f t="shared" si="238"/>
        <v>42118.458333326729</v>
      </c>
      <c r="B2759" s="303"/>
      <c r="C2759" s="303">
        <v>2724</v>
      </c>
      <c r="D2759" s="304">
        <f>INDEX(Method_calculation!$J$161:$L$184,Output_interface!I2759,Output_interface!H2759)</f>
        <v>0</v>
      </c>
      <c r="E2759" s="304">
        <f>INDEX(Method_calculation!$J$194:$L$217,Output_interface!I2759,Output_interface!H2759)</f>
        <v>0</v>
      </c>
      <c r="G2759" s="1">
        <f>VLOOKUP(A2759+1/48,Interface!$B$118:$D$483,3)</f>
        <v>5</v>
      </c>
      <c r="H2759" s="1">
        <f t="shared" si="241"/>
        <v>1</v>
      </c>
      <c r="I2759" s="1">
        <f t="shared" si="240"/>
        <v>12</v>
      </c>
    </row>
    <row r="2760" spans="1:9" x14ac:dyDescent="0.35">
      <c r="A2760" s="321">
        <f t="shared" si="238"/>
        <v>42118.499999993393</v>
      </c>
      <c r="B2760" s="303"/>
      <c r="C2760" s="303">
        <v>2725</v>
      </c>
      <c r="D2760" s="304">
        <f>INDEX(Method_calculation!$J$161:$L$184,Output_interface!I2760,Output_interface!H2760)</f>
        <v>0</v>
      </c>
      <c r="E2760" s="304">
        <f>INDEX(Method_calculation!$J$194:$L$217,Output_interface!I2760,Output_interface!H2760)</f>
        <v>0</v>
      </c>
      <c r="G2760" s="1">
        <f>VLOOKUP(A2760+1/48,Interface!$B$118:$D$483,3)</f>
        <v>5</v>
      </c>
      <c r="H2760" s="1">
        <f t="shared" si="241"/>
        <v>1</v>
      </c>
      <c r="I2760" s="1">
        <f t="shared" si="240"/>
        <v>13</v>
      </c>
    </row>
    <row r="2761" spans="1:9" x14ac:dyDescent="0.35">
      <c r="A2761" s="321">
        <f t="shared" si="238"/>
        <v>42118.541666660058</v>
      </c>
      <c r="B2761" s="303"/>
      <c r="C2761" s="303">
        <v>2726</v>
      </c>
      <c r="D2761" s="304">
        <f>INDEX(Method_calculation!$J$161:$L$184,Output_interface!I2761,Output_interface!H2761)</f>
        <v>0</v>
      </c>
      <c r="E2761" s="304">
        <f>INDEX(Method_calculation!$J$194:$L$217,Output_interface!I2761,Output_interface!H2761)</f>
        <v>0</v>
      </c>
      <c r="G2761" s="1">
        <f>VLOOKUP(A2761+1/48,Interface!$B$118:$D$483,3)</f>
        <v>5</v>
      </c>
      <c r="H2761" s="1">
        <f t="shared" si="241"/>
        <v>1</v>
      </c>
      <c r="I2761" s="1">
        <f t="shared" si="240"/>
        <v>14</v>
      </c>
    </row>
    <row r="2762" spans="1:9" x14ac:dyDescent="0.35">
      <c r="A2762" s="321">
        <f t="shared" si="238"/>
        <v>42118.583333326722</v>
      </c>
      <c r="B2762" s="303"/>
      <c r="C2762" s="303">
        <v>2727</v>
      </c>
      <c r="D2762" s="304">
        <f>INDEX(Method_calculation!$J$161:$L$184,Output_interface!I2762,Output_interface!H2762)</f>
        <v>0</v>
      </c>
      <c r="E2762" s="304">
        <f>INDEX(Method_calculation!$J$194:$L$217,Output_interface!I2762,Output_interface!H2762)</f>
        <v>0</v>
      </c>
      <c r="G2762" s="1">
        <f>VLOOKUP(A2762+1/48,Interface!$B$118:$D$483,3)</f>
        <v>5</v>
      </c>
      <c r="H2762" s="1">
        <f t="shared" si="241"/>
        <v>1</v>
      </c>
      <c r="I2762" s="1">
        <f t="shared" si="240"/>
        <v>15</v>
      </c>
    </row>
    <row r="2763" spans="1:9" x14ac:dyDescent="0.35">
      <c r="A2763" s="321">
        <f t="shared" si="238"/>
        <v>42118.624999993386</v>
      </c>
      <c r="B2763" s="303"/>
      <c r="C2763" s="303">
        <v>2728</v>
      </c>
      <c r="D2763" s="304">
        <f>INDEX(Method_calculation!$J$161:$L$184,Output_interface!I2763,Output_interface!H2763)</f>
        <v>0</v>
      </c>
      <c r="E2763" s="304">
        <f>INDEX(Method_calculation!$J$194:$L$217,Output_interface!I2763,Output_interface!H2763)</f>
        <v>0</v>
      </c>
      <c r="G2763" s="1">
        <f>VLOOKUP(A2763+1/48,Interface!$B$118:$D$483,3)</f>
        <v>5</v>
      </c>
      <c r="H2763" s="1">
        <f t="shared" si="241"/>
        <v>1</v>
      </c>
      <c r="I2763" s="1">
        <f t="shared" si="240"/>
        <v>16</v>
      </c>
    </row>
    <row r="2764" spans="1:9" x14ac:dyDescent="0.35">
      <c r="A2764" s="321">
        <f t="shared" si="238"/>
        <v>42118.66666666005</v>
      </c>
      <c r="B2764" s="303"/>
      <c r="C2764" s="303">
        <v>2729</v>
      </c>
      <c r="D2764" s="304">
        <f>INDEX(Method_calculation!$J$161:$L$184,Output_interface!I2764,Output_interface!H2764)</f>
        <v>0</v>
      </c>
      <c r="E2764" s="304">
        <f>INDEX(Method_calculation!$J$194:$L$217,Output_interface!I2764,Output_interface!H2764)</f>
        <v>0</v>
      </c>
      <c r="G2764" s="1">
        <f>VLOOKUP(A2764+1/48,Interface!$B$118:$D$483,3)</f>
        <v>5</v>
      </c>
      <c r="H2764" s="1">
        <f t="shared" si="241"/>
        <v>1</v>
      </c>
      <c r="I2764" s="1">
        <f t="shared" si="240"/>
        <v>17</v>
      </c>
    </row>
    <row r="2765" spans="1:9" x14ac:dyDescent="0.35">
      <c r="A2765" s="321">
        <f t="shared" si="238"/>
        <v>42118.708333326715</v>
      </c>
      <c r="B2765" s="303"/>
      <c r="C2765" s="303">
        <v>2730</v>
      </c>
      <c r="D2765" s="304">
        <f>INDEX(Method_calculation!$J$161:$L$184,Output_interface!I2765,Output_interface!H2765)</f>
        <v>0</v>
      </c>
      <c r="E2765" s="304">
        <f>INDEX(Method_calculation!$J$194:$L$217,Output_interface!I2765,Output_interface!H2765)</f>
        <v>0</v>
      </c>
      <c r="G2765" s="1">
        <f>VLOOKUP(A2765+1/48,Interface!$B$118:$D$483,3)</f>
        <v>5</v>
      </c>
      <c r="H2765" s="1">
        <f t="shared" si="241"/>
        <v>1</v>
      </c>
      <c r="I2765" s="1">
        <f t="shared" si="240"/>
        <v>18</v>
      </c>
    </row>
    <row r="2766" spans="1:9" x14ac:dyDescent="0.35">
      <c r="A2766" s="321">
        <f t="shared" si="238"/>
        <v>42118.749999993379</v>
      </c>
      <c r="B2766" s="303"/>
      <c r="C2766" s="303">
        <v>2731</v>
      </c>
      <c r="D2766" s="304">
        <f>INDEX(Method_calculation!$J$161:$L$184,Output_interface!I2766,Output_interface!H2766)</f>
        <v>0</v>
      </c>
      <c r="E2766" s="304">
        <f>INDEX(Method_calculation!$J$194:$L$217,Output_interface!I2766,Output_interface!H2766)</f>
        <v>0</v>
      </c>
      <c r="G2766" s="1">
        <f>VLOOKUP(A2766+1/48,Interface!$B$118:$D$483,3)</f>
        <v>5</v>
      </c>
      <c r="H2766" s="1">
        <f t="shared" si="241"/>
        <v>1</v>
      </c>
      <c r="I2766" s="1">
        <f t="shared" si="240"/>
        <v>19</v>
      </c>
    </row>
    <row r="2767" spans="1:9" x14ac:dyDescent="0.35">
      <c r="A2767" s="321">
        <f t="shared" si="238"/>
        <v>42118.791666660043</v>
      </c>
      <c r="B2767" s="303"/>
      <c r="C2767" s="303">
        <v>2732</v>
      </c>
      <c r="D2767" s="304">
        <f>INDEX(Method_calculation!$J$161:$L$184,Output_interface!I2767,Output_interface!H2767)</f>
        <v>0</v>
      </c>
      <c r="E2767" s="304">
        <f>INDEX(Method_calculation!$J$194:$L$217,Output_interface!I2767,Output_interface!H2767)</f>
        <v>0</v>
      </c>
      <c r="G2767" s="1">
        <f>VLOOKUP(A2767+1/48,Interface!$B$118:$D$483,3)</f>
        <v>5</v>
      </c>
      <c r="H2767" s="1">
        <f t="shared" si="241"/>
        <v>1</v>
      </c>
      <c r="I2767" s="1">
        <f t="shared" si="240"/>
        <v>20</v>
      </c>
    </row>
    <row r="2768" spans="1:9" x14ac:dyDescent="0.35">
      <c r="A2768" s="321">
        <f t="shared" ref="A2768:A2831" si="243">+A2767+1/24</f>
        <v>42118.833333326707</v>
      </c>
      <c r="B2768" s="303"/>
      <c r="C2768" s="303">
        <v>2733</v>
      </c>
      <c r="D2768" s="304">
        <f>INDEX(Method_calculation!$J$161:$L$184,Output_interface!I2768,Output_interface!H2768)</f>
        <v>0</v>
      </c>
      <c r="E2768" s="304">
        <f>INDEX(Method_calculation!$J$194:$L$217,Output_interface!I2768,Output_interface!H2768)</f>
        <v>0</v>
      </c>
      <c r="G2768" s="1">
        <f>VLOOKUP(A2768+1/48,Interface!$B$118:$D$483,3)</f>
        <v>5</v>
      </c>
      <c r="H2768" s="1">
        <f t="shared" si="241"/>
        <v>1</v>
      </c>
      <c r="I2768" s="1">
        <f t="shared" si="240"/>
        <v>21</v>
      </c>
    </row>
    <row r="2769" spans="1:9" x14ac:dyDescent="0.35">
      <c r="A2769" s="321">
        <f t="shared" si="243"/>
        <v>42118.874999993372</v>
      </c>
      <c r="B2769" s="303"/>
      <c r="C2769" s="303">
        <v>2734</v>
      </c>
      <c r="D2769" s="304">
        <f>INDEX(Method_calculation!$J$161:$L$184,Output_interface!I2769,Output_interface!H2769)</f>
        <v>0</v>
      </c>
      <c r="E2769" s="304">
        <f>INDEX(Method_calculation!$J$194:$L$217,Output_interface!I2769,Output_interface!H2769)</f>
        <v>0</v>
      </c>
      <c r="G2769" s="1">
        <f>VLOOKUP(A2769+1/48,Interface!$B$118:$D$483,3)</f>
        <v>5</v>
      </c>
      <c r="H2769" s="1">
        <f t="shared" si="241"/>
        <v>1</v>
      </c>
      <c r="I2769" s="1">
        <f t="shared" si="240"/>
        <v>22</v>
      </c>
    </row>
    <row r="2770" spans="1:9" x14ac:dyDescent="0.35">
      <c r="A2770" s="321">
        <f t="shared" si="243"/>
        <v>42118.916666660036</v>
      </c>
      <c r="B2770" s="303"/>
      <c r="C2770" s="303">
        <v>2735</v>
      </c>
      <c r="D2770" s="304">
        <f>INDEX(Method_calculation!$J$161:$L$184,Output_interface!I2770,Output_interface!H2770)</f>
        <v>0</v>
      </c>
      <c r="E2770" s="304">
        <f>INDEX(Method_calculation!$J$194:$L$217,Output_interface!I2770,Output_interface!H2770)</f>
        <v>0</v>
      </c>
      <c r="G2770" s="1">
        <f>VLOOKUP(A2770+1/48,Interface!$B$118:$D$483,3)</f>
        <v>5</v>
      </c>
      <c r="H2770" s="1">
        <f t="shared" si="241"/>
        <v>1</v>
      </c>
      <c r="I2770" s="1">
        <f t="shared" si="240"/>
        <v>23</v>
      </c>
    </row>
    <row r="2771" spans="1:9" x14ac:dyDescent="0.35">
      <c r="A2771" s="322">
        <f t="shared" si="243"/>
        <v>42118.9583333267</v>
      </c>
      <c r="B2771" s="306"/>
      <c r="C2771" s="306">
        <v>2736</v>
      </c>
      <c r="D2771" s="307">
        <f>INDEX(Method_calculation!$J$161:$L$184,Output_interface!I2771,Output_interface!H2771)</f>
        <v>0</v>
      </c>
      <c r="E2771" s="307">
        <f>INDEX(Method_calculation!$J$194:$L$217,Output_interface!I2771,Output_interface!H2771)</f>
        <v>0</v>
      </c>
      <c r="G2771" s="1">
        <f>VLOOKUP(A2771+1/48,Interface!$B$118:$D$483,3)</f>
        <v>5</v>
      </c>
      <c r="H2771" s="1">
        <f t="shared" si="241"/>
        <v>1</v>
      </c>
      <c r="I2771" s="1">
        <f t="shared" si="240"/>
        <v>24</v>
      </c>
    </row>
    <row r="2772" spans="1:9" x14ac:dyDescent="0.35">
      <c r="A2772" s="299">
        <f t="shared" si="243"/>
        <v>42118.999999993364</v>
      </c>
      <c r="B2772" s="300" t="str">
        <f t="shared" ref="B2772" si="244">INDEX($H$27:$H$29,H2772)</f>
        <v>Saturday</v>
      </c>
      <c r="C2772" s="300">
        <v>2737</v>
      </c>
      <c r="D2772" s="301">
        <f>INDEX(Method_calculation!$J$161:$L$184,Output_interface!I2772,Output_interface!H2772)</f>
        <v>0</v>
      </c>
      <c r="E2772" s="301">
        <f>INDEX(Method_calculation!$J$194:$L$217,Output_interface!I2772,Output_interface!H2772)</f>
        <v>0</v>
      </c>
      <c r="G2772" s="1">
        <f>VLOOKUP(A2772+1/48,Interface!$B$118:$D$483,3)</f>
        <v>6</v>
      </c>
      <c r="H2772" s="1">
        <f t="shared" si="241"/>
        <v>2</v>
      </c>
      <c r="I2772" s="1">
        <f t="shared" si="240"/>
        <v>1</v>
      </c>
    </row>
    <row r="2773" spans="1:9" x14ac:dyDescent="0.35">
      <c r="A2773" s="321">
        <f t="shared" si="243"/>
        <v>42119.041666660029</v>
      </c>
      <c r="B2773" s="303"/>
      <c r="C2773" s="303">
        <v>2738</v>
      </c>
      <c r="D2773" s="304">
        <f>INDEX(Method_calculation!$J$161:$L$184,Output_interface!I2773,Output_interface!H2773)</f>
        <v>0</v>
      </c>
      <c r="E2773" s="304">
        <f>INDEX(Method_calculation!$J$194:$L$217,Output_interface!I2773,Output_interface!H2773)</f>
        <v>0</v>
      </c>
      <c r="G2773" s="1">
        <f>VLOOKUP(A2773+1/48,Interface!$B$118:$D$483,3)</f>
        <v>6</v>
      </c>
      <c r="H2773" s="1">
        <f t="shared" si="241"/>
        <v>2</v>
      </c>
      <c r="I2773" s="1">
        <f t="shared" si="240"/>
        <v>2</v>
      </c>
    </row>
    <row r="2774" spans="1:9" x14ac:dyDescent="0.35">
      <c r="A2774" s="321">
        <f t="shared" si="243"/>
        <v>42119.083333326693</v>
      </c>
      <c r="B2774" s="303"/>
      <c r="C2774" s="303">
        <v>2739</v>
      </c>
      <c r="D2774" s="304">
        <f>INDEX(Method_calculation!$J$161:$L$184,Output_interface!I2774,Output_interface!H2774)</f>
        <v>0</v>
      </c>
      <c r="E2774" s="304">
        <f>INDEX(Method_calculation!$J$194:$L$217,Output_interface!I2774,Output_interface!H2774)</f>
        <v>0</v>
      </c>
      <c r="G2774" s="1">
        <f>VLOOKUP(A2774+1/48,Interface!$B$118:$D$483,3)</f>
        <v>6</v>
      </c>
      <c r="H2774" s="1">
        <f t="shared" si="241"/>
        <v>2</v>
      </c>
      <c r="I2774" s="1">
        <f t="shared" si="240"/>
        <v>3</v>
      </c>
    </row>
    <row r="2775" spans="1:9" x14ac:dyDescent="0.35">
      <c r="A2775" s="321">
        <f t="shared" si="243"/>
        <v>42119.124999993357</v>
      </c>
      <c r="B2775" s="303"/>
      <c r="C2775" s="303">
        <v>2740</v>
      </c>
      <c r="D2775" s="304">
        <f>INDEX(Method_calculation!$J$161:$L$184,Output_interface!I2775,Output_interface!H2775)</f>
        <v>0</v>
      </c>
      <c r="E2775" s="304">
        <f>INDEX(Method_calculation!$J$194:$L$217,Output_interface!I2775,Output_interface!H2775)</f>
        <v>0</v>
      </c>
      <c r="G2775" s="1">
        <f>VLOOKUP(A2775+1/48,Interface!$B$118:$D$483,3)</f>
        <v>6</v>
      </c>
      <c r="H2775" s="1">
        <f t="shared" si="241"/>
        <v>2</v>
      </c>
      <c r="I2775" s="1">
        <f t="shared" si="240"/>
        <v>4</v>
      </c>
    </row>
    <row r="2776" spans="1:9" x14ac:dyDescent="0.35">
      <c r="A2776" s="321">
        <f t="shared" si="243"/>
        <v>42119.166666660021</v>
      </c>
      <c r="B2776" s="303"/>
      <c r="C2776" s="303">
        <v>2741</v>
      </c>
      <c r="D2776" s="304">
        <f>INDEX(Method_calculation!$J$161:$L$184,Output_interface!I2776,Output_interface!H2776)</f>
        <v>0</v>
      </c>
      <c r="E2776" s="304">
        <f>INDEX(Method_calculation!$J$194:$L$217,Output_interface!I2776,Output_interface!H2776)</f>
        <v>0</v>
      </c>
      <c r="G2776" s="1">
        <f>VLOOKUP(A2776+1/48,Interface!$B$118:$D$483,3)</f>
        <v>6</v>
      </c>
      <c r="H2776" s="1">
        <f t="shared" si="241"/>
        <v>2</v>
      </c>
      <c r="I2776" s="1">
        <f t="shared" si="240"/>
        <v>5</v>
      </c>
    </row>
    <row r="2777" spans="1:9" x14ac:dyDescent="0.35">
      <c r="A2777" s="321">
        <f t="shared" si="243"/>
        <v>42119.208333326686</v>
      </c>
      <c r="B2777" s="303"/>
      <c r="C2777" s="303">
        <v>2742</v>
      </c>
      <c r="D2777" s="304">
        <f>INDEX(Method_calculation!$J$161:$L$184,Output_interface!I2777,Output_interface!H2777)</f>
        <v>0</v>
      </c>
      <c r="E2777" s="304">
        <f>INDEX(Method_calculation!$J$194:$L$217,Output_interface!I2777,Output_interface!H2777)</f>
        <v>0</v>
      </c>
      <c r="G2777" s="1">
        <f>VLOOKUP(A2777+1/48,Interface!$B$118:$D$483,3)</f>
        <v>6</v>
      </c>
      <c r="H2777" s="1">
        <f t="shared" si="241"/>
        <v>2</v>
      </c>
      <c r="I2777" s="1">
        <f t="shared" si="240"/>
        <v>6</v>
      </c>
    </row>
    <row r="2778" spans="1:9" x14ac:dyDescent="0.35">
      <c r="A2778" s="321">
        <f t="shared" si="243"/>
        <v>42119.24999999335</v>
      </c>
      <c r="B2778" s="303"/>
      <c r="C2778" s="303">
        <v>2743</v>
      </c>
      <c r="D2778" s="304">
        <f>INDEX(Method_calculation!$J$161:$L$184,Output_interface!I2778,Output_interface!H2778)</f>
        <v>0</v>
      </c>
      <c r="E2778" s="304">
        <f>INDEX(Method_calculation!$J$194:$L$217,Output_interface!I2778,Output_interface!H2778)</f>
        <v>0</v>
      </c>
      <c r="G2778" s="1">
        <f>VLOOKUP(A2778+1/48,Interface!$B$118:$D$483,3)</f>
        <v>6</v>
      </c>
      <c r="H2778" s="1">
        <f t="shared" si="241"/>
        <v>2</v>
      </c>
      <c r="I2778" s="1">
        <f t="shared" si="240"/>
        <v>7</v>
      </c>
    </row>
    <row r="2779" spans="1:9" x14ac:dyDescent="0.35">
      <c r="A2779" s="321">
        <f t="shared" si="243"/>
        <v>42119.291666660014</v>
      </c>
      <c r="B2779" s="303"/>
      <c r="C2779" s="303">
        <v>2744</v>
      </c>
      <c r="D2779" s="304">
        <f>INDEX(Method_calculation!$J$161:$L$184,Output_interface!I2779,Output_interface!H2779)</f>
        <v>0</v>
      </c>
      <c r="E2779" s="304">
        <f>INDEX(Method_calculation!$J$194:$L$217,Output_interface!I2779,Output_interface!H2779)</f>
        <v>0</v>
      </c>
      <c r="G2779" s="1">
        <f>VLOOKUP(A2779+1/48,Interface!$B$118:$D$483,3)</f>
        <v>6</v>
      </c>
      <c r="H2779" s="1">
        <f t="shared" si="241"/>
        <v>2</v>
      </c>
      <c r="I2779" s="1">
        <f t="shared" si="240"/>
        <v>8</v>
      </c>
    </row>
    <row r="2780" spans="1:9" x14ac:dyDescent="0.35">
      <c r="A2780" s="321">
        <f t="shared" si="243"/>
        <v>42119.333333326678</v>
      </c>
      <c r="B2780" s="303"/>
      <c r="C2780" s="303">
        <v>2745</v>
      </c>
      <c r="D2780" s="304">
        <f>INDEX(Method_calculation!$J$161:$L$184,Output_interface!I2780,Output_interface!H2780)</f>
        <v>0</v>
      </c>
      <c r="E2780" s="304">
        <f>INDEX(Method_calculation!$J$194:$L$217,Output_interface!I2780,Output_interface!H2780)</f>
        <v>0</v>
      </c>
      <c r="G2780" s="1">
        <f>VLOOKUP(A2780+1/48,Interface!$B$118:$D$483,3)</f>
        <v>6</v>
      </c>
      <c r="H2780" s="1">
        <f t="shared" si="241"/>
        <v>2</v>
      </c>
      <c r="I2780" s="1">
        <f t="shared" si="240"/>
        <v>9</v>
      </c>
    </row>
    <row r="2781" spans="1:9" x14ac:dyDescent="0.35">
      <c r="A2781" s="321">
        <f t="shared" si="243"/>
        <v>42119.374999993342</v>
      </c>
      <c r="B2781" s="303"/>
      <c r="C2781" s="303">
        <v>2746</v>
      </c>
      <c r="D2781" s="304">
        <f>INDEX(Method_calculation!$J$161:$L$184,Output_interface!I2781,Output_interface!H2781)</f>
        <v>0</v>
      </c>
      <c r="E2781" s="304">
        <f>INDEX(Method_calculation!$J$194:$L$217,Output_interface!I2781,Output_interface!H2781)</f>
        <v>0</v>
      </c>
      <c r="G2781" s="1">
        <f>VLOOKUP(A2781+1/48,Interface!$B$118:$D$483,3)</f>
        <v>6</v>
      </c>
      <c r="H2781" s="1">
        <f t="shared" si="241"/>
        <v>2</v>
      </c>
      <c r="I2781" s="1">
        <f t="shared" si="240"/>
        <v>10</v>
      </c>
    </row>
    <row r="2782" spans="1:9" x14ac:dyDescent="0.35">
      <c r="A2782" s="321">
        <f t="shared" si="243"/>
        <v>42119.416666660007</v>
      </c>
      <c r="B2782" s="303"/>
      <c r="C2782" s="303">
        <v>2747</v>
      </c>
      <c r="D2782" s="304">
        <f>INDEX(Method_calculation!$J$161:$L$184,Output_interface!I2782,Output_interface!H2782)</f>
        <v>0</v>
      </c>
      <c r="E2782" s="304">
        <f>INDEX(Method_calculation!$J$194:$L$217,Output_interface!I2782,Output_interface!H2782)</f>
        <v>0</v>
      </c>
      <c r="G2782" s="1">
        <f>VLOOKUP(A2782+1/48,Interface!$B$118:$D$483,3)</f>
        <v>6</v>
      </c>
      <c r="H2782" s="1">
        <f t="shared" si="241"/>
        <v>2</v>
      </c>
      <c r="I2782" s="1">
        <f t="shared" si="240"/>
        <v>11</v>
      </c>
    </row>
    <row r="2783" spans="1:9" x14ac:dyDescent="0.35">
      <c r="A2783" s="321">
        <f t="shared" si="243"/>
        <v>42119.458333326671</v>
      </c>
      <c r="B2783" s="303"/>
      <c r="C2783" s="303">
        <v>2748</v>
      </c>
      <c r="D2783" s="304">
        <f>INDEX(Method_calculation!$J$161:$L$184,Output_interface!I2783,Output_interface!H2783)</f>
        <v>0</v>
      </c>
      <c r="E2783" s="304">
        <f>INDEX(Method_calculation!$J$194:$L$217,Output_interface!I2783,Output_interface!H2783)</f>
        <v>0</v>
      </c>
      <c r="G2783" s="1">
        <f>VLOOKUP(A2783+1/48,Interface!$B$118:$D$483,3)</f>
        <v>6</v>
      </c>
      <c r="H2783" s="1">
        <f t="shared" si="241"/>
        <v>2</v>
      </c>
      <c r="I2783" s="1">
        <f t="shared" si="240"/>
        <v>12</v>
      </c>
    </row>
    <row r="2784" spans="1:9" x14ac:dyDescent="0.35">
      <c r="A2784" s="321">
        <f t="shared" si="243"/>
        <v>42119.499999993335</v>
      </c>
      <c r="B2784" s="303"/>
      <c r="C2784" s="303">
        <v>2749</v>
      </c>
      <c r="D2784" s="304">
        <f>INDEX(Method_calculation!$J$161:$L$184,Output_interface!I2784,Output_interface!H2784)</f>
        <v>0</v>
      </c>
      <c r="E2784" s="304">
        <f>INDEX(Method_calculation!$J$194:$L$217,Output_interface!I2784,Output_interface!H2784)</f>
        <v>0</v>
      </c>
      <c r="G2784" s="1">
        <f>VLOOKUP(A2784+1/48,Interface!$B$118:$D$483,3)</f>
        <v>6</v>
      </c>
      <c r="H2784" s="1">
        <f t="shared" si="241"/>
        <v>2</v>
      </c>
      <c r="I2784" s="1">
        <f t="shared" si="240"/>
        <v>13</v>
      </c>
    </row>
    <row r="2785" spans="1:9" x14ac:dyDescent="0.35">
      <c r="A2785" s="321">
        <f t="shared" si="243"/>
        <v>42119.541666659999</v>
      </c>
      <c r="B2785" s="303"/>
      <c r="C2785" s="303">
        <v>2750</v>
      </c>
      <c r="D2785" s="304">
        <f>INDEX(Method_calculation!$J$161:$L$184,Output_interface!I2785,Output_interface!H2785)</f>
        <v>0</v>
      </c>
      <c r="E2785" s="304">
        <f>INDEX(Method_calculation!$J$194:$L$217,Output_interface!I2785,Output_interface!H2785)</f>
        <v>0</v>
      </c>
      <c r="G2785" s="1">
        <f>VLOOKUP(A2785+1/48,Interface!$B$118:$D$483,3)</f>
        <v>6</v>
      </c>
      <c r="H2785" s="1">
        <f t="shared" si="241"/>
        <v>2</v>
      </c>
      <c r="I2785" s="1">
        <f t="shared" si="240"/>
        <v>14</v>
      </c>
    </row>
    <row r="2786" spans="1:9" x14ac:dyDescent="0.35">
      <c r="A2786" s="321">
        <f t="shared" si="243"/>
        <v>42119.583333326664</v>
      </c>
      <c r="B2786" s="303"/>
      <c r="C2786" s="303">
        <v>2751</v>
      </c>
      <c r="D2786" s="304">
        <f>INDEX(Method_calculation!$J$161:$L$184,Output_interface!I2786,Output_interface!H2786)</f>
        <v>0</v>
      </c>
      <c r="E2786" s="304">
        <f>INDEX(Method_calculation!$J$194:$L$217,Output_interface!I2786,Output_interface!H2786)</f>
        <v>0</v>
      </c>
      <c r="G2786" s="1">
        <f>VLOOKUP(A2786+1/48,Interface!$B$118:$D$483,3)</f>
        <v>6</v>
      </c>
      <c r="H2786" s="1">
        <f t="shared" si="241"/>
        <v>2</v>
      </c>
      <c r="I2786" s="1">
        <f t="shared" si="240"/>
        <v>15</v>
      </c>
    </row>
    <row r="2787" spans="1:9" x14ac:dyDescent="0.35">
      <c r="A2787" s="321">
        <f t="shared" si="243"/>
        <v>42119.624999993328</v>
      </c>
      <c r="B2787" s="303"/>
      <c r="C2787" s="303">
        <v>2752</v>
      </c>
      <c r="D2787" s="304">
        <f>INDEX(Method_calculation!$J$161:$L$184,Output_interface!I2787,Output_interface!H2787)</f>
        <v>0</v>
      </c>
      <c r="E2787" s="304">
        <f>INDEX(Method_calculation!$J$194:$L$217,Output_interface!I2787,Output_interface!H2787)</f>
        <v>0</v>
      </c>
      <c r="G2787" s="1">
        <f>VLOOKUP(A2787+1/48,Interface!$B$118:$D$483,3)</f>
        <v>6</v>
      </c>
      <c r="H2787" s="1">
        <f t="shared" si="241"/>
        <v>2</v>
      </c>
      <c r="I2787" s="1">
        <f t="shared" si="240"/>
        <v>16</v>
      </c>
    </row>
    <row r="2788" spans="1:9" x14ac:dyDescent="0.35">
      <c r="A2788" s="321">
        <f t="shared" si="243"/>
        <v>42119.666666659992</v>
      </c>
      <c r="B2788" s="303"/>
      <c r="C2788" s="303">
        <v>2753</v>
      </c>
      <c r="D2788" s="304">
        <f>INDEX(Method_calculation!$J$161:$L$184,Output_interface!I2788,Output_interface!H2788)</f>
        <v>0</v>
      </c>
      <c r="E2788" s="304">
        <f>INDEX(Method_calculation!$J$194:$L$217,Output_interface!I2788,Output_interface!H2788)</f>
        <v>0</v>
      </c>
      <c r="G2788" s="1">
        <f>VLOOKUP(A2788+1/48,Interface!$B$118:$D$483,3)</f>
        <v>6</v>
      </c>
      <c r="H2788" s="1">
        <f t="shared" si="241"/>
        <v>2</v>
      </c>
      <c r="I2788" s="1">
        <f t="shared" ref="I2788:I2851" si="245">MOD(C2788-1,24)+1</f>
        <v>17</v>
      </c>
    </row>
    <row r="2789" spans="1:9" x14ac:dyDescent="0.35">
      <c r="A2789" s="321">
        <f t="shared" si="243"/>
        <v>42119.708333326656</v>
      </c>
      <c r="B2789" s="303"/>
      <c r="C2789" s="303">
        <v>2754</v>
      </c>
      <c r="D2789" s="304">
        <f>INDEX(Method_calculation!$J$161:$L$184,Output_interface!I2789,Output_interface!H2789)</f>
        <v>0</v>
      </c>
      <c r="E2789" s="304">
        <f>INDEX(Method_calculation!$J$194:$L$217,Output_interface!I2789,Output_interface!H2789)</f>
        <v>0</v>
      </c>
      <c r="G2789" s="1">
        <f>VLOOKUP(A2789+1/48,Interface!$B$118:$D$483,3)</f>
        <v>6</v>
      </c>
      <c r="H2789" s="1">
        <f t="shared" ref="H2789:H2852" si="246">IF(G2789=7,3,IF(G2789=6,2,1))</f>
        <v>2</v>
      </c>
      <c r="I2789" s="1">
        <f t="shared" si="245"/>
        <v>18</v>
      </c>
    </row>
    <row r="2790" spans="1:9" x14ac:dyDescent="0.35">
      <c r="A2790" s="321">
        <f t="shared" si="243"/>
        <v>42119.749999993321</v>
      </c>
      <c r="B2790" s="303"/>
      <c r="C2790" s="303">
        <v>2755</v>
      </c>
      <c r="D2790" s="304">
        <f>INDEX(Method_calculation!$J$161:$L$184,Output_interface!I2790,Output_interface!H2790)</f>
        <v>0</v>
      </c>
      <c r="E2790" s="304">
        <f>INDEX(Method_calculation!$J$194:$L$217,Output_interface!I2790,Output_interface!H2790)</f>
        <v>0</v>
      </c>
      <c r="G2790" s="1">
        <f>VLOOKUP(A2790+1/48,Interface!$B$118:$D$483,3)</f>
        <v>6</v>
      </c>
      <c r="H2790" s="1">
        <f t="shared" si="246"/>
        <v>2</v>
      </c>
      <c r="I2790" s="1">
        <f t="shared" si="245"/>
        <v>19</v>
      </c>
    </row>
    <row r="2791" spans="1:9" x14ac:dyDescent="0.35">
      <c r="A2791" s="321">
        <f t="shared" si="243"/>
        <v>42119.791666659985</v>
      </c>
      <c r="B2791" s="303"/>
      <c r="C2791" s="303">
        <v>2756</v>
      </c>
      <c r="D2791" s="304">
        <f>INDEX(Method_calculation!$J$161:$L$184,Output_interface!I2791,Output_interface!H2791)</f>
        <v>0</v>
      </c>
      <c r="E2791" s="304">
        <f>INDEX(Method_calculation!$J$194:$L$217,Output_interface!I2791,Output_interface!H2791)</f>
        <v>0</v>
      </c>
      <c r="G2791" s="1">
        <f>VLOOKUP(A2791+1/48,Interface!$B$118:$D$483,3)</f>
        <v>6</v>
      </c>
      <c r="H2791" s="1">
        <f t="shared" si="246"/>
        <v>2</v>
      </c>
      <c r="I2791" s="1">
        <f t="shared" si="245"/>
        <v>20</v>
      </c>
    </row>
    <row r="2792" spans="1:9" x14ac:dyDescent="0.35">
      <c r="A2792" s="321">
        <f t="shared" si="243"/>
        <v>42119.833333326649</v>
      </c>
      <c r="B2792" s="303"/>
      <c r="C2792" s="303">
        <v>2757</v>
      </c>
      <c r="D2792" s="304">
        <f>INDEX(Method_calculation!$J$161:$L$184,Output_interface!I2792,Output_interface!H2792)</f>
        <v>0</v>
      </c>
      <c r="E2792" s="304">
        <f>INDEX(Method_calculation!$J$194:$L$217,Output_interface!I2792,Output_interface!H2792)</f>
        <v>0</v>
      </c>
      <c r="G2792" s="1">
        <f>VLOOKUP(A2792+1/48,Interface!$B$118:$D$483,3)</f>
        <v>6</v>
      </c>
      <c r="H2792" s="1">
        <f t="shared" si="246"/>
        <v>2</v>
      </c>
      <c r="I2792" s="1">
        <f t="shared" si="245"/>
        <v>21</v>
      </c>
    </row>
    <row r="2793" spans="1:9" x14ac:dyDescent="0.35">
      <c r="A2793" s="321">
        <f t="shared" si="243"/>
        <v>42119.874999993313</v>
      </c>
      <c r="B2793" s="303"/>
      <c r="C2793" s="303">
        <v>2758</v>
      </c>
      <c r="D2793" s="304">
        <f>INDEX(Method_calculation!$J$161:$L$184,Output_interface!I2793,Output_interface!H2793)</f>
        <v>0</v>
      </c>
      <c r="E2793" s="304">
        <f>INDEX(Method_calculation!$J$194:$L$217,Output_interface!I2793,Output_interface!H2793)</f>
        <v>0</v>
      </c>
      <c r="G2793" s="1">
        <f>VLOOKUP(A2793+1/48,Interface!$B$118:$D$483,3)</f>
        <v>6</v>
      </c>
      <c r="H2793" s="1">
        <f t="shared" si="246"/>
        <v>2</v>
      </c>
      <c r="I2793" s="1">
        <f t="shared" si="245"/>
        <v>22</v>
      </c>
    </row>
    <row r="2794" spans="1:9" x14ac:dyDescent="0.35">
      <c r="A2794" s="321">
        <f t="shared" si="243"/>
        <v>42119.916666659978</v>
      </c>
      <c r="B2794" s="303"/>
      <c r="C2794" s="303">
        <v>2759</v>
      </c>
      <c r="D2794" s="304">
        <f>INDEX(Method_calculation!$J$161:$L$184,Output_interface!I2794,Output_interface!H2794)</f>
        <v>0</v>
      </c>
      <c r="E2794" s="304">
        <f>INDEX(Method_calculation!$J$194:$L$217,Output_interface!I2794,Output_interface!H2794)</f>
        <v>0</v>
      </c>
      <c r="G2794" s="1">
        <f>VLOOKUP(A2794+1/48,Interface!$B$118:$D$483,3)</f>
        <v>6</v>
      </c>
      <c r="H2794" s="1">
        <f t="shared" si="246"/>
        <v>2</v>
      </c>
      <c r="I2794" s="1">
        <f t="shared" si="245"/>
        <v>23</v>
      </c>
    </row>
    <row r="2795" spans="1:9" x14ac:dyDescent="0.35">
      <c r="A2795" s="322">
        <f t="shared" si="243"/>
        <v>42119.958333326642</v>
      </c>
      <c r="B2795" s="306"/>
      <c r="C2795" s="306">
        <v>2760</v>
      </c>
      <c r="D2795" s="307">
        <f>INDEX(Method_calculation!$J$161:$L$184,Output_interface!I2795,Output_interface!H2795)</f>
        <v>0</v>
      </c>
      <c r="E2795" s="307">
        <f>INDEX(Method_calculation!$J$194:$L$217,Output_interface!I2795,Output_interface!H2795)</f>
        <v>0</v>
      </c>
      <c r="G2795" s="1">
        <f>VLOOKUP(A2795+1/48,Interface!$B$118:$D$483,3)</f>
        <v>6</v>
      </c>
      <c r="H2795" s="1">
        <f t="shared" si="246"/>
        <v>2</v>
      </c>
      <c r="I2795" s="1">
        <f t="shared" si="245"/>
        <v>24</v>
      </c>
    </row>
    <row r="2796" spans="1:9" x14ac:dyDescent="0.35">
      <c r="A2796" s="299">
        <f t="shared" si="243"/>
        <v>42119.999999993306</v>
      </c>
      <c r="B2796" s="300" t="str">
        <f t="shared" ref="B2796" si="247">INDEX($H$27:$H$29,H2796)</f>
        <v>Holiday</v>
      </c>
      <c r="C2796" s="300">
        <v>2761</v>
      </c>
      <c r="D2796" s="301">
        <f>INDEX(Method_calculation!$J$161:$L$184,Output_interface!I2796,Output_interface!H2796)</f>
        <v>0</v>
      </c>
      <c r="E2796" s="301">
        <f>INDEX(Method_calculation!$J$194:$L$217,Output_interface!I2796,Output_interface!H2796)</f>
        <v>0</v>
      </c>
      <c r="G2796" s="1">
        <f>VLOOKUP(A2796+1/48,Interface!$B$118:$D$483,3)</f>
        <v>7</v>
      </c>
      <c r="H2796" s="1">
        <f t="shared" si="246"/>
        <v>3</v>
      </c>
      <c r="I2796" s="1">
        <f t="shared" si="245"/>
        <v>1</v>
      </c>
    </row>
    <row r="2797" spans="1:9" x14ac:dyDescent="0.35">
      <c r="A2797" s="321">
        <f t="shared" si="243"/>
        <v>42120.04166665997</v>
      </c>
      <c r="B2797" s="303"/>
      <c r="C2797" s="303">
        <v>2762</v>
      </c>
      <c r="D2797" s="304">
        <f>INDEX(Method_calculation!$J$161:$L$184,Output_interface!I2797,Output_interface!H2797)</f>
        <v>0</v>
      </c>
      <c r="E2797" s="304">
        <f>INDEX(Method_calculation!$J$194:$L$217,Output_interface!I2797,Output_interface!H2797)</f>
        <v>0</v>
      </c>
      <c r="G2797" s="1">
        <f>VLOOKUP(A2797+1/48,Interface!$B$118:$D$483,3)</f>
        <v>7</v>
      </c>
      <c r="H2797" s="1">
        <f t="shared" si="246"/>
        <v>3</v>
      </c>
      <c r="I2797" s="1">
        <f t="shared" si="245"/>
        <v>2</v>
      </c>
    </row>
    <row r="2798" spans="1:9" x14ac:dyDescent="0.35">
      <c r="A2798" s="321">
        <f t="shared" si="243"/>
        <v>42120.083333326635</v>
      </c>
      <c r="B2798" s="303"/>
      <c r="C2798" s="303">
        <v>2763</v>
      </c>
      <c r="D2798" s="304">
        <f>INDEX(Method_calculation!$J$161:$L$184,Output_interface!I2798,Output_interface!H2798)</f>
        <v>0</v>
      </c>
      <c r="E2798" s="304">
        <f>INDEX(Method_calculation!$J$194:$L$217,Output_interface!I2798,Output_interface!H2798)</f>
        <v>0</v>
      </c>
      <c r="G2798" s="1">
        <f>VLOOKUP(A2798+1/48,Interface!$B$118:$D$483,3)</f>
        <v>7</v>
      </c>
      <c r="H2798" s="1">
        <f t="shared" si="246"/>
        <v>3</v>
      </c>
      <c r="I2798" s="1">
        <f t="shared" si="245"/>
        <v>3</v>
      </c>
    </row>
    <row r="2799" spans="1:9" x14ac:dyDescent="0.35">
      <c r="A2799" s="321">
        <f t="shared" si="243"/>
        <v>42120.124999993299</v>
      </c>
      <c r="B2799" s="303"/>
      <c r="C2799" s="303">
        <v>2764</v>
      </c>
      <c r="D2799" s="304">
        <f>INDEX(Method_calculation!$J$161:$L$184,Output_interface!I2799,Output_interface!H2799)</f>
        <v>0</v>
      </c>
      <c r="E2799" s="304">
        <f>INDEX(Method_calculation!$J$194:$L$217,Output_interface!I2799,Output_interface!H2799)</f>
        <v>0</v>
      </c>
      <c r="G2799" s="1">
        <f>VLOOKUP(A2799+1/48,Interface!$B$118:$D$483,3)</f>
        <v>7</v>
      </c>
      <c r="H2799" s="1">
        <f t="shared" si="246"/>
        <v>3</v>
      </c>
      <c r="I2799" s="1">
        <f t="shared" si="245"/>
        <v>4</v>
      </c>
    </row>
    <row r="2800" spans="1:9" x14ac:dyDescent="0.35">
      <c r="A2800" s="321">
        <f t="shared" si="243"/>
        <v>42120.166666659963</v>
      </c>
      <c r="B2800" s="303"/>
      <c r="C2800" s="303">
        <v>2765</v>
      </c>
      <c r="D2800" s="304">
        <f>INDEX(Method_calculation!$J$161:$L$184,Output_interface!I2800,Output_interface!H2800)</f>
        <v>0</v>
      </c>
      <c r="E2800" s="304">
        <f>INDEX(Method_calculation!$J$194:$L$217,Output_interface!I2800,Output_interface!H2800)</f>
        <v>0</v>
      </c>
      <c r="G2800" s="1">
        <f>VLOOKUP(A2800+1/48,Interface!$B$118:$D$483,3)</f>
        <v>7</v>
      </c>
      <c r="H2800" s="1">
        <f t="shared" si="246"/>
        <v>3</v>
      </c>
      <c r="I2800" s="1">
        <f t="shared" si="245"/>
        <v>5</v>
      </c>
    </row>
    <row r="2801" spans="1:9" x14ac:dyDescent="0.35">
      <c r="A2801" s="321">
        <f t="shared" si="243"/>
        <v>42120.208333326627</v>
      </c>
      <c r="B2801" s="303"/>
      <c r="C2801" s="303">
        <v>2766</v>
      </c>
      <c r="D2801" s="304">
        <f>INDEX(Method_calculation!$J$161:$L$184,Output_interface!I2801,Output_interface!H2801)</f>
        <v>0</v>
      </c>
      <c r="E2801" s="304">
        <f>INDEX(Method_calculation!$J$194:$L$217,Output_interface!I2801,Output_interface!H2801)</f>
        <v>0</v>
      </c>
      <c r="G2801" s="1">
        <f>VLOOKUP(A2801+1/48,Interface!$B$118:$D$483,3)</f>
        <v>7</v>
      </c>
      <c r="H2801" s="1">
        <f t="shared" si="246"/>
        <v>3</v>
      </c>
      <c r="I2801" s="1">
        <f t="shared" si="245"/>
        <v>6</v>
      </c>
    </row>
    <row r="2802" spans="1:9" x14ac:dyDescent="0.35">
      <c r="A2802" s="321">
        <f t="shared" si="243"/>
        <v>42120.249999993292</v>
      </c>
      <c r="B2802" s="303"/>
      <c r="C2802" s="303">
        <v>2767</v>
      </c>
      <c r="D2802" s="304">
        <f>INDEX(Method_calculation!$J$161:$L$184,Output_interface!I2802,Output_interface!H2802)</f>
        <v>0</v>
      </c>
      <c r="E2802" s="304">
        <f>INDEX(Method_calculation!$J$194:$L$217,Output_interface!I2802,Output_interface!H2802)</f>
        <v>0</v>
      </c>
      <c r="G2802" s="1">
        <f>VLOOKUP(A2802+1/48,Interface!$B$118:$D$483,3)</f>
        <v>7</v>
      </c>
      <c r="H2802" s="1">
        <f t="shared" si="246"/>
        <v>3</v>
      </c>
      <c r="I2802" s="1">
        <f t="shared" si="245"/>
        <v>7</v>
      </c>
    </row>
    <row r="2803" spans="1:9" x14ac:dyDescent="0.35">
      <c r="A2803" s="321">
        <f t="shared" si="243"/>
        <v>42120.291666659956</v>
      </c>
      <c r="B2803" s="303"/>
      <c r="C2803" s="303">
        <v>2768</v>
      </c>
      <c r="D2803" s="304">
        <f>INDEX(Method_calculation!$J$161:$L$184,Output_interface!I2803,Output_interface!H2803)</f>
        <v>0</v>
      </c>
      <c r="E2803" s="304">
        <f>INDEX(Method_calculation!$J$194:$L$217,Output_interface!I2803,Output_interface!H2803)</f>
        <v>0</v>
      </c>
      <c r="G2803" s="1">
        <f>VLOOKUP(A2803+1/48,Interface!$B$118:$D$483,3)</f>
        <v>7</v>
      </c>
      <c r="H2803" s="1">
        <f t="shared" si="246"/>
        <v>3</v>
      </c>
      <c r="I2803" s="1">
        <f t="shared" si="245"/>
        <v>8</v>
      </c>
    </row>
    <row r="2804" spans="1:9" x14ac:dyDescent="0.35">
      <c r="A2804" s="321">
        <f t="shared" si="243"/>
        <v>42120.33333332662</v>
      </c>
      <c r="B2804" s="303"/>
      <c r="C2804" s="303">
        <v>2769</v>
      </c>
      <c r="D2804" s="304">
        <f>INDEX(Method_calculation!$J$161:$L$184,Output_interface!I2804,Output_interface!H2804)</f>
        <v>0</v>
      </c>
      <c r="E2804" s="304">
        <f>INDEX(Method_calculation!$J$194:$L$217,Output_interface!I2804,Output_interface!H2804)</f>
        <v>0</v>
      </c>
      <c r="G2804" s="1">
        <f>VLOOKUP(A2804+1/48,Interface!$B$118:$D$483,3)</f>
        <v>7</v>
      </c>
      <c r="H2804" s="1">
        <f t="shared" si="246"/>
        <v>3</v>
      </c>
      <c r="I2804" s="1">
        <f t="shared" si="245"/>
        <v>9</v>
      </c>
    </row>
    <row r="2805" spans="1:9" x14ac:dyDescent="0.35">
      <c r="A2805" s="321">
        <f t="shared" si="243"/>
        <v>42120.374999993284</v>
      </c>
      <c r="B2805" s="303"/>
      <c r="C2805" s="303">
        <v>2770</v>
      </c>
      <c r="D2805" s="304">
        <f>INDEX(Method_calculation!$J$161:$L$184,Output_interface!I2805,Output_interface!H2805)</f>
        <v>0</v>
      </c>
      <c r="E2805" s="304">
        <f>INDEX(Method_calculation!$J$194:$L$217,Output_interface!I2805,Output_interface!H2805)</f>
        <v>0</v>
      </c>
      <c r="G2805" s="1">
        <f>VLOOKUP(A2805+1/48,Interface!$B$118:$D$483,3)</f>
        <v>7</v>
      </c>
      <c r="H2805" s="1">
        <f t="shared" si="246"/>
        <v>3</v>
      </c>
      <c r="I2805" s="1">
        <f t="shared" si="245"/>
        <v>10</v>
      </c>
    </row>
    <row r="2806" spans="1:9" x14ac:dyDescent="0.35">
      <c r="A2806" s="321">
        <f t="shared" si="243"/>
        <v>42120.416666659949</v>
      </c>
      <c r="B2806" s="303"/>
      <c r="C2806" s="303">
        <v>2771</v>
      </c>
      <c r="D2806" s="304">
        <f>INDEX(Method_calculation!$J$161:$L$184,Output_interface!I2806,Output_interface!H2806)</f>
        <v>0</v>
      </c>
      <c r="E2806" s="304">
        <f>INDEX(Method_calculation!$J$194:$L$217,Output_interface!I2806,Output_interface!H2806)</f>
        <v>0</v>
      </c>
      <c r="G2806" s="1">
        <f>VLOOKUP(A2806+1/48,Interface!$B$118:$D$483,3)</f>
        <v>7</v>
      </c>
      <c r="H2806" s="1">
        <f t="shared" si="246"/>
        <v>3</v>
      </c>
      <c r="I2806" s="1">
        <f t="shared" si="245"/>
        <v>11</v>
      </c>
    </row>
    <row r="2807" spans="1:9" x14ac:dyDescent="0.35">
      <c r="A2807" s="321">
        <f t="shared" si="243"/>
        <v>42120.458333326613</v>
      </c>
      <c r="B2807" s="303"/>
      <c r="C2807" s="303">
        <v>2772</v>
      </c>
      <c r="D2807" s="304">
        <f>INDEX(Method_calculation!$J$161:$L$184,Output_interface!I2807,Output_interface!H2807)</f>
        <v>0</v>
      </c>
      <c r="E2807" s="304">
        <f>INDEX(Method_calculation!$J$194:$L$217,Output_interface!I2807,Output_interface!H2807)</f>
        <v>0</v>
      </c>
      <c r="G2807" s="1">
        <f>VLOOKUP(A2807+1/48,Interface!$B$118:$D$483,3)</f>
        <v>7</v>
      </c>
      <c r="H2807" s="1">
        <f t="shared" si="246"/>
        <v>3</v>
      </c>
      <c r="I2807" s="1">
        <f t="shared" si="245"/>
        <v>12</v>
      </c>
    </row>
    <row r="2808" spans="1:9" x14ac:dyDescent="0.35">
      <c r="A2808" s="321">
        <f t="shared" si="243"/>
        <v>42120.499999993277</v>
      </c>
      <c r="B2808" s="303"/>
      <c r="C2808" s="303">
        <v>2773</v>
      </c>
      <c r="D2808" s="304">
        <f>INDEX(Method_calculation!$J$161:$L$184,Output_interface!I2808,Output_interface!H2808)</f>
        <v>0</v>
      </c>
      <c r="E2808" s="304">
        <f>INDEX(Method_calculation!$J$194:$L$217,Output_interface!I2808,Output_interface!H2808)</f>
        <v>0</v>
      </c>
      <c r="G2808" s="1">
        <f>VLOOKUP(A2808+1/48,Interface!$B$118:$D$483,3)</f>
        <v>7</v>
      </c>
      <c r="H2808" s="1">
        <f t="shared" si="246"/>
        <v>3</v>
      </c>
      <c r="I2808" s="1">
        <f t="shared" si="245"/>
        <v>13</v>
      </c>
    </row>
    <row r="2809" spans="1:9" x14ac:dyDescent="0.35">
      <c r="A2809" s="321">
        <f t="shared" si="243"/>
        <v>42120.541666659941</v>
      </c>
      <c r="B2809" s="303"/>
      <c r="C2809" s="303">
        <v>2774</v>
      </c>
      <c r="D2809" s="304">
        <f>INDEX(Method_calculation!$J$161:$L$184,Output_interface!I2809,Output_interface!H2809)</f>
        <v>0</v>
      </c>
      <c r="E2809" s="304">
        <f>INDEX(Method_calculation!$J$194:$L$217,Output_interface!I2809,Output_interface!H2809)</f>
        <v>0</v>
      </c>
      <c r="G2809" s="1">
        <f>VLOOKUP(A2809+1/48,Interface!$B$118:$D$483,3)</f>
        <v>7</v>
      </c>
      <c r="H2809" s="1">
        <f t="shared" si="246"/>
        <v>3</v>
      </c>
      <c r="I2809" s="1">
        <f t="shared" si="245"/>
        <v>14</v>
      </c>
    </row>
    <row r="2810" spans="1:9" x14ac:dyDescent="0.35">
      <c r="A2810" s="321">
        <f t="shared" si="243"/>
        <v>42120.583333326605</v>
      </c>
      <c r="B2810" s="303"/>
      <c r="C2810" s="303">
        <v>2775</v>
      </c>
      <c r="D2810" s="304">
        <f>INDEX(Method_calculation!$J$161:$L$184,Output_interface!I2810,Output_interface!H2810)</f>
        <v>0</v>
      </c>
      <c r="E2810" s="304">
        <f>INDEX(Method_calculation!$J$194:$L$217,Output_interface!I2810,Output_interface!H2810)</f>
        <v>0</v>
      </c>
      <c r="G2810" s="1">
        <f>VLOOKUP(A2810+1/48,Interface!$B$118:$D$483,3)</f>
        <v>7</v>
      </c>
      <c r="H2810" s="1">
        <f t="shared" si="246"/>
        <v>3</v>
      </c>
      <c r="I2810" s="1">
        <f t="shared" si="245"/>
        <v>15</v>
      </c>
    </row>
    <row r="2811" spans="1:9" x14ac:dyDescent="0.35">
      <c r="A2811" s="321">
        <f t="shared" si="243"/>
        <v>42120.62499999327</v>
      </c>
      <c r="B2811" s="303"/>
      <c r="C2811" s="303">
        <v>2776</v>
      </c>
      <c r="D2811" s="304">
        <f>INDEX(Method_calculation!$J$161:$L$184,Output_interface!I2811,Output_interface!H2811)</f>
        <v>0</v>
      </c>
      <c r="E2811" s="304">
        <f>INDEX(Method_calculation!$J$194:$L$217,Output_interface!I2811,Output_interface!H2811)</f>
        <v>0</v>
      </c>
      <c r="G2811" s="1">
        <f>VLOOKUP(A2811+1/48,Interface!$B$118:$D$483,3)</f>
        <v>7</v>
      </c>
      <c r="H2811" s="1">
        <f t="shared" si="246"/>
        <v>3</v>
      </c>
      <c r="I2811" s="1">
        <f t="shared" si="245"/>
        <v>16</v>
      </c>
    </row>
    <row r="2812" spans="1:9" x14ac:dyDescent="0.35">
      <c r="A2812" s="321">
        <f t="shared" si="243"/>
        <v>42120.666666659934</v>
      </c>
      <c r="B2812" s="303"/>
      <c r="C2812" s="303">
        <v>2777</v>
      </c>
      <c r="D2812" s="304">
        <f>INDEX(Method_calculation!$J$161:$L$184,Output_interface!I2812,Output_interface!H2812)</f>
        <v>0</v>
      </c>
      <c r="E2812" s="304">
        <f>INDEX(Method_calculation!$J$194:$L$217,Output_interface!I2812,Output_interface!H2812)</f>
        <v>0</v>
      </c>
      <c r="G2812" s="1">
        <f>VLOOKUP(A2812+1/48,Interface!$B$118:$D$483,3)</f>
        <v>7</v>
      </c>
      <c r="H2812" s="1">
        <f t="shared" si="246"/>
        <v>3</v>
      </c>
      <c r="I2812" s="1">
        <f t="shared" si="245"/>
        <v>17</v>
      </c>
    </row>
    <row r="2813" spans="1:9" x14ac:dyDescent="0.35">
      <c r="A2813" s="321">
        <f t="shared" si="243"/>
        <v>42120.708333326598</v>
      </c>
      <c r="B2813" s="303"/>
      <c r="C2813" s="303">
        <v>2778</v>
      </c>
      <c r="D2813" s="304">
        <f>INDEX(Method_calculation!$J$161:$L$184,Output_interface!I2813,Output_interface!H2813)</f>
        <v>0</v>
      </c>
      <c r="E2813" s="304">
        <f>INDEX(Method_calculation!$J$194:$L$217,Output_interface!I2813,Output_interface!H2813)</f>
        <v>0</v>
      </c>
      <c r="G2813" s="1">
        <f>VLOOKUP(A2813+1/48,Interface!$B$118:$D$483,3)</f>
        <v>7</v>
      </c>
      <c r="H2813" s="1">
        <f t="shared" si="246"/>
        <v>3</v>
      </c>
      <c r="I2813" s="1">
        <f t="shared" si="245"/>
        <v>18</v>
      </c>
    </row>
    <row r="2814" spans="1:9" x14ac:dyDescent="0.35">
      <c r="A2814" s="321">
        <f t="shared" si="243"/>
        <v>42120.749999993262</v>
      </c>
      <c r="B2814" s="303"/>
      <c r="C2814" s="303">
        <v>2779</v>
      </c>
      <c r="D2814" s="304">
        <f>INDEX(Method_calculation!$J$161:$L$184,Output_interface!I2814,Output_interface!H2814)</f>
        <v>0</v>
      </c>
      <c r="E2814" s="304">
        <f>INDEX(Method_calculation!$J$194:$L$217,Output_interface!I2814,Output_interface!H2814)</f>
        <v>0</v>
      </c>
      <c r="G2814" s="1">
        <f>VLOOKUP(A2814+1/48,Interface!$B$118:$D$483,3)</f>
        <v>7</v>
      </c>
      <c r="H2814" s="1">
        <f t="shared" si="246"/>
        <v>3</v>
      </c>
      <c r="I2814" s="1">
        <f t="shared" si="245"/>
        <v>19</v>
      </c>
    </row>
    <row r="2815" spans="1:9" x14ac:dyDescent="0.35">
      <c r="A2815" s="321">
        <f t="shared" si="243"/>
        <v>42120.791666659927</v>
      </c>
      <c r="B2815" s="303"/>
      <c r="C2815" s="303">
        <v>2780</v>
      </c>
      <c r="D2815" s="304">
        <f>INDEX(Method_calculation!$J$161:$L$184,Output_interface!I2815,Output_interface!H2815)</f>
        <v>0</v>
      </c>
      <c r="E2815" s="304">
        <f>INDEX(Method_calculation!$J$194:$L$217,Output_interface!I2815,Output_interface!H2815)</f>
        <v>0</v>
      </c>
      <c r="G2815" s="1">
        <f>VLOOKUP(A2815+1/48,Interface!$B$118:$D$483,3)</f>
        <v>7</v>
      </c>
      <c r="H2815" s="1">
        <f t="shared" si="246"/>
        <v>3</v>
      </c>
      <c r="I2815" s="1">
        <f t="shared" si="245"/>
        <v>20</v>
      </c>
    </row>
    <row r="2816" spans="1:9" x14ac:dyDescent="0.35">
      <c r="A2816" s="321">
        <f t="shared" si="243"/>
        <v>42120.833333326591</v>
      </c>
      <c r="B2816" s="303"/>
      <c r="C2816" s="303">
        <v>2781</v>
      </c>
      <c r="D2816" s="304">
        <f>INDEX(Method_calculation!$J$161:$L$184,Output_interface!I2816,Output_interface!H2816)</f>
        <v>0</v>
      </c>
      <c r="E2816" s="304">
        <f>INDEX(Method_calculation!$J$194:$L$217,Output_interface!I2816,Output_interface!H2816)</f>
        <v>0</v>
      </c>
      <c r="G2816" s="1">
        <f>VLOOKUP(A2816+1/48,Interface!$B$118:$D$483,3)</f>
        <v>7</v>
      </c>
      <c r="H2816" s="1">
        <f t="shared" si="246"/>
        <v>3</v>
      </c>
      <c r="I2816" s="1">
        <f t="shared" si="245"/>
        <v>21</v>
      </c>
    </row>
    <row r="2817" spans="1:9" x14ac:dyDescent="0.35">
      <c r="A2817" s="321">
        <f t="shared" si="243"/>
        <v>42120.874999993255</v>
      </c>
      <c r="B2817" s="303"/>
      <c r="C2817" s="303">
        <v>2782</v>
      </c>
      <c r="D2817" s="304">
        <f>INDEX(Method_calculation!$J$161:$L$184,Output_interface!I2817,Output_interface!H2817)</f>
        <v>0</v>
      </c>
      <c r="E2817" s="304">
        <f>INDEX(Method_calculation!$J$194:$L$217,Output_interface!I2817,Output_interface!H2817)</f>
        <v>0</v>
      </c>
      <c r="G2817" s="1">
        <f>VLOOKUP(A2817+1/48,Interface!$B$118:$D$483,3)</f>
        <v>7</v>
      </c>
      <c r="H2817" s="1">
        <f t="shared" si="246"/>
        <v>3</v>
      </c>
      <c r="I2817" s="1">
        <f t="shared" si="245"/>
        <v>22</v>
      </c>
    </row>
    <row r="2818" spans="1:9" x14ac:dyDescent="0.35">
      <c r="A2818" s="321">
        <f t="shared" si="243"/>
        <v>42120.916666659919</v>
      </c>
      <c r="B2818" s="303"/>
      <c r="C2818" s="303">
        <v>2783</v>
      </c>
      <c r="D2818" s="304">
        <f>INDEX(Method_calculation!$J$161:$L$184,Output_interface!I2818,Output_interface!H2818)</f>
        <v>0</v>
      </c>
      <c r="E2818" s="304">
        <f>INDEX(Method_calculation!$J$194:$L$217,Output_interface!I2818,Output_interface!H2818)</f>
        <v>0</v>
      </c>
      <c r="G2818" s="1">
        <f>VLOOKUP(A2818+1/48,Interface!$B$118:$D$483,3)</f>
        <v>7</v>
      </c>
      <c r="H2818" s="1">
        <f t="shared" si="246"/>
        <v>3</v>
      </c>
      <c r="I2818" s="1">
        <f t="shared" si="245"/>
        <v>23</v>
      </c>
    </row>
    <row r="2819" spans="1:9" x14ac:dyDescent="0.35">
      <c r="A2819" s="322">
        <f t="shared" si="243"/>
        <v>42120.958333326584</v>
      </c>
      <c r="B2819" s="306"/>
      <c r="C2819" s="306">
        <v>2784</v>
      </c>
      <c r="D2819" s="307">
        <f>INDEX(Method_calculation!$J$161:$L$184,Output_interface!I2819,Output_interface!H2819)</f>
        <v>0</v>
      </c>
      <c r="E2819" s="307">
        <f>INDEX(Method_calculation!$J$194:$L$217,Output_interface!I2819,Output_interface!H2819)</f>
        <v>0</v>
      </c>
      <c r="G2819" s="1">
        <f>VLOOKUP(A2819+1/48,Interface!$B$118:$D$483,3)</f>
        <v>7</v>
      </c>
      <c r="H2819" s="1">
        <f t="shared" si="246"/>
        <v>3</v>
      </c>
      <c r="I2819" s="1">
        <f t="shared" si="245"/>
        <v>24</v>
      </c>
    </row>
    <row r="2820" spans="1:9" x14ac:dyDescent="0.35">
      <c r="A2820" s="299">
        <f t="shared" si="243"/>
        <v>42120.999999993248</v>
      </c>
      <c r="B2820" s="300" t="str">
        <f t="shared" ref="B2820" si="248">INDEX($H$27:$H$29,H2820)</f>
        <v>Workday</v>
      </c>
      <c r="C2820" s="300">
        <v>2785</v>
      </c>
      <c r="D2820" s="301">
        <f>INDEX(Method_calculation!$J$161:$L$184,Output_interface!I2820,Output_interface!H2820)</f>
        <v>0</v>
      </c>
      <c r="E2820" s="301">
        <f>INDEX(Method_calculation!$J$194:$L$217,Output_interface!I2820,Output_interface!H2820)</f>
        <v>0</v>
      </c>
      <c r="G2820" s="1">
        <f>VLOOKUP(A2820+1/48,Interface!$B$118:$D$483,3)</f>
        <v>1</v>
      </c>
      <c r="H2820" s="1">
        <f t="shared" si="246"/>
        <v>1</v>
      </c>
      <c r="I2820" s="1">
        <f t="shared" si="245"/>
        <v>1</v>
      </c>
    </row>
    <row r="2821" spans="1:9" x14ac:dyDescent="0.35">
      <c r="A2821" s="321">
        <f t="shared" si="243"/>
        <v>42121.041666659912</v>
      </c>
      <c r="B2821" s="303"/>
      <c r="C2821" s="303">
        <v>2786</v>
      </c>
      <c r="D2821" s="304">
        <f>INDEX(Method_calculation!$J$161:$L$184,Output_interface!I2821,Output_interface!H2821)</f>
        <v>0</v>
      </c>
      <c r="E2821" s="304">
        <f>INDEX(Method_calculation!$J$194:$L$217,Output_interface!I2821,Output_interface!H2821)</f>
        <v>0</v>
      </c>
      <c r="G2821" s="1">
        <f>VLOOKUP(A2821+1/48,Interface!$B$118:$D$483,3)</f>
        <v>1</v>
      </c>
      <c r="H2821" s="1">
        <f t="shared" si="246"/>
        <v>1</v>
      </c>
      <c r="I2821" s="1">
        <f t="shared" si="245"/>
        <v>2</v>
      </c>
    </row>
    <row r="2822" spans="1:9" x14ac:dyDescent="0.35">
      <c r="A2822" s="321">
        <f t="shared" si="243"/>
        <v>42121.083333326576</v>
      </c>
      <c r="B2822" s="303"/>
      <c r="C2822" s="303">
        <v>2787</v>
      </c>
      <c r="D2822" s="304">
        <f>INDEX(Method_calculation!$J$161:$L$184,Output_interface!I2822,Output_interface!H2822)</f>
        <v>0</v>
      </c>
      <c r="E2822" s="304">
        <f>INDEX(Method_calculation!$J$194:$L$217,Output_interface!I2822,Output_interface!H2822)</f>
        <v>0</v>
      </c>
      <c r="G2822" s="1">
        <f>VLOOKUP(A2822+1/48,Interface!$B$118:$D$483,3)</f>
        <v>1</v>
      </c>
      <c r="H2822" s="1">
        <f t="shared" si="246"/>
        <v>1</v>
      </c>
      <c r="I2822" s="1">
        <f t="shared" si="245"/>
        <v>3</v>
      </c>
    </row>
    <row r="2823" spans="1:9" x14ac:dyDescent="0.35">
      <c r="A2823" s="321">
        <f t="shared" si="243"/>
        <v>42121.124999993241</v>
      </c>
      <c r="B2823" s="303"/>
      <c r="C2823" s="303">
        <v>2788</v>
      </c>
      <c r="D2823" s="304">
        <f>INDEX(Method_calculation!$J$161:$L$184,Output_interface!I2823,Output_interface!H2823)</f>
        <v>0</v>
      </c>
      <c r="E2823" s="304">
        <f>INDEX(Method_calculation!$J$194:$L$217,Output_interface!I2823,Output_interface!H2823)</f>
        <v>0</v>
      </c>
      <c r="G2823" s="1">
        <f>VLOOKUP(A2823+1/48,Interface!$B$118:$D$483,3)</f>
        <v>1</v>
      </c>
      <c r="H2823" s="1">
        <f t="shared" si="246"/>
        <v>1</v>
      </c>
      <c r="I2823" s="1">
        <f t="shared" si="245"/>
        <v>4</v>
      </c>
    </row>
    <row r="2824" spans="1:9" x14ac:dyDescent="0.35">
      <c r="A2824" s="321">
        <f t="shared" si="243"/>
        <v>42121.166666659905</v>
      </c>
      <c r="B2824" s="303"/>
      <c r="C2824" s="303">
        <v>2789</v>
      </c>
      <c r="D2824" s="304">
        <f>INDEX(Method_calculation!$J$161:$L$184,Output_interface!I2824,Output_interface!H2824)</f>
        <v>0</v>
      </c>
      <c r="E2824" s="304">
        <f>INDEX(Method_calculation!$J$194:$L$217,Output_interface!I2824,Output_interface!H2824)</f>
        <v>0</v>
      </c>
      <c r="G2824" s="1">
        <f>VLOOKUP(A2824+1/48,Interface!$B$118:$D$483,3)</f>
        <v>1</v>
      </c>
      <c r="H2824" s="1">
        <f t="shared" si="246"/>
        <v>1</v>
      </c>
      <c r="I2824" s="1">
        <f t="shared" si="245"/>
        <v>5</v>
      </c>
    </row>
    <row r="2825" spans="1:9" x14ac:dyDescent="0.35">
      <c r="A2825" s="321">
        <f t="shared" si="243"/>
        <v>42121.208333326569</v>
      </c>
      <c r="B2825" s="303"/>
      <c r="C2825" s="303">
        <v>2790</v>
      </c>
      <c r="D2825" s="304">
        <f>INDEX(Method_calculation!$J$161:$L$184,Output_interface!I2825,Output_interface!H2825)</f>
        <v>0</v>
      </c>
      <c r="E2825" s="304">
        <f>INDEX(Method_calculation!$J$194:$L$217,Output_interface!I2825,Output_interface!H2825)</f>
        <v>0</v>
      </c>
      <c r="G2825" s="1">
        <f>VLOOKUP(A2825+1/48,Interface!$B$118:$D$483,3)</f>
        <v>1</v>
      </c>
      <c r="H2825" s="1">
        <f t="shared" si="246"/>
        <v>1</v>
      </c>
      <c r="I2825" s="1">
        <f t="shared" si="245"/>
        <v>6</v>
      </c>
    </row>
    <row r="2826" spans="1:9" x14ac:dyDescent="0.35">
      <c r="A2826" s="321">
        <f t="shared" si="243"/>
        <v>42121.249999993233</v>
      </c>
      <c r="B2826" s="303"/>
      <c r="C2826" s="303">
        <v>2791</v>
      </c>
      <c r="D2826" s="304">
        <f>INDEX(Method_calculation!$J$161:$L$184,Output_interface!I2826,Output_interface!H2826)</f>
        <v>0</v>
      </c>
      <c r="E2826" s="304">
        <f>INDEX(Method_calculation!$J$194:$L$217,Output_interface!I2826,Output_interface!H2826)</f>
        <v>0</v>
      </c>
      <c r="G2826" s="1">
        <f>VLOOKUP(A2826+1/48,Interface!$B$118:$D$483,3)</f>
        <v>1</v>
      </c>
      <c r="H2826" s="1">
        <f t="shared" si="246"/>
        <v>1</v>
      </c>
      <c r="I2826" s="1">
        <f t="shared" si="245"/>
        <v>7</v>
      </c>
    </row>
    <row r="2827" spans="1:9" x14ac:dyDescent="0.35">
      <c r="A2827" s="321">
        <f t="shared" si="243"/>
        <v>42121.291666659898</v>
      </c>
      <c r="B2827" s="303"/>
      <c r="C2827" s="303">
        <v>2792</v>
      </c>
      <c r="D2827" s="304">
        <f>INDEX(Method_calculation!$J$161:$L$184,Output_interface!I2827,Output_interface!H2827)</f>
        <v>0</v>
      </c>
      <c r="E2827" s="304">
        <f>INDEX(Method_calculation!$J$194:$L$217,Output_interface!I2827,Output_interface!H2827)</f>
        <v>0</v>
      </c>
      <c r="G2827" s="1">
        <f>VLOOKUP(A2827+1/48,Interface!$B$118:$D$483,3)</f>
        <v>1</v>
      </c>
      <c r="H2827" s="1">
        <f t="shared" si="246"/>
        <v>1</v>
      </c>
      <c r="I2827" s="1">
        <f t="shared" si="245"/>
        <v>8</v>
      </c>
    </row>
    <row r="2828" spans="1:9" x14ac:dyDescent="0.35">
      <c r="A2828" s="321">
        <f t="shared" si="243"/>
        <v>42121.333333326562</v>
      </c>
      <c r="B2828" s="303"/>
      <c r="C2828" s="303">
        <v>2793</v>
      </c>
      <c r="D2828" s="304">
        <f>INDEX(Method_calculation!$J$161:$L$184,Output_interface!I2828,Output_interface!H2828)</f>
        <v>0</v>
      </c>
      <c r="E2828" s="304">
        <f>INDEX(Method_calculation!$J$194:$L$217,Output_interface!I2828,Output_interface!H2828)</f>
        <v>0</v>
      </c>
      <c r="G2828" s="1">
        <f>VLOOKUP(A2828+1/48,Interface!$B$118:$D$483,3)</f>
        <v>1</v>
      </c>
      <c r="H2828" s="1">
        <f t="shared" si="246"/>
        <v>1</v>
      </c>
      <c r="I2828" s="1">
        <f t="shared" si="245"/>
        <v>9</v>
      </c>
    </row>
    <row r="2829" spans="1:9" x14ac:dyDescent="0.35">
      <c r="A2829" s="321">
        <f t="shared" si="243"/>
        <v>42121.374999993226</v>
      </c>
      <c r="B2829" s="303"/>
      <c r="C2829" s="303">
        <v>2794</v>
      </c>
      <c r="D2829" s="304">
        <f>INDEX(Method_calculation!$J$161:$L$184,Output_interface!I2829,Output_interface!H2829)</f>
        <v>0</v>
      </c>
      <c r="E2829" s="304">
        <f>INDEX(Method_calculation!$J$194:$L$217,Output_interface!I2829,Output_interface!H2829)</f>
        <v>0</v>
      </c>
      <c r="G2829" s="1">
        <f>VLOOKUP(A2829+1/48,Interface!$B$118:$D$483,3)</f>
        <v>1</v>
      </c>
      <c r="H2829" s="1">
        <f t="shared" si="246"/>
        <v>1</v>
      </c>
      <c r="I2829" s="1">
        <f t="shared" si="245"/>
        <v>10</v>
      </c>
    </row>
    <row r="2830" spans="1:9" x14ac:dyDescent="0.35">
      <c r="A2830" s="321">
        <f t="shared" si="243"/>
        <v>42121.41666665989</v>
      </c>
      <c r="B2830" s="303"/>
      <c r="C2830" s="303">
        <v>2795</v>
      </c>
      <c r="D2830" s="304">
        <f>INDEX(Method_calculation!$J$161:$L$184,Output_interface!I2830,Output_interface!H2830)</f>
        <v>0</v>
      </c>
      <c r="E2830" s="304">
        <f>INDEX(Method_calculation!$J$194:$L$217,Output_interface!I2830,Output_interface!H2830)</f>
        <v>0</v>
      </c>
      <c r="G2830" s="1">
        <f>VLOOKUP(A2830+1/48,Interface!$B$118:$D$483,3)</f>
        <v>1</v>
      </c>
      <c r="H2830" s="1">
        <f t="shared" si="246"/>
        <v>1</v>
      </c>
      <c r="I2830" s="1">
        <f t="shared" si="245"/>
        <v>11</v>
      </c>
    </row>
    <row r="2831" spans="1:9" x14ac:dyDescent="0.35">
      <c r="A2831" s="321">
        <f t="shared" si="243"/>
        <v>42121.458333326555</v>
      </c>
      <c r="B2831" s="303"/>
      <c r="C2831" s="303">
        <v>2796</v>
      </c>
      <c r="D2831" s="304">
        <f>INDEX(Method_calculation!$J$161:$L$184,Output_interface!I2831,Output_interface!H2831)</f>
        <v>0</v>
      </c>
      <c r="E2831" s="304">
        <f>INDEX(Method_calculation!$J$194:$L$217,Output_interface!I2831,Output_interface!H2831)</f>
        <v>0</v>
      </c>
      <c r="G2831" s="1">
        <f>VLOOKUP(A2831+1/48,Interface!$B$118:$D$483,3)</f>
        <v>1</v>
      </c>
      <c r="H2831" s="1">
        <f t="shared" si="246"/>
        <v>1</v>
      </c>
      <c r="I2831" s="1">
        <f t="shared" si="245"/>
        <v>12</v>
      </c>
    </row>
    <row r="2832" spans="1:9" x14ac:dyDescent="0.35">
      <c r="A2832" s="321">
        <f t="shared" ref="A2832:A2895" si="249">+A2831+1/24</f>
        <v>42121.499999993219</v>
      </c>
      <c r="B2832" s="303"/>
      <c r="C2832" s="303">
        <v>2797</v>
      </c>
      <c r="D2832" s="304">
        <f>INDEX(Method_calculation!$J$161:$L$184,Output_interface!I2832,Output_interface!H2832)</f>
        <v>0</v>
      </c>
      <c r="E2832" s="304">
        <f>INDEX(Method_calculation!$J$194:$L$217,Output_interface!I2832,Output_interface!H2832)</f>
        <v>0</v>
      </c>
      <c r="G2832" s="1">
        <f>VLOOKUP(A2832+1/48,Interface!$B$118:$D$483,3)</f>
        <v>1</v>
      </c>
      <c r="H2832" s="1">
        <f t="shared" si="246"/>
        <v>1</v>
      </c>
      <c r="I2832" s="1">
        <f t="shared" si="245"/>
        <v>13</v>
      </c>
    </row>
    <row r="2833" spans="1:9" x14ac:dyDescent="0.35">
      <c r="A2833" s="321">
        <f t="shared" si="249"/>
        <v>42121.541666659883</v>
      </c>
      <c r="B2833" s="303"/>
      <c r="C2833" s="303">
        <v>2798</v>
      </c>
      <c r="D2833" s="304">
        <f>INDEX(Method_calculation!$J$161:$L$184,Output_interface!I2833,Output_interface!H2833)</f>
        <v>0</v>
      </c>
      <c r="E2833" s="304">
        <f>INDEX(Method_calculation!$J$194:$L$217,Output_interface!I2833,Output_interface!H2833)</f>
        <v>0</v>
      </c>
      <c r="G2833" s="1">
        <f>VLOOKUP(A2833+1/48,Interface!$B$118:$D$483,3)</f>
        <v>1</v>
      </c>
      <c r="H2833" s="1">
        <f t="shared" si="246"/>
        <v>1</v>
      </c>
      <c r="I2833" s="1">
        <f t="shared" si="245"/>
        <v>14</v>
      </c>
    </row>
    <row r="2834" spans="1:9" x14ac:dyDescent="0.35">
      <c r="A2834" s="321">
        <f t="shared" si="249"/>
        <v>42121.583333326547</v>
      </c>
      <c r="B2834" s="303"/>
      <c r="C2834" s="303">
        <v>2799</v>
      </c>
      <c r="D2834" s="304">
        <f>INDEX(Method_calculation!$J$161:$L$184,Output_interface!I2834,Output_interface!H2834)</f>
        <v>0</v>
      </c>
      <c r="E2834" s="304">
        <f>INDEX(Method_calculation!$J$194:$L$217,Output_interface!I2834,Output_interface!H2834)</f>
        <v>0</v>
      </c>
      <c r="G2834" s="1">
        <f>VLOOKUP(A2834+1/48,Interface!$B$118:$D$483,3)</f>
        <v>1</v>
      </c>
      <c r="H2834" s="1">
        <f t="shared" si="246"/>
        <v>1</v>
      </c>
      <c r="I2834" s="1">
        <f t="shared" si="245"/>
        <v>15</v>
      </c>
    </row>
    <row r="2835" spans="1:9" x14ac:dyDescent="0.35">
      <c r="A2835" s="321">
        <f t="shared" si="249"/>
        <v>42121.624999993212</v>
      </c>
      <c r="B2835" s="303"/>
      <c r="C2835" s="303">
        <v>2800</v>
      </c>
      <c r="D2835" s="304">
        <f>INDEX(Method_calculation!$J$161:$L$184,Output_interface!I2835,Output_interface!H2835)</f>
        <v>0</v>
      </c>
      <c r="E2835" s="304">
        <f>INDEX(Method_calculation!$J$194:$L$217,Output_interface!I2835,Output_interface!H2835)</f>
        <v>0</v>
      </c>
      <c r="G2835" s="1">
        <f>VLOOKUP(A2835+1/48,Interface!$B$118:$D$483,3)</f>
        <v>1</v>
      </c>
      <c r="H2835" s="1">
        <f t="shared" si="246"/>
        <v>1</v>
      </c>
      <c r="I2835" s="1">
        <f t="shared" si="245"/>
        <v>16</v>
      </c>
    </row>
    <row r="2836" spans="1:9" x14ac:dyDescent="0.35">
      <c r="A2836" s="321">
        <f t="shared" si="249"/>
        <v>42121.666666659876</v>
      </c>
      <c r="B2836" s="303"/>
      <c r="C2836" s="303">
        <v>2801</v>
      </c>
      <c r="D2836" s="304">
        <f>INDEX(Method_calculation!$J$161:$L$184,Output_interface!I2836,Output_interface!H2836)</f>
        <v>0</v>
      </c>
      <c r="E2836" s="304">
        <f>INDEX(Method_calculation!$J$194:$L$217,Output_interface!I2836,Output_interface!H2836)</f>
        <v>0</v>
      </c>
      <c r="G2836" s="1">
        <f>VLOOKUP(A2836+1/48,Interface!$B$118:$D$483,3)</f>
        <v>1</v>
      </c>
      <c r="H2836" s="1">
        <f t="shared" si="246"/>
        <v>1</v>
      </c>
      <c r="I2836" s="1">
        <f t="shared" si="245"/>
        <v>17</v>
      </c>
    </row>
    <row r="2837" spans="1:9" x14ac:dyDescent="0.35">
      <c r="A2837" s="321">
        <f t="shared" si="249"/>
        <v>42121.70833332654</v>
      </c>
      <c r="B2837" s="303"/>
      <c r="C2837" s="303">
        <v>2802</v>
      </c>
      <c r="D2837" s="304">
        <f>INDEX(Method_calculation!$J$161:$L$184,Output_interface!I2837,Output_interface!H2837)</f>
        <v>0</v>
      </c>
      <c r="E2837" s="304">
        <f>INDEX(Method_calculation!$J$194:$L$217,Output_interface!I2837,Output_interface!H2837)</f>
        <v>0</v>
      </c>
      <c r="G2837" s="1">
        <f>VLOOKUP(A2837+1/48,Interface!$B$118:$D$483,3)</f>
        <v>1</v>
      </c>
      <c r="H2837" s="1">
        <f t="shared" si="246"/>
        <v>1</v>
      </c>
      <c r="I2837" s="1">
        <f t="shared" si="245"/>
        <v>18</v>
      </c>
    </row>
    <row r="2838" spans="1:9" x14ac:dyDescent="0.35">
      <c r="A2838" s="321">
        <f t="shared" si="249"/>
        <v>42121.749999993204</v>
      </c>
      <c r="B2838" s="303"/>
      <c r="C2838" s="303">
        <v>2803</v>
      </c>
      <c r="D2838" s="304">
        <f>INDEX(Method_calculation!$J$161:$L$184,Output_interface!I2838,Output_interface!H2838)</f>
        <v>0</v>
      </c>
      <c r="E2838" s="304">
        <f>INDEX(Method_calculation!$J$194:$L$217,Output_interface!I2838,Output_interface!H2838)</f>
        <v>0</v>
      </c>
      <c r="G2838" s="1">
        <f>VLOOKUP(A2838+1/48,Interface!$B$118:$D$483,3)</f>
        <v>1</v>
      </c>
      <c r="H2838" s="1">
        <f t="shared" si="246"/>
        <v>1</v>
      </c>
      <c r="I2838" s="1">
        <f t="shared" si="245"/>
        <v>19</v>
      </c>
    </row>
    <row r="2839" spans="1:9" x14ac:dyDescent="0.35">
      <c r="A2839" s="321">
        <f t="shared" si="249"/>
        <v>42121.791666659868</v>
      </c>
      <c r="B2839" s="303"/>
      <c r="C2839" s="303">
        <v>2804</v>
      </c>
      <c r="D2839" s="304">
        <f>INDEX(Method_calculation!$J$161:$L$184,Output_interface!I2839,Output_interface!H2839)</f>
        <v>0</v>
      </c>
      <c r="E2839" s="304">
        <f>INDEX(Method_calculation!$J$194:$L$217,Output_interface!I2839,Output_interface!H2839)</f>
        <v>0</v>
      </c>
      <c r="G2839" s="1">
        <f>VLOOKUP(A2839+1/48,Interface!$B$118:$D$483,3)</f>
        <v>1</v>
      </c>
      <c r="H2839" s="1">
        <f t="shared" si="246"/>
        <v>1</v>
      </c>
      <c r="I2839" s="1">
        <f t="shared" si="245"/>
        <v>20</v>
      </c>
    </row>
    <row r="2840" spans="1:9" x14ac:dyDescent="0.35">
      <c r="A2840" s="321">
        <f t="shared" si="249"/>
        <v>42121.833333326533</v>
      </c>
      <c r="B2840" s="303"/>
      <c r="C2840" s="303">
        <v>2805</v>
      </c>
      <c r="D2840" s="304">
        <f>INDEX(Method_calculation!$J$161:$L$184,Output_interface!I2840,Output_interface!H2840)</f>
        <v>0</v>
      </c>
      <c r="E2840" s="304">
        <f>INDEX(Method_calculation!$J$194:$L$217,Output_interface!I2840,Output_interface!H2840)</f>
        <v>0</v>
      </c>
      <c r="G2840" s="1">
        <f>VLOOKUP(A2840+1/48,Interface!$B$118:$D$483,3)</f>
        <v>1</v>
      </c>
      <c r="H2840" s="1">
        <f t="shared" si="246"/>
        <v>1</v>
      </c>
      <c r="I2840" s="1">
        <f t="shared" si="245"/>
        <v>21</v>
      </c>
    </row>
    <row r="2841" spans="1:9" x14ac:dyDescent="0.35">
      <c r="A2841" s="321">
        <f t="shared" si="249"/>
        <v>42121.874999993197</v>
      </c>
      <c r="B2841" s="303"/>
      <c r="C2841" s="303">
        <v>2806</v>
      </c>
      <c r="D2841" s="304">
        <f>INDEX(Method_calculation!$J$161:$L$184,Output_interface!I2841,Output_interface!H2841)</f>
        <v>0</v>
      </c>
      <c r="E2841" s="304">
        <f>INDEX(Method_calculation!$J$194:$L$217,Output_interface!I2841,Output_interface!H2841)</f>
        <v>0</v>
      </c>
      <c r="G2841" s="1">
        <f>VLOOKUP(A2841+1/48,Interface!$B$118:$D$483,3)</f>
        <v>1</v>
      </c>
      <c r="H2841" s="1">
        <f t="shared" si="246"/>
        <v>1</v>
      </c>
      <c r="I2841" s="1">
        <f t="shared" si="245"/>
        <v>22</v>
      </c>
    </row>
    <row r="2842" spans="1:9" x14ac:dyDescent="0.35">
      <c r="A2842" s="321">
        <f t="shared" si="249"/>
        <v>42121.916666659861</v>
      </c>
      <c r="B2842" s="303"/>
      <c r="C2842" s="303">
        <v>2807</v>
      </c>
      <c r="D2842" s="304">
        <f>INDEX(Method_calculation!$J$161:$L$184,Output_interface!I2842,Output_interface!H2842)</f>
        <v>0</v>
      </c>
      <c r="E2842" s="304">
        <f>INDEX(Method_calculation!$J$194:$L$217,Output_interface!I2842,Output_interface!H2842)</f>
        <v>0</v>
      </c>
      <c r="G2842" s="1">
        <f>VLOOKUP(A2842+1/48,Interface!$B$118:$D$483,3)</f>
        <v>1</v>
      </c>
      <c r="H2842" s="1">
        <f t="shared" si="246"/>
        <v>1</v>
      </c>
      <c r="I2842" s="1">
        <f t="shared" si="245"/>
        <v>23</v>
      </c>
    </row>
    <row r="2843" spans="1:9" x14ac:dyDescent="0.35">
      <c r="A2843" s="322">
        <f t="shared" si="249"/>
        <v>42121.958333326525</v>
      </c>
      <c r="B2843" s="306"/>
      <c r="C2843" s="306">
        <v>2808</v>
      </c>
      <c r="D2843" s="307">
        <f>INDEX(Method_calculation!$J$161:$L$184,Output_interface!I2843,Output_interface!H2843)</f>
        <v>0</v>
      </c>
      <c r="E2843" s="307">
        <f>INDEX(Method_calculation!$J$194:$L$217,Output_interface!I2843,Output_interface!H2843)</f>
        <v>0</v>
      </c>
      <c r="G2843" s="1">
        <f>VLOOKUP(A2843+1/48,Interface!$B$118:$D$483,3)</f>
        <v>1</v>
      </c>
      <c r="H2843" s="1">
        <f t="shared" si="246"/>
        <v>1</v>
      </c>
      <c r="I2843" s="1">
        <f t="shared" si="245"/>
        <v>24</v>
      </c>
    </row>
    <row r="2844" spans="1:9" x14ac:dyDescent="0.35">
      <c r="A2844" s="299">
        <f t="shared" si="249"/>
        <v>42121.99999999319</v>
      </c>
      <c r="B2844" s="300" t="str">
        <f t="shared" ref="B2844" si="250">INDEX($H$27:$H$29,H2844)</f>
        <v>Workday</v>
      </c>
      <c r="C2844" s="300">
        <v>2809</v>
      </c>
      <c r="D2844" s="301">
        <f>INDEX(Method_calculation!$J$161:$L$184,Output_interface!I2844,Output_interface!H2844)</f>
        <v>0</v>
      </c>
      <c r="E2844" s="301">
        <f>INDEX(Method_calculation!$J$194:$L$217,Output_interface!I2844,Output_interface!H2844)</f>
        <v>0</v>
      </c>
      <c r="G2844" s="1">
        <f>VLOOKUP(A2844+1/48,Interface!$B$118:$D$483,3)</f>
        <v>2</v>
      </c>
      <c r="H2844" s="1">
        <f t="shared" si="246"/>
        <v>1</v>
      </c>
      <c r="I2844" s="1">
        <f t="shared" si="245"/>
        <v>1</v>
      </c>
    </row>
    <row r="2845" spans="1:9" x14ac:dyDescent="0.35">
      <c r="A2845" s="321">
        <f t="shared" si="249"/>
        <v>42122.041666659854</v>
      </c>
      <c r="B2845" s="303"/>
      <c r="C2845" s="303">
        <v>2810</v>
      </c>
      <c r="D2845" s="304">
        <f>INDEX(Method_calculation!$J$161:$L$184,Output_interface!I2845,Output_interface!H2845)</f>
        <v>0</v>
      </c>
      <c r="E2845" s="304">
        <f>INDEX(Method_calculation!$J$194:$L$217,Output_interface!I2845,Output_interface!H2845)</f>
        <v>0</v>
      </c>
      <c r="G2845" s="1">
        <f>VLOOKUP(A2845+1/48,Interface!$B$118:$D$483,3)</f>
        <v>2</v>
      </c>
      <c r="H2845" s="1">
        <f t="shared" si="246"/>
        <v>1</v>
      </c>
      <c r="I2845" s="1">
        <f t="shared" si="245"/>
        <v>2</v>
      </c>
    </row>
    <row r="2846" spans="1:9" x14ac:dyDescent="0.35">
      <c r="A2846" s="321">
        <f t="shared" si="249"/>
        <v>42122.083333326518</v>
      </c>
      <c r="B2846" s="303"/>
      <c r="C2846" s="303">
        <v>2811</v>
      </c>
      <c r="D2846" s="304">
        <f>INDEX(Method_calculation!$J$161:$L$184,Output_interface!I2846,Output_interface!H2846)</f>
        <v>0</v>
      </c>
      <c r="E2846" s="304">
        <f>INDEX(Method_calculation!$J$194:$L$217,Output_interface!I2846,Output_interface!H2846)</f>
        <v>0</v>
      </c>
      <c r="G2846" s="1">
        <f>VLOOKUP(A2846+1/48,Interface!$B$118:$D$483,3)</f>
        <v>2</v>
      </c>
      <c r="H2846" s="1">
        <f t="shared" si="246"/>
        <v>1</v>
      </c>
      <c r="I2846" s="1">
        <f t="shared" si="245"/>
        <v>3</v>
      </c>
    </row>
    <row r="2847" spans="1:9" x14ac:dyDescent="0.35">
      <c r="A2847" s="321">
        <f t="shared" si="249"/>
        <v>42122.124999993182</v>
      </c>
      <c r="B2847" s="303"/>
      <c r="C2847" s="303">
        <v>2812</v>
      </c>
      <c r="D2847" s="304">
        <f>INDEX(Method_calculation!$J$161:$L$184,Output_interface!I2847,Output_interface!H2847)</f>
        <v>0</v>
      </c>
      <c r="E2847" s="304">
        <f>INDEX(Method_calculation!$J$194:$L$217,Output_interface!I2847,Output_interface!H2847)</f>
        <v>0</v>
      </c>
      <c r="G2847" s="1">
        <f>VLOOKUP(A2847+1/48,Interface!$B$118:$D$483,3)</f>
        <v>2</v>
      </c>
      <c r="H2847" s="1">
        <f t="shared" si="246"/>
        <v>1</v>
      </c>
      <c r="I2847" s="1">
        <f t="shared" si="245"/>
        <v>4</v>
      </c>
    </row>
    <row r="2848" spans="1:9" x14ac:dyDescent="0.35">
      <c r="A2848" s="321">
        <f t="shared" si="249"/>
        <v>42122.166666659847</v>
      </c>
      <c r="B2848" s="303"/>
      <c r="C2848" s="303">
        <v>2813</v>
      </c>
      <c r="D2848" s="304">
        <f>INDEX(Method_calculation!$J$161:$L$184,Output_interface!I2848,Output_interface!H2848)</f>
        <v>0</v>
      </c>
      <c r="E2848" s="304">
        <f>INDEX(Method_calculation!$J$194:$L$217,Output_interface!I2848,Output_interface!H2848)</f>
        <v>0</v>
      </c>
      <c r="G2848" s="1">
        <f>VLOOKUP(A2848+1/48,Interface!$B$118:$D$483,3)</f>
        <v>2</v>
      </c>
      <c r="H2848" s="1">
        <f t="shared" si="246"/>
        <v>1</v>
      </c>
      <c r="I2848" s="1">
        <f t="shared" si="245"/>
        <v>5</v>
      </c>
    </row>
    <row r="2849" spans="1:9" x14ac:dyDescent="0.35">
      <c r="A2849" s="321">
        <f t="shared" si="249"/>
        <v>42122.208333326511</v>
      </c>
      <c r="B2849" s="303"/>
      <c r="C2849" s="303">
        <v>2814</v>
      </c>
      <c r="D2849" s="304">
        <f>INDEX(Method_calculation!$J$161:$L$184,Output_interface!I2849,Output_interface!H2849)</f>
        <v>0</v>
      </c>
      <c r="E2849" s="304">
        <f>INDEX(Method_calculation!$J$194:$L$217,Output_interface!I2849,Output_interface!H2849)</f>
        <v>0</v>
      </c>
      <c r="G2849" s="1">
        <f>VLOOKUP(A2849+1/48,Interface!$B$118:$D$483,3)</f>
        <v>2</v>
      </c>
      <c r="H2849" s="1">
        <f t="shared" si="246"/>
        <v>1</v>
      </c>
      <c r="I2849" s="1">
        <f t="shared" si="245"/>
        <v>6</v>
      </c>
    </row>
    <row r="2850" spans="1:9" x14ac:dyDescent="0.35">
      <c r="A2850" s="321">
        <f t="shared" si="249"/>
        <v>42122.249999993175</v>
      </c>
      <c r="B2850" s="303"/>
      <c r="C2850" s="303">
        <v>2815</v>
      </c>
      <c r="D2850" s="304">
        <f>INDEX(Method_calculation!$J$161:$L$184,Output_interface!I2850,Output_interface!H2850)</f>
        <v>0</v>
      </c>
      <c r="E2850" s="304">
        <f>INDEX(Method_calculation!$J$194:$L$217,Output_interface!I2850,Output_interface!H2850)</f>
        <v>0</v>
      </c>
      <c r="G2850" s="1">
        <f>VLOOKUP(A2850+1/48,Interface!$B$118:$D$483,3)</f>
        <v>2</v>
      </c>
      <c r="H2850" s="1">
        <f t="shared" si="246"/>
        <v>1</v>
      </c>
      <c r="I2850" s="1">
        <f t="shared" si="245"/>
        <v>7</v>
      </c>
    </row>
    <row r="2851" spans="1:9" x14ac:dyDescent="0.35">
      <c r="A2851" s="321">
        <f t="shared" si="249"/>
        <v>42122.291666659839</v>
      </c>
      <c r="B2851" s="303"/>
      <c r="C2851" s="303">
        <v>2816</v>
      </c>
      <c r="D2851" s="304">
        <f>INDEX(Method_calculation!$J$161:$L$184,Output_interface!I2851,Output_interface!H2851)</f>
        <v>0</v>
      </c>
      <c r="E2851" s="304">
        <f>INDEX(Method_calculation!$J$194:$L$217,Output_interface!I2851,Output_interface!H2851)</f>
        <v>0</v>
      </c>
      <c r="G2851" s="1">
        <f>VLOOKUP(A2851+1/48,Interface!$B$118:$D$483,3)</f>
        <v>2</v>
      </c>
      <c r="H2851" s="1">
        <f t="shared" si="246"/>
        <v>1</v>
      </c>
      <c r="I2851" s="1">
        <f t="shared" si="245"/>
        <v>8</v>
      </c>
    </row>
    <row r="2852" spans="1:9" x14ac:dyDescent="0.35">
      <c r="A2852" s="321">
        <f t="shared" si="249"/>
        <v>42122.333333326504</v>
      </c>
      <c r="B2852" s="303"/>
      <c r="C2852" s="303">
        <v>2817</v>
      </c>
      <c r="D2852" s="304">
        <f>INDEX(Method_calculation!$J$161:$L$184,Output_interface!I2852,Output_interface!H2852)</f>
        <v>0</v>
      </c>
      <c r="E2852" s="304">
        <f>INDEX(Method_calculation!$J$194:$L$217,Output_interface!I2852,Output_interface!H2852)</f>
        <v>0</v>
      </c>
      <c r="G2852" s="1">
        <f>VLOOKUP(A2852+1/48,Interface!$B$118:$D$483,3)</f>
        <v>2</v>
      </c>
      <c r="H2852" s="1">
        <f t="shared" si="246"/>
        <v>1</v>
      </c>
      <c r="I2852" s="1">
        <f t="shared" ref="I2852:I2915" si="251">MOD(C2852-1,24)+1</f>
        <v>9</v>
      </c>
    </row>
    <row r="2853" spans="1:9" x14ac:dyDescent="0.35">
      <c r="A2853" s="321">
        <f t="shared" si="249"/>
        <v>42122.374999993168</v>
      </c>
      <c r="B2853" s="303"/>
      <c r="C2853" s="303">
        <v>2818</v>
      </c>
      <c r="D2853" s="304">
        <f>INDEX(Method_calculation!$J$161:$L$184,Output_interface!I2853,Output_interface!H2853)</f>
        <v>0</v>
      </c>
      <c r="E2853" s="304">
        <f>INDEX(Method_calculation!$J$194:$L$217,Output_interface!I2853,Output_interface!H2853)</f>
        <v>0</v>
      </c>
      <c r="G2853" s="1">
        <f>VLOOKUP(A2853+1/48,Interface!$B$118:$D$483,3)</f>
        <v>2</v>
      </c>
      <c r="H2853" s="1">
        <f t="shared" ref="H2853:H2916" si="252">IF(G2853=7,3,IF(G2853=6,2,1))</f>
        <v>1</v>
      </c>
      <c r="I2853" s="1">
        <f t="shared" si="251"/>
        <v>10</v>
      </c>
    </row>
    <row r="2854" spans="1:9" x14ac:dyDescent="0.35">
      <c r="A2854" s="321">
        <f t="shared" si="249"/>
        <v>42122.416666659832</v>
      </c>
      <c r="B2854" s="303"/>
      <c r="C2854" s="303">
        <v>2819</v>
      </c>
      <c r="D2854" s="304">
        <f>INDEX(Method_calculation!$J$161:$L$184,Output_interface!I2854,Output_interface!H2854)</f>
        <v>0</v>
      </c>
      <c r="E2854" s="304">
        <f>INDEX(Method_calculation!$J$194:$L$217,Output_interface!I2854,Output_interface!H2854)</f>
        <v>0</v>
      </c>
      <c r="G2854" s="1">
        <f>VLOOKUP(A2854+1/48,Interface!$B$118:$D$483,3)</f>
        <v>2</v>
      </c>
      <c r="H2854" s="1">
        <f t="shared" si="252"/>
        <v>1</v>
      </c>
      <c r="I2854" s="1">
        <f t="shared" si="251"/>
        <v>11</v>
      </c>
    </row>
    <row r="2855" spans="1:9" x14ac:dyDescent="0.35">
      <c r="A2855" s="321">
        <f t="shared" si="249"/>
        <v>42122.458333326496</v>
      </c>
      <c r="B2855" s="303"/>
      <c r="C2855" s="303">
        <v>2820</v>
      </c>
      <c r="D2855" s="304">
        <f>INDEX(Method_calculation!$J$161:$L$184,Output_interface!I2855,Output_interface!H2855)</f>
        <v>0</v>
      </c>
      <c r="E2855" s="304">
        <f>INDEX(Method_calculation!$J$194:$L$217,Output_interface!I2855,Output_interface!H2855)</f>
        <v>0</v>
      </c>
      <c r="G2855" s="1">
        <f>VLOOKUP(A2855+1/48,Interface!$B$118:$D$483,3)</f>
        <v>2</v>
      </c>
      <c r="H2855" s="1">
        <f t="shared" si="252"/>
        <v>1</v>
      </c>
      <c r="I2855" s="1">
        <f t="shared" si="251"/>
        <v>12</v>
      </c>
    </row>
    <row r="2856" spans="1:9" x14ac:dyDescent="0.35">
      <c r="A2856" s="321">
        <f t="shared" si="249"/>
        <v>42122.499999993161</v>
      </c>
      <c r="B2856" s="303"/>
      <c r="C2856" s="303">
        <v>2821</v>
      </c>
      <c r="D2856" s="304">
        <f>INDEX(Method_calculation!$J$161:$L$184,Output_interface!I2856,Output_interface!H2856)</f>
        <v>0</v>
      </c>
      <c r="E2856" s="304">
        <f>INDEX(Method_calculation!$J$194:$L$217,Output_interface!I2856,Output_interface!H2856)</f>
        <v>0</v>
      </c>
      <c r="G2856" s="1">
        <f>VLOOKUP(A2856+1/48,Interface!$B$118:$D$483,3)</f>
        <v>2</v>
      </c>
      <c r="H2856" s="1">
        <f t="shared" si="252"/>
        <v>1</v>
      </c>
      <c r="I2856" s="1">
        <f t="shared" si="251"/>
        <v>13</v>
      </c>
    </row>
    <row r="2857" spans="1:9" x14ac:dyDescent="0.35">
      <c r="A2857" s="321">
        <f t="shared" si="249"/>
        <v>42122.541666659825</v>
      </c>
      <c r="B2857" s="303"/>
      <c r="C2857" s="303">
        <v>2822</v>
      </c>
      <c r="D2857" s="304">
        <f>INDEX(Method_calculation!$J$161:$L$184,Output_interface!I2857,Output_interface!H2857)</f>
        <v>0</v>
      </c>
      <c r="E2857" s="304">
        <f>INDEX(Method_calculation!$J$194:$L$217,Output_interface!I2857,Output_interface!H2857)</f>
        <v>0</v>
      </c>
      <c r="G2857" s="1">
        <f>VLOOKUP(A2857+1/48,Interface!$B$118:$D$483,3)</f>
        <v>2</v>
      </c>
      <c r="H2857" s="1">
        <f t="shared" si="252"/>
        <v>1</v>
      </c>
      <c r="I2857" s="1">
        <f t="shared" si="251"/>
        <v>14</v>
      </c>
    </row>
    <row r="2858" spans="1:9" x14ac:dyDescent="0.35">
      <c r="A2858" s="321">
        <f t="shared" si="249"/>
        <v>42122.583333326489</v>
      </c>
      <c r="B2858" s="303"/>
      <c r="C2858" s="303">
        <v>2823</v>
      </c>
      <c r="D2858" s="304">
        <f>INDEX(Method_calculation!$J$161:$L$184,Output_interface!I2858,Output_interface!H2858)</f>
        <v>0</v>
      </c>
      <c r="E2858" s="304">
        <f>INDEX(Method_calculation!$J$194:$L$217,Output_interface!I2858,Output_interface!H2858)</f>
        <v>0</v>
      </c>
      <c r="G2858" s="1">
        <f>VLOOKUP(A2858+1/48,Interface!$B$118:$D$483,3)</f>
        <v>2</v>
      </c>
      <c r="H2858" s="1">
        <f t="shared" si="252"/>
        <v>1</v>
      </c>
      <c r="I2858" s="1">
        <f t="shared" si="251"/>
        <v>15</v>
      </c>
    </row>
    <row r="2859" spans="1:9" x14ac:dyDescent="0.35">
      <c r="A2859" s="321">
        <f t="shared" si="249"/>
        <v>42122.624999993153</v>
      </c>
      <c r="B2859" s="303"/>
      <c r="C2859" s="303">
        <v>2824</v>
      </c>
      <c r="D2859" s="304">
        <f>INDEX(Method_calculation!$J$161:$L$184,Output_interface!I2859,Output_interface!H2859)</f>
        <v>0</v>
      </c>
      <c r="E2859" s="304">
        <f>INDEX(Method_calculation!$J$194:$L$217,Output_interface!I2859,Output_interface!H2859)</f>
        <v>0</v>
      </c>
      <c r="G2859" s="1">
        <f>VLOOKUP(A2859+1/48,Interface!$B$118:$D$483,3)</f>
        <v>2</v>
      </c>
      <c r="H2859" s="1">
        <f t="shared" si="252"/>
        <v>1</v>
      </c>
      <c r="I2859" s="1">
        <f t="shared" si="251"/>
        <v>16</v>
      </c>
    </row>
    <row r="2860" spans="1:9" x14ac:dyDescent="0.35">
      <c r="A2860" s="321">
        <f t="shared" si="249"/>
        <v>42122.666666659818</v>
      </c>
      <c r="B2860" s="303"/>
      <c r="C2860" s="303">
        <v>2825</v>
      </c>
      <c r="D2860" s="304">
        <f>INDEX(Method_calculation!$J$161:$L$184,Output_interface!I2860,Output_interface!H2860)</f>
        <v>0</v>
      </c>
      <c r="E2860" s="304">
        <f>INDEX(Method_calculation!$J$194:$L$217,Output_interface!I2860,Output_interface!H2860)</f>
        <v>0</v>
      </c>
      <c r="G2860" s="1">
        <f>VLOOKUP(A2860+1/48,Interface!$B$118:$D$483,3)</f>
        <v>2</v>
      </c>
      <c r="H2860" s="1">
        <f t="shared" si="252"/>
        <v>1</v>
      </c>
      <c r="I2860" s="1">
        <f t="shared" si="251"/>
        <v>17</v>
      </c>
    </row>
    <row r="2861" spans="1:9" x14ac:dyDescent="0.35">
      <c r="A2861" s="321">
        <f t="shared" si="249"/>
        <v>42122.708333326482</v>
      </c>
      <c r="B2861" s="303"/>
      <c r="C2861" s="303">
        <v>2826</v>
      </c>
      <c r="D2861" s="304">
        <f>INDEX(Method_calculation!$J$161:$L$184,Output_interface!I2861,Output_interface!H2861)</f>
        <v>0</v>
      </c>
      <c r="E2861" s="304">
        <f>INDEX(Method_calculation!$J$194:$L$217,Output_interface!I2861,Output_interface!H2861)</f>
        <v>0</v>
      </c>
      <c r="G2861" s="1">
        <f>VLOOKUP(A2861+1/48,Interface!$B$118:$D$483,3)</f>
        <v>2</v>
      </c>
      <c r="H2861" s="1">
        <f t="shared" si="252"/>
        <v>1</v>
      </c>
      <c r="I2861" s="1">
        <f t="shared" si="251"/>
        <v>18</v>
      </c>
    </row>
    <row r="2862" spans="1:9" x14ac:dyDescent="0.35">
      <c r="A2862" s="321">
        <f t="shared" si="249"/>
        <v>42122.749999993146</v>
      </c>
      <c r="B2862" s="303"/>
      <c r="C2862" s="303">
        <v>2827</v>
      </c>
      <c r="D2862" s="304">
        <f>INDEX(Method_calculation!$J$161:$L$184,Output_interface!I2862,Output_interface!H2862)</f>
        <v>0</v>
      </c>
      <c r="E2862" s="304">
        <f>INDEX(Method_calculation!$J$194:$L$217,Output_interface!I2862,Output_interface!H2862)</f>
        <v>0</v>
      </c>
      <c r="G2862" s="1">
        <f>VLOOKUP(A2862+1/48,Interface!$B$118:$D$483,3)</f>
        <v>2</v>
      </c>
      <c r="H2862" s="1">
        <f t="shared" si="252"/>
        <v>1</v>
      </c>
      <c r="I2862" s="1">
        <f t="shared" si="251"/>
        <v>19</v>
      </c>
    </row>
    <row r="2863" spans="1:9" x14ac:dyDescent="0.35">
      <c r="A2863" s="321">
        <f t="shared" si="249"/>
        <v>42122.79166665981</v>
      </c>
      <c r="B2863" s="303"/>
      <c r="C2863" s="303">
        <v>2828</v>
      </c>
      <c r="D2863" s="304">
        <f>INDEX(Method_calculation!$J$161:$L$184,Output_interface!I2863,Output_interface!H2863)</f>
        <v>0</v>
      </c>
      <c r="E2863" s="304">
        <f>INDEX(Method_calculation!$J$194:$L$217,Output_interface!I2863,Output_interface!H2863)</f>
        <v>0</v>
      </c>
      <c r="G2863" s="1">
        <f>VLOOKUP(A2863+1/48,Interface!$B$118:$D$483,3)</f>
        <v>2</v>
      </c>
      <c r="H2863" s="1">
        <f t="shared" si="252"/>
        <v>1</v>
      </c>
      <c r="I2863" s="1">
        <f t="shared" si="251"/>
        <v>20</v>
      </c>
    </row>
    <row r="2864" spans="1:9" x14ac:dyDescent="0.35">
      <c r="A2864" s="321">
        <f t="shared" si="249"/>
        <v>42122.833333326475</v>
      </c>
      <c r="B2864" s="303"/>
      <c r="C2864" s="303">
        <v>2829</v>
      </c>
      <c r="D2864" s="304">
        <f>INDEX(Method_calculation!$J$161:$L$184,Output_interface!I2864,Output_interface!H2864)</f>
        <v>0</v>
      </c>
      <c r="E2864" s="304">
        <f>INDEX(Method_calculation!$J$194:$L$217,Output_interface!I2864,Output_interface!H2864)</f>
        <v>0</v>
      </c>
      <c r="G2864" s="1">
        <f>VLOOKUP(A2864+1/48,Interface!$B$118:$D$483,3)</f>
        <v>2</v>
      </c>
      <c r="H2864" s="1">
        <f t="shared" si="252"/>
        <v>1</v>
      </c>
      <c r="I2864" s="1">
        <f t="shared" si="251"/>
        <v>21</v>
      </c>
    </row>
    <row r="2865" spans="1:9" x14ac:dyDescent="0.35">
      <c r="A2865" s="321">
        <f t="shared" si="249"/>
        <v>42122.874999993139</v>
      </c>
      <c r="B2865" s="303"/>
      <c r="C2865" s="303">
        <v>2830</v>
      </c>
      <c r="D2865" s="304">
        <f>INDEX(Method_calculation!$J$161:$L$184,Output_interface!I2865,Output_interface!H2865)</f>
        <v>0</v>
      </c>
      <c r="E2865" s="304">
        <f>INDEX(Method_calculation!$J$194:$L$217,Output_interface!I2865,Output_interface!H2865)</f>
        <v>0</v>
      </c>
      <c r="G2865" s="1">
        <f>VLOOKUP(A2865+1/48,Interface!$B$118:$D$483,3)</f>
        <v>2</v>
      </c>
      <c r="H2865" s="1">
        <f t="shared" si="252"/>
        <v>1</v>
      </c>
      <c r="I2865" s="1">
        <f t="shared" si="251"/>
        <v>22</v>
      </c>
    </row>
    <row r="2866" spans="1:9" x14ac:dyDescent="0.35">
      <c r="A2866" s="321">
        <f t="shared" si="249"/>
        <v>42122.916666659803</v>
      </c>
      <c r="B2866" s="303"/>
      <c r="C2866" s="303">
        <v>2831</v>
      </c>
      <c r="D2866" s="304">
        <f>INDEX(Method_calculation!$J$161:$L$184,Output_interface!I2866,Output_interface!H2866)</f>
        <v>0</v>
      </c>
      <c r="E2866" s="304">
        <f>INDEX(Method_calculation!$J$194:$L$217,Output_interface!I2866,Output_interface!H2866)</f>
        <v>0</v>
      </c>
      <c r="G2866" s="1">
        <f>VLOOKUP(A2866+1/48,Interface!$B$118:$D$483,3)</f>
        <v>2</v>
      </c>
      <c r="H2866" s="1">
        <f t="shared" si="252"/>
        <v>1</v>
      </c>
      <c r="I2866" s="1">
        <f t="shared" si="251"/>
        <v>23</v>
      </c>
    </row>
    <row r="2867" spans="1:9" x14ac:dyDescent="0.35">
      <c r="A2867" s="322">
        <f t="shared" si="249"/>
        <v>42122.958333326467</v>
      </c>
      <c r="B2867" s="306"/>
      <c r="C2867" s="306">
        <v>2832</v>
      </c>
      <c r="D2867" s="307">
        <f>INDEX(Method_calculation!$J$161:$L$184,Output_interface!I2867,Output_interface!H2867)</f>
        <v>0</v>
      </c>
      <c r="E2867" s="307">
        <f>INDEX(Method_calculation!$J$194:$L$217,Output_interface!I2867,Output_interface!H2867)</f>
        <v>0</v>
      </c>
      <c r="G2867" s="1">
        <f>VLOOKUP(A2867+1/48,Interface!$B$118:$D$483,3)</f>
        <v>2</v>
      </c>
      <c r="H2867" s="1">
        <f t="shared" si="252"/>
        <v>1</v>
      </c>
      <c r="I2867" s="1">
        <f t="shared" si="251"/>
        <v>24</v>
      </c>
    </row>
    <row r="2868" spans="1:9" x14ac:dyDescent="0.35">
      <c r="A2868" s="299">
        <f t="shared" si="249"/>
        <v>42122.999999993131</v>
      </c>
      <c r="B2868" s="300" t="str">
        <f t="shared" ref="B2868" si="253">INDEX($H$27:$H$29,H2868)</f>
        <v>Workday</v>
      </c>
      <c r="C2868" s="300">
        <v>2833</v>
      </c>
      <c r="D2868" s="301">
        <f>INDEX(Method_calculation!$J$161:$L$184,Output_interface!I2868,Output_interface!H2868)</f>
        <v>0</v>
      </c>
      <c r="E2868" s="301">
        <f>INDEX(Method_calculation!$J$194:$L$217,Output_interface!I2868,Output_interface!H2868)</f>
        <v>0</v>
      </c>
      <c r="G2868" s="1">
        <f>VLOOKUP(A2868+1/48,Interface!$B$118:$D$483,3)</f>
        <v>3</v>
      </c>
      <c r="H2868" s="1">
        <f t="shared" si="252"/>
        <v>1</v>
      </c>
      <c r="I2868" s="1">
        <f t="shared" si="251"/>
        <v>1</v>
      </c>
    </row>
    <row r="2869" spans="1:9" x14ac:dyDescent="0.35">
      <c r="A2869" s="321">
        <f t="shared" si="249"/>
        <v>42123.041666659796</v>
      </c>
      <c r="B2869" s="303"/>
      <c r="C2869" s="303">
        <v>2834</v>
      </c>
      <c r="D2869" s="304">
        <f>INDEX(Method_calculation!$J$161:$L$184,Output_interface!I2869,Output_interface!H2869)</f>
        <v>0</v>
      </c>
      <c r="E2869" s="304">
        <f>INDEX(Method_calculation!$J$194:$L$217,Output_interface!I2869,Output_interface!H2869)</f>
        <v>0</v>
      </c>
      <c r="G2869" s="1">
        <f>VLOOKUP(A2869+1/48,Interface!$B$118:$D$483,3)</f>
        <v>3</v>
      </c>
      <c r="H2869" s="1">
        <f t="shared" si="252"/>
        <v>1</v>
      </c>
      <c r="I2869" s="1">
        <f t="shared" si="251"/>
        <v>2</v>
      </c>
    </row>
    <row r="2870" spans="1:9" x14ac:dyDescent="0.35">
      <c r="A2870" s="321">
        <f t="shared" si="249"/>
        <v>42123.08333332646</v>
      </c>
      <c r="B2870" s="303"/>
      <c r="C2870" s="303">
        <v>2835</v>
      </c>
      <c r="D2870" s="304">
        <f>INDEX(Method_calculation!$J$161:$L$184,Output_interface!I2870,Output_interface!H2870)</f>
        <v>0</v>
      </c>
      <c r="E2870" s="304">
        <f>INDEX(Method_calculation!$J$194:$L$217,Output_interface!I2870,Output_interface!H2870)</f>
        <v>0</v>
      </c>
      <c r="G2870" s="1">
        <f>VLOOKUP(A2870+1/48,Interface!$B$118:$D$483,3)</f>
        <v>3</v>
      </c>
      <c r="H2870" s="1">
        <f t="shared" si="252"/>
        <v>1</v>
      </c>
      <c r="I2870" s="1">
        <f t="shared" si="251"/>
        <v>3</v>
      </c>
    </row>
    <row r="2871" spans="1:9" x14ac:dyDescent="0.35">
      <c r="A2871" s="321">
        <f t="shared" si="249"/>
        <v>42123.124999993124</v>
      </c>
      <c r="B2871" s="303"/>
      <c r="C2871" s="303">
        <v>2836</v>
      </c>
      <c r="D2871" s="304">
        <f>INDEX(Method_calculation!$J$161:$L$184,Output_interface!I2871,Output_interface!H2871)</f>
        <v>0</v>
      </c>
      <c r="E2871" s="304">
        <f>INDEX(Method_calculation!$J$194:$L$217,Output_interface!I2871,Output_interface!H2871)</f>
        <v>0</v>
      </c>
      <c r="G2871" s="1">
        <f>VLOOKUP(A2871+1/48,Interface!$B$118:$D$483,3)</f>
        <v>3</v>
      </c>
      <c r="H2871" s="1">
        <f t="shared" si="252"/>
        <v>1</v>
      </c>
      <c r="I2871" s="1">
        <f t="shared" si="251"/>
        <v>4</v>
      </c>
    </row>
    <row r="2872" spans="1:9" x14ac:dyDescent="0.35">
      <c r="A2872" s="321">
        <f t="shared" si="249"/>
        <v>42123.166666659788</v>
      </c>
      <c r="B2872" s="303"/>
      <c r="C2872" s="303">
        <v>2837</v>
      </c>
      <c r="D2872" s="304">
        <f>INDEX(Method_calculation!$J$161:$L$184,Output_interface!I2872,Output_interface!H2872)</f>
        <v>0</v>
      </c>
      <c r="E2872" s="304">
        <f>INDEX(Method_calculation!$J$194:$L$217,Output_interface!I2872,Output_interface!H2872)</f>
        <v>0</v>
      </c>
      <c r="G2872" s="1">
        <f>VLOOKUP(A2872+1/48,Interface!$B$118:$D$483,3)</f>
        <v>3</v>
      </c>
      <c r="H2872" s="1">
        <f t="shared" si="252"/>
        <v>1</v>
      </c>
      <c r="I2872" s="1">
        <f t="shared" si="251"/>
        <v>5</v>
      </c>
    </row>
    <row r="2873" spans="1:9" x14ac:dyDescent="0.35">
      <c r="A2873" s="321">
        <f t="shared" si="249"/>
        <v>42123.208333326453</v>
      </c>
      <c r="B2873" s="303"/>
      <c r="C2873" s="303">
        <v>2838</v>
      </c>
      <c r="D2873" s="304">
        <f>INDEX(Method_calculation!$J$161:$L$184,Output_interface!I2873,Output_interface!H2873)</f>
        <v>0</v>
      </c>
      <c r="E2873" s="304">
        <f>INDEX(Method_calculation!$J$194:$L$217,Output_interface!I2873,Output_interface!H2873)</f>
        <v>0</v>
      </c>
      <c r="G2873" s="1">
        <f>VLOOKUP(A2873+1/48,Interface!$B$118:$D$483,3)</f>
        <v>3</v>
      </c>
      <c r="H2873" s="1">
        <f t="shared" si="252"/>
        <v>1</v>
      </c>
      <c r="I2873" s="1">
        <f t="shared" si="251"/>
        <v>6</v>
      </c>
    </row>
    <row r="2874" spans="1:9" x14ac:dyDescent="0.35">
      <c r="A2874" s="321">
        <f t="shared" si="249"/>
        <v>42123.249999993117</v>
      </c>
      <c r="B2874" s="303"/>
      <c r="C2874" s="303">
        <v>2839</v>
      </c>
      <c r="D2874" s="304">
        <f>INDEX(Method_calculation!$J$161:$L$184,Output_interface!I2874,Output_interface!H2874)</f>
        <v>0</v>
      </c>
      <c r="E2874" s="304">
        <f>INDEX(Method_calculation!$J$194:$L$217,Output_interface!I2874,Output_interface!H2874)</f>
        <v>0</v>
      </c>
      <c r="G2874" s="1">
        <f>VLOOKUP(A2874+1/48,Interface!$B$118:$D$483,3)</f>
        <v>3</v>
      </c>
      <c r="H2874" s="1">
        <f t="shared" si="252"/>
        <v>1</v>
      </c>
      <c r="I2874" s="1">
        <f t="shared" si="251"/>
        <v>7</v>
      </c>
    </row>
    <row r="2875" spans="1:9" x14ac:dyDescent="0.35">
      <c r="A2875" s="321">
        <f t="shared" si="249"/>
        <v>42123.291666659781</v>
      </c>
      <c r="B2875" s="303"/>
      <c r="C2875" s="303">
        <v>2840</v>
      </c>
      <c r="D2875" s="304">
        <f>INDEX(Method_calculation!$J$161:$L$184,Output_interface!I2875,Output_interface!H2875)</f>
        <v>0</v>
      </c>
      <c r="E2875" s="304">
        <f>INDEX(Method_calculation!$J$194:$L$217,Output_interface!I2875,Output_interface!H2875)</f>
        <v>0</v>
      </c>
      <c r="G2875" s="1">
        <f>VLOOKUP(A2875+1/48,Interface!$B$118:$D$483,3)</f>
        <v>3</v>
      </c>
      <c r="H2875" s="1">
        <f t="shared" si="252"/>
        <v>1</v>
      </c>
      <c r="I2875" s="1">
        <f t="shared" si="251"/>
        <v>8</v>
      </c>
    </row>
    <row r="2876" spans="1:9" x14ac:dyDescent="0.35">
      <c r="A2876" s="321">
        <f t="shared" si="249"/>
        <v>42123.333333326445</v>
      </c>
      <c r="B2876" s="303"/>
      <c r="C2876" s="303">
        <v>2841</v>
      </c>
      <c r="D2876" s="304">
        <f>INDEX(Method_calculation!$J$161:$L$184,Output_interface!I2876,Output_interface!H2876)</f>
        <v>0</v>
      </c>
      <c r="E2876" s="304">
        <f>INDEX(Method_calculation!$J$194:$L$217,Output_interface!I2876,Output_interface!H2876)</f>
        <v>0</v>
      </c>
      <c r="G2876" s="1">
        <f>VLOOKUP(A2876+1/48,Interface!$B$118:$D$483,3)</f>
        <v>3</v>
      </c>
      <c r="H2876" s="1">
        <f t="shared" si="252"/>
        <v>1</v>
      </c>
      <c r="I2876" s="1">
        <f t="shared" si="251"/>
        <v>9</v>
      </c>
    </row>
    <row r="2877" spans="1:9" x14ac:dyDescent="0.35">
      <c r="A2877" s="321">
        <f t="shared" si="249"/>
        <v>42123.37499999311</v>
      </c>
      <c r="B2877" s="303"/>
      <c r="C2877" s="303">
        <v>2842</v>
      </c>
      <c r="D2877" s="304">
        <f>INDEX(Method_calculation!$J$161:$L$184,Output_interface!I2877,Output_interface!H2877)</f>
        <v>0</v>
      </c>
      <c r="E2877" s="304">
        <f>INDEX(Method_calculation!$J$194:$L$217,Output_interface!I2877,Output_interface!H2877)</f>
        <v>0</v>
      </c>
      <c r="G2877" s="1">
        <f>VLOOKUP(A2877+1/48,Interface!$B$118:$D$483,3)</f>
        <v>3</v>
      </c>
      <c r="H2877" s="1">
        <f t="shared" si="252"/>
        <v>1</v>
      </c>
      <c r="I2877" s="1">
        <f t="shared" si="251"/>
        <v>10</v>
      </c>
    </row>
    <row r="2878" spans="1:9" x14ac:dyDescent="0.35">
      <c r="A2878" s="321">
        <f t="shared" si="249"/>
        <v>42123.416666659774</v>
      </c>
      <c r="B2878" s="303"/>
      <c r="C2878" s="303">
        <v>2843</v>
      </c>
      <c r="D2878" s="304">
        <f>INDEX(Method_calculation!$J$161:$L$184,Output_interface!I2878,Output_interface!H2878)</f>
        <v>0</v>
      </c>
      <c r="E2878" s="304">
        <f>INDEX(Method_calculation!$J$194:$L$217,Output_interface!I2878,Output_interface!H2878)</f>
        <v>0</v>
      </c>
      <c r="G2878" s="1">
        <f>VLOOKUP(A2878+1/48,Interface!$B$118:$D$483,3)</f>
        <v>3</v>
      </c>
      <c r="H2878" s="1">
        <f t="shared" si="252"/>
        <v>1</v>
      </c>
      <c r="I2878" s="1">
        <f t="shared" si="251"/>
        <v>11</v>
      </c>
    </row>
    <row r="2879" spans="1:9" x14ac:dyDescent="0.35">
      <c r="A2879" s="321">
        <f t="shared" si="249"/>
        <v>42123.458333326438</v>
      </c>
      <c r="B2879" s="303"/>
      <c r="C2879" s="303">
        <v>2844</v>
      </c>
      <c r="D2879" s="304">
        <f>INDEX(Method_calculation!$J$161:$L$184,Output_interface!I2879,Output_interface!H2879)</f>
        <v>0</v>
      </c>
      <c r="E2879" s="304">
        <f>INDEX(Method_calculation!$J$194:$L$217,Output_interface!I2879,Output_interface!H2879)</f>
        <v>0</v>
      </c>
      <c r="G2879" s="1">
        <f>VLOOKUP(A2879+1/48,Interface!$B$118:$D$483,3)</f>
        <v>3</v>
      </c>
      <c r="H2879" s="1">
        <f t="shared" si="252"/>
        <v>1</v>
      </c>
      <c r="I2879" s="1">
        <f t="shared" si="251"/>
        <v>12</v>
      </c>
    </row>
    <row r="2880" spans="1:9" x14ac:dyDescent="0.35">
      <c r="A2880" s="321">
        <f t="shared" si="249"/>
        <v>42123.499999993102</v>
      </c>
      <c r="B2880" s="303"/>
      <c r="C2880" s="303">
        <v>2845</v>
      </c>
      <c r="D2880" s="304">
        <f>INDEX(Method_calculation!$J$161:$L$184,Output_interface!I2880,Output_interface!H2880)</f>
        <v>0</v>
      </c>
      <c r="E2880" s="304">
        <f>INDEX(Method_calculation!$J$194:$L$217,Output_interface!I2880,Output_interface!H2880)</f>
        <v>0</v>
      </c>
      <c r="G2880" s="1">
        <f>VLOOKUP(A2880+1/48,Interface!$B$118:$D$483,3)</f>
        <v>3</v>
      </c>
      <c r="H2880" s="1">
        <f t="shared" si="252"/>
        <v>1</v>
      </c>
      <c r="I2880" s="1">
        <f t="shared" si="251"/>
        <v>13</v>
      </c>
    </row>
    <row r="2881" spans="1:9" x14ac:dyDescent="0.35">
      <c r="A2881" s="321">
        <f t="shared" si="249"/>
        <v>42123.541666659767</v>
      </c>
      <c r="B2881" s="303"/>
      <c r="C2881" s="303">
        <v>2846</v>
      </c>
      <c r="D2881" s="304">
        <f>INDEX(Method_calculation!$J$161:$L$184,Output_interface!I2881,Output_interface!H2881)</f>
        <v>0</v>
      </c>
      <c r="E2881" s="304">
        <f>INDEX(Method_calculation!$J$194:$L$217,Output_interface!I2881,Output_interface!H2881)</f>
        <v>0</v>
      </c>
      <c r="G2881" s="1">
        <f>VLOOKUP(A2881+1/48,Interface!$B$118:$D$483,3)</f>
        <v>3</v>
      </c>
      <c r="H2881" s="1">
        <f t="shared" si="252"/>
        <v>1</v>
      </c>
      <c r="I2881" s="1">
        <f t="shared" si="251"/>
        <v>14</v>
      </c>
    </row>
    <row r="2882" spans="1:9" x14ac:dyDescent="0.35">
      <c r="A2882" s="321">
        <f t="shared" si="249"/>
        <v>42123.583333326431</v>
      </c>
      <c r="B2882" s="303"/>
      <c r="C2882" s="303">
        <v>2847</v>
      </c>
      <c r="D2882" s="304">
        <f>INDEX(Method_calculation!$J$161:$L$184,Output_interface!I2882,Output_interface!H2882)</f>
        <v>0</v>
      </c>
      <c r="E2882" s="304">
        <f>INDEX(Method_calculation!$J$194:$L$217,Output_interface!I2882,Output_interface!H2882)</f>
        <v>0</v>
      </c>
      <c r="G2882" s="1">
        <f>VLOOKUP(A2882+1/48,Interface!$B$118:$D$483,3)</f>
        <v>3</v>
      </c>
      <c r="H2882" s="1">
        <f t="shared" si="252"/>
        <v>1</v>
      </c>
      <c r="I2882" s="1">
        <f t="shared" si="251"/>
        <v>15</v>
      </c>
    </row>
    <row r="2883" spans="1:9" x14ac:dyDescent="0.35">
      <c r="A2883" s="321">
        <f t="shared" si="249"/>
        <v>42123.624999993095</v>
      </c>
      <c r="B2883" s="303"/>
      <c r="C2883" s="303">
        <v>2848</v>
      </c>
      <c r="D2883" s="304">
        <f>INDEX(Method_calculation!$J$161:$L$184,Output_interface!I2883,Output_interface!H2883)</f>
        <v>0</v>
      </c>
      <c r="E2883" s="304">
        <f>INDEX(Method_calculation!$J$194:$L$217,Output_interface!I2883,Output_interface!H2883)</f>
        <v>0</v>
      </c>
      <c r="G2883" s="1">
        <f>VLOOKUP(A2883+1/48,Interface!$B$118:$D$483,3)</f>
        <v>3</v>
      </c>
      <c r="H2883" s="1">
        <f t="shared" si="252"/>
        <v>1</v>
      </c>
      <c r="I2883" s="1">
        <f t="shared" si="251"/>
        <v>16</v>
      </c>
    </row>
    <row r="2884" spans="1:9" x14ac:dyDescent="0.35">
      <c r="A2884" s="321">
        <f t="shared" si="249"/>
        <v>42123.666666659759</v>
      </c>
      <c r="B2884" s="303"/>
      <c r="C2884" s="303">
        <v>2849</v>
      </c>
      <c r="D2884" s="304">
        <f>INDEX(Method_calculation!$J$161:$L$184,Output_interface!I2884,Output_interface!H2884)</f>
        <v>0</v>
      </c>
      <c r="E2884" s="304">
        <f>INDEX(Method_calculation!$J$194:$L$217,Output_interface!I2884,Output_interface!H2884)</f>
        <v>0</v>
      </c>
      <c r="G2884" s="1">
        <f>VLOOKUP(A2884+1/48,Interface!$B$118:$D$483,3)</f>
        <v>3</v>
      </c>
      <c r="H2884" s="1">
        <f t="shared" si="252"/>
        <v>1</v>
      </c>
      <c r="I2884" s="1">
        <f t="shared" si="251"/>
        <v>17</v>
      </c>
    </row>
    <row r="2885" spans="1:9" x14ac:dyDescent="0.35">
      <c r="A2885" s="321">
        <f t="shared" si="249"/>
        <v>42123.708333326424</v>
      </c>
      <c r="B2885" s="303"/>
      <c r="C2885" s="303">
        <v>2850</v>
      </c>
      <c r="D2885" s="304">
        <f>INDEX(Method_calculation!$J$161:$L$184,Output_interface!I2885,Output_interface!H2885)</f>
        <v>0</v>
      </c>
      <c r="E2885" s="304">
        <f>INDEX(Method_calculation!$J$194:$L$217,Output_interface!I2885,Output_interface!H2885)</f>
        <v>0</v>
      </c>
      <c r="G2885" s="1">
        <f>VLOOKUP(A2885+1/48,Interface!$B$118:$D$483,3)</f>
        <v>3</v>
      </c>
      <c r="H2885" s="1">
        <f t="shared" si="252"/>
        <v>1</v>
      </c>
      <c r="I2885" s="1">
        <f t="shared" si="251"/>
        <v>18</v>
      </c>
    </row>
    <row r="2886" spans="1:9" x14ac:dyDescent="0.35">
      <c r="A2886" s="321">
        <f t="shared" si="249"/>
        <v>42123.749999993088</v>
      </c>
      <c r="B2886" s="303"/>
      <c r="C2886" s="303">
        <v>2851</v>
      </c>
      <c r="D2886" s="304">
        <f>INDEX(Method_calculation!$J$161:$L$184,Output_interface!I2886,Output_interface!H2886)</f>
        <v>0</v>
      </c>
      <c r="E2886" s="304">
        <f>INDEX(Method_calculation!$J$194:$L$217,Output_interface!I2886,Output_interface!H2886)</f>
        <v>0</v>
      </c>
      <c r="G2886" s="1">
        <f>VLOOKUP(A2886+1/48,Interface!$B$118:$D$483,3)</f>
        <v>3</v>
      </c>
      <c r="H2886" s="1">
        <f t="shared" si="252"/>
        <v>1</v>
      </c>
      <c r="I2886" s="1">
        <f t="shared" si="251"/>
        <v>19</v>
      </c>
    </row>
    <row r="2887" spans="1:9" x14ac:dyDescent="0.35">
      <c r="A2887" s="321">
        <f t="shared" si="249"/>
        <v>42123.791666659752</v>
      </c>
      <c r="B2887" s="303"/>
      <c r="C2887" s="303">
        <v>2852</v>
      </c>
      <c r="D2887" s="304">
        <f>INDEX(Method_calculation!$J$161:$L$184,Output_interface!I2887,Output_interface!H2887)</f>
        <v>0</v>
      </c>
      <c r="E2887" s="304">
        <f>INDEX(Method_calculation!$J$194:$L$217,Output_interface!I2887,Output_interface!H2887)</f>
        <v>0</v>
      </c>
      <c r="G2887" s="1">
        <f>VLOOKUP(A2887+1/48,Interface!$B$118:$D$483,3)</f>
        <v>3</v>
      </c>
      <c r="H2887" s="1">
        <f t="shared" si="252"/>
        <v>1</v>
      </c>
      <c r="I2887" s="1">
        <f t="shared" si="251"/>
        <v>20</v>
      </c>
    </row>
    <row r="2888" spans="1:9" x14ac:dyDescent="0.35">
      <c r="A2888" s="321">
        <f t="shared" si="249"/>
        <v>42123.833333326416</v>
      </c>
      <c r="B2888" s="303"/>
      <c r="C2888" s="303">
        <v>2853</v>
      </c>
      <c r="D2888" s="304">
        <f>INDEX(Method_calculation!$J$161:$L$184,Output_interface!I2888,Output_interface!H2888)</f>
        <v>0</v>
      </c>
      <c r="E2888" s="304">
        <f>INDEX(Method_calculation!$J$194:$L$217,Output_interface!I2888,Output_interface!H2888)</f>
        <v>0</v>
      </c>
      <c r="G2888" s="1">
        <f>VLOOKUP(A2888+1/48,Interface!$B$118:$D$483,3)</f>
        <v>3</v>
      </c>
      <c r="H2888" s="1">
        <f t="shared" si="252"/>
        <v>1</v>
      </c>
      <c r="I2888" s="1">
        <f t="shared" si="251"/>
        <v>21</v>
      </c>
    </row>
    <row r="2889" spans="1:9" x14ac:dyDescent="0.35">
      <c r="A2889" s="321">
        <f t="shared" si="249"/>
        <v>42123.874999993081</v>
      </c>
      <c r="B2889" s="303"/>
      <c r="C2889" s="303">
        <v>2854</v>
      </c>
      <c r="D2889" s="304">
        <f>INDEX(Method_calculation!$J$161:$L$184,Output_interface!I2889,Output_interface!H2889)</f>
        <v>0</v>
      </c>
      <c r="E2889" s="304">
        <f>INDEX(Method_calculation!$J$194:$L$217,Output_interface!I2889,Output_interface!H2889)</f>
        <v>0</v>
      </c>
      <c r="G2889" s="1">
        <f>VLOOKUP(A2889+1/48,Interface!$B$118:$D$483,3)</f>
        <v>3</v>
      </c>
      <c r="H2889" s="1">
        <f t="shared" si="252"/>
        <v>1</v>
      </c>
      <c r="I2889" s="1">
        <f t="shared" si="251"/>
        <v>22</v>
      </c>
    </row>
    <row r="2890" spans="1:9" x14ac:dyDescent="0.35">
      <c r="A2890" s="321">
        <f t="shared" si="249"/>
        <v>42123.916666659745</v>
      </c>
      <c r="B2890" s="303"/>
      <c r="C2890" s="303">
        <v>2855</v>
      </c>
      <c r="D2890" s="304">
        <f>INDEX(Method_calculation!$J$161:$L$184,Output_interface!I2890,Output_interface!H2890)</f>
        <v>0</v>
      </c>
      <c r="E2890" s="304">
        <f>INDEX(Method_calculation!$J$194:$L$217,Output_interface!I2890,Output_interface!H2890)</f>
        <v>0</v>
      </c>
      <c r="G2890" s="1">
        <f>VLOOKUP(A2890+1/48,Interface!$B$118:$D$483,3)</f>
        <v>3</v>
      </c>
      <c r="H2890" s="1">
        <f t="shared" si="252"/>
        <v>1</v>
      </c>
      <c r="I2890" s="1">
        <f t="shared" si="251"/>
        <v>23</v>
      </c>
    </row>
    <row r="2891" spans="1:9" x14ac:dyDescent="0.35">
      <c r="A2891" s="322">
        <f t="shared" si="249"/>
        <v>42123.958333326409</v>
      </c>
      <c r="B2891" s="306"/>
      <c r="C2891" s="306">
        <v>2856</v>
      </c>
      <c r="D2891" s="307">
        <f>INDEX(Method_calculation!$J$161:$L$184,Output_interface!I2891,Output_interface!H2891)</f>
        <v>0</v>
      </c>
      <c r="E2891" s="307">
        <f>INDEX(Method_calculation!$J$194:$L$217,Output_interface!I2891,Output_interface!H2891)</f>
        <v>0</v>
      </c>
      <c r="G2891" s="1">
        <f>VLOOKUP(A2891+1/48,Interface!$B$118:$D$483,3)</f>
        <v>3</v>
      </c>
      <c r="H2891" s="1">
        <f t="shared" si="252"/>
        <v>1</v>
      </c>
      <c r="I2891" s="1">
        <f t="shared" si="251"/>
        <v>24</v>
      </c>
    </row>
    <row r="2892" spans="1:9" x14ac:dyDescent="0.35">
      <c r="A2892" s="299">
        <f t="shared" si="249"/>
        <v>42123.999999993073</v>
      </c>
      <c r="B2892" s="300" t="str">
        <f t="shared" ref="B2892" si="254">INDEX($H$27:$H$29,H2892)</f>
        <v>Workday</v>
      </c>
      <c r="C2892" s="300">
        <v>2857</v>
      </c>
      <c r="D2892" s="301">
        <f>INDEX(Method_calculation!$J$161:$L$184,Output_interface!I2892,Output_interface!H2892)</f>
        <v>0</v>
      </c>
      <c r="E2892" s="301">
        <f>INDEX(Method_calculation!$J$194:$L$217,Output_interface!I2892,Output_interface!H2892)</f>
        <v>0</v>
      </c>
      <c r="G2892" s="1">
        <f>VLOOKUP(A2892+1/48,Interface!$B$118:$D$483,3)</f>
        <v>4</v>
      </c>
      <c r="H2892" s="1">
        <f t="shared" si="252"/>
        <v>1</v>
      </c>
      <c r="I2892" s="1">
        <f t="shared" si="251"/>
        <v>1</v>
      </c>
    </row>
    <row r="2893" spans="1:9" x14ac:dyDescent="0.35">
      <c r="A2893" s="321">
        <f t="shared" si="249"/>
        <v>42124.041666659738</v>
      </c>
      <c r="B2893" s="303"/>
      <c r="C2893" s="303">
        <v>2858</v>
      </c>
      <c r="D2893" s="304">
        <f>INDEX(Method_calculation!$J$161:$L$184,Output_interface!I2893,Output_interface!H2893)</f>
        <v>0</v>
      </c>
      <c r="E2893" s="304">
        <f>INDEX(Method_calculation!$J$194:$L$217,Output_interface!I2893,Output_interface!H2893)</f>
        <v>0</v>
      </c>
      <c r="G2893" s="1">
        <f>VLOOKUP(A2893+1/48,Interface!$B$118:$D$483,3)</f>
        <v>4</v>
      </c>
      <c r="H2893" s="1">
        <f t="shared" si="252"/>
        <v>1</v>
      </c>
      <c r="I2893" s="1">
        <f t="shared" si="251"/>
        <v>2</v>
      </c>
    </row>
    <row r="2894" spans="1:9" x14ac:dyDescent="0.35">
      <c r="A2894" s="321">
        <f t="shared" si="249"/>
        <v>42124.083333326402</v>
      </c>
      <c r="B2894" s="303"/>
      <c r="C2894" s="303">
        <v>2859</v>
      </c>
      <c r="D2894" s="304">
        <f>INDEX(Method_calculation!$J$161:$L$184,Output_interface!I2894,Output_interface!H2894)</f>
        <v>0</v>
      </c>
      <c r="E2894" s="304">
        <f>INDEX(Method_calculation!$J$194:$L$217,Output_interface!I2894,Output_interface!H2894)</f>
        <v>0</v>
      </c>
      <c r="G2894" s="1">
        <f>VLOOKUP(A2894+1/48,Interface!$B$118:$D$483,3)</f>
        <v>4</v>
      </c>
      <c r="H2894" s="1">
        <f t="shared" si="252"/>
        <v>1</v>
      </c>
      <c r="I2894" s="1">
        <f t="shared" si="251"/>
        <v>3</v>
      </c>
    </row>
    <row r="2895" spans="1:9" x14ac:dyDescent="0.35">
      <c r="A2895" s="321">
        <f t="shared" si="249"/>
        <v>42124.124999993066</v>
      </c>
      <c r="B2895" s="303"/>
      <c r="C2895" s="303">
        <v>2860</v>
      </c>
      <c r="D2895" s="304">
        <f>INDEX(Method_calculation!$J$161:$L$184,Output_interface!I2895,Output_interface!H2895)</f>
        <v>0</v>
      </c>
      <c r="E2895" s="304">
        <f>INDEX(Method_calculation!$J$194:$L$217,Output_interface!I2895,Output_interface!H2895)</f>
        <v>0</v>
      </c>
      <c r="G2895" s="1">
        <f>VLOOKUP(A2895+1/48,Interface!$B$118:$D$483,3)</f>
        <v>4</v>
      </c>
      <c r="H2895" s="1">
        <f t="shared" si="252"/>
        <v>1</v>
      </c>
      <c r="I2895" s="1">
        <f t="shared" si="251"/>
        <v>4</v>
      </c>
    </row>
    <row r="2896" spans="1:9" x14ac:dyDescent="0.35">
      <c r="A2896" s="321">
        <f t="shared" ref="A2896:A2959" si="255">+A2895+1/24</f>
        <v>42124.16666665973</v>
      </c>
      <c r="B2896" s="303"/>
      <c r="C2896" s="303">
        <v>2861</v>
      </c>
      <c r="D2896" s="304">
        <f>INDEX(Method_calculation!$J$161:$L$184,Output_interface!I2896,Output_interface!H2896)</f>
        <v>0</v>
      </c>
      <c r="E2896" s="304">
        <f>INDEX(Method_calculation!$J$194:$L$217,Output_interface!I2896,Output_interface!H2896)</f>
        <v>0</v>
      </c>
      <c r="G2896" s="1">
        <f>VLOOKUP(A2896+1/48,Interface!$B$118:$D$483,3)</f>
        <v>4</v>
      </c>
      <c r="H2896" s="1">
        <f t="shared" si="252"/>
        <v>1</v>
      </c>
      <c r="I2896" s="1">
        <f t="shared" si="251"/>
        <v>5</v>
      </c>
    </row>
    <row r="2897" spans="1:9" x14ac:dyDescent="0.35">
      <c r="A2897" s="321">
        <f t="shared" si="255"/>
        <v>42124.208333326394</v>
      </c>
      <c r="B2897" s="303"/>
      <c r="C2897" s="303">
        <v>2862</v>
      </c>
      <c r="D2897" s="304">
        <f>INDEX(Method_calculation!$J$161:$L$184,Output_interface!I2897,Output_interface!H2897)</f>
        <v>0</v>
      </c>
      <c r="E2897" s="304">
        <f>INDEX(Method_calculation!$J$194:$L$217,Output_interface!I2897,Output_interface!H2897)</f>
        <v>0</v>
      </c>
      <c r="G2897" s="1">
        <f>VLOOKUP(A2897+1/48,Interface!$B$118:$D$483,3)</f>
        <v>4</v>
      </c>
      <c r="H2897" s="1">
        <f t="shared" si="252"/>
        <v>1</v>
      </c>
      <c r="I2897" s="1">
        <f t="shared" si="251"/>
        <v>6</v>
      </c>
    </row>
    <row r="2898" spans="1:9" x14ac:dyDescent="0.35">
      <c r="A2898" s="321">
        <f t="shared" si="255"/>
        <v>42124.249999993059</v>
      </c>
      <c r="B2898" s="303"/>
      <c r="C2898" s="303">
        <v>2863</v>
      </c>
      <c r="D2898" s="304">
        <f>INDEX(Method_calculation!$J$161:$L$184,Output_interface!I2898,Output_interface!H2898)</f>
        <v>0</v>
      </c>
      <c r="E2898" s="304">
        <f>INDEX(Method_calculation!$J$194:$L$217,Output_interface!I2898,Output_interface!H2898)</f>
        <v>0</v>
      </c>
      <c r="G2898" s="1">
        <f>VLOOKUP(A2898+1/48,Interface!$B$118:$D$483,3)</f>
        <v>4</v>
      </c>
      <c r="H2898" s="1">
        <f t="shared" si="252"/>
        <v>1</v>
      </c>
      <c r="I2898" s="1">
        <f t="shared" si="251"/>
        <v>7</v>
      </c>
    </row>
    <row r="2899" spans="1:9" x14ac:dyDescent="0.35">
      <c r="A2899" s="321">
        <f t="shared" si="255"/>
        <v>42124.291666659723</v>
      </c>
      <c r="B2899" s="303"/>
      <c r="C2899" s="303">
        <v>2864</v>
      </c>
      <c r="D2899" s="304">
        <f>INDEX(Method_calculation!$J$161:$L$184,Output_interface!I2899,Output_interface!H2899)</f>
        <v>0</v>
      </c>
      <c r="E2899" s="304">
        <f>INDEX(Method_calculation!$J$194:$L$217,Output_interface!I2899,Output_interface!H2899)</f>
        <v>0</v>
      </c>
      <c r="G2899" s="1">
        <f>VLOOKUP(A2899+1/48,Interface!$B$118:$D$483,3)</f>
        <v>4</v>
      </c>
      <c r="H2899" s="1">
        <f t="shared" si="252"/>
        <v>1</v>
      </c>
      <c r="I2899" s="1">
        <f t="shared" si="251"/>
        <v>8</v>
      </c>
    </row>
    <row r="2900" spans="1:9" x14ac:dyDescent="0.35">
      <c r="A2900" s="321">
        <f t="shared" si="255"/>
        <v>42124.333333326387</v>
      </c>
      <c r="B2900" s="303"/>
      <c r="C2900" s="303">
        <v>2865</v>
      </c>
      <c r="D2900" s="304">
        <f>INDEX(Method_calculation!$J$161:$L$184,Output_interface!I2900,Output_interface!H2900)</f>
        <v>0</v>
      </c>
      <c r="E2900" s="304">
        <f>INDEX(Method_calculation!$J$194:$L$217,Output_interface!I2900,Output_interface!H2900)</f>
        <v>0</v>
      </c>
      <c r="G2900" s="1">
        <f>VLOOKUP(A2900+1/48,Interface!$B$118:$D$483,3)</f>
        <v>4</v>
      </c>
      <c r="H2900" s="1">
        <f t="shared" si="252"/>
        <v>1</v>
      </c>
      <c r="I2900" s="1">
        <f t="shared" si="251"/>
        <v>9</v>
      </c>
    </row>
    <row r="2901" spans="1:9" x14ac:dyDescent="0.35">
      <c r="A2901" s="321">
        <f t="shared" si="255"/>
        <v>42124.374999993051</v>
      </c>
      <c r="B2901" s="303"/>
      <c r="C2901" s="303">
        <v>2866</v>
      </c>
      <c r="D2901" s="304">
        <f>INDEX(Method_calculation!$J$161:$L$184,Output_interface!I2901,Output_interface!H2901)</f>
        <v>0</v>
      </c>
      <c r="E2901" s="304">
        <f>INDEX(Method_calculation!$J$194:$L$217,Output_interface!I2901,Output_interface!H2901)</f>
        <v>0</v>
      </c>
      <c r="G2901" s="1">
        <f>VLOOKUP(A2901+1/48,Interface!$B$118:$D$483,3)</f>
        <v>4</v>
      </c>
      <c r="H2901" s="1">
        <f t="shared" si="252"/>
        <v>1</v>
      </c>
      <c r="I2901" s="1">
        <f t="shared" si="251"/>
        <v>10</v>
      </c>
    </row>
    <row r="2902" spans="1:9" x14ac:dyDescent="0.35">
      <c r="A2902" s="321">
        <f t="shared" si="255"/>
        <v>42124.416666659716</v>
      </c>
      <c r="B2902" s="303"/>
      <c r="C2902" s="303">
        <v>2867</v>
      </c>
      <c r="D2902" s="304">
        <f>INDEX(Method_calculation!$J$161:$L$184,Output_interface!I2902,Output_interface!H2902)</f>
        <v>0</v>
      </c>
      <c r="E2902" s="304">
        <f>INDEX(Method_calculation!$J$194:$L$217,Output_interface!I2902,Output_interface!H2902)</f>
        <v>0</v>
      </c>
      <c r="G2902" s="1">
        <f>VLOOKUP(A2902+1/48,Interface!$B$118:$D$483,3)</f>
        <v>4</v>
      </c>
      <c r="H2902" s="1">
        <f t="shared" si="252"/>
        <v>1</v>
      </c>
      <c r="I2902" s="1">
        <f t="shared" si="251"/>
        <v>11</v>
      </c>
    </row>
    <row r="2903" spans="1:9" x14ac:dyDescent="0.35">
      <c r="A2903" s="321">
        <f t="shared" si="255"/>
        <v>42124.45833332638</v>
      </c>
      <c r="B2903" s="303"/>
      <c r="C2903" s="303">
        <v>2868</v>
      </c>
      <c r="D2903" s="304">
        <f>INDEX(Method_calculation!$J$161:$L$184,Output_interface!I2903,Output_interface!H2903)</f>
        <v>0</v>
      </c>
      <c r="E2903" s="304">
        <f>INDEX(Method_calculation!$J$194:$L$217,Output_interface!I2903,Output_interface!H2903)</f>
        <v>0</v>
      </c>
      <c r="G2903" s="1">
        <f>VLOOKUP(A2903+1/48,Interface!$B$118:$D$483,3)</f>
        <v>4</v>
      </c>
      <c r="H2903" s="1">
        <f t="shared" si="252"/>
        <v>1</v>
      </c>
      <c r="I2903" s="1">
        <f t="shared" si="251"/>
        <v>12</v>
      </c>
    </row>
    <row r="2904" spans="1:9" x14ac:dyDescent="0.35">
      <c r="A2904" s="321">
        <f t="shared" si="255"/>
        <v>42124.499999993044</v>
      </c>
      <c r="B2904" s="303"/>
      <c r="C2904" s="303">
        <v>2869</v>
      </c>
      <c r="D2904" s="304">
        <f>INDEX(Method_calculation!$J$161:$L$184,Output_interface!I2904,Output_interface!H2904)</f>
        <v>0</v>
      </c>
      <c r="E2904" s="304">
        <f>INDEX(Method_calculation!$J$194:$L$217,Output_interface!I2904,Output_interface!H2904)</f>
        <v>0</v>
      </c>
      <c r="G2904" s="1">
        <f>VLOOKUP(A2904+1/48,Interface!$B$118:$D$483,3)</f>
        <v>4</v>
      </c>
      <c r="H2904" s="1">
        <f t="shared" si="252"/>
        <v>1</v>
      </c>
      <c r="I2904" s="1">
        <f t="shared" si="251"/>
        <v>13</v>
      </c>
    </row>
    <row r="2905" spans="1:9" x14ac:dyDescent="0.35">
      <c r="A2905" s="321">
        <f t="shared" si="255"/>
        <v>42124.541666659708</v>
      </c>
      <c r="B2905" s="303"/>
      <c r="C2905" s="303">
        <v>2870</v>
      </c>
      <c r="D2905" s="304">
        <f>INDEX(Method_calculation!$J$161:$L$184,Output_interface!I2905,Output_interface!H2905)</f>
        <v>0</v>
      </c>
      <c r="E2905" s="304">
        <f>INDEX(Method_calculation!$J$194:$L$217,Output_interface!I2905,Output_interface!H2905)</f>
        <v>0</v>
      </c>
      <c r="G2905" s="1">
        <f>VLOOKUP(A2905+1/48,Interface!$B$118:$D$483,3)</f>
        <v>4</v>
      </c>
      <c r="H2905" s="1">
        <f t="shared" si="252"/>
        <v>1</v>
      </c>
      <c r="I2905" s="1">
        <f t="shared" si="251"/>
        <v>14</v>
      </c>
    </row>
    <row r="2906" spans="1:9" x14ac:dyDescent="0.35">
      <c r="A2906" s="321">
        <f t="shared" si="255"/>
        <v>42124.583333326373</v>
      </c>
      <c r="B2906" s="303"/>
      <c r="C2906" s="303">
        <v>2871</v>
      </c>
      <c r="D2906" s="304">
        <f>INDEX(Method_calculation!$J$161:$L$184,Output_interface!I2906,Output_interface!H2906)</f>
        <v>0</v>
      </c>
      <c r="E2906" s="304">
        <f>INDEX(Method_calculation!$J$194:$L$217,Output_interface!I2906,Output_interface!H2906)</f>
        <v>0</v>
      </c>
      <c r="G2906" s="1">
        <f>VLOOKUP(A2906+1/48,Interface!$B$118:$D$483,3)</f>
        <v>4</v>
      </c>
      <c r="H2906" s="1">
        <f t="shared" si="252"/>
        <v>1</v>
      </c>
      <c r="I2906" s="1">
        <f t="shared" si="251"/>
        <v>15</v>
      </c>
    </row>
    <row r="2907" spans="1:9" x14ac:dyDescent="0.35">
      <c r="A2907" s="321">
        <f t="shared" si="255"/>
        <v>42124.624999993037</v>
      </c>
      <c r="B2907" s="303"/>
      <c r="C2907" s="303">
        <v>2872</v>
      </c>
      <c r="D2907" s="304">
        <f>INDEX(Method_calculation!$J$161:$L$184,Output_interface!I2907,Output_interface!H2907)</f>
        <v>0</v>
      </c>
      <c r="E2907" s="304">
        <f>INDEX(Method_calculation!$J$194:$L$217,Output_interface!I2907,Output_interface!H2907)</f>
        <v>0</v>
      </c>
      <c r="G2907" s="1">
        <f>VLOOKUP(A2907+1/48,Interface!$B$118:$D$483,3)</f>
        <v>4</v>
      </c>
      <c r="H2907" s="1">
        <f t="shared" si="252"/>
        <v>1</v>
      </c>
      <c r="I2907" s="1">
        <f t="shared" si="251"/>
        <v>16</v>
      </c>
    </row>
    <row r="2908" spans="1:9" x14ac:dyDescent="0.35">
      <c r="A2908" s="321">
        <f t="shared" si="255"/>
        <v>42124.666666659701</v>
      </c>
      <c r="B2908" s="303"/>
      <c r="C2908" s="303">
        <v>2873</v>
      </c>
      <c r="D2908" s="304">
        <f>INDEX(Method_calculation!$J$161:$L$184,Output_interface!I2908,Output_interface!H2908)</f>
        <v>0</v>
      </c>
      <c r="E2908" s="304">
        <f>INDEX(Method_calculation!$J$194:$L$217,Output_interface!I2908,Output_interface!H2908)</f>
        <v>0</v>
      </c>
      <c r="G2908" s="1">
        <f>VLOOKUP(A2908+1/48,Interface!$B$118:$D$483,3)</f>
        <v>4</v>
      </c>
      <c r="H2908" s="1">
        <f t="shared" si="252"/>
        <v>1</v>
      </c>
      <c r="I2908" s="1">
        <f t="shared" si="251"/>
        <v>17</v>
      </c>
    </row>
    <row r="2909" spans="1:9" x14ac:dyDescent="0.35">
      <c r="A2909" s="321">
        <f t="shared" si="255"/>
        <v>42124.708333326365</v>
      </c>
      <c r="B2909" s="303"/>
      <c r="C2909" s="303">
        <v>2874</v>
      </c>
      <c r="D2909" s="304">
        <f>INDEX(Method_calculation!$J$161:$L$184,Output_interface!I2909,Output_interface!H2909)</f>
        <v>0</v>
      </c>
      <c r="E2909" s="304">
        <f>INDEX(Method_calculation!$J$194:$L$217,Output_interface!I2909,Output_interface!H2909)</f>
        <v>0</v>
      </c>
      <c r="G2909" s="1">
        <f>VLOOKUP(A2909+1/48,Interface!$B$118:$D$483,3)</f>
        <v>4</v>
      </c>
      <c r="H2909" s="1">
        <f t="shared" si="252"/>
        <v>1</v>
      </c>
      <c r="I2909" s="1">
        <f t="shared" si="251"/>
        <v>18</v>
      </c>
    </row>
    <row r="2910" spans="1:9" x14ac:dyDescent="0.35">
      <c r="A2910" s="321">
        <f t="shared" si="255"/>
        <v>42124.74999999303</v>
      </c>
      <c r="B2910" s="303"/>
      <c r="C2910" s="303">
        <v>2875</v>
      </c>
      <c r="D2910" s="304">
        <f>INDEX(Method_calculation!$J$161:$L$184,Output_interface!I2910,Output_interface!H2910)</f>
        <v>0</v>
      </c>
      <c r="E2910" s="304">
        <f>INDEX(Method_calculation!$J$194:$L$217,Output_interface!I2910,Output_interface!H2910)</f>
        <v>0</v>
      </c>
      <c r="G2910" s="1">
        <f>VLOOKUP(A2910+1/48,Interface!$B$118:$D$483,3)</f>
        <v>4</v>
      </c>
      <c r="H2910" s="1">
        <f t="shared" si="252"/>
        <v>1</v>
      </c>
      <c r="I2910" s="1">
        <f t="shared" si="251"/>
        <v>19</v>
      </c>
    </row>
    <row r="2911" spans="1:9" x14ac:dyDescent="0.35">
      <c r="A2911" s="321">
        <f t="shared" si="255"/>
        <v>42124.791666659694</v>
      </c>
      <c r="B2911" s="303"/>
      <c r="C2911" s="303">
        <v>2876</v>
      </c>
      <c r="D2911" s="304">
        <f>INDEX(Method_calculation!$J$161:$L$184,Output_interface!I2911,Output_interface!H2911)</f>
        <v>0</v>
      </c>
      <c r="E2911" s="304">
        <f>INDEX(Method_calculation!$J$194:$L$217,Output_interface!I2911,Output_interface!H2911)</f>
        <v>0</v>
      </c>
      <c r="G2911" s="1">
        <f>VLOOKUP(A2911+1/48,Interface!$B$118:$D$483,3)</f>
        <v>4</v>
      </c>
      <c r="H2911" s="1">
        <f t="shared" si="252"/>
        <v>1</v>
      </c>
      <c r="I2911" s="1">
        <f t="shared" si="251"/>
        <v>20</v>
      </c>
    </row>
    <row r="2912" spans="1:9" x14ac:dyDescent="0.35">
      <c r="A2912" s="321">
        <f t="shared" si="255"/>
        <v>42124.833333326358</v>
      </c>
      <c r="B2912" s="303"/>
      <c r="C2912" s="303">
        <v>2877</v>
      </c>
      <c r="D2912" s="304">
        <f>INDEX(Method_calculation!$J$161:$L$184,Output_interface!I2912,Output_interface!H2912)</f>
        <v>0</v>
      </c>
      <c r="E2912" s="304">
        <f>INDEX(Method_calculation!$J$194:$L$217,Output_interface!I2912,Output_interface!H2912)</f>
        <v>0</v>
      </c>
      <c r="G2912" s="1">
        <f>VLOOKUP(A2912+1/48,Interface!$B$118:$D$483,3)</f>
        <v>4</v>
      </c>
      <c r="H2912" s="1">
        <f t="shared" si="252"/>
        <v>1</v>
      </c>
      <c r="I2912" s="1">
        <f t="shared" si="251"/>
        <v>21</v>
      </c>
    </row>
    <row r="2913" spans="1:9" x14ac:dyDescent="0.35">
      <c r="A2913" s="321">
        <f t="shared" si="255"/>
        <v>42124.874999993022</v>
      </c>
      <c r="B2913" s="303"/>
      <c r="C2913" s="303">
        <v>2878</v>
      </c>
      <c r="D2913" s="304">
        <f>INDEX(Method_calculation!$J$161:$L$184,Output_interface!I2913,Output_interface!H2913)</f>
        <v>0</v>
      </c>
      <c r="E2913" s="304">
        <f>INDEX(Method_calculation!$J$194:$L$217,Output_interface!I2913,Output_interface!H2913)</f>
        <v>0</v>
      </c>
      <c r="G2913" s="1">
        <f>VLOOKUP(A2913+1/48,Interface!$B$118:$D$483,3)</f>
        <v>4</v>
      </c>
      <c r="H2913" s="1">
        <f t="shared" si="252"/>
        <v>1</v>
      </c>
      <c r="I2913" s="1">
        <f t="shared" si="251"/>
        <v>22</v>
      </c>
    </row>
    <row r="2914" spans="1:9" x14ac:dyDescent="0.35">
      <c r="A2914" s="321">
        <f t="shared" si="255"/>
        <v>42124.916666659687</v>
      </c>
      <c r="B2914" s="303"/>
      <c r="C2914" s="303">
        <v>2879</v>
      </c>
      <c r="D2914" s="304">
        <f>INDEX(Method_calculation!$J$161:$L$184,Output_interface!I2914,Output_interface!H2914)</f>
        <v>0</v>
      </c>
      <c r="E2914" s="304">
        <f>INDEX(Method_calculation!$J$194:$L$217,Output_interface!I2914,Output_interface!H2914)</f>
        <v>0</v>
      </c>
      <c r="G2914" s="1">
        <f>VLOOKUP(A2914+1/48,Interface!$B$118:$D$483,3)</f>
        <v>4</v>
      </c>
      <c r="H2914" s="1">
        <f t="shared" si="252"/>
        <v>1</v>
      </c>
      <c r="I2914" s="1">
        <f t="shared" si="251"/>
        <v>23</v>
      </c>
    </row>
    <row r="2915" spans="1:9" x14ac:dyDescent="0.35">
      <c r="A2915" s="322">
        <f t="shared" si="255"/>
        <v>42124.958333326351</v>
      </c>
      <c r="B2915" s="306"/>
      <c r="C2915" s="306">
        <v>2880</v>
      </c>
      <c r="D2915" s="307">
        <f>INDEX(Method_calculation!$J$161:$L$184,Output_interface!I2915,Output_interface!H2915)</f>
        <v>0</v>
      </c>
      <c r="E2915" s="307">
        <f>INDEX(Method_calculation!$J$194:$L$217,Output_interface!I2915,Output_interface!H2915)</f>
        <v>0</v>
      </c>
      <c r="G2915" s="1">
        <f>VLOOKUP(A2915+1/48,Interface!$B$118:$D$483,3)</f>
        <v>4</v>
      </c>
      <c r="H2915" s="1">
        <f t="shared" si="252"/>
        <v>1</v>
      </c>
      <c r="I2915" s="1">
        <f t="shared" si="251"/>
        <v>24</v>
      </c>
    </row>
    <row r="2916" spans="1:9" x14ac:dyDescent="0.35">
      <c r="A2916" s="299">
        <f t="shared" si="255"/>
        <v>42124.999999993015</v>
      </c>
      <c r="B2916" s="300" t="str">
        <f t="shared" ref="B2916" si="256">INDEX($H$27:$H$29,H2916)</f>
        <v>Workday</v>
      </c>
      <c r="C2916" s="300">
        <v>2881</v>
      </c>
      <c r="D2916" s="301">
        <f>INDEX(Method_calculation!$J$161:$L$184,Output_interface!I2916,Output_interface!H2916)</f>
        <v>0</v>
      </c>
      <c r="E2916" s="301">
        <f>INDEX(Method_calculation!$J$194:$L$217,Output_interface!I2916,Output_interface!H2916)</f>
        <v>0</v>
      </c>
      <c r="G2916" s="1">
        <f>VLOOKUP(A2916+1/48,Interface!$B$118:$D$483,3)</f>
        <v>5</v>
      </c>
      <c r="H2916" s="1">
        <f t="shared" si="252"/>
        <v>1</v>
      </c>
      <c r="I2916" s="1">
        <f t="shared" ref="I2916:I2979" si="257">MOD(C2916-1,24)+1</f>
        <v>1</v>
      </c>
    </row>
    <row r="2917" spans="1:9" x14ac:dyDescent="0.35">
      <c r="A2917" s="321">
        <f t="shared" si="255"/>
        <v>42125.041666659679</v>
      </c>
      <c r="B2917" s="303"/>
      <c r="C2917" s="303">
        <v>2882</v>
      </c>
      <c r="D2917" s="304">
        <f>INDEX(Method_calculation!$J$161:$L$184,Output_interface!I2917,Output_interface!H2917)</f>
        <v>0</v>
      </c>
      <c r="E2917" s="304">
        <f>INDEX(Method_calculation!$J$194:$L$217,Output_interface!I2917,Output_interface!H2917)</f>
        <v>0</v>
      </c>
      <c r="G2917" s="1">
        <f>VLOOKUP(A2917+1/48,Interface!$B$118:$D$483,3)</f>
        <v>5</v>
      </c>
      <c r="H2917" s="1">
        <f t="shared" ref="H2917:H2980" si="258">IF(G2917=7,3,IF(G2917=6,2,1))</f>
        <v>1</v>
      </c>
      <c r="I2917" s="1">
        <f t="shared" si="257"/>
        <v>2</v>
      </c>
    </row>
    <row r="2918" spans="1:9" x14ac:dyDescent="0.35">
      <c r="A2918" s="321">
        <f t="shared" si="255"/>
        <v>42125.083333326344</v>
      </c>
      <c r="B2918" s="303"/>
      <c r="C2918" s="303">
        <v>2883</v>
      </c>
      <c r="D2918" s="304">
        <f>INDEX(Method_calculation!$J$161:$L$184,Output_interface!I2918,Output_interface!H2918)</f>
        <v>0</v>
      </c>
      <c r="E2918" s="304">
        <f>INDEX(Method_calculation!$J$194:$L$217,Output_interface!I2918,Output_interface!H2918)</f>
        <v>0</v>
      </c>
      <c r="G2918" s="1">
        <f>VLOOKUP(A2918+1/48,Interface!$B$118:$D$483,3)</f>
        <v>5</v>
      </c>
      <c r="H2918" s="1">
        <f t="shared" si="258"/>
        <v>1</v>
      </c>
      <c r="I2918" s="1">
        <f t="shared" si="257"/>
        <v>3</v>
      </c>
    </row>
    <row r="2919" spans="1:9" x14ac:dyDescent="0.35">
      <c r="A2919" s="321">
        <f t="shared" si="255"/>
        <v>42125.124999993008</v>
      </c>
      <c r="B2919" s="303"/>
      <c r="C2919" s="303">
        <v>2884</v>
      </c>
      <c r="D2919" s="304">
        <f>INDEX(Method_calculation!$J$161:$L$184,Output_interface!I2919,Output_interface!H2919)</f>
        <v>0</v>
      </c>
      <c r="E2919" s="304">
        <f>INDEX(Method_calculation!$J$194:$L$217,Output_interface!I2919,Output_interface!H2919)</f>
        <v>0</v>
      </c>
      <c r="G2919" s="1">
        <f>VLOOKUP(A2919+1/48,Interface!$B$118:$D$483,3)</f>
        <v>5</v>
      </c>
      <c r="H2919" s="1">
        <f t="shared" si="258"/>
        <v>1</v>
      </c>
      <c r="I2919" s="1">
        <f t="shared" si="257"/>
        <v>4</v>
      </c>
    </row>
    <row r="2920" spans="1:9" x14ac:dyDescent="0.35">
      <c r="A2920" s="321">
        <f t="shared" si="255"/>
        <v>42125.166666659672</v>
      </c>
      <c r="B2920" s="303"/>
      <c r="C2920" s="303">
        <v>2885</v>
      </c>
      <c r="D2920" s="304">
        <f>INDEX(Method_calculation!$J$161:$L$184,Output_interface!I2920,Output_interface!H2920)</f>
        <v>0</v>
      </c>
      <c r="E2920" s="304">
        <f>INDEX(Method_calculation!$J$194:$L$217,Output_interface!I2920,Output_interface!H2920)</f>
        <v>0</v>
      </c>
      <c r="G2920" s="1">
        <f>VLOOKUP(A2920+1/48,Interface!$B$118:$D$483,3)</f>
        <v>5</v>
      </c>
      <c r="H2920" s="1">
        <f t="shared" si="258"/>
        <v>1</v>
      </c>
      <c r="I2920" s="1">
        <f t="shared" si="257"/>
        <v>5</v>
      </c>
    </row>
    <row r="2921" spans="1:9" x14ac:dyDescent="0.35">
      <c r="A2921" s="321">
        <f t="shared" si="255"/>
        <v>42125.208333326336</v>
      </c>
      <c r="B2921" s="303"/>
      <c r="C2921" s="303">
        <v>2886</v>
      </c>
      <c r="D2921" s="304">
        <f>INDEX(Method_calculation!$J$161:$L$184,Output_interface!I2921,Output_interface!H2921)</f>
        <v>0</v>
      </c>
      <c r="E2921" s="304">
        <f>INDEX(Method_calculation!$J$194:$L$217,Output_interface!I2921,Output_interface!H2921)</f>
        <v>0</v>
      </c>
      <c r="G2921" s="1">
        <f>VLOOKUP(A2921+1/48,Interface!$B$118:$D$483,3)</f>
        <v>5</v>
      </c>
      <c r="H2921" s="1">
        <f t="shared" si="258"/>
        <v>1</v>
      </c>
      <c r="I2921" s="1">
        <f t="shared" si="257"/>
        <v>6</v>
      </c>
    </row>
    <row r="2922" spans="1:9" x14ac:dyDescent="0.35">
      <c r="A2922" s="321">
        <f t="shared" si="255"/>
        <v>42125.249999993001</v>
      </c>
      <c r="B2922" s="303"/>
      <c r="C2922" s="303">
        <v>2887</v>
      </c>
      <c r="D2922" s="304">
        <f>INDEX(Method_calculation!$J$161:$L$184,Output_interface!I2922,Output_interface!H2922)</f>
        <v>0</v>
      </c>
      <c r="E2922" s="304">
        <f>INDEX(Method_calculation!$J$194:$L$217,Output_interface!I2922,Output_interface!H2922)</f>
        <v>0</v>
      </c>
      <c r="G2922" s="1">
        <f>VLOOKUP(A2922+1/48,Interface!$B$118:$D$483,3)</f>
        <v>5</v>
      </c>
      <c r="H2922" s="1">
        <f t="shared" si="258"/>
        <v>1</v>
      </c>
      <c r="I2922" s="1">
        <f t="shared" si="257"/>
        <v>7</v>
      </c>
    </row>
    <row r="2923" spans="1:9" x14ac:dyDescent="0.35">
      <c r="A2923" s="321">
        <f t="shared" si="255"/>
        <v>42125.291666659665</v>
      </c>
      <c r="B2923" s="303"/>
      <c r="C2923" s="303">
        <v>2888</v>
      </c>
      <c r="D2923" s="304">
        <f>INDEX(Method_calculation!$J$161:$L$184,Output_interface!I2923,Output_interface!H2923)</f>
        <v>0</v>
      </c>
      <c r="E2923" s="304">
        <f>INDEX(Method_calculation!$J$194:$L$217,Output_interface!I2923,Output_interface!H2923)</f>
        <v>0</v>
      </c>
      <c r="G2923" s="1">
        <f>VLOOKUP(A2923+1/48,Interface!$B$118:$D$483,3)</f>
        <v>5</v>
      </c>
      <c r="H2923" s="1">
        <f t="shared" si="258"/>
        <v>1</v>
      </c>
      <c r="I2923" s="1">
        <f t="shared" si="257"/>
        <v>8</v>
      </c>
    </row>
    <row r="2924" spans="1:9" x14ac:dyDescent="0.35">
      <c r="A2924" s="321">
        <f t="shared" si="255"/>
        <v>42125.333333326329</v>
      </c>
      <c r="B2924" s="303"/>
      <c r="C2924" s="303">
        <v>2889</v>
      </c>
      <c r="D2924" s="304">
        <f>INDEX(Method_calculation!$J$161:$L$184,Output_interface!I2924,Output_interface!H2924)</f>
        <v>0</v>
      </c>
      <c r="E2924" s="304">
        <f>INDEX(Method_calculation!$J$194:$L$217,Output_interface!I2924,Output_interface!H2924)</f>
        <v>0</v>
      </c>
      <c r="G2924" s="1">
        <f>VLOOKUP(A2924+1/48,Interface!$B$118:$D$483,3)</f>
        <v>5</v>
      </c>
      <c r="H2924" s="1">
        <f t="shared" si="258"/>
        <v>1</v>
      </c>
      <c r="I2924" s="1">
        <f t="shared" si="257"/>
        <v>9</v>
      </c>
    </row>
    <row r="2925" spans="1:9" x14ac:dyDescent="0.35">
      <c r="A2925" s="321">
        <f t="shared" si="255"/>
        <v>42125.374999992993</v>
      </c>
      <c r="B2925" s="303"/>
      <c r="C2925" s="303">
        <v>2890</v>
      </c>
      <c r="D2925" s="304">
        <f>INDEX(Method_calculation!$J$161:$L$184,Output_interface!I2925,Output_interface!H2925)</f>
        <v>0</v>
      </c>
      <c r="E2925" s="304">
        <f>INDEX(Method_calculation!$J$194:$L$217,Output_interface!I2925,Output_interface!H2925)</f>
        <v>0</v>
      </c>
      <c r="G2925" s="1">
        <f>VLOOKUP(A2925+1/48,Interface!$B$118:$D$483,3)</f>
        <v>5</v>
      </c>
      <c r="H2925" s="1">
        <f t="shared" si="258"/>
        <v>1</v>
      </c>
      <c r="I2925" s="1">
        <f t="shared" si="257"/>
        <v>10</v>
      </c>
    </row>
    <row r="2926" spans="1:9" x14ac:dyDescent="0.35">
      <c r="A2926" s="321">
        <f t="shared" si="255"/>
        <v>42125.416666659657</v>
      </c>
      <c r="B2926" s="303"/>
      <c r="C2926" s="303">
        <v>2891</v>
      </c>
      <c r="D2926" s="304">
        <f>INDEX(Method_calculation!$J$161:$L$184,Output_interface!I2926,Output_interface!H2926)</f>
        <v>0</v>
      </c>
      <c r="E2926" s="304">
        <f>INDEX(Method_calculation!$J$194:$L$217,Output_interface!I2926,Output_interface!H2926)</f>
        <v>0</v>
      </c>
      <c r="G2926" s="1">
        <f>VLOOKUP(A2926+1/48,Interface!$B$118:$D$483,3)</f>
        <v>5</v>
      </c>
      <c r="H2926" s="1">
        <f t="shared" si="258"/>
        <v>1</v>
      </c>
      <c r="I2926" s="1">
        <f t="shared" si="257"/>
        <v>11</v>
      </c>
    </row>
    <row r="2927" spans="1:9" x14ac:dyDescent="0.35">
      <c r="A2927" s="321">
        <f t="shared" si="255"/>
        <v>42125.458333326322</v>
      </c>
      <c r="B2927" s="303"/>
      <c r="C2927" s="303">
        <v>2892</v>
      </c>
      <c r="D2927" s="304">
        <f>INDEX(Method_calculation!$J$161:$L$184,Output_interface!I2927,Output_interface!H2927)</f>
        <v>0</v>
      </c>
      <c r="E2927" s="304">
        <f>INDEX(Method_calculation!$J$194:$L$217,Output_interface!I2927,Output_interface!H2927)</f>
        <v>0</v>
      </c>
      <c r="G2927" s="1">
        <f>VLOOKUP(A2927+1/48,Interface!$B$118:$D$483,3)</f>
        <v>5</v>
      </c>
      <c r="H2927" s="1">
        <f t="shared" si="258"/>
        <v>1</v>
      </c>
      <c r="I2927" s="1">
        <f t="shared" si="257"/>
        <v>12</v>
      </c>
    </row>
    <row r="2928" spans="1:9" x14ac:dyDescent="0.35">
      <c r="A2928" s="321">
        <f t="shared" si="255"/>
        <v>42125.499999992986</v>
      </c>
      <c r="B2928" s="303"/>
      <c r="C2928" s="303">
        <v>2893</v>
      </c>
      <c r="D2928" s="304">
        <f>INDEX(Method_calculation!$J$161:$L$184,Output_interface!I2928,Output_interface!H2928)</f>
        <v>0</v>
      </c>
      <c r="E2928" s="304">
        <f>INDEX(Method_calculation!$J$194:$L$217,Output_interface!I2928,Output_interface!H2928)</f>
        <v>0</v>
      </c>
      <c r="G2928" s="1">
        <f>VLOOKUP(A2928+1/48,Interface!$B$118:$D$483,3)</f>
        <v>5</v>
      </c>
      <c r="H2928" s="1">
        <f t="shared" si="258"/>
        <v>1</v>
      </c>
      <c r="I2928" s="1">
        <f t="shared" si="257"/>
        <v>13</v>
      </c>
    </row>
    <row r="2929" spans="1:9" x14ac:dyDescent="0.35">
      <c r="A2929" s="321">
        <f t="shared" si="255"/>
        <v>42125.54166665965</v>
      </c>
      <c r="B2929" s="303"/>
      <c r="C2929" s="303">
        <v>2894</v>
      </c>
      <c r="D2929" s="304">
        <f>INDEX(Method_calculation!$J$161:$L$184,Output_interface!I2929,Output_interface!H2929)</f>
        <v>0</v>
      </c>
      <c r="E2929" s="304">
        <f>INDEX(Method_calculation!$J$194:$L$217,Output_interface!I2929,Output_interface!H2929)</f>
        <v>0</v>
      </c>
      <c r="G2929" s="1">
        <f>VLOOKUP(A2929+1/48,Interface!$B$118:$D$483,3)</f>
        <v>5</v>
      </c>
      <c r="H2929" s="1">
        <f t="shared" si="258"/>
        <v>1</v>
      </c>
      <c r="I2929" s="1">
        <f t="shared" si="257"/>
        <v>14</v>
      </c>
    </row>
    <row r="2930" spans="1:9" x14ac:dyDescent="0.35">
      <c r="A2930" s="321">
        <f t="shared" si="255"/>
        <v>42125.583333326314</v>
      </c>
      <c r="B2930" s="303"/>
      <c r="C2930" s="303">
        <v>2895</v>
      </c>
      <c r="D2930" s="304">
        <f>INDEX(Method_calculation!$J$161:$L$184,Output_interface!I2930,Output_interface!H2930)</f>
        <v>0</v>
      </c>
      <c r="E2930" s="304">
        <f>INDEX(Method_calculation!$J$194:$L$217,Output_interface!I2930,Output_interface!H2930)</f>
        <v>0</v>
      </c>
      <c r="G2930" s="1">
        <f>VLOOKUP(A2930+1/48,Interface!$B$118:$D$483,3)</f>
        <v>5</v>
      </c>
      <c r="H2930" s="1">
        <f t="shared" si="258"/>
        <v>1</v>
      </c>
      <c r="I2930" s="1">
        <f t="shared" si="257"/>
        <v>15</v>
      </c>
    </row>
    <row r="2931" spans="1:9" x14ac:dyDescent="0.35">
      <c r="A2931" s="321">
        <f t="shared" si="255"/>
        <v>42125.624999992979</v>
      </c>
      <c r="B2931" s="303"/>
      <c r="C2931" s="303">
        <v>2896</v>
      </c>
      <c r="D2931" s="304">
        <f>INDEX(Method_calculation!$J$161:$L$184,Output_interface!I2931,Output_interface!H2931)</f>
        <v>0</v>
      </c>
      <c r="E2931" s="304">
        <f>INDEX(Method_calculation!$J$194:$L$217,Output_interface!I2931,Output_interface!H2931)</f>
        <v>0</v>
      </c>
      <c r="G2931" s="1">
        <f>VLOOKUP(A2931+1/48,Interface!$B$118:$D$483,3)</f>
        <v>5</v>
      </c>
      <c r="H2931" s="1">
        <f t="shared" si="258"/>
        <v>1</v>
      </c>
      <c r="I2931" s="1">
        <f t="shared" si="257"/>
        <v>16</v>
      </c>
    </row>
    <row r="2932" spans="1:9" x14ac:dyDescent="0.35">
      <c r="A2932" s="321">
        <f t="shared" si="255"/>
        <v>42125.666666659643</v>
      </c>
      <c r="B2932" s="303"/>
      <c r="C2932" s="303">
        <v>2897</v>
      </c>
      <c r="D2932" s="304">
        <f>INDEX(Method_calculation!$J$161:$L$184,Output_interface!I2932,Output_interface!H2932)</f>
        <v>0</v>
      </c>
      <c r="E2932" s="304">
        <f>INDEX(Method_calculation!$J$194:$L$217,Output_interface!I2932,Output_interface!H2932)</f>
        <v>0</v>
      </c>
      <c r="G2932" s="1">
        <f>VLOOKUP(A2932+1/48,Interface!$B$118:$D$483,3)</f>
        <v>5</v>
      </c>
      <c r="H2932" s="1">
        <f t="shared" si="258"/>
        <v>1</v>
      </c>
      <c r="I2932" s="1">
        <f t="shared" si="257"/>
        <v>17</v>
      </c>
    </row>
    <row r="2933" spans="1:9" x14ac:dyDescent="0.35">
      <c r="A2933" s="321">
        <f t="shared" si="255"/>
        <v>42125.708333326307</v>
      </c>
      <c r="B2933" s="303"/>
      <c r="C2933" s="303">
        <v>2898</v>
      </c>
      <c r="D2933" s="304">
        <f>INDEX(Method_calculation!$J$161:$L$184,Output_interface!I2933,Output_interface!H2933)</f>
        <v>0</v>
      </c>
      <c r="E2933" s="304">
        <f>INDEX(Method_calculation!$J$194:$L$217,Output_interface!I2933,Output_interface!H2933)</f>
        <v>0</v>
      </c>
      <c r="G2933" s="1">
        <f>VLOOKUP(A2933+1/48,Interface!$B$118:$D$483,3)</f>
        <v>5</v>
      </c>
      <c r="H2933" s="1">
        <f t="shared" si="258"/>
        <v>1</v>
      </c>
      <c r="I2933" s="1">
        <f t="shared" si="257"/>
        <v>18</v>
      </c>
    </row>
    <row r="2934" spans="1:9" x14ac:dyDescent="0.35">
      <c r="A2934" s="321">
        <f t="shared" si="255"/>
        <v>42125.749999992971</v>
      </c>
      <c r="B2934" s="303"/>
      <c r="C2934" s="303">
        <v>2899</v>
      </c>
      <c r="D2934" s="304">
        <f>INDEX(Method_calculation!$J$161:$L$184,Output_interface!I2934,Output_interface!H2934)</f>
        <v>0</v>
      </c>
      <c r="E2934" s="304">
        <f>INDEX(Method_calculation!$J$194:$L$217,Output_interface!I2934,Output_interface!H2934)</f>
        <v>0</v>
      </c>
      <c r="G2934" s="1">
        <f>VLOOKUP(A2934+1/48,Interface!$B$118:$D$483,3)</f>
        <v>5</v>
      </c>
      <c r="H2934" s="1">
        <f t="shared" si="258"/>
        <v>1</v>
      </c>
      <c r="I2934" s="1">
        <f t="shared" si="257"/>
        <v>19</v>
      </c>
    </row>
    <row r="2935" spans="1:9" x14ac:dyDescent="0.35">
      <c r="A2935" s="321">
        <f t="shared" si="255"/>
        <v>42125.791666659636</v>
      </c>
      <c r="B2935" s="303"/>
      <c r="C2935" s="303">
        <v>2900</v>
      </c>
      <c r="D2935" s="304">
        <f>INDEX(Method_calculation!$J$161:$L$184,Output_interface!I2935,Output_interface!H2935)</f>
        <v>0</v>
      </c>
      <c r="E2935" s="304">
        <f>INDEX(Method_calculation!$J$194:$L$217,Output_interface!I2935,Output_interface!H2935)</f>
        <v>0</v>
      </c>
      <c r="G2935" s="1">
        <f>VLOOKUP(A2935+1/48,Interface!$B$118:$D$483,3)</f>
        <v>5</v>
      </c>
      <c r="H2935" s="1">
        <f t="shared" si="258"/>
        <v>1</v>
      </c>
      <c r="I2935" s="1">
        <f t="shared" si="257"/>
        <v>20</v>
      </c>
    </row>
    <row r="2936" spans="1:9" x14ac:dyDescent="0.35">
      <c r="A2936" s="321">
        <f t="shared" si="255"/>
        <v>42125.8333333263</v>
      </c>
      <c r="B2936" s="303"/>
      <c r="C2936" s="303">
        <v>2901</v>
      </c>
      <c r="D2936" s="304">
        <f>INDEX(Method_calculation!$J$161:$L$184,Output_interface!I2936,Output_interface!H2936)</f>
        <v>0</v>
      </c>
      <c r="E2936" s="304">
        <f>INDEX(Method_calculation!$J$194:$L$217,Output_interface!I2936,Output_interface!H2936)</f>
        <v>0</v>
      </c>
      <c r="G2936" s="1">
        <f>VLOOKUP(A2936+1/48,Interface!$B$118:$D$483,3)</f>
        <v>5</v>
      </c>
      <c r="H2936" s="1">
        <f t="shared" si="258"/>
        <v>1</v>
      </c>
      <c r="I2936" s="1">
        <f t="shared" si="257"/>
        <v>21</v>
      </c>
    </row>
    <row r="2937" spans="1:9" x14ac:dyDescent="0.35">
      <c r="A2937" s="321">
        <f t="shared" si="255"/>
        <v>42125.874999992964</v>
      </c>
      <c r="B2937" s="303"/>
      <c r="C2937" s="303">
        <v>2902</v>
      </c>
      <c r="D2937" s="304">
        <f>INDEX(Method_calculation!$J$161:$L$184,Output_interface!I2937,Output_interface!H2937)</f>
        <v>0</v>
      </c>
      <c r="E2937" s="304">
        <f>INDEX(Method_calculation!$J$194:$L$217,Output_interface!I2937,Output_interface!H2937)</f>
        <v>0</v>
      </c>
      <c r="G2937" s="1">
        <f>VLOOKUP(A2937+1/48,Interface!$B$118:$D$483,3)</f>
        <v>5</v>
      </c>
      <c r="H2937" s="1">
        <f t="shared" si="258"/>
        <v>1</v>
      </c>
      <c r="I2937" s="1">
        <f t="shared" si="257"/>
        <v>22</v>
      </c>
    </row>
    <row r="2938" spans="1:9" x14ac:dyDescent="0.35">
      <c r="A2938" s="321">
        <f t="shared" si="255"/>
        <v>42125.916666659628</v>
      </c>
      <c r="B2938" s="303"/>
      <c r="C2938" s="303">
        <v>2903</v>
      </c>
      <c r="D2938" s="304">
        <f>INDEX(Method_calculation!$J$161:$L$184,Output_interface!I2938,Output_interface!H2938)</f>
        <v>0</v>
      </c>
      <c r="E2938" s="304">
        <f>INDEX(Method_calculation!$J$194:$L$217,Output_interface!I2938,Output_interface!H2938)</f>
        <v>0</v>
      </c>
      <c r="G2938" s="1">
        <f>VLOOKUP(A2938+1/48,Interface!$B$118:$D$483,3)</f>
        <v>5</v>
      </c>
      <c r="H2938" s="1">
        <f t="shared" si="258"/>
        <v>1</v>
      </c>
      <c r="I2938" s="1">
        <f t="shared" si="257"/>
        <v>23</v>
      </c>
    </row>
    <row r="2939" spans="1:9" x14ac:dyDescent="0.35">
      <c r="A2939" s="322">
        <f t="shared" si="255"/>
        <v>42125.958333326293</v>
      </c>
      <c r="B2939" s="306"/>
      <c r="C2939" s="306">
        <v>2904</v>
      </c>
      <c r="D2939" s="307">
        <f>INDEX(Method_calculation!$J$161:$L$184,Output_interface!I2939,Output_interface!H2939)</f>
        <v>0</v>
      </c>
      <c r="E2939" s="307">
        <f>INDEX(Method_calculation!$J$194:$L$217,Output_interface!I2939,Output_interface!H2939)</f>
        <v>0</v>
      </c>
      <c r="G2939" s="1">
        <f>VLOOKUP(A2939+1/48,Interface!$B$118:$D$483,3)</f>
        <v>5</v>
      </c>
      <c r="H2939" s="1">
        <f t="shared" si="258"/>
        <v>1</v>
      </c>
      <c r="I2939" s="1">
        <f t="shared" si="257"/>
        <v>24</v>
      </c>
    </row>
    <row r="2940" spans="1:9" x14ac:dyDescent="0.35">
      <c r="A2940" s="299">
        <f t="shared" si="255"/>
        <v>42125.999999992957</v>
      </c>
      <c r="B2940" s="300" t="str">
        <f t="shared" ref="B2940" si="259">INDEX($H$27:$H$29,H2940)</f>
        <v>Saturday</v>
      </c>
      <c r="C2940" s="300">
        <v>2905</v>
      </c>
      <c r="D2940" s="301">
        <f>INDEX(Method_calculation!$J$161:$L$184,Output_interface!I2940,Output_interface!H2940)</f>
        <v>0</v>
      </c>
      <c r="E2940" s="301">
        <f>INDEX(Method_calculation!$J$194:$L$217,Output_interface!I2940,Output_interface!H2940)</f>
        <v>0</v>
      </c>
      <c r="G2940" s="1">
        <f>VLOOKUP(A2940+1/48,Interface!$B$118:$D$483,3)</f>
        <v>6</v>
      </c>
      <c r="H2940" s="1">
        <f t="shared" si="258"/>
        <v>2</v>
      </c>
      <c r="I2940" s="1">
        <f t="shared" si="257"/>
        <v>1</v>
      </c>
    </row>
    <row r="2941" spans="1:9" x14ac:dyDescent="0.35">
      <c r="A2941" s="321">
        <f t="shared" si="255"/>
        <v>42126.041666659621</v>
      </c>
      <c r="B2941" s="303"/>
      <c r="C2941" s="303">
        <v>2906</v>
      </c>
      <c r="D2941" s="304">
        <f>INDEX(Method_calculation!$J$161:$L$184,Output_interface!I2941,Output_interface!H2941)</f>
        <v>0</v>
      </c>
      <c r="E2941" s="304">
        <f>INDEX(Method_calculation!$J$194:$L$217,Output_interface!I2941,Output_interface!H2941)</f>
        <v>0</v>
      </c>
      <c r="G2941" s="1">
        <f>VLOOKUP(A2941+1/48,Interface!$B$118:$D$483,3)</f>
        <v>6</v>
      </c>
      <c r="H2941" s="1">
        <f t="shared" si="258"/>
        <v>2</v>
      </c>
      <c r="I2941" s="1">
        <f t="shared" si="257"/>
        <v>2</v>
      </c>
    </row>
    <row r="2942" spans="1:9" x14ac:dyDescent="0.35">
      <c r="A2942" s="321">
        <f t="shared" si="255"/>
        <v>42126.083333326285</v>
      </c>
      <c r="B2942" s="303"/>
      <c r="C2942" s="303">
        <v>2907</v>
      </c>
      <c r="D2942" s="304">
        <f>INDEX(Method_calculation!$J$161:$L$184,Output_interface!I2942,Output_interface!H2942)</f>
        <v>0</v>
      </c>
      <c r="E2942" s="304">
        <f>INDEX(Method_calculation!$J$194:$L$217,Output_interface!I2942,Output_interface!H2942)</f>
        <v>0</v>
      </c>
      <c r="G2942" s="1">
        <f>VLOOKUP(A2942+1/48,Interface!$B$118:$D$483,3)</f>
        <v>6</v>
      </c>
      <c r="H2942" s="1">
        <f t="shared" si="258"/>
        <v>2</v>
      </c>
      <c r="I2942" s="1">
        <f t="shared" si="257"/>
        <v>3</v>
      </c>
    </row>
    <row r="2943" spans="1:9" x14ac:dyDescent="0.35">
      <c r="A2943" s="321">
        <f t="shared" si="255"/>
        <v>42126.12499999295</v>
      </c>
      <c r="B2943" s="303"/>
      <c r="C2943" s="303">
        <v>2908</v>
      </c>
      <c r="D2943" s="304">
        <f>INDEX(Method_calculation!$J$161:$L$184,Output_interface!I2943,Output_interface!H2943)</f>
        <v>0</v>
      </c>
      <c r="E2943" s="304">
        <f>INDEX(Method_calculation!$J$194:$L$217,Output_interface!I2943,Output_interface!H2943)</f>
        <v>0</v>
      </c>
      <c r="G2943" s="1">
        <f>VLOOKUP(A2943+1/48,Interface!$B$118:$D$483,3)</f>
        <v>6</v>
      </c>
      <c r="H2943" s="1">
        <f t="shared" si="258"/>
        <v>2</v>
      </c>
      <c r="I2943" s="1">
        <f t="shared" si="257"/>
        <v>4</v>
      </c>
    </row>
    <row r="2944" spans="1:9" x14ac:dyDescent="0.35">
      <c r="A2944" s="321">
        <f t="shared" si="255"/>
        <v>42126.166666659614</v>
      </c>
      <c r="B2944" s="303"/>
      <c r="C2944" s="303">
        <v>2909</v>
      </c>
      <c r="D2944" s="304">
        <f>INDEX(Method_calculation!$J$161:$L$184,Output_interface!I2944,Output_interface!H2944)</f>
        <v>0</v>
      </c>
      <c r="E2944" s="304">
        <f>INDEX(Method_calculation!$J$194:$L$217,Output_interface!I2944,Output_interface!H2944)</f>
        <v>0</v>
      </c>
      <c r="G2944" s="1">
        <f>VLOOKUP(A2944+1/48,Interface!$B$118:$D$483,3)</f>
        <v>6</v>
      </c>
      <c r="H2944" s="1">
        <f t="shared" si="258"/>
        <v>2</v>
      </c>
      <c r="I2944" s="1">
        <f t="shared" si="257"/>
        <v>5</v>
      </c>
    </row>
    <row r="2945" spans="1:9" x14ac:dyDescent="0.35">
      <c r="A2945" s="321">
        <f t="shared" si="255"/>
        <v>42126.208333326278</v>
      </c>
      <c r="B2945" s="303"/>
      <c r="C2945" s="303">
        <v>2910</v>
      </c>
      <c r="D2945" s="304">
        <f>INDEX(Method_calculation!$J$161:$L$184,Output_interface!I2945,Output_interface!H2945)</f>
        <v>0</v>
      </c>
      <c r="E2945" s="304">
        <f>INDEX(Method_calculation!$J$194:$L$217,Output_interface!I2945,Output_interface!H2945)</f>
        <v>0</v>
      </c>
      <c r="G2945" s="1">
        <f>VLOOKUP(A2945+1/48,Interface!$B$118:$D$483,3)</f>
        <v>6</v>
      </c>
      <c r="H2945" s="1">
        <f t="shared" si="258"/>
        <v>2</v>
      </c>
      <c r="I2945" s="1">
        <f t="shared" si="257"/>
        <v>6</v>
      </c>
    </row>
    <row r="2946" spans="1:9" x14ac:dyDescent="0.35">
      <c r="A2946" s="321">
        <f t="shared" si="255"/>
        <v>42126.249999992942</v>
      </c>
      <c r="B2946" s="303"/>
      <c r="C2946" s="303">
        <v>2911</v>
      </c>
      <c r="D2946" s="304">
        <f>INDEX(Method_calculation!$J$161:$L$184,Output_interface!I2946,Output_interface!H2946)</f>
        <v>0</v>
      </c>
      <c r="E2946" s="304">
        <f>INDEX(Method_calculation!$J$194:$L$217,Output_interface!I2946,Output_interface!H2946)</f>
        <v>0</v>
      </c>
      <c r="G2946" s="1">
        <f>VLOOKUP(A2946+1/48,Interface!$B$118:$D$483,3)</f>
        <v>6</v>
      </c>
      <c r="H2946" s="1">
        <f t="shared" si="258"/>
        <v>2</v>
      </c>
      <c r="I2946" s="1">
        <f t="shared" si="257"/>
        <v>7</v>
      </c>
    </row>
    <row r="2947" spans="1:9" x14ac:dyDescent="0.35">
      <c r="A2947" s="321">
        <f t="shared" si="255"/>
        <v>42126.291666659607</v>
      </c>
      <c r="B2947" s="303"/>
      <c r="C2947" s="303">
        <v>2912</v>
      </c>
      <c r="D2947" s="304">
        <f>INDEX(Method_calculation!$J$161:$L$184,Output_interface!I2947,Output_interface!H2947)</f>
        <v>0</v>
      </c>
      <c r="E2947" s="304">
        <f>INDEX(Method_calculation!$J$194:$L$217,Output_interface!I2947,Output_interface!H2947)</f>
        <v>0</v>
      </c>
      <c r="G2947" s="1">
        <f>VLOOKUP(A2947+1/48,Interface!$B$118:$D$483,3)</f>
        <v>6</v>
      </c>
      <c r="H2947" s="1">
        <f t="shared" si="258"/>
        <v>2</v>
      </c>
      <c r="I2947" s="1">
        <f t="shared" si="257"/>
        <v>8</v>
      </c>
    </row>
    <row r="2948" spans="1:9" x14ac:dyDescent="0.35">
      <c r="A2948" s="321">
        <f t="shared" si="255"/>
        <v>42126.333333326271</v>
      </c>
      <c r="B2948" s="303"/>
      <c r="C2948" s="303">
        <v>2913</v>
      </c>
      <c r="D2948" s="304">
        <f>INDEX(Method_calculation!$J$161:$L$184,Output_interface!I2948,Output_interface!H2948)</f>
        <v>0</v>
      </c>
      <c r="E2948" s="304">
        <f>INDEX(Method_calculation!$J$194:$L$217,Output_interface!I2948,Output_interface!H2948)</f>
        <v>0</v>
      </c>
      <c r="G2948" s="1">
        <f>VLOOKUP(A2948+1/48,Interface!$B$118:$D$483,3)</f>
        <v>6</v>
      </c>
      <c r="H2948" s="1">
        <f t="shared" si="258"/>
        <v>2</v>
      </c>
      <c r="I2948" s="1">
        <f t="shared" si="257"/>
        <v>9</v>
      </c>
    </row>
    <row r="2949" spans="1:9" x14ac:dyDescent="0.35">
      <c r="A2949" s="321">
        <f t="shared" si="255"/>
        <v>42126.374999992935</v>
      </c>
      <c r="B2949" s="303"/>
      <c r="C2949" s="303">
        <v>2914</v>
      </c>
      <c r="D2949" s="304">
        <f>INDEX(Method_calculation!$J$161:$L$184,Output_interface!I2949,Output_interface!H2949)</f>
        <v>0</v>
      </c>
      <c r="E2949" s="304">
        <f>INDEX(Method_calculation!$J$194:$L$217,Output_interface!I2949,Output_interface!H2949)</f>
        <v>0</v>
      </c>
      <c r="G2949" s="1">
        <f>VLOOKUP(A2949+1/48,Interface!$B$118:$D$483,3)</f>
        <v>6</v>
      </c>
      <c r="H2949" s="1">
        <f t="shared" si="258"/>
        <v>2</v>
      </c>
      <c r="I2949" s="1">
        <f t="shared" si="257"/>
        <v>10</v>
      </c>
    </row>
    <row r="2950" spans="1:9" x14ac:dyDescent="0.35">
      <c r="A2950" s="321">
        <f t="shared" si="255"/>
        <v>42126.416666659599</v>
      </c>
      <c r="B2950" s="303"/>
      <c r="C2950" s="303">
        <v>2915</v>
      </c>
      <c r="D2950" s="304">
        <f>INDEX(Method_calculation!$J$161:$L$184,Output_interface!I2950,Output_interface!H2950)</f>
        <v>0</v>
      </c>
      <c r="E2950" s="304">
        <f>INDEX(Method_calculation!$J$194:$L$217,Output_interface!I2950,Output_interface!H2950)</f>
        <v>0</v>
      </c>
      <c r="G2950" s="1">
        <f>VLOOKUP(A2950+1/48,Interface!$B$118:$D$483,3)</f>
        <v>6</v>
      </c>
      <c r="H2950" s="1">
        <f t="shared" si="258"/>
        <v>2</v>
      </c>
      <c r="I2950" s="1">
        <f t="shared" si="257"/>
        <v>11</v>
      </c>
    </row>
    <row r="2951" spans="1:9" x14ac:dyDescent="0.35">
      <c r="A2951" s="321">
        <f t="shared" si="255"/>
        <v>42126.458333326264</v>
      </c>
      <c r="B2951" s="303"/>
      <c r="C2951" s="303">
        <v>2916</v>
      </c>
      <c r="D2951" s="304">
        <f>INDEX(Method_calculation!$J$161:$L$184,Output_interface!I2951,Output_interface!H2951)</f>
        <v>0</v>
      </c>
      <c r="E2951" s="304">
        <f>INDEX(Method_calculation!$J$194:$L$217,Output_interface!I2951,Output_interface!H2951)</f>
        <v>0</v>
      </c>
      <c r="G2951" s="1">
        <f>VLOOKUP(A2951+1/48,Interface!$B$118:$D$483,3)</f>
        <v>6</v>
      </c>
      <c r="H2951" s="1">
        <f t="shared" si="258"/>
        <v>2</v>
      </c>
      <c r="I2951" s="1">
        <f t="shared" si="257"/>
        <v>12</v>
      </c>
    </row>
    <row r="2952" spans="1:9" x14ac:dyDescent="0.35">
      <c r="A2952" s="321">
        <f t="shared" si="255"/>
        <v>42126.499999992928</v>
      </c>
      <c r="B2952" s="303"/>
      <c r="C2952" s="303">
        <v>2917</v>
      </c>
      <c r="D2952" s="304">
        <f>INDEX(Method_calculation!$J$161:$L$184,Output_interface!I2952,Output_interface!H2952)</f>
        <v>0</v>
      </c>
      <c r="E2952" s="304">
        <f>INDEX(Method_calculation!$J$194:$L$217,Output_interface!I2952,Output_interface!H2952)</f>
        <v>0</v>
      </c>
      <c r="G2952" s="1">
        <f>VLOOKUP(A2952+1/48,Interface!$B$118:$D$483,3)</f>
        <v>6</v>
      </c>
      <c r="H2952" s="1">
        <f t="shared" si="258"/>
        <v>2</v>
      </c>
      <c r="I2952" s="1">
        <f t="shared" si="257"/>
        <v>13</v>
      </c>
    </row>
    <row r="2953" spans="1:9" x14ac:dyDescent="0.35">
      <c r="A2953" s="321">
        <f t="shared" si="255"/>
        <v>42126.541666659592</v>
      </c>
      <c r="B2953" s="303"/>
      <c r="C2953" s="303">
        <v>2918</v>
      </c>
      <c r="D2953" s="304">
        <f>INDEX(Method_calculation!$J$161:$L$184,Output_interface!I2953,Output_interface!H2953)</f>
        <v>0</v>
      </c>
      <c r="E2953" s="304">
        <f>INDEX(Method_calculation!$J$194:$L$217,Output_interface!I2953,Output_interface!H2953)</f>
        <v>0</v>
      </c>
      <c r="G2953" s="1">
        <f>VLOOKUP(A2953+1/48,Interface!$B$118:$D$483,3)</f>
        <v>6</v>
      </c>
      <c r="H2953" s="1">
        <f t="shared" si="258"/>
        <v>2</v>
      </c>
      <c r="I2953" s="1">
        <f t="shared" si="257"/>
        <v>14</v>
      </c>
    </row>
    <row r="2954" spans="1:9" x14ac:dyDescent="0.35">
      <c r="A2954" s="321">
        <f t="shared" si="255"/>
        <v>42126.583333326256</v>
      </c>
      <c r="B2954" s="303"/>
      <c r="C2954" s="303">
        <v>2919</v>
      </c>
      <c r="D2954" s="304">
        <f>INDEX(Method_calculation!$J$161:$L$184,Output_interface!I2954,Output_interface!H2954)</f>
        <v>0</v>
      </c>
      <c r="E2954" s="304">
        <f>INDEX(Method_calculation!$J$194:$L$217,Output_interface!I2954,Output_interface!H2954)</f>
        <v>0</v>
      </c>
      <c r="G2954" s="1">
        <f>VLOOKUP(A2954+1/48,Interface!$B$118:$D$483,3)</f>
        <v>6</v>
      </c>
      <c r="H2954" s="1">
        <f t="shared" si="258"/>
        <v>2</v>
      </c>
      <c r="I2954" s="1">
        <f t="shared" si="257"/>
        <v>15</v>
      </c>
    </row>
    <row r="2955" spans="1:9" x14ac:dyDescent="0.35">
      <c r="A2955" s="321">
        <f t="shared" si="255"/>
        <v>42126.62499999292</v>
      </c>
      <c r="B2955" s="303"/>
      <c r="C2955" s="303">
        <v>2920</v>
      </c>
      <c r="D2955" s="304">
        <f>INDEX(Method_calculation!$J$161:$L$184,Output_interface!I2955,Output_interface!H2955)</f>
        <v>0</v>
      </c>
      <c r="E2955" s="304">
        <f>INDEX(Method_calculation!$J$194:$L$217,Output_interface!I2955,Output_interface!H2955)</f>
        <v>0</v>
      </c>
      <c r="G2955" s="1">
        <f>VLOOKUP(A2955+1/48,Interface!$B$118:$D$483,3)</f>
        <v>6</v>
      </c>
      <c r="H2955" s="1">
        <f t="shared" si="258"/>
        <v>2</v>
      </c>
      <c r="I2955" s="1">
        <f t="shared" si="257"/>
        <v>16</v>
      </c>
    </row>
    <row r="2956" spans="1:9" x14ac:dyDescent="0.35">
      <c r="A2956" s="321">
        <f t="shared" si="255"/>
        <v>42126.666666659585</v>
      </c>
      <c r="B2956" s="303"/>
      <c r="C2956" s="303">
        <v>2921</v>
      </c>
      <c r="D2956" s="304">
        <f>INDEX(Method_calculation!$J$161:$L$184,Output_interface!I2956,Output_interface!H2956)</f>
        <v>0</v>
      </c>
      <c r="E2956" s="304">
        <f>INDEX(Method_calculation!$J$194:$L$217,Output_interface!I2956,Output_interface!H2956)</f>
        <v>0</v>
      </c>
      <c r="G2956" s="1">
        <f>VLOOKUP(A2956+1/48,Interface!$B$118:$D$483,3)</f>
        <v>6</v>
      </c>
      <c r="H2956" s="1">
        <f t="shared" si="258"/>
        <v>2</v>
      </c>
      <c r="I2956" s="1">
        <f t="shared" si="257"/>
        <v>17</v>
      </c>
    </row>
    <row r="2957" spans="1:9" x14ac:dyDescent="0.35">
      <c r="A2957" s="321">
        <f t="shared" si="255"/>
        <v>42126.708333326249</v>
      </c>
      <c r="B2957" s="303"/>
      <c r="C2957" s="303">
        <v>2922</v>
      </c>
      <c r="D2957" s="304">
        <f>INDEX(Method_calculation!$J$161:$L$184,Output_interface!I2957,Output_interface!H2957)</f>
        <v>0</v>
      </c>
      <c r="E2957" s="304">
        <f>INDEX(Method_calculation!$J$194:$L$217,Output_interface!I2957,Output_interface!H2957)</f>
        <v>0</v>
      </c>
      <c r="G2957" s="1">
        <f>VLOOKUP(A2957+1/48,Interface!$B$118:$D$483,3)</f>
        <v>6</v>
      </c>
      <c r="H2957" s="1">
        <f t="shared" si="258"/>
        <v>2</v>
      </c>
      <c r="I2957" s="1">
        <f t="shared" si="257"/>
        <v>18</v>
      </c>
    </row>
    <row r="2958" spans="1:9" x14ac:dyDescent="0.35">
      <c r="A2958" s="321">
        <f t="shared" si="255"/>
        <v>42126.749999992913</v>
      </c>
      <c r="B2958" s="303"/>
      <c r="C2958" s="303">
        <v>2923</v>
      </c>
      <c r="D2958" s="304">
        <f>INDEX(Method_calculation!$J$161:$L$184,Output_interface!I2958,Output_interface!H2958)</f>
        <v>0</v>
      </c>
      <c r="E2958" s="304">
        <f>INDEX(Method_calculation!$J$194:$L$217,Output_interface!I2958,Output_interface!H2958)</f>
        <v>0</v>
      </c>
      <c r="G2958" s="1">
        <f>VLOOKUP(A2958+1/48,Interface!$B$118:$D$483,3)</f>
        <v>6</v>
      </c>
      <c r="H2958" s="1">
        <f t="shared" si="258"/>
        <v>2</v>
      </c>
      <c r="I2958" s="1">
        <f t="shared" si="257"/>
        <v>19</v>
      </c>
    </row>
    <row r="2959" spans="1:9" x14ac:dyDescent="0.35">
      <c r="A2959" s="321">
        <f t="shared" si="255"/>
        <v>42126.791666659577</v>
      </c>
      <c r="B2959" s="303"/>
      <c r="C2959" s="303">
        <v>2924</v>
      </c>
      <c r="D2959" s="304">
        <f>INDEX(Method_calculation!$J$161:$L$184,Output_interface!I2959,Output_interface!H2959)</f>
        <v>0</v>
      </c>
      <c r="E2959" s="304">
        <f>INDEX(Method_calculation!$J$194:$L$217,Output_interface!I2959,Output_interface!H2959)</f>
        <v>0</v>
      </c>
      <c r="G2959" s="1">
        <f>VLOOKUP(A2959+1/48,Interface!$B$118:$D$483,3)</f>
        <v>6</v>
      </c>
      <c r="H2959" s="1">
        <f t="shared" si="258"/>
        <v>2</v>
      </c>
      <c r="I2959" s="1">
        <f t="shared" si="257"/>
        <v>20</v>
      </c>
    </row>
    <row r="2960" spans="1:9" x14ac:dyDescent="0.35">
      <c r="A2960" s="321">
        <f t="shared" ref="A2960:A3023" si="260">+A2959+1/24</f>
        <v>42126.833333326242</v>
      </c>
      <c r="B2960" s="303"/>
      <c r="C2960" s="303">
        <v>2925</v>
      </c>
      <c r="D2960" s="304">
        <f>INDEX(Method_calculation!$J$161:$L$184,Output_interface!I2960,Output_interface!H2960)</f>
        <v>0</v>
      </c>
      <c r="E2960" s="304">
        <f>INDEX(Method_calculation!$J$194:$L$217,Output_interface!I2960,Output_interface!H2960)</f>
        <v>0</v>
      </c>
      <c r="G2960" s="1">
        <f>VLOOKUP(A2960+1/48,Interface!$B$118:$D$483,3)</f>
        <v>6</v>
      </c>
      <c r="H2960" s="1">
        <f t="shared" si="258"/>
        <v>2</v>
      </c>
      <c r="I2960" s="1">
        <f t="shared" si="257"/>
        <v>21</v>
      </c>
    </row>
    <row r="2961" spans="1:9" x14ac:dyDescent="0.35">
      <c r="A2961" s="321">
        <f t="shared" si="260"/>
        <v>42126.874999992906</v>
      </c>
      <c r="B2961" s="303"/>
      <c r="C2961" s="303">
        <v>2926</v>
      </c>
      <c r="D2961" s="304">
        <f>INDEX(Method_calculation!$J$161:$L$184,Output_interface!I2961,Output_interface!H2961)</f>
        <v>0</v>
      </c>
      <c r="E2961" s="304">
        <f>INDEX(Method_calculation!$J$194:$L$217,Output_interface!I2961,Output_interface!H2961)</f>
        <v>0</v>
      </c>
      <c r="G2961" s="1">
        <f>VLOOKUP(A2961+1/48,Interface!$B$118:$D$483,3)</f>
        <v>6</v>
      </c>
      <c r="H2961" s="1">
        <f t="shared" si="258"/>
        <v>2</v>
      </c>
      <c r="I2961" s="1">
        <f t="shared" si="257"/>
        <v>22</v>
      </c>
    </row>
    <row r="2962" spans="1:9" x14ac:dyDescent="0.35">
      <c r="A2962" s="321">
        <f t="shared" si="260"/>
        <v>42126.91666665957</v>
      </c>
      <c r="B2962" s="303"/>
      <c r="C2962" s="303">
        <v>2927</v>
      </c>
      <c r="D2962" s="304">
        <f>INDEX(Method_calculation!$J$161:$L$184,Output_interface!I2962,Output_interface!H2962)</f>
        <v>0</v>
      </c>
      <c r="E2962" s="304">
        <f>INDEX(Method_calculation!$J$194:$L$217,Output_interface!I2962,Output_interface!H2962)</f>
        <v>0</v>
      </c>
      <c r="G2962" s="1">
        <f>VLOOKUP(A2962+1/48,Interface!$B$118:$D$483,3)</f>
        <v>6</v>
      </c>
      <c r="H2962" s="1">
        <f t="shared" si="258"/>
        <v>2</v>
      </c>
      <c r="I2962" s="1">
        <f t="shared" si="257"/>
        <v>23</v>
      </c>
    </row>
    <row r="2963" spans="1:9" x14ac:dyDescent="0.35">
      <c r="A2963" s="322">
        <f t="shared" si="260"/>
        <v>42126.958333326234</v>
      </c>
      <c r="B2963" s="306"/>
      <c r="C2963" s="306">
        <v>2928</v>
      </c>
      <c r="D2963" s="307">
        <f>INDEX(Method_calculation!$J$161:$L$184,Output_interface!I2963,Output_interface!H2963)</f>
        <v>0</v>
      </c>
      <c r="E2963" s="307">
        <f>INDEX(Method_calculation!$J$194:$L$217,Output_interface!I2963,Output_interface!H2963)</f>
        <v>0</v>
      </c>
      <c r="G2963" s="1">
        <f>VLOOKUP(A2963+1/48,Interface!$B$118:$D$483,3)</f>
        <v>6</v>
      </c>
      <c r="H2963" s="1">
        <f t="shared" si="258"/>
        <v>2</v>
      </c>
      <c r="I2963" s="1">
        <f t="shared" si="257"/>
        <v>24</v>
      </c>
    </row>
    <row r="2964" spans="1:9" x14ac:dyDescent="0.35">
      <c r="A2964" s="299">
        <f t="shared" si="260"/>
        <v>42126.999999992899</v>
      </c>
      <c r="B2964" s="300" t="str">
        <f t="shared" ref="B2964" si="261">INDEX($H$27:$H$29,H2964)</f>
        <v>Holiday</v>
      </c>
      <c r="C2964" s="300">
        <v>2929</v>
      </c>
      <c r="D2964" s="301">
        <f>INDEX(Method_calculation!$J$161:$L$184,Output_interface!I2964,Output_interface!H2964)</f>
        <v>0</v>
      </c>
      <c r="E2964" s="301">
        <f>INDEX(Method_calculation!$J$194:$L$217,Output_interface!I2964,Output_interface!H2964)</f>
        <v>0</v>
      </c>
      <c r="G2964" s="1">
        <f>VLOOKUP(A2964+1/48,Interface!$B$118:$D$483,3)</f>
        <v>7</v>
      </c>
      <c r="H2964" s="1">
        <f t="shared" si="258"/>
        <v>3</v>
      </c>
      <c r="I2964" s="1">
        <f t="shared" si="257"/>
        <v>1</v>
      </c>
    </row>
    <row r="2965" spans="1:9" x14ac:dyDescent="0.35">
      <c r="A2965" s="321">
        <f t="shared" si="260"/>
        <v>42127.041666659563</v>
      </c>
      <c r="B2965" s="303"/>
      <c r="C2965" s="303">
        <v>2930</v>
      </c>
      <c r="D2965" s="304">
        <f>INDEX(Method_calculation!$J$161:$L$184,Output_interface!I2965,Output_interface!H2965)</f>
        <v>0</v>
      </c>
      <c r="E2965" s="304">
        <f>INDEX(Method_calculation!$J$194:$L$217,Output_interface!I2965,Output_interface!H2965)</f>
        <v>0</v>
      </c>
      <c r="G2965" s="1">
        <f>VLOOKUP(A2965+1/48,Interface!$B$118:$D$483,3)</f>
        <v>7</v>
      </c>
      <c r="H2965" s="1">
        <f t="shared" si="258"/>
        <v>3</v>
      </c>
      <c r="I2965" s="1">
        <f t="shared" si="257"/>
        <v>2</v>
      </c>
    </row>
    <row r="2966" spans="1:9" x14ac:dyDescent="0.35">
      <c r="A2966" s="321">
        <f t="shared" si="260"/>
        <v>42127.083333326227</v>
      </c>
      <c r="B2966" s="303"/>
      <c r="C2966" s="303">
        <v>2931</v>
      </c>
      <c r="D2966" s="304">
        <f>INDEX(Method_calculation!$J$161:$L$184,Output_interface!I2966,Output_interface!H2966)</f>
        <v>0</v>
      </c>
      <c r="E2966" s="304">
        <f>INDEX(Method_calculation!$J$194:$L$217,Output_interface!I2966,Output_interface!H2966)</f>
        <v>0</v>
      </c>
      <c r="G2966" s="1">
        <f>VLOOKUP(A2966+1/48,Interface!$B$118:$D$483,3)</f>
        <v>7</v>
      </c>
      <c r="H2966" s="1">
        <f t="shared" si="258"/>
        <v>3</v>
      </c>
      <c r="I2966" s="1">
        <f t="shared" si="257"/>
        <v>3</v>
      </c>
    </row>
    <row r="2967" spans="1:9" x14ac:dyDescent="0.35">
      <c r="A2967" s="321">
        <f t="shared" si="260"/>
        <v>42127.124999992891</v>
      </c>
      <c r="B2967" s="303"/>
      <c r="C2967" s="303">
        <v>2932</v>
      </c>
      <c r="D2967" s="304">
        <f>INDEX(Method_calculation!$J$161:$L$184,Output_interface!I2967,Output_interface!H2967)</f>
        <v>0</v>
      </c>
      <c r="E2967" s="304">
        <f>INDEX(Method_calculation!$J$194:$L$217,Output_interface!I2967,Output_interface!H2967)</f>
        <v>0</v>
      </c>
      <c r="G2967" s="1">
        <f>VLOOKUP(A2967+1/48,Interface!$B$118:$D$483,3)</f>
        <v>7</v>
      </c>
      <c r="H2967" s="1">
        <f t="shared" si="258"/>
        <v>3</v>
      </c>
      <c r="I2967" s="1">
        <f t="shared" si="257"/>
        <v>4</v>
      </c>
    </row>
    <row r="2968" spans="1:9" x14ac:dyDescent="0.35">
      <c r="A2968" s="321">
        <f t="shared" si="260"/>
        <v>42127.166666659556</v>
      </c>
      <c r="B2968" s="303"/>
      <c r="C2968" s="303">
        <v>2933</v>
      </c>
      <c r="D2968" s="304">
        <f>INDEX(Method_calculation!$J$161:$L$184,Output_interface!I2968,Output_interface!H2968)</f>
        <v>0</v>
      </c>
      <c r="E2968" s="304">
        <f>INDEX(Method_calculation!$J$194:$L$217,Output_interface!I2968,Output_interface!H2968)</f>
        <v>0</v>
      </c>
      <c r="G2968" s="1">
        <f>VLOOKUP(A2968+1/48,Interface!$B$118:$D$483,3)</f>
        <v>7</v>
      </c>
      <c r="H2968" s="1">
        <f t="shared" si="258"/>
        <v>3</v>
      </c>
      <c r="I2968" s="1">
        <f t="shared" si="257"/>
        <v>5</v>
      </c>
    </row>
    <row r="2969" spans="1:9" x14ac:dyDescent="0.35">
      <c r="A2969" s="321">
        <f t="shared" si="260"/>
        <v>42127.20833332622</v>
      </c>
      <c r="B2969" s="303"/>
      <c r="C2969" s="303">
        <v>2934</v>
      </c>
      <c r="D2969" s="304">
        <f>INDEX(Method_calculation!$J$161:$L$184,Output_interface!I2969,Output_interface!H2969)</f>
        <v>0</v>
      </c>
      <c r="E2969" s="304">
        <f>INDEX(Method_calculation!$J$194:$L$217,Output_interface!I2969,Output_interface!H2969)</f>
        <v>0</v>
      </c>
      <c r="G2969" s="1">
        <f>VLOOKUP(A2969+1/48,Interface!$B$118:$D$483,3)</f>
        <v>7</v>
      </c>
      <c r="H2969" s="1">
        <f t="shared" si="258"/>
        <v>3</v>
      </c>
      <c r="I2969" s="1">
        <f t="shared" si="257"/>
        <v>6</v>
      </c>
    </row>
    <row r="2970" spans="1:9" x14ac:dyDescent="0.35">
      <c r="A2970" s="321">
        <f t="shared" si="260"/>
        <v>42127.249999992884</v>
      </c>
      <c r="B2970" s="303"/>
      <c r="C2970" s="303">
        <v>2935</v>
      </c>
      <c r="D2970" s="304">
        <f>INDEX(Method_calculation!$J$161:$L$184,Output_interface!I2970,Output_interface!H2970)</f>
        <v>0</v>
      </c>
      <c r="E2970" s="304">
        <f>INDEX(Method_calculation!$J$194:$L$217,Output_interface!I2970,Output_interface!H2970)</f>
        <v>0</v>
      </c>
      <c r="G2970" s="1">
        <f>VLOOKUP(A2970+1/48,Interface!$B$118:$D$483,3)</f>
        <v>7</v>
      </c>
      <c r="H2970" s="1">
        <f t="shared" si="258"/>
        <v>3</v>
      </c>
      <c r="I2970" s="1">
        <f t="shared" si="257"/>
        <v>7</v>
      </c>
    </row>
    <row r="2971" spans="1:9" x14ac:dyDescent="0.35">
      <c r="A2971" s="321">
        <f t="shared" si="260"/>
        <v>42127.291666659548</v>
      </c>
      <c r="B2971" s="303"/>
      <c r="C2971" s="303">
        <v>2936</v>
      </c>
      <c r="D2971" s="304">
        <f>INDEX(Method_calculation!$J$161:$L$184,Output_interface!I2971,Output_interface!H2971)</f>
        <v>0</v>
      </c>
      <c r="E2971" s="304">
        <f>INDEX(Method_calculation!$J$194:$L$217,Output_interface!I2971,Output_interface!H2971)</f>
        <v>0</v>
      </c>
      <c r="G2971" s="1">
        <f>VLOOKUP(A2971+1/48,Interface!$B$118:$D$483,3)</f>
        <v>7</v>
      </c>
      <c r="H2971" s="1">
        <f t="shared" si="258"/>
        <v>3</v>
      </c>
      <c r="I2971" s="1">
        <f t="shared" si="257"/>
        <v>8</v>
      </c>
    </row>
    <row r="2972" spans="1:9" x14ac:dyDescent="0.35">
      <c r="A2972" s="321">
        <f t="shared" si="260"/>
        <v>42127.333333326213</v>
      </c>
      <c r="B2972" s="303"/>
      <c r="C2972" s="303">
        <v>2937</v>
      </c>
      <c r="D2972" s="304">
        <f>INDEX(Method_calculation!$J$161:$L$184,Output_interface!I2972,Output_interface!H2972)</f>
        <v>0</v>
      </c>
      <c r="E2972" s="304">
        <f>INDEX(Method_calculation!$J$194:$L$217,Output_interface!I2972,Output_interface!H2972)</f>
        <v>0</v>
      </c>
      <c r="G2972" s="1">
        <f>VLOOKUP(A2972+1/48,Interface!$B$118:$D$483,3)</f>
        <v>7</v>
      </c>
      <c r="H2972" s="1">
        <f t="shared" si="258"/>
        <v>3</v>
      </c>
      <c r="I2972" s="1">
        <f t="shared" si="257"/>
        <v>9</v>
      </c>
    </row>
    <row r="2973" spans="1:9" x14ac:dyDescent="0.35">
      <c r="A2973" s="321">
        <f t="shared" si="260"/>
        <v>42127.374999992877</v>
      </c>
      <c r="B2973" s="303"/>
      <c r="C2973" s="303">
        <v>2938</v>
      </c>
      <c r="D2973" s="304">
        <f>INDEX(Method_calculation!$J$161:$L$184,Output_interface!I2973,Output_interface!H2973)</f>
        <v>0</v>
      </c>
      <c r="E2973" s="304">
        <f>INDEX(Method_calculation!$J$194:$L$217,Output_interface!I2973,Output_interface!H2973)</f>
        <v>0</v>
      </c>
      <c r="G2973" s="1">
        <f>VLOOKUP(A2973+1/48,Interface!$B$118:$D$483,3)</f>
        <v>7</v>
      </c>
      <c r="H2973" s="1">
        <f t="shared" si="258"/>
        <v>3</v>
      </c>
      <c r="I2973" s="1">
        <f t="shared" si="257"/>
        <v>10</v>
      </c>
    </row>
    <row r="2974" spans="1:9" x14ac:dyDescent="0.35">
      <c r="A2974" s="321">
        <f t="shared" si="260"/>
        <v>42127.416666659541</v>
      </c>
      <c r="B2974" s="303"/>
      <c r="C2974" s="303">
        <v>2939</v>
      </c>
      <c r="D2974" s="304">
        <f>INDEX(Method_calculation!$J$161:$L$184,Output_interface!I2974,Output_interface!H2974)</f>
        <v>0</v>
      </c>
      <c r="E2974" s="304">
        <f>INDEX(Method_calculation!$J$194:$L$217,Output_interface!I2974,Output_interface!H2974)</f>
        <v>0</v>
      </c>
      <c r="G2974" s="1">
        <f>VLOOKUP(A2974+1/48,Interface!$B$118:$D$483,3)</f>
        <v>7</v>
      </c>
      <c r="H2974" s="1">
        <f t="shared" si="258"/>
        <v>3</v>
      </c>
      <c r="I2974" s="1">
        <f t="shared" si="257"/>
        <v>11</v>
      </c>
    </row>
    <row r="2975" spans="1:9" x14ac:dyDescent="0.35">
      <c r="A2975" s="321">
        <f t="shared" si="260"/>
        <v>42127.458333326205</v>
      </c>
      <c r="B2975" s="303"/>
      <c r="C2975" s="303">
        <v>2940</v>
      </c>
      <c r="D2975" s="304">
        <f>INDEX(Method_calculation!$J$161:$L$184,Output_interface!I2975,Output_interface!H2975)</f>
        <v>0</v>
      </c>
      <c r="E2975" s="304">
        <f>INDEX(Method_calculation!$J$194:$L$217,Output_interface!I2975,Output_interface!H2975)</f>
        <v>0</v>
      </c>
      <c r="G2975" s="1">
        <f>VLOOKUP(A2975+1/48,Interface!$B$118:$D$483,3)</f>
        <v>7</v>
      </c>
      <c r="H2975" s="1">
        <f t="shared" si="258"/>
        <v>3</v>
      </c>
      <c r="I2975" s="1">
        <f t="shared" si="257"/>
        <v>12</v>
      </c>
    </row>
    <row r="2976" spans="1:9" x14ac:dyDescent="0.35">
      <c r="A2976" s="321">
        <f t="shared" si="260"/>
        <v>42127.49999999287</v>
      </c>
      <c r="B2976" s="303"/>
      <c r="C2976" s="303">
        <v>2941</v>
      </c>
      <c r="D2976" s="304">
        <f>INDEX(Method_calculation!$J$161:$L$184,Output_interface!I2976,Output_interface!H2976)</f>
        <v>0</v>
      </c>
      <c r="E2976" s="304">
        <f>INDEX(Method_calculation!$J$194:$L$217,Output_interface!I2976,Output_interface!H2976)</f>
        <v>0</v>
      </c>
      <c r="G2976" s="1">
        <f>VLOOKUP(A2976+1/48,Interface!$B$118:$D$483,3)</f>
        <v>7</v>
      </c>
      <c r="H2976" s="1">
        <f t="shared" si="258"/>
        <v>3</v>
      </c>
      <c r="I2976" s="1">
        <f t="shared" si="257"/>
        <v>13</v>
      </c>
    </row>
    <row r="2977" spans="1:9" x14ac:dyDescent="0.35">
      <c r="A2977" s="321">
        <f t="shared" si="260"/>
        <v>42127.541666659534</v>
      </c>
      <c r="B2977" s="303"/>
      <c r="C2977" s="303">
        <v>2942</v>
      </c>
      <c r="D2977" s="304">
        <f>INDEX(Method_calculation!$J$161:$L$184,Output_interface!I2977,Output_interface!H2977)</f>
        <v>0</v>
      </c>
      <c r="E2977" s="304">
        <f>INDEX(Method_calculation!$J$194:$L$217,Output_interface!I2977,Output_interface!H2977)</f>
        <v>0</v>
      </c>
      <c r="G2977" s="1">
        <f>VLOOKUP(A2977+1/48,Interface!$B$118:$D$483,3)</f>
        <v>7</v>
      </c>
      <c r="H2977" s="1">
        <f t="shared" si="258"/>
        <v>3</v>
      </c>
      <c r="I2977" s="1">
        <f t="shared" si="257"/>
        <v>14</v>
      </c>
    </row>
    <row r="2978" spans="1:9" x14ac:dyDescent="0.35">
      <c r="A2978" s="321">
        <f t="shared" si="260"/>
        <v>42127.583333326198</v>
      </c>
      <c r="B2978" s="303"/>
      <c r="C2978" s="303">
        <v>2943</v>
      </c>
      <c r="D2978" s="304">
        <f>INDEX(Method_calculation!$J$161:$L$184,Output_interface!I2978,Output_interface!H2978)</f>
        <v>0</v>
      </c>
      <c r="E2978" s="304">
        <f>INDEX(Method_calculation!$J$194:$L$217,Output_interface!I2978,Output_interface!H2978)</f>
        <v>0</v>
      </c>
      <c r="G2978" s="1">
        <f>VLOOKUP(A2978+1/48,Interface!$B$118:$D$483,3)</f>
        <v>7</v>
      </c>
      <c r="H2978" s="1">
        <f t="shared" si="258"/>
        <v>3</v>
      </c>
      <c r="I2978" s="1">
        <f t="shared" si="257"/>
        <v>15</v>
      </c>
    </row>
    <row r="2979" spans="1:9" x14ac:dyDescent="0.35">
      <c r="A2979" s="321">
        <f t="shared" si="260"/>
        <v>42127.624999992862</v>
      </c>
      <c r="B2979" s="303"/>
      <c r="C2979" s="303">
        <v>2944</v>
      </c>
      <c r="D2979" s="304">
        <f>INDEX(Method_calculation!$J$161:$L$184,Output_interface!I2979,Output_interface!H2979)</f>
        <v>0</v>
      </c>
      <c r="E2979" s="304">
        <f>INDEX(Method_calculation!$J$194:$L$217,Output_interface!I2979,Output_interface!H2979)</f>
        <v>0</v>
      </c>
      <c r="G2979" s="1">
        <f>VLOOKUP(A2979+1/48,Interface!$B$118:$D$483,3)</f>
        <v>7</v>
      </c>
      <c r="H2979" s="1">
        <f t="shared" si="258"/>
        <v>3</v>
      </c>
      <c r="I2979" s="1">
        <f t="shared" si="257"/>
        <v>16</v>
      </c>
    </row>
    <row r="2980" spans="1:9" x14ac:dyDescent="0.35">
      <c r="A2980" s="321">
        <f t="shared" si="260"/>
        <v>42127.666666659527</v>
      </c>
      <c r="B2980" s="303"/>
      <c r="C2980" s="303">
        <v>2945</v>
      </c>
      <c r="D2980" s="304">
        <f>INDEX(Method_calculation!$J$161:$L$184,Output_interface!I2980,Output_interface!H2980)</f>
        <v>0</v>
      </c>
      <c r="E2980" s="304">
        <f>INDEX(Method_calculation!$J$194:$L$217,Output_interface!I2980,Output_interface!H2980)</f>
        <v>0</v>
      </c>
      <c r="G2980" s="1">
        <f>VLOOKUP(A2980+1/48,Interface!$B$118:$D$483,3)</f>
        <v>7</v>
      </c>
      <c r="H2980" s="1">
        <f t="shared" si="258"/>
        <v>3</v>
      </c>
      <c r="I2980" s="1">
        <f t="shared" ref="I2980:I3043" si="262">MOD(C2980-1,24)+1</f>
        <v>17</v>
      </c>
    </row>
    <row r="2981" spans="1:9" x14ac:dyDescent="0.35">
      <c r="A2981" s="321">
        <f t="shared" si="260"/>
        <v>42127.708333326191</v>
      </c>
      <c r="B2981" s="303"/>
      <c r="C2981" s="303">
        <v>2946</v>
      </c>
      <c r="D2981" s="304">
        <f>INDEX(Method_calculation!$J$161:$L$184,Output_interface!I2981,Output_interface!H2981)</f>
        <v>0</v>
      </c>
      <c r="E2981" s="304">
        <f>INDEX(Method_calculation!$J$194:$L$217,Output_interface!I2981,Output_interface!H2981)</f>
        <v>0</v>
      </c>
      <c r="G2981" s="1">
        <f>VLOOKUP(A2981+1/48,Interface!$B$118:$D$483,3)</f>
        <v>7</v>
      </c>
      <c r="H2981" s="1">
        <f t="shared" ref="H2981:H3044" si="263">IF(G2981=7,3,IF(G2981=6,2,1))</f>
        <v>3</v>
      </c>
      <c r="I2981" s="1">
        <f t="shared" si="262"/>
        <v>18</v>
      </c>
    </row>
    <row r="2982" spans="1:9" x14ac:dyDescent="0.35">
      <c r="A2982" s="321">
        <f t="shared" si="260"/>
        <v>42127.749999992855</v>
      </c>
      <c r="B2982" s="303"/>
      <c r="C2982" s="303">
        <v>2947</v>
      </c>
      <c r="D2982" s="304">
        <f>INDEX(Method_calculation!$J$161:$L$184,Output_interface!I2982,Output_interface!H2982)</f>
        <v>0</v>
      </c>
      <c r="E2982" s="304">
        <f>INDEX(Method_calculation!$J$194:$L$217,Output_interface!I2982,Output_interface!H2982)</f>
        <v>0</v>
      </c>
      <c r="G2982" s="1">
        <f>VLOOKUP(A2982+1/48,Interface!$B$118:$D$483,3)</f>
        <v>7</v>
      </c>
      <c r="H2982" s="1">
        <f t="shared" si="263"/>
        <v>3</v>
      </c>
      <c r="I2982" s="1">
        <f t="shared" si="262"/>
        <v>19</v>
      </c>
    </row>
    <row r="2983" spans="1:9" x14ac:dyDescent="0.35">
      <c r="A2983" s="321">
        <f t="shared" si="260"/>
        <v>42127.791666659519</v>
      </c>
      <c r="B2983" s="303"/>
      <c r="C2983" s="303">
        <v>2948</v>
      </c>
      <c r="D2983" s="304">
        <f>INDEX(Method_calculation!$J$161:$L$184,Output_interface!I2983,Output_interface!H2983)</f>
        <v>0</v>
      </c>
      <c r="E2983" s="304">
        <f>INDEX(Method_calculation!$J$194:$L$217,Output_interface!I2983,Output_interface!H2983)</f>
        <v>0</v>
      </c>
      <c r="G2983" s="1">
        <f>VLOOKUP(A2983+1/48,Interface!$B$118:$D$483,3)</f>
        <v>7</v>
      </c>
      <c r="H2983" s="1">
        <f t="shared" si="263"/>
        <v>3</v>
      </c>
      <c r="I2983" s="1">
        <f t="shared" si="262"/>
        <v>20</v>
      </c>
    </row>
    <row r="2984" spans="1:9" x14ac:dyDescent="0.35">
      <c r="A2984" s="321">
        <f t="shared" si="260"/>
        <v>42127.833333326183</v>
      </c>
      <c r="B2984" s="303"/>
      <c r="C2984" s="303">
        <v>2949</v>
      </c>
      <c r="D2984" s="304">
        <f>INDEX(Method_calculation!$J$161:$L$184,Output_interface!I2984,Output_interface!H2984)</f>
        <v>0</v>
      </c>
      <c r="E2984" s="304">
        <f>INDEX(Method_calculation!$J$194:$L$217,Output_interface!I2984,Output_interface!H2984)</f>
        <v>0</v>
      </c>
      <c r="G2984" s="1">
        <f>VLOOKUP(A2984+1/48,Interface!$B$118:$D$483,3)</f>
        <v>7</v>
      </c>
      <c r="H2984" s="1">
        <f t="shared" si="263"/>
        <v>3</v>
      </c>
      <c r="I2984" s="1">
        <f t="shared" si="262"/>
        <v>21</v>
      </c>
    </row>
    <row r="2985" spans="1:9" x14ac:dyDescent="0.35">
      <c r="A2985" s="321">
        <f t="shared" si="260"/>
        <v>42127.874999992848</v>
      </c>
      <c r="B2985" s="303"/>
      <c r="C2985" s="303">
        <v>2950</v>
      </c>
      <c r="D2985" s="304">
        <f>INDEX(Method_calculation!$J$161:$L$184,Output_interface!I2985,Output_interface!H2985)</f>
        <v>0</v>
      </c>
      <c r="E2985" s="304">
        <f>INDEX(Method_calculation!$J$194:$L$217,Output_interface!I2985,Output_interface!H2985)</f>
        <v>0</v>
      </c>
      <c r="G2985" s="1">
        <f>VLOOKUP(A2985+1/48,Interface!$B$118:$D$483,3)</f>
        <v>7</v>
      </c>
      <c r="H2985" s="1">
        <f t="shared" si="263"/>
        <v>3</v>
      </c>
      <c r="I2985" s="1">
        <f t="shared" si="262"/>
        <v>22</v>
      </c>
    </row>
    <row r="2986" spans="1:9" x14ac:dyDescent="0.35">
      <c r="A2986" s="321">
        <f t="shared" si="260"/>
        <v>42127.916666659512</v>
      </c>
      <c r="B2986" s="303"/>
      <c r="C2986" s="303">
        <v>2951</v>
      </c>
      <c r="D2986" s="304">
        <f>INDEX(Method_calculation!$J$161:$L$184,Output_interface!I2986,Output_interface!H2986)</f>
        <v>0</v>
      </c>
      <c r="E2986" s="304">
        <f>INDEX(Method_calculation!$J$194:$L$217,Output_interface!I2986,Output_interface!H2986)</f>
        <v>0</v>
      </c>
      <c r="G2986" s="1">
        <f>VLOOKUP(A2986+1/48,Interface!$B$118:$D$483,3)</f>
        <v>7</v>
      </c>
      <c r="H2986" s="1">
        <f t="shared" si="263"/>
        <v>3</v>
      </c>
      <c r="I2986" s="1">
        <f t="shared" si="262"/>
        <v>23</v>
      </c>
    </row>
    <row r="2987" spans="1:9" x14ac:dyDescent="0.35">
      <c r="A2987" s="322">
        <f t="shared" si="260"/>
        <v>42127.958333326176</v>
      </c>
      <c r="B2987" s="306"/>
      <c r="C2987" s="306">
        <v>2952</v>
      </c>
      <c r="D2987" s="307">
        <f>INDEX(Method_calculation!$J$161:$L$184,Output_interface!I2987,Output_interface!H2987)</f>
        <v>0</v>
      </c>
      <c r="E2987" s="307">
        <f>INDEX(Method_calculation!$J$194:$L$217,Output_interface!I2987,Output_interface!H2987)</f>
        <v>0</v>
      </c>
      <c r="G2987" s="1">
        <f>VLOOKUP(A2987+1/48,Interface!$B$118:$D$483,3)</f>
        <v>7</v>
      </c>
      <c r="H2987" s="1">
        <f t="shared" si="263"/>
        <v>3</v>
      </c>
      <c r="I2987" s="1">
        <f t="shared" si="262"/>
        <v>24</v>
      </c>
    </row>
    <row r="2988" spans="1:9" x14ac:dyDescent="0.35">
      <c r="A2988" s="299">
        <f t="shared" si="260"/>
        <v>42127.99999999284</v>
      </c>
      <c r="B2988" s="300" t="str">
        <f t="shared" ref="B2988" si="264">INDEX($H$27:$H$29,H2988)</f>
        <v>Workday</v>
      </c>
      <c r="C2988" s="300">
        <v>2953</v>
      </c>
      <c r="D2988" s="301">
        <f>INDEX(Method_calculation!$J$161:$L$184,Output_interface!I2988,Output_interface!H2988)</f>
        <v>0</v>
      </c>
      <c r="E2988" s="301">
        <f>INDEX(Method_calculation!$J$194:$L$217,Output_interface!I2988,Output_interface!H2988)</f>
        <v>0</v>
      </c>
      <c r="G2988" s="1">
        <f>VLOOKUP(A2988+1/48,Interface!$B$118:$D$483,3)</f>
        <v>1</v>
      </c>
      <c r="H2988" s="1">
        <f t="shared" si="263"/>
        <v>1</v>
      </c>
      <c r="I2988" s="1">
        <f t="shared" si="262"/>
        <v>1</v>
      </c>
    </row>
    <row r="2989" spans="1:9" x14ac:dyDescent="0.35">
      <c r="A2989" s="321">
        <f t="shared" si="260"/>
        <v>42128.041666659505</v>
      </c>
      <c r="B2989" s="303"/>
      <c r="C2989" s="303">
        <v>2954</v>
      </c>
      <c r="D2989" s="304">
        <f>INDEX(Method_calculation!$J$161:$L$184,Output_interface!I2989,Output_interface!H2989)</f>
        <v>0</v>
      </c>
      <c r="E2989" s="304">
        <f>INDEX(Method_calculation!$J$194:$L$217,Output_interface!I2989,Output_interface!H2989)</f>
        <v>0</v>
      </c>
      <c r="G2989" s="1">
        <f>VLOOKUP(A2989+1/48,Interface!$B$118:$D$483,3)</f>
        <v>1</v>
      </c>
      <c r="H2989" s="1">
        <f t="shared" si="263"/>
        <v>1</v>
      </c>
      <c r="I2989" s="1">
        <f t="shared" si="262"/>
        <v>2</v>
      </c>
    </row>
    <row r="2990" spans="1:9" x14ac:dyDescent="0.35">
      <c r="A2990" s="321">
        <f t="shared" si="260"/>
        <v>42128.083333326169</v>
      </c>
      <c r="B2990" s="303"/>
      <c r="C2990" s="303">
        <v>2955</v>
      </c>
      <c r="D2990" s="304">
        <f>INDEX(Method_calculation!$J$161:$L$184,Output_interface!I2990,Output_interface!H2990)</f>
        <v>0</v>
      </c>
      <c r="E2990" s="304">
        <f>INDEX(Method_calculation!$J$194:$L$217,Output_interface!I2990,Output_interface!H2990)</f>
        <v>0</v>
      </c>
      <c r="G2990" s="1">
        <f>VLOOKUP(A2990+1/48,Interface!$B$118:$D$483,3)</f>
        <v>1</v>
      </c>
      <c r="H2990" s="1">
        <f t="shared" si="263"/>
        <v>1</v>
      </c>
      <c r="I2990" s="1">
        <f t="shared" si="262"/>
        <v>3</v>
      </c>
    </row>
    <row r="2991" spans="1:9" x14ac:dyDescent="0.35">
      <c r="A2991" s="321">
        <f t="shared" si="260"/>
        <v>42128.124999992833</v>
      </c>
      <c r="B2991" s="303"/>
      <c r="C2991" s="303">
        <v>2956</v>
      </c>
      <c r="D2991" s="304">
        <f>INDEX(Method_calculation!$J$161:$L$184,Output_interface!I2991,Output_interface!H2991)</f>
        <v>0</v>
      </c>
      <c r="E2991" s="304">
        <f>INDEX(Method_calculation!$J$194:$L$217,Output_interface!I2991,Output_interface!H2991)</f>
        <v>0</v>
      </c>
      <c r="G2991" s="1">
        <f>VLOOKUP(A2991+1/48,Interface!$B$118:$D$483,3)</f>
        <v>1</v>
      </c>
      <c r="H2991" s="1">
        <f t="shared" si="263"/>
        <v>1</v>
      </c>
      <c r="I2991" s="1">
        <f t="shared" si="262"/>
        <v>4</v>
      </c>
    </row>
    <row r="2992" spans="1:9" x14ac:dyDescent="0.35">
      <c r="A2992" s="321">
        <f t="shared" si="260"/>
        <v>42128.166666659497</v>
      </c>
      <c r="B2992" s="303"/>
      <c r="C2992" s="303">
        <v>2957</v>
      </c>
      <c r="D2992" s="304">
        <f>INDEX(Method_calculation!$J$161:$L$184,Output_interface!I2992,Output_interface!H2992)</f>
        <v>0</v>
      </c>
      <c r="E2992" s="304">
        <f>INDEX(Method_calculation!$J$194:$L$217,Output_interface!I2992,Output_interface!H2992)</f>
        <v>0</v>
      </c>
      <c r="G2992" s="1">
        <f>VLOOKUP(A2992+1/48,Interface!$B$118:$D$483,3)</f>
        <v>1</v>
      </c>
      <c r="H2992" s="1">
        <f t="shared" si="263"/>
        <v>1</v>
      </c>
      <c r="I2992" s="1">
        <f t="shared" si="262"/>
        <v>5</v>
      </c>
    </row>
    <row r="2993" spans="1:9" x14ac:dyDescent="0.35">
      <c r="A2993" s="321">
        <f t="shared" si="260"/>
        <v>42128.208333326162</v>
      </c>
      <c r="B2993" s="303"/>
      <c r="C2993" s="303">
        <v>2958</v>
      </c>
      <c r="D2993" s="304">
        <f>INDEX(Method_calculation!$J$161:$L$184,Output_interface!I2993,Output_interface!H2993)</f>
        <v>0</v>
      </c>
      <c r="E2993" s="304">
        <f>INDEX(Method_calculation!$J$194:$L$217,Output_interface!I2993,Output_interface!H2993)</f>
        <v>0</v>
      </c>
      <c r="G2993" s="1">
        <f>VLOOKUP(A2993+1/48,Interface!$B$118:$D$483,3)</f>
        <v>1</v>
      </c>
      <c r="H2993" s="1">
        <f t="shared" si="263"/>
        <v>1</v>
      </c>
      <c r="I2993" s="1">
        <f t="shared" si="262"/>
        <v>6</v>
      </c>
    </row>
    <row r="2994" spans="1:9" x14ac:dyDescent="0.35">
      <c r="A2994" s="321">
        <f t="shared" si="260"/>
        <v>42128.249999992826</v>
      </c>
      <c r="B2994" s="303"/>
      <c r="C2994" s="303">
        <v>2959</v>
      </c>
      <c r="D2994" s="304">
        <f>INDEX(Method_calculation!$J$161:$L$184,Output_interface!I2994,Output_interface!H2994)</f>
        <v>0</v>
      </c>
      <c r="E2994" s="304">
        <f>INDEX(Method_calculation!$J$194:$L$217,Output_interface!I2994,Output_interface!H2994)</f>
        <v>0</v>
      </c>
      <c r="G2994" s="1">
        <f>VLOOKUP(A2994+1/48,Interface!$B$118:$D$483,3)</f>
        <v>1</v>
      </c>
      <c r="H2994" s="1">
        <f t="shared" si="263"/>
        <v>1</v>
      </c>
      <c r="I2994" s="1">
        <f t="shared" si="262"/>
        <v>7</v>
      </c>
    </row>
    <row r="2995" spans="1:9" x14ac:dyDescent="0.35">
      <c r="A2995" s="321">
        <f t="shared" si="260"/>
        <v>42128.29166665949</v>
      </c>
      <c r="B2995" s="303"/>
      <c r="C2995" s="303">
        <v>2960</v>
      </c>
      <c r="D2995" s="304">
        <f>INDEX(Method_calculation!$J$161:$L$184,Output_interface!I2995,Output_interface!H2995)</f>
        <v>0</v>
      </c>
      <c r="E2995" s="304">
        <f>INDEX(Method_calculation!$J$194:$L$217,Output_interface!I2995,Output_interface!H2995)</f>
        <v>0</v>
      </c>
      <c r="G2995" s="1">
        <f>VLOOKUP(A2995+1/48,Interface!$B$118:$D$483,3)</f>
        <v>1</v>
      </c>
      <c r="H2995" s="1">
        <f t="shared" si="263"/>
        <v>1</v>
      </c>
      <c r="I2995" s="1">
        <f t="shared" si="262"/>
        <v>8</v>
      </c>
    </row>
    <row r="2996" spans="1:9" x14ac:dyDescent="0.35">
      <c r="A2996" s="321">
        <f t="shared" si="260"/>
        <v>42128.333333326154</v>
      </c>
      <c r="B2996" s="303"/>
      <c r="C2996" s="303">
        <v>2961</v>
      </c>
      <c r="D2996" s="304">
        <f>INDEX(Method_calculation!$J$161:$L$184,Output_interface!I2996,Output_interface!H2996)</f>
        <v>0</v>
      </c>
      <c r="E2996" s="304">
        <f>INDEX(Method_calculation!$J$194:$L$217,Output_interface!I2996,Output_interface!H2996)</f>
        <v>0</v>
      </c>
      <c r="G2996" s="1">
        <f>VLOOKUP(A2996+1/48,Interface!$B$118:$D$483,3)</f>
        <v>1</v>
      </c>
      <c r="H2996" s="1">
        <f t="shared" si="263"/>
        <v>1</v>
      </c>
      <c r="I2996" s="1">
        <f t="shared" si="262"/>
        <v>9</v>
      </c>
    </row>
    <row r="2997" spans="1:9" x14ac:dyDescent="0.35">
      <c r="A2997" s="321">
        <f t="shared" si="260"/>
        <v>42128.374999992819</v>
      </c>
      <c r="B2997" s="303"/>
      <c r="C2997" s="303">
        <v>2962</v>
      </c>
      <c r="D2997" s="304">
        <f>INDEX(Method_calculation!$J$161:$L$184,Output_interface!I2997,Output_interface!H2997)</f>
        <v>0</v>
      </c>
      <c r="E2997" s="304">
        <f>INDEX(Method_calculation!$J$194:$L$217,Output_interface!I2997,Output_interface!H2997)</f>
        <v>0</v>
      </c>
      <c r="G2997" s="1">
        <f>VLOOKUP(A2997+1/48,Interface!$B$118:$D$483,3)</f>
        <v>1</v>
      </c>
      <c r="H2997" s="1">
        <f t="shared" si="263"/>
        <v>1</v>
      </c>
      <c r="I2997" s="1">
        <f t="shared" si="262"/>
        <v>10</v>
      </c>
    </row>
    <row r="2998" spans="1:9" x14ac:dyDescent="0.35">
      <c r="A2998" s="321">
        <f t="shared" si="260"/>
        <v>42128.416666659483</v>
      </c>
      <c r="B2998" s="303"/>
      <c r="C2998" s="303">
        <v>2963</v>
      </c>
      <c r="D2998" s="304">
        <f>INDEX(Method_calculation!$J$161:$L$184,Output_interface!I2998,Output_interface!H2998)</f>
        <v>0</v>
      </c>
      <c r="E2998" s="304">
        <f>INDEX(Method_calculation!$J$194:$L$217,Output_interface!I2998,Output_interface!H2998)</f>
        <v>0</v>
      </c>
      <c r="G2998" s="1">
        <f>VLOOKUP(A2998+1/48,Interface!$B$118:$D$483,3)</f>
        <v>1</v>
      </c>
      <c r="H2998" s="1">
        <f t="shared" si="263"/>
        <v>1</v>
      </c>
      <c r="I2998" s="1">
        <f t="shared" si="262"/>
        <v>11</v>
      </c>
    </row>
    <row r="2999" spans="1:9" x14ac:dyDescent="0.35">
      <c r="A2999" s="321">
        <f t="shared" si="260"/>
        <v>42128.458333326147</v>
      </c>
      <c r="B2999" s="303"/>
      <c r="C2999" s="303">
        <v>2964</v>
      </c>
      <c r="D2999" s="304">
        <f>INDEX(Method_calculation!$J$161:$L$184,Output_interface!I2999,Output_interface!H2999)</f>
        <v>0</v>
      </c>
      <c r="E2999" s="304">
        <f>INDEX(Method_calculation!$J$194:$L$217,Output_interface!I2999,Output_interface!H2999)</f>
        <v>0</v>
      </c>
      <c r="G2999" s="1">
        <f>VLOOKUP(A2999+1/48,Interface!$B$118:$D$483,3)</f>
        <v>1</v>
      </c>
      <c r="H2999" s="1">
        <f t="shared" si="263"/>
        <v>1</v>
      </c>
      <c r="I2999" s="1">
        <f t="shared" si="262"/>
        <v>12</v>
      </c>
    </row>
    <row r="3000" spans="1:9" x14ac:dyDescent="0.35">
      <c r="A3000" s="321">
        <f t="shared" si="260"/>
        <v>42128.499999992811</v>
      </c>
      <c r="B3000" s="303"/>
      <c r="C3000" s="303">
        <v>2965</v>
      </c>
      <c r="D3000" s="304">
        <f>INDEX(Method_calculation!$J$161:$L$184,Output_interface!I3000,Output_interface!H3000)</f>
        <v>0</v>
      </c>
      <c r="E3000" s="304">
        <f>INDEX(Method_calculation!$J$194:$L$217,Output_interface!I3000,Output_interface!H3000)</f>
        <v>0</v>
      </c>
      <c r="G3000" s="1">
        <f>VLOOKUP(A3000+1/48,Interface!$B$118:$D$483,3)</f>
        <v>1</v>
      </c>
      <c r="H3000" s="1">
        <f t="shared" si="263"/>
        <v>1</v>
      </c>
      <c r="I3000" s="1">
        <f t="shared" si="262"/>
        <v>13</v>
      </c>
    </row>
    <row r="3001" spans="1:9" x14ac:dyDescent="0.35">
      <c r="A3001" s="321">
        <f t="shared" si="260"/>
        <v>42128.541666659476</v>
      </c>
      <c r="B3001" s="303"/>
      <c r="C3001" s="303">
        <v>2966</v>
      </c>
      <c r="D3001" s="304">
        <f>INDEX(Method_calculation!$J$161:$L$184,Output_interface!I3001,Output_interface!H3001)</f>
        <v>0</v>
      </c>
      <c r="E3001" s="304">
        <f>INDEX(Method_calculation!$J$194:$L$217,Output_interface!I3001,Output_interface!H3001)</f>
        <v>0</v>
      </c>
      <c r="G3001" s="1">
        <f>VLOOKUP(A3001+1/48,Interface!$B$118:$D$483,3)</f>
        <v>1</v>
      </c>
      <c r="H3001" s="1">
        <f t="shared" si="263"/>
        <v>1</v>
      </c>
      <c r="I3001" s="1">
        <f t="shared" si="262"/>
        <v>14</v>
      </c>
    </row>
    <row r="3002" spans="1:9" x14ac:dyDescent="0.35">
      <c r="A3002" s="321">
        <f t="shared" si="260"/>
        <v>42128.58333332614</v>
      </c>
      <c r="B3002" s="303"/>
      <c r="C3002" s="303">
        <v>2967</v>
      </c>
      <c r="D3002" s="304">
        <f>INDEX(Method_calculation!$J$161:$L$184,Output_interface!I3002,Output_interface!H3002)</f>
        <v>0</v>
      </c>
      <c r="E3002" s="304">
        <f>INDEX(Method_calculation!$J$194:$L$217,Output_interface!I3002,Output_interface!H3002)</f>
        <v>0</v>
      </c>
      <c r="G3002" s="1">
        <f>VLOOKUP(A3002+1/48,Interface!$B$118:$D$483,3)</f>
        <v>1</v>
      </c>
      <c r="H3002" s="1">
        <f t="shared" si="263"/>
        <v>1</v>
      </c>
      <c r="I3002" s="1">
        <f t="shared" si="262"/>
        <v>15</v>
      </c>
    </row>
    <row r="3003" spans="1:9" x14ac:dyDescent="0.35">
      <c r="A3003" s="321">
        <f t="shared" si="260"/>
        <v>42128.624999992804</v>
      </c>
      <c r="B3003" s="303"/>
      <c r="C3003" s="303">
        <v>2968</v>
      </c>
      <c r="D3003" s="304">
        <f>INDEX(Method_calculation!$J$161:$L$184,Output_interface!I3003,Output_interface!H3003)</f>
        <v>0</v>
      </c>
      <c r="E3003" s="304">
        <f>INDEX(Method_calculation!$J$194:$L$217,Output_interface!I3003,Output_interface!H3003)</f>
        <v>0</v>
      </c>
      <c r="G3003" s="1">
        <f>VLOOKUP(A3003+1/48,Interface!$B$118:$D$483,3)</f>
        <v>1</v>
      </c>
      <c r="H3003" s="1">
        <f t="shared" si="263"/>
        <v>1</v>
      </c>
      <c r="I3003" s="1">
        <f t="shared" si="262"/>
        <v>16</v>
      </c>
    </row>
    <row r="3004" spans="1:9" x14ac:dyDescent="0.35">
      <c r="A3004" s="321">
        <f t="shared" si="260"/>
        <v>42128.666666659468</v>
      </c>
      <c r="B3004" s="303"/>
      <c r="C3004" s="303">
        <v>2969</v>
      </c>
      <c r="D3004" s="304">
        <f>INDEX(Method_calculation!$J$161:$L$184,Output_interface!I3004,Output_interface!H3004)</f>
        <v>0</v>
      </c>
      <c r="E3004" s="304">
        <f>INDEX(Method_calculation!$J$194:$L$217,Output_interface!I3004,Output_interface!H3004)</f>
        <v>0</v>
      </c>
      <c r="G3004" s="1">
        <f>VLOOKUP(A3004+1/48,Interface!$B$118:$D$483,3)</f>
        <v>1</v>
      </c>
      <c r="H3004" s="1">
        <f t="shared" si="263"/>
        <v>1</v>
      </c>
      <c r="I3004" s="1">
        <f t="shared" si="262"/>
        <v>17</v>
      </c>
    </row>
    <row r="3005" spans="1:9" x14ac:dyDescent="0.35">
      <c r="A3005" s="321">
        <f t="shared" si="260"/>
        <v>42128.708333326133</v>
      </c>
      <c r="B3005" s="303"/>
      <c r="C3005" s="303">
        <v>2970</v>
      </c>
      <c r="D3005" s="304">
        <f>INDEX(Method_calculation!$J$161:$L$184,Output_interface!I3005,Output_interface!H3005)</f>
        <v>0</v>
      </c>
      <c r="E3005" s="304">
        <f>INDEX(Method_calculation!$J$194:$L$217,Output_interface!I3005,Output_interface!H3005)</f>
        <v>0</v>
      </c>
      <c r="G3005" s="1">
        <f>VLOOKUP(A3005+1/48,Interface!$B$118:$D$483,3)</f>
        <v>1</v>
      </c>
      <c r="H3005" s="1">
        <f t="shared" si="263"/>
        <v>1</v>
      </c>
      <c r="I3005" s="1">
        <f t="shared" si="262"/>
        <v>18</v>
      </c>
    </row>
    <row r="3006" spans="1:9" x14ac:dyDescent="0.35">
      <c r="A3006" s="321">
        <f t="shared" si="260"/>
        <v>42128.749999992797</v>
      </c>
      <c r="B3006" s="303"/>
      <c r="C3006" s="303">
        <v>2971</v>
      </c>
      <c r="D3006" s="304">
        <f>INDEX(Method_calculation!$J$161:$L$184,Output_interface!I3006,Output_interface!H3006)</f>
        <v>0</v>
      </c>
      <c r="E3006" s="304">
        <f>INDEX(Method_calculation!$J$194:$L$217,Output_interface!I3006,Output_interface!H3006)</f>
        <v>0</v>
      </c>
      <c r="G3006" s="1">
        <f>VLOOKUP(A3006+1/48,Interface!$B$118:$D$483,3)</f>
        <v>1</v>
      </c>
      <c r="H3006" s="1">
        <f t="shared" si="263"/>
        <v>1</v>
      </c>
      <c r="I3006" s="1">
        <f t="shared" si="262"/>
        <v>19</v>
      </c>
    </row>
    <row r="3007" spans="1:9" x14ac:dyDescent="0.35">
      <c r="A3007" s="321">
        <f t="shared" si="260"/>
        <v>42128.791666659461</v>
      </c>
      <c r="B3007" s="303"/>
      <c r="C3007" s="303">
        <v>2972</v>
      </c>
      <c r="D3007" s="304">
        <f>INDEX(Method_calculation!$J$161:$L$184,Output_interface!I3007,Output_interface!H3007)</f>
        <v>0</v>
      </c>
      <c r="E3007" s="304">
        <f>INDEX(Method_calculation!$J$194:$L$217,Output_interface!I3007,Output_interface!H3007)</f>
        <v>0</v>
      </c>
      <c r="G3007" s="1">
        <f>VLOOKUP(A3007+1/48,Interface!$B$118:$D$483,3)</f>
        <v>1</v>
      </c>
      <c r="H3007" s="1">
        <f t="shared" si="263"/>
        <v>1</v>
      </c>
      <c r="I3007" s="1">
        <f t="shared" si="262"/>
        <v>20</v>
      </c>
    </row>
    <row r="3008" spans="1:9" x14ac:dyDescent="0.35">
      <c r="A3008" s="321">
        <f t="shared" si="260"/>
        <v>42128.833333326125</v>
      </c>
      <c r="B3008" s="303"/>
      <c r="C3008" s="303">
        <v>2973</v>
      </c>
      <c r="D3008" s="304">
        <f>INDEX(Method_calculation!$J$161:$L$184,Output_interface!I3008,Output_interface!H3008)</f>
        <v>0</v>
      </c>
      <c r="E3008" s="304">
        <f>INDEX(Method_calculation!$J$194:$L$217,Output_interface!I3008,Output_interface!H3008)</f>
        <v>0</v>
      </c>
      <c r="G3008" s="1">
        <f>VLOOKUP(A3008+1/48,Interface!$B$118:$D$483,3)</f>
        <v>1</v>
      </c>
      <c r="H3008" s="1">
        <f t="shared" si="263"/>
        <v>1</v>
      </c>
      <c r="I3008" s="1">
        <f t="shared" si="262"/>
        <v>21</v>
      </c>
    </row>
    <row r="3009" spans="1:9" x14ac:dyDescent="0.35">
      <c r="A3009" s="321">
        <f t="shared" si="260"/>
        <v>42128.87499999279</v>
      </c>
      <c r="B3009" s="303"/>
      <c r="C3009" s="303">
        <v>2974</v>
      </c>
      <c r="D3009" s="304">
        <f>INDEX(Method_calculation!$J$161:$L$184,Output_interface!I3009,Output_interface!H3009)</f>
        <v>0</v>
      </c>
      <c r="E3009" s="304">
        <f>INDEX(Method_calculation!$J$194:$L$217,Output_interface!I3009,Output_interface!H3009)</f>
        <v>0</v>
      </c>
      <c r="G3009" s="1">
        <f>VLOOKUP(A3009+1/48,Interface!$B$118:$D$483,3)</f>
        <v>1</v>
      </c>
      <c r="H3009" s="1">
        <f t="shared" si="263"/>
        <v>1</v>
      </c>
      <c r="I3009" s="1">
        <f t="shared" si="262"/>
        <v>22</v>
      </c>
    </row>
    <row r="3010" spans="1:9" x14ac:dyDescent="0.35">
      <c r="A3010" s="321">
        <f t="shared" si="260"/>
        <v>42128.916666659454</v>
      </c>
      <c r="B3010" s="303"/>
      <c r="C3010" s="303">
        <v>2975</v>
      </c>
      <c r="D3010" s="304">
        <f>INDEX(Method_calculation!$J$161:$L$184,Output_interface!I3010,Output_interface!H3010)</f>
        <v>0</v>
      </c>
      <c r="E3010" s="304">
        <f>INDEX(Method_calculation!$J$194:$L$217,Output_interface!I3010,Output_interface!H3010)</f>
        <v>0</v>
      </c>
      <c r="G3010" s="1">
        <f>VLOOKUP(A3010+1/48,Interface!$B$118:$D$483,3)</f>
        <v>1</v>
      </c>
      <c r="H3010" s="1">
        <f t="shared" si="263"/>
        <v>1</v>
      </c>
      <c r="I3010" s="1">
        <f t="shared" si="262"/>
        <v>23</v>
      </c>
    </row>
    <row r="3011" spans="1:9" x14ac:dyDescent="0.35">
      <c r="A3011" s="322">
        <f t="shared" si="260"/>
        <v>42128.958333326118</v>
      </c>
      <c r="B3011" s="306"/>
      <c r="C3011" s="306">
        <v>2976</v>
      </c>
      <c r="D3011" s="307">
        <f>INDEX(Method_calculation!$J$161:$L$184,Output_interface!I3011,Output_interface!H3011)</f>
        <v>0</v>
      </c>
      <c r="E3011" s="307">
        <f>INDEX(Method_calculation!$J$194:$L$217,Output_interface!I3011,Output_interface!H3011)</f>
        <v>0</v>
      </c>
      <c r="G3011" s="1">
        <f>VLOOKUP(A3011+1/48,Interface!$B$118:$D$483,3)</f>
        <v>1</v>
      </c>
      <c r="H3011" s="1">
        <f t="shared" si="263"/>
        <v>1</v>
      </c>
      <c r="I3011" s="1">
        <f t="shared" si="262"/>
        <v>24</v>
      </c>
    </row>
    <row r="3012" spans="1:9" x14ac:dyDescent="0.35">
      <c r="A3012" s="299">
        <f t="shared" si="260"/>
        <v>42128.999999992782</v>
      </c>
      <c r="B3012" s="300" t="str">
        <f t="shared" ref="B3012" si="265">INDEX($H$27:$H$29,H3012)</f>
        <v>Workday</v>
      </c>
      <c r="C3012" s="300">
        <v>2977</v>
      </c>
      <c r="D3012" s="301">
        <f>INDEX(Method_calculation!$J$161:$L$184,Output_interface!I3012,Output_interface!H3012)</f>
        <v>0</v>
      </c>
      <c r="E3012" s="301">
        <f>INDEX(Method_calculation!$J$194:$L$217,Output_interface!I3012,Output_interface!H3012)</f>
        <v>0</v>
      </c>
      <c r="G3012" s="1">
        <f>VLOOKUP(A3012+1/48,Interface!$B$118:$D$483,3)</f>
        <v>2</v>
      </c>
      <c r="H3012" s="1">
        <f t="shared" si="263"/>
        <v>1</v>
      </c>
      <c r="I3012" s="1">
        <f t="shared" si="262"/>
        <v>1</v>
      </c>
    </row>
    <row r="3013" spans="1:9" x14ac:dyDescent="0.35">
      <c r="A3013" s="321">
        <f t="shared" si="260"/>
        <v>42129.041666659446</v>
      </c>
      <c r="B3013" s="303"/>
      <c r="C3013" s="303">
        <v>2978</v>
      </c>
      <c r="D3013" s="304">
        <f>INDEX(Method_calculation!$J$161:$L$184,Output_interface!I3013,Output_interface!H3013)</f>
        <v>0</v>
      </c>
      <c r="E3013" s="304">
        <f>INDEX(Method_calculation!$J$194:$L$217,Output_interface!I3013,Output_interface!H3013)</f>
        <v>0</v>
      </c>
      <c r="G3013" s="1">
        <f>VLOOKUP(A3013+1/48,Interface!$B$118:$D$483,3)</f>
        <v>2</v>
      </c>
      <c r="H3013" s="1">
        <f t="shared" si="263"/>
        <v>1</v>
      </c>
      <c r="I3013" s="1">
        <f t="shared" si="262"/>
        <v>2</v>
      </c>
    </row>
    <row r="3014" spans="1:9" x14ac:dyDescent="0.35">
      <c r="A3014" s="321">
        <f t="shared" si="260"/>
        <v>42129.083333326111</v>
      </c>
      <c r="B3014" s="303"/>
      <c r="C3014" s="303">
        <v>2979</v>
      </c>
      <c r="D3014" s="304">
        <f>INDEX(Method_calculation!$J$161:$L$184,Output_interface!I3014,Output_interface!H3014)</f>
        <v>0</v>
      </c>
      <c r="E3014" s="304">
        <f>INDEX(Method_calculation!$J$194:$L$217,Output_interface!I3014,Output_interface!H3014)</f>
        <v>0</v>
      </c>
      <c r="G3014" s="1">
        <f>VLOOKUP(A3014+1/48,Interface!$B$118:$D$483,3)</f>
        <v>2</v>
      </c>
      <c r="H3014" s="1">
        <f t="shared" si="263"/>
        <v>1</v>
      </c>
      <c r="I3014" s="1">
        <f t="shared" si="262"/>
        <v>3</v>
      </c>
    </row>
    <row r="3015" spans="1:9" x14ac:dyDescent="0.35">
      <c r="A3015" s="321">
        <f t="shared" si="260"/>
        <v>42129.124999992775</v>
      </c>
      <c r="B3015" s="303"/>
      <c r="C3015" s="303">
        <v>2980</v>
      </c>
      <c r="D3015" s="304">
        <f>INDEX(Method_calculation!$J$161:$L$184,Output_interface!I3015,Output_interface!H3015)</f>
        <v>0</v>
      </c>
      <c r="E3015" s="304">
        <f>INDEX(Method_calculation!$J$194:$L$217,Output_interface!I3015,Output_interface!H3015)</f>
        <v>0</v>
      </c>
      <c r="G3015" s="1">
        <f>VLOOKUP(A3015+1/48,Interface!$B$118:$D$483,3)</f>
        <v>2</v>
      </c>
      <c r="H3015" s="1">
        <f t="shared" si="263"/>
        <v>1</v>
      </c>
      <c r="I3015" s="1">
        <f t="shared" si="262"/>
        <v>4</v>
      </c>
    </row>
    <row r="3016" spans="1:9" x14ac:dyDescent="0.35">
      <c r="A3016" s="321">
        <f t="shared" si="260"/>
        <v>42129.166666659439</v>
      </c>
      <c r="B3016" s="303"/>
      <c r="C3016" s="303">
        <v>2981</v>
      </c>
      <c r="D3016" s="304">
        <f>INDEX(Method_calculation!$J$161:$L$184,Output_interface!I3016,Output_interface!H3016)</f>
        <v>0</v>
      </c>
      <c r="E3016" s="304">
        <f>INDEX(Method_calculation!$J$194:$L$217,Output_interface!I3016,Output_interface!H3016)</f>
        <v>0</v>
      </c>
      <c r="G3016" s="1">
        <f>VLOOKUP(A3016+1/48,Interface!$B$118:$D$483,3)</f>
        <v>2</v>
      </c>
      <c r="H3016" s="1">
        <f t="shared" si="263"/>
        <v>1</v>
      </c>
      <c r="I3016" s="1">
        <f t="shared" si="262"/>
        <v>5</v>
      </c>
    </row>
    <row r="3017" spans="1:9" x14ac:dyDescent="0.35">
      <c r="A3017" s="321">
        <f t="shared" si="260"/>
        <v>42129.208333326103</v>
      </c>
      <c r="B3017" s="303"/>
      <c r="C3017" s="303">
        <v>2982</v>
      </c>
      <c r="D3017" s="304">
        <f>INDEX(Method_calculation!$J$161:$L$184,Output_interface!I3017,Output_interface!H3017)</f>
        <v>0</v>
      </c>
      <c r="E3017" s="304">
        <f>INDEX(Method_calculation!$J$194:$L$217,Output_interface!I3017,Output_interface!H3017)</f>
        <v>0</v>
      </c>
      <c r="G3017" s="1">
        <f>VLOOKUP(A3017+1/48,Interface!$B$118:$D$483,3)</f>
        <v>2</v>
      </c>
      <c r="H3017" s="1">
        <f t="shared" si="263"/>
        <v>1</v>
      </c>
      <c r="I3017" s="1">
        <f t="shared" si="262"/>
        <v>6</v>
      </c>
    </row>
    <row r="3018" spans="1:9" x14ac:dyDescent="0.35">
      <c r="A3018" s="321">
        <f t="shared" si="260"/>
        <v>42129.249999992768</v>
      </c>
      <c r="B3018" s="303"/>
      <c r="C3018" s="303">
        <v>2983</v>
      </c>
      <c r="D3018" s="304">
        <f>INDEX(Method_calculation!$J$161:$L$184,Output_interface!I3018,Output_interface!H3018)</f>
        <v>0</v>
      </c>
      <c r="E3018" s="304">
        <f>INDEX(Method_calculation!$J$194:$L$217,Output_interface!I3018,Output_interface!H3018)</f>
        <v>0</v>
      </c>
      <c r="G3018" s="1">
        <f>VLOOKUP(A3018+1/48,Interface!$B$118:$D$483,3)</f>
        <v>2</v>
      </c>
      <c r="H3018" s="1">
        <f t="shared" si="263"/>
        <v>1</v>
      </c>
      <c r="I3018" s="1">
        <f t="shared" si="262"/>
        <v>7</v>
      </c>
    </row>
    <row r="3019" spans="1:9" x14ac:dyDescent="0.35">
      <c r="A3019" s="321">
        <f t="shared" si="260"/>
        <v>42129.291666659432</v>
      </c>
      <c r="B3019" s="303"/>
      <c r="C3019" s="303">
        <v>2984</v>
      </c>
      <c r="D3019" s="304">
        <f>INDEX(Method_calculation!$J$161:$L$184,Output_interface!I3019,Output_interface!H3019)</f>
        <v>0</v>
      </c>
      <c r="E3019" s="304">
        <f>INDEX(Method_calculation!$J$194:$L$217,Output_interface!I3019,Output_interface!H3019)</f>
        <v>0</v>
      </c>
      <c r="G3019" s="1">
        <f>VLOOKUP(A3019+1/48,Interface!$B$118:$D$483,3)</f>
        <v>2</v>
      </c>
      <c r="H3019" s="1">
        <f t="shared" si="263"/>
        <v>1</v>
      </c>
      <c r="I3019" s="1">
        <f t="shared" si="262"/>
        <v>8</v>
      </c>
    </row>
    <row r="3020" spans="1:9" x14ac:dyDescent="0.35">
      <c r="A3020" s="321">
        <f t="shared" si="260"/>
        <v>42129.333333326096</v>
      </c>
      <c r="B3020" s="303"/>
      <c r="C3020" s="303">
        <v>2985</v>
      </c>
      <c r="D3020" s="304">
        <f>INDEX(Method_calculation!$J$161:$L$184,Output_interface!I3020,Output_interface!H3020)</f>
        <v>0</v>
      </c>
      <c r="E3020" s="304">
        <f>INDEX(Method_calculation!$J$194:$L$217,Output_interface!I3020,Output_interface!H3020)</f>
        <v>0</v>
      </c>
      <c r="G3020" s="1">
        <f>VLOOKUP(A3020+1/48,Interface!$B$118:$D$483,3)</f>
        <v>2</v>
      </c>
      <c r="H3020" s="1">
        <f t="shared" si="263"/>
        <v>1</v>
      </c>
      <c r="I3020" s="1">
        <f t="shared" si="262"/>
        <v>9</v>
      </c>
    </row>
    <row r="3021" spans="1:9" x14ac:dyDescent="0.35">
      <c r="A3021" s="321">
        <f t="shared" si="260"/>
        <v>42129.37499999276</v>
      </c>
      <c r="B3021" s="303"/>
      <c r="C3021" s="303">
        <v>2986</v>
      </c>
      <c r="D3021" s="304">
        <f>INDEX(Method_calculation!$J$161:$L$184,Output_interface!I3021,Output_interface!H3021)</f>
        <v>0</v>
      </c>
      <c r="E3021" s="304">
        <f>INDEX(Method_calculation!$J$194:$L$217,Output_interface!I3021,Output_interface!H3021)</f>
        <v>0</v>
      </c>
      <c r="G3021" s="1">
        <f>VLOOKUP(A3021+1/48,Interface!$B$118:$D$483,3)</f>
        <v>2</v>
      </c>
      <c r="H3021" s="1">
        <f t="shared" si="263"/>
        <v>1</v>
      </c>
      <c r="I3021" s="1">
        <f t="shared" si="262"/>
        <v>10</v>
      </c>
    </row>
    <row r="3022" spans="1:9" x14ac:dyDescent="0.35">
      <c r="A3022" s="321">
        <f t="shared" si="260"/>
        <v>42129.416666659425</v>
      </c>
      <c r="B3022" s="303"/>
      <c r="C3022" s="303">
        <v>2987</v>
      </c>
      <c r="D3022" s="304">
        <f>INDEX(Method_calculation!$J$161:$L$184,Output_interface!I3022,Output_interface!H3022)</f>
        <v>0</v>
      </c>
      <c r="E3022" s="304">
        <f>INDEX(Method_calculation!$J$194:$L$217,Output_interface!I3022,Output_interface!H3022)</f>
        <v>0</v>
      </c>
      <c r="G3022" s="1">
        <f>VLOOKUP(A3022+1/48,Interface!$B$118:$D$483,3)</f>
        <v>2</v>
      </c>
      <c r="H3022" s="1">
        <f t="shared" si="263"/>
        <v>1</v>
      </c>
      <c r="I3022" s="1">
        <f t="shared" si="262"/>
        <v>11</v>
      </c>
    </row>
    <row r="3023" spans="1:9" x14ac:dyDescent="0.35">
      <c r="A3023" s="321">
        <f t="shared" si="260"/>
        <v>42129.458333326089</v>
      </c>
      <c r="B3023" s="303"/>
      <c r="C3023" s="303">
        <v>2988</v>
      </c>
      <c r="D3023" s="304">
        <f>INDEX(Method_calculation!$J$161:$L$184,Output_interface!I3023,Output_interface!H3023)</f>
        <v>0</v>
      </c>
      <c r="E3023" s="304">
        <f>INDEX(Method_calculation!$J$194:$L$217,Output_interface!I3023,Output_interface!H3023)</f>
        <v>0</v>
      </c>
      <c r="G3023" s="1">
        <f>VLOOKUP(A3023+1/48,Interface!$B$118:$D$483,3)</f>
        <v>2</v>
      </c>
      <c r="H3023" s="1">
        <f t="shared" si="263"/>
        <v>1</v>
      </c>
      <c r="I3023" s="1">
        <f t="shared" si="262"/>
        <v>12</v>
      </c>
    </row>
    <row r="3024" spans="1:9" x14ac:dyDescent="0.35">
      <c r="A3024" s="321">
        <f t="shared" ref="A3024:A3087" si="266">+A3023+1/24</f>
        <v>42129.499999992753</v>
      </c>
      <c r="B3024" s="303"/>
      <c r="C3024" s="303">
        <v>2989</v>
      </c>
      <c r="D3024" s="304">
        <f>INDEX(Method_calculation!$J$161:$L$184,Output_interface!I3024,Output_interface!H3024)</f>
        <v>0</v>
      </c>
      <c r="E3024" s="304">
        <f>INDEX(Method_calculation!$J$194:$L$217,Output_interface!I3024,Output_interface!H3024)</f>
        <v>0</v>
      </c>
      <c r="G3024" s="1">
        <f>VLOOKUP(A3024+1/48,Interface!$B$118:$D$483,3)</f>
        <v>2</v>
      </c>
      <c r="H3024" s="1">
        <f t="shared" si="263"/>
        <v>1</v>
      </c>
      <c r="I3024" s="1">
        <f t="shared" si="262"/>
        <v>13</v>
      </c>
    </row>
    <row r="3025" spans="1:9" x14ac:dyDescent="0.35">
      <c r="A3025" s="321">
        <f t="shared" si="266"/>
        <v>42129.541666659417</v>
      </c>
      <c r="B3025" s="303"/>
      <c r="C3025" s="303">
        <v>2990</v>
      </c>
      <c r="D3025" s="304">
        <f>INDEX(Method_calculation!$J$161:$L$184,Output_interface!I3025,Output_interface!H3025)</f>
        <v>0</v>
      </c>
      <c r="E3025" s="304">
        <f>INDEX(Method_calculation!$J$194:$L$217,Output_interface!I3025,Output_interface!H3025)</f>
        <v>0</v>
      </c>
      <c r="G3025" s="1">
        <f>VLOOKUP(A3025+1/48,Interface!$B$118:$D$483,3)</f>
        <v>2</v>
      </c>
      <c r="H3025" s="1">
        <f t="shared" si="263"/>
        <v>1</v>
      </c>
      <c r="I3025" s="1">
        <f t="shared" si="262"/>
        <v>14</v>
      </c>
    </row>
    <row r="3026" spans="1:9" x14ac:dyDescent="0.35">
      <c r="A3026" s="321">
        <f t="shared" si="266"/>
        <v>42129.583333326082</v>
      </c>
      <c r="B3026" s="303"/>
      <c r="C3026" s="303">
        <v>2991</v>
      </c>
      <c r="D3026" s="304">
        <f>INDEX(Method_calculation!$J$161:$L$184,Output_interface!I3026,Output_interface!H3026)</f>
        <v>0</v>
      </c>
      <c r="E3026" s="304">
        <f>INDEX(Method_calculation!$J$194:$L$217,Output_interface!I3026,Output_interface!H3026)</f>
        <v>0</v>
      </c>
      <c r="G3026" s="1">
        <f>VLOOKUP(A3026+1/48,Interface!$B$118:$D$483,3)</f>
        <v>2</v>
      </c>
      <c r="H3026" s="1">
        <f t="shared" si="263"/>
        <v>1</v>
      </c>
      <c r="I3026" s="1">
        <f t="shared" si="262"/>
        <v>15</v>
      </c>
    </row>
    <row r="3027" spans="1:9" x14ac:dyDescent="0.35">
      <c r="A3027" s="321">
        <f t="shared" si="266"/>
        <v>42129.624999992746</v>
      </c>
      <c r="B3027" s="303"/>
      <c r="C3027" s="303">
        <v>2992</v>
      </c>
      <c r="D3027" s="304">
        <f>INDEX(Method_calculation!$J$161:$L$184,Output_interface!I3027,Output_interface!H3027)</f>
        <v>0</v>
      </c>
      <c r="E3027" s="304">
        <f>INDEX(Method_calculation!$J$194:$L$217,Output_interface!I3027,Output_interface!H3027)</f>
        <v>0</v>
      </c>
      <c r="G3027" s="1">
        <f>VLOOKUP(A3027+1/48,Interface!$B$118:$D$483,3)</f>
        <v>2</v>
      </c>
      <c r="H3027" s="1">
        <f t="shared" si="263"/>
        <v>1</v>
      </c>
      <c r="I3027" s="1">
        <f t="shared" si="262"/>
        <v>16</v>
      </c>
    </row>
    <row r="3028" spans="1:9" x14ac:dyDescent="0.35">
      <c r="A3028" s="321">
        <f t="shared" si="266"/>
        <v>42129.66666665941</v>
      </c>
      <c r="B3028" s="303"/>
      <c r="C3028" s="303">
        <v>2993</v>
      </c>
      <c r="D3028" s="304">
        <f>INDEX(Method_calculation!$J$161:$L$184,Output_interface!I3028,Output_interface!H3028)</f>
        <v>0</v>
      </c>
      <c r="E3028" s="304">
        <f>INDEX(Method_calculation!$J$194:$L$217,Output_interface!I3028,Output_interface!H3028)</f>
        <v>0</v>
      </c>
      <c r="G3028" s="1">
        <f>VLOOKUP(A3028+1/48,Interface!$B$118:$D$483,3)</f>
        <v>2</v>
      </c>
      <c r="H3028" s="1">
        <f t="shared" si="263"/>
        <v>1</v>
      </c>
      <c r="I3028" s="1">
        <f t="shared" si="262"/>
        <v>17</v>
      </c>
    </row>
    <row r="3029" spans="1:9" x14ac:dyDescent="0.35">
      <c r="A3029" s="321">
        <f t="shared" si="266"/>
        <v>42129.708333326074</v>
      </c>
      <c r="B3029" s="303"/>
      <c r="C3029" s="303">
        <v>2994</v>
      </c>
      <c r="D3029" s="304">
        <f>INDEX(Method_calculation!$J$161:$L$184,Output_interface!I3029,Output_interface!H3029)</f>
        <v>0</v>
      </c>
      <c r="E3029" s="304">
        <f>INDEX(Method_calculation!$J$194:$L$217,Output_interface!I3029,Output_interface!H3029)</f>
        <v>0</v>
      </c>
      <c r="G3029" s="1">
        <f>VLOOKUP(A3029+1/48,Interface!$B$118:$D$483,3)</f>
        <v>2</v>
      </c>
      <c r="H3029" s="1">
        <f t="shared" si="263"/>
        <v>1</v>
      </c>
      <c r="I3029" s="1">
        <f t="shared" si="262"/>
        <v>18</v>
      </c>
    </row>
    <row r="3030" spans="1:9" x14ac:dyDescent="0.35">
      <c r="A3030" s="321">
        <f t="shared" si="266"/>
        <v>42129.749999992739</v>
      </c>
      <c r="B3030" s="303"/>
      <c r="C3030" s="303">
        <v>2995</v>
      </c>
      <c r="D3030" s="304">
        <f>INDEX(Method_calculation!$J$161:$L$184,Output_interface!I3030,Output_interface!H3030)</f>
        <v>0</v>
      </c>
      <c r="E3030" s="304">
        <f>INDEX(Method_calculation!$J$194:$L$217,Output_interface!I3030,Output_interface!H3030)</f>
        <v>0</v>
      </c>
      <c r="G3030" s="1">
        <f>VLOOKUP(A3030+1/48,Interface!$B$118:$D$483,3)</f>
        <v>2</v>
      </c>
      <c r="H3030" s="1">
        <f t="shared" si="263"/>
        <v>1</v>
      </c>
      <c r="I3030" s="1">
        <f t="shared" si="262"/>
        <v>19</v>
      </c>
    </row>
    <row r="3031" spans="1:9" x14ac:dyDescent="0.35">
      <c r="A3031" s="321">
        <f t="shared" si="266"/>
        <v>42129.791666659403</v>
      </c>
      <c r="B3031" s="303"/>
      <c r="C3031" s="303">
        <v>2996</v>
      </c>
      <c r="D3031" s="304">
        <f>INDEX(Method_calculation!$J$161:$L$184,Output_interface!I3031,Output_interface!H3031)</f>
        <v>0</v>
      </c>
      <c r="E3031" s="304">
        <f>INDEX(Method_calculation!$J$194:$L$217,Output_interface!I3031,Output_interface!H3031)</f>
        <v>0</v>
      </c>
      <c r="G3031" s="1">
        <f>VLOOKUP(A3031+1/48,Interface!$B$118:$D$483,3)</f>
        <v>2</v>
      </c>
      <c r="H3031" s="1">
        <f t="shared" si="263"/>
        <v>1</v>
      </c>
      <c r="I3031" s="1">
        <f t="shared" si="262"/>
        <v>20</v>
      </c>
    </row>
    <row r="3032" spans="1:9" x14ac:dyDescent="0.35">
      <c r="A3032" s="321">
        <f t="shared" si="266"/>
        <v>42129.833333326067</v>
      </c>
      <c r="B3032" s="303"/>
      <c r="C3032" s="303">
        <v>2997</v>
      </c>
      <c r="D3032" s="304">
        <f>INDEX(Method_calculation!$J$161:$L$184,Output_interface!I3032,Output_interface!H3032)</f>
        <v>0</v>
      </c>
      <c r="E3032" s="304">
        <f>INDEX(Method_calculation!$J$194:$L$217,Output_interface!I3032,Output_interface!H3032)</f>
        <v>0</v>
      </c>
      <c r="G3032" s="1">
        <f>VLOOKUP(A3032+1/48,Interface!$B$118:$D$483,3)</f>
        <v>2</v>
      </c>
      <c r="H3032" s="1">
        <f t="shared" si="263"/>
        <v>1</v>
      </c>
      <c r="I3032" s="1">
        <f t="shared" si="262"/>
        <v>21</v>
      </c>
    </row>
    <row r="3033" spans="1:9" x14ac:dyDescent="0.35">
      <c r="A3033" s="321">
        <f t="shared" si="266"/>
        <v>42129.874999992731</v>
      </c>
      <c r="B3033" s="303"/>
      <c r="C3033" s="303">
        <v>2998</v>
      </c>
      <c r="D3033" s="304">
        <f>INDEX(Method_calculation!$J$161:$L$184,Output_interface!I3033,Output_interface!H3033)</f>
        <v>0</v>
      </c>
      <c r="E3033" s="304">
        <f>INDEX(Method_calculation!$J$194:$L$217,Output_interface!I3033,Output_interface!H3033)</f>
        <v>0</v>
      </c>
      <c r="G3033" s="1">
        <f>VLOOKUP(A3033+1/48,Interface!$B$118:$D$483,3)</f>
        <v>2</v>
      </c>
      <c r="H3033" s="1">
        <f t="shared" si="263"/>
        <v>1</v>
      </c>
      <c r="I3033" s="1">
        <f t="shared" si="262"/>
        <v>22</v>
      </c>
    </row>
    <row r="3034" spans="1:9" x14ac:dyDescent="0.35">
      <c r="A3034" s="321">
        <f t="shared" si="266"/>
        <v>42129.916666659396</v>
      </c>
      <c r="B3034" s="303"/>
      <c r="C3034" s="303">
        <v>2999</v>
      </c>
      <c r="D3034" s="304">
        <f>INDEX(Method_calculation!$J$161:$L$184,Output_interface!I3034,Output_interface!H3034)</f>
        <v>0</v>
      </c>
      <c r="E3034" s="304">
        <f>INDEX(Method_calculation!$J$194:$L$217,Output_interface!I3034,Output_interface!H3034)</f>
        <v>0</v>
      </c>
      <c r="G3034" s="1">
        <f>VLOOKUP(A3034+1/48,Interface!$B$118:$D$483,3)</f>
        <v>2</v>
      </c>
      <c r="H3034" s="1">
        <f t="shared" si="263"/>
        <v>1</v>
      </c>
      <c r="I3034" s="1">
        <f t="shared" si="262"/>
        <v>23</v>
      </c>
    </row>
    <row r="3035" spans="1:9" x14ac:dyDescent="0.35">
      <c r="A3035" s="322">
        <f t="shared" si="266"/>
        <v>42129.95833332606</v>
      </c>
      <c r="B3035" s="306"/>
      <c r="C3035" s="306">
        <v>3000</v>
      </c>
      <c r="D3035" s="307">
        <f>INDEX(Method_calculation!$J$161:$L$184,Output_interface!I3035,Output_interface!H3035)</f>
        <v>0</v>
      </c>
      <c r="E3035" s="307">
        <f>INDEX(Method_calculation!$J$194:$L$217,Output_interface!I3035,Output_interface!H3035)</f>
        <v>0</v>
      </c>
      <c r="G3035" s="1">
        <f>VLOOKUP(A3035+1/48,Interface!$B$118:$D$483,3)</f>
        <v>2</v>
      </c>
      <c r="H3035" s="1">
        <f t="shared" si="263"/>
        <v>1</v>
      </c>
      <c r="I3035" s="1">
        <f t="shared" si="262"/>
        <v>24</v>
      </c>
    </row>
    <row r="3036" spans="1:9" x14ac:dyDescent="0.35">
      <c r="A3036" s="299">
        <f t="shared" si="266"/>
        <v>42129.999999992724</v>
      </c>
      <c r="B3036" s="300" t="str">
        <f t="shared" ref="B3036" si="267">INDEX($H$27:$H$29,H3036)</f>
        <v>Workday</v>
      </c>
      <c r="C3036" s="300">
        <v>3001</v>
      </c>
      <c r="D3036" s="301">
        <f>INDEX(Method_calculation!$J$161:$L$184,Output_interface!I3036,Output_interface!H3036)</f>
        <v>0</v>
      </c>
      <c r="E3036" s="301">
        <f>INDEX(Method_calculation!$J$194:$L$217,Output_interface!I3036,Output_interface!H3036)</f>
        <v>0</v>
      </c>
      <c r="G3036" s="1">
        <f>VLOOKUP(A3036+1/48,Interface!$B$118:$D$483,3)</f>
        <v>3</v>
      </c>
      <c r="H3036" s="1">
        <f t="shared" si="263"/>
        <v>1</v>
      </c>
      <c r="I3036" s="1">
        <f t="shared" si="262"/>
        <v>1</v>
      </c>
    </row>
    <row r="3037" spans="1:9" x14ac:dyDescent="0.35">
      <c r="A3037" s="321">
        <f t="shared" si="266"/>
        <v>42130.041666659388</v>
      </c>
      <c r="B3037" s="303"/>
      <c r="C3037" s="303">
        <v>3002</v>
      </c>
      <c r="D3037" s="304">
        <f>INDEX(Method_calculation!$J$161:$L$184,Output_interface!I3037,Output_interface!H3037)</f>
        <v>0</v>
      </c>
      <c r="E3037" s="304">
        <f>INDEX(Method_calculation!$J$194:$L$217,Output_interface!I3037,Output_interface!H3037)</f>
        <v>0</v>
      </c>
      <c r="G3037" s="1">
        <f>VLOOKUP(A3037+1/48,Interface!$B$118:$D$483,3)</f>
        <v>3</v>
      </c>
      <c r="H3037" s="1">
        <f t="shared" si="263"/>
        <v>1</v>
      </c>
      <c r="I3037" s="1">
        <f t="shared" si="262"/>
        <v>2</v>
      </c>
    </row>
    <row r="3038" spans="1:9" x14ac:dyDescent="0.35">
      <c r="A3038" s="321">
        <f t="shared" si="266"/>
        <v>42130.083333326053</v>
      </c>
      <c r="B3038" s="303"/>
      <c r="C3038" s="303">
        <v>3003</v>
      </c>
      <c r="D3038" s="304">
        <f>INDEX(Method_calculation!$J$161:$L$184,Output_interface!I3038,Output_interface!H3038)</f>
        <v>0</v>
      </c>
      <c r="E3038" s="304">
        <f>INDEX(Method_calculation!$J$194:$L$217,Output_interface!I3038,Output_interface!H3038)</f>
        <v>0</v>
      </c>
      <c r="G3038" s="1">
        <f>VLOOKUP(A3038+1/48,Interface!$B$118:$D$483,3)</f>
        <v>3</v>
      </c>
      <c r="H3038" s="1">
        <f t="shared" si="263"/>
        <v>1</v>
      </c>
      <c r="I3038" s="1">
        <f t="shared" si="262"/>
        <v>3</v>
      </c>
    </row>
    <row r="3039" spans="1:9" x14ac:dyDescent="0.35">
      <c r="A3039" s="321">
        <f t="shared" si="266"/>
        <v>42130.124999992717</v>
      </c>
      <c r="B3039" s="303"/>
      <c r="C3039" s="303">
        <v>3004</v>
      </c>
      <c r="D3039" s="304">
        <f>INDEX(Method_calculation!$J$161:$L$184,Output_interface!I3039,Output_interface!H3039)</f>
        <v>0</v>
      </c>
      <c r="E3039" s="304">
        <f>INDEX(Method_calculation!$J$194:$L$217,Output_interface!I3039,Output_interface!H3039)</f>
        <v>0</v>
      </c>
      <c r="G3039" s="1">
        <f>VLOOKUP(A3039+1/48,Interface!$B$118:$D$483,3)</f>
        <v>3</v>
      </c>
      <c r="H3039" s="1">
        <f t="shared" si="263"/>
        <v>1</v>
      </c>
      <c r="I3039" s="1">
        <f t="shared" si="262"/>
        <v>4</v>
      </c>
    </row>
    <row r="3040" spans="1:9" x14ac:dyDescent="0.35">
      <c r="A3040" s="321">
        <f t="shared" si="266"/>
        <v>42130.166666659381</v>
      </c>
      <c r="B3040" s="303"/>
      <c r="C3040" s="303">
        <v>3005</v>
      </c>
      <c r="D3040" s="304">
        <f>INDEX(Method_calculation!$J$161:$L$184,Output_interface!I3040,Output_interface!H3040)</f>
        <v>0</v>
      </c>
      <c r="E3040" s="304">
        <f>INDEX(Method_calculation!$J$194:$L$217,Output_interface!I3040,Output_interface!H3040)</f>
        <v>0</v>
      </c>
      <c r="G3040" s="1">
        <f>VLOOKUP(A3040+1/48,Interface!$B$118:$D$483,3)</f>
        <v>3</v>
      </c>
      <c r="H3040" s="1">
        <f t="shared" si="263"/>
        <v>1</v>
      </c>
      <c r="I3040" s="1">
        <f t="shared" si="262"/>
        <v>5</v>
      </c>
    </row>
    <row r="3041" spans="1:9" x14ac:dyDescent="0.35">
      <c r="A3041" s="321">
        <f t="shared" si="266"/>
        <v>42130.208333326045</v>
      </c>
      <c r="B3041" s="303"/>
      <c r="C3041" s="303">
        <v>3006</v>
      </c>
      <c r="D3041" s="304">
        <f>INDEX(Method_calculation!$J$161:$L$184,Output_interface!I3041,Output_interface!H3041)</f>
        <v>0</v>
      </c>
      <c r="E3041" s="304">
        <f>INDEX(Method_calculation!$J$194:$L$217,Output_interface!I3041,Output_interface!H3041)</f>
        <v>0</v>
      </c>
      <c r="G3041" s="1">
        <f>VLOOKUP(A3041+1/48,Interface!$B$118:$D$483,3)</f>
        <v>3</v>
      </c>
      <c r="H3041" s="1">
        <f t="shared" si="263"/>
        <v>1</v>
      </c>
      <c r="I3041" s="1">
        <f t="shared" si="262"/>
        <v>6</v>
      </c>
    </row>
    <row r="3042" spans="1:9" x14ac:dyDescent="0.35">
      <c r="A3042" s="321">
        <f t="shared" si="266"/>
        <v>42130.249999992709</v>
      </c>
      <c r="B3042" s="303"/>
      <c r="C3042" s="303">
        <v>3007</v>
      </c>
      <c r="D3042" s="304">
        <f>INDEX(Method_calculation!$J$161:$L$184,Output_interface!I3042,Output_interface!H3042)</f>
        <v>0</v>
      </c>
      <c r="E3042" s="304">
        <f>INDEX(Method_calculation!$J$194:$L$217,Output_interface!I3042,Output_interface!H3042)</f>
        <v>0</v>
      </c>
      <c r="G3042" s="1">
        <f>VLOOKUP(A3042+1/48,Interface!$B$118:$D$483,3)</f>
        <v>3</v>
      </c>
      <c r="H3042" s="1">
        <f t="shared" si="263"/>
        <v>1</v>
      </c>
      <c r="I3042" s="1">
        <f t="shared" si="262"/>
        <v>7</v>
      </c>
    </row>
    <row r="3043" spans="1:9" x14ac:dyDescent="0.35">
      <c r="A3043" s="321">
        <f t="shared" si="266"/>
        <v>42130.291666659374</v>
      </c>
      <c r="B3043" s="303"/>
      <c r="C3043" s="303">
        <v>3008</v>
      </c>
      <c r="D3043" s="304">
        <f>INDEX(Method_calculation!$J$161:$L$184,Output_interface!I3043,Output_interface!H3043)</f>
        <v>0</v>
      </c>
      <c r="E3043" s="304">
        <f>INDEX(Method_calculation!$J$194:$L$217,Output_interface!I3043,Output_interface!H3043)</f>
        <v>0</v>
      </c>
      <c r="G3043" s="1">
        <f>VLOOKUP(A3043+1/48,Interface!$B$118:$D$483,3)</f>
        <v>3</v>
      </c>
      <c r="H3043" s="1">
        <f t="shared" si="263"/>
        <v>1</v>
      </c>
      <c r="I3043" s="1">
        <f t="shared" si="262"/>
        <v>8</v>
      </c>
    </row>
    <row r="3044" spans="1:9" x14ac:dyDescent="0.35">
      <c r="A3044" s="321">
        <f t="shared" si="266"/>
        <v>42130.333333326038</v>
      </c>
      <c r="B3044" s="303"/>
      <c r="C3044" s="303">
        <v>3009</v>
      </c>
      <c r="D3044" s="304">
        <f>INDEX(Method_calculation!$J$161:$L$184,Output_interface!I3044,Output_interface!H3044)</f>
        <v>0</v>
      </c>
      <c r="E3044" s="304">
        <f>INDEX(Method_calculation!$J$194:$L$217,Output_interface!I3044,Output_interface!H3044)</f>
        <v>0</v>
      </c>
      <c r="G3044" s="1">
        <f>VLOOKUP(A3044+1/48,Interface!$B$118:$D$483,3)</f>
        <v>3</v>
      </c>
      <c r="H3044" s="1">
        <f t="shared" si="263"/>
        <v>1</v>
      </c>
      <c r="I3044" s="1">
        <f t="shared" ref="I3044:I3107" si="268">MOD(C3044-1,24)+1</f>
        <v>9</v>
      </c>
    </row>
    <row r="3045" spans="1:9" x14ac:dyDescent="0.35">
      <c r="A3045" s="321">
        <f t="shared" si="266"/>
        <v>42130.374999992702</v>
      </c>
      <c r="B3045" s="303"/>
      <c r="C3045" s="303">
        <v>3010</v>
      </c>
      <c r="D3045" s="304">
        <f>INDEX(Method_calculation!$J$161:$L$184,Output_interface!I3045,Output_interface!H3045)</f>
        <v>0</v>
      </c>
      <c r="E3045" s="304">
        <f>INDEX(Method_calculation!$J$194:$L$217,Output_interface!I3045,Output_interface!H3045)</f>
        <v>0</v>
      </c>
      <c r="G3045" s="1">
        <f>VLOOKUP(A3045+1/48,Interface!$B$118:$D$483,3)</f>
        <v>3</v>
      </c>
      <c r="H3045" s="1">
        <f t="shared" ref="H3045:H3108" si="269">IF(G3045=7,3,IF(G3045=6,2,1))</f>
        <v>1</v>
      </c>
      <c r="I3045" s="1">
        <f t="shared" si="268"/>
        <v>10</v>
      </c>
    </row>
    <row r="3046" spans="1:9" x14ac:dyDescent="0.35">
      <c r="A3046" s="321">
        <f t="shared" si="266"/>
        <v>42130.416666659366</v>
      </c>
      <c r="B3046" s="303"/>
      <c r="C3046" s="303">
        <v>3011</v>
      </c>
      <c r="D3046" s="304">
        <f>INDEX(Method_calculation!$J$161:$L$184,Output_interface!I3046,Output_interface!H3046)</f>
        <v>0</v>
      </c>
      <c r="E3046" s="304">
        <f>INDEX(Method_calculation!$J$194:$L$217,Output_interface!I3046,Output_interface!H3046)</f>
        <v>0</v>
      </c>
      <c r="G3046" s="1">
        <f>VLOOKUP(A3046+1/48,Interface!$B$118:$D$483,3)</f>
        <v>3</v>
      </c>
      <c r="H3046" s="1">
        <f t="shared" si="269"/>
        <v>1</v>
      </c>
      <c r="I3046" s="1">
        <f t="shared" si="268"/>
        <v>11</v>
      </c>
    </row>
    <row r="3047" spans="1:9" x14ac:dyDescent="0.35">
      <c r="A3047" s="321">
        <f t="shared" si="266"/>
        <v>42130.458333326031</v>
      </c>
      <c r="B3047" s="303"/>
      <c r="C3047" s="303">
        <v>3012</v>
      </c>
      <c r="D3047" s="304">
        <f>INDEX(Method_calculation!$J$161:$L$184,Output_interface!I3047,Output_interface!H3047)</f>
        <v>0</v>
      </c>
      <c r="E3047" s="304">
        <f>INDEX(Method_calculation!$J$194:$L$217,Output_interface!I3047,Output_interface!H3047)</f>
        <v>0</v>
      </c>
      <c r="G3047" s="1">
        <f>VLOOKUP(A3047+1/48,Interface!$B$118:$D$483,3)</f>
        <v>3</v>
      </c>
      <c r="H3047" s="1">
        <f t="shared" si="269"/>
        <v>1</v>
      </c>
      <c r="I3047" s="1">
        <f t="shared" si="268"/>
        <v>12</v>
      </c>
    </row>
    <row r="3048" spans="1:9" x14ac:dyDescent="0.35">
      <c r="A3048" s="321">
        <f t="shared" si="266"/>
        <v>42130.499999992695</v>
      </c>
      <c r="B3048" s="303"/>
      <c r="C3048" s="303">
        <v>3013</v>
      </c>
      <c r="D3048" s="304">
        <f>INDEX(Method_calculation!$J$161:$L$184,Output_interface!I3048,Output_interface!H3048)</f>
        <v>0</v>
      </c>
      <c r="E3048" s="304">
        <f>INDEX(Method_calculation!$J$194:$L$217,Output_interface!I3048,Output_interface!H3048)</f>
        <v>0</v>
      </c>
      <c r="G3048" s="1">
        <f>VLOOKUP(A3048+1/48,Interface!$B$118:$D$483,3)</f>
        <v>3</v>
      </c>
      <c r="H3048" s="1">
        <f t="shared" si="269"/>
        <v>1</v>
      </c>
      <c r="I3048" s="1">
        <f t="shared" si="268"/>
        <v>13</v>
      </c>
    </row>
    <row r="3049" spans="1:9" x14ac:dyDescent="0.35">
      <c r="A3049" s="321">
        <f t="shared" si="266"/>
        <v>42130.541666659359</v>
      </c>
      <c r="B3049" s="303"/>
      <c r="C3049" s="303">
        <v>3014</v>
      </c>
      <c r="D3049" s="304">
        <f>INDEX(Method_calculation!$J$161:$L$184,Output_interface!I3049,Output_interface!H3049)</f>
        <v>0</v>
      </c>
      <c r="E3049" s="304">
        <f>INDEX(Method_calculation!$J$194:$L$217,Output_interface!I3049,Output_interface!H3049)</f>
        <v>0</v>
      </c>
      <c r="G3049" s="1">
        <f>VLOOKUP(A3049+1/48,Interface!$B$118:$D$483,3)</f>
        <v>3</v>
      </c>
      <c r="H3049" s="1">
        <f t="shared" si="269"/>
        <v>1</v>
      </c>
      <c r="I3049" s="1">
        <f t="shared" si="268"/>
        <v>14</v>
      </c>
    </row>
    <row r="3050" spans="1:9" x14ac:dyDescent="0.35">
      <c r="A3050" s="321">
        <f t="shared" si="266"/>
        <v>42130.583333326023</v>
      </c>
      <c r="B3050" s="303"/>
      <c r="C3050" s="303">
        <v>3015</v>
      </c>
      <c r="D3050" s="304">
        <f>INDEX(Method_calculation!$J$161:$L$184,Output_interface!I3050,Output_interface!H3050)</f>
        <v>0</v>
      </c>
      <c r="E3050" s="304">
        <f>INDEX(Method_calculation!$J$194:$L$217,Output_interface!I3050,Output_interface!H3050)</f>
        <v>0</v>
      </c>
      <c r="G3050" s="1">
        <f>VLOOKUP(A3050+1/48,Interface!$B$118:$D$483,3)</f>
        <v>3</v>
      </c>
      <c r="H3050" s="1">
        <f t="shared" si="269"/>
        <v>1</v>
      </c>
      <c r="I3050" s="1">
        <f t="shared" si="268"/>
        <v>15</v>
      </c>
    </row>
    <row r="3051" spans="1:9" x14ac:dyDescent="0.35">
      <c r="A3051" s="321">
        <f t="shared" si="266"/>
        <v>42130.624999992688</v>
      </c>
      <c r="B3051" s="303"/>
      <c r="C3051" s="303">
        <v>3016</v>
      </c>
      <c r="D3051" s="304">
        <f>INDEX(Method_calculation!$J$161:$L$184,Output_interface!I3051,Output_interface!H3051)</f>
        <v>0</v>
      </c>
      <c r="E3051" s="304">
        <f>INDEX(Method_calculation!$J$194:$L$217,Output_interface!I3051,Output_interface!H3051)</f>
        <v>0</v>
      </c>
      <c r="G3051" s="1">
        <f>VLOOKUP(A3051+1/48,Interface!$B$118:$D$483,3)</f>
        <v>3</v>
      </c>
      <c r="H3051" s="1">
        <f t="shared" si="269"/>
        <v>1</v>
      </c>
      <c r="I3051" s="1">
        <f t="shared" si="268"/>
        <v>16</v>
      </c>
    </row>
    <row r="3052" spans="1:9" x14ac:dyDescent="0.35">
      <c r="A3052" s="321">
        <f t="shared" si="266"/>
        <v>42130.666666659352</v>
      </c>
      <c r="B3052" s="303"/>
      <c r="C3052" s="303">
        <v>3017</v>
      </c>
      <c r="D3052" s="304">
        <f>INDEX(Method_calculation!$J$161:$L$184,Output_interface!I3052,Output_interface!H3052)</f>
        <v>0</v>
      </c>
      <c r="E3052" s="304">
        <f>INDEX(Method_calculation!$J$194:$L$217,Output_interface!I3052,Output_interface!H3052)</f>
        <v>0</v>
      </c>
      <c r="G3052" s="1">
        <f>VLOOKUP(A3052+1/48,Interface!$B$118:$D$483,3)</f>
        <v>3</v>
      </c>
      <c r="H3052" s="1">
        <f t="shared" si="269"/>
        <v>1</v>
      </c>
      <c r="I3052" s="1">
        <f t="shared" si="268"/>
        <v>17</v>
      </c>
    </row>
    <row r="3053" spans="1:9" x14ac:dyDescent="0.35">
      <c r="A3053" s="321">
        <f t="shared" si="266"/>
        <v>42130.708333326016</v>
      </c>
      <c r="B3053" s="303"/>
      <c r="C3053" s="303">
        <v>3018</v>
      </c>
      <c r="D3053" s="304">
        <f>INDEX(Method_calculation!$J$161:$L$184,Output_interface!I3053,Output_interface!H3053)</f>
        <v>0</v>
      </c>
      <c r="E3053" s="304">
        <f>INDEX(Method_calculation!$J$194:$L$217,Output_interface!I3053,Output_interface!H3053)</f>
        <v>0</v>
      </c>
      <c r="G3053" s="1">
        <f>VLOOKUP(A3053+1/48,Interface!$B$118:$D$483,3)</f>
        <v>3</v>
      </c>
      <c r="H3053" s="1">
        <f t="shared" si="269"/>
        <v>1</v>
      </c>
      <c r="I3053" s="1">
        <f t="shared" si="268"/>
        <v>18</v>
      </c>
    </row>
    <row r="3054" spans="1:9" x14ac:dyDescent="0.35">
      <c r="A3054" s="321">
        <f t="shared" si="266"/>
        <v>42130.74999999268</v>
      </c>
      <c r="B3054" s="303"/>
      <c r="C3054" s="303">
        <v>3019</v>
      </c>
      <c r="D3054" s="304">
        <f>INDEX(Method_calculation!$J$161:$L$184,Output_interface!I3054,Output_interface!H3054)</f>
        <v>0</v>
      </c>
      <c r="E3054" s="304">
        <f>INDEX(Method_calculation!$J$194:$L$217,Output_interface!I3054,Output_interface!H3054)</f>
        <v>0</v>
      </c>
      <c r="G3054" s="1">
        <f>VLOOKUP(A3054+1/48,Interface!$B$118:$D$483,3)</f>
        <v>3</v>
      </c>
      <c r="H3054" s="1">
        <f t="shared" si="269"/>
        <v>1</v>
      </c>
      <c r="I3054" s="1">
        <f t="shared" si="268"/>
        <v>19</v>
      </c>
    </row>
    <row r="3055" spans="1:9" x14ac:dyDescent="0.35">
      <c r="A3055" s="321">
        <f t="shared" si="266"/>
        <v>42130.791666659345</v>
      </c>
      <c r="B3055" s="303"/>
      <c r="C3055" s="303">
        <v>3020</v>
      </c>
      <c r="D3055" s="304">
        <f>INDEX(Method_calculation!$J$161:$L$184,Output_interface!I3055,Output_interface!H3055)</f>
        <v>0</v>
      </c>
      <c r="E3055" s="304">
        <f>INDEX(Method_calculation!$J$194:$L$217,Output_interface!I3055,Output_interface!H3055)</f>
        <v>0</v>
      </c>
      <c r="G3055" s="1">
        <f>VLOOKUP(A3055+1/48,Interface!$B$118:$D$483,3)</f>
        <v>3</v>
      </c>
      <c r="H3055" s="1">
        <f t="shared" si="269"/>
        <v>1</v>
      </c>
      <c r="I3055" s="1">
        <f t="shared" si="268"/>
        <v>20</v>
      </c>
    </row>
    <row r="3056" spans="1:9" x14ac:dyDescent="0.35">
      <c r="A3056" s="321">
        <f t="shared" si="266"/>
        <v>42130.833333326009</v>
      </c>
      <c r="B3056" s="303"/>
      <c r="C3056" s="303">
        <v>3021</v>
      </c>
      <c r="D3056" s="304">
        <f>INDEX(Method_calculation!$J$161:$L$184,Output_interface!I3056,Output_interface!H3056)</f>
        <v>0</v>
      </c>
      <c r="E3056" s="304">
        <f>INDEX(Method_calculation!$J$194:$L$217,Output_interface!I3056,Output_interface!H3056)</f>
        <v>0</v>
      </c>
      <c r="G3056" s="1">
        <f>VLOOKUP(A3056+1/48,Interface!$B$118:$D$483,3)</f>
        <v>3</v>
      </c>
      <c r="H3056" s="1">
        <f t="shared" si="269"/>
        <v>1</v>
      </c>
      <c r="I3056" s="1">
        <f t="shared" si="268"/>
        <v>21</v>
      </c>
    </row>
    <row r="3057" spans="1:9" x14ac:dyDescent="0.35">
      <c r="A3057" s="321">
        <f t="shared" si="266"/>
        <v>42130.874999992673</v>
      </c>
      <c r="B3057" s="303"/>
      <c r="C3057" s="303">
        <v>3022</v>
      </c>
      <c r="D3057" s="304">
        <f>INDEX(Method_calculation!$J$161:$L$184,Output_interface!I3057,Output_interface!H3057)</f>
        <v>0</v>
      </c>
      <c r="E3057" s="304">
        <f>INDEX(Method_calculation!$J$194:$L$217,Output_interface!I3057,Output_interface!H3057)</f>
        <v>0</v>
      </c>
      <c r="G3057" s="1">
        <f>VLOOKUP(A3057+1/48,Interface!$B$118:$D$483,3)</f>
        <v>3</v>
      </c>
      <c r="H3057" s="1">
        <f t="shared" si="269"/>
        <v>1</v>
      </c>
      <c r="I3057" s="1">
        <f t="shared" si="268"/>
        <v>22</v>
      </c>
    </row>
    <row r="3058" spans="1:9" x14ac:dyDescent="0.35">
      <c r="A3058" s="321">
        <f t="shared" si="266"/>
        <v>42130.916666659337</v>
      </c>
      <c r="B3058" s="303"/>
      <c r="C3058" s="303">
        <v>3023</v>
      </c>
      <c r="D3058" s="304">
        <f>INDEX(Method_calculation!$J$161:$L$184,Output_interface!I3058,Output_interface!H3058)</f>
        <v>0</v>
      </c>
      <c r="E3058" s="304">
        <f>INDEX(Method_calculation!$J$194:$L$217,Output_interface!I3058,Output_interface!H3058)</f>
        <v>0</v>
      </c>
      <c r="G3058" s="1">
        <f>VLOOKUP(A3058+1/48,Interface!$B$118:$D$483,3)</f>
        <v>3</v>
      </c>
      <c r="H3058" s="1">
        <f t="shared" si="269"/>
        <v>1</v>
      </c>
      <c r="I3058" s="1">
        <f t="shared" si="268"/>
        <v>23</v>
      </c>
    </row>
    <row r="3059" spans="1:9" x14ac:dyDescent="0.35">
      <c r="A3059" s="322">
        <f t="shared" si="266"/>
        <v>42130.958333326002</v>
      </c>
      <c r="B3059" s="306"/>
      <c r="C3059" s="306">
        <v>3024</v>
      </c>
      <c r="D3059" s="307">
        <f>INDEX(Method_calculation!$J$161:$L$184,Output_interface!I3059,Output_interface!H3059)</f>
        <v>0</v>
      </c>
      <c r="E3059" s="307">
        <f>INDEX(Method_calculation!$J$194:$L$217,Output_interface!I3059,Output_interface!H3059)</f>
        <v>0</v>
      </c>
      <c r="G3059" s="1">
        <f>VLOOKUP(A3059+1/48,Interface!$B$118:$D$483,3)</f>
        <v>3</v>
      </c>
      <c r="H3059" s="1">
        <f t="shared" si="269"/>
        <v>1</v>
      </c>
      <c r="I3059" s="1">
        <f t="shared" si="268"/>
        <v>24</v>
      </c>
    </row>
    <row r="3060" spans="1:9" x14ac:dyDescent="0.35">
      <c r="A3060" s="299">
        <f t="shared" si="266"/>
        <v>42130.999999992666</v>
      </c>
      <c r="B3060" s="300" t="str">
        <f t="shared" ref="B3060" si="270">INDEX($H$27:$H$29,H3060)</f>
        <v>Workday</v>
      </c>
      <c r="C3060" s="300">
        <v>3025</v>
      </c>
      <c r="D3060" s="301">
        <f>INDEX(Method_calculation!$J$161:$L$184,Output_interface!I3060,Output_interface!H3060)</f>
        <v>0</v>
      </c>
      <c r="E3060" s="301">
        <f>INDEX(Method_calculation!$J$194:$L$217,Output_interface!I3060,Output_interface!H3060)</f>
        <v>0</v>
      </c>
      <c r="G3060" s="1">
        <f>VLOOKUP(A3060+1/48,Interface!$B$118:$D$483,3)</f>
        <v>4</v>
      </c>
      <c r="H3060" s="1">
        <f t="shared" si="269"/>
        <v>1</v>
      </c>
      <c r="I3060" s="1">
        <f t="shared" si="268"/>
        <v>1</v>
      </c>
    </row>
    <row r="3061" spans="1:9" x14ac:dyDescent="0.35">
      <c r="A3061" s="321">
        <f t="shared" si="266"/>
        <v>42131.04166665933</v>
      </c>
      <c r="B3061" s="303"/>
      <c r="C3061" s="303">
        <v>3026</v>
      </c>
      <c r="D3061" s="304">
        <f>INDEX(Method_calculation!$J$161:$L$184,Output_interface!I3061,Output_interface!H3061)</f>
        <v>0</v>
      </c>
      <c r="E3061" s="304">
        <f>INDEX(Method_calculation!$J$194:$L$217,Output_interface!I3061,Output_interface!H3061)</f>
        <v>0</v>
      </c>
      <c r="G3061" s="1">
        <f>VLOOKUP(A3061+1/48,Interface!$B$118:$D$483,3)</f>
        <v>4</v>
      </c>
      <c r="H3061" s="1">
        <f t="shared" si="269"/>
        <v>1</v>
      </c>
      <c r="I3061" s="1">
        <f t="shared" si="268"/>
        <v>2</v>
      </c>
    </row>
    <row r="3062" spans="1:9" x14ac:dyDescent="0.35">
      <c r="A3062" s="321">
        <f t="shared" si="266"/>
        <v>42131.083333325994</v>
      </c>
      <c r="B3062" s="303"/>
      <c r="C3062" s="303">
        <v>3027</v>
      </c>
      <c r="D3062" s="304">
        <f>INDEX(Method_calculation!$J$161:$L$184,Output_interface!I3062,Output_interface!H3062)</f>
        <v>0</v>
      </c>
      <c r="E3062" s="304">
        <f>INDEX(Method_calculation!$J$194:$L$217,Output_interface!I3062,Output_interface!H3062)</f>
        <v>0</v>
      </c>
      <c r="G3062" s="1">
        <f>VLOOKUP(A3062+1/48,Interface!$B$118:$D$483,3)</f>
        <v>4</v>
      </c>
      <c r="H3062" s="1">
        <f t="shared" si="269"/>
        <v>1</v>
      </c>
      <c r="I3062" s="1">
        <f t="shared" si="268"/>
        <v>3</v>
      </c>
    </row>
    <row r="3063" spans="1:9" x14ac:dyDescent="0.35">
      <c r="A3063" s="321">
        <f t="shared" si="266"/>
        <v>42131.124999992659</v>
      </c>
      <c r="B3063" s="303"/>
      <c r="C3063" s="303">
        <v>3028</v>
      </c>
      <c r="D3063" s="304">
        <f>INDEX(Method_calculation!$J$161:$L$184,Output_interface!I3063,Output_interface!H3063)</f>
        <v>0</v>
      </c>
      <c r="E3063" s="304">
        <f>INDEX(Method_calculation!$J$194:$L$217,Output_interface!I3063,Output_interface!H3063)</f>
        <v>0</v>
      </c>
      <c r="G3063" s="1">
        <f>VLOOKUP(A3063+1/48,Interface!$B$118:$D$483,3)</f>
        <v>4</v>
      </c>
      <c r="H3063" s="1">
        <f t="shared" si="269"/>
        <v>1</v>
      </c>
      <c r="I3063" s="1">
        <f t="shared" si="268"/>
        <v>4</v>
      </c>
    </row>
    <row r="3064" spans="1:9" x14ac:dyDescent="0.35">
      <c r="A3064" s="321">
        <f t="shared" si="266"/>
        <v>42131.166666659323</v>
      </c>
      <c r="B3064" s="303"/>
      <c r="C3064" s="303">
        <v>3029</v>
      </c>
      <c r="D3064" s="304">
        <f>INDEX(Method_calculation!$J$161:$L$184,Output_interface!I3064,Output_interface!H3064)</f>
        <v>0</v>
      </c>
      <c r="E3064" s="304">
        <f>INDEX(Method_calculation!$J$194:$L$217,Output_interface!I3064,Output_interface!H3064)</f>
        <v>0</v>
      </c>
      <c r="G3064" s="1">
        <f>VLOOKUP(A3064+1/48,Interface!$B$118:$D$483,3)</f>
        <v>4</v>
      </c>
      <c r="H3064" s="1">
        <f t="shared" si="269"/>
        <v>1</v>
      </c>
      <c r="I3064" s="1">
        <f t="shared" si="268"/>
        <v>5</v>
      </c>
    </row>
    <row r="3065" spans="1:9" x14ac:dyDescent="0.35">
      <c r="A3065" s="321">
        <f t="shared" si="266"/>
        <v>42131.208333325987</v>
      </c>
      <c r="B3065" s="303"/>
      <c r="C3065" s="303">
        <v>3030</v>
      </c>
      <c r="D3065" s="304">
        <f>INDEX(Method_calculation!$J$161:$L$184,Output_interface!I3065,Output_interface!H3065)</f>
        <v>0</v>
      </c>
      <c r="E3065" s="304">
        <f>INDEX(Method_calculation!$J$194:$L$217,Output_interface!I3065,Output_interface!H3065)</f>
        <v>0</v>
      </c>
      <c r="G3065" s="1">
        <f>VLOOKUP(A3065+1/48,Interface!$B$118:$D$483,3)</f>
        <v>4</v>
      </c>
      <c r="H3065" s="1">
        <f t="shared" si="269"/>
        <v>1</v>
      </c>
      <c r="I3065" s="1">
        <f t="shared" si="268"/>
        <v>6</v>
      </c>
    </row>
    <row r="3066" spans="1:9" x14ac:dyDescent="0.35">
      <c r="A3066" s="321">
        <f t="shared" si="266"/>
        <v>42131.249999992651</v>
      </c>
      <c r="B3066" s="303"/>
      <c r="C3066" s="303">
        <v>3031</v>
      </c>
      <c r="D3066" s="304">
        <f>INDEX(Method_calculation!$J$161:$L$184,Output_interface!I3066,Output_interface!H3066)</f>
        <v>0</v>
      </c>
      <c r="E3066" s="304">
        <f>INDEX(Method_calculation!$J$194:$L$217,Output_interface!I3066,Output_interface!H3066)</f>
        <v>0</v>
      </c>
      <c r="G3066" s="1">
        <f>VLOOKUP(A3066+1/48,Interface!$B$118:$D$483,3)</f>
        <v>4</v>
      </c>
      <c r="H3066" s="1">
        <f t="shared" si="269"/>
        <v>1</v>
      </c>
      <c r="I3066" s="1">
        <f t="shared" si="268"/>
        <v>7</v>
      </c>
    </row>
    <row r="3067" spans="1:9" x14ac:dyDescent="0.35">
      <c r="A3067" s="321">
        <f t="shared" si="266"/>
        <v>42131.291666659316</v>
      </c>
      <c r="B3067" s="303"/>
      <c r="C3067" s="303">
        <v>3032</v>
      </c>
      <c r="D3067" s="304">
        <f>INDEX(Method_calculation!$J$161:$L$184,Output_interface!I3067,Output_interface!H3067)</f>
        <v>0</v>
      </c>
      <c r="E3067" s="304">
        <f>INDEX(Method_calculation!$J$194:$L$217,Output_interface!I3067,Output_interface!H3067)</f>
        <v>0</v>
      </c>
      <c r="G3067" s="1">
        <f>VLOOKUP(A3067+1/48,Interface!$B$118:$D$483,3)</f>
        <v>4</v>
      </c>
      <c r="H3067" s="1">
        <f t="shared" si="269"/>
        <v>1</v>
      </c>
      <c r="I3067" s="1">
        <f t="shared" si="268"/>
        <v>8</v>
      </c>
    </row>
    <row r="3068" spans="1:9" x14ac:dyDescent="0.35">
      <c r="A3068" s="321">
        <f t="shared" si="266"/>
        <v>42131.33333332598</v>
      </c>
      <c r="B3068" s="303"/>
      <c r="C3068" s="303">
        <v>3033</v>
      </c>
      <c r="D3068" s="304">
        <f>INDEX(Method_calculation!$J$161:$L$184,Output_interface!I3068,Output_interface!H3068)</f>
        <v>0</v>
      </c>
      <c r="E3068" s="304">
        <f>INDEX(Method_calculation!$J$194:$L$217,Output_interface!I3068,Output_interface!H3068)</f>
        <v>0</v>
      </c>
      <c r="G3068" s="1">
        <f>VLOOKUP(A3068+1/48,Interface!$B$118:$D$483,3)</f>
        <v>4</v>
      </c>
      <c r="H3068" s="1">
        <f t="shared" si="269"/>
        <v>1</v>
      </c>
      <c r="I3068" s="1">
        <f t="shared" si="268"/>
        <v>9</v>
      </c>
    </row>
    <row r="3069" spans="1:9" x14ac:dyDescent="0.35">
      <c r="A3069" s="321">
        <f t="shared" si="266"/>
        <v>42131.374999992644</v>
      </c>
      <c r="B3069" s="303"/>
      <c r="C3069" s="303">
        <v>3034</v>
      </c>
      <c r="D3069" s="304">
        <f>INDEX(Method_calculation!$J$161:$L$184,Output_interface!I3069,Output_interface!H3069)</f>
        <v>0</v>
      </c>
      <c r="E3069" s="304">
        <f>INDEX(Method_calculation!$J$194:$L$217,Output_interface!I3069,Output_interface!H3069)</f>
        <v>0</v>
      </c>
      <c r="G3069" s="1">
        <f>VLOOKUP(A3069+1/48,Interface!$B$118:$D$483,3)</f>
        <v>4</v>
      </c>
      <c r="H3069" s="1">
        <f t="shared" si="269"/>
        <v>1</v>
      </c>
      <c r="I3069" s="1">
        <f t="shared" si="268"/>
        <v>10</v>
      </c>
    </row>
    <row r="3070" spans="1:9" x14ac:dyDescent="0.35">
      <c r="A3070" s="321">
        <f t="shared" si="266"/>
        <v>42131.416666659308</v>
      </c>
      <c r="B3070" s="303"/>
      <c r="C3070" s="303">
        <v>3035</v>
      </c>
      <c r="D3070" s="304">
        <f>INDEX(Method_calculation!$J$161:$L$184,Output_interface!I3070,Output_interface!H3070)</f>
        <v>0</v>
      </c>
      <c r="E3070" s="304">
        <f>INDEX(Method_calculation!$J$194:$L$217,Output_interface!I3070,Output_interface!H3070)</f>
        <v>0</v>
      </c>
      <c r="G3070" s="1">
        <f>VLOOKUP(A3070+1/48,Interface!$B$118:$D$483,3)</f>
        <v>4</v>
      </c>
      <c r="H3070" s="1">
        <f t="shared" si="269"/>
        <v>1</v>
      </c>
      <c r="I3070" s="1">
        <f t="shared" si="268"/>
        <v>11</v>
      </c>
    </row>
    <row r="3071" spans="1:9" x14ac:dyDescent="0.35">
      <c r="A3071" s="321">
        <f t="shared" si="266"/>
        <v>42131.458333325972</v>
      </c>
      <c r="B3071" s="303"/>
      <c r="C3071" s="303">
        <v>3036</v>
      </c>
      <c r="D3071" s="304">
        <f>INDEX(Method_calculation!$J$161:$L$184,Output_interface!I3071,Output_interface!H3071)</f>
        <v>0</v>
      </c>
      <c r="E3071" s="304">
        <f>INDEX(Method_calculation!$J$194:$L$217,Output_interface!I3071,Output_interface!H3071)</f>
        <v>0</v>
      </c>
      <c r="G3071" s="1">
        <f>VLOOKUP(A3071+1/48,Interface!$B$118:$D$483,3)</f>
        <v>4</v>
      </c>
      <c r="H3071" s="1">
        <f t="shared" si="269"/>
        <v>1</v>
      </c>
      <c r="I3071" s="1">
        <f t="shared" si="268"/>
        <v>12</v>
      </c>
    </row>
    <row r="3072" spans="1:9" x14ac:dyDescent="0.35">
      <c r="A3072" s="321">
        <f t="shared" si="266"/>
        <v>42131.499999992637</v>
      </c>
      <c r="B3072" s="303"/>
      <c r="C3072" s="303">
        <v>3037</v>
      </c>
      <c r="D3072" s="304">
        <f>INDEX(Method_calculation!$J$161:$L$184,Output_interface!I3072,Output_interface!H3072)</f>
        <v>0</v>
      </c>
      <c r="E3072" s="304">
        <f>INDEX(Method_calculation!$J$194:$L$217,Output_interface!I3072,Output_interface!H3072)</f>
        <v>0</v>
      </c>
      <c r="G3072" s="1">
        <f>VLOOKUP(A3072+1/48,Interface!$B$118:$D$483,3)</f>
        <v>4</v>
      </c>
      <c r="H3072" s="1">
        <f t="shared" si="269"/>
        <v>1</v>
      </c>
      <c r="I3072" s="1">
        <f t="shared" si="268"/>
        <v>13</v>
      </c>
    </row>
    <row r="3073" spans="1:9" x14ac:dyDescent="0.35">
      <c r="A3073" s="321">
        <f t="shared" si="266"/>
        <v>42131.541666659301</v>
      </c>
      <c r="B3073" s="303"/>
      <c r="C3073" s="303">
        <v>3038</v>
      </c>
      <c r="D3073" s="304">
        <f>INDEX(Method_calculation!$J$161:$L$184,Output_interface!I3073,Output_interface!H3073)</f>
        <v>0</v>
      </c>
      <c r="E3073" s="304">
        <f>INDEX(Method_calculation!$J$194:$L$217,Output_interface!I3073,Output_interface!H3073)</f>
        <v>0</v>
      </c>
      <c r="G3073" s="1">
        <f>VLOOKUP(A3073+1/48,Interface!$B$118:$D$483,3)</f>
        <v>4</v>
      </c>
      <c r="H3073" s="1">
        <f t="shared" si="269"/>
        <v>1</v>
      </c>
      <c r="I3073" s="1">
        <f t="shared" si="268"/>
        <v>14</v>
      </c>
    </row>
    <row r="3074" spans="1:9" x14ac:dyDescent="0.35">
      <c r="A3074" s="321">
        <f t="shared" si="266"/>
        <v>42131.583333325965</v>
      </c>
      <c r="B3074" s="303"/>
      <c r="C3074" s="303">
        <v>3039</v>
      </c>
      <c r="D3074" s="304">
        <f>INDEX(Method_calculation!$J$161:$L$184,Output_interface!I3074,Output_interface!H3074)</f>
        <v>0</v>
      </c>
      <c r="E3074" s="304">
        <f>INDEX(Method_calculation!$J$194:$L$217,Output_interface!I3074,Output_interface!H3074)</f>
        <v>0</v>
      </c>
      <c r="G3074" s="1">
        <f>VLOOKUP(A3074+1/48,Interface!$B$118:$D$483,3)</f>
        <v>4</v>
      </c>
      <c r="H3074" s="1">
        <f t="shared" si="269"/>
        <v>1</v>
      </c>
      <c r="I3074" s="1">
        <f t="shared" si="268"/>
        <v>15</v>
      </c>
    </row>
    <row r="3075" spans="1:9" x14ac:dyDescent="0.35">
      <c r="A3075" s="321">
        <f t="shared" si="266"/>
        <v>42131.624999992629</v>
      </c>
      <c r="B3075" s="303"/>
      <c r="C3075" s="303">
        <v>3040</v>
      </c>
      <c r="D3075" s="304">
        <f>INDEX(Method_calculation!$J$161:$L$184,Output_interface!I3075,Output_interface!H3075)</f>
        <v>0</v>
      </c>
      <c r="E3075" s="304">
        <f>INDEX(Method_calculation!$J$194:$L$217,Output_interface!I3075,Output_interface!H3075)</f>
        <v>0</v>
      </c>
      <c r="G3075" s="1">
        <f>VLOOKUP(A3075+1/48,Interface!$B$118:$D$483,3)</f>
        <v>4</v>
      </c>
      <c r="H3075" s="1">
        <f t="shared" si="269"/>
        <v>1</v>
      </c>
      <c r="I3075" s="1">
        <f t="shared" si="268"/>
        <v>16</v>
      </c>
    </row>
    <row r="3076" spans="1:9" x14ac:dyDescent="0.35">
      <c r="A3076" s="321">
        <f t="shared" si="266"/>
        <v>42131.666666659294</v>
      </c>
      <c r="B3076" s="303"/>
      <c r="C3076" s="303">
        <v>3041</v>
      </c>
      <c r="D3076" s="304">
        <f>INDEX(Method_calculation!$J$161:$L$184,Output_interface!I3076,Output_interface!H3076)</f>
        <v>0</v>
      </c>
      <c r="E3076" s="304">
        <f>INDEX(Method_calculation!$J$194:$L$217,Output_interface!I3076,Output_interface!H3076)</f>
        <v>0</v>
      </c>
      <c r="G3076" s="1">
        <f>VLOOKUP(A3076+1/48,Interface!$B$118:$D$483,3)</f>
        <v>4</v>
      </c>
      <c r="H3076" s="1">
        <f t="shared" si="269"/>
        <v>1</v>
      </c>
      <c r="I3076" s="1">
        <f t="shared" si="268"/>
        <v>17</v>
      </c>
    </row>
    <row r="3077" spans="1:9" x14ac:dyDescent="0.35">
      <c r="A3077" s="321">
        <f t="shared" si="266"/>
        <v>42131.708333325958</v>
      </c>
      <c r="B3077" s="303"/>
      <c r="C3077" s="303">
        <v>3042</v>
      </c>
      <c r="D3077" s="304">
        <f>INDEX(Method_calculation!$J$161:$L$184,Output_interface!I3077,Output_interface!H3077)</f>
        <v>0</v>
      </c>
      <c r="E3077" s="304">
        <f>INDEX(Method_calculation!$J$194:$L$217,Output_interface!I3077,Output_interface!H3077)</f>
        <v>0</v>
      </c>
      <c r="G3077" s="1">
        <f>VLOOKUP(A3077+1/48,Interface!$B$118:$D$483,3)</f>
        <v>4</v>
      </c>
      <c r="H3077" s="1">
        <f t="shared" si="269"/>
        <v>1</v>
      </c>
      <c r="I3077" s="1">
        <f t="shared" si="268"/>
        <v>18</v>
      </c>
    </row>
    <row r="3078" spans="1:9" x14ac:dyDescent="0.35">
      <c r="A3078" s="321">
        <f t="shared" si="266"/>
        <v>42131.749999992622</v>
      </c>
      <c r="B3078" s="303"/>
      <c r="C3078" s="303">
        <v>3043</v>
      </c>
      <c r="D3078" s="304">
        <f>INDEX(Method_calculation!$J$161:$L$184,Output_interface!I3078,Output_interface!H3078)</f>
        <v>0</v>
      </c>
      <c r="E3078" s="304">
        <f>INDEX(Method_calculation!$J$194:$L$217,Output_interface!I3078,Output_interface!H3078)</f>
        <v>0</v>
      </c>
      <c r="G3078" s="1">
        <f>VLOOKUP(A3078+1/48,Interface!$B$118:$D$483,3)</f>
        <v>4</v>
      </c>
      <c r="H3078" s="1">
        <f t="shared" si="269"/>
        <v>1</v>
      </c>
      <c r="I3078" s="1">
        <f t="shared" si="268"/>
        <v>19</v>
      </c>
    </row>
    <row r="3079" spans="1:9" x14ac:dyDescent="0.35">
      <c r="A3079" s="321">
        <f t="shared" si="266"/>
        <v>42131.791666659286</v>
      </c>
      <c r="B3079" s="303"/>
      <c r="C3079" s="303">
        <v>3044</v>
      </c>
      <c r="D3079" s="304">
        <f>INDEX(Method_calculation!$J$161:$L$184,Output_interface!I3079,Output_interface!H3079)</f>
        <v>0</v>
      </c>
      <c r="E3079" s="304">
        <f>INDEX(Method_calculation!$J$194:$L$217,Output_interface!I3079,Output_interface!H3079)</f>
        <v>0</v>
      </c>
      <c r="G3079" s="1">
        <f>VLOOKUP(A3079+1/48,Interface!$B$118:$D$483,3)</f>
        <v>4</v>
      </c>
      <c r="H3079" s="1">
        <f t="shared" si="269"/>
        <v>1</v>
      </c>
      <c r="I3079" s="1">
        <f t="shared" si="268"/>
        <v>20</v>
      </c>
    </row>
    <row r="3080" spans="1:9" x14ac:dyDescent="0.35">
      <c r="A3080" s="321">
        <f t="shared" si="266"/>
        <v>42131.833333325951</v>
      </c>
      <c r="B3080" s="303"/>
      <c r="C3080" s="303">
        <v>3045</v>
      </c>
      <c r="D3080" s="304">
        <f>INDEX(Method_calculation!$J$161:$L$184,Output_interface!I3080,Output_interface!H3080)</f>
        <v>0</v>
      </c>
      <c r="E3080" s="304">
        <f>INDEX(Method_calculation!$J$194:$L$217,Output_interface!I3080,Output_interface!H3080)</f>
        <v>0</v>
      </c>
      <c r="G3080" s="1">
        <f>VLOOKUP(A3080+1/48,Interface!$B$118:$D$483,3)</f>
        <v>4</v>
      </c>
      <c r="H3080" s="1">
        <f t="shared" si="269"/>
        <v>1</v>
      </c>
      <c r="I3080" s="1">
        <f t="shared" si="268"/>
        <v>21</v>
      </c>
    </row>
    <row r="3081" spans="1:9" x14ac:dyDescent="0.35">
      <c r="A3081" s="321">
        <f t="shared" si="266"/>
        <v>42131.874999992615</v>
      </c>
      <c r="B3081" s="303"/>
      <c r="C3081" s="303">
        <v>3046</v>
      </c>
      <c r="D3081" s="304">
        <f>INDEX(Method_calculation!$J$161:$L$184,Output_interface!I3081,Output_interface!H3081)</f>
        <v>0</v>
      </c>
      <c r="E3081" s="304">
        <f>INDEX(Method_calculation!$J$194:$L$217,Output_interface!I3081,Output_interface!H3081)</f>
        <v>0</v>
      </c>
      <c r="G3081" s="1">
        <f>VLOOKUP(A3081+1/48,Interface!$B$118:$D$483,3)</f>
        <v>4</v>
      </c>
      <c r="H3081" s="1">
        <f t="shared" si="269"/>
        <v>1</v>
      </c>
      <c r="I3081" s="1">
        <f t="shared" si="268"/>
        <v>22</v>
      </c>
    </row>
    <row r="3082" spans="1:9" x14ac:dyDescent="0.35">
      <c r="A3082" s="321">
        <f t="shared" si="266"/>
        <v>42131.916666659279</v>
      </c>
      <c r="B3082" s="303"/>
      <c r="C3082" s="303">
        <v>3047</v>
      </c>
      <c r="D3082" s="304">
        <f>INDEX(Method_calculation!$J$161:$L$184,Output_interface!I3082,Output_interface!H3082)</f>
        <v>0</v>
      </c>
      <c r="E3082" s="304">
        <f>INDEX(Method_calculation!$J$194:$L$217,Output_interface!I3082,Output_interface!H3082)</f>
        <v>0</v>
      </c>
      <c r="G3082" s="1">
        <f>VLOOKUP(A3082+1/48,Interface!$B$118:$D$483,3)</f>
        <v>4</v>
      </c>
      <c r="H3082" s="1">
        <f t="shared" si="269"/>
        <v>1</v>
      </c>
      <c r="I3082" s="1">
        <f t="shared" si="268"/>
        <v>23</v>
      </c>
    </row>
    <row r="3083" spans="1:9" x14ac:dyDescent="0.35">
      <c r="A3083" s="322">
        <f t="shared" si="266"/>
        <v>42131.958333325943</v>
      </c>
      <c r="B3083" s="306"/>
      <c r="C3083" s="306">
        <v>3048</v>
      </c>
      <c r="D3083" s="307">
        <f>INDEX(Method_calculation!$J$161:$L$184,Output_interface!I3083,Output_interface!H3083)</f>
        <v>0</v>
      </c>
      <c r="E3083" s="307">
        <f>INDEX(Method_calculation!$J$194:$L$217,Output_interface!I3083,Output_interface!H3083)</f>
        <v>0</v>
      </c>
      <c r="G3083" s="1">
        <f>VLOOKUP(A3083+1/48,Interface!$B$118:$D$483,3)</f>
        <v>4</v>
      </c>
      <c r="H3083" s="1">
        <f t="shared" si="269"/>
        <v>1</v>
      </c>
      <c r="I3083" s="1">
        <f t="shared" si="268"/>
        <v>24</v>
      </c>
    </row>
    <row r="3084" spans="1:9" x14ac:dyDescent="0.35">
      <c r="A3084" s="299">
        <f t="shared" si="266"/>
        <v>42131.999999992608</v>
      </c>
      <c r="B3084" s="300" t="str">
        <f t="shared" ref="B3084" si="271">INDEX($H$27:$H$29,H3084)</f>
        <v>Workday</v>
      </c>
      <c r="C3084" s="300">
        <v>3049</v>
      </c>
      <c r="D3084" s="301">
        <f>INDEX(Method_calculation!$J$161:$L$184,Output_interface!I3084,Output_interface!H3084)</f>
        <v>0</v>
      </c>
      <c r="E3084" s="301">
        <f>INDEX(Method_calculation!$J$194:$L$217,Output_interface!I3084,Output_interface!H3084)</f>
        <v>0</v>
      </c>
      <c r="G3084" s="1">
        <f>VLOOKUP(A3084+1/48,Interface!$B$118:$D$483,3)</f>
        <v>5</v>
      </c>
      <c r="H3084" s="1">
        <f t="shared" si="269"/>
        <v>1</v>
      </c>
      <c r="I3084" s="1">
        <f t="shared" si="268"/>
        <v>1</v>
      </c>
    </row>
    <row r="3085" spans="1:9" x14ac:dyDescent="0.35">
      <c r="A3085" s="321">
        <f t="shared" si="266"/>
        <v>42132.041666659272</v>
      </c>
      <c r="B3085" s="303"/>
      <c r="C3085" s="303">
        <v>3050</v>
      </c>
      <c r="D3085" s="304">
        <f>INDEX(Method_calculation!$J$161:$L$184,Output_interface!I3085,Output_interface!H3085)</f>
        <v>0</v>
      </c>
      <c r="E3085" s="304">
        <f>INDEX(Method_calculation!$J$194:$L$217,Output_interface!I3085,Output_interface!H3085)</f>
        <v>0</v>
      </c>
      <c r="G3085" s="1">
        <f>VLOOKUP(A3085+1/48,Interface!$B$118:$D$483,3)</f>
        <v>5</v>
      </c>
      <c r="H3085" s="1">
        <f t="shared" si="269"/>
        <v>1</v>
      </c>
      <c r="I3085" s="1">
        <f t="shared" si="268"/>
        <v>2</v>
      </c>
    </row>
    <row r="3086" spans="1:9" x14ac:dyDescent="0.35">
      <c r="A3086" s="321">
        <f t="shared" si="266"/>
        <v>42132.083333325936</v>
      </c>
      <c r="B3086" s="303"/>
      <c r="C3086" s="303">
        <v>3051</v>
      </c>
      <c r="D3086" s="304">
        <f>INDEX(Method_calculation!$J$161:$L$184,Output_interface!I3086,Output_interface!H3086)</f>
        <v>0</v>
      </c>
      <c r="E3086" s="304">
        <f>INDEX(Method_calculation!$J$194:$L$217,Output_interface!I3086,Output_interface!H3086)</f>
        <v>0</v>
      </c>
      <c r="G3086" s="1">
        <f>VLOOKUP(A3086+1/48,Interface!$B$118:$D$483,3)</f>
        <v>5</v>
      </c>
      <c r="H3086" s="1">
        <f t="shared" si="269"/>
        <v>1</v>
      </c>
      <c r="I3086" s="1">
        <f t="shared" si="268"/>
        <v>3</v>
      </c>
    </row>
    <row r="3087" spans="1:9" x14ac:dyDescent="0.35">
      <c r="A3087" s="321">
        <f t="shared" si="266"/>
        <v>42132.1249999926</v>
      </c>
      <c r="B3087" s="303"/>
      <c r="C3087" s="303">
        <v>3052</v>
      </c>
      <c r="D3087" s="304">
        <f>INDEX(Method_calculation!$J$161:$L$184,Output_interface!I3087,Output_interface!H3087)</f>
        <v>0</v>
      </c>
      <c r="E3087" s="304">
        <f>INDEX(Method_calculation!$J$194:$L$217,Output_interface!I3087,Output_interface!H3087)</f>
        <v>0</v>
      </c>
      <c r="G3087" s="1">
        <f>VLOOKUP(A3087+1/48,Interface!$B$118:$D$483,3)</f>
        <v>5</v>
      </c>
      <c r="H3087" s="1">
        <f t="shared" si="269"/>
        <v>1</v>
      </c>
      <c r="I3087" s="1">
        <f t="shared" si="268"/>
        <v>4</v>
      </c>
    </row>
    <row r="3088" spans="1:9" x14ac:dyDescent="0.35">
      <c r="A3088" s="321">
        <f t="shared" ref="A3088:A3151" si="272">+A3087+1/24</f>
        <v>42132.166666659265</v>
      </c>
      <c r="B3088" s="303"/>
      <c r="C3088" s="303">
        <v>3053</v>
      </c>
      <c r="D3088" s="304">
        <f>INDEX(Method_calculation!$J$161:$L$184,Output_interface!I3088,Output_interface!H3088)</f>
        <v>0</v>
      </c>
      <c r="E3088" s="304">
        <f>INDEX(Method_calculation!$J$194:$L$217,Output_interface!I3088,Output_interface!H3088)</f>
        <v>0</v>
      </c>
      <c r="G3088" s="1">
        <f>VLOOKUP(A3088+1/48,Interface!$B$118:$D$483,3)</f>
        <v>5</v>
      </c>
      <c r="H3088" s="1">
        <f t="shared" si="269"/>
        <v>1</v>
      </c>
      <c r="I3088" s="1">
        <f t="shared" si="268"/>
        <v>5</v>
      </c>
    </row>
    <row r="3089" spans="1:9" x14ac:dyDescent="0.35">
      <c r="A3089" s="321">
        <f t="shared" si="272"/>
        <v>42132.208333325929</v>
      </c>
      <c r="B3089" s="303"/>
      <c r="C3089" s="303">
        <v>3054</v>
      </c>
      <c r="D3089" s="304">
        <f>INDEX(Method_calculation!$J$161:$L$184,Output_interface!I3089,Output_interface!H3089)</f>
        <v>0</v>
      </c>
      <c r="E3089" s="304">
        <f>INDEX(Method_calculation!$J$194:$L$217,Output_interface!I3089,Output_interface!H3089)</f>
        <v>0</v>
      </c>
      <c r="G3089" s="1">
        <f>VLOOKUP(A3089+1/48,Interface!$B$118:$D$483,3)</f>
        <v>5</v>
      </c>
      <c r="H3089" s="1">
        <f t="shared" si="269"/>
        <v>1</v>
      </c>
      <c r="I3089" s="1">
        <f t="shared" si="268"/>
        <v>6</v>
      </c>
    </row>
    <row r="3090" spans="1:9" x14ac:dyDescent="0.35">
      <c r="A3090" s="321">
        <f t="shared" si="272"/>
        <v>42132.249999992593</v>
      </c>
      <c r="B3090" s="303"/>
      <c r="C3090" s="303">
        <v>3055</v>
      </c>
      <c r="D3090" s="304">
        <f>INDEX(Method_calculation!$J$161:$L$184,Output_interface!I3090,Output_interface!H3090)</f>
        <v>0</v>
      </c>
      <c r="E3090" s="304">
        <f>INDEX(Method_calculation!$J$194:$L$217,Output_interface!I3090,Output_interface!H3090)</f>
        <v>0</v>
      </c>
      <c r="G3090" s="1">
        <f>VLOOKUP(A3090+1/48,Interface!$B$118:$D$483,3)</f>
        <v>5</v>
      </c>
      <c r="H3090" s="1">
        <f t="shared" si="269"/>
        <v>1</v>
      </c>
      <c r="I3090" s="1">
        <f t="shared" si="268"/>
        <v>7</v>
      </c>
    </row>
    <row r="3091" spans="1:9" x14ac:dyDescent="0.35">
      <c r="A3091" s="321">
        <f t="shared" si="272"/>
        <v>42132.291666659257</v>
      </c>
      <c r="B3091" s="303"/>
      <c r="C3091" s="303">
        <v>3056</v>
      </c>
      <c r="D3091" s="304">
        <f>INDEX(Method_calculation!$J$161:$L$184,Output_interface!I3091,Output_interface!H3091)</f>
        <v>0</v>
      </c>
      <c r="E3091" s="304">
        <f>INDEX(Method_calculation!$J$194:$L$217,Output_interface!I3091,Output_interface!H3091)</f>
        <v>0</v>
      </c>
      <c r="G3091" s="1">
        <f>VLOOKUP(A3091+1/48,Interface!$B$118:$D$483,3)</f>
        <v>5</v>
      </c>
      <c r="H3091" s="1">
        <f t="shared" si="269"/>
        <v>1</v>
      </c>
      <c r="I3091" s="1">
        <f t="shared" si="268"/>
        <v>8</v>
      </c>
    </row>
    <row r="3092" spans="1:9" x14ac:dyDescent="0.35">
      <c r="A3092" s="321">
        <f t="shared" si="272"/>
        <v>42132.333333325922</v>
      </c>
      <c r="B3092" s="303"/>
      <c r="C3092" s="303">
        <v>3057</v>
      </c>
      <c r="D3092" s="304">
        <f>INDEX(Method_calculation!$J$161:$L$184,Output_interface!I3092,Output_interface!H3092)</f>
        <v>0</v>
      </c>
      <c r="E3092" s="304">
        <f>INDEX(Method_calculation!$J$194:$L$217,Output_interface!I3092,Output_interface!H3092)</f>
        <v>0</v>
      </c>
      <c r="G3092" s="1">
        <f>VLOOKUP(A3092+1/48,Interface!$B$118:$D$483,3)</f>
        <v>5</v>
      </c>
      <c r="H3092" s="1">
        <f t="shared" si="269"/>
        <v>1</v>
      </c>
      <c r="I3092" s="1">
        <f t="shared" si="268"/>
        <v>9</v>
      </c>
    </row>
    <row r="3093" spans="1:9" x14ac:dyDescent="0.35">
      <c r="A3093" s="321">
        <f t="shared" si="272"/>
        <v>42132.374999992586</v>
      </c>
      <c r="B3093" s="303"/>
      <c r="C3093" s="303">
        <v>3058</v>
      </c>
      <c r="D3093" s="304">
        <f>INDEX(Method_calculation!$J$161:$L$184,Output_interface!I3093,Output_interface!H3093)</f>
        <v>0</v>
      </c>
      <c r="E3093" s="304">
        <f>INDEX(Method_calculation!$J$194:$L$217,Output_interface!I3093,Output_interface!H3093)</f>
        <v>0</v>
      </c>
      <c r="G3093" s="1">
        <f>VLOOKUP(A3093+1/48,Interface!$B$118:$D$483,3)</f>
        <v>5</v>
      </c>
      <c r="H3093" s="1">
        <f t="shared" si="269"/>
        <v>1</v>
      </c>
      <c r="I3093" s="1">
        <f t="shared" si="268"/>
        <v>10</v>
      </c>
    </row>
    <row r="3094" spans="1:9" x14ac:dyDescent="0.35">
      <c r="A3094" s="321">
        <f t="shared" si="272"/>
        <v>42132.41666665925</v>
      </c>
      <c r="B3094" s="303"/>
      <c r="C3094" s="303">
        <v>3059</v>
      </c>
      <c r="D3094" s="304">
        <f>INDEX(Method_calculation!$J$161:$L$184,Output_interface!I3094,Output_interface!H3094)</f>
        <v>0</v>
      </c>
      <c r="E3094" s="304">
        <f>INDEX(Method_calculation!$J$194:$L$217,Output_interface!I3094,Output_interface!H3094)</f>
        <v>0</v>
      </c>
      <c r="G3094" s="1">
        <f>VLOOKUP(A3094+1/48,Interface!$B$118:$D$483,3)</f>
        <v>5</v>
      </c>
      <c r="H3094" s="1">
        <f t="shared" si="269"/>
        <v>1</v>
      </c>
      <c r="I3094" s="1">
        <f t="shared" si="268"/>
        <v>11</v>
      </c>
    </row>
    <row r="3095" spans="1:9" x14ac:dyDescent="0.35">
      <c r="A3095" s="321">
        <f t="shared" si="272"/>
        <v>42132.458333325914</v>
      </c>
      <c r="B3095" s="303"/>
      <c r="C3095" s="303">
        <v>3060</v>
      </c>
      <c r="D3095" s="304">
        <f>INDEX(Method_calculation!$J$161:$L$184,Output_interface!I3095,Output_interface!H3095)</f>
        <v>0</v>
      </c>
      <c r="E3095" s="304">
        <f>INDEX(Method_calculation!$J$194:$L$217,Output_interface!I3095,Output_interface!H3095)</f>
        <v>0</v>
      </c>
      <c r="G3095" s="1">
        <f>VLOOKUP(A3095+1/48,Interface!$B$118:$D$483,3)</f>
        <v>5</v>
      </c>
      <c r="H3095" s="1">
        <f t="shared" si="269"/>
        <v>1</v>
      </c>
      <c r="I3095" s="1">
        <f t="shared" si="268"/>
        <v>12</v>
      </c>
    </row>
    <row r="3096" spans="1:9" x14ac:dyDescent="0.35">
      <c r="A3096" s="321">
        <f t="shared" si="272"/>
        <v>42132.499999992579</v>
      </c>
      <c r="B3096" s="303"/>
      <c r="C3096" s="303">
        <v>3061</v>
      </c>
      <c r="D3096" s="304">
        <f>INDEX(Method_calculation!$J$161:$L$184,Output_interface!I3096,Output_interface!H3096)</f>
        <v>0</v>
      </c>
      <c r="E3096" s="304">
        <f>INDEX(Method_calculation!$J$194:$L$217,Output_interface!I3096,Output_interface!H3096)</f>
        <v>0</v>
      </c>
      <c r="G3096" s="1">
        <f>VLOOKUP(A3096+1/48,Interface!$B$118:$D$483,3)</f>
        <v>5</v>
      </c>
      <c r="H3096" s="1">
        <f t="shared" si="269"/>
        <v>1</v>
      </c>
      <c r="I3096" s="1">
        <f t="shared" si="268"/>
        <v>13</v>
      </c>
    </row>
    <row r="3097" spans="1:9" x14ac:dyDescent="0.35">
      <c r="A3097" s="321">
        <f t="shared" si="272"/>
        <v>42132.541666659243</v>
      </c>
      <c r="B3097" s="303"/>
      <c r="C3097" s="303">
        <v>3062</v>
      </c>
      <c r="D3097" s="304">
        <f>INDEX(Method_calculation!$J$161:$L$184,Output_interface!I3097,Output_interface!H3097)</f>
        <v>0</v>
      </c>
      <c r="E3097" s="304">
        <f>INDEX(Method_calculation!$J$194:$L$217,Output_interface!I3097,Output_interface!H3097)</f>
        <v>0</v>
      </c>
      <c r="G3097" s="1">
        <f>VLOOKUP(A3097+1/48,Interface!$B$118:$D$483,3)</f>
        <v>5</v>
      </c>
      <c r="H3097" s="1">
        <f t="shared" si="269"/>
        <v>1</v>
      </c>
      <c r="I3097" s="1">
        <f t="shared" si="268"/>
        <v>14</v>
      </c>
    </row>
    <row r="3098" spans="1:9" x14ac:dyDescent="0.35">
      <c r="A3098" s="321">
        <f t="shared" si="272"/>
        <v>42132.583333325907</v>
      </c>
      <c r="B3098" s="303"/>
      <c r="C3098" s="303">
        <v>3063</v>
      </c>
      <c r="D3098" s="304">
        <f>INDEX(Method_calculation!$J$161:$L$184,Output_interface!I3098,Output_interface!H3098)</f>
        <v>0</v>
      </c>
      <c r="E3098" s="304">
        <f>INDEX(Method_calculation!$J$194:$L$217,Output_interface!I3098,Output_interface!H3098)</f>
        <v>0</v>
      </c>
      <c r="G3098" s="1">
        <f>VLOOKUP(A3098+1/48,Interface!$B$118:$D$483,3)</f>
        <v>5</v>
      </c>
      <c r="H3098" s="1">
        <f t="shared" si="269"/>
        <v>1</v>
      </c>
      <c r="I3098" s="1">
        <f t="shared" si="268"/>
        <v>15</v>
      </c>
    </row>
    <row r="3099" spans="1:9" x14ac:dyDescent="0.35">
      <c r="A3099" s="321">
        <f t="shared" si="272"/>
        <v>42132.624999992571</v>
      </c>
      <c r="B3099" s="303"/>
      <c r="C3099" s="303">
        <v>3064</v>
      </c>
      <c r="D3099" s="304">
        <f>INDEX(Method_calculation!$J$161:$L$184,Output_interface!I3099,Output_interface!H3099)</f>
        <v>0</v>
      </c>
      <c r="E3099" s="304">
        <f>INDEX(Method_calculation!$J$194:$L$217,Output_interface!I3099,Output_interface!H3099)</f>
        <v>0</v>
      </c>
      <c r="G3099" s="1">
        <f>VLOOKUP(A3099+1/48,Interface!$B$118:$D$483,3)</f>
        <v>5</v>
      </c>
      <c r="H3099" s="1">
        <f t="shared" si="269"/>
        <v>1</v>
      </c>
      <c r="I3099" s="1">
        <f t="shared" si="268"/>
        <v>16</v>
      </c>
    </row>
    <row r="3100" spans="1:9" x14ac:dyDescent="0.35">
      <c r="A3100" s="321">
        <f t="shared" si="272"/>
        <v>42132.666666659235</v>
      </c>
      <c r="B3100" s="303"/>
      <c r="C3100" s="303">
        <v>3065</v>
      </c>
      <c r="D3100" s="304">
        <f>INDEX(Method_calculation!$J$161:$L$184,Output_interface!I3100,Output_interface!H3100)</f>
        <v>0</v>
      </c>
      <c r="E3100" s="304">
        <f>INDEX(Method_calculation!$J$194:$L$217,Output_interface!I3100,Output_interface!H3100)</f>
        <v>0</v>
      </c>
      <c r="G3100" s="1">
        <f>VLOOKUP(A3100+1/48,Interface!$B$118:$D$483,3)</f>
        <v>5</v>
      </c>
      <c r="H3100" s="1">
        <f t="shared" si="269"/>
        <v>1</v>
      </c>
      <c r="I3100" s="1">
        <f t="shared" si="268"/>
        <v>17</v>
      </c>
    </row>
    <row r="3101" spans="1:9" x14ac:dyDescent="0.35">
      <c r="A3101" s="321">
        <f t="shared" si="272"/>
        <v>42132.7083333259</v>
      </c>
      <c r="B3101" s="303"/>
      <c r="C3101" s="303">
        <v>3066</v>
      </c>
      <c r="D3101" s="304">
        <f>INDEX(Method_calculation!$J$161:$L$184,Output_interface!I3101,Output_interface!H3101)</f>
        <v>0</v>
      </c>
      <c r="E3101" s="304">
        <f>INDEX(Method_calculation!$J$194:$L$217,Output_interface!I3101,Output_interface!H3101)</f>
        <v>0</v>
      </c>
      <c r="G3101" s="1">
        <f>VLOOKUP(A3101+1/48,Interface!$B$118:$D$483,3)</f>
        <v>5</v>
      </c>
      <c r="H3101" s="1">
        <f t="shared" si="269"/>
        <v>1</v>
      </c>
      <c r="I3101" s="1">
        <f t="shared" si="268"/>
        <v>18</v>
      </c>
    </row>
    <row r="3102" spans="1:9" x14ac:dyDescent="0.35">
      <c r="A3102" s="321">
        <f t="shared" si="272"/>
        <v>42132.749999992564</v>
      </c>
      <c r="B3102" s="303"/>
      <c r="C3102" s="303">
        <v>3067</v>
      </c>
      <c r="D3102" s="304">
        <f>INDEX(Method_calculation!$J$161:$L$184,Output_interface!I3102,Output_interface!H3102)</f>
        <v>0</v>
      </c>
      <c r="E3102" s="304">
        <f>INDEX(Method_calculation!$J$194:$L$217,Output_interface!I3102,Output_interface!H3102)</f>
        <v>0</v>
      </c>
      <c r="G3102" s="1">
        <f>VLOOKUP(A3102+1/48,Interface!$B$118:$D$483,3)</f>
        <v>5</v>
      </c>
      <c r="H3102" s="1">
        <f t="shared" si="269"/>
        <v>1</v>
      </c>
      <c r="I3102" s="1">
        <f t="shared" si="268"/>
        <v>19</v>
      </c>
    </row>
    <row r="3103" spans="1:9" x14ac:dyDescent="0.35">
      <c r="A3103" s="321">
        <f t="shared" si="272"/>
        <v>42132.791666659228</v>
      </c>
      <c r="B3103" s="303"/>
      <c r="C3103" s="303">
        <v>3068</v>
      </c>
      <c r="D3103" s="304">
        <f>INDEX(Method_calculation!$J$161:$L$184,Output_interface!I3103,Output_interface!H3103)</f>
        <v>0</v>
      </c>
      <c r="E3103" s="304">
        <f>INDEX(Method_calculation!$J$194:$L$217,Output_interface!I3103,Output_interface!H3103)</f>
        <v>0</v>
      </c>
      <c r="G3103" s="1">
        <f>VLOOKUP(A3103+1/48,Interface!$B$118:$D$483,3)</f>
        <v>5</v>
      </c>
      <c r="H3103" s="1">
        <f t="shared" si="269"/>
        <v>1</v>
      </c>
      <c r="I3103" s="1">
        <f t="shared" si="268"/>
        <v>20</v>
      </c>
    </row>
    <row r="3104" spans="1:9" x14ac:dyDescent="0.35">
      <c r="A3104" s="321">
        <f t="shared" si="272"/>
        <v>42132.833333325892</v>
      </c>
      <c r="B3104" s="303"/>
      <c r="C3104" s="303">
        <v>3069</v>
      </c>
      <c r="D3104" s="304">
        <f>INDEX(Method_calculation!$J$161:$L$184,Output_interface!I3104,Output_interface!H3104)</f>
        <v>0</v>
      </c>
      <c r="E3104" s="304">
        <f>INDEX(Method_calculation!$J$194:$L$217,Output_interface!I3104,Output_interface!H3104)</f>
        <v>0</v>
      </c>
      <c r="G3104" s="1">
        <f>VLOOKUP(A3104+1/48,Interface!$B$118:$D$483,3)</f>
        <v>5</v>
      </c>
      <c r="H3104" s="1">
        <f t="shared" si="269"/>
        <v>1</v>
      </c>
      <c r="I3104" s="1">
        <f t="shared" si="268"/>
        <v>21</v>
      </c>
    </row>
    <row r="3105" spans="1:9" x14ac:dyDescent="0.35">
      <c r="A3105" s="321">
        <f t="shared" si="272"/>
        <v>42132.874999992557</v>
      </c>
      <c r="B3105" s="303"/>
      <c r="C3105" s="303">
        <v>3070</v>
      </c>
      <c r="D3105" s="304">
        <f>INDEX(Method_calculation!$J$161:$L$184,Output_interface!I3105,Output_interface!H3105)</f>
        <v>0</v>
      </c>
      <c r="E3105" s="304">
        <f>INDEX(Method_calculation!$J$194:$L$217,Output_interface!I3105,Output_interface!H3105)</f>
        <v>0</v>
      </c>
      <c r="G3105" s="1">
        <f>VLOOKUP(A3105+1/48,Interface!$B$118:$D$483,3)</f>
        <v>5</v>
      </c>
      <c r="H3105" s="1">
        <f t="shared" si="269"/>
        <v>1</v>
      </c>
      <c r="I3105" s="1">
        <f t="shared" si="268"/>
        <v>22</v>
      </c>
    </row>
    <row r="3106" spans="1:9" x14ac:dyDescent="0.35">
      <c r="A3106" s="321">
        <f t="shared" si="272"/>
        <v>42132.916666659221</v>
      </c>
      <c r="B3106" s="303"/>
      <c r="C3106" s="303">
        <v>3071</v>
      </c>
      <c r="D3106" s="304">
        <f>INDEX(Method_calculation!$J$161:$L$184,Output_interface!I3106,Output_interface!H3106)</f>
        <v>0</v>
      </c>
      <c r="E3106" s="304">
        <f>INDEX(Method_calculation!$J$194:$L$217,Output_interface!I3106,Output_interface!H3106)</f>
        <v>0</v>
      </c>
      <c r="G3106" s="1">
        <f>VLOOKUP(A3106+1/48,Interface!$B$118:$D$483,3)</f>
        <v>5</v>
      </c>
      <c r="H3106" s="1">
        <f t="shared" si="269"/>
        <v>1</v>
      </c>
      <c r="I3106" s="1">
        <f t="shared" si="268"/>
        <v>23</v>
      </c>
    </row>
    <row r="3107" spans="1:9" x14ac:dyDescent="0.35">
      <c r="A3107" s="322">
        <f t="shared" si="272"/>
        <v>42132.958333325885</v>
      </c>
      <c r="B3107" s="306"/>
      <c r="C3107" s="306">
        <v>3072</v>
      </c>
      <c r="D3107" s="307">
        <f>INDEX(Method_calculation!$J$161:$L$184,Output_interface!I3107,Output_interface!H3107)</f>
        <v>0</v>
      </c>
      <c r="E3107" s="307">
        <f>INDEX(Method_calculation!$J$194:$L$217,Output_interface!I3107,Output_interface!H3107)</f>
        <v>0</v>
      </c>
      <c r="G3107" s="1">
        <f>VLOOKUP(A3107+1/48,Interface!$B$118:$D$483,3)</f>
        <v>5</v>
      </c>
      <c r="H3107" s="1">
        <f t="shared" si="269"/>
        <v>1</v>
      </c>
      <c r="I3107" s="1">
        <f t="shared" si="268"/>
        <v>24</v>
      </c>
    </row>
    <row r="3108" spans="1:9" x14ac:dyDescent="0.35">
      <c r="A3108" s="299">
        <f t="shared" si="272"/>
        <v>42132.999999992549</v>
      </c>
      <c r="B3108" s="300" t="str">
        <f t="shared" ref="B3108" si="273">INDEX($H$27:$H$29,H3108)</f>
        <v>Saturday</v>
      </c>
      <c r="C3108" s="300">
        <v>3073</v>
      </c>
      <c r="D3108" s="301">
        <f>INDEX(Method_calculation!$J$161:$L$184,Output_interface!I3108,Output_interface!H3108)</f>
        <v>0</v>
      </c>
      <c r="E3108" s="301">
        <f>INDEX(Method_calculation!$J$194:$L$217,Output_interface!I3108,Output_interface!H3108)</f>
        <v>0</v>
      </c>
      <c r="G3108" s="1">
        <f>VLOOKUP(A3108+1/48,Interface!$B$118:$D$483,3)</f>
        <v>6</v>
      </c>
      <c r="H3108" s="1">
        <f t="shared" si="269"/>
        <v>2</v>
      </c>
      <c r="I3108" s="1">
        <f t="shared" ref="I3108:I3171" si="274">MOD(C3108-1,24)+1</f>
        <v>1</v>
      </c>
    </row>
    <row r="3109" spans="1:9" x14ac:dyDescent="0.35">
      <c r="A3109" s="321">
        <f t="shared" si="272"/>
        <v>42133.041666659214</v>
      </c>
      <c r="B3109" s="303"/>
      <c r="C3109" s="303">
        <v>3074</v>
      </c>
      <c r="D3109" s="304">
        <f>INDEX(Method_calculation!$J$161:$L$184,Output_interface!I3109,Output_interface!H3109)</f>
        <v>0</v>
      </c>
      <c r="E3109" s="304">
        <f>INDEX(Method_calculation!$J$194:$L$217,Output_interface!I3109,Output_interface!H3109)</f>
        <v>0</v>
      </c>
      <c r="G3109" s="1">
        <f>VLOOKUP(A3109+1/48,Interface!$B$118:$D$483,3)</f>
        <v>6</v>
      </c>
      <c r="H3109" s="1">
        <f t="shared" ref="H3109:H3172" si="275">IF(G3109=7,3,IF(G3109=6,2,1))</f>
        <v>2</v>
      </c>
      <c r="I3109" s="1">
        <f t="shared" si="274"/>
        <v>2</v>
      </c>
    </row>
    <row r="3110" spans="1:9" x14ac:dyDescent="0.35">
      <c r="A3110" s="321">
        <f t="shared" si="272"/>
        <v>42133.083333325878</v>
      </c>
      <c r="B3110" s="303"/>
      <c r="C3110" s="303">
        <v>3075</v>
      </c>
      <c r="D3110" s="304">
        <f>INDEX(Method_calculation!$J$161:$L$184,Output_interface!I3110,Output_interface!H3110)</f>
        <v>0</v>
      </c>
      <c r="E3110" s="304">
        <f>INDEX(Method_calculation!$J$194:$L$217,Output_interface!I3110,Output_interface!H3110)</f>
        <v>0</v>
      </c>
      <c r="G3110" s="1">
        <f>VLOOKUP(A3110+1/48,Interface!$B$118:$D$483,3)</f>
        <v>6</v>
      </c>
      <c r="H3110" s="1">
        <f t="shared" si="275"/>
        <v>2</v>
      </c>
      <c r="I3110" s="1">
        <f t="shared" si="274"/>
        <v>3</v>
      </c>
    </row>
    <row r="3111" spans="1:9" x14ac:dyDescent="0.35">
      <c r="A3111" s="321">
        <f t="shared" si="272"/>
        <v>42133.124999992542</v>
      </c>
      <c r="B3111" s="303"/>
      <c r="C3111" s="303">
        <v>3076</v>
      </c>
      <c r="D3111" s="304">
        <f>INDEX(Method_calculation!$J$161:$L$184,Output_interface!I3111,Output_interface!H3111)</f>
        <v>0</v>
      </c>
      <c r="E3111" s="304">
        <f>INDEX(Method_calculation!$J$194:$L$217,Output_interface!I3111,Output_interface!H3111)</f>
        <v>0</v>
      </c>
      <c r="G3111" s="1">
        <f>VLOOKUP(A3111+1/48,Interface!$B$118:$D$483,3)</f>
        <v>6</v>
      </c>
      <c r="H3111" s="1">
        <f t="shared" si="275"/>
        <v>2</v>
      </c>
      <c r="I3111" s="1">
        <f t="shared" si="274"/>
        <v>4</v>
      </c>
    </row>
    <row r="3112" spans="1:9" x14ac:dyDescent="0.35">
      <c r="A3112" s="321">
        <f t="shared" si="272"/>
        <v>42133.166666659206</v>
      </c>
      <c r="B3112" s="303"/>
      <c r="C3112" s="303">
        <v>3077</v>
      </c>
      <c r="D3112" s="304">
        <f>INDEX(Method_calculation!$J$161:$L$184,Output_interface!I3112,Output_interface!H3112)</f>
        <v>0</v>
      </c>
      <c r="E3112" s="304">
        <f>INDEX(Method_calculation!$J$194:$L$217,Output_interface!I3112,Output_interface!H3112)</f>
        <v>0</v>
      </c>
      <c r="G3112" s="1">
        <f>VLOOKUP(A3112+1/48,Interface!$B$118:$D$483,3)</f>
        <v>6</v>
      </c>
      <c r="H3112" s="1">
        <f t="shared" si="275"/>
        <v>2</v>
      </c>
      <c r="I3112" s="1">
        <f t="shared" si="274"/>
        <v>5</v>
      </c>
    </row>
    <row r="3113" spans="1:9" x14ac:dyDescent="0.35">
      <c r="A3113" s="321">
        <f t="shared" si="272"/>
        <v>42133.208333325871</v>
      </c>
      <c r="B3113" s="303"/>
      <c r="C3113" s="303">
        <v>3078</v>
      </c>
      <c r="D3113" s="304">
        <f>INDEX(Method_calculation!$J$161:$L$184,Output_interface!I3113,Output_interface!H3113)</f>
        <v>0</v>
      </c>
      <c r="E3113" s="304">
        <f>INDEX(Method_calculation!$J$194:$L$217,Output_interface!I3113,Output_interface!H3113)</f>
        <v>0</v>
      </c>
      <c r="G3113" s="1">
        <f>VLOOKUP(A3113+1/48,Interface!$B$118:$D$483,3)</f>
        <v>6</v>
      </c>
      <c r="H3113" s="1">
        <f t="shared" si="275"/>
        <v>2</v>
      </c>
      <c r="I3113" s="1">
        <f t="shared" si="274"/>
        <v>6</v>
      </c>
    </row>
    <row r="3114" spans="1:9" x14ac:dyDescent="0.35">
      <c r="A3114" s="321">
        <f t="shared" si="272"/>
        <v>42133.249999992535</v>
      </c>
      <c r="B3114" s="303"/>
      <c r="C3114" s="303">
        <v>3079</v>
      </c>
      <c r="D3114" s="304">
        <f>INDEX(Method_calculation!$J$161:$L$184,Output_interface!I3114,Output_interface!H3114)</f>
        <v>0</v>
      </c>
      <c r="E3114" s="304">
        <f>INDEX(Method_calculation!$J$194:$L$217,Output_interface!I3114,Output_interface!H3114)</f>
        <v>0</v>
      </c>
      <c r="G3114" s="1">
        <f>VLOOKUP(A3114+1/48,Interface!$B$118:$D$483,3)</f>
        <v>6</v>
      </c>
      <c r="H3114" s="1">
        <f t="shared" si="275"/>
        <v>2</v>
      </c>
      <c r="I3114" s="1">
        <f t="shared" si="274"/>
        <v>7</v>
      </c>
    </row>
    <row r="3115" spans="1:9" x14ac:dyDescent="0.35">
      <c r="A3115" s="321">
        <f t="shared" si="272"/>
        <v>42133.291666659199</v>
      </c>
      <c r="B3115" s="303"/>
      <c r="C3115" s="303">
        <v>3080</v>
      </c>
      <c r="D3115" s="304">
        <f>INDEX(Method_calculation!$J$161:$L$184,Output_interface!I3115,Output_interface!H3115)</f>
        <v>0</v>
      </c>
      <c r="E3115" s="304">
        <f>INDEX(Method_calculation!$J$194:$L$217,Output_interface!I3115,Output_interface!H3115)</f>
        <v>0</v>
      </c>
      <c r="G3115" s="1">
        <f>VLOOKUP(A3115+1/48,Interface!$B$118:$D$483,3)</f>
        <v>6</v>
      </c>
      <c r="H3115" s="1">
        <f t="shared" si="275"/>
        <v>2</v>
      </c>
      <c r="I3115" s="1">
        <f t="shared" si="274"/>
        <v>8</v>
      </c>
    </row>
    <row r="3116" spans="1:9" x14ac:dyDescent="0.35">
      <c r="A3116" s="321">
        <f t="shared" si="272"/>
        <v>42133.333333325863</v>
      </c>
      <c r="B3116" s="303"/>
      <c r="C3116" s="303">
        <v>3081</v>
      </c>
      <c r="D3116" s="304">
        <f>INDEX(Method_calculation!$J$161:$L$184,Output_interface!I3116,Output_interface!H3116)</f>
        <v>0</v>
      </c>
      <c r="E3116" s="304">
        <f>INDEX(Method_calculation!$J$194:$L$217,Output_interface!I3116,Output_interface!H3116)</f>
        <v>0</v>
      </c>
      <c r="G3116" s="1">
        <f>VLOOKUP(A3116+1/48,Interface!$B$118:$D$483,3)</f>
        <v>6</v>
      </c>
      <c r="H3116" s="1">
        <f t="shared" si="275"/>
        <v>2</v>
      </c>
      <c r="I3116" s="1">
        <f t="shared" si="274"/>
        <v>9</v>
      </c>
    </row>
    <row r="3117" spans="1:9" x14ac:dyDescent="0.35">
      <c r="A3117" s="321">
        <f t="shared" si="272"/>
        <v>42133.374999992528</v>
      </c>
      <c r="B3117" s="303"/>
      <c r="C3117" s="303">
        <v>3082</v>
      </c>
      <c r="D3117" s="304">
        <f>INDEX(Method_calculation!$J$161:$L$184,Output_interface!I3117,Output_interface!H3117)</f>
        <v>0</v>
      </c>
      <c r="E3117" s="304">
        <f>INDEX(Method_calculation!$J$194:$L$217,Output_interface!I3117,Output_interface!H3117)</f>
        <v>0</v>
      </c>
      <c r="G3117" s="1">
        <f>VLOOKUP(A3117+1/48,Interface!$B$118:$D$483,3)</f>
        <v>6</v>
      </c>
      <c r="H3117" s="1">
        <f t="shared" si="275"/>
        <v>2</v>
      </c>
      <c r="I3117" s="1">
        <f t="shared" si="274"/>
        <v>10</v>
      </c>
    </row>
    <row r="3118" spans="1:9" x14ac:dyDescent="0.35">
      <c r="A3118" s="321">
        <f t="shared" si="272"/>
        <v>42133.416666659192</v>
      </c>
      <c r="B3118" s="303"/>
      <c r="C3118" s="303">
        <v>3083</v>
      </c>
      <c r="D3118" s="304">
        <f>INDEX(Method_calculation!$J$161:$L$184,Output_interface!I3118,Output_interface!H3118)</f>
        <v>0</v>
      </c>
      <c r="E3118" s="304">
        <f>INDEX(Method_calculation!$J$194:$L$217,Output_interface!I3118,Output_interface!H3118)</f>
        <v>0</v>
      </c>
      <c r="G3118" s="1">
        <f>VLOOKUP(A3118+1/48,Interface!$B$118:$D$483,3)</f>
        <v>6</v>
      </c>
      <c r="H3118" s="1">
        <f t="shared" si="275"/>
        <v>2</v>
      </c>
      <c r="I3118" s="1">
        <f t="shared" si="274"/>
        <v>11</v>
      </c>
    </row>
    <row r="3119" spans="1:9" x14ac:dyDescent="0.35">
      <c r="A3119" s="321">
        <f t="shared" si="272"/>
        <v>42133.458333325856</v>
      </c>
      <c r="B3119" s="303"/>
      <c r="C3119" s="303">
        <v>3084</v>
      </c>
      <c r="D3119" s="304">
        <f>INDEX(Method_calculation!$J$161:$L$184,Output_interface!I3119,Output_interface!H3119)</f>
        <v>0</v>
      </c>
      <c r="E3119" s="304">
        <f>INDEX(Method_calculation!$J$194:$L$217,Output_interface!I3119,Output_interface!H3119)</f>
        <v>0</v>
      </c>
      <c r="G3119" s="1">
        <f>VLOOKUP(A3119+1/48,Interface!$B$118:$D$483,3)</f>
        <v>6</v>
      </c>
      <c r="H3119" s="1">
        <f t="shared" si="275"/>
        <v>2</v>
      </c>
      <c r="I3119" s="1">
        <f t="shared" si="274"/>
        <v>12</v>
      </c>
    </row>
    <row r="3120" spans="1:9" x14ac:dyDescent="0.35">
      <c r="A3120" s="321">
        <f t="shared" si="272"/>
        <v>42133.49999999252</v>
      </c>
      <c r="B3120" s="303"/>
      <c r="C3120" s="303">
        <v>3085</v>
      </c>
      <c r="D3120" s="304">
        <f>INDEX(Method_calculation!$J$161:$L$184,Output_interface!I3120,Output_interface!H3120)</f>
        <v>0</v>
      </c>
      <c r="E3120" s="304">
        <f>INDEX(Method_calculation!$J$194:$L$217,Output_interface!I3120,Output_interface!H3120)</f>
        <v>0</v>
      </c>
      <c r="G3120" s="1">
        <f>VLOOKUP(A3120+1/48,Interface!$B$118:$D$483,3)</f>
        <v>6</v>
      </c>
      <c r="H3120" s="1">
        <f t="shared" si="275"/>
        <v>2</v>
      </c>
      <c r="I3120" s="1">
        <f t="shared" si="274"/>
        <v>13</v>
      </c>
    </row>
    <row r="3121" spans="1:9" x14ac:dyDescent="0.35">
      <c r="A3121" s="321">
        <f t="shared" si="272"/>
        <v>42133.541666659185</v>
      </c>
      <c r="B3121" s="303"/>
      <c r="C3121" s="303">
        <v>3086</v>
      </c>
      <c r="D3121" s="304">
        <f>INDEX(Method_calculation!$J$161:$L$184,Output_interface!I3121,Output_interface!H3121)</f>
        <v>0</v>
      </c>
      <c r="E3121" s="304">
        <f>INDEX(Method_calculation!$J$194:$L$217,Output_interface!I3121,Output_interface!H3121)</f>
        <v>0</v>
      </c>
      <c r="G3121" s="1">
        <f>VLOOKUP(A3121+1/48,Interface!$B$118:$D$483,3)</f>
        <v>6</v>
      </c>
      <c r="H3121" s="1">
        <f t="shared" si="275"/>
        <v>2</v>
      </c>
      <c r="I3121" s="1">
        <f t="shared" si="274"/>
        <v>14</v>
      </c>
    </row>
    <row r="3122" spans="1:9" x14ac:dyDescent="0.35">
      <c r="A3122" s="321">
        <f t="shared" si="272"/>
        <v>42133.583333325849</v>
      </c>
      <c r="B3122" s="303"/>
      <c r="C3122" s="303">
        <v>3087</v>
      </c>
      <c r="D3122" s="304">
        <f>INDEX(Method_calculation!$J$161:$L$184,Output_interface!I3122,Output_interface!H3122)</f>
        <v>0</v>
      </c>
      <c r="E3122" s="304">
        <f>INDEX(Method_calculation!$J$194:$L$217,Output_interface!I3122,Output_interface!H3122)</f>
        <v>0</v>
      </c>
      <c r="G3122" s="1">
        <f>VLOOKUP(A3122+1/48,Interface!$B$118:$D$483,3)</f>
        <v>6</v>
      </c>
      <c r="H3122" s="1">
        <f t="shared" si="275"/>
        <v>2</v>
      </c>
      <c r="I3122" s="1">
        <f t="shared" si="274"/>
        <v>15</v>
      </c>
    </row>
    <row r="3123" spans="1:9" x14ac:dyDescent="0.35">
      <c r="A3123" s="321">
        <f t="shared" si="272"/>
        <v>42133.624999992513</v>
      </c>
      <c r="B3123" s="303"/>
      <c r="C3123" s="303">
        <v>3088</v>
      </c>
      <c r="D3123" s="304">
        <f>INDEX(Method_calculation!$J$161:$L$184,Output_interface!I3123,Output_interface!H3123)</f>
        <v>0</v>
      </c>
      <c r="E3123" s="304">
        <f>INDEX(Method_calculation!$J$194:$L$217,Output_interface!I3123,Output_interface!H3123)</f>
        <v>0</v>
      </c>
      <c r="G3123" s="1">
        <f>VLOOKUP(A3123+1/48,Interface!$B$118:$D$483,3)</f>
        <v>6</v>
      </c>
      <c r="H3123" s="1">
        <f t="shared" si="275"/>
        <v>2</v>
      </c>
      <c r="I3123" s="1">
        <f t="shared" si="274"/>
        <v>16</v>
      </c>
    </row>
    <row r="3124" spans="1:9" x14ac:dyDescent="0.35">
      <c r="A3124" s="321">
        <f t="shared" si="272"/>
        <v>42133.666666659177</v>
      </c>
      <c r="B3124" s="303"/>
      <c r="C3124" s="303">
        <v>3089</v>
      </c>
      <c r="D3124" s="304">
        <f>INDEX(Method_calculation!$J$161:$L$184,Output_interface!I3124,Output_interface!H3124)</f>
        <v>0</v>
      </c>
      <c r="E3124" s="304">
        <f>INDEX(Method_calculation!$J$194:$L$217,Output_interface!I3124,Output_interface!H3124)</f>
        <v>0</v>
      </c>
      <c r="G3124" s="1">
        <f>VLOOKUP(A3124+1/48,Interface!$B$118:$D$483,3)</f>
        <v>6</v>
      </c>
      <c r="H3124" s="1">
        <f t="shared" si="275"/>
        <v>2</v>
      </c>
      <c r="I3124" s="1">
        <f t="shared" si="274"/>
        <v>17</v>
      </c>
    </row>
    <row r="3125" spans="1:9" x14ac:dyDescent="0.35">
      <c r="A3125" s="321">
        <f t="shared" si="272"/>
        <v>42133.708333325842</v>
      </c>
      <c r="B3125" s="303"/>
      <c r="C3125" s="303">
        <v>3090</v>
      </c>
      <c r="D3125" s="304">
        <f>INDEX(Method_calculation!$J$161:$L$184,Output_interface!I3125,Output_interface!H3125)</f>
        <v>0</v>
      </c>
      <c r="E3125" s="304">
        <f>INDEX(Method_calculation!$J$194:$L$217,Output_interface!I3125,Output_interface!H3125)</f>
        <v>0</v>
      </c>
      <c r="G3125" s="1">
        <f>VLOOKUP(A3125+1/48,Interface!$B$118:$D$483,3)</f>
        <v>6</v>
      </c>
      <c r="H3125" s="1">
        <f t="shared" si="275"/>
        <v>2</v>
      </c>
      <c r="I3125" s="1">
        <f t="shared" si="274"/>
        <v>18</v>
      </c>
    </row>
    <row r="3126" spans="1:9" x14ac:dyDescent="0.35">
      <c r="A3126" s="321">
        <f t="shared" si="272"/>
        <v>42133.749999992506</v>
      </c>
      <c r="B3126" s="303"/>
      <c r="C3126" s="303">
        <v>3091</v>
      </c>
      <c r="D3126" s="304">
        <f>INDEX(Method_calculation!$J$161:$L$184,Output_interface!I3126,Output_interface!H3126)</f>
        <v>0</v>
      </c>
      <c r="E3126" s="304">
        <f>INDEX(Method_calculation!$J$194:$L$217,Output_interface!I3126,Output_interface!H3126)</f>
        <v>0</v>
      </c>
      <c r="G3126" s="1">
        <f>VLOOKUP(A3126+1/48,Interface!$B$118:$D$483,3)</f>
        <v>6</v>
      </c>
      <c r="H3126" s="1">
        <f t="shared" si="275"/>
        <v>2</v>
      </c>
      <c r="I3126" s="1">
        <f t="shared" si="274"/>
        <v>19</v>
      </c>
    </row>
    <row r="3127" spans="1:9" x14ac:dyDescent="0.35">
      <c r="A3127" s="321">
        <f t="shared" si="272"/>
        <v>42133.79166665917</v>
      </c>
      <c r="B3127" s="303"/>
      <c r="C3127" s="303">
        <v>3092</v>
      </c>
      <c r="D3127" s="304">
        <f>INDEX(Method_calculation!$J$161:$L$184,Output_interface!I3127,Output_interface!H3127)</f>
        <v>0</v>
      </c>
      <c r="E3127" s="304">
        <f>INDEX(Method_calculation!$J$194:$L$217,Output_interface!I3127,Output_interface!H3127)</f>
        <v>0</v>
      </c>
      <c r="G3127" s="1">
        <f>VLOOKUP(A3127+1/48,Interface!$B$118:$D$483,3)</f>
        <v>6</v>
      </c>
      <c r="H3127" s="1">
        <f t="shared" si="275"/>
        <v>2</v>
      </c>
      <c r="I3127" s="1">
        <f t="shared" si="274"/>
        <v>20</v>
      </c>
    </row>
    <row r="3128" spans="1:9" x14ac:dyDescent="0.35">
      <c r="A3128" s="321">
        <f t="shared" si="272"/>
        <v>42133.833333325834</v>
      </c>
      <c r="B3128" s="303"/>
      <c r="C3128" s="303">
        <v>3093</v>
      </c>
      <c r="D3128" s="304">
        <f>INDEX(Method_calculation!$J$161:$L$184,Output_interface!I3128,Output_interface!H3128)</f>
        <v>0</v>
      </c>
      <c r="E3128" s="304">
        <f>INDEX(Method_calculation!$J$194:$L$217,Output_interface!I3128,Output_interface!H3128)</f>
        <v>0</v>
      </c>
      <c r="G3128" s="1">
        <f>VLOOKUP(A3128+1/48,Interface!$B$118:$D$483,3)</f>
        <v>6</v>
      </c>
      <c r="H3128" s="1">
        <f t="shared" si="275"/>
        <v>2</v>
      </c>
      <c r="I3128" s="1">
        <f t="shared" si="274"/>
        <v>21</v>
      </c>
    </row>
    <row r="3129" spans="1:9" x14ac:dyDescent="0.35">
      <c r="A3129" s="321">
        <f t="shared" si="272"/>
        <v>42133.874999992498</v>
      </c>
      <c r="B3129" s="303"/>
      <c r="C3129" s="303">
        <v>3094</v>
      </c>
      <c r="D3129" s="304">
        <f>INDEX(Method_calculation!$J$161:$L$184,Output_interface!I3129,Output_interface!H3129)</f>
        <v>0</v>
      </c>
      <c r="E3129" s="304">
        <f>INDEX(Method_calculation!$J$194:$L$217,Output_interface!I3129,Output_interface!H3129)</f>
        <v>0</v>
      </c>
      <c r="G3129" s="1">
        <f>VLOOKUP(A3129+1/48,Interface!$B$118:$D$483,3)</f>
        <v>6</v>
      </c>
      <c r="H3129" s="1">
        <f t="shared" si="275"/>
        <v>2</v>
      </c>
      <c r="I3129" s="1">
        <f t="shared" si="274"/>
        <v>22</v>
      </c>
    </row>
    <row r="3130" spans="1:9" x14ac:dyDescent="0.35">
      <c r="A3130" s="321">
        <f t="shared" si="272"/>
        <v>42133.916666659163</v>
      </c>
      <c r="B3130" s="303"/>
      <c r="C3130" s="303">
        <v>3095</v>
      </c>
      <c r="D3130" s="304">
        <f>INDEX(Method_calculation!$J$161:$L$184,Output_interface!I3130,Output_interface!H3130)</f>
        <v>0</v>
      </c>
      <c r="E3130" s="304">
        <f>INDEX(Method_calculation!$J$194:$L$217,Output_interface!I3130,Output_interface!H3130)</f>
        <v>0</v>
      </c>
      <c r="G3130" s="1">
        <f>VLOOKUP(A3130+1/48,Interface!$B$118:$D$483,3)</f>
        <v>6</v>
      </c>
      <c r="H3130" s="1">
        <f t="shared" si="275"/>
        <v>2</v>
      </c>
      <c r="I3130" s="1">
        <f t="shared" si="274"/>
        <v>23</v>
      </c>
    </row>
    <row r="3131" spans="1:9" x14ac:dyDescent="0.35">
      <c r="A3131" s="322">
        <f t="shared" si="272"/>
        <v>42133.958333325827</v>
      </c>
      <c r="B3131" s="306"/>
      <c r="C3131" s="306">
        <v>3096</v>
      </c>
      <c r="D3131" s="307">
        <f>INDEX(Method_calculation!$J$161:$L$184,Output_interface!I3131,Output_interface!H3131)</f>
        <v>0</v>
      </c>
      <c r="E3131" s="307">
        <f>INDEX(Method_calculation!$J$194:$L$217,Output_interface!I3131,Output_interface!H3131)</f>
        <v>0</v>
      </c>
      <c r="G3131" s="1">
        <f>VLOOKUP(A3131+1/48,Interface!$B$118:$D$483,3)</f>
        <v>6</v>
      </c>
      <c r="H3131" s="1">
        <f t="shared" si="275"/>
        <v>2</v>
      </c>
      <c r="I3131" s="1">
        <f t="shared" si="274"/>
        <v>24</v>
      </c>
    </row>
    <row r="3132" spans="1:9" x14ac:dyDescent="0.35">
      <c r="A3132" s="299">
        <f t="shared" si="272"/>
        <v>42133.999999992491</v>
      </c>
      <c r="B3132" s="300" t="str">
        <f t="shared" ref="B3132" si="276">INDEX($H$27:$H$29,H3132)</f>
        <v>Holiday</v>
      </c>
      <c r="C3132" s="300">
        <v>3097</v>
      </c>
      <c r="D3132" s="301">
        <f>INDEX(Method_calculation!$J$161:$L$184,Output_interface!I3132,Output_interface!H3132)</f>
        <v>0</v>
      </c>
      <c r="E3132" s="301">
        <f>INDEX(Method_calculation!$J$194:$L$217,Output_interface!I3132,Output_interface!H3132)</f>
        <v>0</v>
      </c>
      <c r="G3132" s="1">
        <f>VLOOKUP(A3132+1/48,Interface!$B$118:$D$483,3)</f>
        <v>7</v>
      </c>
      <c r="H3132" s="1">
        <f t="shared" si="275"/>
        <v>3</v>
      </c>
      <c r="I3132" s="1">
        <f t="shared" si="274"/>
        <v>1</v>
      </c>
    </row>
    <row r="3133" spans="1:9" x14ac:dyDescent="0.35">
      <c r="A3133" s="321">
        <f t="shared" si="272"/>
        <v>42134.041666659155</v>
      </c>
      <c r="B3133" s="303"/>
      <c r="C3133" s="303">
        <v>3098</v>
      </c>
      <c r="D3133" s="304">
        <f>INDEX(Method_calculation!$J$161:$L$184,Output_interface!I3133,Output_interface!H3133)</f>
        <v>0</v>
      </c>
      <c r="E3133" s="304">
        <f>INDEX(Method_calculation!$J$194:$L$217,Output_interface!I3133,Output_interface!H3133)</f>
        <v>0</v>
      </c>
      <c r="G3133" s="1">
        <f>VLOOKUP(A3133+1/48,Interface!$B$118:$D$483,3)</f>
        <v>7</v>
      </c>
      <c r="H3133" s="1">
        <f t="shared" si="275"/>
        <v>3</v>
      </c>
      <c r="I3133" s="1">
        <f t="shared" si="274"/>
        <v>2</v>
      </c>
    </row>
    <row r="3134" spans="1:9" x14ac:dyDescent="0.35">
      <c r="A3134" s="321">
        <f t="shared" si="272"/>
        <v>42134.08333332582</v>
      </c>
      <c r="B3134" s="303"/>
      <c r="C3134" s="303">
        <v>3099</v>
      </c>
      <c r="D3134" s="304">
        <f>INDEX(Method_calculation!$J$161:$L$184,Output_interface!I3134,Output_interface!H3134)</f>
        <v>0</v>
      </c>
      <c r="E3134" s="304">
        <f>INDEX(Method_calculation!$J$194:$L$217,Output_interface!I3134,Output_interface!H3134)</f>
        <v>0</v>
      </c>
      <c r="G3134" s="1">
        <f>VLOOKUP(A3134+1/48,Interface!$B$118:$D$483,3)</f>
        <v>7</v>
      </c>
      <c r="H3134" s="1">
        <f t="shared" si="275"/>
        <v>3</v>
      </c>
      <c r="I3134" s="1">
        <f t="shared" si="274"/>
        <v>3</v>
      </c>
    </row>
    <row r="3135" spans="1:9" x14ac:dyDescent="0.35">
      <c r="A3135" s="321">
        <f t="shared" si="272"/>
        <v>42134.124999992484</v>
      </c>
      <c r="B3135" s="303"/>
      <c r="C3135" s="303">
        <v>3100</v>
      </c>
      <c r="D3135" s="304">
        <f>INDEX(Method_calculation!$J$161:$L$184,Output_interface!I3135,Output_interface!H3135)</f>
        <v>0</v>
      </c>
      <c r="E3135" s="304">
        <f>INDEX(Method_calculation!$J$194:$L$217,Output_interface!I3135,Output_interface!H3135)</f>
        <v>0</v>
      </c>
      <c r="G3135" s="1">
        <f>VLOOKUP(A3135+1/48,Interface!$B$118:$D$483,3)</f>
        <v>7</v>
      </c>
      <c r="H3135" s="1">
        <f t="shared" si="275"/>
        <v>3</v>
      </c>
      <c r="I3135" s="1">
        <f t="shared" si="274"/>
        <v>4</v>
      </c>
    </row>
    <row r="3136" spans="1:9" x14ac:dyDescent="0.35">
      <c r="A3136" s="321">
        <f t="shared" si="272"/>
        <v>42134.166666659148</v>
      </c>
      <c r="B3136" s="303"/>
      <c r="C3136" s="303">
        <v>3101</v>
      </c>
      <c r="D3136" s="304">
        <f>INDEX(Method_calculation!$J$161:$L$184,Output_interface!I3136,Output_interface!H3136)</f>
        <v>0</v>
      </c>
      <c r="E3136" s="304">
        <f>INDEX(Method_calculation!$J$194:$L$217,Output_interface!I3136,Output_interface!H3136)</f>
        <v>0</v>
      </c>
      <c r="G3136" s="1">
        <f>VLOOKUP(A3136+1/48,Interface!$B$118:$D$483,3)</f>
        <v>7</v>
      </c>
      <c r="H3136" s="1">
        <f t="shared" si="275"/>
        <v>3</v>
      </c>
      <c r="I3136" s="1">
        <f t="shared" si="274"/>
        <v>5</v>
      </c>
    </row>
    <row r="3137" spans="1:9" x14ac:dyDescent="0.35">
      <c r="A3137" s="321">
        <f t="shared" si="272"/>
        <v>42134.208333325812</v>
      </c>
      <c r="B3137" s="303"/>
      <c r="C3137" s="303">
        <v>3102</v>
      </c>
      <c r="D3137" s="304">
        <f>INDEX(Method_calculation!$J$161:$L$184,Output_interface!I3137,Output_interface!H3137)</f>
        <v>0</v>
      </c>
      <c r="E3137" s="304">
        <f>INDEX(Method_calculation!$J$194:$L$217,Output_interface!I3137,Output_interface!H3137)</f>
        <v>0</v>
      </c>
      <c r="G3137" s="1">
        <f>VLOOKUP(A3137+1/48,Interface!$B$118:$D$483,3)</f>
        <v>7</v>
      </c>
      <c r="H3137" s="1">
        <f t="shared" si="275"/>
        <v>3</v>
      </c>
      <c r="I3137" s="1">
        <f t="shared" si="274"/>
        <v>6</v>
      </c>
    </row>
    <row r="3138" spans="1:9" x14ac:dyDescent="0.35">
      <c r="A3138" s="321">
        <f t="shared" si="272"/>
        <v>42134.249999992477</v>
      </c>
      <c r="B3138" s="303"/>
      <c r="C3138" s="303">
        <v>3103</v>
      </c>
      <c r="D3138" s="304">
        <f>INDEX(Method_calculation!$J$161:$L$184,Output_interface!I3138,Output_interface!H3138)</f>
        <v>0</v>
      </c>
      <c r="E3138" s="304">
        <f>INDEX(Method_calculation!$J$194:$L$217,Output_interface!I3138,Output_interface!H3138)</f>
        <v>0</v>
      </c>
      <c r="G3138" s="1">
        <f>VLOOKUP(A3138+1/48,Interface!$B$118:$D$483,3)</f>
        <v>7</v>
      </c>
      <c r="H3138" s="1">
        <f t="shared" si="275"/>
        <v>3</v>
      </c>
      <c r="I3138" s="1">
        <f t="shared" si="274"/>
        <v>7</v>
      </c>
    </row>
    <row r="3139" spans="1:9" x14ac:dyDescent="0.35">
      <c r="A3139" s="321">
        <f t="shared" si="272"/>
        <v>42134.291666659141</v>
      </c>
      <c r="B3139" s="303"/>
      <c r="C3139" s="303">
        <v>3104</v>
      </c>
      <c r="D3139" s="304">
        <f>INDEX(Method_calculation!$J$161:$L$184,Output_interface!I3139,Output_interface!H3139)</f>
        <v>0</v>
      </c>
      <c r="E3139" s="304">
        <f>INDEX(Method_calculation!$J$194:$L$217,Output_interface!I3139,Output_interface!H3139)</f>
        <v>0</v>
      </c>
      <c r="G3139" s="1">
        <f>VLOOKUP(A3139+1/48,Interface!$B$118:$D$483,3)</f>
        <v>7</v>
      </c>
      <c r="H3139" s="1">
        <f t="shared" si="275"/>
        <v>3</v>
      </c>
      <c r="I3139" s="1">
        <f t="shared" si="274"/>
        <v>8</v>
      </c>
    </row>
    <row r="3140" spans="1:9" x14ac:dyDescent="0.35">
      <c r="A3140" s="321">
        <f t="shared" si="272"/>
        <v>42134.333333325805</v>
      </c>
      <c r="B3140" s="303"/>
      <c r="C3140" s="303">
        <v>3105</v>
      </c>
      <c r="D3140" s="304">
        <f>INDEX(Method_calculation!$J$161:$L$184,Output_interface!I3140,Output_interface!H3140)</f>
        <v>0</v>
      </c>
      <c r="E3140" s="304">
        <f>INDEX(Method_calculation!$J$194:$L$217,Output_interface!I3140,Output_interface!H3140)</f>
        <v>0</v>
      </c>
      <c r="G3140" s="1">
        <f>VLOOKUP(A3140+1/48,Interface!$B$118:$D$483,3)</f>
        <v>7</v>
      </c>
      <c r="H3140" s="1">
        <f t="shared" si="275"/>
        <v>3</v>
      </c>
      <c r="I3140" s="1">
        <f t="shared" si="274"/>
        <v>9</v>
      </c>
    </row>
    <row r="3141" spans="1:9" x14ac:dyDescent="0.35">
      <c r="A3141" s="321">
        <f t="shared" si="272"/>
        <v>42134.374999992469</v>
      </c>
      <c r="B3141" s="303"/>
      <c r="C3141" s="303">
        <v>3106</v>
      </c>
      <c r="D3141" s="304">
        <f>INDEX(Method_calculation!$J$161:$L$184,Output_interface!I3141,Output_interface!H3141)</f>
        <v>0</v>
      </c>
      <c r="E3141" s="304">
        <f>INDEX(Method_calculation!$J$194:$L$217,Output_interface!I3141,Output_interface!H3141)</f>
        <v>0</v>
      </c>
      <c r="G3141" s="1">
        <f>VLOOKUP(A3141+1/48,Interface!$B$118:$D$483,3)</f>
        <v>7</v>
      </c>
      <c r="H3141" s="1">
        <f t="shared" si="275"/>
        <v>3</v>
      </c>
      <c r="I3141" s="1">
        <f t="shared" si="274"/>
        <v>10</v>
      </c>
    </row>
    <row r="3142" spans="1:9" x14ac:dyDescent="0.35">
      <c r="A3142" s="321">
        <f t="shared" si="272"/>
        <v>42134.416666659134</v>
      </c>
      <c r="B3142" s="303"/>
      <c r="C3142" s="303">
        <v>3107</v>
      </c>
      <c r="D3142" s="304">
        <f>INDEX(Method_calculation!$J$161:$L$184,Output_interface!I3142,Output_interface!H3142)</f>
        <v>0</v>
      </c>
      <c r="E3142" s="304">
        <f>INDEX(Method_calculation!$J$194:$L$217,Output_interface!I3142,Output_interface!H3142)</f>
        <v>0</v>
      </c>
      <c r="G3142" s="1">
        <f>VLOOKUP(A3142+1/48,Interface!$B$118:$D$483,3)</f>
        <v>7</v>
      </c>
      <c r="H3142" s="1">
        <f t="shared" si="275"/>
        <v>3</v>
      </c>
      <c r="I3142" s="1">
        <f t="shared" si="274"/>
        <v>11</v>
      </c>
    </row>
    <row r="3143" spans="1:9" x14ac:dyDescent="0.35">
      <c r="A3143" s="321">
        <f t="shared" si="272"/>
        <v>42134.458333325798</v>
      </c>
      <c r="B3143" s="303"/>
      <c r="C3143" s="303">
        <v>3108</v>
      </c>
      <c r="D3143" s="304">
        <f>INDEX(Method_calculation!$J$161:$L$184,Output_interface!I3143,Output_interface!H3143)</f>
        <v>0</v>
      </c>
      <c r="E3143" s="304">
        <f>INDEX(Method_calculation!$J$194:$L$217,Output_interface!I3143,Output_interface!H3143)</f>
        <v>0</v>
      </c>
      <c r="G3143" s="1">
        <f>VLOOKUP(A3143+1/48,Interface!$B$118:$D$483,3)</f>
        <v>7</v>
      </c>
      <c r="H3143" s="1">
        <f t="shared" si="275"/>
        <v>3</v>
      </c>
      <c r="I3143" s="1">
        <f t="shared" si="274"/>
        <v>12</v>
      </c>
    </row>
    <row r="3144" spans="1:9" x14ac:dyDescent="0.35">
      <c r="A3144" s="321">
        <f t="shared" si="272"/>
        <v>42134.499999992462</v>
      </c>
      <c r="B3144" s="303"/>
      <c r="C3144" s="303">
        <v>3109</v>
      </c>
      <c r="D3144" s="304">
        <f>INDEX(Method_calculation!$J$161:$L$184,Output_interface!I3144,Output_interface!H3144)</f>
        <v>0</v>
      </c>
      <c r="E3144" s="304">
        <f>INDEX(Method_calculation!$J$194:$L$217,Output_interface!I3144,Output_interface!H3144)</f>
        <v>0</v>
      </c>
      <c r="G3144" s="1">
        <f>VLOOKUP(A3144+1/48,Interface!$B$118:$D$483,3)</f>
        <v>7</v>
      </c>
      <c r="H3144" s="1">
        <f t="shared" si="275"/>
        <v>3</v>
      </c>
      <c r="I3144" s="1">
        <f t="shared" si="274"/>
        <v>13</v>
      </c>
    </row>
    <row r="3145" spans="1:9" x14ac:dyDescent="0.35">
      <c r="A3145" s="321">
        <f t="shared" si="272"/>
        <v>42134.541666659126</v>
      </c>
      <c r="B3145" s="303"/>
      <c r="C3145" s="303">
        <v>3110</v>
      </c>
      <c r="D3145" s="304">
        <f>INDEX(Method_calculation!$J$161:$L$184,Output_interface!I3145,Output_interface!H3145)</f>
        <v>0</v>
      </c>
      <c r="E3145" s="304">
        <f>INDEX(Method_calculation!$J$194:$L$217,Output_interface!I3145,Output_interface!H3145)</f>
        <v>0</v>
      </c>
      <c r="G3145" s="1">
        <f>VLOOKUP(A3145+1/48,Interface!$B$118:$D$483,3)</f>
        <v>7</v>
      </c>
      <c r="H3145" s="1">
        <f t="shared" si="275"/>
        <v>3</v>
      </c>
      <c r="I3145" s="1">
        <f t="shared" si="274"/>
        <v>14</v>
      </c>
    </row>
    <row r="3146" spans="1:9" x14ac:dyDescent="0.35">
      <c r="A3146" s="321">
        <f t="shared" si="272"/>
        <v>42134.583333325791</v>
      </c>
      <c r="B3146" s="303"/>
      <c r="C3146" s="303">
        <v>3111</v>
      </c>
      <c r="D3146" s="304">
        <f>INDEX(Method_calculation!$J$161:$L$184,Output_interface!I3146,Output_interface!H3146)</f>
        <v>0</v>
      </c>
      <c r="E3146" s="304">
        <f>INDEX(Method_calculation!$J$194:$L$217,Output_interface!I3146,Output_interface!H3146)</f>
        <v>0</v>
      </c>
      <c r="G3146" s="1">
        <f>VLOOKUP(A3146+1/48,Interface!$B$118:$D$483,3)</f>
        <v>7</v>
      </c>
      <c r="H3146" s="1">
        <f t="shared" si="275"/>
        <v>3</v>
      </c>
      <c r="I3146" s="1">
        <f t="shared" si="274"/>
        <v>15</v>
      </c>
    </row>
    <row r="3147" spans="1:9" x14ac:dyDescent="0.35">
      <c r="A3147" s="321">
        <f t="shared" si="272"/>
        <v>42134.624999992455</v>
      </c>
      <c r="B3147" s="303"/>
      <c r="C3147" s="303">
        <v>3112</v>
      </c>
      <c r="D3147" s="304">
        <f>INDEX(Method_calculation!$J$161:$L$184,Output_interface!I3147,Output_interface!H3147)</f>
        <v>0</v>
      </c>
      <c r="E3147" s="304">
        <f>INDEX(Method_calculation!$J$194:$L$217,Output_interface!I3147,Output_interface!H3147)</f>
        <v>0</v>
      </c>
      <c r="G3147" s="1">
        <f>VLOOKUP(A3147+1/48,Interface!$B$118:$D$483,3)</f>
        <v>7</v>
      </c>
      <c r="H3147" s="1">
        <f t="shared" si="275"/>
        <v>3</v>
      </c>
      <c r="I3147" s="1">
        <f t="shared" si="274"/>
        <v>16</v>
      </c>
    </row>
    <row r="3148" spans="1:9" x14ac:dyDescent="0.35">
      <c r="A3148" s="321">
        <f t="shared" si="272"/>
        <v>42134.666666659119</v>
      </c>
      <c r="B3148" s="303"/>
      <c r="C3148" s="303">
        <v>3113</v>
      </c>
      <c r="D3148" s="304">
        <f>INDEX(Method_calculation!$J$161:$L$184,Output_interface!I3148,Output_interface!H3148)</f>
        <v>0</v>
      </c>
      <c r="E3148" s="304">
        <f>INDEX(Method_calculation!$J$194:$L$217,Output_interface!I3148,Output_interface!H3148)</f>
        <v>0</v>
      </c>
      <c r="G3148" s="1">
        <f>VLOOKUP(A3148+1/48,Interface!$B$118:$D$483,3)</f>
        <v>7</v>
      </c>
      <c r="H3148" s="1">
        <f t="shared" si="275"/>
        <v>3</v>
      </c>
      <c r="I3148" s="1">
        <f t="shared" si="274"/>
        <v>17</v>
      </c>
    </row>
    <row r="3149" spans="1:9" x14ac:dyDescent="0.35">
      <c r="A3149" s="321">
        <f t="shared" si="272"/>
        <v>42134.708333325783</v>
      </c>
      <c r="B3149" s="303"/>
      <c r="C3149" s="303">
        <v>3114</v>
      </c>
      <c r="D3149" s="304">
        <f>INDEX(Method_calculation!$J$161:$L$184,Output_interface!I3149,Output_interface!H3149)</f>
        <v>0</v>
      </c>
      <c r="E3149" s="304">
        <f>INDEX(Method_calculation!$J$194:$L$217,Output_interface!I3149,Output_interface!H3149)</f>
        <v>0</v>
      </c>
      <c r="G3149" s="1">
        <f>VLOOKUP(A3149+1/48,Interface!$B$118:$D$483,3)</f>
        <v>7</v>
      </c>
      <c r="H3149" s="1">
        <f t="shared" si="275"/>
        <v>3</v>
      </c>
      <c r="I3149" s="1">
        <f t="shared" si="274"/>
        <v>18</v>
      </c>
    </row>
    <row r="3150" spans="1:9" x14ac:dyDescent="0.35">
      <c r="A3150" s="321">
        <f t="shared" si="272"/>
        <v>42134.749999992448</v>
      </c>
      <c r="B3150" s="303"/>
      <c r="C3150" s="303">
        <v>3115</v>
      </c>
      <c r="D3150" s="304">
        <f>INDEX(Method_calculation!$J$161:$L$184,Output_interface!I3150,Output_interface!H3150)</f>
        <v>0</v>
      </c>
      <c r="E3150" s="304">
        <f>INDEX(Method_calculation!$J$194:$L$217,Output_interface!I3150,Output_interface!H3150)</f>
        <v>0</v>
      </c>
      <c r="G3150" s="1">
        <f>VLOOKUP(A3150+1/48,Interface!$B$118:$D$483,3)</f>
        <v>7</v>
      </c>
      <c r="H3150" s="1">
        <f t="shared" si="275"/>
        <v>3</v>
      </c>
      <c r="I3150" s="1">
        <f t="shared" si="274"/>
        <v>19</v>
      </c>
    </row>
    <row r="3151" spans="1:9" x14ac:dyDescent="0.35">
      <c r="A3151" s="321">
        <f t="shared" si="272"/>
        <v>42134.791666659112</v>
      </c>
      <c r="B3151" s="303"/>
      <c r="C3151" s="303">
        <v>3116</v>
      </c>
      <c r="D3151" s="304">
        <f>INDEX(Method_calculation!$J$161:$L$184,Output_interface!I3151,Output_interface!H3151)</f>
        <v>0</v>
      </c>
      <c r="E3151" s="304">
        <f>INDEX(Method_calculation!$J$194:$L$217,Output_interface!I3151,Output_interface!H3151)</f>
        <v>0</v>
      </c>
      <c r="G3151" s="1">
        <f>VLOOKUP(A3151+1/48,Interface!$B$118:$D$483,3)</f>
        <v>7</v>
      </c>
      <c r="H3151" s="1">
        <f t="shared" si="275"/>
        <v>3</v>
      </c>
      <c r="I3151" s="1">
        <f t="shared" si="274"/>
        <v>20</v>
      </c>
    </row>
    <row r="3152" spans="1:9" x14ac:dyDescent="0.35">
      <c r="A3152" s="321">
        <f t="shared" ref="A3152:A3215" si="277">+A3151+1/24</f>
        <v>42134.833333325776</v>
      </c>
      <c r="B3152" s="303"/>
      <c r="C3152" s="303">
        <v>3117</v>
      </c>
      <c r="D3152" s="304">
        <f>INDEX(Method_calculation!$J$161:$L$184,Output_interface!I3152,Output_interface!H3152)</f>
        <v>0</v>
      </c>
      <c r="E3152" s="304">
        <f>INDEX(Method_calculation!$J$194:$L$217,Output_interface!I3152,Output_interface!H3152)</f>
        <v>0</v>
      </c>
      <c r="G3152" s="1">
        <f>VLOOKUP(A3152+1/48,Interface!$B$118:$D$483,3)</f>
        <v>7</v>
      </c>
      <c r="H3152" s="1">
        <f t="shared" si="275"/>
        <v>3</v>
      </c>
      <c r="I3152" s="1">
        <f t="shared" si="274"/>
        <v>21</v>
      </c>
    </row>
    <row r="3153" spans="1:9" x14ac:dyDescent="0.35">
      <c r="A3153" s="321">
        <f t="shared" si="277"/>
        <v>42134.87499999244</v>
      </c>
      <c r="B3153" s="303"/>
      <c r="C3153" s="303">
        <v>3118</v>
      </c>
      <c r="D3153" s="304">
        <f>INDEX(Method_calculation!$J$161:$L$184,Output_interface!I3153,Output_interface!H3153)</f>
        <v>0</v>
      </c>
      <c r="E3153" s="304">
        <f>INDEX(Method_calculation!$J$194:$L$217,Output_interface!I3153,Output_interface!H3153)</f>
        <v>0</v>
      </c>
      <c r="G3153" s="1">
        <f>VLOOKUP(A3153+1/48,Interface!$B$118:$D$483,3)</f>
        <v>7</v>
      </c>
      <c r="H3153" s="1">
        <f t="shared" si="275"/>
        <v>3</v>
      </c>
      <c r="I3153" s="1">
        <f t="shared" si="274"/>
        <v>22</v>
      </c>
    </row>
    <row r="3154" spans="1:9" x14ac:dyDescent="0.35">
      <c r="A3154" s="321">
        <f t="shared" si="277"/>
        <v>42134.916666659105</v>
      </c>
      <c r="B3154" s="303"/>
      <c r="C3154" s="303">
        <v>3119</v>
      </c>
      <c r="D3154" s="304">
        <f>INDEX(Method_calculation!$J$161:$L$184,Output_interface!I3154,Output_interface!H3154)</f>
        <v>0</v>
      </c>
      <c r="E3154" s="304">
        <f>INDEX(Method_calculation!$J$194:$L$217,Output_interface!I3154,Output_interface!H3154)</f>
        <v>0</v>
      </c>
      <c r="G3154" s="1">
        <f>VLOOKUP(A3154+1/48,Interface!$B$118:$D$483,3)</f>
        <v>7</v>
      </c>
      <c r="H3154" s="1">
        <f t="shared" si="275"/>
        <v>3</v>
      </c>
      <c r="I3154" s="1">
        <f t="shared" si="274"/>
        <v>23</v>
      </c>
    </row>
    <row r="3155" spans="1:9" x14ac:dyDescent="0.35">
      <c r="A3155" s="322">
        <f t="shared" si="277"/>
        <v>42134.958333325769</v>
      </c>
      <c r="B3155" s="306"/>
      <c r="C3155" s="306">
        <v>3120</v>
      </c>
      <c r="D3155" s="307">
        <f>INDEX(Method_calculation!$J$161:$L$184,Output_interface!I3155,Output_interface!H3155)</f>
        <v>0</v>
      </c>
      <c r="E3155" s="307">
        <f>INDEX(Method_calculation!$J$194:$L$217,Output_interface!I3155,Output_interface!H3155)</f>
        <v>0</v>
      </c>
      <c r="G3155" s="1">
        <f>VLOOKUP(A3155+1/48,Interface!$B$118:$D$483,3)</f>
        <v>7</v>
      </c>
      <c r="H3155" s="1">
        <f t="shared" si="275"/>
        <v>3</v>
      </c>
      <c r="I3155" s="1">
        <f t="shared" si="274"/>
        <v>24</v>
      </c>
    </row>
    <row r="3156" spans="1:9" x14ac:dyDescent="0.35">
      <c r="A3156" s="299">
        <f t="shared" si="277"/>
        <v>42134.999999992433</v>
      </c>
      <c r="B3156" s="300" t="str">
        <f t="shared" ref="B3156" si="278">INDEX($H$27:$H$29,H3156)</f>
        <v>Workday</v>
      </c>
      <c r="C3156" s="300">
        <v>3121</v>
      </c>
      <c r="D3156" s="301">
        <f>INDEX(Method_calculation!$J$161:$L$184,Output_interface!I3156,Output_interface!H3156)</f>
        <v>0</v>
      </c>
      <c r="E3156" s="301">
        <f>INDEX(Method_calculation!$J$194:$L$217,Output_interface!I3156,Output_interface!H3156)</f>
        <v>0</v>
      </c>
      <c r="G3156" s="1">
        <f>VLOOKUP(A3156+1/48,Interface!$B$118:$D$483,3)</f>
        <v>1</v>
      </c>
      <c r="H3156" s="1">
        <f t="shared" si="275"/>
        <v>1</v>
      </c>
      <c r="I3156" s="1">
        <f t="shared" si="274"/>
        <v>1</v>
      </c>
    </row>
    <row r="3157" spans="1:9" x14ac:dyDescent="0.35">
      <c r="A3157" s="321">
        <f t="shared" si="277"/>
        <v>42135.041666659097</v>
      </c>
      <c r="B3157" s="303"/>
      <c r="C3157" s="303">
        <v>3122</v>
      </c>
      <c r="D3157" s="304">
        <f>INDEX(Method_calculation!$J$161:$L$184,Output_interface!I3157,Output_interface!H3157)</f>
        <v>0</v>
      </c>
      <c r="E3157" s="304">
        <f>INDEX(Method_calculation!$J$194:$L$217,Output_interface!I3157,Output_interface!H3157)</f>
        <v>0</v>
      </c>
      <c r="G3157" s="1">
        <f>VLOOKUP(A3157+1/48,Interface!$B$118:$D$483,3)</f>
        <v>1</v>
      </c>
      <c r="H3157" s="1">
        <f t="shared" si="275"/>
        <v>1</v>
      </c>
      <c r="I3157" s="1">
        <f t="shared" si="274"/>
        <v>2</v>
      </c>
    </row>
    <row r="3158" spans="1:9" x14ac:dyDescent="0.35">
      <c r="A3158" s="321">
        <f t="shared" si="277"/>
        <v>42135.083333325761</v>
      </c>
      <c r="B3158" s="303"/>
      <c r="C3158" s="303">
        <v>3123</v>
      </c>
      <c r="D3158" s="304">
        <f>INDEX(Method_calculation!$J$161:$L$184,Output_interface!I3158,Output_interface!H3158)</f>
        <v>0</v>
      </c>
      <c r="E3158" s="304">
        <f>INDEX(Method_calculation!$J$194:$L$217,Output_interface!I3158,Output_interface!H3158)</f>
        <v>0</v>
      </c>
      <c r="G3158" s="1">
        <f>VLOOKUP(A3158+1/48,Interface!$B$118:$D$483,3)</f>
        <v>1</v>
      </c>
      <c r="H3158" s="1">
        <f t="shared" si="275"/>
        <v>1</v>
      </c>
      <c r="I3158" s="1">
        <f t="shared" si="274"/>
        <v>3</v>
      </c>
    </row>
    <row r="3159" spans="1:9" x14ac:dyDescent="0.35">
      <c r="A3159" s="321">
        <f t="shared" si="277"/>
        <v>42135.124999992426</v>
      </c>
      <c r="B3159" s="303"/>
      <c r="C3159" s="303">
        <v>3124</v>
      </c>
      <c r="D3159" s="304">
        <f>INDEX(Method_calculation!$J$161:$L$184,Output_interface!I3159,Output_interface!H3159)</f>
        <v>0</v>
      </c>
      <c r="E3159" s="304">
        <f>INDEX(Method_calculation!$J$194:$L$217,Output_interface!I3159,Output_interface!H3159)</f>
        <v>0</v>
      </c>
      <c r="G3159" s="1">
        <f>VLOOKUP(A3159+1/48,Interface!$B$118:$D$483,3)</f>
        <v>1</v>
      </c>
      <c r="H3159" s="1">
        <f t="shared" si="275"/>
        <v>1</v>
      </c>
      <c r="I3159" s="1">
        <f t="shared" si="274"/>
        <v>4</v>
      </c>
    </row>
    <row r="3160" spans="1:9" x14ac:dyDescent="0.35">
      <c r="A3160" s="321">
        <f t="shared" si="277"/>
        <v>42135.16666665909</v>
      </c>
      <c r="B3160" s="303"/>
      <c r="C3160" s="303">
        <v>3125</v>
      </c>
      <c r="D3160" s="304">
        <f>INDEX(Method_calculation!$J$161:$L$184,Output_interface!I3160,Output_interface!H3160)</f>
        <v>0</v>
      </c>
      <c r="E3160" s="304">
        <f>INDEX(Method_calculation!$J$194:$L$217,Output_interface!I3160,Output_interface!H3160)</f>
        <v>0</v>
      </c>
      <c r="G3160" s="1">
        <f>VLOOKUP(A3160+1/48,Interface!$B$118:$D$483,3)</f>
        <v>1</v>
      </c>
      <c r="H3160" s="1">
        <f t="shared" si="275"/>
        <v>1</v>
      </c>
      <c r="I3160" s="1">
        <f t="shared" si="274"/>
        <v>5</v>
      </c>
    </row>
    <row r="3161" spans="1:9" x14ac:dyDescent="0.35">
      <c r="A3161" s="321">
        <f t="shared" si="277"/>
        <v>42135.208333325754</v>
      </c>
      <c r="B3161" s="303"/>
      <c r="C3161" s="303">
        <v>3126</v>
      </c>
      <c r="D3161" s="304">
        <f>INDEX(Method_calculation!$J$161:$L$184,Output_interface!I3161,Output_interface!H3161)</f>
        <v>0</v>
      </c>
      <c r="E3161" s="304">
        <f>INDEX(Method_calculation!$J$194:$L$217,Output_interface!I3161,Output_interface!H3161)</f>
        <v>0</v>
      </c>
      <c r="G3161" s="1">
        <f>VLOOKUP(A3161+1/48,Interface!$B$118:$D$483,3)</f>
        <v>1</v>
      </c>
      <c r="H3161" s="1">
        <f t="shared" si="275"/>
        <v>1</v>
      </c>
      <c r="I3161" s="1">
        <f t="shared" si="274"/>
        <v>6</v>
      </c>
    </row>
    <row r="3162" spans="1:9" x14ac:dyDescent="0.35">
      <c r="A3162" s="321">
        <f t="shared" si="277"/>
        <v>42135.249999992418</v>
      </c>
      <c r="B3162" s="303"/>
      <c r="C3162" s="303">
        <v>3127</v>
      </c>
      <c r="D3162" s="304">
        <f>INDEX(Method_calculation!$J$161:$L$184,Output_interface!I3162,Output_interface!H3162)</f>
        <v>0</v>
      </c>
      <c r="E3162" s="304">
        <f>INDEX(Method_calculation!$J$194:$L$217,Output_interface!I3162,Output_interface!H3162)</f>
        <v>0</v>
      </c>
      <c r="G3162" s="1">
        <f>VLOOKUP(A3162+1/48,Interface!$B$118:$D$483,3)</f>
        <v>1</v>
      </c>
      <c r="H3162" s="1">
        <f t="shared" si="275"/>
        <v>1</v>
      </c>
      <c r="I3162" s="1">
        <f t="shared" si="274"/>
        <v>7</v>
      </c>
    </row>
    <row r="3163" spans="1:9" x14ac:dyDescent="0.35">
      <c r="A3163" s="321">
        <f t="shared" si="277"/>
        <v>42135.291666659083</v>
      </c>
      <c r="B3163" s="303"/>
      <c r="C3163" s="303">
        <v>3128</v>
      </c>
      <c r="D3163" s="304">
        <f>INDEX(Method_calculation!$J$161:$L$184,Output_interface!I3163,Output_interface!H3163)</f>
        <v>0</v>
      </c>
      <c r="E3163" s="304">
        <f>INDEX(Method_calculation!$J$194:$L$217,Output_interface!I3163,Output_interface!H3163)</f>
        <v>0</v>
      </c>
      <c r="G3163" s="1">
        <f>VLOOKUP(A3163+1/48,Interface!$B$118:$D$483,3)</f>
        <v>1</v>
      </c>
      <c r="H3163" s="1">
        <f t="shared" si="275"/>
        <v>1</v>
      </c>
      <c r="I3163" s="1">
        <f t="shared" si="274"/>
        <v>8</v>
      </c>
    </row>
    <row r="3164" spans="1:9" x14ac:dyDescent="0.35">
      <c r="A3164" s="321">
        <f t="shared" si="277"/>
        <v>42135.333333325747</v>
      </c>
      <c r="B3164" s="303"/>
      <c r="C3164" s="303">
        <v>3129</v>
      </c>
      <c r="D3164" s="304">
        <f>INDEX(Method_calculation!$J$161:$L$184,Output_interface!I3164,Output_interface!H3164)</f>
        <v>0</v>
      </c>
      <c r="E3164" s="304">
        <f>INDEX(Method_calculation!$J$194:$L$217,Output_interface!I3164,Output_interface!H3164)</f>
        <v>0</v>
      </c>
      <c r="G3164" s="1">
        <f>VLOOKUP(A3164+1/48,Interface!$B$118:$D$483,3)</f>
        <v>1</v>
      </c>
      <c r="H3164" s="1">
        <f t="shared" si="275"/>
        <v>1</v>
      </c>
      <c r="I3164" s="1">
        <f t="shared" si="274"/>
        <v>9</v>
      </c>
    </row>
    <row r="3165" spans="1:9" x14ac:dyDescent="0.35">
      <c r="A3165" s="321">
        <f t="shared" si="277"/>
        <v>42135.374999992411</v>
      </c>
      <c r="B3165" s="303"/>
      <c r="C3165" s="303">
        <v>3130</v>
      </c>
      <c r="D3165" s="304">
        <f>INDEX(Method_calculation!$J$161:$L$184,Output_interface!I3165,Output_interface!H3165)</f>
        <v>0</v>
      </c>
      <c r="E3165" s="304">
        <f>INDEX(Method_calculation!$J$194:$L$217,Output_interface!I3165,Output_interface!H3165)</f>
        <v>0</v>
      </c>
      <c r="G3165" s="1">
        <f>VLOOKUP(A3165+1/48,Interface!$B$118:$D$483,3)</f>
        <v>1</v>
      </c>
      <c r="H3165" s="1">
        <f t="shared" si="275"/>
        <v>1</v>
      </c>
      <c r="I3165" s="1">
        <f t="shared" si="274"/>
        <v>10</v>
      </c>
    </row>
    <row r="3166" spans="1:9" x14ac:dyDescent="0.35">
      <c r="A3166" s="321">
        <f t="shared" si="277"/>
        <v>42135.416666659075</v>
      </c>
      <c r="B3166" s="303"/>
      <c r="C3166" s="303">
        <v>3131</v>
      </c>
      <c r="D3166" s="304">
        <f>INDEX(Method_calculation!$J$161:$L$184,Output_interface!I3166,Output_interface!H3166)</f>
        <v>0</v>
      </c>
      <c r="E3166" s="304">
        <f>INDEX(Method_calculation!$J$194:$L$217,Output_interface!I3166,Output_interface!H3166)</f>
        <v>0</v>
      </c>
      <c r="G3166" s="1">
        <f>VLOOKUP(A3166+1/48,Interface!$B$118:$D$483,3)</f>
        <v>1</v>
      </c>
      <c r="H3166" s="1">
        <f t="shared" si="275"/>
        <v>1</v>
      </c>
      <c r="I3166" s="1">
        <f t="shared" si="274"/>
        <v>11</v>
      </c>
    </row>
    <row r="3167" spans="1:9" x14ac:dyDescent="0.35">
      <c r="A3167" s="321">
        <f t="shared" si="277"/>
        <v>42135.45833332574</v>
      </c>
      <c r="B3167" s="303"/>
      <c r="C3167" s="303">
        <v>3132</v>
      </c>
      <c r="D3167" s="304">
        <f>INDEX(Method_calculation!$J$161:$L$184,Output_interface!I3167,Output_interface!H3167)</f>
        <v>0</v>
      </c>
      <c r="E3167" s="304">
        <f>INDEX(Method_calculation!$J$194:$L$217,Output_interface!I3167,Output_interface!H3167)</f>
        <v>0</v>
      </c>
      <c r="G3167" s="1">
        <f>VLOOKUP(A3167+1/48,Interface!$B$118:$D$483,3)</f>
        <v>1</v>
      </c>
      <c r="H3167" s="1">
        <f t="shared" si="275"/>
        <v>1</v>
      </c>
      <c r="I3167" s="1">
        <f t="shared" si="274"/>
        <v>12</v>
      </c>
    </row>
    <row r="3168" spans="1:9" x14ac:dyDescent="0.35">
      <c r="A3168" s="321">
        <f t="shared" si="277"/>
        <v>42135.499999992404</v>
      </c>
      <c r="B3168" s="303"/>
      <c r="C3168" s="303">
        <v>3133</v>
      </c>
      <c r="D3168" s="304">
        <f>INDEX(Method_calculation!$J$161:$L$184,Output_interface!I3168,Output_interface!H3168)</f>
        <v>0</v>
      </c>
      <c r="E3168" s="304">
        <f>INDEX(Method_calculation!$J$194:$L$217,Output_interface!I3168,Output_interface!H3168)</f>
        <v>0</v>
      </c>
      <c r="G3168" s="1">
        <f>VLOOKUP(A3168+1/48,Interface!$B$118:$D$483,3)</f>
        <v>1</v>
      </c>
      <c r="H3168" s="1">
        <f t="shared" si="275"/>
        <v>1</v>
      </c>
      <c r="I3168" s="1">
        <f t="shared" si="274"/>
        <v>13</v>
      </c>
    </row>
    <row r="3169" spans="1:9" x14ac:dyDescent="0.35">
      <c r="A3169" s="321">
        <f t="shared" si="277"/>
        <v>42135.541666659068</v>
      </c>
      <c r="B3169" s="303"/>
      <c r="C3169" s="303">
        <v>3134</v>
      </c>
      <c r="D3169" s="304">
        <f>INDEX(Method_calculation!$J$161:$L$184,Output_interface!I3169,Output_interface!H3169)</f>
        <v>0</v>
      </c>
      <c r="E3169" s="304">
        <f>INDEX(Method_calculation!$J$194:$L$217,Output_interface!I3169,Output_interface!H3169)</f>
        <v>0</v>
      </c>
      <c r="G3169" s="1">
        <f>VLOOKUP(A3169+1/48,Interface!$B$118:$D$483,3)</f>
        <v>1</v>
      </c>
      <c r="H3169" s="1">
        <f t="shared" si="275"/>
        <v>1</v>
      </c>
      <c r="I3169" s="1">
        <f t="shared" si="274"/>
        <v>14</v>
      </c>
    </row>
    <row r="3170" spans="1:9" x14ac:dyDescent="0.35">
      <c r="A3170" s="321">
        <f t="shared" si="277"/>
        <v>42135.583333325732</v>
      </c>
      <c r="B3170" s="303"/>
      <c r="C3170" s="303">
        <v>3135</v>
      </c>
      <c r="D3170" s="304">
        <f>INDEX(Method_calculation!$J$161:$L$184,Output_interface!I3170,Output_interface!H3170)</f>
        <v>0</v>
      </c>
      <c r="E3170" s="304">
        <f>INDEX(Method_calculation!$J$194:$L$217,Output_interface!I3170,Output_interface!H3170)</f>
        <v>0</v>
      </c>
      <c r="G3170" s="1">
        <f>VLOOKUP(A3170+1/48,Interface!$B$118:$D$483,3)</f>
        <v>1</v>
      </c>
      <c r="H3170" s="1">
        <f t="shared" si="275"/>
        <v>1</v>
      </c>
      <c r="I3170" s="1">
        <f t="shared" si="274"/>
        <v>15</v>
      </c>
    </row>
    <row r="3171" spans="1:9" x14ac:dyDescent="0.35">
      <c r="A3171" s="321">
        <f t="shared" si="277"/>
        <v>42135.624999992397</v>
      </c>
      <c r="B3171" s="303"/>
      <c r="C3171" s="303">
        <v>3136</v>
      </c>
      <c r="D3171" s="304">
        <f>INDEX(Method_calculation!$J$161:$L$184,Output_interface!I3171,Output_interface!H3171)</f>
        <v>0</v>
      </c>
      <c r="E3171" s="304">
        <f>INDEX(Method_calculation!$J$194:$L$217,Output_interface!I3171,Output_interface!H3171)</f>
        <v>0</v>
      </c>
      <c r="G3171" s="1">
        <f>VLOOKUP(A3171+1/48,Interface!$B$118:$D$483,3)</f>
        <v>1</v>
      </c>
      <c r="H3171" s="1">
        <f t="shared" si="275"/>
        <v>1</v>
      </c>
      <c r="I3171" s="1">
        <f t="shared" si="274"/>
        <v>16</v>
      </c>
    </row>
    <row r="3172" spans="1:9" x14ac:dyDescent="0.35">
      <c r="A3172" s="321">
        <f t="shared" si="277"/>
        <v>42135.666666659061</v>
      </c>
      <c r="B3172" s="303"/>
      <c r="C3172" s="303">
        <v>3137</v>
      </c>
      <c r="D3172" s="304">
        <f>INDEX(Method_calculation!$J$161:$L$184,Output_interface!I3172,Output_interface!H3172)</f>
        <v>0</v>
      </c>
      <c r="E3172" s="304">
        <f>INDEX(Method_calculation!$J$194:$L$217,Output_interface!I3172,Output_interface!H3172)</f>
        <v>0</v>
      </c>
      <c r="G3172" s="1">
        <f>VLOOKUP(A3172+1/48,Interface!$B$118:$D$483,3)</f>
        <v>1</v>
      </c>
      <c r="H3172" s="1">
        <f t="shared" si="275"/>
        <v>1</v>
      </c>
      <c r="I3172" s="1">
        <f t="shared" ref="I3172:I3235" si="279">MOD(C3172-1,24)+1</f>
        <v>17</v>
      </c>
    </row>
    <row r="3173" spans="1:9" x14ac:dyDescent="0.35">
      <c r="A3173" s="321">
        <f t="shared" si="277"/>
        <v>42135.708333325725</v>
      </c>
      <c r="B3173" s="303"/>
      <c r="C3173" s="303">
        <v>3138</v>
      </c>
      <c r="D3173" s="304">
        <f>INDEX(Method_calculation!$J$161:$L$184,Output_interface!I3173,Output_interface!H3173)</f>
        <v>0</v>
      </c>
      <c r="E3173" s="304">
        <f>INDEX(Method_calculation!$J$194:$L$217,Output_interface!I3173,Output_interface!H3173)</f>
        <v>0</v>
      </c>
      <c r="G3173" s="1">
        <f>VLOOKUP(A3173+1/48,Interface!$B$118:$D$483,3)</f>
        <v>1</v>
      </c>
      <c r="H3173" s="1">
        <f t="shared" ref="H3173:H3236" si="280">IF(G3173=7,3,IF(G3173=6,2,1))</f>
        <v>1</v>
      </c>
      <c r="I3173" s="1">
        <f t="shared" si="279"/>
        <v>18</v>
      </c>
    </row>
    <row r="3174" spans="1:9" x14ac:dyDescent="0.35">
      <c r="A3174" s="321">
        <f t="shared" si="277"/>
        <v>42135.749999992389</v>
      </c>
      <c r="B3174" s="303"/>
      <c r="C3174" s="303">
        <v>3139</v>
      </c>
      <c r="D3174" s="304">
        <f>INDEX(Method_calculation!$J$161:$L$184,Output_interface!I3174,Output_interface!H3174)</f>
        <v>0</v>
      </c>
      <c r="E3174" s="304">
        <f>INDEX(Method_calculation!$J$194:$L$217,Output_interface!I3174,Output_interface!H3174)</f>
        <v>0</v>
      </c>
      <c r="G3174" s="1">
        <f>VLOOKUP(A3174+1/48,Interface!$B$118:$D$483,3)</f>
        <v>1</v>
      </c>
      <c r="H3174" s="1">
        <f t="shared" si="280"/>
        <v>1</v>
      </c>
      <c r="I3174" s="1">
        <f t="shared" si="279"/>
        <v>19</v>
      </c>
    </row>
    <row r="3175" spans="1:9" x14ac:dyDescent="0.35">
      <c r="A3175" s="321">
        <f t="shared" si="277"/>
        <v>42135.791666659054</v>
      </c>
      <c r="B3175" s="303"/>
      <c r="C3175" s="303">
        <v>3140</v>
      </c>
      <c r="D3175" s="304">
        <f>INDEX(Method_calculation!$J$161:$L$184,Output_interface!I3175,Output_interface!H3175)</f>
        <v>0</v>
      </c>
      <c r="E3175" s="304">
        <f>INDEX(Method_calculation!$J$194:$L$217,Output_interface!I3175,Output_interface!H3175)</f>
        <v>0</v>
      </c>
      <c r="G3175" s="1">
        <f>VLOOKUP(A3175+1/48,Interface!$B$118:$D$483,3)</f>
        <v>1</v>
      </c>
      <c r="H3175" s="1">
        <f t="shared" si="280"/>
        <v>1</v>
      </c>
      <c r="I3175" s="1">
        <f t="shared" si="279"/>
        <v>20</v>
      </c>
    </row>
    <row r="3176" spans="1:9" x14ac:dyDescent="0.35">
      <c r="A3176" s="321">
        <f t="shared" si="277"/>
        <v>42135.833333325718</v>
      </c>
      <c r="B3176" s="303"/>
      <c r="C3176" s="303">
        <v>3141</v>
      </c>
      <c r="D3176" s="304">
        <f>INDEX(Method_calculation!$J$161:$L$184,Output_interface!I3176,Output_interface!H3176)</f>
        <v>0</v>
      </c>
      <c r="E3176" s="304">
        <f>INDEX(Method_calculation!$J$194:$L$217,Output_interface!I3176,Output_interface!H3176)</f>
        <v>0</v>
      </c>
      <c r="G3176" s="1">
        <f>VLOOKUP(A3176+1/48,Interface!$B$118:$D$483,3)</f>
        <v>1</v>
      </c>
      <c r="H3176" s="1">
        <f t="shared" si="280"/>
        <v>1</v>
      </c>
      <c r="I3176" s="1">
        <f t="shared" si="279"/>
        <v>21</v>
      </c>
    </row>
    <row r="3177" spans="1:9" x14ac:dyDescent="0.35">
      <c r="A3177" s="321">
        <f t="shared" si="277"/>
        <v>42135.874999992382</v>
      </c>
      <c r="B3177" s="303"/>
      <c r="C3177" s="303">
        <v>3142</v>
      </c>
      <c r="D3177" s="304">
        <f>INDEX(Method_calculation!$J$161:$L$184,Output_interface!I3177,Output_interface!H3177)</f>
        <v>0</v>
      </c>
      <c r="E3177" s="304">
        <f>INDEX(Method_calculation!$J$194:$L$217,Output_interface!I3177,Output_interface!H3177)</f>
        <v>0</v>
      </c>
      <c r="G3177" s="1">
        <f>VLOOKUP(A3177+1/48,Interface!$B$118:$D$483,3)</f>
        <v>1</v>
      </c>
      <c r="H3177" s="1">
        <f t="shared" si="280"/>
        <v>1</v>
      </c>
      <c r="I3177" s="1">
        <f t="shared" si="279"/>
        <v>22</v>
      </c>
    </row>
    <row r="3178" spans="1:9" x14ac:dyDescent="0.35">
      <c r="A3178" s="321">
        <f t="shared" si="277"/>
        <v>42135.916666659046</v>
      </c>
      <c r="B3178" s="303"/>
      <c r="C3178" s="303">
        <v>3143</v>
      </c>
      <c r="D3178" s="304">
        <f>INDEX(Method_calculation!$J$161:$L$184,Output_interface!I3178,Output_interface!H3178)</f>
        <v>0</v>
      </c>
      <c r="E3178" s="304">
        <f>INDEX(Method_calculation!$J$194:$L$217,Output_interface!I3178,Output_interface!H3178)</f>
        <v>0</v>
      </c>
      <c r="G3178" s="1">
        <f>VLOOKUP(A3178+1/48,Interface!$B$118:$D$483,3)</f>
        <v>1</v>
      </c>
      <c r="H3178" s="1">
        <f t="shared" si="280"/>
        <v>1</v>
      </c>
      <c r="I3178" s="1">
        <f t="shared" si="279"/>
        <v>23</v>
      </c>
    </row>
    <row r="3179" spans="1:9" x14ac:dyDescent="0.35">
      <c r="A3179" s="322">
        <f t="shared" si="277"/>
        <v>42135.958333325711</v>
      </c>
      <c r="B3179" s="306"/>
      <c r="C3179" s="306">
        <v>3144</v>
      </c>
      <c r="D3179" s="307">
        <f>INDEX(Method_calculation!$J$161:$L$184,Output_interface!I3179,Output_interface!H3179)</f>
        <v>0</v>
      </c>
      <c r="E3179" s="307">
        <f>INDEX(Method_calculation!$J$194:$L$217,Output_interface!I3179,Output_interface!H3179)</f>
        <v>0</v>
      </c>
      <c r="G3179" s="1">
        <f>VLOOKUP(A3179+1/48,Interface!$B$118:$D$483,3)</f>
        <v>1</v>
      </c>
      <c r="H3179" s="1">
        <f t="shared" si="280"/>
        <v>1</v>
      </c>
      <c r="I3179" s="1">
        <f t="shared" si="279"/>
        <v>24</v>
      </c>
    </row>
    <row r="3180" spans="1:9" x14ac:dyDescent="0.35">
      <c r="A3180" s="299">
        <f t="shared" si="277"/>
        <v>42135.999999992375</v>
      </c>
      <c r="B3180" s="300" t="str">
        <f t="shared" ref="B3180" si="281">INDEX($H$27:$H$29,H3180)</f>
        <v>Workday</v>
      </c>
      <c r="C3180" s="300">
        <v>3145</v>
      </c>
      <c r="D3180" s="301">
        <f>INDEX(Method_calculation!$J$161:$L$184,Output_interface!I3180,Output_interface!H3180)</f>
        <v>0</v>
      </c>
      <c r="E3180" s="301">
        <f>INDEX(Method_calculation!$J$194:$L$217,Output_interface!I3180,Output_interface!H3180)</f>
        <v>0</v>
      </c>
      <c r="G3180" s="1">
        <f>VLOOKUP(A3180+1/48,Interface!$B$118:$D$483,3)</f>
        <v>2</v>
      </c>
      <c r="H3180" s="1">
        <f t="shared" si="280"/>
        <v>1</v>
      </c>
      <c r="I3180" s="1">
        <f t="shared" si="279"/>
        <v>1</v>
      </c>
    </row>
    <row r="3181" spans="1:9" x14ac:dyDescent="0.35">
      <c r="A3181" s="321">
        <f t="shared" si="277"/>
        <v>42136.041666659039</v>
      </c>
      <c r="B3181" s="303"/>
      <c r="C3181" s="303">
        <v>3146</v>
      </c>
      <c r="D3181" s="304">
        <f>INDEX(Method_calculation!$J$161:$L$184,Output_interface!I3181,Output_interface!H3181)</f>
        <v>0</v>
      </c>
      <c r="E3181" s="304">
        <f>INDEX(Method_calculation!$J$194:$L$217,Output_interface!I3181,Output_interface!H3181)</f>
        <v>0</v>
      </c>
      <c r="G3181" s="1">
        <f>VLOOKUP(A3181+1/48,Interface!$B$118:$D$483,3)</f>
        <v>2</v>
      </c>
      <c r="H3181" s="1">
        <f t="shared" si="280"/>
        <v>1</v>
      </c>
      <c r="I3181" s="1">
        <f t="shared" si="279"/>
        <v>2</v>
      </c>
    </row>
    <row r="3182" spans="1:9" x14ac:dyDescent="0.35">
      <c r="A3182" s="321">
        <f t="shared" si="277"/>
        <v>42136.083333325703</v>
      </c>
      <c r="B3182" s="303"/>
      <c r="C3182" s="303">
        <v>3147</v>
      </c>
      <c r="D3182" s="304">
        <f>INDEX(Method_calculation!$J$161:$L$184,Output_interface!I3182,Output_interface!H3182)</f>
        <v>0</v>
      </c>
      <c r="E3182" s="304">
        <f>INDEX(Method_calculation!$J$194:$L$217,Output_interface!I3182,Output_interface!H3182)</f>
        <v>0</v>
      </c>
      <c r="G3182" s="1">
        <f>VLOOKUP(A3182+1/48,Interface!$B$118:$D$483,3)</f>
        <v>2</v>
      </c>
      <c r="H3182" s="1">
        <f t="shared" si="280"/>
        <v>1</v>
      </c>
      <c r="I3182" s="1">
        <f t="shared" si="279"/>
        <v>3</v>
      </c>
    </row>
    <row r="3183" spans="1:9" x14ac:dyDescent="0.35">
      <c r="A3183" s="321">
        <f t="shared" si="277"/>
        <v>42136.124999992368</v>
      </c>
      <c r="B3183" s="303"/>
      <c r="C3183" s="303">
        <v>3148</v>
      </c>
      <c r="D3183" s="304">
        <f>INDEX(Method_calculation!$J$161:$L$184,Output_interface!I3183,Output_interface!H3183)</f>
        <v>0</v>
      </c>
      <c r="E3183" s="304">
        <f>INDEX(Method_calculation!$J$194:$L$217,Output_interface!I3183,Output_interface!H3183)</f>
        <v>0</v>
      </c>
      <c r="G3183" s="1">
        <f>VLOOKUP(A3183+1/48,Interface!$B$118:$D$483,3)</f>
        <v>2</v>
      </c>
      <c r="H3183" s="1">
        <f t="shared" si="280"/>
        <v>1</v>
      </c>
      <c r="I3183" s="1">
        <f t="shared" si="279"/>
        <v>4</v>
      </c>
    </row>
    <row r="3184" spans="1:9" x14ac:dyDescent="0.35">
      <c r="A3184" s="321">
        <f t="shared" si="277"/>
        <v>42136.166666659032</v>
      </c>
      <c r="B3184" s="303"/>
      <c r="C3184" s="303">
        <v>3149</v>
      </c>
      <c r="D3184" s="304">
        <f>INDEX(Method_calculation!$J$161:$L$184,Output_interface!I3184,Output_interface!H3184)</f>
        <v>0</v>
      </c>
      <c r="E3184" s="304">
        <f>INDEX(Method_calculation!$J$194:$L$217,Output_interface!I3184,Output_interface!H3184)</f>
        <v>0</v>
      </c>
      <c r="G3184" s="1">
        <f>VLOOKUP(A3184+1/48,Interface!$B$118:$D$483,3)</f>
        <v>2</v>
      </c>
      <c r="H3184" s="1">
        <f t="shared" si="280"/>
        <v>1</v>
      </c>
      <c r="I3184" s="1">
        <f t="shared" si="279"/>
        <v>5</v>
      </c>
    </row>
    <row r="3185" spans="1:9" x14ac:dyDescent="0.35">
      <c r="A3185" s="321">
        <f t="shared" si="277"/>
        <v>42136.208333325696</v>
      </c>
      <c r="B3185" s="303"/>
      <c r="C3185" s="303">
        <v>3150</v>
      </c>
      <c r="D3185" s="304">
        <f>INDEX(Method_calculation!$J$161:$L$184,Output_interface!I3185,Output_interface!H3185)</f>
        <v>0</v>
      </c>
      <c r="E3185" s="304">
        <f>INDEX(Method_calculation!$J$194:$L$217,Output_interface!I3185,Output_interface!H3185)</f>
        <v>0</v>
      </c>
      <c r="G3185" s="1">
        <f>VLOOKUP(A3185+1/48,Interface!$B$118:$D$483,3)</f>
        <v>2</v>
      </c>
      <c r="H3185" s="1">
        <f t="shared" si="280"/>
        <v>1</v>
      </c>
      <c r="I3185" s="1">
        <f t="shared" si="279"/>
        <v>6</v>
      </c>
    </row>
    <row r="3186" spans="1:9" x14ac:dyDescent="0.35">
      <c r="A3186" s="321">
        <f t="shared" si="277"/>
        <v>42136.24999999236</v>
      </c>
      <c r="B3186" s="303"/>
      <c r="C3186" s="303">
        <v>3151</v>
      </c>
      <c r="D3186" s="304">
        <f>INDEX(Method_calculation!$J$161:$L$184,Output_interface!I3186,Output_interface!H3186)</f>
        <v>0</v>
      </c>
      <c r="E3186" s="304">
        <f>INDEX(Method_calculation!$J$194:$L$217,Output_interface!I3186,Output_interface!H3186)</f>
        <v>0</v>
      </c>
      <c r="G3186" s="1">
        <f>VLOOKUP(A3186+1/48,Interface!$B$118:$D$483,3)</f>
        <v>2</v>
      </c>
      <c r="H3186" s="1">
        <f t="shared" si="280"/>
        <v>1</v>
      </c>
      <c r="I3186" s="1">
        <f t="shared" si="279"/>
        <v>7</v>
      </c>
    </row>
    <row r="3187" spans="1:9" x14ac:dyDescent="0.35">
      <c r="A3187" s="321">
        <f t="shared" si="277"/>
        <v>42136.291666659024</v>
      </c>
      <c r="B3187" s="303"/>
      <c r="C3187" s="303">
        <v>3152</v>
      </c>
      <c r="D3187" s="304">
        <f>INDEX(Method_calculation!$J$161:$L$184,Output_interface!I3187,Output_interface!H3187)</f>
        <v>0</v>
      </c>
      <c r="E3187" s="304">
        <f>INDEX(Method_calculation!$J$194:$L$217,Output_interface!I3187,Output_interface!H3187)</f>
        <v>0</v>
      </c>
      <c r="G3187" s="1">
        <f>VLOOKUP(A3187+1/48,Interface!$B$118:$D$483,3)</f>
        <v>2</v>
      </c>
      <c r="H3187" s="1">
        <f t="shared" si="280"/>
        <v>1</v>
      </c>
      <c r="I3187" s="1">
        <f t="shared" si="279"/>
        <v>8</v>
      </c>
    </row>
    <row r="3188" spans="1:9" x14ac:dyDescent="0.35">
      <c r="A3188" s="321">
        <f t="shared" si="277"/>
        <v>42136.333333325689</v>
      </c>
      <c r="B3188" s="303"/>
      <c r="C3188" s="303">
        <v>3153</v>
      </c>
      <c r="D3188" s="304">
        <f>INDEX(Method_calculation!$J$161:$L$184,Output_interface!I3188,Output_interface!H3188)</f>
        <v>0</v>
      </c>
      <c r="E3188" s="304">
        <f>INDEX(Method_calculation!$J$194:$L$217,Output_interface!I3188,Output_interface!H3188)</f>
        <v>0</v>
      </c>
      <c r="G3188" s="1">
        <f>VLOOKUP(A3188+1/48,Interface!$B$118:$D$483,3)</f>
        <v>2</v>
      </c>
      <c r="H3188" s="1">
        <f t="shared" si="280"/>
        <v>1</v>
      </c>
      <c r="I3188" s="1">
        <f t="shared" si="279"/>
        <v>9</v>
      </c>
    </row>
    <row r="3189" spans="1:9" x14ac:dyDescent="0.35">
      <c r="A3189" s="321">
        <f t="shared" si="277"/>
        <v>42136.374999992353</v>
      </c>
      <c r="B3189" s="303"/>
      <c r="C3189" s="303">
        <v>3154</v>
      </c>
      <c r="D3189" s="304">
        <f>INDEX(Method_calculation!$J$161:$L$184,Output_interface!I3189,Output_interface!H3189)</f>
        <v>0</v>
      </c>
      <c r="E3189" s="304">
        <f>INDEX(Method_calculation!$J$194:$L$217,Output_interface!I3189,Output_interface!H3189)</f>
        <v>0</v>
      </c>
      <c r="G3189" s="1">
        <f>VLOOKUP(A3189+1/48,Interface!$B$118:$D$483,3)</f>
        <v>2</v>
      </c>
      <c r="H3189" s="1">
        <f t="shared" si="280"/>
        <v>1</v>
      </c>
      <c r="I3189" s="1">
        <f t="shared" si="279"/>
        <v>10</v>
      </c>
    </row>
    <row r="3190" spans="1:9" x14ac:dyDescent="0.35">
      <c r="A3190" s="321">
        <f t="shared" si="277"/>
        <v>42136.416666659017</v>
      </c>
      <c r="B3190" s="303"/>
      <c r="C3190" s="303">
        <v>3155</v>
      </c>
      <c r="D3190" s="304">
        <f>INDEX(Method_calculation!$J$161:$L$184,Output_interface!I3190,Output_interface!H3190)</f>
        <v>0</v>
      </c>
      <c r="E3190" s="304">
        <f>INDEX(Method_calculation!$J$194:$L$217,Output_interface!I3190,Output_interface!H3190)</f>
        <v>0</v>
      </c>
      <c r="G3190" s="1">
        <f>VLOOKUP(A3190+1/48,Interface!$B$118:$D$483,3)</f>
        <v>2</v>
      </c>
      <c r="H3190" s="1">
        <f t="shared" si="280"/>
        <v>1</v>
      </c>
      <c r="I3190" s="1">
        <f t="shared" si="279"/>
        <v>11</v>
      </c>
    </row>
    <row r="3191" spans="1:9" x14ac:dyDescent="0.35">
      <c r="A3191" s="321">
        <f t="shared" si="277"/>
        <v>42136.458333325681</v>
      </c>
      <c r="B3191" s="303"/>
      <c r="C3191" s="303">
        <v>3156</v>
      </c>
      <c r="D3191" s="304">
        <f>INDEX(Method_calculation!$J$161:$L$184,Output_interface!I3191,Output_interface!H3191)</f>
        <v>0</v>
      </c>
      <c r="E3191" s="304">
        <f>INDEX(Method_calculation!$J$194:$L$217,Output_interface!I3191,Output_interface!H3191)</f>
        <v>0</v>
      </c>
      <c r="G3191" s="1">
        <f>VLOOKUP(A3191+1/48,Interface!$B$118:$D$483,3)</f>
        <v>2</v>
      </c>
      <c r="H3191" s="1">
        <f t="shared" si="280"/>
        <v>1</v>
      </c>
      <c r="I3191" s="1">
        <f t="shared" si="279"/>
        <v>12</v>
      </c>
    </row>
    <row r="3192" spans="1:9" x14ac:dyDescent="0.35">
      <c r="A3192" s="321">
        <f t="shared" si="277"/>
        <v>42136.499999992346</v>
      </c>
      <c r="B3192" s="303"/>
      <c r="C3192" s="303">
        <v>3157</v>
      </c>
      <c r="D3192" s="304">
        <f>INDEX(Method_calculation!$J$161:$L$184,Output_interface!I3192,Output_interface!H3192)</f>
        <v>0</v>
      </c>
      <c r="E3192" s="304">
        <f>INDEX(Method_calculation!$J$194:$L$217,Output_interface!I3192,Output_interface!H3192)</f>
        <v>0</v>
      </c>
      <c r="G3192" s="1">
        <f>VLOOKUP(A3192+1/48,Interface!$B$118:$D$483,3)</f>
        <v>2</v>
      </c>
      <c r="H3192" s="1">
        <f t="shared" si="280"/>
        <v>1</v>
      </c>
      <c r="I3192" s="1">
        <f t="shared" si="279"/>
        <v>13</v>
      </c>
    </row>
    <row r="3193" spans="1:9" x14ac:dyDescent="0.35">
      <c r="A3193" s="321">
        <f t="shared" si="277"/>
        <v>42136.54166665901</v>
      </c>
      <c r="B3193" s="303"/>
      <c r="C3193" s="303">
        <v>3158</v>
      </c>
      <c r="D3193" s="304">
        <f>INDEX(Method_calculation!$J$161:$L$184,Output_interface!I3193,Output_interface!H3193)</f>
        <v>0</v>
      </c>
      <c r="E3193" s="304">
        <f>INDEX(Method_calculation!$J$194:$L$217,Output_interface!I3193,Output_interface!H3193)</f>
        <v>0</v>
      </c>
      <c r="G3193" s="1">
        <f>VLOOKUP(A3193+1/48,Interface!$B$118:$D$483,3)</f>
        <v>2</v>
      </c>
      <c r="H3193" s="1">
        <f t="shared" si="280"/>
        <v>1</v>
      </c>
      <c r="I3193" s="1">
        <f t="shared" si="279"/>
        <v>14</v>
      </c>
    </row>
    <row r="3194" spans="1:9" x14ac:dyDescent="0.35">
      <c r="A3194" s="321">
        <f t="shared" si="277"/>
        <v>42136.583333325674</v>
      </c>
      <c r="B3194" s="303"/>
      <c r="C3194" s="303">
        <v>3159</v>
      </c>
      <c r="D3194" s="304">
        <f>INDEX(Method_calculation!$J$161:$L$184,Output_interface!I3194,Output_interface!H3194)</f>
        <v>0</v>
      </c>
      <c r="E3194" s="304">
        <f>INDEX(Method_calculation!$J$194:$L$217,Output_interface!I3194,Output_interface!H3194)</f>
        <v>0</v>
      </c>
      <c r="G3194" s="1">
        <f>VLOOKUP(A3194+1/48,Interface!$B$118:$D$483,3)</f>
        <v>2</v>
      </c>
      <c r="H3194" s="1">
        <f t="shared" si="280"/>
        <v>1</v>
      </c>
      <c r="I3194" s="1">
        <f t="shared" si="279"/>
        <v>15</v>
      </c>
    </row>
    <row r="3195" spans="1:9" x14ac:dyDescent="0.35">
      <c r="A3195" s="321">
        <f t="shared" si="277"/>
        <v>42136.624999992338</v>
      </c>
      <c r="B3195" s="303"/>
      <c r="C3195" s="303">
        <v>3160</v>
      </c>
      <c r="D3195" s="304">
        <f>INDEX(Method_calculation!$J$161:$L$184,Output_interface!I3195,Output_interface!H3195)</f>
        <v>0</v>
      </c>
      <c r="E3195" s="304">
        <f>INDEX(Method_calculation!$J$194:$L$217,Output_interface!I3195,Output_interface!H3195)</f>
        <v>0</v>
      </c>
      <c r="G3195" s="1">
        <f>VLOOKUP(A3195+1/48,Interface!$B$118:$D$483,3)</f>
        <v>2</v>
      </c>
      <c r="H3195" s="1">
        <f t="shared" si="280"/>
        <v>1</v>
      </c>
      <c r="I3195" s="1">
        <f t="shared" si="279"/>
        <v>16</v>
      </c>
    </row>
    <row r="3196" spans="1:9" x14ac:dyDescent="0.35">
      <c r="A3196" s="321">
        <f t="shared" si="277"/>
        <v>42136.666666659003</v>
      </c>
      <c r="B3196" s="303"/>
      <c r="C3196" s="303">
        <v>3161</v>
      </c>
      <c r="D3196" s="304">
        <f>INDEX(Method_calculation!$J$161:$L$184,Output_interface!I3196,Output_interface!H3196)</f>
        <v>0</v>
      </c>
      <c r="E3196" s="304">
        <f>INDEX(Method_calculation!$J$194:$L$217,Output_interface!I3196,Output_interface!H3196)</f>
        <v>0</v>
      </c>
      <c r="G3196" s="1">
        <f>VLOOKUP(A3196+1/48,Interface!$B$118:$D$483,3)</f>
        <v>2</v>
      </c>
      <c r="H3196" s="1">
        <f t="shared" si="280"/>
        <v>1</v>
      </c>
      <c r="I3196" s="1">
        <f t="shared" si="279"/>
        <v>17</v>
      </c>
    </row>
    <row r="3197" spans="1:9" x14ac:dyDescent="0.35">
      <c r="A3197" s="321">
        <f t="shared" si="277"/>
        <v>42136.708333325667</v>
      </c>
      <c r="B3197" s="303"/>
      <c r="C3197" s="303">
        <v>3162</v>
      </c>
      <c r="D3197" s="304">
        <f>INDEX(Method_calculation!$J$161:$L$184,Output_interface!I3197,Output_interface!H3197)</f>
        <v>0</v>
      </c>
      <c r="E3197" s="304">
        <f>INDEX(Method_calculation!$J$194:$L$217,Output_interface!I3197,Output_interface!H3197)</f>
        <v>0</v>
      </c>
      <c r="G3197" s="1">
        <f>VLOOKUP(A3197+1/48,Interface!$B$118:$D$483,3)</f>
        <v>2</v>
      </c>
      <c r="H3197" s="1">
        <f t="shared" si="280"/>
        <v>1</v>
      </c>
      <c r="I3197" s="1">
        <f t="shared" si="279"/>
        <v>18</v>
      </c>
    </row>
    <row r="3198" spans="1:9" x14ac:dyDescent="0.35">
      <c r="A3198" s="321">
        <f t="shared" si="277"/>
        <v>42136.749999992331</v>
      </c>
      <c r="B3198" s="303"/>
      <c r="C3198" s="303">
        <v>3163</v>
      </c>
      <c r="D3198" s="304">
        <f>INDEX(Method_calculation!$J$161:$L$184,Output_interface!I3198,Output_interface!H3198)</f>
        <v>0</v>
      </c>
      <c r="E3198" s="304">
        <f>INDEX(Method_calculation!$J$194:$L$217,Output_interface!I3198,Output_interface!H3198)</f>
        <v>0</v>
      </c>
      <c r="G3198" s="1">
        <f>VLOOKUP(A3198+1/48,Interface!$B$118:$D$483,3)</f>
        <v>2</v>
      </c>
      <c r="H3198" s="1">
        <f t="shared" si="280"/>
        <v>1</v>
      </c>
      <c r="I3198" s="1">
        <f t="shared" si="279"/>
        <v>19</v>
      </c>
    </row>
    <row r="3199" spans="1:9" x14ac:dyDescent="0.35">
      <c r="A3199" s="321">
        <f t="shared" si="277"/>
        <v>42136.791666658995</v>
      </c>
      <c r="B3199" s="303"/>
      <c r="C3199" s="303">
        <v>3164</v>
      </c>
      <c r="D3199" s="304">
        <f>INDEX(Method_calculation!$J$161:$L$184,Output_interface!I3199,Output_interface!H3199)</f>
        <v>0</v>
      </c>
      <c r="E3199" s="304">
        <f>INDEX(Method_calculation!$J$194:$L$217,Output_interface!I3199,Output_interface!H3199)</f>
        <v>0</v>
      </c>
      <c r="G3199" s="1">
        <f>VLOOKUP(A3199+1/48,Interface!$B$118:$D$483,3)</f>
        <v>2</v>
      </c>
      <c r="H3199" s="1">
        <f t="shared" si="280"/>
        <v>1</v>
      </c>
      <c r="I3199" s="1">
        <f t="shared" si="279"/>
        <v>20</v>
      </c>
    </row>
    <row r="3200" spans="1:9" x14ac:dyDescent="0.35">
      <c r="A3200" s="321">
        <f t="shared" si="277"/>
        <v>42136.83333332566</v>
      </c>
      <c r="B3200" s="303"/>
      <c r="C3200" s="303">
        <v>3165</v>
      </c>
      <c r="D3200" s="304">
        <f>INDEX(Method_calculation!$J$161:$L$184,Output_interface!I3200,Output_interface!H3200)</f>
        <v>0</v>
      </c>
      <c r="E3200" s="304">
        <f>INDEX(Method_calculation!$J$194:$L$217,Output_interface!I3200,Output_interface!H3200)</f>
        <v>0</v>
      </c>
      <c r="G3200" s="1">
        <f>VLOOKUP(A3200+1/48,Interface!$B$118:$D$483,3)</f>
        <v>2</v>
      </c>
      <c r="H3200" s="1">
        <f t="shared" si="280"/>
        <v>1</v>
      </c>
      <c r="I3200" s="1">
        <f t="shared" si="279"/>
        <v>21</v>
      </c>
    </row>
    <row r="3201" spans="1:9" x14ac:dyDescent="0.35">
      <c r="A3201" s="321">
        <f t="shared" si="277"/>
        <v>42136.874999992324</v>
      </c>
      <c r="B3201" s="303"/>
      <c r="C3201" s="303">
        <v>3166</v>
      </c>
      <c r="D3201" s="304">
        <f>INDEX(Method_calculation!$J$161:$L$184,Output_interface!I3201,Output_interface!H3201)</f>
        <v>0</v>
      </c>
      <c r="E3201" s="304">
        <f>INDEX(Method_calculation!$J$194:$L$217,Output_interface!I3201,Output_interface!H3201)</f>
        <v>0</v>
      </c>
      <c r="G3201" s="1">
        <f>VLOOKUP(A3201+1/48,Interface!$B$118:$D$483,3)</f>
        <v>2</v>
      </c>
      <c r="H3201" s="1">
        <f t="shared" si="280"/>
        <v>1</v>
      </c>
      <c r="I3201" s="1">
        <f t="shared" si="279"/>
        <v>22</v>
      </c>
    </row>
    <row r="3202" spans="1:9" x14ac:dyDescent="0.35">
      <c r="A3202" s="321">
        <f t="shared" si="277"/>
        <v>42136.916666658988</v>
      </c>
      <c r="B3202" s="303"/>
      <c r="C3202" s="303">
        <v>3167</v>
      </c>
      <c r="D3202" s="304">
        <f>INDEX(Method_calculation!$J$161:$L$184,Output_interface!I3202,Output_interface!H3202)</f>
        <v>0</v>
      </c>
      <c r="E3202" s="304">
        <f>INDEX(Method_calculation!$J$194:$L$217,Output_interface!I3202,Output_interface!H3202)</f>
        <v>0</v>
      </c>
      <c r="G3202" s="1">
        <f>VLOOKUP(A3202+1/48,Interface!$B$118:$D$483,3)</f>
        <v>2</v>
      </c>
      <c r="H3202" s="1">
        <f t="shared" si="280"/>
        <v>1</v>
      </c>
      <c r="I3202" s="1">
        <f t="shared" si="279"/>
        <v>23</v>
      </c>
    </row>
    <row r="3203" spans="1:9" x14ac:dyDescent="0.35">
      <c r="A3203" s="322">
        <f t="shared" si="277"/>
        <v>42136.958333325652</v>
      </c>
      <c r="B3203" s="306"/>
      <c r="C3203" s="306">
        <v>3168</v>
      </c>
      <c r="D3203" s="307">
        <f>INDEX(Method_calculation!$J$161:$L$184,Output_interface!I3203,Output_interface!H3203)</f>
        <v>0</v>
      </c>
      <c r="E3203" s="307">
        <f>INDEX(Method_calculation!$J$194:$L$217,Output_interface!I3203,Output_interface!H3203)</f>
        <v>0</v>
      </c>
      <c r="G3203" s="1">
        <f>VLOOKUP(A3203+1/48,Interface!$B$118:$D$483,3)</f>
        <v>2</v>
      </c>
      <c r="H3203" s="1">
        <f t="shared" si="280"/>
        <v>1</v>
      </c>
      <c r="I3203" s="1">
        <f t="shared" si="279"/>
        <v>24</v>
      </c>
    </row>
    <row r="3204" spans="1:9" x14ac:dyDescent="0.35">
      <c r="A3204" s="299">
        <f t="shared" si="277"/>
        <v>42136.999999992317</v>
      </c>
      <c r="B3204" s="300" t="str">
        <f t="shared" ref="B3204" si="282">INDEX($H$27:$H$29,H3204)</f>
        <v>Workday</v>
      </c>
      <c r="C3204" s="300">
        <v>3169</v>
      </c>
      <c r="D3204" s="301">
        <f>INDEX(Method_calculation!$J$161:$L$184,Output_interface!I3204,Output_interface!H3204)</f>
        <v>0</v>
      </c>
      <c r="E3204" s="301">
        <f>INDEX(Method_calculation!$J$194:$L$217,Output_interface!I3204,Output_interface!H3204)</f>
        <v>0</v>
      </c>
      <c r="G3204" s="1">
        <f>VLOOKUP(A3204+1/48,Interface!$B$118:$D$483,3)</f>
        <v>3</v>
      </c>
      <c r="H3204" s="1">
        <f t="shared" si="280"/>
        <v>1</v>
      </c>
      <c r="I3204" s="1">
        <f t="shared" si="279"/>
        <v>1</v>
      </c>
    </row>
    <row r="3205" spans="1:9" x14ac:dyDescent="0.35">
      <c r="A3205" s="321">
        <f t="shared" si="277"/>
        <v>42137.041666658981</v>
      </c>
      <c r="B3205" s="303"/>
      <c r="C3205" s="303">
        <v>3170</v>
      </c>
      <c r="D3205" s="304">
        <f>INDEX(Method_calculation!$J$161:$L$184,Output_interface!I3205,Output_interface!H3205)</f>
        <v>0</v>
      </c>
      <c r="E3205" s="304">
        <f>INDEX(Method_calculation!$J$194:$L$217,Output_interface!I3205,Output_interface!H3205)</f>
        <v>0</v>
      </c>
      <c r="G3205" s="1">
        <f>VLOOKUP(A3205+1/48,Interface!$B$118:$D$483,3)</f>
        <v>3</v>
      </c>
      <c r="H3205" s="1">
        <f t="shared" si="280"/>
        <v>1</v>
      </c>
      <c r="I3205" s="1">
        <f t="shared" si="279"/>
        <v>2</v>
      </c>
    </row>
    <row r="3206" spans="1:9" x14ac:dyDescent="0.35">
      <c r="A3206" s="321">
        <f t="shared" si="277"/>
        <v>42137.083333325645</v>
      </c>
      <c r="B3206" s="303"/>
      <c r="C3206" s="303">
        <v>3171</v>
      </c>
      <c r="D3206" s="304">
        <f>INDEX(Method_calculation!$J$161:$L$184,Output_interface!I3206,Output_interface!H3206)</f>
        <v>0</v>
      </c>
      <c r="E3206" s="304">
        <f>INDEX(Method_calculation!$J$194:$L$217,Output_interface!I3206,Output_interface!H3206)</f>
        <v>0</v>
      </c>
      <c r="G3206" s="1">
        <f>VLOOKUP(A3206+1/48,Interface!$B$118:$D$483,3)</f>
        <v>3</v>
      </c>
      <c r="H3206" s="1">
        <f t="shared" si="280"/>
        <v>1</v>
      </c>
      <c r="I3206" s="1">
        <f t="shared" si="279"/>
        <v>3</v>
      </c>
    </row>
    <row r="3207" spans="1:9" x14ac:dyDescent="0.35">
      <c r="A3207" s="321">
        <f t="shared" si="277"/>
        <v>42137.124999992309</v>
      </c>
      <c r="B3207" s="303"/>
      <c r="C3207" s="303">
        <v>3172</v>
      </c>
      <c r="D3207" s="304">
        <f>INDEX(Method_calculation!$J$161:$L$184,Output_interface!I3207,Output_interface!H3207)</f>
        <v>0</v>
      </c>
      <c r="E3207" s="304">
        <f>INDEX(Method_calculation!$J$194:$L$217,Output_interface!I3207,Output_interface!H3207)</f>
        <v>0</v>
      </c>
      <c r="G3207" s="1">
        <f>VLOOKUP(A3207+1/48,Interface!$B$118:$D$483,3)</f>
        <v>3</v>
      </c>
      <c r="H3207" s="1">
        <f t="shared" si="280"/>
        <v>1</v>
      </c>
      <c r="I3207" s="1">
        <f t="shared" si="279"/>
        <v>4</v>
      </c>
    </row>
    <row r="3208" spans="1:9" x14ac:dyDescent="0.35">
      <c r="A3208" s="321">
        <f t="shared" si="277"/>
        <v>42137.166666658974</v>
      </c>
      <c r="B3208" s="303"/>
      <c r="C3208" s="303">
        <v>3173</v>
      </c>
      <c r="D3208" s="304">
        <f>INDEX(Method_calculation!$J$161:$L$184,Output_interface!I3208,Output_interface!H3208)</f>
        <v>0</v>
      </c>
      <c r="E3208" s="304">
        <f>INDEX(Method_calculation!$J$194:$L$217,Output_interface!I3208,Output_interface!H3208)</f>
        <v>0</v>
      </c>
      <c r="G3208" s="1">
        <f>VLOOKUP(A3208+1/48,Interface!$B$118:$D$483,3)</f>
        <v>3</v>
      </c>
      <c r="H3208" s="1">
        <f t="shared" si="280"/>
        <v>1</v>
      </c>
      <c r="I3208" s="1">
        <f t="shared" si="279"/>
        <v>5</v>
      </c>
    </row>
    <row r="3209" spans="1:9" x14ac:dyDescent="0.35">
      <c r="A3209" s="321">
        <f t="shared" si="277"/>
        <v>42137.208333325638</v>
      </c>
      <c r="B3209" s="303"/>
      <c r="C3209" s="303">
        <v>3174</v>
      </c>
      <c r="D3209" s="304">
        <f>INDEX(Method_calculation!$J$161:$L$184,Output_interface!I3209,Output_interface!H3209)</f>
        <v>0</v>
      </c>
      <c r="E3209" s="304">
        <f>INDEX(Method_calculation!$J$194:$L$217,Output_interface!I3209,Output_interface!H3209)</f>
        <v>0</v>
      </c>
      <c r="G3209" s="1">
        <f>VLOOKUP(A3209+1/48,Interface!$B$118:$D$483,3)</f>
        <v>3</v>
      </c>
      <c r="H3209" s="1">
        <f t="shared" si="280"/>
        <v>1</v>
      </c>
      <c r="I3209" s="1">
        <f t="shared" si="279"/>
        <v>6</v>
      </c>
    </row>
    <row r="3210" spans="1:9" x14ac:dyDescent="0.35">
      <c r="A3210" s="321">
        <f t="shared" si="277"/>
        <v>42137.249999992302</v>
      </c>
      <c r="B3210" s="303"/>
      <c r="C3210" s="303">
        <v>3175</v>
      </c>
      <c r="D3210" s="304">
        <f>INDEX(Method_calculation!$J$161:$L$184,Output_interface!I3210,Output_interface!H3210)</f>
        <v>0</v>
      </c>
      <c r="E3210" s="304">
        <f>INDEX(Method_calculation!$J$194:$L$217,Output_interface!I3210,Output_interface!H3210)</f>
        <v>0</v>
      </c>
      <c r="G3210" s="1">
        <f>VLOOKUP(A3210+1/48,Interface!$B$118:$D$483,3)</f>
        <v>3</v>
      </c>
      <c r="H3210" s="1">
        <f t="shared" si="280"/>
        <v>1</v>
      </c>
      <c r="I3210" s="1">
        <f t="shared" si="279"/>
        <v>7</v>
      </c>
    </row>
    <row r="3211" spans="1:9" x14ac:dyDescent="0.35">
      <c r="A3211" s="321">
        <f t="shared" si="277"/>
        <v>42137.291666658966</v>
      </c>
      <c r="B3211" s="303"/>
      <c r="C3211" s="303">
        <v>3176</v>
      </c>
      <c r="D3211" s="304">
        <f>INDEX(Method_calculation!$J$161:$L$184,Output_interface!I3211,Output_interface!H3211)</f>
        <v>0</v>
      </c>
      <c r="E3211" s="304">
        <f>INDEX(Method_calculation!$J$194:$L$217,Output_interface!I3211,Output_interface!H3211)</f>
        <v>0</v>
      </c>
      <c r="G3211" s="1">
        <f>VLOOKUP(A3211+1/48,Interface!$B$118:$D$483,3)</f>
        <v>3</v>
      </c>
      <c r="H3211" s="1">
        <f t="shared" si="280"/>
        <v>1</v>
      </c>
      <c r="I3211" s="1">
        <f t="shared" si="279"/>
        <v>8</v>
      </c>
    </row>
    <row r="3212" spans="1:9" x14ac:dyDescent="0.35">
      <c r="A3212" s="321">
        <f t="shared" si="277"/>
        <v>42137.333333325631</v>
      </c>
      <c r="B3212" s="303"/>
      <c r="C3212" s="303">
        <v>3177</v>
      </c>
      <c r="D3212" s="304">
        <f>INDEX(Method_calculation!$J$161:$L$184,Output_interface!I3212,Output_interface!H3212)</f>
        <v>0</v>
      </c>
      <c r="E3212" s="304">
        <f>INDEX(Method_calculation!$J$194:$L$217,Output_interface!I3212,Output_interface!H3212)</f>
        <v>0</v>
      </c>
      <c r="G3212" s="1">
        <f>VLOOKUP(A3212+1/48,Interface!$B$118:$D$483,3)</f>
        <v>3</v>
      </c>
      <c r="H3212" s="1">
        <f t="shared" si="280"/>
        <v>1</v>
      </c>
      <c r="I3212" s="1">
        <f t="shared" si="279"/>
        <v>9</v>
      </c>
    </row>
    <row r="3213" spans="1:9" x14ac:dyDescent="0.35">
      <c r="A3213" s="321">
        <f t="shared" si="277"/>
        <v>42137.374999992295</v>
      </c>
      <c r="B3213" s="303"/>
      <c r="C3213" s="303">
        <v>3178</v>
      </c>
      <c r="D3213" s="304">
        <f>INDEX(Method_calculation!$J$161:$L$184,Output_interface!I3213,Output_interface!H3213)</f>
        <v>0</v>
      </c>
      <c r="E3213" s="304">
        <f>INDEX(Method_calculation!$J$194:$L$217,Output_interface!I3213,Output_interface!H3213)</f>
        <v>0</v>
      </c>
      <c r="G3213" s="1">
        <f>VLOOKUP(A3213+1/48,Interface!$B$118:$D$483,3)</f>
        <v>3</v>
      </c>
      <c r="H3213" s="1">
        <f t="shared" si="280"/>
        <v>1</v>
      </c>
      <c r="I3213" s="1">
        <f t="shared" si="279"/>
        <v>10</v>
      </c>
    </row>
    <row r="3214" spans="1:9" x14ac:dyDescent="0.35">
      <c r="A3214" s="321">
        <f t="shared" si="277"/>
        <v>42137.416666658959</v>
      </c>
      <c r="B3214" s="303"/>
      <c r="C3214" s="303">
        <v>3179</v>
      </c>
      <c r="D3214" s="304">
        <f>INDEX(Method_calculation!$J$161:$L$184,Output_interface!I3214,Output_interface!H3214)</f>
        <v>0</v>
      </c>
      <c r="E3214" s="304">
        <f>INDEX(Method_calculation!$J$194:$L$217,Output_interface!I3214,Output_interface!H3214)</f>
        <v>0</v>
      </c>
      <c r="G3214" s="1">
        <f>VLOOKUP(A3214+1/48,Interface!$B$118:$D$483,3)</f>
        <v>3</v>
      </c>
      <c r="H3214" s="1">
        <f t="shared" si="280"/>
        <v>1</v>
      </c>
      <c r="I3214" s="1">
        <f t="shared" si="279"/>
        <v>11</v>
      </c>
    </row>
    <row r="3215" spans="1:9" x14ac:dyDescent="0.35">
      <c r="A3215" s="321">
        <f t="shared" si="277"/>
        <v>42137.458333325623</v>
      </c>
      <c r="B3215" s="303"/>
      <c r="C3215" s="303">
        <v>3180</v>
      </c>
      <c r="D3215" s="304">
        <f>INDEX(Method_calculation!$J$161:$L$184,Output_interface!I3215,Output_interface!H3215)</f>
        <v>0</v>
      </c>
      <c r="E3215" s="304">
        <f>INDEX(Method_calculation!$J$194:$L$217,Output_interface!I3215,Output_interface!H3215)</f>
        <v>0</v>
      </c>
      <c r="G3215" s="1">
        <f>VLOOKUP(A3215+1/48,Interface!$B$118:$D$483,3)</f>
        <v>3</v>
      </c>
      <c r="H3215" s="1">
        <f t="shared" si="280"/>
        <v>1</v>
      </c>
      <c r="I3215" s="1">
        <f t="shared" si="279"/>
        <v>12</v>
      </c>
    </row>
    <row r="3216" spans="1:9" x14ac:dyDescent="0.35">
      <c r="A3216" s="321">
        <f t="shared" ref="A3216:A3279" si="283">+A3215+1/24</f>
        <v>42137.499999992287</v>
      </c>
      <c r="B3216" s="303"/>
      <c r="C3216" s="303">
        <v>3181</v>
      </c>
      <c r="D3216" s="304">
        <f>INDEX(Method_calculation!$J$161:$L$184,Output_interface!I3216,Output_interface!H3216)</f>
        <v>0</v>
      </c>
      <c r="E3216" s="304">
        <f>INDEX(Method_calculation!$J$194:$L$217,Output_interface!I3216,Output_interface!H3216)</f>
        <v>0</v>
      </c>
      <c r="G3216" s="1">
        <f>VLOOKUP(A3216+1/48,Interface!$B$118:$D$483,3)</f>
        <v>3</v>
      </c>
      <c r="H3216" s="1">
        <f t="shared" si="280"/>
        <v>1</v>
      </c>
      <c r="I3216" s="1">
        <f t="shared" si="279"/>
        <v>13</v>
      </c>
    </row>
    <row r="3217" spans="1:9" x14ac:dyDescent="0.35">
      <c r="A3217" s="321">
        <f t="shared" si="283"/>
        <v>42137.541666658952</v>
      </c>
      <c r="B3217" s="303"/>
      <c r="C3217" s="303">
        <v>3182</v>
      </c>
      <c r="D3217" s="304">
        <f>INDEX(Method_calculation!$J$161:$L$184,Output_interface!I3217,Output_interface!H3217)</f>
        <v>0</v>
      </c>
      <c r="E3217" s="304">
        <f>INDEX(Method_calculation!$J$194:$L$217,Output_interface!I3217,Output_interface!H3217)</f>
        <v>0</v>
      </c>
      <c r="G3217" s="1">
        <f>VLOOKUP(A3217+1/48,Interface!$B$118:$D$483,3)</f>
        <v>3</v>
      </c>
      <c r="H3217" s="1">
        <f t="shared" si="280"/>
        <v>1</v>
      </c>
      <c r="I3217" s="1">
        <f t="shared" si="279"/>
        <v>14</v>
      </c>
    </row>
    <row r="3218" spans="1:9" x14ac:dyDescent="0.35">
      <c r="A3218" s="321">
        <f t="shared" si="283"/>
        <v>42137.583333325616</v>
      </c>
      <c r="B3218" s="303"/>
      <c r="C3218" s="303">
        <v>3183</v>
      </c>
      <c r="D3218" s="304">
        <f>INDEX(Method_calculation!$J$161:$L$184,Output_interface!I3218,Output_interface!H3218)</f>
        <v>0</v>
      </c>
      <c r="E3218" s="304">
        <f>INDEX(Method_calculation!$J$194:$L$217,Output_interface!I3218,Output_interface!H3218)</f>
        <v>0</v>
      </c>
      <c r="G3218" s="1">
        <f>VLOOKUP(A3218+1/48,Interface!$B$118:$D$483,3)</f>
        <v>3</v>
      </c>
      <c r="H3218" s="1">
        <f t="shared" si="280"/>
        <v>1</v>
      </c>
      <c r="I3218" s="1">
        <f t="shared" si="279"/>
        <v>15</v>
      </c>
    </row>
    <row r="3219" spans="1:9" x14ac:dyDescent="0.35">
      <c r="A3219" s="321">
        <f t="shared" si="283"/>
        <v>42137.62499999228</v>
      </c>
      <c r="B3219" s="303"/>
      <c r="C3219" s="303">
        <v>3184</v>
      </c>
      <c r="D3219" s="304">
        <f>INDEX(Method_calculation!$J$161:$L$184,Output_interface!I3219,Output_interface!H3219)</f>
        <v>0</v>
      </c>
      <c r="E3219" s="304">
        <f>INDEX(Method_calculation!$J$194:$L$217,Output_interface!I3219,Output_interface!H3219)</f>
        <v>0</v>
      </c>
      <c r="G3219" s="1">
        <f>VLOOKUP(A3219+1/48,Interface!$B$118:$D$483,3)</f>
        <v>3</v>
      </c>
      <c r="H3219" s="1">
        <f t="shared" si="280"/>
        <v>1</v>
      </c>
      <c r="I3219" s="1">
        <f t="shared" si="279"/>
        <v>16</v>
      </c>
    </row>
    <row r="3220" spans="1:9" x14ac:dyDescent="0.35">
      <c r="A3220" s="321">
        <f t="shared" si="283"/>
        <v>42137.666666658944</v>
      </c>
      <c r="B3220" s="303"/>
      <c r="C3220" s="303">
        <v>3185</v>
      </c>
      <c r="D3220" s="304">
        <f>INDEX(Method_calculation!$J$161:$L$184,Output_interface!I3220,Output_interface!H3220)</f>
        <v>0</v>
      </c>
      <c r="E3220" s="304">
        <f>INDEX(Method_calculation!$J$194:$L$217,Output_interface!I3220,Output_interface!H3220)</f>
        <v>0</v>
      </c>
      <c r="G3220" s="1">
        <f>VLOOKUP(A3220+1/48,Interface!$B$118:$D$483,3)</f>
        <v>3</v>
      </c>
      <c r="H3220" s="1">
        <f t="shared" si="280"/>
        <v>1</v>
      </c>
      <c r="I3220" s="1">
        <f t="shared" si="279"/>
        <v>17</v>
      </c>
    </row>
    <row r="3221" spans="1:9" x14ac:dyDescent="0.35">
      <c r="A3221" s="321">
        <f t="shared" si="283"/>
        <v>42137.708333325609</v>
      </c>
      <c r="B3221" s="303"/>
      <c r="C3221" s="303">
        <v>3186</v>
      </c>
      <c r="D3221" s="304">
        <f>INDEX(Method_calculation!$J$161:$L$184,Output_interface!I3221,Output_interface!H3221)</f>
        <v>0</v>
      </c>
      <c r="E3221" s="304">
        <f>INDEX(Method_calculation!$J$194:$L$217,Output_interface!I3221,Output_interface!H3221)</f>
        <v>0</v>
      </c>
      <c r="G3221" s="1">
        <f>VLOOKUP(A3221+1/48,Interface!$B$118:$D$483,3)</f>
        <v>3</v>
      </c>
      <c r="H3221" s="1">
        <f t="shared" si="280"/>
        <v>1</v>
      </c>
      <c r="I3221" s="1">
        <f t="shared" si="279"/>
        <v>18</v>
      </c>
    </row>
    <row r="3222" spans="1:9" x14ac:dyDescent="0.35">
      <c r="A3222" s="321">
        <f t="shared" si="283"/>
        <v>42137.749999992273</v>
      </c>
      <c r="B3222" s="303"/>
      <c r="C3222" s="303">
        <v>3187</v>
      </c>
      <c r="D3222" s="304">
        <f>INDEX(Method_calculation!$J$161:$L$184,Output_interface!I3222,Output_interface!H3222)</f>
        <v>0</v>
      </c>
      <c r="E3222" s="304">
        <f>INDEX(Method_calculation!$J$194:$L$217,Output_interface!I3222,Output_interface!H3222)</f>
        <v>0</v>
      </c>
      <c r="G3222" s="1">
        <f>VLOOKUP(A3222+1/48,Interface!$B$118:$D$483,3)</f>
        <v>3</v>
      </c>
      <c r="H3222" s="1">
        <f t="shared" si="280"/>
        <v>1</v>
      </c>
      <c r="I3222" s="1">
        <f t="shared" si="279"/>
        <v>19</v>
      </c>
    </row>
    <row r="3223" spans="1:9" x14ac:dyDescent="0.35">
      <c r="A3223" s="321">
        <f t="shared" si="283"/>
        <v>42137.791666658937</v>
      </c>
      <c r="B3223" s="303"/>
      <c r="C3223" s="303">
        <v>3188</v>
      </c>
      <c r="D3223" s="304">
        <f>INDEX(Method_calculation!$J$161:$L$184,Output_interface!I3223,Output_interface!H3223)</f>
        <v>0</v>
      </c>
      <c r="E3223" s="304">
        <f>INDEX(Method_calculation!$J$194:$L$217,Output_interface!I3223,Output_interface!H3223)</f>
        <v>0</v>
      </c>
      <c r="G3223" s="1">
        <f>VLOOKUP(A3223+1/48,Interface!$B$118:$D$483,3)</f>
        <v>3</v>
      </c>
      <c r="H3223" s="1">
        <f t="shared" si="280"/>
        <v>1</v>
      </c>
      <c r="I3223" s="1">
        <f t="shared" si="279"/>
        <v>20</v>
      </c>
    </row>
    <row r="3224" spans="1:9" x14ac:dyDescent="0.35">
      <c r="A3224" s="321">
        <f t="shared" si="283"/>
        <v>42137.833333325601</v>
      </c>
      <c r="B3224" s="303"/>
      <c r="C3224" s="303">
        <v>3189</v>
      </c>
      <c r="D3224" s="304">
        <f>INDEX(Method_calculation!$J$161:$L$184,Output_interface!I3224,Output_interface!H3224)</f>
        <v>0</v>
      </c>
      <c r="E3224" s="304">
        <f>INDEX(Method_calculation!$J$194:$L$217,Output_interface!I3224,Output_interface!H3224)</f>
        <v>0</v>
      </c>
      <c r="G3224" s="1">
        <f>VLOOKUP(A3224+1/48,Interface!$B$118:$D$483,3)</f>
        <v>3</v>
      </c>
      <c r="H3224" s="1">
        <f t="shared" si="280"/>
        <v>1</v>
      </c>
      <c r="I3224" s="1">
        <f t="shared" si="279"/>
        <v>21</v>
      </c>
    </row>
    <row r="3225" spans="1:9" x14ac:dyDescent="0.35">
      <c r="A3225" s="321">
        <f t="shared" si="283"/>
        <v>42137.874999992266</v>
      </c>
      <c r="B3225" s="303"/>
      <c r="C3225" s="303">
        <v>3190</v>
      </c>
      <c r="D3225" s="304">
        <f>INDEX(Method_calculation!$J$161:$L$184,Output_interface!I3225,Output_interface!H3225)</f>
        <v>0</v>
      </c>
      <c r="E3225" s="304">
        <f>INDEX(Method_calculation!$J$194:$L$217,Output_interface!I3225,Output_interface!H3225)</f>
        <v>0</v>
      </c>
      <c r="G3225" s="1">
        <f>VLOOKUP(A3225+1/48,Interface!$B$118:$D$483,3)</f>
        <v>3</v>
      </c>
      <c r="H3225" s="1">
        <f t="shared" si="280"/>
        <v>1</v>
      </c>
      <c r="I3225" s="1">
        <f t="shared" si="279"/>
        <v>22</v>
      </c>
    </row>
    <row r="3226" spans="1:9" x14ac:dyDescent="0.35">
      <c r="A3226" s="321">
        <f t="shared" si="283"/>
        <v>42137.91666665893</v>
      </c>
      <c r="B3226" s="303"/>
      <c r="C3226" s="303">
        <v>3191</v>
      </c>
      <c r="D3226" s="304">
        <f>INDEX(Method_calculation!$J$161:$L$184,Output_interface!I3226,Output_interface!H3226)</f>
        <v>0</v>
      </c>
      <c r="E3226" s="304">
        <f>INDEX(Method_calculation!$J$194:$L$217,Output_interface!I3226,Output_interface!H3226)</f>
        <v>0</v>
      </c>
      <c r="G3226" s="1">
        <f>VLOOKUP(A3226+1/48,Interface!$B$118:$D$483,3)</f>
        <v>3</v>
      </c>
      <c r="H3226" s="1">
        <f t="shared" si="280"/>
        <v>1</v>
      </c>
      <c r="I3226" s="1">
        <f t="shared" si="279"/>
        <v>23</v>
      </c>
    </row>
    <row r="3227" spans="1:9" x14ac:dyDescent="0.35">
      <c r="A3227" s="322">
        <f t="shared" si="283"/>
        <v>42137.958333325594</v>
      </c>
      <c r="B3227" s="306"/>
      <c r="C3227" s="306">
        <v>3192</v>
      </c>
      <c r="D3227" s="307">
        <f>INDEX(Method_calculation!$J$161:$L$184,Output_interface!I3227,Output_interface!H3227)</f>
        <v>0</v>
      </c>
      <c r="E3227" s="307">
        <f>INDEX(Method_calculation!$J$194:$L$217,Output_interface!I3227,Output_interface!H3227)</f>
        <v>0</v>
      </c>
      <c r="G3227" s="1">
        <f>VLOOKUP(A3227+1/48,Interface!$B$118:$D$483,3)</f>
        <v>3</v>
      </c>
      <c r="H3227" s="1">
        <f t="shared" si="280"/>
        <v>1</v>
      </c>
      <c r="I3227" s="1">
        <f t="shared" si="279"/>
        <v>24</v>
      </c>
    </row>
    <row r="3228" spans="1:9" x14ac:dyDescent="0.35">
      <c r="A3228" s="299">
        <f t="shared" si="283"/>
        <v>42137.999999992258</v>
      </c>
      <c r="B3228" s="300" t="str">
        <f t="shared" ref="B3228" si="284">INDEX($H$27:$H$29,H3228)</f>
        <v>Workday</v>
      </c>
      <c r="C3228" s="300">
        <v>3193</v>
      </c>
      <c r="D3228" s="301">
        <f>INDEX(Method_calculation!$J$161:$L$184,Output_interface!I3228,Output_interface!H3228)</f>
        <v>0</v>
      </c>
      <c r="E3228" s="301">
        <f>INDEX(Method_calculation!$J$194:$L$217,Output_interface!I3228,Output_interface!H3228)</f>
        <v>0</v>
      </c>
      <c r="G3228" s="1">
        <f>VLOOKUP(A3228+1/48,Interface!$B$118:$D$483,3)</f>
        <v>4</v>
      </c>
      <c r="H3228" s="1">
        <f t="shared" si="280"/>
        <v>1</v>
      </c>
      <c r="I3228" s="1">
        <f t="shared" si="279"/>
        <v>1</v>
      </c>
    </row>
    <row r="3229" spans="1:9" x14ac:dyDescent="0.35">
      <c r="A3229" s="321">
        <f t="shared" si="283"/>
        <v>42138.041666658923</v>
      </c>
      <c r="B3229" s="303"/>
      <c r="C3229" s="303">
        <v>3194</v>
      </c>
      <c r="D3229" s="304">
        <f>INDEX(Method_calculation!$J$161:$L$184,Output_interface!I3229,Output_interface!H3229)</f>
        <v>0</v>
      </c>
      <c r="E3229" s="304">
        <f>INDEX(Method_calculation!$J$194:$L$217,Output_interface!I3229,Output_interface!H3229)</f>
        <v>0</v>
      </c>
      <c r="G3229" s="1">
        <f>VLOOKUP(A3229+1/48,Interface!$B$118:$D$483,3)</f>
        <v>4</v>
      </c>
      <c r="H3229" s="1">
        <f t="shared" si="280"/>
        <v>1</v>
      </c>
      <c r="I3229" s="1">
        <f t="shared" si="279"/>
        <v>2</v>
      </c>
    </row>
    <row r="3230" spans="1:9" x14ac:dyDescent="0.35">
      <c r="A3230" s="321">
        <f t="shared" si="283"/>
        <v>42138.083333325587</v>
      </c>
      <c r="B3230" s="303"/>
      <c r="C3230" s="303">
        <v>3195</v>
      </c>
      <c r="D3230" s="304">
        <f>INDEX(Method_calculation!$J$161:$L$184,Output_interface!I3230,Output_interface!H3230)</f>
        <v>0</v>
      </c>
      <c r="E3230" s="304">
        <f>INDEX(Method_calculation!$J$194:$L$217,Output_interface!I3230,Output_interface!H3230)</f>
        <v>0</v>
      </c>
      <c r="G3230" s="1">
        <f>VLOOKUP(A3230+1/48,Interface!$B$118:$D$483,3)</f>
        <v>4</v>
      </c>
      <c r="H3230" s="1">
        <f t="shared" si="280"/>
        <v>1</v>
      </c>
      <c r="I3230" s="1">
        <f t="shared" si="279"/>
        <v>3</v>
      </c>
    </row>
    <row r="3231" spans="1:9" x14ac:dyDescent="0.35">
      <c r="A3231" s="321">
        <f t="shared" si="283"/>
        <v>42138.124999992251</v>
      </c>
      <c r="B3231" s="303"/>
      <c r="C3231" s="303">
        <v>3196</v>
      </c>
      <c r="D3231" s="304">
        <f>INDEX(Method_calculation!$J$161:$L$184,Output_interface!I3231,Output_interface!H3231)</f>
        <v>0</v>
      </c>
      <c r="E3231" s="304">
        <f>INDEX(Method_calculation!$J$194:$L$217,Output_interface!I3231,Output_interface!H3231)</f>
        <v>0</v>
      </c>
      <c r="G3231" s="1">
        <f>VLOOKUP(A3231+1/48,Interface!$B$118:$D$483,3)</f>
        <v>4</v>
      </c>
      <c r="H3231" s="1">
        <f t="shared" si="280"/>
        <v>1</v>
      </c>
      <c r="I3231" s="1">
        <f t="shared" si="279"/>
        <v>4</v>
      </c>
    </row>
    <row r="3232" spans="1:9" x14ac:dyDescent="0.35">
      <c r="A3232" s="321">
        <f t="shared" si="283"/>
        <v>42138.166666658915</v>
      </c>
      <c r="B3232" s="303"/>
      <c r="C3232" s="303">
        <v>3197</v>
      </c>
      <c r="D3232" s="304">
        <f>INDEX(Method_calculation!$J$161:$L$184,Output_interface!I3232,Output_interface!H3232)</f>
        <v>0</v>
      </c>
      <c r="E3232" s="304">
        <f>INDEX(Method_calculation!$J$194:$L$217,Output_interface!I3232,Output_interface!H3232)</f>
        <v>0</v>
      </c>
      <c r="G3232" s="1">
        <f>VLOOKUP(A3232+1/48,Interface!$B$118:$D$483,3)</f>
        <v>4</v>
      </c>
      <c r="H3232" s="1">
        <f t="shared" si="280"/>
        <v>1</v>
      </c>
      <c r="I3232" s="1">
        <f t="shared" si="279"/>
        <v>5</v>
      </c>
    </row>
    <row r="3233" spans="1:9" x14ac:dyDescent="0.35">
      <c r="A3233" s="321">
        <f t="shared" si="283"/>
        <v>42138.20833332558</v>
      </c>
      <c r="B3233" s="303"/>
      <c r="C3233" s="303">
        <v>3198</v>
      </c>
      <c r="D3233" s="304">
        <f>INDEX(Method_calculation!$J$161:$L$184,Output_interface!I3233,Output_interface!H3233)</f>
        <v>0</v>
      </c>
      <c r="E3233" s="304">
        <f>INDEX(Method_calculation!$J$194:$L$217,Output_interface!I3233,Output_interface!H3233)</f>
        <v>0</v>
      </c>
      <c r="G3233" s="1">
        <f>VLOOKUP(A3233+1/48,Interface!$B$118:$D$483,3)</f>
        <v>4</v>
      </c>
      <c r="H3233" s="1">
        <f t="shared" si="280"/>
        <v>1</v>
      </c>
      <c r="I3233" s="1">
        <f t="shared" si="279"/>
        <v>6</v>
      </c>
    </row>
    <row r="3234" spans="1:9" x14ac:dyDescent="0.35">
      <c r="A3234" s="321">
        <f t="shared" si="283"/>
        <v>42138.249999992244</v>
      </c>
      <c r="B3234" s="303"/>
      <c r="C3234" s="303">
        <v>3199</v>
      </c>
      <c r="D3234" s="304">
        <f>INDEX(Method_calculation!$J$161:$L$184,Output_interface!I3234,Output_interface!H3234)</f>
        <v>0</v>
      </c>
      <c r="E3234" s="304">
        <f>INDEX(Method_calculation!$J$194:$L$217,Output_interface!I3234,Output_interface!H3234)</f>
        <v>0</v>
      </c>
      <c r="G3234" s="1">
        <f>VLOOKUP(A3234+1/48,Interface!$B$118:$D$483,3)</f>
        <v>4</v>
      </c>
      <c r="H3234" s="1">
        <f t="shared" si="280"/>
        <v>1</v>
      </c>
      <c r="I3234" s="1">
        <f t="shared" si="279"/>
        <v>7</v>
      </c>
    </row>
    <row r="3235" spans="1:9" x14ac:dyDescent="0.35">
      <c r="A3235" s="321">
        <f t="shared" si="283"/>
        <v>42138.291666658908</v>
      </c>
      <c r="B3235" s="303"/>
      <c r="C3235" s="303">
        <v>3200</v>
      </c>
      <c r="D3235" s="304">
        <f>INDEX(Method_calculation!$J$161:$L$184,Output_interface!I3235,Output_interface!H3235)</f>
        <v>0</v>
      </c>
      <c r="E3235" s="304">
        <f>INDEX(Method_calculation!$J$194:$L$217,Output_interface!I3235,Output_interface!H3235)</f>
        <v>0</v>
      </c>
      <c r="G3235" s="1">
        <f>VLOOKUP(A3235+1/48,Interface!$B$118:$D$483,3)</f>
        <v>4</v>
      </c>
      <c r="H3235" s="1">
        <f t="shared" si="280"/>
        <v>1</v>
      </c>
      <c r="I3235" s="1">
        <f t="shared" si="279"/>
        <v>8</v>
      </c>
    </row>
    <row r="3236" spans="1:9" x14ac:dyDescent="0.35">
      <c r="A3236" s="321">
        <f t="shared" si="283"/>
        <v>42138.333333325572</v>
      </c>
      <c r="B3236" s="303"/>
      <c r="C3236" s="303">
        <v>3201</v>
      </c>
      <c r="D3236" s="304">
        <f>INDEX(Method_calculation!$J$161:$L$184,Output_interface!I3236,Output_interface!H3236)</f>
        <v>0</v>
      </c>
      <c r="E3236" s="304">
        <f>INDEX(Method_calculation!$J$194:$L$217,Output_interface!I3236,Output_interface!H3236)</f>
        <v>0</v>
      </c>
      <c r="G3236" s="1">
        <f>VLOOKUP(A3236+1/48,Interface!$B$118:$D$483,3)</f>
        <v>4</v>
      </c>
      <c r="H3236" s="1">
        <f t="shared" si="280"/>
        <v>1</v>
      </c>
      <c r="I3236" s="1">
        <f t="shared" ref="I3236:I3299" si="285">MOD(C3236-1,24)+1</f>
        <v>9</v>
      </c>
    </row>
    <row r="3237" spans="1:9" x14ac:dyDescent="0.35">
      <c r="A3237" s="321">
        <f t="shared" si="283"/>
        <v>42138.374999992237</v>
      </c>
      <c r="B3237" s="303"/>
      <c r="C3237" s="303">
        <v>3202</v>
      </c>
      <c r="D3237" s="304">
        <f>INDEX(Method_calculation!$J$161:$L$184,Output_interface!I3237,Output_interface!H3237)</f>
        <v>0</v>
      </c>
      <c r="E3237" s="304">
        <f>INDEX(Method_calculation!$J$194:$L$217,Output_interface!I3237,Output_interface!H3237)</f>
        <v>0</v>
      </c>
      <c r="G3237" s="1">
        <f>VLOOKUP(A3237+1/48,Interface!$B$118:$D$483,3)</f>
        <v>4</v>
      </c>
      <c r="H3237" s="1">
        <f t="shared" ref="H3237:H3300" si="286">IF(G3237=7,3,IF(G3237=6,2,1))</f>
        <v>1</v>
      </c>
      <c r="I3237" s="1">
        <f t="shared" si="285"/>
        <v>10</v>
      </c>
    </row>
    <row r="3238" spans="1:9" x14ac:dyDescent="0.35">
      <c r="A3238" s="321">
        <f t="shared" si="283"/>
        <v>42138.416666658901</v>
      </c>
      <c r="B3238" s="303"/>
      <c r="C3238" s="303">
        <v>3203</v>
      </c>
      <c r="D3238" s="304">
        <f>INDEX(Method_calculation!$J$161:$L$184,Output_interface!I3238,Output_interface!H3238)</f>
        <v>0</v>
      </c>
      <c r="E3238" s="304">
        <f>INDEX(Method_calculation!$J$194:$L$217,Output_interface!I3238,Output_interface!H3238)</f>
        <v>0</v>
      </c>
      <c r="G3238" s="1">
        <f>VLOOKUP(A3238+1/48,Interface!$B$118:$D$483,3)</f>
        <v>4</v>
      </c>
      <c r="H3238" s="1">
        <f t="shared" si="286"/>
        <v>1</v>
      </c>
      <c r="I3238" s="1">
        <f t="shared" si="285"/>
        <v>11</v>
      </c>
    </row>
    <row r="3239" spans="1:9" x14ac:dyDescent="0.35">
      <c r="A3239" s="321">
        <f t="shared" si="283"/>
        <v>42138.458333325565</v>
      </c>
      <c r="B3239" s="303"/>
      <c r="C3239" s="303">
        <v>3204</v>
      </c>
      <c r="D3239" s="304">
        <f>INDEX(Method_calculation!$J$161:$L$184,Output_interface!I3239,Output_interface!H3239)</f>
        <v>0</v>
      </c>
      <c r="E3239" s="304">
        <f>INDEX(Method_calculation!$J$194:$L$217,Output_interface!I3239,Output_interface!H3239)</f>
        <v>0</v>
      </c>
      <c r="G3239" s="1">
        <f>VLOOKUP(A3239+1/48,Interface!$B$118:$D$483,3)</f>
        <v>4</v>
      </c>
      <c r="H3239" s="1">
        <f t="shared" si="286"/>
        <v>1</v>
      </c>
      <c r="I3239" s="1">
        <f t="shared" si="285"/>
        <v>12</v>
      </c>
    </row>
    <row r="3240" spans="1:9" x14ac:dyDescent="0.35">
      <c r="A3240" s="321">
        <f t="shared" si="283"/>
        <v>42138.499999992229</v>
      </c>
      <c r="B3240" s="303"/>
      <c r="C3240" s="303">
        <v>3205</v>
      </c>
      <c r="D3240" s="304">
        <f>INDEX(Method_calculation!$J$161:$L$184,Output_interface!I3240,Output_interface!H3240)</f>
        <v>0</v>
      </c>
      <c r="E3240" s="304">
        <f>INDEX(Method_calculation!$J$194:$L$217,Output_interface!I3240,Output_interface!H3240)</f>
        <v>0</v>
      </c>
      <c r="G3240" s="1">
        <f>VLOOKUP(A3240+1/48,Interface!$B$118:$D$483,3)</f>
        <v>4</v>
      </c>
      <c r="H3240" s="1">
        <f t="shared" si="286"/>
        <v>1</v>
      </c>
      <c r="I3240" s="1">
        <f t="shared" si="285"/>
        <v>13</v>
      </c>
    </row>
    <row r="3241" spans="1:9" x14ac:dyDescent="0.35">
      <c r="A3241" s="321">
        <f t="shared" si="283"/>
        <v>42138.541666658894</v>
      </c>
      <c r="B3241" s="303"/>
      <c r="C3241" s="303">
        <v>3206</v>
      </c>
      <c r="D3241" s="304">
        <f>INDEX(Method_calculation!$J$161:$L$184,Output_interface!I3241,Output_interface!H3241)</f>
        <v>0</v>
      </c>
      <c r="E3241" s="304">
        <f>INDEX(Method_calculation!$J$194:$L$217,Output_interface!I3241,Output_interface!H3241)</f>
        <v>0</v>
      </c>
      <c r="G3241" s="1">
        <f>VLOOKUP(A3241+1/48,Interface!$B$118:$D$483,3)</f>
        <v>4</v>
      </c>
      <c r="H3241" s="1">
        <f t="shared" si="286"/>
        <v>1</v>
      </c>
      <c r="I3241" s="1">
        <f t="shared" si="285"/>
        <v>14</v>
      </c>
    </row>
    <row r="3242" spans="1:9" x14ac:dyDescent="0.35">
      <c r="A3242" s="321">
        <f t="shared" si="283"/>
        <v>42138.583333325558</v>
      </c>
      <c r="B3242" s="303"/>
      <c r="C3242" s="303">
        <v>3207</v>
      </c>
      <c r="D3242" s="304">
        <f>INDEX(Method_calculation!$J$161:$L$184,Output_interface!I3242,Output_interface!H3242)</f>
        <v>0</v>
      </c>
      <c r="E3242" s="304">
        <f>INDEX(Method_calculation!$J$194:$L$217,Output_interface!I3242,Output_interface!H3242)</f>
        <v>0</v>
      </c>
      <c r="G3242" s="1">
        <f>VLOOKUP(A3242+1/48,Interface!$B$118:$D$483,3)</f>
        <v>4</v>
      </c>
      <c r="H3242" s="1">
        <f t="shared" si="286"/>
        <v>1</v>
      </c>
      <c r="I3242" s="1">
        <f t="shared" si="285"/>
        <v>15</v>
      </c>
    </row>
    <row r="3243" spans="1:9" x14ac:dyDescent="0.35">
      <c r="A3243" s="321">
        <f t="shared" si="283"/>
        <v>42138.624999992222</v>
      </c>
      <c r="B3243" s="303"/>
      <c r="C3243" s="303">
        <v>3208</v>
      </c>
      <c r="D3243" s="304">
        <f>INDEX(Method_calculation!$J$161:$L$184,Output_interface!I3243,Output_interface!H3243)</f>
        <v>0</v>
      </c>
      <c r="E3243" s="304">
        <f>INDEX(Method_calculation!$J$194:$L$217,Output_interface!I3243,Output_interface!H3243)</f>
        <v>0</v>
      </c>
      <c r="G3243" s="1">
        <f>VLOOKUP(A3243+1/48,Interface!$B$118:$D$483,3)</f>
        <v>4</v>
      </c>
      <c r="H3243" s="1">
        <f t="shared" si="286"/>
        <v>1</v>
      </c>
      <c r="I3243" s="1">
        <f t="shared" si="285"/>
        <v>16</v>
      </c>
    </row>
    <row r="3244" spans="1:9" x14ac:dyDescent="0.35">
      <c r="A3244" s="321">
        <f t="shared" si="283"/>
        <v>42138.666666658886</v>
      </c>
      <c r="B3244" s="303"/>
      <c r="C3244" s="303">
        <v>3209</v>
      </c>
      <c r="D3244" s="304">
        <f>INDEX(Method_calculation!$J$161:$L$184,Output_interface!I3244,Output_interface!H3244)</f>
        <v>0</v>
      </c>
      <c r="E3244" s="304">
        <f>INDEX(Method_calculation!$J$194:$L$217,Output_interface!I3244,Output_interface!H3244)</f>
        <v>0</v>
      </c>
      <c r="G3244" s="1">
        <f>VLOOKUP(A3244+1/48,Interface!$B$118:$D$483,3)</f>
        <v>4</v>
      </c>
      <c r="H3244" s="1">
        <f t="shared" si="286"/>
        <v>1</v>
      </c>
      <c r="I3244" s="1">
        <f t="shared" si="285"/>
        <v>17</v>
      </c>
    </row>
    <row r="3245" spans="1:9" x14ac:dyDescent="0.35">
      <c r="A3245" s="321">
        <f t="shared" si="283"/>
        <v>42138.70833332555</v>
      </c>
      <c r="B3245" s="303"/>
      <c r="C3245" s="303">
        <v>3210</v>
      </c>
      <c r="D3245" s="304">
        <f>INDEX(Method_calculation!$J$161:$L$184,Output_interface!I3245,Output_interface!H3245)</f>
        <v>0</v>
      </c>
      <c r="E3245" s="304">
        <f>INDEX(Method_calculation!$J$194:$L$217,Output_interface!I3245,Output_interface!H3245)</f>
        <v>0</v>
      </c>
      <c r="G3245" s="1">
        <f>VLOOKUP(A3245+1/48,Interface!$B$118:$D$483,3)</f>
        <v>4</v>
      </c>
      <c r="H3245" s="1">
        <f t="shared" si="286"/>
        <v>1</v>
      </c>
      <c r="I3245" s="1">
        <f t="shared" si="285"/>
        <v>18</v>
      </c>
    </row>
    <row r="3246" spans="1:9" x14ac:dyDescent="0.35">
      <c r="A3246" s="321">
        <f t="shared" si="283"/>
        <v>42138.749999992215</v>
      </c>
      <c r="B3246" s="303"/>
      <c r="C3246" s="303">
        <v>3211</v>
      </c>
      <c r="D3246" s="304">
        <f>INDEX(Method_calculation!$J$161:$L$184,Output_interface!I3246,Output_interface!H3246)</f>
        <v>0</v>
      </c>
      <c r="E3246" s="304">
        <f>INDEX(Method_calculation!$J$194:$L$217,Output_interface!I3246,Output_interface!H3246)</f>
        <v>0</v>
      </c>
      <c r="G3246" s="1">
        <f>VLOOKUP(A3246+1/48,Interface!$B$118:$D$483,3)</f>
        <v>4</v>
      </c>
      <c r="H3246" s="1">
        <f t="shared" si="286"/>
        <v>1</v>
      </c>
      <c r="I3246" s="1">
        <f t="shared" si="285"/>
        <v>19</v>
      </c>
    </row>
    <row r="3247" spans="1:9" x14ac:dyDescent="0.35">
      <c r="A3247" s="321">
        <f t="shared" si="283"/>
        <v>42138.791666658879</v>
      </c>
      <c r="B3247" s="303"/>
      <c r="C3247" s="303">
        <v>3212</v>
      </c>
      <c r="D3247" s="304">
        <f>INDEX(Method_calculation!$J$161:$L$184,Output_interface!I3247,Output_interface!H3247)</f>
        <v>0</v>
      </c>
      <c r="E3247" s="304">
        <f>INDEX(Method_calculation!$J$194:$L$217,Output_interface!I3247,Output_interface!H3247)</f>
        <v>0</v>
      </c>
      <c r="G3247" s="1">
        <f>VLOOKUP(A3247+1/48,Interface!$B$118:$D$483,3)</f>
        <v>4</v>
      </c>
      <c r="H3247" s="1">
        <f t="shared" si="286"/>
        <v>1</v>
      </c>
      <c r="I3247" s="1">
        <f t="shared" si="285"/>
        <v>20</v>
      </c>
    </row>
    <row r="3248" spans="1:9" x14ac:dyDescent="0.35">
      <c r="A3248" s="321">
        <f t="shared" si="283"/>
        <v>42138.833333325543</v>
      </c>
      <c r="B3248" s="303"/>
      <c r="C3248" s="303">
        <v>3213</v>
      </c>
      <c r="D3248" s="304">
        <f>INDEX(Method_calculation!$J$161:$L$184,Output_interface!I3248,Output_interface!H3248)</f>
        <v>0</v>
      </c>
      <c r="E3248" s="304">
        <f>INDEX(Method_calculation!$J$194:$L$217,Output_interface!I3248,Output_interface!H3248)</f>
        <v>0</v>
      </c>
      <c r="G3248" s="1">
        <f>VLOOKUP(A3248+1/48,Interface!$B$118:$D$483,3)</f>
        <v>4</v>
      </c>
      <c r="H3248" s="1">
        <f t="shared" si="286"/>
        <v>1</v>
      </c>
      <c r="I3248" s="1">
        <f t="shared" si="285"/>
        <v>21</v>
      </c>
    </row>
    <row r="3249" spans="1:9" x14ac:dyDescent="0.35">
      <c r="A3249" s="321">
        <f t="shared" si="283"/>
        <v>42138.874999992207</v>
      </c>
      <c r="B3249" s="303"/>
      <c r="C3249" s="303">
        <v>3214</v>
      </c>
      <c r="D3249" s="304">
        <f>INDEX(Method_calculation!$J$161:$L$184,Output_interface!I3249,Output_interface!H3249)</f>
        <v>0</v>
      </c>
      <c r="E3249" s="304">
        <f>INDEX(Method_calculation!$J$194:$L$217,Output_interface!I3249,Output_interface!H3249)</f>
        <v>0</v>
      </c>
      <c r="G3249" s="1">
        <f>VLOOKUP(A3249+1/48,Interface!$B$118:$D$483,3)</f>
        <v>4</v>
      </c>
      <c r="H3249" s="1">
        <f t="shared" si="286"/>
        <v>1</v>
      </c>
      <c r="I3249" s="1">
        <f t="shared" si="285"/>
        <v>22</v>
      </c>
    </row>
    <row r="3250" spans="1:9" x14ac:dyDescent="0.35">
      <c r="A3250" s="321">
        <f t="shared" si="283"/>
        <v>42138.916666658872</v>
      </c>
      <c r="B3250" s="303"/>
      <c r="C3250" s="303">
        <v>3215</v>
      </c>
      <c r="D3250" s="304">
        <f>INDEX(Method_calculation!$J$161:$L$184,Output_interface!I3250,Output_interface!H3250)</f>
        <v>0</v>
      </c>
      <c r="E3250" s="304">
        <f>INDEX(Method_calculation!$J$194:$L$217,Output_interface!I3250,Output_interface!H3250)</f>
        <v>0</v>
      </c>
      <c r="G3250" s="1">
        <f>VLOOKUP(A3250+1/48,Interface!$B$118:$D$483,3)</f>
        <v>4</v>
      </c>
      <c r="H3250" s="1">
        <f t="shared" si="286"/>
        <v>1</v>
      </c>
      <c r="I3250" s="1">
        <f t="shared" si="285"/>
        <v>23</v>
      </c>
    </row>
    <row r="3251" spans="1:9" x14ac:dyDescent="0.35">
      <c r="A3251" s="322">
        <f t="shared" si="283"/>
        <v>42138.958333325536</v>
      </c>
      <c r="B3251" s="306"/>
      <c r="C3251" s="306">
        <v>3216</v>
      </c>
      <c r="D3251" s="307">
        <f>INDEX(Method_calculation!$J$161:$L$184,Output_interface!I3251,Output_interface!H3251)</f>
        <v>0</v>
      </c>
      <c r="E3251" s="307">
        <f>INDEX(Method_calculation!$J$194:$L$217,Output_interface!I3251,Output_interface!H3251)</f>
        <v>0</v>
      </c>
      <c r="G3251" s="1">
        <f>VLOOKUP(A3251+1/48,Interface!$B$118:$D$483,3)</f>
        <v>4</v>
      </c>
      <c r="H3251" s="1">
        <f t="shared" si="286"/>
        <v>1</v>
      </c>
      <c r="I3251" s="1">
        <f t="shared" si="285"/>
        <v>24</v>
      </c>
    </row>
    <row r="3252" spans="1:9" x14ac:dyDescent="0.35">
      <c r="A3252" s="299">
        <f t="shared" si="283"/>
        <v>42138.9999999922</v>
      </c>
      <c r="B3252" s="300" t="str">
        <f t="shared" ref="B3252" si="287">INDEX($H$27:$H$29,H3252)</f>
        <v>Workday</v>
      </c>
      <c r="C3252" s="300">
        <v>3217</v>
      </c>
      <c r="D3252" s="301">
        <f>INDEX(Method_calculation!$J$161:$L$184,Output_interface!I3252,Output_interface!H3252)</f>
        <v>0</v>
      </c>
      <c r="E3252" s="301">
        <f>INDEX(Method_calculation!$J$194:$L$217,Output_interface!I3252,Output_interface!H3252)</f>
        <v>0</v>
      </c>
      <c r="G3252" s="1">
        <f>VLOOKUP(A3252+1/48,Interface!$B$118:$D$483,3)</f>
        <v>5</v>
      </c>
      <c r="H3252" s="1">
        <f t="shared" si="286"/>
        <v>1</v>
      </c>
      <c r="I3252" s="1">
        <f t="shared" si="285"/>
        <v>1</v>
      </c>
    </row>
    <row r="3253" spans="1:9" x14ac:dyDescent="0.35">
      <c r="A3253" s="321">
        <f t="shared" si="283"/>
        <v>42139.041666658864</v>
      </c>
      <c r="B3253" s="303"/>
      <c r="C3253" s="303">
        <v>3218</v>
      </c>
      <c r="D3253" s="304">
        <f>INDEX(Method_calculation!$J$161:$L$184,Output_interface!I3253,Output_interface!H3253)</f>
        <v>0</v>
      </c>
      <c r="E3253" s="304">
        <f>INDEX(Method_calculation!$J$194:$L$217,Output_interface!I3253,Output_interface!H3253)</f>
        <v>0</v>
      </c>
      <c r="G3253" s="1">
        <f>VLOOKUP(A3253+1/48,Interface!$B$118:$D$483,3)</f>
        <v>5</v>
      </c>
      <c r="H3253" s="1">
        <f t="shared" si="286"/>
        <v>1</v>
      </c>
      <c r="I3253" s="1">
        <f t="shared" si="285"/>
        <v>2</v>
      </c>
    </row>
    <row r="3254" spans="1:9" x14ac:dyDescent="0.35">
      <c r="A3254" s="321">
        <f t="shared" si="283"/>
        <v>42139.083333325529</v>
      </c>
      <c r="B3254" s="303"/>
      <c r="C3254" s="303">
        <v>3219</v>
      </c>
      <c r="D3254" s="304">
        <f>INDEX(Method_calculation!$J$161:$L$184,Output_interface!I3254,Output_interface!H3254)</f>
        <v>0</v>
      </c>
      <c r="E3254" s="304">
        <f>INDEX(Method_calculation!$J$194:$L$217,Output_interface!I3254,Output_interface!H3254)</f>
        <v>0</v>
      </c>
      <c r="G3254" s="1">
        <f>VLOOKUP(A3254+1/48,Interface!$B$118:$D$483,3)</f>
        <v>5</v>
      </c>
      <c r="H3254" s="1">
        <f t="shared" si="286"/>
        <v>1</v>
      </c>
      <c r="I3254" s="1">
        <f t="shared" si="285"/>
        <v>3</v>
      </c>
    </row>
    <row r="3255" spans="1:9" x14ac:dyDescent="0.35">
      <c r="A3255" s="321">
        <f t="shared" si="283"/>
        <v>42139.124999992193</v>
      </c>
      <c r="B3255" s="303"/>
      <c r="C3255" s="303">
        <v>3220</v>
      </c>
      <c r="D3255" s="304">
        <f>INDEX(Method_calculation!$J$161:$L$184,Output_interface!I3255,Output_interface!H3255)</f>
        <v>0</v>
      </c>
      <c r="E3255" s="304">
        <f>INDEX(Method_calculation!$J$194:$L$217,Output_interface!I3255,Output_interface!H3255)</f>
        <v>0</v>
      </c>
      <c r="G3255" s="1">
        <f>VLOOKUP(A3255+1/48,Interface!$B$118:$D$483,3)</f>
        <v>5</v>
      </c>
      <c r="H3255" s="1">
        <f t="shared" si="286"/>
        <v>1</v>
      </c>
      <c r="I3255" s="1">
        <f t="shared" si="285"/>
        <v>4</v>
      </c>
    </row>
    <row r="3256" spans="1:9" x14ac:dyDescent="0.35">
      <c r="A3256" s="321">
        <f t="shared" si="283"/>
        <v>42139.166666658857</v>
      </c>
      <c r="B3256" s="303"/>
      <c r="C3256" s="303">
        <v>3221</v>
      </c>
      <c r="D3256" s="304">
        <f>INDEX(Method_calculation!$J$161:$L$184,Output_interface!I3256,Output_interface!H3256)</f>
        <v>0</v>
      </c>
      <c r="E3256" s="304">
        <f>INDEX(Method_calculation!$J$194:$L$217,Output_interface!I3256,Output_interface!H3256)</f>
        <v>0</v>
      </c>
      <c r="G3256" s="1">
        <f>VLOOKUP(A3256+1/48,Interface!$B$118:$D$483,3)</f>
        <v>5</v>
      </c>
      <c r="H3256" s="1">
        <f t="shared" si="286"/>
        <v>1</v>
      </c>
      <c r="I3256" s="1">
        <f t="shared" si="285"/>
        <v>5</v>
      </c>
    </row>
    <row r="3257" spans="1:9" x14ac:dyDescent="0.35">
      <c r="A3257" s="321">
        <f t="shared" si="283"/>
        <v>42139.208333325521</v>
      </c>
      <c r="B3257" s="303"/>
      <c r="C3257" s="303">
        <v>3222</v>
      </c>
      <c r="D3257" s="304">
        <f>INDEX(Method_calculation!$J$161:$L$184,Output_interface!I3257,Output_interface!H3257)</f>
        <v>0</v>
      </c>
      <c r="E3257" s="304">
        <f>INDEX(Method_calculation!$J$194:$L$217,Output_interface!I3257,Output_interface!H3257)</f>
        <v>0</v>
      </c>
      <c r="G3257" s="1">
        <f>VLOOKUP(A3257+1/48,Interface!$B$118:$D$483,3)</f>
        <v>5</v>
      </c>
      <c r="H3257" s="1">
        <f t="shared" si="286"/>
        <v>1</v>
      </c>
      <c r="I3257" s="1">
        <f t="shared" si="285"/>
        <v>6</v>
      </c>
    </row>
    <row r="3258" spans="1:9" x14ac:dyDescent="0.35">
      <c r="A3258" s="321">
        <f t="shared" si="283"/>
        <v>42139.249999992186</v>
      </c>
      <c r="B3258" s="303"/>
      <c r="C3258" s="303">
        <v>3223</v>
      </c>
      <c r="D3258" s="304">
        <f>INDEX(Method_calculation!$J$161:$L$184,Output_interface!I3258,Output_interface!H3258)</f>
        <v>0</v>
      </c>
      <c r="E3258" s="304">
        <f>INDEX(Method_calculation!$J$194:$L$217,Output_interface!I3258,Output_interface!H3258)</f>
        <v>0</v>
      </c>
      <c r="G3258" s="1">
        <f>VLOOKUP(A3258+1/48,Interface!$B$118:$D$483,3)</f>
        <v>5</v>
      </c>
      <c r="H3258" s="1">
        <f t="shared" si="286"/>
        <v>1</v>
      </c>
      <c r="I3258" s="1">
        <f t="shared" si="285"/>
        <v>7</v>
      </c>
    </row>
    <row r="3259" spans="1:9" x14ac:dyDescent="0.35">
      <c r="A3259" s="321">
        <f t="shared" si="283"/>
        <v>42139.29166665885</v>
      </c>
      <c r="B3259" s="303"/>
      <c r="C3259" s="303">
        <v>3224</v>
      </c>
      <c r="D3259" s="304">
        <f>INDEX(Method_calculation!$J$161:$L$184,Output_interface!I3259,Output_interface!H3259)</f>
        <v>0</v>
      </c>
      <c r="E3259" s="304">
        <f>INDEX(Method_calculation!$J$194:$L$217,Output_interface!I3259,Output_interface!H3259)</f>
        <v>0</v>
      </c>
      <c r="G3259" s="1">
        <f>VLOOKUP(A3259+1/48,Interface!$B$118:$D$483,3)</f>
        <v>5</v>
      </c>
      <c r="H3259" s="1">
        <f t="shared" si="286"/>
        <v>1</v>
      </c>
      <c r="I3259" s="1">
        <f t="shared" si="285"/>
        <v>8</v>
      </c>
    </row>
    <row r="3260" spans="1:9" x14ac:dyDescent="0.35">
      <c r="A3260" s="321">
        <f t="shared" si="283"/>
        <v>42139.333333325514</v>
      </c>
      <c r="B3260" s="303"/>
      <c r="C3260" s="303">
        <v>3225</v>
      </c>
      <c r="D3260" s="304">
        <f>INDEX(Method_calculation!$J$161:$L$184,Output_interface!I3260,Output_interface!H3260)</f>
        <v>0</v>
      </c>
      <c r="E3260" s="304">
        <f>INDEX(Method_calculation!$J$194:$L$217,Output_interface!I3260,Output_interface!H3260)</f>
        <v>0</v>
      </c>
      <c r="G3260" s="1">
        <f>VLOOKUP(A3260+1/48,Interface!$B$118:$D$483,3)</f>
        <v>5</v>
      </c>
      <c r="H3260" s="1">
        <f t="shared" si="286"/>
        <v>1</v>
      </c>
      <c r="I3260" s="1">
        <f t="shared" si="285"/>
        <v>9</v>
      </c>
    </row>
    <row r="3261" spans="1:9" x14ac:dyDescent="0.35">
      <c r="A3261" s="321">
        <f t="shared" si="283"/>
        <v>42139.374999992178</v>
      </c>
      <c r="B3261" s="303"/>
      <c r="C3261" s="303">
        <v>3226</v>
      </c>
      <c r="D3261" s="304">
        <f>INDEX(Method_calculation!$J$161:$L$184,Output_interface!I3261,Output_interface!H3261)</f>
        <v>0</v>
      </c>
      <c r="E3261" s="304">
        <f>INDEX(Method_calculation!$J$194:$L$217,Output_interface!I3261,Output_interface!H3261)</f>
        <v>0</v>
      </c>
      <c r="G3261" s="1">
        <f>VLOOKUP(A3261+1/48,Interface!$B$118:$D$483,3)</f>
        <v>5</v>
      </c>
      <c r="H3261" s="1">
        <f t="shared" si="286"/>
        <v>1</v>
      </c>
      <c r="I3261" s="1">
        <f t="shared" si="285"/>
        <v>10</v>
      </c>
    </row>
    <row r="3262" spans="1:9" x14ac:dyDescent="0.35">
      <c r="A3262" s="321">
        <f t="shared" si="283"/>
        <v>42139.416666658843</v>
      </c>
      <c r="B3262" s="303"/>
      <c r="C3262" s="303">
        <v>3227</v>
      </c>
      <c r="D3262" s="304">
        <f>INDEX(Method_calculation!$J$161:$L$184,Output_interface!I3262,Output_interface!H3262)</f>
        <v>0</v>
      </c>
      <c r="E3262" s="304">
        <f>INDEX(Method_calculation!$J$194:$L$217,Output_interface!I3262,Output_interface!H3262)</f>
        <v>0</v>
      </c>
      <c r="G3262" s="1">
        <f>VLOOKUP(A3262+1/48,Interface!$B$118:$D$483,3)</f>
        <v>5</v>
      </c>
      <c r="H3262" s="1">
        <f t="shared" si="286"/>
        <v>1</v>
      </c>
      <c r="I3262" s="1">
        <f t="shared" si="285"/>
        <v>11</v>
      </c>
    </row>
    <row r="3263" spans="1:9" x14ac:dyDescent="0.35">
      <c r="A3263" s="321">
        <f t="shared" si="283"/>
        <v>42139.458333325507</v>
      </c>
      <c r="B3263" s="303"/>
      <c r="C3263" s="303">
        <v>3228</v>
      </c>
      <c r="D3263" s="304">
        <f>INDEX(Method_calculation!$J$161:$L$184,Output_interface!I3263,Output_interface!H3263)</f>
        <v>0</v>
      </c>
      <c r="E3263" s="304">
        <f>INDEX(Method_calculation!$J$194:$L$217,Output_interface!I3263,Output_interface!H3263)</f>
        <v>0</v>
      </c>
      <c r="G3263" s="1">
        <f>VLOOKUP(A3263+1/48,Interface!$B$118:$D$483,3)</f>
        <v>5</v>
      </c>
      <c r="H3263" s="1">
        <f t="shared" si="286"/>
        <v>1</v>
      </c>
      <c r="I3263" s="1">
        <f t="shared" si="285"/>
        <v>12</v>
      </c>
    </row>
    <row r="3264" spans="1:9" x14ac:dyDescent="0.35">
      <c r="A3264" s="321">
        <f t="shared" si="283"/>
        <v>42139.499999992171</v>
      </c>
      <c r="B3264" s="303"/>
      <c r="C3264" s="303">
        <v>3229</v>
      </c>
      <c r="D3264" s="304">
        <f>INDEX(Method_calculation!$J$161:$L$184,Output_interface!I3264,Output_interface!H3264)</f>
        <v>0</v>
      </c>
      <c r="E3264" s="304">
        <f>INDEX(Method_calculation!$J$194:$L$217,Output_interface!I3264,Output_interface!H3264)</f>
        <v>0</v>
      </c>
      <c r="G3264" s="1">
        <f>VLOOKUP(A3264+1/48,Interface!$B$118:$D$483,3)</f>
        <v>5</v>
      </c>
      <c r="H3264" s="1">
        <f t="shared" si="286"/>
        <v>1</v>
      </c>
      <c r="I3264" s="1">
        <f t="shared" si="285"/>
        <v>13</v>
      </c>
    </row>
    <row r="3265" spans="1:9" x14ac:dyDescent="0.35">
      <c r="A3265" s="321">
        <f t="shared" si="283"/>
        <v>42139.541666658835</v>
      </c>
      <c r="B3265" s="303"/>
      <c r="C3265" s="303">
        <v>3230</v>
      </c>
      <c r="D3265" s="304">
        <f>INDEX(Method_calculation!$J$161:$L$184,Output_interface!I3265,Output_interface!H3265)</f>
        <v>0</v>
      </c>
      <c r="E3265" s="304">
        <f>INDEX(Method_calculation!$J$194:$L$217,Output_interface!I3265,Output_interface!H3265)</f>
        <v>0</v>
      </c>
      <c r="G3265" s="1">
        <f>VLOOKUP(A3265+1/48,Interface!$B$118:$D$483,3)</f>
        <v>5</v>
      </c>
      <c r="H3265" s="1">
        <f t="shared" si="286"/>
        <v>1</v>
      </c>
      <c r="I3265" s="1">
        <f t="shared" si="285"/>
        <v>14</v>
      </c>
    </row>
    <row r="3266" spans="1:9" x14ac:dyDescent="0.35">
      <c r="A3266" s="321">
        <f t="shared" si="283"/>
        <v>42139.5833333255</v>
      </c>
      <c r="B3266" s="303"/>
      <c r="C3266" s="303">
        <v>3231</v>
      </c>
      <c r="D3266" s="304">
        <f>INDEX(Method_calculation!$J$161:$L$184,Output_interface!I3266,Output_interface!H3266)</f>
        <v>0</v>
      </c>
      <c r="E3266" s="304">
        <f>INDEX(Method_calculation!$J$194:$L$217,Output_interface!I3266,Output_interface!H3266)</f>
        <v>0</v>
      </c>
      <c r="G3266" s="1">
        <f>VLOOKUP(A3266+1/48,Interface!$B$118:$D$483,3)</f>
        <v>5</v>
      </c>
      <c r="H3266" s="1">
        <f t="shared" si="286"/>
        <v>1</v>
      </c>
      <c r="I3266" s="1">
        <f t="shared" si="285"/>
        <v>15</v>
      </c>
    </row>
    <row r="3267" spans="1:9" x14ac:dyDescent="0.35">
      <c r="A3267" s="321">
        <f t="shared" si="283"/>
        <v>42139.624999992164</v>
      </c>
      <c r="B3267" s="303"/>
      <c r="C3267" s="303">
        <v>3232</v>
      </c>
      <c r="D3267" s="304">
        <f>INDEX(Method_calculation!$J$161:$L$184,Output_interface!I3267,Output_interface!H3267)</f>
        <v>0</v>
      </c>
      <c r="E3267" s="304">
        <f>INDEX(Method_calculation!$J$194:$L$217,Output_interface!I3267,Output_interface!H3267)</f>
        <v>0</v>
      </c>
      <c r="G3267" s="1">
        <f>VLOOKUP(A3267+1/48,Interface!$B$118:$D$483,3)</f>
        <v>5</v>
      </c>
      <c r="H3267" s="1">
        <f t="shared" si="286"/>
        <v>1</v>
      </c>
      <c r="I3267" s="1">
        <f t="shared" si="285"/>
        <v>16</v>
      </c>
    </row>
    <row r="3268" spans="1:9" x14ac:dyDescent="0.35">
      <c r="A3268" s="321">
        <f t="shared" si="283"/>
        <v>42139.666666658828</v>
      </c>
      <c r="B3268" s="303"/>
      <c r="C3268" s="303">
        <v>3233</v>
      </c>
      <c r="D3268" s="304">
        <f>INDEX(Method_calculation!$J$161:$L$184,Output_interface!I3268,Output_interface!H3268)</f>
        <v>0</v>
      </c>
      <c r="E3268" s="304">
        <f>INDEX(Method_calculation!$J$194:$L$217,Output_interface!I3268,Output_interface!H3268)</f>
        <v>0</v>
      </c>
      <c r="G3268" s="1">
        <f>VLOOKUP(A3268+1/48,Interface!$B$118:$D$483,3)</f>
        <v>5</v>
      </c>
      <c r="H3268" s="1">
        <f t="shared" si="286"/>
        <v>1</v>
      </c>
      <c r="I3268" s="1">
        <f t="shared" si="285"/>
        <v>17</v>
      </c>
    </row>
    <row r="3269" spans="1:9" x14ac:dyDescent="0.35">
      <c r="A3269" s="321">
        <f t="shared" si="283"/>
        <v>42139.708333325492</v>
      </c>
      <c r="B3269" s="303"/>
      <c r="C3269" s="303">
        <v>3234</v>
      </c>
      <c r="D3269" s="304">
        <f>INDEX(Method_calculation!$J$161:$L$184,Output_interface!I3269,Output_interface!H3269)</f>
        <v>0</v>
      </c>
      <c r="E3269" s="304">
        <f>INDEX(Method_calculation!$J$194:$L$217,Output_interface!I3269,Output_interface!H3269)</f>
        <v>0</v>
      </c>
      <c r="G3269" s="1">
        <f>VLOOKUP(A3269+1/48,Interface!$B$118:$D$483,3)</f>
        <v>5</v>
      </c>
      <c r="H3269" s="1">
        <f t="shared" si="286"/>
        <v>1</v>
      </c>
      <c r="I3269" s="1">
        <f t="shared" si="285"/>
        <v>18</v>
      </c>
    </row>
    <row r="3270" spans="1:9" x14ac:dyDescent="0.35">
      <c r="A3270" s="321">
        <f t="shared" si="283"/>
        <v>42139.749999992157</v>
      </c>
      <c r="B3270" s="303"/>
      <c r="C3270" s="303">
        <v>3235</v>
      </c>
      <c r="D3270" s="304">
        <f>INDEX(Method_calculation!$J$161:$L$184,Output_interface!I3270,Output_interface!H3270)</f>
        <v>0</v>
      </c>
      <c r="E3270" s="304">
        <f>INDEX(Method_calculation!$J$194:$L$217,Output_interface!I3270,Output_interface!H3270)</f>
        <v>0</v>
      </c>
      <c r="G3270" s="1">
        <f>VLOOKUP(A3270+1/48,Interface!$B$118:$D$483,3)</f>
        <v>5</v>
      </c>
      <c r="H3270" s="1">
        <f t="shared" si="286"/>
        <v>1</v>
      </c>
      <c r="I3270" s="1">
        <f t="shared" si="285"/>
        <v>19</v>
      </c>
    </row>
    <row r="3271" spans="1:9" x14ac:dyDescent="0.35">
      <c r="A3271" s="321">
        <f t="shared" si="283"/>
        <v>42139.791666658821</v>
      </c>
      <c r="B3271" s="303"/>
      <c r="C3271" s="303">
        <v>3236</v>
      </c>
      <c r="D3271" s="304">
        <f>INDEX(Method_calculation!$J$161:$L$184,Output_interface!I3271,Output_interface!H3271)</f>
        <v>0</v>
      </c>
      <c r="E3271" s="304">
        <f>INDEX(Method_calculation!$J$194:$L$217,Output_interface!I3271,Output_interface!H3271)</f>
        <v>0</v>
      </c>
      <c r="G3271" s="1">
        <f>VLOOKUP(A3271+1/48,Interface!$B$118:$D$483,3)</f>
        <v>5</v>
      </c>
      <c r="H3271" s="1">
        <f t="shared" si="286"/>
        <v>1</v>
      </c>
      <c r="I3271" s="1">
        <f t="shared" si="285"/>
        <v>20</v>
      </c>
    </row>
    <row r="3272" spans="1:9" x14ac:dyDescent="0.35">
      <c r="A3272" s="321">
        <f t="shared" si="283"/>
        <v>42139.833333325485</v>
      </c>
      <c r="B3272" s="303"/>
      <c r="C3272" s="303">
        <v>3237</v>
      </c>
      <c r="D3272" s="304">
        <f>INDEX(Method_calculation!$J$161:$L$184,Output_interface!I3272,Output_interface!H3272)</f>
        <v>0</v>
      </c>
      <c r="E3272" s="304">
        <f>INDEX(Method_calculation!$J$194:$L$217,Output_interface!I3272,Output_interface!H3272)</f>
        <v>0</v>
      </c>
      <c r="G3272" s="1">
        <f>VLOOKUP(A3272+1/48,Interface!$B$118:$D$483,3)</f>
        <v>5</v>
      </c>
      <c r="H3272" s="1">
        <f t="shared" si="286"/>
        <v>1</v>
      </c>
      <c r="I3272" s="1">
        <f t="shared" si="285"/>
        <v>21</v>
      </c>
    </row>
    <row r="3273" spans="1:9" x14ac:dyDescent="0.35">
      <c r="A3273" s="321">
        <f t="shared" si="283"/>
        <v>42139.874999992149</v>
      </c>
      <c r="B3273" s="303"/>
      <c r="C3273" s="303">
        <v>3238</v>
      </c>
      <c r="D3273" s="304">
        <f>INDEX(Method_calculation!$J$161:$L$184,Output_interface!I3273,Output_interface!H3273)</f>
        <v>0</v>
      </c>
      <c r="E3273" s="304">
        <f>INDEX(Method_calculation!$J$194:$L$217,Output_interface!I3273,Output_interface!H3273)</f>
        <v>0</v>
      </c>
      <c r="G3273" s="1">
        <f>VLOOKUP(A3273+1/48,Interface!$B$118:$D$483,3)</f>
        <v>5</v>
      </c>
      <c r="H3273" s="1">
        <f t="shared" si="286"/>
        <v>1</v>
      </c>
      <c r="I3273" s="1">
        <f t="shared" si="285"/>
        <v>22</v>
      </c>
    </row>
    <row r="3274" spans="1:9" x14ac:dyDescent="0.35">
      <c r="A3274" s="321">
        <f t="shared" si="283"/>
        <v>42139.916666658813</v>
      </c>
      <c r="B3274" s="303"/>
      <c r="C3274" s="303">
        <v>3239</v>
      </c>
      <c r="D3274" s="304">
        <f>INDEX(Method_calculation!$J$161:$L$184,Output_interface!I3274,Output_interface!H3274)</f>
        <v>0</v>
      </c>
      <c r="E3274" s="304">
        <f>INDEX(Method_calculation!$J$194:$L$217,Output_interface!I3274,Output_interface!H3274)</f>
        <v>0</v>
      </c>
      <c r="G3274" s="1">
        <f>VLOOKUP(A3274+1/48,Interface!$B$118:$D$483,3)</f>
        <v>5</v>
      </c>
      <c r="H3274" s="1">
        <f t="shared" si="286"/>
        <v>1</v>
      </c>
      <c r="I3274" s="1">
        <f t="shared" si="285"/>
        <v>23</v>
      </c>
    </row>
    <row r="3275" spans="1:9" x14ac:dyDescent="0.35">
      <c r="A3275" s="322">
        <f t="shared" si="283"/>
        <v>42139.958333325478</v>
      </c>
      <c r="B3275" s="306"/>
      <c r="C3275" s="306">
        <v>3240</v>
      </c>
      <c r="D3275" s="307">
        <f>INDEX(Method_calculation!$J$161:$L$184,Output_interface!I3275,Output_interface!H3275)</f>
        <v>0</v>
      </c>
      <c r="E3275" s="307">
        <f>INDEX(Method_calculation!$J$194:$L$217,Output_interface!I3275,Output_interface!H3275)</f>
        <v>0</v>
      </c>
      <c r="G3275" s="1">
        <f>VLOOKUP(A3275+1/48,Interface!$B$118:$D$483,3)</f>
        <v>5</v>
      </c>
      <c r="H3275" s="1">
        <f t="shared" si="286"/>
        <v>1</v>
      </c>
      <c r="I3275" s="1">
        <f t="shared" si="285"/>
        <v>24</v>
      </c>
    </row>
    <row r="3276" spans="1:9" x14ac:dyDescent="0.35">
      <c r="A3276" s="299">
        <f t="shared" si="283"/>
        <v>42139.999999992142</v>
      </c>
      <c r="B3276" s="300" t="str">
        <f t="shared" ref="B3276" si="288">INDEX($H$27:$H$29,H3276)</f>
        <v>Saturday</v>
      </c>
      <c r="C3276" s="300">
        <v>3241</v>
      </c>
      <c r="D3276" s="301">
        <f>INDEX(Method_calculation!$J$161:$L$184,Output_interface!I3276,Output_interface!H3276)</f>
        <v>0</v>
      </c>
      <c r="E3276" s="301">
        <f>INDEX(Method_calculation!$J$194:$L$217,Output_interface!I3276,Output_interface!H3276)</f>
        <v>0</v>
      </c>
      <c r="G3276" s="1">
        <f>VLOOKUP(A3276+1/48,Interface!$B$118:$D$483,3)</f>
        <v>6</v>
      </c>
      <c r="H3276" s="1">
        <f t="shared" si="286"/>
        <v>2</v>
      </c>
      <c r="I3276" s="1">
        <f t="shared" si="285"/>
        <v>1</v>
      </c>
    </row>
    <row r="3277" spans="1:9" x14ac:dyDescent="0.35">
      <c r="A3277" s="321">
        <f t="shared" si="283"/>
        <v>42140.041666658806</v>
      </c>
      <c r="B3277" s="303"/>
      <c r="C3277" s="303">
        <v>3242</v>
      </c>
      <c r="D3277" s="304">
        <f>INDEX(Method_calculation!$J$161:$L$184,Output_interface!I3277,Output_interface!H3277)</f>
        <v>0</v>
      </c>
      <c r="E3277" s="304">
        <f>INDEX(Method_calculation!$J$194:$L$217,Output_interface!I3277,Output_interface!H3277)</f>
        <v>0</v>
      </c>
      <c r="G3277" s="1">
        <f>VLOOKUP(A3277+1/48,Interface!$B$118:$D$483,3)</f>
        <v>6</v>
      </c>
      <c r="H3277" s="1">
        <f t="shared" si="286"/>
        <v>2</v>
      </c>
      <c r="I3277" s="1">
        <f t="shared" si="285"/>
        <v>2</v>
      </c>
    </row>
    <row r="3278" spans="1:9" x14ac:dyDescent="0.35">
      <c r="A3278" s="321">
        <f t="shared" si="283"/>
        <v>42140.08333332547</v>
      </c>
      <c r="B3278" s="303"/>
      <c r="C3278" s="303">
        <v>3243</v>
      </c>
      <c r="D3278" s="304">
        <f>INDEX(Method_calculation!$J$161:$L$184,Output_interface!I3278,Output_interface!H3278)</f>
        <v>0</v>
      </c>
      <c r="E3278" s="304">
        <f>INDEX(Method_calculation!$J$194:$L$217,Output_interface!I3278,Output_interface!H3278)</f>
        <v>0</v>
      </c>
      <c r="G3278" s="1">
        <f>VLOOKUP(A3278+1/48,Interface!$B$118:$D$483,3)</f>
        <v>6</v>
      </c>
      <c r="H3278" s="1">
        <f t="shared" si="286"/>
        <v>2</v>
      </c>
      <c r="I3278" s="1">
        <f t="shared" si="285"/>
        <v>3</v>
      </c>
    </row>
    <row r="3279" spans="1:9" x14ac:dyDescent="0.35">
      <c r="A3279" s="321">
        <f t="shared" si="283"/>
        <v>42140.124999992135</v>
      </c>
      <c r="B3279" s="303"/>
      <c r="C3279" s="303">
        <v>3244</v>
      </c>
      <c r="D3279" s="304">
        <f>INDEX(Method_calculation!$J$161:$L$184,Output_interface!I3279,Output_interface!H3279)</f>
        <v>0</v>
      </c>
      <c r="E3279" s="304">
        <f>INDEX(Method_calculation!$J$194:$L$217,Output_interface!I3279,Output_interface!H3279)</f>
        <v>0</v>
      </c>
      <c r="G3279" s="1">
        <f>VLOOKUP(A3279+1/48,Interface!$B$118:$D$483,3)</f>
        <v>6</v>
      </c>
      <c r="H3279" s="1">
        <f t="shared" si="286"/>
        <v>2</v>
      </c>
      <c r="I3279" s="1">
        <f t="shared" si="285"/>
        <v>4</v>
      </c>
    </row>
    <row r="3280" spans="1:9" x14ac:dyDescent="0.35">
      <c r="A3280" s="321">
        <f t="shared" ref="A3280:A3343" si="289">+A3279+1/24</f>
        <v>42140.166666658799</v>
      </c>
      <c r="B3280" s="303"/>
      <c r="C3280" s="303">
        <v>3245</v>
      </c>
      <c r="D3280" s="304">
        <f>INDEX(Method_calculation!$J$161:$L$184,Output_interface!I3280,Output_interface!H3280)</f>
        <v>0</v>
      </c>
      <c r="E3280" s="304">
        <f>INDEX(Method_calculation!$J$194:$L$217,Output_interface!I3280,Output_interface!H3280)</f>
        <v>0</v>
      </c>
      <c r="G3280" s="1">
        <f>VLOOKUP(A3280+1/48,Interface!$B$118:$D$483,3)</f>
        <v>6</v>
      </c>
      <c r="H3280" s="1">
        <f t="shared" si="286"/>
        <v>2</v>
      </c>
      <c r="I3280" s="1">
        <f t="shared" si="285"/>
        <v>5</v>
      </c>
    </row>
    <row r="3281" spans="1:9" x14ac:dyDescent="0.35">
      <c r="A3281" s="321">
        <f t="shared" si="289"/>
        <v>42140.208333325463</v>
      </c>
      <c r="B3281" s="303"/>
      <c r="C3281" s="303">
        <v>3246</v>
      </c>
      <c r="D3281" s="304">
        <f>INDEX(Method_calculation!$J$161:$L$184,Output_interface!I3281,Output_interface!H3281)</f>
        <v>0</v>
      </c>
      <c r="E3281" s="304">
        <f>INDEX(Method_calculation!$J$194:$L$217,Output_interface!I3281,Output_interface!H3281)</f>
        <v>0</v>
      </c>
      <c r="G3281" s="1">
        <f>VLOOKUP(A3281+1/48,Interface!$B$118:$D$483,3)</f>
        <v>6</v>
      </c>
      <c r="H3281" s="1">
        <f t="shared" si="286"/>
        <v>2</v>
      </c>
      <c r="I3281" s="1">
        <f t="shared" si="285"/>
        <v>6</v>
      </c>
    </row>
    <row r="3282" spans="1:9" x14ac:dyDescent="0.35">
      <c r="A3282" s="321">
        <f t="shared" si="289"/>
        <v>42140.249999992127</v>
      </c>
      <c r="B3282" s="303"/>
      <c r="C3282" s="303">
        <v>3247</v>
      </c>
      <c r="D3282" s="304">
        <f>INDEX(Method_calculation!$J$161:$L$184,Output_interface!I3282,Output_interface!H3282)</f>
        <v>0</v>
      </c>
      <c r="E3282" s="304">
        <f>INDEX(Method_calculation!$J$194:$L$217,Output_interface!I3282,Output_interface!H3282)</f>
        <v>0</v>
      </c>
      <c r="G3282" s="1">
        <f>VLOOKUP(A3282+1/48,Interface!$B$118:$D$483,3)</f>
        <v>6</v>
      </c>
      <c r="H3282" s="1">
        <f t="shared" si="286"/>
        <v>2</v>
      </c>
      <c r="I3282" s="1">
        <f t="shared" si="285"/>
        <v>7</v>
      </c>
    </row>
    <row r="3283" spans="1:9" x14ac:dyDescent="0.35">
      <c r="A3283" s="321">
        <f t="shared" si="289"/>
        <v>42140.291666658792</v>
      </c>
      <c r="B3283" s="303"/>
      <c r="C3283" s="303">
        <v>3248</v>
      </c>
      <c r="D3283" s="304">
        <f>INDEX(Method_calculation!$J$161:$L$184,Output_interface!I3283,Output_interface!H3283)</f>
        <v>0</v>
      </c>
      <c r="E3283" s="304">
        <f>INDEX(Method_calculation!$J$194:$L$217,Output_interface!I3283,Output_interface!H3283)</f>
        <v>0</v>
      </c>
      <c r="G3283" s="1">
        <f>VLOOKUP(A3283+1/48,Interface!$B$118:$D$483,3)</f>
        <v>6</v>
      </c>
      <c r="H3283" s="1">
        <f t="shared" si="286"/>
        <v>2</v>
      </c>
      <c r="I3283" s="1">
        <f t="shared" si="285"/>
        <v>8</v>
      </c>
    </row>
    <row r="3284" spans="1:9" x14ac:dyDescent="0.35">
      <c r="A3284" s="321">
        <f t="shared" si="289"/>
        <v>42140.333333325456</v>
      </c>
      <c r="B3284" s="303"/>
      <c r="C3284" s="303">
        <v>3249</v>
      </c>
      <c r="D3284" s="304">
        <f>INDEX(Method_calculation!$J$161:$L$184,Output_interface!I3284,Output_interface!H3284)</f>
        <v>0</v>
      </c>
      <c r="E3284" s="304">
        <f>INDEX(Method_calculation!$J$194:$L$217,Output_interface!I3284,Output_interface!H3284)</f>
        <v>0</v>
      </c>
      <c r="G3284" s="1">
        <f>VLOOKUP(A3284+1/48,Interface!$B$118:$D$483,3)</f>
        <v>6</v>
      </c>
      <c r="H3284" s="1">
        <f t="shared" si="286"/>
        <v>2</v>
      </c>
      <c r="I3284" s="1">
        <f t="shared" si="285"/>
        <v>9</v>
      </c>
    </row>
    <row r="3285" spans="1:9" x14ac:dyDescent="0.35">
      <c r="A3285" s="321">
        <f t="shared" si="289"/>
        <v>42140.37499999212</v>
      </c>
      <c r="B3285" s="303"/>
      <c r="C3285" s="303">
        <v>3250</v>
      </c>
      <c r="D3285" s="304">
        <f>INDEX(Method_calculation!$J$161:$L$184,Output_interface!I3285,Output_interface!H3285)</f>
        <v>0</v>
      </c>
      <c r="E3285" s="304">
        <f>INDEX(Method_calculation!$J$194:$L$217,Output_interface!I3285,Output_interface!H3285)</f>
        <v>0</v>
      </c>
      <c r="G3285" s="1">
        <f>VLOOKUP(A3285+1/48,Interface!$B$118:$D$483,3)</f>
        <v>6</v>
      </c>
      <c r="H3285" s="1">
        <f t="shared" si="286"/>
        <v>2</v>
      </c>
      <c r="I3285" s="1">
        <f t="shared" si="285"/>
        <v>10</v>
      </c>
    </row>
    <row r="3286" spans="1:9" x14ac:dyDescent="0.35">
      <c r="A3286" s="321">
        <f t="shared" si="289"/>
        <v>42140.416666658784</v>
      </c>
      <c r="B3286" s="303"/>
      <c r="C3286" s="303">
        <v>3251</v>
      </c>
      <c r="D3286" s="304">
        <f>INDEX(Method_calculation!$J$161:$L$184,Output_interface!I3286,Output_interface!H3286)</f>
        <v>0</v>
      </c>
      <c r="E3286" s="304">
        <f>INDEX(Method_calculation!$J$194:$L$217,Output_interface!I3286,Output_interface!H3286)</f>
        <v>0</v>
      </c>
      <c r="G3286" s="1">
        <f>VLOOKUP(A3286+1/48,Interface!$B$118:$D$483,3)</f>
        <v>6</v>
      </c>
      <c r="H3286" s="1">
        <f t="shared" si="286"/>
        <v>2</v>
      </c>
      <c r="I3286" s="1">
        <f t="shared" si="285"/>
        <v>11</v>
      </c>
    </row>
    <row r="3287" spans="1:9" x14ac:dyDescent="0.35">
      <c r="A3287" s="321">
        <f t="shared" si="289"/>
        <v>42140.458333325449</v>
      </c>
      <c r="B3287" s="303"/>
      <c r="C3287" s="303">
        <v>3252</v>
      </c>
      <c r="D3287" s="304">
        <f>INDEX(Method_calculation!$J$161:$L$184,Output_interface!I3287,Output_interface!H3287)</f>
        <v>0</v>
      </c>
      <c r="E3287" s="304">
        <f>INDEX(Method_calculation!$J$194:$L$217,Output_interface!I3287,Output_interface!H3287)</f>
        <v>0</v>
      </c>
      <c r="G3287" s="1">
        <f>VLOOKUP(A3287+1/48,Interface!$B$118:$D$483,3)</f>
        <v>6</v>
      </c>
      <c r="H3287" s="1">
        <f t="shared" si="286"/>
        <v>2</v>
      </c>
      <c r="I3287" s="1">
        <f t="shared" si="285"/>
        <v>12</v>
      </c>
    </row>
    <row r="3288" spans="1:9" x14ac:dyDescent="0.35">
      <c r="A3288" s="321">
        <f t="shared" si="289"/>
        <v>42140.499999992113</v>
      </c>
      <c r="B3288" s="303"/>
      <c r="C3288" s="303">
        <v>3253</v>
      </c>
      <c r="D3288" s="304">
        <f>INDEX(Method_calculation!$J$161:$L$184,Output_interface!I3288,Output_interface!H3288)</f>
        <v>0</v>
      </c>
      <c r="E3288" s="304">
        <f>INDEX(Method_calculation!$J$194:$L$217,Output_interface!I3288,Output_interface!H3288)</f>
        <v>0</v>
      </c>
      <c r="G3288" s="1">
        <f>VLOOKUP(A3288+1/48,Interface!$B$118:$D$483,3)</f>
        <v>6</v>
      </c>
      <c r="H3288" s="1">
        <f t="shared" si="286"/>
        <v>2</v>
      </c>
      <c r="I3288" s="1">
        <f t="shared" si="285"/>
        <v>13</v>
      </c>
    </row>
    <row r="3289" spans="1:9" x14ac:dyDescent="0.35">
      <c r="A3289" s="321">
        <f t="shared" si="289"/>
        <v>42140.541666658777</v>
      </c>
      <c r="B3289" s="303"/>
      <c r="C3289" s="303">
        <v>3254</v>
      </c>
      <c r="D3289" s="304">
        <f>INDEX(Method_calculation!$J$161:$L$184,Output_interface!I3289,Output_interface!H3289)</f>
        <v>0</v>
      </c>
      <c r="E3289" s="304">
        <f>INDEX(Method_calculation!$J$194:$L$217,Output_interface!I3289,Output_interface!H3289)</f>
        <v>0</v>
      </c>
      <c r="G3289" s="1">
        <f>VLOOKUP(A3289+1/48,Interface!$B$118:$D$483,3)</f>
        <v>6</v>
      </c>
      <c r="H3289" s="1">
        <f t="shared" si="286"/>
        <v>2</v>
      </c>
      <c r="I3289" s="1">
        <f t="shared" si="285"/>
        <v>14</v>
      </c>
    </row>
    <row r="3290" spans="1:9" x14ac:dyDescent="0.35">
      <c r="A3290" s="321">
        <f t="shared" si="289"/>
        <v>42140.583333325441</v>
      </c>
      <c r="B3290" s="303"/>
      <c r="C3290" s="303">
        <v>3255</v>
      </c>
      <c r="D3290" s="304">
        <f>INDEX(Method_calculation!$J$161:$L$184,Output_interface!I3290,Output_interface!H3290)</f>
        <v>0</v>
      </c>
      <c r="E3290" s="304">
        <f>INDEX(Method_calculation!$J$194:$L$217,Output_interface!I3290,Output_interface!H3290)</f>
        <v>0</v>
      </c>
      <c r="G3290" s="1">
        <f>VLOOKUP(A3290+1/48,Interface!$B$118:$D$483,3)</f>
        <v>6</v>
      </c>
      <c r="H3290" s="1">
        <f t="shared" si="286"/>
        <v>2</v>
      </c>
      <c r="I3290" s="1">
        <f t="shared" si="285"/>
        <v>15</v>
      </c>
    </row>
    <row r="3291" spans="1:9" x14ac:dyDescent="0.35">
      <c r="A3291" s="321">
        <f t="shared" si="289"/>
        <v>42140.624999992106</v>
      </c>
      <c r="B3291" s="303"/>
      <c r="C3291" s="303">
        <v>3256</v>
      </c>
      <c r="D3291" s="304">
        <f>INDEX(Method_calculation!$J$161:$L$184,Output_interface!I3291,Output_interface!H3291)</f>
        <v>0</v>
      </c>
      <c r="E3291" s="304">
        <f>INDEX(Method_calculation!$J$194:$L$217,Output_interface!I3291,Output_interface!H3291)</f>
        <v>0</v>
      </c>
      <c r="G3291" s="1">
        <f>VLOOKUP(A3291+1/48,Interface!$B$118:$D$483,3)</f>
        <v>6</v>
      </c>
      <c r="H3291" s="1">
        <f t="shared" si="286"/>
        <v>2</v>
      </c>
      <c r="I3291" s="1">
        <f t="shared" si="285"/>
        <v>16</v>
      </c>
    </row>
    <row r="3292" spans="1:9" x14ac:dyDescent="0.35">
      <c r="A3292" s="321">
        <f t="shared" si="289"/>
        <v>42140.66666665877</v>
      </c>
      <c r="B3292" s="303"/>
      <c r="C3292" s="303">
        <v>3257</v>
      </c>
      <c r="D3292" s="304">
        <f>INDEX(Method_calculation!$J$161:$L$184,Output_interface!I3292,Output_interface!H3292)</f>
        <v>0</v>
      </c>
      <c r="E3292" s="304">
        <f>INDEX(Method_calculation!$J$194:$L$217,Output_interface!I3292,Output_interface!H3292)</f>
        <v>0</v>
      </c>
      <c r="G3292" s="1">
        <f>VLOOKUP(A3292+1/48,Interface!$B$118:$D$483,3)</f>
        <v>6</v>
      </c>
      <c r="H3292" s="1">
        <f t="shared" si="286"/>
        <v>2</v>
      </c>
      <c r="I3292" s="1">
        <f t="shared" si="285"/>
        <v>17</v>
      </c>
    </row>
    <row r="3293" spans="1:9" x14ac:dyDescent="0.35">
      <c r="A3293" s="321">
        <f t="shared" si="289"/>
        <v>42140.708333325434</v>
      </c>
      <c r="B3293" s="303"/>
      <c r="C3293" s="303">
        <v>3258</v>
      </c>
      <c r="D3293" s="304">
        <f>INDEX(Method_calculation!$J$161:$L$184,Output_interface!I3293,Output_interface!H3293)</f>
        <v>0</v>
      </c>
      <c r="E3293" s="304">
        <f>INDEX(Method_calculation!$J$194:$L$217,Output_interface!I3293,Output_interface!H3293)</f>
        <v>0</v>
      </c>
      <c r="G3293" s="1">
        <f>VLOOKUP(A3293+1/48,Interface!$B$118:$D$483,3)</f>
        <v>6</v>
      </c>
      <c r="H3293" s="1">
        <f t="shared" si="286"/>
        <v>2</v>
      </c>
      <c r="I3293" s="1">
        <f t="shared" si="285"/>
        <v>18</v>
      </c>
    </row>
    <row r="3294" spans="1:9" x14ac:dyDescent="0.35">
      <c r="A3294" s="321">
        <f t="shared" si="289"/>
        <v>42140.749999992098</v>
      </c>
      <c r="B3294" s="303"/>
      <c r="C3294" s="303">
        <v>3259</v>
      </c>
      <c r="D3294" s="304">
        <f>INDEX(Method_calculation!$J$161:$L$184,Output_interface!I3294,Output_interface!H3294)</f>
        <v>0</v>
      </c>
      <c r="E3294" s="304">
        <f>INDEX(Method_calculation!$J$194:$L$217,Output_interface!I3294,Output_interface!H3294)</f>
        <v>0</v>
      </c>
      <c r="G3294" s="1">
        <f>VLOOKUP(A3294+1/48,Interface!$B$118:$D$483,3)</f>
        <v>6</v>
      </c>
      <c r="H3294" s="1">
        <f t="shared" si="286"/>
        <v>2</v>
      </c>
      <c r="I3294" s="1">
        <f t="shared" si="285"/>
        <v>19</v>
      </c>
    </row>
    <row r="3295" spans="1:9" x14ac:dyDescent="0.35">
      <c r="A3295" s="321">
        <f t="shared" si="289"/>
        <v>42140.791666658763</v>
      </c>
      <c r="B3295" s="303"/>
      <c r="C3295" s="303">
        <v>3260</v>
      </c>
      <c r="D3295" s="304">
        <f>INDEX(Method_calculation!$J$161:$L$184,Output_interface!I3295,Output_interface!H3295)</f>
        <v>0</v>
      </c>
      <c r="E3295" s="304">
        <f>INDEX(Method_calculation!$J$194:$L$217,Output_interface!I3295,Output_interface!H3295)</f>
        <v>0</v>
      </c>
      <c r="G3295" s="1">
        <f>VLOOKUP(A3295+1/48,Interface!$B$118:$D$483,3)</f>
        <v>6</v>
      </c>
      <c r="H3295" s="1">
        <f t="shared" si="286"/>
        <v>2</v>
      </c>
      <c r="I3295" s="1">
        <f t="shared" si="285"/>
        <v>20</v>
      </c>
    </row>
    <row r="3296" spans="1:9" x14ac:dyDescent="0.35">
      <c r="A3296" s="321">
        <f t="shared" si="289"/>
        <v>42140.833333325427</v>
      </c>
      <c r="B3296" s="303"/>
      <c r="C3296" s="303">
        <v>3261</v>
      </c>
      <c r="D3296" s="304">
        <f>INDEX(Method_calculation!$J$161:$L$184,Output_interface!I3296,Output_interface!H3296)</f>
        <v>0</v>
      </c>
      <c r="E3296" s="304">
        <f>INDEX(Method_calculation!$J$194:$L$217,Output_interface!I3296,Output_interface!H3296)</f>
        <v>0</v>
      </c>
      <c r="G3296" s="1">
        <f>VLOOKUP(A3296+1/48,Interface!$B$118:$D$483,3)</f>
        <v>6</v>
      </c>
      <c r="H3296" s="1">
        <f t="shared" si="286"/>
        <v>2</v>
      </c>
      <c r="I3296" s="1">
        <f t="shared" si="285"/>
        <v>21</v>
      </c>
    </row>
    <row r="3297" spans="1:9" x14ac:dyDescent="0.35">
      <c r="A3297" s="321">
        <f t="shared" si="289"/>
        <v>42140.874999992091</v>
      </c>
      <c r="B3297" s="303"/>
      <c r="C3297" s="303">
        <v>3262</v>
      </c>
      <c r="D3297" s="304">
        <f>INDEX(Method_calculation!$J$161:$L$184,Output_interface!I3297,Output_interface!H3297)</f>
        <v>0</v>
      </c>
      <c r="E3297" s="304">
        <f>INDEX(Method_calculation!$J$194:$L$217,Output_interface!I3297,Output_interface!H3297)</f>
        <v>0</v>
      </c>
      <c r="G3297" s="1">
        <f>VLOOKUP(A3297+1/48,Interface!$B$118:$D$483,3)</f>
        <v>6</v>
      </c>
      <c r="H3297" s="1">
        <f t="shared" si="286"/>
        <v>2</v>
      </c>
      <c r="I3297" s="1">
        <f t="shared" si="285"/>
        <v>22</v>
      </c>
    </row>
    <row r="3298" spans="1:9" x14ac:dyDescent="0.35">
      <c r="A3298" s="321">
        <f t="shared" si="289"/>
        <v>42140.916666658755</v>
      </c>
      <c r="B3298" s="303"/>
      <c r="C3298" s="303">
        <v>3263</v>
      </c>
      <c r="D3298" s="304">
        <f>INDEX(Method_calculation!$J$161:$L$184,Output_interface!I3298,Output_interface!H3298)</f>
        <v>0</v>
      </c>
      <c r="E3298" s="304">
        <f>INDEX(Method_calculation!$J$194:$L$217,Output_interface!I3298,Output_interface!H3298)</f>
        <v>0</v>
      </c>
      <c r="G3298" s="1">
        <f>VLOOKUP(A3298+1/48,Interface!$B$118:$D$483,3)</f>
        <v>6</v>
      </c>
      <c r="H3298" s="1">
        <f t="shared" si="286"/>
        <v>2</v>
      </c>
      <c r="I3298" s="1">
        <f t="shared" si="285"/>
        <v>23</v>
      </c>
    </row>
    <row r="3299" spans="1:9" x14ac:dyDescent="0.35">
      <c r="A3299" s="322">
        <f t="shared" si="289"/>
        <v>42140.95833332542</v>
      </c>
      <c r="B3299" s="306"/>
      <c r="C3299" s="306">
        <v>3264</v>
      </c>
      <c r="D3299" s="307">
        <f>INDEX(Method_calculation!$J$161:$L$184,Output_interface!I3299,Output_interface!H3299)</f>
        <v>0</v>
      </c>
      <c r="E3299" s="307">
        <f>INDEX(Method_calculation!$J$194:$L$217,Output_interface!I3299,Output_interface!H3299)</f>
        <v>0</v>
      </c>
      <c r="G3299" s="1">
        <f>VLOOKUP(A3299+1/48,Interface!$B$118:$D$483,3)</f>
        <v>6</v>
      </c>
      <c r="H3299" s="1">
        <f t="shared" si="286"/>
        <v>2</v>
      </c>
      <c r="I3299" s="1">
        <f t="shared" si="285"/>
        <v>24</v>
      </c>
    </row>
    <row r="3300" spans="1:9" x14ac:dyDescent="0.35">
      <c r="A3300" s="299">
        <f t="shared" si="289"/>
        <v>42140.999999992084</v>
      </c>
      <c r="B3300" s="300" t="str">
        <f t="shared" ref="B3300" si="290">INDEX($H$27:$H$29,H3300)</f>
        <v>Holiday</v>
      </c>
      <c r="C3300" s="300">
        <v>3265</v>
      </c>
      <c r="D3300" s="301">
        <f>INDEX(Method_calculation!$J$161:$L$184,Output_interface!I3300,Output_interface!H3300)</f>
        <v>0</v>
      </c>
      <c r="E3300" s="301">
        <f>INDEX(Method_calculation!$J$194:$L$217,Output_interface!I3300,Output_interface!H3300)</f>
        <v>0</v>
      </c>
      <c r="G3300" s="1">
        <f>VLOOKUP(A3300+1/48,Interface!$B$118:$D$483,3)</f>
        <v>7</v>
      </c>
      <c r="H3300" s="1">
        <f t="shared" si="286"/>
        <v>3</v>
      </c>
      <c r="I3300" s="1">
        <f t="shared" ref="I3300:I3363" si="291">MOD(C3300-1,24)+1</f>
        <v>1</v>
      </c>
    </row>
    <row r="3301" spans="1:9" x14ac:dyDescent="0.35">
      <c r="A3301" s="321">
        <f t="shared" si="289"/>
        <v>42141.041666658748</v>
      </c>
      <c r="B3301" s="303"/>
      <c r="C3301" s="303">
        <v>3266</v>
      </c>
      <c r="D3301" s="304">
        <f>INDEX(Method_calculation!$J$161:$L$184,Output_interface!I3301,Output_interface!H3301)</f>
        <v>0</v>
      </c>
      <c r="E3301" s="304">
        <f>INDEX(Method_calculation!$J$194:$L$217,Output_interface!I3301,Output_interface!H3301)</f>
        <v>0</v>
      </c>
      <c r="G3301" s="1">
        <f>VLOOKUP(A3301+1/48,Interface!$B$118:$D$483,3)</f>
        <v>7</v>
      </c>
      <c r="H3301" s="1">
        <f t="shared" ref="H3301:H3364" si="292">IF(G3301=7,3,IF(G3301=6,2,1))</f>
        <v>3</v>
      </c>
      <c r="I3301" s="1">
        <f t="shared" si="291"/>
        <v>2</v>
      </c>
    </row>
    <row r="3302" spans="1:9" x14ac:dyDescent="0.35">
      <c r="A3302" s="321">
        <f t="shared" si="289"/>
        <v>42141.083333325412</v>
      </c>
      <c r="B3302" s="303"/>
      <c r="C3302" s="303">
        <v>3267</v>
      </c>
      <c r="D3302" s="304">
        <f>INDEX(Method_calculation!$J$161:$L$184,Output_interface!I3302,Output_interface!H3302)</f>
        <v>0</v>
      </c>
      <c r="E3302" s="304">
        <f>INDEX(Method_calculation!$J$194:$L$217,Output_interface!I3302,Output_interface!H3302)</f>
        <v>0</v>
      </c>
      <c r="G3302" s="1">
        <f>VLOOKUP(A3302+1/48,Interface!$B$118:$D$483,3)</f>
        <v>7</v>
      </c>
      <c r="H3302" s="1">
        <f t="shared" si="292"/>
        <v>3</v>
      </c>
      <c r="I3302" s="1">
        <f t="shared" si="291"/>
        <v>3</v>
      </c>
    </row>
    <row r="3303" spans="1:9" x14ac:dyDescent="0.35">
      <c r="A3303" s="321">
        <f t="shared" si="289"/>
        <v>42141.124999992076</v>
      </c>
      <c r="B3303" s="303"/>
      <c r="C3303" s="303">
        <v>3268</v>
      </c>
      <c r="D3303" s="304">
        <f>INDEX(Method_calculation!$J$161:$L$184,Output_interface!I3303,Output_interface!H3303)</f>
        <v>0</v>
      </c>
      <c r="E3303" s="304">
        <f>INDEX(Method_calculation!$J$194:$L$217,Output_interface!I3303,Output_interface!H3303)</f>
        <v>0</v>
      </c>
      <c r="G3303" s="1">
        <f>VLOOKUP(A3303+1/48,Interface!$B$118:$D$483,3)</f>
        <v>7</v>
      </c>
      <c r="H3303" s="1">
        <f t="shared" si="292"/>
        <v>3</v>
      </c>
      <c r="I3303" s="1">
        <f t="shared" si="291"/>
        <v>4</v>
      </c>
    </row>
    <row r="3304" spans="1:9" x14ac:dyDescent="0.35">
      <c r="A3304" s="321">
        <f t="shared" si="289"/>
        <v>42141.166666658741</v>
      </c>
      <c r="B3304" s="303"/>
      <c r="C3304" s="303">
        <v>3269</v>
      </c>
      <c r="D3304" s="304">
        <f>INDEX(Method_calculation!$J$161:$L$184,Output_interface!I3304,Output_interface!H3304)</f>
        <v>0</v>
      </c>
      <c r="E3304" s="304">
        <f>INDEX(Method_calculation!$J$194:$L$217,Output_interface!I3304,Output_interface!H3304)</f>
        <v>0</v>
      </c>
      <c r="G3304" s="1">
        <f>VLOOKUP(A3304+1/48,Interface!$B$118:$D$483,3)</f>
        <v>7</v>
      </c>
      <c r="H3304" s="1">
        <f t="shared" si="292"/>
        <v>3</v>
      </c>
      <c r="I3304" s="1">
        <f t="shared" si="291"/>
        <v>5</v>
      </c>
    </row>
    <row r="3305" spans="1:9" x14ac:dyDescent="0.35">
      <c r="A3305" s="321">
        <f t="shared" si="289"/>
        <v>42141.208333325405</v>
      </c>
      <c r="B3305" s="303"/>
      <c r="C3305" s="303">
        <v>3270</v>
      </c>
      <c r="D3305" s="304">
        <f>INDEX(Method_calculation!$J$161:$L$184,Output_interface!I3305,Output_interface!H3305)</f>
        <v>0</v>
      </c>
      <c r="E3305" s="304">
        <f>INDEX(Method_calculation!$J$194:$L$217,Output_interface!I3305,Output_interface!H3305)</f>
        <v>0</v>
      </c>
      <c r="G3305" s="1">
        <f>VLOOKUP(A3305+1/48,Interface!$B$118:$D$483,3)</f>
        <v>7</v>
      </c>
      <c r="H3305" s="1">
        <f t="shared" si="292"/>
        <v>3</v>
      </c>
      <c r="I3305" s="1">
        <f t="shared" si="291"/>
        <v>6</v>
      </c>
    </row>
    <row r="3306" spans="1:9" x14ac:dyDescent="0.35">
      <c r="A3306" s="321">
        <f t="shared" si="289"/>
        <v>42141.249999992069</v>
      </c>
      <c r="B3306" s="303"/>
      <c r="C3306" s="303">
        <v>3271</v>
      </c>
      <c r="D3306" s="304">
        <f>INDEX(Method_calculation!$J$161:$L$184,Output_interface!I3306,Output_interface!H3306)</f>
        <v>0</v>
      </c>
      <c r="E3306" s="304">
        <f>INDEX(Method_calculation!$J$194:$L$217,Output_interface!I3306,Output_interface!H3306)</f>
        <v>0</v>
      </c>
      <c r="G3306" s="1">
        <f>VLOOKUP(A3306+1/48,Interface!$B$118:$D$483,3)</f>
        <v>7</v>
      </c>
      <c r="H3306" s="1">
        <f t="shared" si="292"/>
        <v>3</v>
      </c>
      <c r="I3306" s="1">
        <f t="shared" si="291"/>
        <v>7</v>
      </c>
    </row>
    <row r="3307" spans="1:9" x14ac:dyDescent="0.35">
      <c r="A3307" s="321">
        <f t="shared" si="289"/>
        <v>42141.291666658733</v>
      </c>
      <c r="B3307" s="303"/>
      <c r="C3307" s="303">
        <v>3272</v>
      </c>
      <c r="D3307" s="304">
        <f>INDEX(Method_calculation!$J$161:$L$184,Output_interface!I3307,Output_interface!H3307)</f>
        <v>0</v>
      </c>
      <c r="E3307" s="304">
        <f>INDEX(Method_calculation!$J$194:$L$217,Output_interface!I3307,Output_interface!H3307)</f>
        <v>0</v>
      </c>
      <c r="G3307" s="1">
        <f>VLOOKUP(A3307+1/48,Interface!$B$118:$D$483,3)</f>
        <v>7</v>
      </c>
      <c r="H3307" s="1">
        <f t="shared" si="292"/>
        <v>3</v>
      </c>
      <c r="I3307" s="1">
        <f t="shared" si="291"/>
        <v>8</v>
      </c>
    </row>
    <row r="3308" spans="1:9" x14ac:dyDescent="0.35">
      <c r="A3308" s="321">
        <f t="shared" si="289"/>
        <v>42141.333333325398</v>
      </c>
      <c r="B3308" s="303"/>
      <c r="C3308" s="303">
        <v>3273</v>
      </c>
      <c r="D3308" s="304">
        <f>INDEX(Method_calculation!$J$161:$L$184,Output_interface!I3308,Output_interface!H3308)</f>
        <v>0</v>
      </c>
      <c r="E3308" s="304">
        <f>INDEX(Method_calculation!$J$194:$L$217,Output_interface!I3308,Output_interface!H3308)</f>
        <v>0</v>
      </c>
      <c r="G3308" s="1">
        <f>VLOOKUP(A3308+1/48,Interface!$B$118:$D$483,3)</f>
        <v>7</v>
      </c>
      <c r="H3308" s="1">
        <f t="shared" si="292"/>
        <v>3</v>
      </c>
      <c r="I3308" s="1">
        <f t="shared" si="291"/>
        <v>9</v>
      </c>
    </row>
    <row r="3309" spans="1:9" x14ac:dyDescent="0.35">
      <c r="A3309" s="321">
        <f t="shared" si="289"/>
        <v>42141.374999992062</v>
      </c>
      <c r="B3309" s="303"/>
      <c r="C3309" s="303">
        <v>3274</v>
      </c>
      <c r="D3309" s="304">
        <f>INDEX(Method_calculation!$J$161:$L$184,Output_interface!I3309,Output_interface!H3309)</f>
        <v>0</v>
      </c>
      <c r="E3309" s="304">
        <f>INDEX(Method_calculation!$J$194:$L$217,Output_interface!I3309,Output_interface!H3309)</f>
        <v>0</v>
      </c>
      <c r="G3309" s="1">
        <f>VLOOKUP(A3309+1/48,Interface!$B$118:$D$483,3)</f>
        <v>7</v>
      </c>
      <c r="H3309" s="1">
        <f t="shared" si="292"/>
        <v>3</v>
      </c>
      <c r="I3309" s="1">
        <f t="shared" si="291"/>
        <v>10</v>
      </c>
    </row>
    <row r="3310" spans="1:9" x14ac:dyDescent="0.35">
      <c r="A3310" s="321">
        <f t="shared" si="289"/>
        <v>42141.416666658726</v>
      </c>
      <c r="B3310" s="303"/>
      <c r="C3310" s="303">
        <v>3275</v>
      </c>
      <c r="D3310" s="304">
        <f>INDEX(Method_calculation!$J$161:$L$184,Output_interface!I3310,Output_interface!H3310)</f>
        <v>0</v>
      </c>
      <c r="E3310" s="304">
        <f>INDEX(Method_calculation!$J$194:$L$217,Output_interface!I3310,Output_interface!H3310)</f>
        <v>0</v>
      </c>
      <c r="G3310" s="1">
        <f>VLOOKUP(A3310+1/48,Interface!$B$118:$D$483,3)</f>
        <v>7</v>
      </c>
      <c r="H3310" s="1">
        <f t="shared" si="292"/>
        <v>3</v>
      </c>
      <c r="I3310" s="1">
        <f t="shared" si="291"/>
        <v>11</v>
      </c>
    </row>
    <row r="3311" spans="1:9" x14ac:dyDescent="0.35">
      <c r="A3311" s="321">
        <f t="shared" si="289"/>
        <v>42141.45833332539</v>
      </c>
      <c r="B3311" s="303"/>
      <c r="C3311" s="303">
        <v>3276</v>
      </c>
      <c r="D3311" s="304">
        <f>INDEX(Method_calculation!$J$161:$L$184,Output_interface!I3311,Output_interface!H3311)</f>
        <v>0</v>
      </c>
      <c r="E3311" s="304">
        <f>INDEX(Method_calculation!$J$194:$L$217,Output_interface!I3311,Output_interface!H3311)</f>
        <v>0</v>
      </c>
      <c r="G3311" s="1">
        <f>VLOOKUP(A3311+1/48,Interface!$B$118:$D$483,3)</f>
        <v>7</v>
      </c>
      <c r="H3311" s="1">
        <f t="shared" si="292"/>
        <v>3</v>
      </c>
      <c r="I3311" s="1">
        <f t="shared" si="291"/>
        <v>12</v>
      </c>
    </row>
    <row r="3312" spans="1:9" x14ac:dyDescent="0.35">
      <c r="A3312" s="321">
        <f t="shared" si="289"/>
        <v>42141.499999992055</v>
      </c>
      <c r="B3312" s="303"/>
      <c r="C3312" s="303">
        <v>3277</v>
      </c>
      <c r="D3312" s="304">
        <f>INDEX(Method_calculation!$J$161:$L$184,Output_interface!I3312,Output_interface!H3312)</f>
        <v>0</v>
      </c>
      <c r="E3312" s="304">
        <f>INDEX(Method_calculation!$J$194:$L$217,Output_interface!I3312,Output_interface!H3312)</f>
        <v>0</v>
      </c>
      <c r="G3312" s="1">
        <f>VLOOKUP(A3312+1/48,Interface!$B$118:$D$483,3)</f>
        <v>7</v>
      </c>
      <c r="H3312" s="1">
        <f t="shared" si="292"/>
        <v>3</v>
      </c>
      <c r="I3312" s="1">
        <f t="shared" si="291"/>
        <v>13</v>
      </c>
    </row>
    <row r="3313" spans="1:9" x14ac:dyDescent="0.35">
      <c r="A3313" s="321">
        <f t="shared" si="289"/>
        <v>42141.541666658719</v>
      </c>
      <c r="B3313" s="303"/>
      <c r="C3313" s="303">
        <v>3278</v>
      </c>
      <c r="D3313" s="304">
        <f>INDEX(Method_calculation!$J$161:$L$184,Output_interface!I3313,Output_interface!H3313)</f>
        <v>0</v>
      </c>
      <c r="E3313" s="304">
        <f>INDEX(Method_calculation!$J$194:$L$217,Output_interface!I3313,Output_interface!H3313)</f>
        <v>0</v>
      </c>
      <c r="G3313" s="1">
        <f>VLOOKUP(A3313+1/48,Interface!$B$118:$D$483,3)</f>
        <v>7</v>
      </c>
      <c r="H3313" s="1">
        <f t="shared" si="292"/>
        <v>3</v>
      </c>
      <c r="I3313" s="1">
        <f t="shared" si="291"/>
        <v>14</v>
      </c>
    </row>
    <row r="3314" spans="1:9" x14ac:dyDescent="0.35">
      <c r="A3314" s="321">
        <f t="shared" si="289"/>
        <v>42141.583333325383</v>
      </c>
      <c r="B3314" s="303"/>
      <c r="C3314" s="303">
        <v>3279</v>
      </c>
      <c r="D3314" s="304">
        <f>INDEX(Method_calculation!$J$161:$L$184,Output_interface!I3314,Output_interface!H3314)</f>
        <v>0</v>
      </c>
      <c r="E3314" s="304">
        <f>INDEX(Method_calculation!$J$194:$L$217,Output_interface!I3314,Output_interface!H3314)</f>
        <v>0</v>
      </c>
      <c r="G3314" s="1">
        <f>VLOOKUP(A3314+1/48,Interface!$B$118:$D$483,3)</f>
        <v>7</v>
      </c>
      <c r="H3314" s="1">
        <f t="shared" si="292"/>
        <v>3</v>
      </c>
      <c r="I3314" s="1">
        <f t="shared" si="291"/>
        <v>15</v>
      </c>
    </row>
    <row r="3315" spans="1:9" x14ac:dyDescent="0.35">
      <c r="A3315" s="321">
        <f t="shared" si="289"/>
        <v>42141.624999992047</v>
      </c>
      <c r="B3315" s="303"/>
      <c r="C3315" s="303">
        <v>3280</v>
      </c>
      <c r="D3315" s="304">
        <f>INDEX(Method_calculation!$J$161:$L$184,Output_interface!I3315,Output_interface!H3315)</f>
        <v>0</v>
      </c>
      <c r="E3315" s="304">
        <f>INDEX(Method_calculation!$J$194:$L$217,Output_interface!I3315,Output_interface!H3315)</f>
        <v>0</v>
      </c>
      <c r="G3315" s="1">
        <f>VLOOKUP(A3315+1/48,Interface!$B$118:$D$483,3)</f>
        <v>7</v>
      </c>
      <c r="H3315" s="1">
        <f t="shared" si="292"/>
        <v>3</v>
      </c>
      <c r="I3315" s="1">
        <f t="shared" si="291"/>
        <v>16</v>
      </c>
    </row>
    <row r="3316" spans="1:9" x14ac:dyDescent="0.35">
      <c r="A3316" s="321">
        <f t="shared" si="289"/>
        <v>42141.666666658712</v>
      </c>
      <c r="B3316" s="303"/>
      <c r="C3316" s="303">
        <v>3281</v>
      </c>
      <c r="D3316" s="304">
        <f>INDEX(Method_calculation!$J$161:$L$184,Output_interface!I3316,Output_interface!H3316)</f>
        <v>0</v>
      </c>
      <c r="E3316" s="304">
        <f>INDEX(Method_calculation!$J$194:$L$217,Output_interface!I3316,Output_interface!H3316)</f>
        <v>0</v>
      </c>
      <c r="G3316" s="1">
        <f>VLOOKUP(A3316+1/48,Interface!$B$118:$D$483,3)</f>
        <v>7</v>
      </c>
      <c r="H3316" s="1">
        <f t="shared" si="292"/>
        <v>3</v>
      </c>
      <c r="I3316" s="1">
        <f t="shared" si="291"/>
        <v>17</v>
      </c>
    </row>
    <row r="3317" spans="1:9" x14ac:dyDescent="0.35">
      <c r="A3317" s="321">
        <f t="shared" si="289"/>
        <v>42141.708333325376</v>
      </c>
      <c r="B3317" s="303"/>
      <c r="C3317" s="303">
        <v>3282</v>
      </c>
      <c r="D3317" s="304">
        <f>INDEX(Method_calculation!$J$161:$L$184,Output_interface!I3317,Output_interface!H3317)</f>
        <v>0</v>
      </c>
      <c r="E3317" s="304">
        <f>INDEX(Method_calculation!$J$194:$L$217,Output_interface!I3317,Output_interface!H3317)</f>
        <v>0</v>
      </c>
      <c r="G3317" s="1">
        <f>VLOOKUP(A3317+1/48,Interface!$B$118:$D$483,3)</f>
        <v>7</v>
      </c>
      <c r="H3317" s="1">
        <f t="shared" si="292"/>
        <v>3</v>
      </c>
      <c r="I3317" s="1">
        <f t="shared" si="291"/>
        <v>18</v>
      </c>
    </row>
    <row r="3318" spans="1:9" x14ac:dyDescent="0.35">
      <c r="A3318" s="321">
        <f t="shared" si="289"/>
        <v>42141.74999999204</v>
      </c>
      <c r="B3318" s="303"/>
      <c r="C3318" s="303">
        <v>3283</v>
      </c>
      <c r="D3318" s="304">
        <f>INDEX(Method_calculation!$J$161:$L$184,Output_interface!I3318,Output_interface!H3318)</f>
        <v>0</v>
      </c>
      <c r="E3318" s="304">
        <f>INDEX(Method_calculation!$J$194:$L$217,Output_interface!I3318,Output_interface!H3318)</f>
        <v>0</v>
      </c>
      <c r="G3318" s="1">
        <f>VLOOKUP(A3318+1/48,Interface!$B$118:$D$483,3)</f>
        <v>7</v>
      </c>
      <c r="H3318" s="1">
        <f t="shared" si="292"/>
        <v>3</v>
      </c>
      <c r="I3318" s="1">
        <f t="shared" si="291"/>
        <v>19</v>
      </c>
    </row>
    <row r="3319" spans="1:9" x14ac:dyDescent="0.35">
      <c r="A3319" s="321">
        <f t="shared" si="289"/>
        <v>42141.791666658704</v>
      </c>
      <c r="B3319" s="303"/>
      <c r="C3319" s="303">
        <v>3284</v>
      </c>
      <c r="D3319" s="304">
        <f>INDEX(Method_calculation!$J$161:$L$184,Output_interface!I3319,Output_interface!H3319)</f>
        <v>0</v>
      </c>
      <c r="E3319" s="304">
        <f>INDEX(Method_calculation!$J$194:$L$217,Output_interface!I3319,Output_interface!H3319)</f>
        <v>0</v>
      </c>
      <c r="G3319" s="1">
        <f>VLOOKUP(A3319+1/48,Interface!$B$118:$D$483,3)</f>
        <v>7</v>
      </c>
      <c r="H3319" s="1">
        <f t="shared" si="292"/>
        <v>3</v>
      </c>
      <c r="I3319" s="1">
        <f t="shared" si="291"/>
        <v>20</v>
      </c>
    </row>
    <row r="3320" spans="1:9" x14ac:dyDescent="0.35">
      <c r="A3320" s="321">
        <f t="shared" si="289"/>
        <v>42141.833333325369</v>
      </c>
      <c r="B3320" s="303"/>
      <c r="C3320" s="303">
        <v>3285</v>
      </c>
      <c r="D3320" s="304">
        <f>INDEX(Method_calculation!$J$161:$L$184,Output_interface!I3320,Output_interface!H3320)</f>
        <v>0</v>
      </c>
      <c r="E3320" s="304">
        <f>INDEX(Method_calculation!$J$194:$L$217,Output_interface!I3320,Output_interface!H3320)</f>
        <v>0</v>
      </c>
      <c r="G3320" s="1">
        <f>VLOOKUP(A3320+1/48,Interface!$B$118:$D$483,3)</f>
        <v>7</v>
      </c>
      <c r="H3320" s="1">
        <f t="shared" si="292"/>
        <v>3</v>
      </c>
      <c r="I3320" s="1">
        <f t="shared" si="291"/>
        <v>21</v>
      </c>
    </row>
    <row r="3321" spans="1:9" x14ac:dyDescent="0.35">
      <c r="A3321" s="321">
        <f t="shared" si="289"/>
        <v>42141.874999992033</v>
      </c>
      <c r="B3321" s="303"/>
      <c r="C3321" s="303">
        <v>3286</v>
      </c>
      <c r="D3321" s="304">
        <f>INDEX(Method_calculation!$J$161:$L$184,Output_interface!I3321,Output_interface!H3321)</f>
        <v>0</v>
      </c>
      <c r="E3321" s="304">
        <f>INDEX(Method_calculation!$J$194:$L$217,Output_interface!I3321,Output_interface!H3321)</f>
        <v>0</v>
      </c>
      <c r="G3321" s="1">
        <f>VLOOKUP(A3321+1/48,Interface!$B$118:$D$483,3)</f>
        <v>7</v>
      </c>
      <c r="H3321" s="1">
        <f t="shared" si="292"/>
        <v>3</v>
      </c>
      <c r="I3321" s="1">
        <f t="shared" si="291"/>
        <v>22</v>
      </c>
    </row>
    <row r="3322" spans="1:9" x14ac:dyDescent="0.35">
      <c r="A3322" s="321">
        <f t="shared" si="289"/>
        <v>42141.916666658697</v>
      </c>
      <c r="B3322" s="303"/>
      <c r="C3322" s="303">
        <v>3287</v>
      </c>
      <c r="D3322" s="304">
        <f>INDEX(Method_calculation!$J$161:$L$184,Output_interface!I3322,Output_interface!H3322)</f>
        <v>0</v>
      </c>
      <c r="E3322" s="304">
        <f>INDEX(Method_calculation!$J$194:$L$217,Output_interface!I3322,Output_interface!H3322)</f>
        <v>0</v>
      </c>
      <c r="G3322" s="1">
        <f>VLOOKUP(A3322+1/48,Interface!$B$118:$D$483,3)</f>
        <v>7</v>
      </c>
      <c r="H3322" s="1">
        <f t="shared" si="292"/>
        <v>3</v>
      </c>
      <c r="I3322" s="1">
        <f t="shared" si="291"/>
        <v>23</v>
      </c>
    </row>
    <row r="3323" spans="1:9" x14ac:dyDescent="0.35">
      <c r="A3323" s="322">
        <f t="shared" si="289"/>
        <v>42141.958333325361</v>
      </c>
      <c r="B3323" s="306"/>
      <c r="C3323" s="306">
        <v>3288</v>
      </c>
      <c r="D3323" s="307">
        <f>INDEX(Method_calculation!$J$161:$L$184,Output_interface!I3323,Output_interface!H3323)</f>
        <v>0</v>
      </c>
      <c r="E3323" s="307">
        <f>INDEX(Method_calculation!$J$194:$L$217,Output_interface!I3323,Output_interface!H3323)</f>
        <v>0</v>
      </c>
      <c r="G3323" s="1">
        <f>VLOOKUP(A3323+1/48,Interface!$B$118:$D$483,3)</f>
        <v>7</v>
      </c>
      <c r="H3323" s="1">
        <f t="shared" si="292"/>
        <v>3</v>
      </c>
      <c r="I3323" s="1">
        <f t="shared" si="291"/>
        <v>24</v>
      </c>
    </row>
    <row r="3324" spans="1:9" x14ac:dyDescent="0.35">
      <c r="A3324" s="299">
        <f t="shared" si="289"/>
        <v>42141.999999992026</v>
      </c>
      <c r="B3324" s="300" t="str">
        <f t="shared" ref="B3324" si="293">INDEX($H$27:$H$29,H3324)</f>
        <v>Workday</v>
      </c>
      <c r="C3324" s="300">
        <v>3289</v>
      </c>
      <c r="D3324" s="301">
        <f>INDEX(Method_calculation!$J$161:$L$184,Output_interface!I3324,Output_interface!H3324)</f>
        <v>0</v>
      </c>
      <c r="E3324" s="301">
        <f>INDEX(Method_calculation!$J$194:$L$217,Output_interface!I3324,Output_interface!H3324)</f>
        <v>0</v>
      </c>
      <c r="G3324" s="1">
        <f>VLOOKUP(A3324+1/48,Interface!$B$118:$D$483,3)</f>
        <v>1</v>
      </c>
      <c r="H3324" s="1">
        <f t="shared" si="292"/>
        <v>1</v>
      </c>
      <c r="I3324" s="1">
        <f t="shared" si="291"/>
        <v>1</v>
      </c>
    </row>
    <row r="3325" spans="1:9" x14ac:dyDescent="0.35">
      <c r="A3325" s="321">
        <f t="shared" si="289"/>
        <v>42142.04166665869</v>
      </c>
      <c r="B3325" s="303"/>
      <c r="C3325" s="303">
        <v>3290</v>
      </c>
      <c r="D3325" s="304">
        <f>INDEX(Method_calculation!$J$161:$L$184,Output_interface!I3325,Output_interface!H3325)</f>
        <v>0</v>
      </c>
      <c r="E3325" s="304">
        <f>INDEX(Method_calculation!$J$194:$L$217,Output_interface!I3325,Output_interface!H3325)</f>
        <v>0</v>
      </c>
      <c r="G3325" s="1">
        <f>VLOOKUP(A3325+1/48,Interface!$B$118:$D$483,3)</f>
        <v>1</v>
      </c>
      <c r="H3325" s="1">
        <f t="shared" si="292"/>
        <v>1</v>
      </c>
      <c r="I3325" s="1">
        <f t="shared" si="291"/>
        <v>2</v>
      </c>
    </row>
    <row r="3326" spans="1:9" x14ac:dyDescent="0.35">
      <c r="A3326" s="321">
        <f t="shared" si="289"/>
        <v>42142.083333325354</v>
      </c>
      <c r="B3326" s="303"/>
      <c r="C3326" s="303">
        <v>3291</v>
      </c>
      <c r="D3326" s="304">
        <f>INDEX(Method_calculation!$J$161:$L$184,Output_interface!I3326,Output_interface!H3326)</f>
        <v>0</v>
      </c>
      <c r="E3326" s="304">
        <f>INDEX(Method_calculation!$J$194:$L$217,Output_interface!I3326,Output_interface!H3326)</f>
        <v>0</v>
      </c>
      <c r="G3326" s="1">
        <f>VLOOKUP(A3326+1/48,Interface!$B$118:$D$483,3)</f>
        <v>1</v>
      </c>
      <c r="H3326" s="1">
        <f t="shared" si="292"/>
        <v>1</v>
      </c>
      <c r="I3326" s="1">
        <f t="shared" si="291"/>
        <v>3</v>
      </c>
    </row>
    <row r="3327" spans="1:9" x14ac:dyDescent="0.35">
      <c r="A3327" s="321">
        <f t="shared" si="289"/>
        <v>42142.124999992018</v>
      </c>
      <c r="B3327" s="303"/>
      <c r="C3327" s="303">
        <v>3292</v>
      </c>
      <c r="D3327" s="304">
        <f>INDEX(Method_calculation!$J$161:$L$184,Output_interface!I3327,Output_interface!H3327)</f>
        <v>0</v>
      </c>
      <c r="E3327" s="304">
        <f>INDEX(Method_calculation!$J$194:$L$217,Output_interface!I3327,Output_interface!H3327)</f>
        <v>0</v>
      </c>
      <c r="G3327" s="1">
        <f>VLOOKUP(A3327+1/48,Interface!$B$118:$D$483,3)</f>
        <v>1</v>
      </c>
      <c r="H3327" s="1">
        <f t="shared" si="292"/>
        <v>1</v>
      </c>
      <c r="I3327" s="1">
        <f t="shared" si="291"/>
        <v>4</v>
      </c>
    </row>
    <row r="3328" spans="1:9" x14ac:dyDescent="0.35">
      <c r="A3328" s="321">
        <f t="shared" si="289"/>
        <v>42142.166666658683</v>
      </c>
      <c r="B3328" s="303"/>
      <c r="C3328" s="303">
        <v>3293</v>
      </c>
      <c r="D3328" s="304">
        <f>INDEX(Method_calculation!$J$161:$L$184,Output_interface!I3328,Output_interface!H3328)</f>
        <v>0</v>
      </c>
      <c r="E3328" s="304">
        <f>INDEX(Method_calculation!$J$194:$L$217,Output_interface!I3328,Output_interface!H3328)</f>
        <v>0</v>
      </c>
      <c r="G3328" s="1">
        <f>VLOOKUP(A3328+1/48,Interface!$B$118:$D$483,3)</f>
        <v>1</v>
      </c>
      <c r="H3328" s="1">
        <f t="shared" si="292"/>
        <v>1</v>
      </c>
      <c r="I3328" s="1">
        <f t="shared" si="291"/>
        <v>5</v>
      </c>
    </row>
    <row r="3329" spans="1:9" x14ac:dyDescent="0.35">
      <c r="A3329" s="321">
        <f t="shared" si="289"/>
        <v>42142.208333325347</v>
      </c>
      <c r="B3329" s="303"/>
      <c r="C3329" s="303">
        <v>3294</v>
      </c>
      <c r="D3329" s="304">
        <f>INDEX(Method_calculation!$J$161:$L$184,Output_interface!I3329,Output_interface!H3329)</f>
        <v>0</v>
      </c>
      <c r="E3329" s="304">
        <f>INDEX(Method_calculation!$J$194:$L$217,Output_interface!I3329,Output_interface!H3329)</f>
        <v>0</v>
      </c>
      <c r="G3329" s="1">
        <f>VLOOKUP(A3329+1/48,Interface!$B$118:$D$483,3)</f>
        <v>1</v>
      </c>
      <c r="H3329" s="1">
        <f t="shared" si="292"/>
        <v>1</v>
      </c>
      <c r="I3329" s="1">
        <f t="shared" si="291"/>
        <v>6</v>
      </c>
    </row>
    <row r="3330" spans="1:9" x14ac:dyDescent="0.35">
      <c r="A3330" s="321">
        <f t="shared" si="289"/>
        <v>42142.249999992011</v>
      </c>
      <c r="B3330" s="303"/>
      <c r="C3330" s="303">
        <v>3295</v>
      </c>
      <c r="D3330" s="304">
        <f>INDEX(Method_calculation!$J$161:$L$184,Output_interface!I3330,Output_interface!H3330)</f>
        <v>0</v>
      </c>
      <c r="E3330" s="304">
        <f>INDEX(Method_calculation!$J$194:$L$217,Output_interface!I3330,Output_interface!H3330)</f>
        <v>0</v>
      </c>
      <c r="G3330" s="1">
        <f>VLOOKUP(A3330+1/48,Interface!$B$118:$D$483,3)</f>
        <v>1</v>
      </c>
      <c r="H3330" s="1">
        <f t="shared" si="292"/>
        <v>1</v>
      </c>
      <c r="I3330" s="1">
        <f t="shared" si="291"/>
        <v>7</v>
      </c>
    </row>
    <row r="3331" spans="1:9" x14ac:dyDescent="0.35">
      <c r="A3331" s="321">
        <f t="shared" si="289"/>
        <v>42142.291666658675</v>
      </c>
      <c r="B3331" s="303"/>
      <c r="C3331" s="303">
        <v>3296</v>
      </c>
      <c r="D3331" s="304">
        <f>INDEX(Method_calculation!$J$161:$L$184,Output_interface!I3331,Output_interface!H3331)</f>
        <v>0</v>
      </c>
      <c r="E3331" s="304">
        <f>INDEX(Method_calculation!$J$194:$L$217,Output_interface!I3331,Output_interface!H3331)</f>
        <v>0</v>
      </c>
      <c r="G3331" s="1">
        <f>VLOOKUP(A3331+1/48,Interface!$B$118:$D$483,3)</f>
        <v>1</v>
      </c>
      <c r="H3331" s="1">
        <f t="shared" si="292"/>
        <v>1</v>
      </c>
      <c r="I3331" s="1">
        <f t="shared" si="291"/>
        <v>8</v>
      </c>
    </row>
    <row r="3332" spans="1:9" x14ac:dyDescent="0.35">
      <c r="A3332" s="321">
        <f t="shared" si="289"/>
        <v>42142.333333325339</v>
      </c>
      <c r="B3332" s="303"/>
      <c r="C3332" s="303">
        <v>3297</v>
      </c>
      <c r="D3332" s="304">
        <f>INDEX(Method_calculation!$J$161:$L$184,Output_interface!I3332,Output_interface!H3332)</f>
        <v>0</v>
      </c>
      <c r="E3332" s="304">
        <f>INDEX(Method_calculation!$J$194:$L$217,Output_interface!I3332,Output_interface!H3332)</f>
        <v>0</v>
      </c>
      <c r="G3332" s="1">
        <f>VLOOKUP(A3332+1/48,Interface!$B$118:$D$483,3)</f>
        <v>1</v>
      </c>
      <c r="H3332" s="1">
        <f t="shared" si="292"/>
        <v>1</v>
      </c>
      <c r="I3332" s="1">
        <f t="shared" si="291"/>
        <v>9</v>
      </c>
    </row>
    <row r="3333" spans="1:9" x14ac:dyDescent="0.35">
      <c r="A3333" s="321">
        <f t="shared" si="289"/>
        <v>42142.374999992004</v>
      </c>
      <c r="B3333" s="303"/>
      <c r="C3333" s="303">
        <v>3298</v>
      </c>
      <c r="D3333" s="304">
        <f>INDEX(Method_calculation!$J$161:$L$184,Output_interface!I3333,Output_interface!H3333)</f>
        <v>0</v>
      </c>
      <c r="E3333" s="304">
        <f>INDEX(Method_calculation!$J$194:$L$217,Output_interface!I3333,Output_interface!H3333)</f>
        <v>0</v>
      </c>
      <c r="G3333" s="1">
        <f>VLOOKUP(A3333+1/48,Interface!$B$118:$D$483,3)</f>
        <v>1</v>
      </c>
      <c r="H3333" s="1">
        <f t="shared" si="292"/>
        <v>1</v>
      </c>
      <c r="I3333" s="1">
        <f t="shared" si="291"/>
        <v>10</v>
      </c>
    </row>
    <row r="3334" spans="1:9" x14ac:dyDescent="0.35">
      <c r="A3334" s="321">
        <f t="shared" si="289"/>
        <v>42142.416666658668</v>
      </c>
      <c r="B3334" s="303"/>
      <c r="C3334" s="303">
        <v>3299</v>
      </c>
      <c r="D3334" s="304">
        <f>INDEX(Method_calculation!$J$161:$L$184,Output_interface!I3334,Output_interface!H3334)</f>
        <v>0</v>
      </c>
      <c r="E3334" s="304">
        <f>INDEX(Method_calculation!$J$194:$L$217,Output_interface!I3334,Output_interface!H3334)</f>
        <v>0</v>
      </c>
      <c r="G3334" s="1">
        <f>VLOOKUP(A3334+1/48,Interface!$B$118:$D$483,3)</f>
        <v>1</v>
      </c>
      <c r="H3334" s="1">
        <f t="shared" si="292"/>
        <v>1</v>
      </c>
      <c r="I3334" s="1">
        <f t="shared" si="291"/>
        <v>11</v>
      </c>
    </row>
    <row r="3335" spans="1:9" x14ac:dyDescent="0.35">
      <c r="A3335" s="321">
        <f t="shared" si="289"/>
        <v>42142.458333325332</v>
      </c>
      <c r="B3335" s="303"/>
      <c r="C3335" s="303">
        <v>3300</v>
      </c>
      <c r="D3335" s="304">
        <f>INDEX(Method_calculation!$J$161:$L$184,Output_interface!I3335,Output_interface!H3335)</f>
        <v>0</v>
      </c>
      <c r="E3335" s="304">
        <f>INDEX(Method_calculation!$J$194:$L$217,Output_interface!I3335,Output_interface!H3335)</f>
        <v>0</v>
      </c>
      <c r="G3335" s="1">
        <f>VLOOKUP(A3335+1/48,Interface!$B$118:$D$483,3)</f>
        <v>1</v>
      </c>
      <c r="H3335" s="1">
        <f t="shared" si="292"/>
        <v>1</v>
      </c>
      <c r="I3335" s="1">
        <f t="shared" si="291"/>
        <v>12</v>
      </c>
    </row>
    <row r="3336" spans="1:9" x14ac:dyDescent="0.35">
      <c r="A3336" s="321">
        <f t="shared" si="289"/>
        <v>42142.499999991996</v>
      </c>
      <c r="B3336" s="303"/>
      <c r="C3336" s="303">
        <v>3301</v>
      </c>
      <c r="D3336" s="304">
        <f>INDEX(Method_calculation!$J$161:$L$184,Output_interface!I3336,Output_interface!H3336)</f>
        <v>0</v>
      </c>
      <c r="E3336" s="304">
        <f>INDEX(Method_calculation!$J$194:$L$217,Output_interface!I3336,Output_interface!H3336)</f>
        <v>0</v>
      </c>
      <c r="G3336" s="1">
        <f>VLOOKUP(A3336+1/48,Interface!$B$118:$D$483,3)</f>
        <v>1</v>
      </c>
      <c r="H3336" s="1">
        <f t="shared" si="292"/>
        <v>1</v>
      </c>
      <c r="I3336" s="1">
        <f t="shared" si="291"/>
        <v>13</v>
      </c>
    </row>
    <row r="3337" spans="1:9" x14ac:dyDescent="0.35">
      <c r="A3337" s="321">
        <f t="shared" si="289"/>
        <v>42142.541666658661</v>
      </c>
      <c r="B3337" s="303"/>
      <c r="C3337" s="303">
        <v>3302</v>
      </c>
      <c r="D3337" s="304">
        <f>INDEX(Method_calculation!$J$161:$L$184,Output_interface!I3337,Output_interface!H3337)</f>
        <v>0</v>
      </c>
      <c r="E3337" s="304">
        <f>INDEX(Method_calculation!$J$194:$L$217,Output_interface!I3337,Output_interface!H3337)</f>
        <v>0</v>
      </c>
      <c r="G3337" s="1">
        <f>VLOOKUP(A3337+1/48,Interface!$B$118:$D$483,3)</f>
        <v>1</v>
      </c>
      <c r="H3337" s="1">
        <f t="shared" si="292"/>
        <v>1</v>
      </c>
      <c r="I3337" s="1">
        <f t="shared" si="291"/>
        <v>14</v>
      </c>
    </row>
    <row r="3338" spans="1:9" x14ac:dyDescent="0.35">
      <c r="A3338" s="321">
        <f t="shared" si="289"/>
        <v>42142.583333325325</v>
      </c>
      <c r="B3338" s="303"/>
      <c r="C3338" s="303">
        <v>3303</v>
      </c>
      <c r="D3338" s="304">
        <f>INDEX(Method_calculation!$J$161:$L$184,Output_interface!I3338,Output_interface!H3338)</f>
        <v>0</v>
      </c>
      <c r="E3338" s="304">
        <f>INDEX(Method_calculation!$J$194:$L$217,Output_interface!I3338,Output_interface!H3338)</f>
        <v>0</v>
      </c>
      <c r="G3338" s="1">
        <f>VLOOKUP(A3338+1/48,Interface!$B$118:$D$483,3)</f>
        <v>1</v>
      </c>
      <c r="H3338" s="1">
        <f t="shared" si="292"/>
        <v>1</v>
      </c>
      <c r="I3338" s="1">
        <f t="shared" si="291"/>
        <v>15</v>
      </c>
    </row>
    <row r="3339" spans="1:9" x14ac:dyDescent="0.35">
      <c r="A3339" s="321">
        <f t="shared" si="289"/>
        <v>42142.624999991989</v>
      </c>
      <c r="B3339" s="303"/>
      <c r="C3339" s="303">
        <v>3304</v>
      </c>
      <c r="D3339" s="304">
        <f>INDEX(Method_calculation!$J$161:$L$184,Output_interface!I3339,Output_interface!H3339)</f>
        <v>0</v>
      </c>
      <c r="E3339" s="304">
        <f>INDEX(Method_calculation!$J$194:$L$217,Output_interface!I3339,Output_interface!H3339)</f>
        <v>0</v>
      </c>
      <c r="G3339" s="1">
        <f>VLOOKUP(A3339+1/48,Interface!$B$118:$D$483,3)</f>
        <v>1</v>
      </c>
      <c r="H3339" s="1">
        <f t="shared" si="292"/>
        <v>1</v>
      </c>
      <c r="I3339" s="1">
        <f t="shared" si="291"/>
        <v>16</v>
      </c>
    </row>
    <row r="3340" spans="1:9" x14ac:dyDescent="0.35">
      <c r="A3340" s="321">
        <f t="shared" si="289"/>
        <v>42142.666666658653</v>
      </c>
      <c r="B3340" s="303"/>
      <c r="C3340" s="303">
        <v>3305</v>
      </c>
      <c r="D3340" s="304">
        <f>INDEX(Method_calculation!$J$161:$L$184,Output_interface!I3340,Output_interface!H3340)</f>
        <v>0</v>
      </c>
      <c r="E3340" s="304">
        <f>INDEX(Method_calculation!$J$194:$L$217,Output_interface!I3340,Output_interface!H3340)</f>
        <v>0</v>
      </c>
      <c r="G3340" s="1">
        <f>VLOOKUP(A3340+1/48,Interface!$B$118:$D$483,3)</f>
        <v>1</v>
      </c>
      <c r="H3340" s="1">
        <f t="shared" si="292"/>
        <v>1</v>
      </c>
      <c r="I3340" s="1">
        <f t="shared" si="291"/>
        <v>17</v>
      </c>
    </row>
    <row r="3341" spans="1:9" x14ac:dyDescent="0.35">
      <c r="A3341" s="321">
        <f t="shared" si="289"/>
        <v>42142.708333325318</v>
      </c>
      <c r="B3341" s="303"/>
      <c r="C3341" s="303">
        <v>3306</v>
      </c>
      <c r="D3341" s="304">
        <f>INDEX(Method_calculation!$J$161:$L$184,Output_interface!I3341,Output_interface!H3341)</f>
        <v>0</v>
      </c>
      <c r="E3341" s="304">
        <f>INDEX(Method_calculation!$J$194:$L$217,Output_interface!I3341,Output_interface!H3341)</f>
        <v>0</v>
      </c>
      <c r="G3341" s="1">
        <f>VLOOKUP(A3341+1/48,Interface!$B$118:$D$483,3)</f>
        <v>1</v>
      </c>
      <c r="H3341" s="1">
        <f t="shared" si="292"/>
        <v>1</v>
      </c>
      <c r="I3341" s="1">
        <f t="shared" si="291"/>
        <v>18</v>
      </c>
    </row>
    <row r="3342" spans="1:9" x14ac:dyDescent="0.35">
      <c r="A3342" s="321">
        <f t="shared" si="289"/>
        <v>42142.749999991982</v>
      </c>
      <c r="B3342" s="303"/>
      <c r="C3342" s="303">
        <v>3307</v>
      </c>
      <c r="D3342" s="304">
        <f>INDEX(Method_calculation!$J$161:$L$184,Output_interface!I3342,Output_interface!H3342)</f>
        <v>0</v>
      </c>
      <c r="E3342" s="304">
        <f>INDEX(Method_calculation!$J$194:$L$217,Output_interface!I3342,Output_interface!H3342)</f>
        <v>0</v>
      </c>
      <c r="G3342" s="1">
        <f>VLOOKUP(A3342+1/48,Interface!$B$118:$D$483,3)</f>
        <v>1</v>
      </c>
      <c r="H3342" s="1">
        <f t="shared" si="292"/>
        <v>1</v>
      </c>
      <c r="I3342" s="1">
        <f t="shared" si="291"/>
        <v>19</v>
      </c>
    </row>
    <row r="3343" spans="1:9" x14ac:dyDescent="0.35">
      <c r="A3343" s="321">
        <f t="shared" si="289"/>
        <v>42142.791666658646</v>
      </c>
      <c r="B3343" s="303"/>
      <c r="C3343" s="303">
        <v>3308</v>
      </c>
      <c r="D3343" s="304">
        <f>INDEX(Method_calculation!$J$161:$L$184,Output_interface!I3343,Output_interface!H3343)</f>
        <v>0</v>
      </c>
      <c r="E3343" s="304">
        <f>INDEX(Method_calculation!$J$194:$L$217,Output_interface!I3343,Output_interface!H3343)</f>
        <v>0</v>
      </c>
      <c r="G3343" s="1">
        <f>VLOOKUP(A3343+1/48,Interface!$B$118:$D$483,3)</f>
        <v>1</v>
      </c>
      <c r="H3343" s="1">
        <f t="shared" si="292"/>
        <v>1</v>
      </c>
      <c r="I3343" s="1">
        <f t="shared" si="291"/>
        <v>20</v>
      </c>
    </row>
    <row r="3344" spans="1:9" x14ac:dyDescent="0.35">
      <c r="A3344" s="321">
        <f t="shared" ref="A3344:A3407" si="294">+A3343+1/24</f>
        <v>42142.83333332531</v>
      </c>
      <c r="B3344" s="303"/>
      <c r="C3344" s="303">
        <v>3309</v>
      </c>
      <c r="D3344" s="304">
        <f>INDEX(Method_calculation!$J$161:$L$184,Output_interface!I3344,Output_interface!H3344)</f>
        <v>0</v>
      </c>
      <c r="E3344" s="304">
        <f>INDEX(Method_calculation!$J$194:$L$217,Output_interface!I3344,Output_interface!H3344)</f>
        <v>0</v>
      </c>
      <c r="G3344" s="1">
        <f>VLOOKUP(A3344+1/48,Interface!$B$118:$D$483,3)</f>
        <v>1</v>
      </c>
      <c r="H3344" s="1">
        <f t="shared" si="292"/>
        <v>1</v>
      </c>
      <c r="I3344" s="1">
        <f t="shared" si="291"/>
        <v>21</v>
      </c>
    </row>
    <row r="3345" spans="1:9" x14ac:dyDescent="0.35">
      <c r="A3345" s="321">
        <f t="shared" si="294"/>
        <v>42142.874999991975</v>
      </c>
      <c r="B3345" s="303"/>
      <c r="C3345" s="303">
        <v>3310</v>
      </c>
      <c r="D3345" s="304">
        <f>INDEX(Method_calculation!$J$161:$L$184,Output_interface!I3345,Output_interface!H3345)</f>
        <v>0</v>
      </c>
      <c r="E3345" s="304">
        <f>INDEX(Method_calculation!$J$194:$L$217,Output_interface!I3345,Output_interface!H3345)</f>
        <v>0</v>
      </c>
      <c r="G3345" s="1">
        <f>VLOOKUP(A3345+1/48,Interface!$B$118:$D$483,3)</f>
        <v>1</v>
      </c>
      <c r="H3345" s="1">
        <f t="shared" si="292"/>
        <v>1</v>
      </c>
      <c r="I3345" s="1">
        <f t="shared" si="291"/>
        <v>22</v>
      </c>
    </row>
    <row r="3346" spans="1:9" x14ac:dyDescent="0.35">
      <c r="A3346" s="321">
        <f t="shared" si="294"/>
        <v>42142.916666658639</v>
      </c>
      <c r="B3346" s="303"/>
      <c r="C3346" s="303">
        <v>3311</v>
      </c>
      <c r="D3346" s="304">
        <f>INDEX(Method_calculation!$J$161:$L$184,Output_interface!I3346,Output_interface!H3346)</f>
        <v>0</v>
      </c>
      <c r="E3346" s="304">
        <f>INDEX(Method_calculation!$J$194:$L$217,Output_interface!I3346,Output_interface!H3346)</f>
        <v>0</v>
      </c>
      <c r="G3346" s="1">
        <f>VLOOKUP(A3346+1/48,Interface!$B$118:$D$483,3)</f>
        <v>1</v>
      </c>
      <c r="H3346" s="1">
        <f t="shared" si="292"/>
        <v>1</v>
      </c>
      <c r="I3346" s="1">
        <f t="shared" si="291"/>
        <v>23</v>
      </c>
    </row>
    <row r="3347" spans="1:9" x14ac:dyDescent="0.35">
      <c r="A3347" s="322">
        <f t="shared" si="294"/>
        <v>42142.958333325303</v>
      </c>
      <c r="B3347" s="306"/>
      <c r="C3347" s="306">
        <v>3312</v>
      </c>
      <c r="D3347" s="307">
        <f>INDEX(Method_calculation!$J$161:$L$184,Output_interface!I3347,Output_interface!H3347)</f>
        <v>0</v>
      </c>
      <c r="E3347" s="307">
        <f>INDEX(Method_calculation!$J$194:$L$217,Output_interface!I3347,Output_interface!H3347)</f>
        <v>0</v>
      </c>
      <c r="G3347" s="1">
        <f>VLOOKUP(A3347+1/48,Interface!$B$118:$D$483,3)</f>
        <v>1</v>
      </c>
      <c r="H3347" s="1">
        <f t="shared" si="292"/>
        <v>1</v>
      </c>
      <c r="I3347" s="1">
        <f t="shared" si="291"/>
        <v>24</v>
      </c>
    </row>
    <row r="3348" spans="1:9" x14ac:dyDescent="0.35">
      <c r="A3348" s="299">
        <f t="shared" si="294"/>
        <v>42142.999999991967</v>
      </c>
      <c r="B3348" s="300" t="str">
        <f t="shared" ref="B3348" si="295">INDEX($H$27:$H$29,H3348)</f>
        <v>Workday</v>
      </c>
      <c r="C3348" s="300">
        <v>3313</v>
      </c>
      <c r="D3348" s="301">
        <f>INDEX(Method_calculation!$J$161:$L$184,Output_interface!I3348,Output_interface!H3348)</f>
        <v>0</v>
      </c>
      <c r="E3348" s="301">
        <f>INDEX(Method_calculation!$J$194:$L$217,Output_interface!I3348,Output_interface!H3348)</f>
        <v>0</v>
      </c>
      <c r="G3348" s="1">
        <f>VLOOKUP(A3348+1/48,Interface!$B$118:$D$483,3)</f>
        <v>2</v>
      </c>
      <c r="H3348" s="1">
        <f t="shared" si="292"/>
        <v>1</v>
      </c>
      <c r="I3348" s="1">
        <f t="shared" si="291"/>
        <v>1</v>
      </c>
    </row>
    <row r="3349" spans="1:9" x14ac:dyDescent="0.35">
      <c r="A3349" s="321">
        <f t="shared" si="294"/>
        <v>42143.041666658632</v>
      </c>
      <c r="B3349" s="303"/>
      <c r="C3349" s="303">
        <v>3314</v>
      </c>
      <c r="D3349" s="304">
        <f>INDEX(Method_calculation!$J$161:$L$184,Output_interface!I3349,Output_interface!H3349)</f>
        <v>0</v>
      </c>
      <c r="E3349" s="304">
        <f>INDEX(Method_calculation!$J$194:$L$217,Output_interface!I3349,Output_interface!H3349)</f>
        <v>0</v>
      </c>
      <c r="G3349" s="1">
        <f>VLOOKUP(A3349+1/48,Interface!$B$118:$D$483,3)</f>
        <v>2</v>
      </c>
      <c r="H3349" s="1">
        <f t="shared" si="292"/>
        <v>1</v>
      </c>
      <c r="I3349" s="1">
        <f t="shared" si="291"/>
        <v>2</v>
      </c>
    </row>
    <row r="3350" spans="1:9" x14ac:dyDescent="0.35">
      <c r="A3350" s="321">
        <f t="shared" si="294"/>
        <v>42143.083333325296</v>
      </c>
      <c r="B3350" s="303"/>
      <c r="C3350" s="303">
        <v>3315</v>
      </c>
      <c r="D3350" s="304">
        <f>INDEX(Method_calculation!$J$161:$L$184,Output_interface!I3350,Output_interface!H3350)</f>
        <v>0</v>
      </c>
      <c r="E3350" s="304">
        <f>INDEX(Method_calculation!$J$194:$L$217,Output_interface!I3350,Output_interface!H3350)</f>
        <v>0</v>
      </c>
      <c r="G3350" s="1">
        <f>VLOOKUP(A3350+1/48,Interface!$B$118:$D$483,3)</f>
        <v>2</v>
      </c>
      <c r="H3350" s="1">
        <f t="shared" si="292"/>
        <v>1</v>
      </c>
      <c r="I3350" s="1">
        <f t="shared" si="291"/>
        <v>3</v>
      </c>
    </row>
    <row r="3351" spans="1:9" x14ac:dyDescent="0.35">
      <c r="A3351" s="321">
        <f t="shared" si="294"/>
        <v>42143.12499999196</v>
      </c>
      <c r="B3351" s="303"/>
      <c r="C3351" s="303">
        <v>3316</v>
      </c>
      <c r="D3351" s="304">
        <f>INDEX(Method_calculation!$J$161:$L$184,Output_interface!I3351,Output_interface!H3351)</f>
        <v>0</v>
      </c>
      <c r="E3351" s="304">
        <f>INDEX(Method_calculation!$J$194:$L$217,Output_interface!I3351,Output_interface!H3351)</f>
        <v>0</v>
      </c>
      <c r="G3351" s="1">
        <f>VLOOKUP(A3351+1/48,Interface!$B$118:$D$483,3)</f>
        <v>2</v>
      </c>
      <c r="H3351" s="1">
        <f t="shared" si="292"/>
        <v>1</v>
      </c>
      <c r="I3351" s="1">
        <f t="shared" si="291"/>
        <v>4</v>
      </c>
    </row>
    <row r="3352" spans="1:9" x14ac:dyDescent="0.35">
      <c r="A3352" s="321">
        <f t="shared" si="294"/>
        <v>42143.166666658624</v>
      </c>
      <c r="B3352" s="303"/>
      <c r="C3352" s="303">
        <v>3317</v>
      </c>
      <c r="D3352" s="304">
        <f>INDEX(Method_calculation!$J$161:$L$184,Output_interface!I3352,Output_interface!H3352)</f>
        <v>0</v>
      </c>
      <c r="E3352" s="304">
        <f>INDEX(Method_calculation!$J$194:$L$217,Output_interface!I3352,Output_interface!H3352)</f>
        <v>0</v>
      </c>
      <c r="G3352" s="1">
        <f>VLOOKUP(A3352+1/48,Interface!$B$118:$D$483,3)</f>
        <v>2</v>
      </c>
      <c r="H3352" s="1">
        <f t="shared" si="292"/>
        <v>1</v>
      </c>
      <c r="I3352" s="1">
        <f t="shared" si="291"/>
        <v>5</v>
      </c>
    </row>
    <row r="3353" spans="1:9" x14ac:dyDescent="0.35">
      <c r="A3353" s="321">
        <f t="shared" si="294"/>
        <v>42143.208333325289</v>
      </c>
      <c r="B3353" s="303"/>
      <c r="C3353" s="303">
        <v>3318</v>
      </c>
      <c r="D3353" s="304">
        <f>INDEX(Method_calculation!$J$161:$L$184,Output_interface!I3353,Output_interface!H3353)</f>
        <v>0</v>
      </c>
      <c r="E3353" s="304">
        <f>INDEX(Method_calculation!$J$194:$L$217,Output_interface!I3353,Output_interface!H3353)</f>
        <v>0</v>
      </c>
      <c r="G3353" s="1">
        <f>VLOOKUP(A3353+1/48,Interface!$B$118:$D$483,3)</f>
        <v>2</v>
      </c>
      <c r="H3353" s="1">
        <f t="shared" si="292"/>
        <v>1</v>
      </c>
      <c r="I3353" s="1">
        <f t="shared" si="291"/>
        <v>6</v>
      </c>
    </row>
    <row r="3354" spans="1:9" x14ac:dyDescent="0.35">
      <c r="A3354" s="321">
        <f t="shared" si="294"/>
        <v>42143.249999991953</v>
      </c>
      <c r="B3354" s="303"/>
      <c r="C3354" s="303">
        <v>3319</v>
      </c>
      <c r="D3354" s="304">
        <f>INDEX(Method_calculation!$J$161:$L$184,Output_interface!I3354,Output_interface!H3354)</f>
        <v>0</v>
      </c>
      <c r="E3354" s="304">
        <f>INDEX(Method_calculation!$J$194:$L$217,Output_interface!I3354,Output_interface!H3354)</f>
        <v>0</v>
      </c>
      <c r="G3354" s="1">
        <f>VLOOKUP(A3354+1/48,Interface!$B$118:$D$483,3)</f>
        <v>2</v>
      </c>
      <c r="H3354" s="1">
        <f t="shared" si="292"/>
        <v>1</v>
      </c>
      <c r="I3354" s="1">
        <f t="shared" si="291"/>
        <v>7</v>
      </c>
    </row>
    <row r="3355" spans="1:9" x14ac:dyDescent="0.35">
      <c r="A3355" s="321">
        <f t="shared" si="294"/>
        <v>42143.291666658617</v>
      </c>
      <c r="B3355" s="303"/>
      <c r="C3355" s="303">
        <v>3320</v>
      </c>
      <c r="D3355" s="304">
        <f>INDEX(Method_calculation!$J$161:$L$184,Output_interface!I3355,Output_interface!H3355)</f>
        <v>0</v>
      </c>
      <c r="E3355" s="304">
        <f>INDEX(Method_calculation!$J$194:$L$217,Output_interface!I3355,Output_interface!H3355)</f>
        <v>0</v>
      </c>
      <c r="G3355" s="1">
        <f>VLOOKUP(A3355+1/48,Interface!$B$118:$D$483,3)</f>
        <v>2</v>
      </c>
      <c r="H3355" s="1">
        <f t="shared" si="292"/>
        <v>1</v>
      </c>
      <c r="I3355" s="1">
        <f t="shared" si="291"/>
        <v>8</v>
      </c>
    </row>
    <row r="3356" spans="1:9" x14ac:dyDescent="0.35">
      <c r="A3356" s="321">
        <f t="shared" si="294"/>
        <v>42143.333333325281</v>
      </c>
      <c r="B3356" s="303"/>
      <c r="C3356" s="303">
        <v>3321</v>
      </c>
      <c r="D3356" s="304">
        <f>INDEX(Method_calculation!$J$161:$L$184,Output_interface!I3356,Output_interface!H3356)</f>
        <v>0</v>
      </c>
      <c r="E3356" s="304">
        <f>INDEX(Method_calculation!$J$194:$L$217,Output_interface!I3356,Output_interface!H3356)</f>
        <v>0</v>
      </c>
      <c r="G3356" s="1">
        <f>VLOOKUP(A3356+1/48,Interface!$B$118:$D$483,3)</f>
        <v>2</v>
      </c>
      <c r="H3356" s="1">
        <f t="shared" si="292"/>
        <v>1</v>
      </c>
      <c r="I3356" s="1">
        <f t="shared" si="291"/>
        <v>9</v>
      </c>
    </row>
    <row r="3357" spans="1:9" x14ac:dyDescent="0.35">
      <c r="A3357" s="321">
        <f t="shared" si="294"/>
        <v>42143.374999991946</v>
      </c>
      <c r="B3357" s="303"/>
      <c r="C3357" s="303">
        <v>3322</v>
      </c>
      <c r="D3357" s="304">
        <f>INDEX(Method_calculation!$J$161:$L$184,Output_interface!I3357,Output_interface!H3357)</f>
        <v>0</v>
      </c>
      <c r="E3357" s="304">
        <f>INDEX(Method_calculation!$J$194:$L$217,Output_interface!I3357,Output_interface!H3357)</f>
        <v>0</v>
      </c>
      <c r="G3357" s="1">
        <f>VLOOKUP(A3357+1/48,Interface!$B$118:$D$483,3)</f>
        <v>2</v>
      </c>
      <c r="H3357" s="1">
        <f t="shared" si="292"/>
        <v>1</v>
      </c>
      <c r="I3357" s="1">
        <f t="shared" si="291"/>
        <v>10</v>
      </c>
    </row>
    <row r="3358" spans="1:9" x14ac:dyDescent="0.35">
      <c r="A3358" s="321">
        <f t="shared" si="294"/>
        <v>42143.41666665861</v>
      </c>
      <c r="B3358" s="303"/>
      <c r="C3358" s="303">
        <v>3323</v>
      </c>
      <c r="D3358" s="304">
        <f>INDEX(Method_calculation!$J$161:$L$184,Output_interface!I3358,Output_interface!H3358)</f>
        <v>0</v>
      </c>
      <c r="E3358" s="304">
        <f>INDEX(Method_calculation!$J$194:$L$217,Output_interface!I3358,Output_interface!H3358)</f>
        <v>0</v>
      </c>
      <c r="G3358" s="1">
        <f>VLOOKUP(A3358+1/48,Interface!$B$118:$D$483,3)</f>
        <v>2</v>
      </c>
      <c r="H3358" s="1">
        <f t="shared" si="292"/>
        <v>1</v>
      </c>
      <c r="I3358" s="1">
        <f t="shared" si="291"/>
        <v>11</v>
      </c>
    </row>
    <row r="3359" spans="1:9" x14ac:dyDescent="0.35">
      <c r="A3359" s="321">
        <f t="shared" si="294"/>
        <v>42143.458333325274</v>
      </c>
      <c r="B3359" s="303"/>
      <c r="C3359" s="303">
        <v>3324</v>
      </c>
      <c r="D3359" s="304">
        <f>INDEX(Method_calculation!$J$161:$L$184,Output_interface!I3359,Output_interface!H3359)</f>
        <v>0</v>
      </c>
      <c r="E3359" s="304">
        <f>INDEX(Method_calculation!$J$194:$L$217,Output_interface!I3359,Output_interface!H3359)</f>
        <v>0</v>
      </c>
      <c r="G3359" s="1">
        <f>VLOOKUP(A3359+1/48,Interface!$B$118:$D$483,3)</f>
        <v>2</v>
      </c>
      <c r="H3359" s="1">
        <f t="shared" si="292"/>
        <v>1</v>
      </c>
      <c r="I3359" s="1">
        <f t="shared" si="291"/>
        <v>12</v>
      </c>
    </row>
    <row r="3360" spans="1:9" x14ac:dyDescent="0.35">
      <c r="A3360" s="321">
        <f t="shared" si="294"/>
        <v>42143.499999991938</v>
      </c>
      <c r="B3360" s="303"/>
      <c r="C3360" s="303">
        <v>3325</v>
      </c>
      <c r="D3360" s="304">
        <f>INDEX(Method_calculation!$J$161:$L$184,Output_interface!I3360,Output_interface!H3360)</f>
        <v>0</v>
      </c>
      <c r="E3360" s="304">
        <f>INDEX(Method_calculation!$J$194:$L$217,Output_interface!I3360,Output_interface!H3360)</f>
        <v>0</v>
      </c>
      <c r="G3360" s="1">
        <f>VLOOKUP(A3360+1/48,Interface!$B$118:$D$483,3)</f>
        <v>2</v>
      </c>
      <c r="H3360" s="1">
        <f t="shared" si="292"/>
        <v>1</v>
      </c>
      <c r="I3360" s="1">
        <f t="shared" si="291"/>
        <v>13</v>
      </c>
    </row>
    <row r="3361" spans="1:9" x14ac:dyDescent="0.35">
      <c r="A3361" s="321">
        <f t="shared" si="294"/>
        <v>42143.541666658602</v>
      </c>
      <c r="B3361" s="303"/>
      <c r="C3361" s="303">
        <v>3326</v>
      </c>
      <c r="D3361" s="304">
        <f>INDEX(Method_calculation!$J$161:$L$184,Output_interface!I3361,Output_interface!H3361)</f>
        <v>0</v>
      </c>
      <c r="E3361" s="304">
        <f>INDEX(Method_calculation!$J$194:$L$217,Output_interface!I3361,Output_interface!H3361)</f>
        <v>0</v>
      </c>
      <c r="G3361" s="1">
        <f>VLOOKUP(A3361+1/48,Interface!$B$118:$D$483,3)</f>
        <v>2</v>
      </c>
      <c r="H3361" s="1">
        <f t="shared" si="292"/>
        <v>1</v>
      </c>
      <c r="I3361" s="1">
        <f t="shared" si="291"/>
        <v>14</v>
      </c>
    </row>
    <row r="3362" spans="1:9" x14ac:dyDescent="0.35">
      <c r="A3362" s="321">
        <f t="shared" si="294"/>
        <v>42143.583333325267</v>
      </c>
      <c r="B3362" s="303"/>
      <c r="C3362" s="303">
        <v>3327</v>
      </c>
      <c r="D3362" s="304">
        <f>INDEX(Method_calculation!$J$161:$L$184,Output_interface!I3362,Output_interface!H3362)</f>
        <v>0</v>
      </c>
      <c r="E3362" s="304">
        <f>INDEX(Method_calculation!$J$194:$L$217,Output_interface!I3362,Output_interface!H3362)</f>
        <v>0</v>
      </c>
      <c r="G3362" s="1">
        <f>VLOOKUP(A3362+1/48,Interface!$B$118:$D$483,3)</f>
        <v>2</v>
      </c>
      <c r="H3362" s="1">
        <f t="shared" si="292"/>
        <v>1</v>
      </c>
      <c r="I3362" s="1">
        <f t="shared" si="291"/>
        <v>15</v>
      </c>
    </row>
    <row r="3363" spans="1:9" x14ac:dyDescent="0.35">
      <c r="A3363" s="321">
        <f t="shared" si="294"/>
        <v>42143.624999991931</v>
      </c>
      <c r="B3363" s="303"/>
      <c r="C3363" s="303">
        <v>3328</v>
      </c>
      <c r="D3363" s="304">
        <f>INDEX(Method_calculation!$J$161:$L$184,Output_interface!I3363,Output_interface!H3363)</f>
        <v>0</v>
      </c>
      <c r="E3363" s="304">
        <f>INDEX(Method_calculation!$J$194:$L$217,Output_interface!I3363,Output_interface!H3363)</f>
        <v>0</v>
      </c>
      <c r="G3363" s="1">
        <f>VLOOKUP(A3363+1/48,Interface!$B$118:$D$483,3)</f>
        <v>2</v>
      </c>
      <c r="H3363" s="1">
        <f t="shared" si="292"/>
        <v>1</v>
      </c>
      <c r="I3363" s="1">
        <f t="shared" si="291"/>
        <v>16</v>
      </c>
    </row>
    <row r="3364" spans="1:9" x14ac:dyDescent="0.35">
      <c r="A3364" s="321">
        <f t="shared" si="294"/>
        <v>42143.666666658595</v>
      </c>
      <c r="B3364" s="303"/>
      <c r="C3364" s="303">
        <v>3329</v>
      </c>
      <c r="D3364" s="304">
        <f>INDEX(Method_calculation!$J$161:$L$184,Output_interface!I3364,Output_interface!H3364)</f>
        <v>0</v>
      </c>
      <c r="E3364" s="304">
        <f>INDEX(Method_calculation!$J$194:$L$217,Output_interface!I3364,Output_interface!H3364)</f>
        <v>0</v>
      </c>
      <c r="G3364" s="1">
        <f>VLOOKUP(A3364+1/48,Interface!$B$118:$D$483,3)</f>
        <v>2</v>
      </c>
      <c r="H3364" s="1">
        <f t="shared" si="292"/>
        <v>1</v>
      </c>
      <c r="I3364" s="1">
        <f t="shared" ref="I3364:I3427" si="296">MOD(C3364-1,24)+1</f>
        <v>17</v>
      </c>
    </row>
    <row r="3365" spans="1:9" x14ac:dyDescent="0.35">
      <c r="A3365" s="321">
        <f t="shared" si="294"/>
        <v>42143.708333325259</v>
      </c>
      <c r="B3365" s="303"/>
      <c r="C3365" s="303">
        <v>3330</v>
      </c>
      <c r="D3365" s="304">
        <f>INDEX(Method_calculation!$J$161:$L$184,Output_interface!I3365,Output_interface!H3365)</f>
        <v>0</v>
      </c>
      <c r="E3365" s="304">
        <f>INDEX(Method_calculation!$J$194:$L$217,Output_interface!I3365,Output_interface!H3365)</f>
        <v>0</v>
      </c>
      <c r="G3365" s="1">
        <f>VLOOKUP(A3365+1/48,Interface!$B$118:$D$483,3)</f>
        <v>2</v>
      </c>
      <c r="H3365" s="1">
        <f t="shared" ref="H3365:H3428" si="297">IF(G3365=7,3,IF(G3365=6,2,1))</f>
        <v>1</v>
      </c>
      <c r="I3365" s="1">
        <f t="shared" si="296"/>
        <v>18</v>
      </c>
    </row>
    <row r="3366" spans="1:9" x14ac:dyDescent="0.35">
      <c r="A3366" s="321">
        <f t="shared" si="294"/>
        <v>42143.749999991924</v>
      </c>
      <c r="B3366" s="303"/>
      <c r="C3366" s="303">
        <v>3331</v>
      </c>
      <c r="D3366" s="304">
        <f>INDEX(Method_calculation!$J$161:$L$184,Output_interface!I3366,Output_interface!H3366)</f>
        <v>0</v>
      </c>
      <c r="E3366" s="304">
        <f>INDEX(Method_calculation!$J$194:$L$217,Output_interface!I3366,Output_interface!H3366)</f>
        <v>0</v>
      </c>
      <c r="G3366" s="1">
        <f>VLOOKUP(A3366+1/48,Interface!$B$118:$D$483,3)</f>
        <v>2</v>
      </c>
      <c r="H3366" s="1">
        <f t="shared" si="297"/>
        <v>1</v>
      </c>
      <c r="I3366" s="1">
        <f t="shared" si="296"/>
        <v>19</v>
      </c>
    </row>
    <row r="3367" spans="1:9" x14ac:dyDescent="0.35">
      <c r="A3367" s="321">
        <f t="shared" si="294"/>
        <v>42143.791666658588</v>
      </c>
      <c r="B3367" s="303"/>
      <c r="C3367" s="303">
        <v>3332</v>
      </c>
      <c r="D3367" s="304">
        <f>INDEX(Method_calculation!$J$161:$L$184,Output_interface!I3367,Output_interface!H3367)</f>
        <v>0</v>
      </c>
      <c r="E3367" s="304">
        <f>INDEX(Method_calculation!$J$194:$L$217,Output_interface!I3367,Output_interface!H3367)</f>
        <v>0</v>
      </c>
      <c r="G3367" s="1">
        <f>VLOOKUP(A3367+1/48,Interface!$B$118:$D$483,3)</f>
        <v>2</v>
      </c>
      <c r="H3367" s="1">
        <f t="shared" si="297"/>
        <v>1</v>
      </c>
      <c r="I3367" s="1">
        <f t="shared" si="296"/>
        <v>20</v>
      </c>
    </row>
    <row r="3368" spans="1:9" x14ac:dyDescent="0.35">
      <c r="A3368" s="321">
        <f t="shared" si="294"/>
        <v>42143.833333325252</v>
      </c>
      <c r="B3368" s="303"/>
      <c r="C3368" s="303">
        <v>3333</v>
      </c>
      <c r="D3368" s="304">
        <f>INDEX(Method_calculation!$J$161:$L$184,Output_interface!I3368,Output_interface!H3368)</f>
        <v>0</v>
      </c>
      <c r="E3368" s="304">
        <f>INDEX(Method_calculation!$J$194:$L$217,Output_interface!I3368,Output_interface!H3368)</f>
        <v>0</v>
      </c>
      <c r="G3368" s="1">
        <f>VLOOKUP(A3368+1/48,Interface!$B$118:$D$483,3)</f>
        <v>2</v>
      </c>
      <c r="H3368" s="1">
        <f t="shared" si="297"/>
        <v>1</v>
      </c>
      <c r="I3368" s="1">
        <f t="shared" si="296"/>
        <v>21</v>
      </c>
    </row>
    <row r="3369" spans="1:9" x14ac:dyDescent="0.35">
      <c r="A3369" s="321">
        <f t="shared" si="294"/>
        <v>42143.874999991916</v>
      </c>
      <c r="B3369" s="303"/>
      <c r="C3369" s="303">
        <v>3334</v>
      </c>
      <c r="D3369" s="304">
        <f>INDEX(Method_calculation!$J$161:$L$184,Output_interface!I3369,Output_interface!H3369)</f>
        <v>0</v>
      </c>
      <c r="E3369" s="304">
        <f>INDEX(Method_calculation!$J$194:$L$217,Output_interface!I3369,Output_interface!H3369)</f>
        <v>0</v>
      </c>
      <c r="G3369" s="1">
        <f>VLOOKUP(A3369+1/48,Interface!$B$118:$D$483,3)</f>
        <v>2</v>
      </c>
      <c r="H3369" s="1">
        <f t="shared" si="297"/>
        <v>1</v>
      </c>
      <c r="I3369" s="1">
        <f t="shared" si="296"/>
        <v>22</v>
      </c>
    </row>
    <row r="3370" spans="1:9" x14ac:dyDescent="0.35">
      <c r="A3370" s="321">
        <f t="shared" si="294"/>
        <v>42143.916666658581</v>
      </c>
      <c r="B3370" s="303"/>
      <c r="C3370" s="303">
        <v>3335</v>
      </c>
      <c r="D3370" s="304">
        <f>INDEX(Method_calculation!$J$161:$L$184,Output_interface!I3370,Output_interface!H3370)</f>
        <v>0</v>
      </c>
      <c r="E3370" s="304">
        <f>INDEX(Method_calculation!$J$194:$L$217,Output_interface!I3370,Output_interface!H3370)</f>
        <v>0</v>
      </c>
      <c r="G3370" s="1">
        <f>VLOOKUP(A3370+1/48,Interface!$B$118:$D$483,3)</f>
        <v>2</v>
      </c>
      <c r="H3370" s="1">
        <f t="shared" si="297"/>
        <v>1</v>
      </c>
      <c r="I3370" s="1">
        <f t="shared" si="296"/>
        <v>23</v>
      </c>
    </row>
    <row r="3371" spans="1:9" x14ac:dyDescent="0.35">
      <c r="A3371" s="322">
        <f t="shared" si="294"/>
        <v>42143.958333325245</v>
      </c>
      <c r="B3371" s="306"/>
      <c r="C3371" s="306">
        <v>3336</v>
      </c>
      <c r="D3371" s="307">
        <f>INDEX(Method_calculation!$J$161:$L$184,Output_interface!I3371,Output_interface!H3371)</f>
        <v>0</v>
      </c>
      <c r="E3371" s="307">
        <f>INDEX(Method_calculation!$J$194:$L$217,Output_interface!I3371,Output_interface!H3371)</f>
        <v>0</v>
      </c>
      <c r="G3371" s="1">
        <f>VLOOKUP(A3371+1/48,Interface!$B$118:$D$483,3)</f>
        <v>2</v>
      </c>
      <c r="H3371" s="1">
        <f t="shared" si="297"/>
        <v>1</v>
      </c>
      <c r="I3371" s="1">
        <f t="shared" si="296"/>
        <v>24</v>
      </c>
    </row>
    <row r="3372" spans="1:9" x14ac:dyDescent="0.35">
      <c r="A3372" s="299">
        <f t="shared" si="294"/>
        <v>42143.999999991909</v>
      </c>
      <c r="B3372" s="300" t="str">
        <f t="shared" ref="B3372" si="298">INDEX($H$27:$H$29,H3372)</f>
        <v>Workday</v>
      </c>
      <c r="C3372" s="300">
        <v>3337</v>
      </c>
      <c r="D3372" s="301">
        <f>INDEX(Method_calculation!$J$161:$L$184,Output_interface!I3372,Output_interface!H3372)</f>
        <v>0</v>
      </c>
      <c r="E3372" s="301">
        <f>INDEX(Method_calculation!$J$194:$L$217,Output_interface!I3372,Output_interface!H3372)</f>
        <v>0</v>
      </c>
      <c r="G3372" s="1">
        <f>VLOOKUP(A3372+1/48,Interface!$B$118:$D$483,3)</f>
        <v>3</v>
      </c>
      <c r="H3372" s="1">
        <f t="shared" si="297"/>
        <v>1</v>
      </c>
      <c r="I3372" s="1">
        <f t="shared" si="296"/>
        <v>1</v>
      </c>
    </row>
    <row r="3373" spans="1:9" x14ac:dyDescent="0.35">
      <c r="A3373" s="321">
        <f t="shared" si="294"/>
        <v>42144.041666658573</v>
      </c>
      <c r="B3373" s="303"/>
      <c r="C3373" s="303">
        <v>3338</v>
      </c>
      <c r="D3373" s="304">
        <f>INDEX(Method_calculation!$J$161:$L$184,Output_interface!I3373,Output_interface!H3373)</f>
        <v>0</v>
      </c>
      <c r="E3373" s="304">
        <f>INDEX(Method_calculation!$J$194:$L$217,Output_interface!I3373,Output_interface!H3373)</f>
        <v>0</v>
      </c>
      <c r="G3373" s="1">
        <f>VLOOKUP(A3373+1/48,Interface!$B$118:$D$483,3)</f>
        <v>3</v>
      </c>
      <c r="H3373" s="1">
        <f t="shared" si="297"/>
        <v>1</v>
      </c>
      <c r="I3373" s="1">
        <f t="shared" si="296"/>
        <v>2</v>
      </c>
    </row>
    <row r="3374" spans="1:9" x14ac:dyDescent="0.35">
      <c r="A3374" s="321">
        <f t="shared" si="294"/>
        <v>42144.083333325238</v>
      </c>
      <c r="B3374" s="303"/>
      <c r="C3374" s="303">
        <v>3339</v>
      </c>
      <c r="D3374" s="304">
        <f>INDEX(Method_calculation!$J$161:$L$184,Output_interface!I3374,Output_interface!H3374)</f>
        <v>0</v>
      </c>
      <c r="E3374" s="304">
        <f>INDEX(Method_calculation!$J$194:$L$217,Output_interface!I3374,Output_interface!H3374)</f>
        <v>0</v>
      </c>
      <c r="G3374" s="1">
        <f>VLOOKUP(A3374+1/48,Interface!$B$118:$D$483,3)</f>
        <v>3</v>
      </c>
      <c r="H3374" s="1">
        <f t="shared" si="297"/>
        <v>1</v>
      </c>
      <c r="I3374" s="1">
        <f t="shared" si="296"/>
        <v>3</v>
      </c>
    </row>
    <row r="3375" spans="1:9" x14ac:dyDescent="0.35">
      <c r="A3375" s="321">
        <f t="shared" si="294"/>
        <v>42144.124999991902</v>
      </c>
      <c r="B3375" s="303"/>
      <c r="C3375" s="303">
        <v>3340</v>
      </c>
      <c r="D3375" s="304">
        <f>INDEX(Method_calculation!$J$161:$L$184,Output_interface!I3375,Output_interface!H3375)</f>
        <v>0</v>
      </c>
      <c r="E3375" s="304">
        <f>INDEX(Method_calculation!$J$194:$L$217,Output_interface!I3375,Output_interface!H3375)</f>
        <v>0</v>
      </c>
      <c r="G3375" s="1">
        <f>VLOOKUP(A3375+1/48,Interface!$B$118:$D$483,3)</f>
        <v>3</v>
      </c>
      <c r="H3375" s="1">
        <f t="shared" si="297"/>
        <v>1</v>
      </c>
      <c r="I3375" s="1">
        <f t="shared" si="296"/>
        <v>4</v>
      </c>
    </row>
    <row r="3376" spans="1:9" x14ac:dyDescent="0.35">
      <c r="A3376" s="321">
        <f t="shared" si="294"/>
        <v>42144.166666658566</v>
      </c>
      <c r="B3376" s="303"/>
      <c r="C3376" s="303">
        <v>3341</v>
      </c>
      <c r="D3376" s="304">
        <f>INDEX(Method_calculation!$J$161:$L$184,Output_interface!I3376,Output_interface!H3376)</f>
        <v>0</v>
      </c>
      <c r="E3376" s="304">
        <f>INDEX(Method_calculation!$J$194:$L$217,Output_interface!I3376,Output_interface!H3376)</f>
        <v>0</v>
      </c>
      <c r="G3376" s="1">
        <f>VLOOKUP(A3376+1/48,Interface!$B$118:$D$483,3)</f>
        <v>3</v>
      </c>
      <c r="H3376" s="1">
        <f t="shared" si="297"/>
        <v>1</v>
      </c>
      <c r="I3376" s="1">
        <f t="shared" si="296"/>
        <v>5</v>
      </c>
    </row>
    <row r="3377" spans="1:9" x14ac:dyDescent="0.35">
      <c r="A3377" s="321">
        <f t="shared" si="294"/>
        <v>42144.20833332523</v>
      </c>
      <c r="B3377" s="303"/>
      <c r="C3377" s="303">
        <v>3342</v>
      </c>
      <c r="D3377" s="304">
        <f>INDEX(Method_calculation!$J$161:$L$184,Output_interface!I3377,Output_interface!H3377)</f>
        <v>0</v>
      </c>
      <c r="E3377" s="304">
        <f>INDEX(Method_calculation!$J$194:$L$217,Output_interface!I3377,Output_interface!H3377)</f>
        <v>0</v>
      </c>
      <c r="G3377" s="1">
        <f>VLOOKUP(A3377+1/48,Interface!$B$118:$D$483,3)</f>
        <v>3</v>
      </c>
      <c r="H3377" s="1">
        <f t="shared" si="297"/>
        <v>1</v>
      </c>
      <c r="I3377" s="1">
        <f t="shared" si="296"/>
        <v>6</v>
      </c>
    </row>
    <row r="3378" spans="1:9" x14ac:dyDescent="0.35">
      <c r="A3378" s="321">
        <f t="shared" si="294"/>
        <v>42144.249999991895</v>
      </c>
      <c r="B3378" s="303"/>
      <c r="C3378" s="303">
        <v>3343</v>
      </c>
      <c r="D3378" s="304">
        <f>INDEX(Method_calculation!$J$161:$L$184,Output_interface!I3378,Output_interface!H3378)</f>
        <v>0</v>
      </c>
      <c r="E3378" s="304">
        <f>INDEX(Method_calculation!$J$194:$L$217,Output_interface!I3378,Output_interface!H3378)</f>
        <v>0</v>
      </c>
      <c r="G3378" s="1">
        <f>VLOOKUP(A3378+1/48,Interface!$B$118:$D$483,3)</f>
        <v>3</v>
      </c>
      <c r="H3378" s="1">
        <f t="shared" si="297"/>
        <v>1</v>
      </c>
      <c r="I3378" s="1">
        <f t="shared" si="296"/>
        <v>7</v>
      </c>
    </row>
    <row r="3379" spans="1:9" x14ac:dyDescent="0.35">
      <c r="A3379" s="321">
        <f t="shared" si="294"/>
        <v>42144.291666658559</v>
      </c>
      <c r="B3379" s="303"/>
      <c r="C3379" s="303">
        <v>3344</v>
      </c>
      <c r="D3379" s="304">
        <f>INDEX(Method_calculation!$J$161:$L$184,Output_interface!I3379,Output_interface!H3379)</f>
        <v>0</v>
      </c>
      <c r="E3379" s="304">
        <f>INDEX(Method_calculation!$J$194:$L$217,Output_interface!I3379,Output_interface!H3379)</f>
        <v>0</v>
      </c>
      <c r="G3379" s="1">
        <f>VLOOKUP(A3379+1/48,Interface!$B$118:$D$483,3)</f>
        <v>3</v>
      </c>
      <c r="H3379" s="1">
        <f t="shared" si="297"/>
        <v>1</v>
      </c>
      <c r="I3379" s="1">
        <f t="shared" si="296"/>
        <v>8</v>
      </c>
    </row>
    <row r="3380" spans="1:9" x14ac:dyDescent="0.35">
      <c r="A3380" s="321">
        <f t="shared" si="294"/>
        <v>42144.333333325223</v>
      </c>
      <c r="B3380" s="303"/>
      <c r="C3380" s="303">
        <v>3345</v>
      </c>
      <c r="D3380" s="304">
        <f>INDEX(Method_calculation!$J$161:$L$184,Output_interface!I3380,Output_interface!H3380)</f>
        <v>0</v>
      </c>
      <c r="E3380" s="304">
        <f>INDEX(Method_calculation!$J$194:$L$217,Output_interface!I3380,Output_interface!H3380)</f>
        <v>0</v>
      </c>
      <c r="G3380" s="1">
        <f>VLOOKUP(A3380+1/48,Interface!$B$118:$D$483,3)</f>
        <v>3</v>
      </c>
      <c r="H3380" s="1">
        <f t="shared" si="297"/>
        <v>1</v>
      </c>
      <c r="I3380" s="1">
        <f t="shared" si="296"/>
        <v>9</v>
      </c>
    </row>
    <row r="3381" spans="1:9" x14ac:dyDescent="0.35">
      <c r="A3381" s="321">
        <f t="shared" si="294"/>
        <v>42144.374999991887</v>
      </c>
      <c r="B3381" s="303"/>
      <c r="C3381" s="303">
        <v>3346</v>
      </c>
      <c r="D3381" s="304">
        <f>INDEX(Method_calculation!$J$161:$L$184,Output_interface!I3381,Output_interface!H3381)</f>
        <v>0</v>
      </c>
      <c r="E3381" s="304">
        <f>INDEX(Method_calculation!$J$194:$L$217,Output_interface!I3381,Output_interface!H3381)</f>
        <v>0</v>
      </c>
      <c r="G3381" s="1">
        <f>VLOOKUP(A3381+1/48,Interface!$B$118:$D$483,3)</f>
        <v>3</v>
      </c>
      <c r="H3381" s="1">
        <f t="shared" si="297"/>
        <v>1</v>
      </c>
      <c r="I3381" s="1">
        <f t="shared" si="296"/>
        <v>10</v>
      </c>
    </row>
    <row r="3382" spans="1:9" x14ac:dyDescent="0.35">
      <c r="A3382" s="321">
        <f t="shared" si="294"/>
        <v>42144.416666658552</v>
      </c>
      <c r="B3382" s="303"/>
      <c r="C3382" s="303">
        <v>3347</v>
      </c>
      <c r="D3382" s="304">
        <f>INDEX(Method_calculation!$J$161:$L$184,Output_interface!I3382,Output_interface!H3382)</f>
        <v>0</v>
      </c>
      <c r="E3382" s="304">
        <f>INDEX(Method_calculation!$J$194:$L$217,Output_interface!I3382,Output_interface!H3382)</f>
        <v>0</v>
      </c>
      <c r="G3382" s="1">
        <f>VLOOKUP(A3382+1/48,Interface!$B$118:$D$483,3)</f>
        <v>3</v>
      </c>
      <c r="H3382" s="1">
        <f t="shared" si="297"/>
        <v>1</v>
      </c>
      <c r="I3382" s="1">
        <f t="shared" si="296"/>
        <v>11</v>
      </c>
    </row>
    <row r="3383" spans="1:9" x14ac:dyDescent="0.35">
      <c r="A3383" s="321">
        <f t="shared" si="294"/>
        <v>42144.458333325216</v>
      </c>
      <c r="B3383" s="303"/>
      <c r="C3383" s="303">
        <v>3348</v>
      </c>
      <c r="D3383" s="304">
        <f>INDEX(Method_calculation!$J$161:$L$184,Output_interface!I3383,Output_interface!H3383)</f>
        <v>0</v>
      </c>
      <c r="E3383" s="304">
        <f>INDEX(Method_calculation!$J$194:$L$217,Output_interface!I3383,Output_interface!H3383)</f>
        <v>0</v>
      </c>
      <c r="G3383" s="1">
        <f>VLOOKUP(A3383+1/48,Interface!$B$118:$D$483,3)</f>
        <v>3</v>
      </c>
      <c r="H3383" s="1">
        <f t="shared" si="297"/>
        <v>1</v>
      </c>
      <c r="I3383" s="1">
        <f t="shared" si="296"/>
        <v>12</v>
      </c>
    </row>
    <row r="3384" spans="1:9" x14ac:dyDescent="0.35">
      <c r="A3384" s="321">
        <f t="shared" si="294"/>
        <v>42144.49999999188</v>
      </c>
      <c r="B3384" s="303"/>
      <c r="C3384" s="303">
        <v>3349</v>
      </c>
      <c r="D3384" s="304">
        <f>INDEX(Method_calculation!$J$161:$L$184,Output_interface!I3384,Output_interface!H3384)</f>
        <v>0</v>
      </c>
      <c r="E3384" s="304">
        <f>INDEX(Method_calculation!$J$194:$L$217,Output_interface!I3384,Output_interface!H3384)</f>
        <v>0</v>
      </c>
      <c r="G3384" s="1">
        <f>VLOOKUP(A3384+1/48,Interface!$B$118:$D$483,3)</f>
        <v>3</v>
      </c>
      <c r="H3384" s="1">
        <f t="shared" si="297"/>
        <v>1</v>
      </c>
      <c r="I3384" s="1">
        <f t="shared" si="296"/>
        <v>13</v>
      </c>
    </row>
    <row r="3385" spans="1:9" x14ac:dyDescent="0.35">
      <c r="A3385" s="321">
        <f t="shared" si="294"/>
        <v>42144.541666658544</v>
      </c>
      <c r="B3385" s="303"/>
      <c r="C3385" s="303">
        <v>3350</v>
      </c>
      <c r="D3385" s="304">
        <f>INDEX(Method_calculation!$J$161:$L$184,Output_interface!I3385,Output_interface!H3385)</f>
        <v>0</v>
      </c>
      <c r="E3385" s="304">
        <f>INDEX(Method_calculation!$J$194:$L$217,Output_interface!I3385,Output_interface!H3385)</f>
        <v>0</v>
      </c>
      <c r="G3385" s="1">
        <f>VLOOKUP(A3385+1/48,Interface!$B$118:$D$483,3)</f>
        <v>3</v>
      </c>
      <c r="H3385" s="1">
        <f t="shared" si="297"/>
        <v>1</v>
      </c>
      <c r="I3385" s="1">
        <f t="shared" si="296"/>
        <v>14</v>
      </c>
    </row>
    <row r="3386" spans="1:9" x14ac:dyDescent="0.35">
      <c r="A3386" s="321">
        <f t="shared" si="294"/>
        <v>42144.583333325209</v>
      </c>
      <c r="B3386" s="303"/>
      <c r="C3386" s="303">
        <v>3351</v>
      </c>
      <c r="D3386" s="304">
        <f>INDEX(Method_calculation!$J$161:$L$184,Output_interface!I3386,Output_interface!H3386)</f>
        <v>0</v>
      </c>
      <c r="E3386" s="304">
        <f>INDEX(Method_calculation!$J$194:$L$217,Output_interface!I3386,Output_interface!H3386)</f>
        <v>0</v>
      </c>
      <c r="G3386" s="1">
        <f>VLOOKUP(A3386+1/48,Interface!$B$118:$D$483,3)</f>
        <v>3</v>
      </c>
      <c r="H3386" s="1">
        <f t="shared" si="297"/>
        <v>1</v>
      </c>
      <c r="I3386" s="1">
        <f t="shared" si="296"/>
        <v>15</v>
      </c>
    </row>
    <row r="3387" spans="1:9" x14ac:dyDescent="0.35">
      <c r="A3387" s="321">
        <f t="shared" si="294"/>
        <v>42144.624999991873</v>
      </c>
      <c r="B3387" s="303"/>
      <c r="C3387" s="303">
        <v>3352</v>
      </c>
      <c r="D3387" s="304">
        <f>INDEX(Method_calculation!$J$161:$L$184,Output_interface!I3387,Output_interface!H3387)</f>
        <v>0</v>
      </c>
      <c r="E3387" s="304">
        <f>INDEX(Method_calculation!$J$194:$L$217,Output_interface!I3387,Output_interface!H3387)</f>
        <v>0</v>
      </c>
      <c r="G3387" s="1">
        <f>VLOOKUP(A3387+1/48,Interface!$B$118:$D$483,3)</f>
        <v>3</v>
      </c>
      <c r="H3387" s="1">
        <f t="shared" si="297"/>
        <v>1</v>
      </c>
      <c r="I3387" s="1">
        <f t="shared" si="296"/>
        <v>16</v>
      </c>
    </row>
    <row r="3388" spans="1:9" x14ac:dyDescent="0.35">
      <c r="A3388" s="321">
        <f t="shared" si="294"/>
        <v>42144.666666658537</v>
      </c>
      <c r="B3388" s="303"/>
      <c r="C3388" s="303">
        <v>3353</v>
      </c>
      <c r="D3388" s="304">
        <f>INDEX(Method_calculation!$J$161:$L$184,Output_interface!I3388,Output_interface!H3388)</f>
        <v>0</v>
      </c>
      <c r="E3388" s="304">
        <f>INDEX(Method_calculation!$J$194:$L$217,Output_interface!I3388,Output_interface!H3388)</f>
        <v>0</v>
      </c>
      <c r="G3388" s="1">
        <f>VLOOKUP(A3388+1/48,Interface!$B$118:$D$483,3)</f>
        <v>3</v>
      </c>
      <c r="H3388" s="1">
        <f t="shared" si="297"/>
        <v>1</v>
      </c>
      <c r="I3388" s="1">
        <f t="shared" si="296"/>
        <v>17</v>
      </c>
    </row>
    <row r="3389" spans="1:9" x14ac:dyDescent="0.35">
      <c r="A3389" s="321">
        <f t="shared" si="294"/>
        <v>42144.708333325201</v>
      </c>
      <c r="B3389" s="303"/>
      <c r="C3389" s="303">
        <v>3354</v>
      </c>
      <c r="D3389" s="304">
        <f>INDEX(Method_calculation!$J$161:$L$184,Output_interface!I3389,Output_interface!H3389)</f>
        <v>0</v>
      </c>
      <c r="E3389" s="304">
        <f>INDEX(Method_calculation!$J$194:$L$217,Output_interface!I3389,Output_interface!H3389)</f>
        <v>0</v>
      </c>
      <c r="G3389" s="1">
        <f>VLOOKUP(A3389+1/48,Interface!$B$118:$D$483,3)</f>
        <v>3</v>
      </c>
      <c r="H3389" s="1">
        <f t="shared" si="297"/>
        <v>1</v>
      </c>
      <c r="I3389" s="1">
        <f t="shared" si="296"/>
        <v>18</v>
      </c>
    </row>
    <row r="3390" spans="1:9" x14ac:dyDescent="0.35">
      <c r="A3390" s="321">
        <f t="shared" si="294"/>
        <v>42144.749999991865</v>
      </c>
      <c r="B3390" s="303"/>
      <c r="C3390" s="303">
        <v>3355</v>
      </c>
      <c r="D3390" s="304">
        <f>INDEX(Method_calculation!$J$161:$L$184,Output_interface!I3390,Output_interface!H3390)</f>
        <v>0</v>
      </c>
      <c r="E3390" s="304">
        <f>INDEX(Method_calculation!$J$194:$L$217,Output_interface!I3390,Output_interface!H3390)</f>
        <v>0</v>
      </c>
      <c r="G3390" s="1">
        <f>VLOOKUP(A3390+1/48,Interface!$B$118:$D$483,3)</f>
        <v>3</v>
      </c>
      <c r="H3390" s="1">
        <f t="shared" si="297"/>
        <v>1</v>
      </c>
      <c r="I3390" s="1">
        <f t="shared" si="296"/>
        <v>19</v>
      </c>
    </row>
    <row r="3391" spans="1:9" x14ac:dyDescent="0.35">
      <c r="A3391" s="321">
        <f t="shared" si="294"/>
        <v>42144.79166665853</v>
      </c>
      <c r="B3391" s="303"/>
      <c r="C3391" s="303">
        <v>3356</v>
      </c>
      <c r="D3391" s="304">
        <f>INDEX(Method_calculation!$J$161:$L$184,Output_interface!I3391,Output_interface!H3391)</f>
        <v>0</v>
      </c>
      <c r="E3391" s="304">
        <f>INDEX(Method_calculation!$J$194:$L$217,Output_interface!I3391,Output_interface!H3391)</f>
        <v>0</v>
      </c>
      <c r="G3391" s="1">
        <f>VLOOKUP(A3391+1/48,Interface!$B$118:$D$483,3)</f>
        <v>3</v>
      </c>
      <c r="H3391" s="1">
        <f t="shared" si="297"/>
        <v>1</v>
      </c>
      <c r="I3391" s="1">
        <f t="shared" si="296"/>
        <v>20</v>
      </c>
    </row>
    <row r="3392" spans="1:9" x14ac:dyDescent="0.35">
      <c r="A3392" s="321">
        <f t="shared" si="294"/>
        <v>42144.833333325194</v>
      </c>
      <c r="B3392" s="303"/>
      <c r="C3392" s="303">
        <v>3357</v>
      </c>
      <c r="D3392" s="304">
        <f>INDEX(Method_calculation!$J$161:$L$184,Output_interface!I3392,Output_interface!H3392)</f>
        <v>0</v>
      </c>
      <c r="E3392" s="304">
        <f>INDEX(Method_calculation!$J$194:$L$217,Output_interface!I3392,Output_interface!H3392)</f>
        <v>0</v>
      </c>
      <c r="G3392" s="1">
        <f>VLOOKUP(A3392+1/48,Interface!$B$118:$D$483,3)</f>
        <v>3</v>
      </c>
      <c r="H3392" s="1">
        <f t="shared" si="297"/>
        <v>1</v>
      </c>
      <c r="I3392" s="1">
        <f t="shared" si="296"/>
        <v>21</v>
      </c>
    </row>
    <row r="3393" spans="1:9" x14ac:dyDescent="0.35">
      <c r="A3393" s="321">
        <f t="shared" si="294"/>
        <v>42144.874999991858</v>
      </c>
      <c r="B3393" s="303"/>
      <c r="C3393" s="303">
        <v>3358</v>
      </c>
      <c r="D3393" s="304">
        <f>INDEX(Method_calculation!$J$161:$L$184,Output_interface!I3393,Output_interface!H3393)</f>
        <v>0</v>
      </c>
      <c r="E3393" s="304">
        <f>INDEX(Method_calculation!$J$194:$L$217,Output_interface!I3393,Output_interface!H3393)</f>
        <v>0</v>
      </c>
      <c r="G3393" s="1">
        <f>VLOOKUP(A3393+1/48,Interface!$B$118:$D$483,3)</f>
        <v>3</v>
      </c>
      <c r="H3393" s="1">
        <f t="shared" si="297"/>
        <v>1</v>
      </c>
      <c r="I3393" s="1">
        <f t="shared" si="296"/>
        <v>22</v>
      </c>
    </row>
    <row r="3394" spans="1:9" x14ac:dyDescent="0.35">
      <c r="A3394" s="321">
        <f t="shared" si="294"/>
        <v>42144.916666658522</v>
      </c>
      <c r="B3394" s="303"/>
      <c r="C3394" s="303">
        <v>3359</v>
      </c>
      <c r="D3394" s="304">
        <f>INDEX(Method_calculation!$J$161:$L$184,Output_interface!I3394,Output_interface!H3394)</f>
        <v>0</v>
      </c>
      <c r="E3394" s="304">
        <f>INDEX(Method_calculation!$J$194:$L$217,Output_interface!I3394,Output_interface!H3394)</f>
        <v>0</v>
      </c>
      <c r="G3394" s="1">
        <f>VLOOKUP(A3394+1/48,Interface!$B$118:$D$483,3)</f>
        <v>3</v>
      </c>
      <c r="H3394" s="1">
        <f t="shared" si="297"/>
        <v>1</v>
      </c>
      <c r="I3394" s="1">
        <f t="shared" si="296"/>
        <v>23</v>
      </c>
    </row>
    <row r="3395" spans="1:9" x14ac:dyDescent="0.35">
      <c r="A3395" s="322">
        <f t="shared" si="294"/>
        <v>42144.958333325187</v>
      </c>
      <c r="B3395" s="306"/>
      <c r="C3395" s="306">
        <v>3360</v>
      </c>
      <c r="D3395" s="307">
        <f>INDEX(Method_calculation!$J$161:$L$184,Output_interface!I3395,Output_interface!H3395)</f>
        <v>0</v>
      </c>
      <c r="E3395" s="307">
        <f>INDEX(Method_calculation!$J$194:$L$217,Output_interface!I3395,Output_interface!H3395)</f>
        <v>0</v>
      </c>
      <c r="G3395" s="1">
        <f>VLOOKUP(A3395+1/48,Interface!$B$118:$D$483,3)</f>
        <v>3</v>
      </c>
      <c r="H3395" s="1">
        <f t="shared" si="297"/>
        <v>1</v>
      </c>
      <c r="I3395" s="1">
        <f t="shared" si="296"/>
        <v>24</v>
      </c>
    </row>
    <row r="3396" spans="1:9" x14ac:dyDescent="0.35">
      <c r="A3396" s="299">
        <f t="shared" si="294"/>
        <v>42144.999999991851</v>
      </c>
      <c r="B3396" s="300" t="str">
        <f t="shared" ref="B3396" si="299">INDEX($H$27:$H$29,H3396)</f>
        <v>Workday</v>
      </c>
      <c r="C3396" s="300">
        <v>3361</v>
      </c>
      <c r="D3396" s="301">
        <f>INDEX(Method_calculation!$J$161:$L$184,Output_interface!I3396,Output_interface!H3396)</f>
        <v>0</v>
      </c>
      <c r="E3396" s="301">
        <f>INDEX(Method_calculation!$J$194:$L$217,Output_interface!I3396,Output_interface!H3396)</f>
        <v>0</v>
      </c>
      <c r="G3396" s="1">
        <f>VLOOKUP(A3396+1/48,Interface!$B$118:$D$483,3)</f>
        <v>4</v>
      </c>
      <c r="H3396" s="1">
        <f t="shared" si="297"/>
        <v>1</v>
      </c>
      <c r="I3396" s="1">
        <f t="shared" si="296"/>
        <v>1</v>
      </c>
    </row>
    <row r="3397" spans="1:9" x14ac:dyDescent="0.35">
      <c r="A3397" s="321">
        <f t="shared" si="294"/>
        <v>42145.041666658515</v>
      </c>
      <c r="B3397" s="303"/>
      <c r="C3397" s="303">
        <v>3362</v>
      </c>
      <c r="D3397" s="304">
        <f>INDEX(Method_calculation!$J$161:$L$184,Output_interface!I3397,Output_interface!H3397)</f>
        <v>0</v>
      </c>
      <c r="E3397" s="304">
        <f>INDEX(Method_calculation!$J$194:$L$217,Output_interface!I3397,Output_interface!H3397)</f>
        <v>0</v>
      </c>
      <c r="G3397" s="1">
        <f>VLOOKUP(A3397+1/48,Interface!$B$118:$D$483,3)</f>
        <v>4</v>
      </c>
      <c r="H3397" s="1">
        <f t="shared" si="297"/>
        <v>1</v>
      </c>
      <c r="I3397" s="1">
        <f t="shared" si="296"/>
        <v>2</v>
      </c>
    </row>
    <row r="3398" spans="1:9" x14ac:dyDescent="0.35">
      <c r="A3398" s="321">
        <f t="shared" si="294"/>
        <v>42145.083333325179</v>
      </c>
      <c r="B3398" s="303"/>
      <c r="C3398" s="303">
        <v>3363</v>
      </c>
      <c r="D3398" s="304">
        <f>INDEX(Method_calculation!$J$161:$L$184,Output_interface!I3398,Output_interface!H3398)</f>
        <v>0</v>
      </c>
      <c r="E3398" s="304">
        <f>INDEX(Method_calculation!$J$194:$L$217,Output_interface!I3398,Output_interface!H3398)</f>
        <v>0</v>
      </c>
      <c r="G3398" s="1">
        <f>VLOOKUP(A3398+1/48,Interface!$B$118:$D$483,3)</f>
        <v>4</v>
      </c>
      <c r="H3398" s="1">
        <f t="shared" si="297"/>
        <v>1</v>
      </c>
      <c r="I3398" s="1">
        <f t="shared" si="296"/>
        <v>3</v>
      </c>
    </row>
    <row r="3399" spans="1:9" x14ac:dyDescent="0.35">
      <c r="A3399" s="321">
        <f t="shared" si="294"/>
        <v>42145.124999991844</v>
      </c>
      <c r="B3399" s="303"/>
      <c r="C3399" s="303">
        <v>3364</v>
      </c>
      <c r="D3399" s="304">
        <f>INDEX(Method_calculation!$J$161:$L$184,Output_interface!I3399,Output_interface!H3399)</f>
        <v>0</v>
      </c>
      <c r="E3399" s="304">
        <f>INDEX(Method_calculation!$J$194:$L$217,Output_interface!I3399,Output_interface!H3399)</f>
        <v>0</v>
      </c>
      <c r="G3399" s="1">
        <f>VLOOKUP(A3399+1/48,Interface!$B$118:$D$483,3)</f>
        <v>4</v>
      </c>
      <c r="H3399" s="1">
        <f t="shared" si="297"/>
        <v>1</v>
      </c>
      <c r="I3399" s="1">
        <f t="shared" si="296"/>
        <v>4</v>
      </c>
    </row>
    <row r="3400" spans="1:9" x14ac:dyDescent="0.35">
      <c r="A3400" s="321">
        <f t="shared" si="294"/>
        <v>42145.166666658508</v>
      </c>
      <c r="B3400" s="303"/>
      <c r="C3400" s="303">
        <v>3365</v>
      </c>
      <c r="D3400" s="304">
        <f>INDEX(Method_calculation!$J$161:$L$184,Output_interface!I3400,Output_interface!H3400)</f>
        <v>0</v>
      </c>
      <c r="E3400" s="304">
        <f>INDEX(Method_calculation!$J$194:$L$217,Output_interface!I3400,Output_interface!H3400)</f>
        <v>0</v>
      </c>
      <c r="G3400" s="1">
        <f>VLOOKUP(A3400+1/48,Interface!$B$118:$D$483,3)</f>
        <v>4</v>
      </c>
      <c r="H3400" s="1">
        <f t="shared" si="297"/>
        <v>1</v>
      </c>
      <c r="I3400" s="1">
        <f t="shared" si="296"/>
        <v>5</v>
      </c>
    </row>
    <row r="3401" spans="1:9" x14ac:dyDescent="0.35">
      <c r="A3401" s="321">
        <f t="shared" si="294"/>
        <v>42145.208333325172</v>
      </c>
      <c r="B3401" s="303"/>
      <c r="C3401" s="303">
        <v>3366</v>
      </c>
      <c r="D3401" s="304">
        <f>INDEX(Method_calculation!$J$161:$L$184,Output_interface!I3401,Output_interface!H3401)</f>
        <v>0</v>
      </c>
      <c r="E3401" s="304">
        <f>INDEX(Method_calculation!$J$194:$L$217,Output_interface!I3401,Output_interface!H3401)</f>
        <v>0</v>
      </c>
      <c r="G3401" s="1">
        <f>VLOOKUP(A3401+1/48,Interface!$B$118:$D$483,3)</f>
        <v>4</v>
      </c>
      <c r="H3401" s="1">
        <f t="shared" si="297"/>
        <v>1</v>
      </c>
      <c r="I3401" s="1">
        <f t="shared" si="296"/>
        <v>6</v>
      </c>
    </row>
    <row r="3402" spans="1:9" x14ac:dyDescent="0.35">
      <c r="A3402" s="321">
        <f t="shared" si="294"/>
        <v>42145.249999991836</v>
      </c>
      <c r="B3402" s="303"/>
      <c r="C3402" s="303">
        <v>3367</v>
      </c>
      <c r="D3402" s="304">
        <f>INDEX(Method_calculation!$J$161:$L$184,Output_interface!I3402,Output_interface!H3402)</f>
        <v>0</v>
      </c>
      <c r="E3402" s="304">
        <f>INDEX(Method_calculation!$J$194:$L$217,Output_interface!I3402,Output_interface!H3402)</f>
        <v>0</v>
      </c>
      <c r="G3402" s="1">
        <f>VLOOKUP(A3402+1/48,Interface!$B$118:$D$483,3)</f>
        <v>4</v>
      </c>
      <c r="H3402" s="1">
        <f t="shared" si="297"/>
        <v>1</v>
      </c>
      <c r="I3402" s="1">
        <f t="shared" si="296"/>
        <v>7</v>
      </c>
    </row>
    <row r="3403" spans="1:9" x14ac:dyDescent="0.35">
      <c r="A3403" s="321">
        <f t="shared" si="294"/>
        <v>42145.291666658501</v>
      </c>
      <c r="B3403" s="303"/>
      <c r="C3403" s="303">
        <v>3368</v>
      </c>
      <c r="D3403" s="304">
        <f>INDEX(Method_calculation!$J$161:$L$184,Output_interface!I3403,Output_interface!H3403)</f>
        <v>0</v>
      </c>
      <c r="E3403" s="304">
        <f>INDEX(Method_calculation!$J$194:$L$217,Output_interface!I3403,Output_interface!H3403)</f>
        <v>0</v>
      </c>
      <c r="G3403" s="1">
        <f>VLOOKUP(A3403+1/48,Interface!$B$118:$D$483,3)</f>
        <v>4</v>
      </c>
      <c r="H3403" s="1">
        <f t="shared" si="297"/>
        <v>1</v>
      </c>
      <c r="I3403" s="1">
        <f t="shared" si="296"/>
        <v>8</v>
      </c>
    </row>
    <row r="3404" spans="1:9" x14ac:dyDescent="0.35">
      <c r="A3404" s="321">
        <f t="shared" si="294"/>
        <v>42145.333333325165</v>
      </c>
      <c r="B3404" s="303"/>
      <c r="C3404" s="303">
        <v>3369</v>
      </c>
      <c r="D3404" s="304">
        <f>INDEX(Method_calculation!$J$161:$L$184,Output_interface!I3404,Output_interface!H3404)</f>
        <v>0</v>
      </c>
      <c r="E3404" s="304">
        <f>INDEX(Method_calculation!$J$194:$L$217,Output_interface!I3404,Output_interface!H3404)</f>
        <v>0</v>
      </c>
      <c r="G3404" s="1">
        <f>VLOOKUP(A3404+1/48,Interface!$B$118:$D$483,3)</f>
        <v>4</v>
      </c>
      <c r="H3404" s="1">
        <f t="shared" si="297"/>
        <v>1</v>
      </c>
      <c r="I3404" s="1">
        <f t="shared" si="296"/>
        <v>9</v>
      </c>
    </row>
    <row r="3405" spans="1:9" x14ac:dyDescent="0.35">
      <c r="A3405" s="321">
        <f t="shared" si="294"/>
        <v>42145.374999991829</v>
      </c>
      <c r="B3405" s="303"/>
      <c r="C3405" s="303">
        <v>3370</v>
      </c>
      <c r="D3405" s="304">
        <f>INDEX(Method_calculation!$J$161:$L$184,Output_interface!I3405,Output_interface!H3405)</f>
        <v>0</v>
      </c>
      <c r="E3405" s="304">
        <f>INDEX(Method_calculation!$J$194:$L$217,Output_interface!I3405,Output_interface!H3405)</f>
        <v>0</v>
      </c>
      <c r="G3405" s="1">
        <f>VLOOKUP(A3405+1/48,Interface!$B$118:$D$483,3)</f>
        <v>4</v>
      </c>
      <c r="H3405" s="1">
        <f t="shared" si="297"/>
        <v>1</v>
      </c>
      <c r="I3405" s="1">
        <f t="shared" si="296"/>
        <v>10</v>
      </c>
    </row>
    <row r="3406" spans="1:9" x14ac:dyDescent="0.35">
      <c r="A3406" s="321">
        <f t="shared" si="294"/>
        <v>42145.416666658493</v>
      </c>
      <c r="B3406" s="303"/>
      <c r="C3406" s="303">
        <v>3371</v>
      </c>
      <c r="D3406" s="304">
        <f>INDEX(Method_calculation!$J$161:$L$184,Output_interface!I3406,Output_interface!H3406)</f>
        <v>0</v>
      </c>
      <c r="E3406" s="304">
        <f>INDEX(Method_calculation!$J$194:$L$217,Output_interface!I3406,Output_interface!H3406)</f>
        <v>0</v>
      </c>
      <c r="G3406" s="1">
        <f>VLOOKUP(A3406+1/48,Interface!$B$118:$D$483,3)</f>
        <v>4</v>
      </c>
      <c r="H3406" s="1">
        <f t="shared" si="297"/>
        <v>1</v>
      </c>
      <c r="I3406" s="1">
        <f t="shared" si="296"/>
        <v>11</v>
      </c>
    </row>
    <row r="3407" spans="1:9" x14ac:dyDescent="0.35">
      <c r="A3407" s="321">
        <f t="shared" si="294"/>
        <v>42145.458333325158</v>
      </c>
      <c r="B3407" s="303"/>
      <c r="C3407" s="303">
        <v>3372</v>
      </c>
      <c r="D3407" s="304">
        <f>INDEX(Method_calculation!$J$161:$L$184,Output_interface!I3407,Output_interface!H3407)</f>
        <v>0</v>
      </c>
      <c r="E3407" s="304">
        <f>INDEX(Method_calculation!$J$194:$L$217,Output_interface!I3407,Output_interface!H3407)</f>
        <v>0</v>
      </c>
      <c r="G3407" s="1">
        <f>VLOOKUP(A3407+1/48,Interface!$B$118:$D$483,3)</f>
        <v>4</v>
      </c>
      <c r="H3407" s="1">
        <f t="shared" si="297"/>
        <v>1</v>
      </c>
      <c r="I3407" s="1">
        <f t="shared" si="296"/>
        <v>12</v>
      </c>
    </row>
    <row r="3408" spans="1:9" x14ac:dyDescent="0.35">
      <c r="A3408" s="321">
        <f t="shared" ref="A3408:A3471" si="300">+A3407+1/24</f>
        <v>42145.499999991822</v>
      </c>
      <c r="B3408" s="303"/>
      <c r="C3408" s="303">
        <v>3373</v>
      </c>
      <c r="D3408" s="304">
        <f>INDEX(Method_calculation!$J$161:$L$184,Output_interface!I3408,Output_interface!H3408)</f>
        <v>0</v>
      </c>
      <c r="E3408" s="304">
        <f>INDEX(Method_calculation!$J$194:$L$217,Output_interface!I3408,Output_interface!H3408)</f>
        <v>0</v>
      </c>
      <c r="G3408" s="1">
        <f>VLOOKUP(A3408+1/48,Interface!$B$118:$D$483,3)</f>
        <v>4</v>
      </c>
      <c r="H3408" s="1">
        <f t="shared" si="297"/>
        <v>1</v>
      </c>
      <c r="I3408" s="1">
        <f t="shared" si="296"/>
        <v>13</v>
      </c>
    </row>
    <row r="3409" spans="1:9" x14ac:dyDescent="0.35">
      <c r="A3409" s="321">
        <f t="shared" si="300"/>
        <v>42145.541666658486</v>
      </c>
      <c r="B3409" s="303"/>
      <c r="C3409" s="303">
        <v>3374</v>
      </c>
      <c r="D3409" s="304">
        <f>INDEX(Method_calculation!$J$161:$L$184,Output_interface!I3409,Output_interface!H3409)</f>
        <v>0</v>
      </c>
      <c r="E3409" s="304">
        <f>INDEX(Method_calculation!$J$194:$L$217,Output_interface!I3409,Output_interface!H3409)</f>
        <v>0</v>
      </c>
      <c r="G3409" s="1">
        <f>VLOOKUP(A3409+1/48,Interface!$B$118:$D$483,3)</f>
        <v>4</v>
      </c>
      <c r="H3409" s="1">
        <f t="shared" si="297"/>
        <v>1</v>
      </c>
      <c r="I3409" s="1">
        <f t="shared" si="296"/>
        <v>14</v>
      </c>
    </row>
    <row r="3410" spans="1:9" x14ac:dyDescent="0.35">
      <c r="A3410" s="321">
        <f t="shared" si="300"/>
        <v>42145.58333332515</v>
      </c>
      <c r="B3410" s="303"/>
      <c r="C3410" s="303">
        <v>3375</v>
      </c>
      <c r="D3410" s="304">
        <f>INDEX(Method_calculation!$J$161:$L$184,Output_interface!I3410,Output_interface!H3410)</f>
        <v>0</v>
      </c>
      <c r="E3410" s="304">
        <f>INDEX(Method_calculation!$J$194:$L$217,Output_interface!I3410,Output_interface!H3410)</f>
        <v>0</v>
      </c>
      <c r="G3410" s="1">
        <f>VLOOKUP(A3410+1/48,Interface!$B$118:$D$483,3)</f>
        <v>4</v>
      </c>
      <c r="H3410" s="1">
        <f t="shared" si="297"/>
        <v>1</v>
      </c>
      <c r="I3410" s="1">
        <f t="shared" si="296"/>
        <v>15</v>
      </c>
    </row>
    <row r="3411" spans="1:9" x14ac:dyDescent="0.35">
      <c r="A3411" s="321">
        <f t="shared" si="300"/>
        <v>42145.624999991815</v>
      </c>
      <c r="B3411" s="303"/>
      <c r="C3411" s="303">
        <v>3376</v>
      </c>
      <c r="D3411" s="304">
        <f>INDEX(Method_calculation!$J$161:$L$184,Output_interface!I3411,Output_interface!H3411)</f>
        <v>0</v>
      </c>
      <c r="E3411" s="304">
        <f>INDEX(Method_calculation!$J$194:$L$217,Output_interface!I3411,Output_interface!H3411)</f>
        <v>0</v>
      </c>
      <c r="G3411" s="1">
        <f>VLOOKUP(A3411+1/48,Interface!$B$118:$D$483,3)</f>
        <v>4</v>
      </c>
      <c r="H3411" s="1">
        <f t="shared" si="297"/>
        <v>1</v>
      </c>
      <c r="I3411" s="1">
        <f t="shared" si="296"/>
        <v>16</v>
      </c>
    </row>
    <row r="3412" spans="1:9" x14ac:dyDescent="0.35">
      <c r="A3412" s="321">
        <f t="shared" si="300"/>
        <v>42145.666666658479</v>
      </c>
      <c r="B3412" s="303"/>
      <c r="C3412" s="303">
        <v>3377</v>
      </c>
      <c r="D3412" s="304">
        <f>INDEX(Method_calculation!$J$161:$L$184,Output_interface!I3412,Output_interface!H3412)</f>
        <v>0</v>
      </c>
      <c r="E3412" s="304">
        <f>INDEX(Method_calculation!$J$194:$L$217,Output_interface!I3412,Output_interface!H3412)</f>
        <v>0</v>
      </c>
      <c r="G3412" s="1">
        <f>VLOOKUP(A3412+1/48,Interface!$B$118:$D$483,3)</f>
        <v>4</v>
      </c>
      <c r="H3412" s="1">
        <f t="shared" si="297"/>
        <v>1</v>
      </c>
      <c r="I3412" s="1">
        <f t="shared" si="296"/>
        <v>17</v>
      </c>
    </row>
    <row r="3413" spans="1:9" x14ac:dyDescent="0.35">
      <c r="A3413" s="321">
        <f t="shared" si="300"/>
        <v>42145.708333325143</v>
      </c>
      <c r="B3413" s="303"/>
      <c r="C3413" s="303">
        <v>3378</v>
      </c>
      <c r="D3413" s="304">
        <f>INDEX(Method_calculation!$J$161:$L$184,Output_interface!I3413,Output_interface!H3413)</f>
        <v>0</v>
      </c>
      <c r="E3413" s="304">
        <f>INDEX(Method_calculation!$J$194:$L$217,Output_interface!I3413,Output_interface!H3413)</f>
        <v>0</v>
      </c>
      <c r="G3413" s="1">
        <f>VLOOKUP(A3413+1/48,Interface!$B$118:$D$483,3)</f>
        <v>4</v>
      </c>
      <c r="H3413" s="1">
        <f t="shared" si="297"/>
        <v>1</v>
      </c>
      <c r="I3413" s="1">
        <f t="shared" si="296"/>
        <v>18</v>
      </c>
    </row>
    <row r="3414" spans="1:9" x14ac:dyDescent="0.35">
      <c r="A3414" s="321">
        <f t="shared" si="300"/>
        <v>42145.749999991807</v>
      </c>
      <c r="B3414" s="303"/>
      <c r="C3414" s="303">
        <v>3379</v>
      </c>
      <c r="D3414" s="304">
        <f>INDEX(Method_calculation!$J$161:$L$184,Output_interface!I3414,Output_interface!H3414)</f>
        <v>0</v>
      </c>
      <c r="E3414" s="304">
        <f>INDEX(Method_calculation!$J$194:$L$217,Output_interface!I3414,Output_interface!H3414)</f>
        <v>0</v>
      </c>
      <c r="G3414" s="1">
        <f>VLOOKUP(A3414+1/48,Interface!$B$118:$D$483,3)</f>
        <v>4</v>
      </c>
      <c r="H3414" s="1">
        <f t="shared" si="297"/>
        <v>1</v>
      </c>
      <c r="I3414" s="1">
        <f t="shared" si="296"/>
        <v>19</v>
      </c>
    </row>
    <row r="3415" spans="1:9" x14ac:dyDescent="0.35">
      <c r="A3415" s="321">
        <f t="shared" si="300"/>
        <v>42145.791666658472</v>
      </c>
      <c r="B3415" s="303"/>
      <c r="C3415" s="303">
        <v>3380</v>
      </c>
      <c r="D3415" s="304">
        <f>INDEX(Method_calculation!$J$161:$L$184,Output_interface!I3415,Output_interface!H3415)</f>
        <v>0</v>
      </c>
      <c r="E3415" s="304">
        <f>INDEX(Method_calculation!$J$194:$L$217,Output_interface!I3415,Output_interface!H3415)</f>
        <v>0</v>
      </c>
      <c r="G3415" s="1">
        <f>VLOOKUP(A3415+1/48,Interface!$B$118:$D$483,3)</f>
        <v>4</v>
      </c>
      <c r="H3415" s="1">
        <f t="shared" si="297"/>
        <v>1</v>
      </c>
      <c r="I3415" s="1">
        <f t="shared" si="296"/>
        <v>20</v>
      </c>
    </row>
    <row r="3416" spans="1:9" x14ac:dyDescent="0.35">
      <c r="A3416" s="321">
        <f t="shared" si="300"/>
        <v>42145.833333325136</v>
      </c>
      <c r="B3416" s="303"/>
      <c r="C3416" s="303">
        <v>3381</v>
      </c>
      <c r="D3416" s="304">
        <f>INDEX(Method_calculation!$J$161:$L$184,Output_interface!I3416,Output_interface!H3416)</f>
        <v>0</v>
      </c>
      <c r="E3416" s="304">
        <f>INDEX(Method_calculation!$J$194:$L$217,Output_interface!I3416,Output_interface!H3416)</f>
        <v>0</v>
      </c>
      <c r="G3416" s="1">
        <f>VLOOKUP(A3416+1/48,Interface!$B$118:$D$483,3)</f>
        <v>4</v>
      </c>
      <c r="H3416" s="1">
        <f t="shared" si="297"/>
        <v>1</v>
      </c>
      <c r="I3416" s="1">
        <f t="shared" si="296"/>
        <v>21</v>
      </c>
    </row>
    <row r="3417" spans="1:9" x14ac:dyDescent="0.35">
      <c r="A3417" s="321">
        <f t="shared" si="300"/>
        <v>42145.8749999918</v>
      </c>
      <c r="B3417" s="303"/>
      <c r="C3417" s="303">
        <v>3382</v>
      </c>
      <c r="D3417" s="304">
        <f>INDEX(Method_calculation!$J$161:$L$184,Output_interface!I3417,Output_interface!H3417)</f>
        <v>0</v>
      </c>
      <c r="E3417" s="304">
        <f>INDEX(Method_calculation!$J$194:$L$217,Output_interface!I3417,Output_interface!H3417)</f>
        <v>0</v>
      </c>
      <c r="G3417" s="1">
        <f>VLOOKUP(A3417+1/48,Interface!$B$118:$D$483,3)</f>
        <v>4</v>
      </c>
      <c r="H3417" s="1">
        <f t="shared" si="297"/>
        <v>1</v>
      </c>
      <c r="I3417" s="1">
        <f t="shared" si="296"/>
        <v>22</v>
      </c>
    </row>
    <row r="3418" spans="1:9" x14ac:dyDescent="0.35">
      <c r="A3418" s="321">
        <f t="shared" si="300"/>
        <v>42145.916666658464</v>
      </c>
      <c r="B3418" s="303"/>
      <c r="C3418" s="303">
        <v>3383</v>
      </c>
      <c r="D3418" s="304">
        <f>INDEX(Method_calculation!$J$161:$L$184,Output_interface!I3418,Output_interface!H3418)</f>
        <v>0</v>
      </c>
      <c r="E3418" s="304">
        <f>INDEX(Method_calculation!$J$194:$L$217,Output_interface!I3418,Output_interface!H3418)</f>
        <v>0</v>
      </c>
      <c r="G3418" s="1">
        <f>VLOOKUP(A3418+1/48,Interface!$B$118:$D$483,3)</f>
        <v>4</v>
      </c>
      <c r="H3418" s="1">
        <f t="shared" si="297"/>
        <v>1</v>
      </c>
      <c r="I3418" s="1">
        <f t="shared" si="296"/>
        <v>23</v>
      </c>
    </row>
    <row r="3419" spans="1:9" x14ac:dyDescent="0.35">
      <c r="A3419" s="322">
        <f t="shared" si="300"/>
        <v>42145.958333325128</v>
      </c>
      <c r="B3419" s="306"/>
      <c r="C3419" s="306">
        <v>3384</v>
      </c>
      <c r="D3419" s="307">
        <f>INDEX(Method_calculation!$J$161:$L$184,Output_interface!I3419,Output_interface!H3419)</f>
        <v>0</v>
      </c>
      <c r="E3419" s="307">
        <f>INDEX(Method_calculation!$J$194:$L$217,Output_interface!I3419,Output_interface!H3419)</f>
        <v>0</v>
      </c>
      <c r="G3419" s="1">
        <f>VLOOKUP(A3419+1/48,Interface!$B$118:$D$483,3)</f>
        <v>4</v>
      </c>
      <c r="H3419" s="1">
        <f t="shared" si="297"/>
        <v>1</v>
      </c>
      <c r="I3419" s="1">
        <f t="shared" si="296"/>
        <v>24</v>
      </c>
    </row>
    <row r="3420" spans="1:9" x14ac:dyDescent="0.35">
      <c r="A3420" s="299">
        <f t="shared" si="300"/>
        <v>42145.999999991793</v>
      </c>
      <c r="B3420" s="300" t="str">
        <f t="shared" ref="B3420" si="301">INDEX($H$27:$H$29,H3420)</f>
        <v>Workday</v>
      </c>
      <c r="C3420" s="300">
        <v>3385</v>
      </c>
      <c r="D3420" s="301">
        <f>INDEX(Method_calculation!$J$161:$L$184,Output_interface!I3420,Output_interface!H3420)</f>
        <v>0</v>
      </c>
      <c r="E3420" s="301">
        <f>INDEX(Method_calculation!$J$194:$L$217,Output_interface!I3420,Output_interface!H3420)</f>
        <v>0</v>
      </c>
      <c r="G3420" s="1">
        <f>VLOOKUP(A3420+1/48,Interface!$B$118:$D$483,3)</f>
        <v>5</v>
      </c>
      <c r="H3420" s="1">
        <f t="shared" si="297"/>
        <v>1</v>
      </c>
      <c r="I3420" s="1">
        <f t="shared" si="296"/>
        <v>1</v>
      </c>
    </row>
    <row r="3421" spans="1:9" x14ac:dyDescent="0.35">
      <c r="A3421" s="321">
        <f t="shared" si="300"/>
        <v>42146.041666658457</v>
      </c>
      <c r="B3421" s="303"/>
      <c r="C3421" s="303">
        <v>3386</v>
      </c>
      <c r="D3421" s="304">
        <f>INDEX(Method_calculation!$J$161:$L$184,Output_interface!I3421,Output_interface!H3421)</f>
        <v>0</v>
      </c>
      <c r="E3421" s="304">
        <f>INDEX(Method_calculation!$J$194:$L$217,Output_interface!I3421,Output_interface!H3421)</f>
        <v>0</v>
      </c>
      <c r="G3421" s="1">
        <f>VLOOKUP(A3421+1/48,Interface!$B$118:$D$483,3)</f>
        <v>5</v>
      </c>
      <c r="H3421" s="1">
        <f t="shared" si="297"/>
        <v>1</v>
      </c>
      <c r="I3421" s="1">
        <f t="shared" si="296"/>
        <v>2</v>
      </c>
    </row>
    <row r="3422" spans="1:9" x14ac:dyDescent="0.35">
      <c r="A3422" s="321">
        <f t="shared" si="300"/>
        <v>42146.083333325121</v>
      </c>
      <c r="B3422" s="303"/>
      <c r="C3422" s="303">
        <v>3387</v>
      </c>
      <c r="D3422" s="304">
        <f>INDEX(Method_calculation!$J$161:$L$184,Output_interface!I3422,Output_interface!H3422)</f>
        <v>0</v>
      </c>
      <c r="E3422" s="304">
        <f>INDEX(Method_calculation!$J$194:$L$217,Output_interface!I3422,Output_interface!H3422)</f>
        <v>0</v>
      </c>
      <c r="G3422" s="1">
        <f>VLOOKUP(A3422+1/48,Interface!$B$118:$D$483,3)</f>
        <v>5</v>
      </c>
      <c r="H3422" s="1">
        <f t="shared" si="297"/>
        <v>1</v>
      </c>
      <c r="I3422" s="1">
        <f t="shared" si="296"/>
        <v>3</v>
      </c>
    </row>
    <row r="3423" spans="1:9" x14ac:dyDescent="0.35">
      <c r="A3423" s="321">
        <f t="shared" si="300"/>
        <v>42146.124999991785</v>
      </c>
      <c r="B3423" s="303"/>
      <c r="C3423" s="303">
        <v>3388</v>
      </c>
      <c r="D3423" s="304">
        <f>INDEX(Method_calculation!$J$161:$L$184,Output_interface!I3423,Output_interface!H3423)</f>
        <v>0</v>
      </c>
      <c r="E3423" s="304">
        <f>INDEX(Method_calculation!$J$194:$L$217,Output_interface!I3423,Output_interface!H3423)</f>
        <v>0</v>
      </c>
      <c r="G3423" s="1">
        <f>VLOOKUP(A3423+1/48,Interface!$B$118:$D$483,3)</f>
        <v>5</v>
      </c>
      <c r="H3423" s="1">
        <f t="shared" si="297"/>
        <v>1</v>
      </c>
      <c r="I3423" s="1">
        <f t="shared" si="296"/>
        <v>4</v>
      </c>
    </row>
    <row r="3424" spans="1:9" x14ac:dyDescent="0.35">
      <c r="A3424" s="321">
        <f t="shared" si="300"/>
        <v>42146.16666665845</v>
      </c>
      <c r="B3424" s="303"/>
      <c r="C3424" s="303">
        <v>3389</v>
      </c>
      <c r="D3424" s="304">
        <f>INDEX(Method_calculation!$J$161:$L$184,Output_interface!I3424,Output_interface!H3424)</f>
        <v>0</v>
      </c>
      <c r="E3424" s="304">
        <f>INDEX(Method_calculation!$J$194:$L$217,Output_interface!I3424,Output_interface!H3424)</f>
        <v>0</v>
      </c>
      <c r="G3424" s="1">
        <f>VLOOKUP(A3424+1/48,Interface!$B$118:$D$483,3)</f>
        <v>5</v>
      </c>
      <c r="H3424" s="1">
        <f t="shared" si="297"/>
        <v>1</v>
      </c>
      <c r="I3424" s="1">
        <f t="shared" si="296"/>
        <v>5</v>
      </c>
    </row>
    <row r="3425" spans="1:9" x14ac:dyDescent="0.35">
      <c r="A3425" s="321">
        <f t="shared" si="300"/>
        <v>42146.208333325114</v>
      </c>
      <c r="B3425" s="303"/>
      <c r="C3425" s="303">
        <v>3390</v>
      </c>
      <c r="D3425" s="304">
        <f>INDEX(Method_calculation!$J$161:$L$184,Output_interface!I3425,Output_interface!H3425)</f>
        <v>0</v>
      </c>
      <c r="E3425" s="304">
        <f>INDEX(Method_calculation!$J$194:$L$217,Output_interface!I3425,Output_interface!H3425)</f>
        <v>0</v>
      </c>
      <c r="G3425" s="1">
        <f>VLOOKUP(A3425+1/48,Interface!$B$118:$D$483,3)</f>
        <v>5</v>
      </c>
      <c r="H3425" s="1">
        <f t="shared" si="297"/>
        <v>1</v>
      </c>
      <c r="I3425" s="1">
        <f t="shared" si="296"/>
        <v>6</v>
      </c>
    </row>
    <row r="3426" spans="1:9" x14ac:dyDescent="0.35">
      <c r="A3426" s="321">
        <f t="shared" si="300"/>
        <v>42146.249999991778</v>
      </c>
      <c r="B3426" s="303"/>
      <c r="C3426" s="303">
        <v>3391</v>
      </c>
      <c r="D3426" s="304">
        <f>INDEX(Method_calculation!$J$161:$L$184,Output_interface!I3426,Output_interface!H3426)</f>
        <v>0</v>
      </c>
      <c r="E3426" s="304">
        <f>INDEX(Method_calculation!$J$194:$L$217,Output_interface!I3426,Output_interface!H3426)</f>
        <v>0</v>
      </c>
      <c r="G3426" s="1">
        <f>VLOOKUP(A3426+1/48,Interface!$B$118:$D$483,3)</f>
        <v>5</v>
      </c>
      <c r="H3426" s="1">
        <f t="shared" si="297"/>
        <v>1</v>
      </c>
      <c r="I3426" s="1">
        <f t="shared" si="296"/>
        <v>7</v>
      </c>
    </row>
    <row r="3427" spans="1:9" x14ac:dyDescent="0.35">
      <c r="A3427" s="321">
        <f t="shared" si="300"/>
        <v>42146.291666658442</v>
      </c>
      <c r="B3427" s="303"/>
      <c r="C3427" s="303">
        <v>3392</v>
      </c>
      <c r="D3427" s="304">
        <f>INDEX(Method_calculation!$J$161:$L$184,Output_interface!I3427,Output_interface!H3427)</f>
        <v>0</v>
      </c>
      <c r="E3427" s="304">
        <f>INDEX(Method_calculation!$J$194:$L$217,Output_interface!I3427,Output_interface!H3427)</f>
        <v>0</v>
      </c>
      <c r="G3427" s="1">
        <f>VLOOKUP(A3427+1/48,Interface!$B$118:$D$483,3)</f>
        <v>5</v>
      </c>
      <c r="H3427" s="1">
        <f t="shared" si="297"/>
        <v>1</v>
      </c>
      <c r="I3427" s="1">
        <f t="shared" si="296"/>
        <v>8</v>
      </c>
    </row>
    <row r="3428" spans="1:9" x14ac:dyDescent="0.35">
      <c r="A3428" s="321">
        <f t="shared" si="300"/>
        <v>42146.333333325107</v>
      </c>
      <c r="B3428" s="303"/>
      <c r="C3428" s="303">
        <v>3393</v>
      </c>
      <c r="D3428" s="304">
        <f>INDEX(Method_calculation!$J$161:$L$184,Output_interface!I3428,Output_interface!H3428)</f>
        <v>0</v>
      </c>
      <c r="E3428" s="304">
        <f>INDEX(Method_calculation!$J$194:$L$217,Output_interface!I3428,Output_interface!H3428)</f>
        <v>0</v>
      </c>
      <c r="G3428" s="1">
        <f>VLOOKUP(A3428+1/48,Interface!$B$118:$D$483,3)</f>
        <v>5</v>
      </c>
      <c r="H3428" s="1">
        <f t="shared" si="297"/>
        <v>1</v>
      </c>
      <c r="I3428" s="1">
        <f t="shared" ref="I3428:I3491" si="302">MOD(C3428-1,24)+1</f>
        <v>9</v>
      </c>
    </row>
    <row r="3429" spans="1:9" x14ac:dyDescent="0.35">
      <c r="A3429" s="321">
        <f t="shared" si="300"/>
        <v>42146.374999991771</v>
      </c>
      <c r="B3429" s="303"/>
      <c r="C3429" s="303">
        <v>3394</v>
      </c>
      <c r="D3429" s="304">
        <f>INDEX(Method_calculation!$J$161:$L$184,Output_interface!I3429,Output_interface!H3429)</f>
        <v>0</v>
      </c>
      <c r="E3429" s="304">
        <f>INDEX(Method_calculation!$J$194:$L$217,Output_interface!I3429,Output_interface!H3429)</f>
        <v>0</v>
      </c>
      <c r="G3429" s="1">
        <f>VLOOKUP(A3429+1/48,Interface!$B$118:$D$483,3)</f>
        <v>5</v>
      </c>
      <c r="H3429" s="1">
        <f t="shared" ref="H3429:H3492" si="303">IF(G3429=7,3,IF(G3429=6,2,1))</f>
        <v>1</v>
      </c>
      <c r="I3429" s="1">
        <f t="shared" si="302"/>
        <v>10</v>
      </c>
    </row>
    <row r="3430" spans="1:9" x14ac:dyDescent="0.35">
      <c r="A3430" s="321">
        <f t="shared" si="300"/>
        <v>42146.416666658435</v>
      </c>
      <c r="B3430" s="303"/>
      <c r="C3430" s="303">
        <v>3395</v>
      </c>
      <c r="D3430" s="304">
        <f>INDEX(Method_calculation!$J$161:$L$184,Output_interface!I3430,Output_interface!H3430)</f>
        <v>0</v>
      </c>
      <c r="E3430" s="304">
        <f>INDEX(Method_calculation!$J$194:$L$217,Output_interface!I3430,Output_interface!H3430)</f>
        <v>0</v>
      </c>
      <c r="G3430" s="1">
        <f>VLOOKUP(A3430+1/48,Interface!$B$118:$D$483,3)</f>
        <v>5</v>
      </c>
      <c r="H3430" s="1">
        <f t="shared" si="303"/>
        <v>1</v>
      </c>
      <c r="I3430" s="1">
        <f t="shared" si="302"/>
        <v>11</v>
      </c>
    </row>
    <row r="3431" spans="1:9" x14ac:dyDescent="0.35">
      <c r="A3431" s="321">
        <f t="shared" si="300"/>
        <v>42146.458333325099</v>
      </c>
      <c r="B3431" s="303"/>
      <c r="C3431" s="303">
        <v>3396</v>
      </c>
      <c r="D3431" s="304">
        <f>INDEX(Method_calculation!$J$161:$L$184,Output_interface!I3431,Output_interface!H3431)</f>
        <v>0</v>
      </c>
      <c r="E3431" s="304">
        <f>INDEX(Method_calculation!$J$194:$L$217,Output_interface!I3431,Output_interface!H3431)</f>
        <v>0</v>
      </c>
      <c r="G3431" s="1">
        <f>VLOOKUP(A3431+1/48,Interface!$B$118:$D$483,3)</f>
        <v>5</v>
      </c>
      <c r="H3431" s="1">
        <f t="shared" si="303"/>
        <v>1</v>
      </c>
      <c r="I3431" s="1">
        <f t="shared" si="302"/>
        <v>12</v>
      </c>
    </row>
    <row r="3432" spans="1:9" x14ac:dyDescent="0.35">
      <c r="A3432" s="321">
        <f t="shared" si="300"/>
        <v>42146.499999991764</v>
      </c>
      <c r="B3432" s="303"/>
      <c r="C3432" s="303">
        <v>3397</v>
      </c>
      <c r="D3432" s="304">
        <f>INDEX(Method_calculation!$J$161:$L$184,Output_interface!I3432,Output_interface!H3432)</f>
        <v>0</v>
      </c>
      <c r="E3432" s="304">
        <f>INDEX(Method_calculation!$J$194:$L$217,Output_interface!I3432,Output_interface!H3432)</f>
        <v>0</v>
      </c>
      <c r="G3432" s="1">
        <f>VLOOKUP(A3432+1/48,Interface!$B$118:$D$483,3)</f>
        <v>5</v>
      </c>
      <c r="H3432" s="1">
        <f t="shared" si="303"/>
        <v>1</v>
      </c>
      <c r="I3432" s="1">
        <f t="shared" si="302"/>
        <v>13</v>
      </c>
    </row>
    <row r="3433" spans="1:9" x14ac:dyDescent="0.35">
      <c r="A3433" s="321">
        <f t="shared" si="300"/>
        <v>42146.541666658428</v>
      </c>
      <c r="B3433" s="303"/>
      <c r="C3433" s="303">
        <v>3398</v>
      </c>
      <c r="D3433" s="304">
        <f>INDEX(Method_calculation!$J$161:$L$184,Output_interface!I3433,Output_interface!H3433)</f>
        <v>0</v>
      </c>
      <c r="E3433" s="304">
        <f>INDEX(Method_calculation!$J$194:$L$217,Output_interface!I3433,Output_interface!H3433)</f>
        <v>0</v>
      </c>
      <c r="G3433" s="1">
        <f>VLOOKUP(A3433+1/48,Interface!$B$118:$D$483,3)</f>
        <v>5</v>
      </c>
      <c r="H3433" s="1">
        <f t="shared" si="303"/>
        <v>1</v>
      </c>
      <c r="I3433" s="1">
        <f t="shared" si="302"/>
        <v>14</v>
      </c>
    </row>
    <row r="3434" spans="1:9" x14ac:dyDescent="0.35">
      <c r="A3434" s="321">
        <f t="shared" si="300"/>
        <v>42146.583333325092</v>
      </c>
      <c r="B3434" s="303"/>
      <c r="C3434" s="303">
        <v>3399</v>
      </c>
      <c r="D3434" s="304">
        <f>INDEX(Method_calculation!$J$161:$L$184,Output_interface!I3434,Output_interface!H3434)</f>
        <v>0</v>
      </c>
      <c r="E3434" s="304">
        <f>INDEX(Method_calculation!$J$194:$L$217,Output_interface!I3434,Output_interface!H3434)</f>
        <v>0</v>
      </c>
      <c r="G3434" s="1">
        <f>VLOOKUP(A3434+1/48,Interface!$B$118:$D$483,3)</f>
        <v>5</v>
      </c>
      <c r="H3434" s="1">
        <f t="shared" si="303"/>
        <v>1</v>
      </c>
      <c r="I3434" s="1">
        <f t="shared" si="302"/>
        <v>15</v>
      </c>
    </row>
    <row r="3435" spans="1:9" x14ac:dyDescent="0.35">
      <c r="A3435" s="321">
        <f t="shared" si="300"/>
        <v>42146.624999991756</v>
      </c>
      <c r="B3435" s="303"/>
      <c r="C3435" s="303">
        <v>3400</v>
      </c>
      <c r="D3435" s="304">
        <f>INDEX(Method_calculation!$J$161:$L$184,Output_interface!I3435,Output_interface!H3435)</f>
        <v>0</v>
      </c>
      <c r="E3435" s="304">
        <f>INDEX(Method_calculation!$J$194:$L$217,Output_interface!I3435,Output_interface!H3435)</f>
        <v>0</v>
      </c>
      <c r="G3435" s="1">
        <f>VLOOKUP(A3435+1/48,Interface!$B$118:$D$483,3)</f>
        <v>5</v>
      </c>
      <c r="H3435" s="1">
        <f t="shared" si="303"/>
        <v>1</v>
      </c>
      <c r="I3435" s="1">
        <f t="shared" si="302"/>
        <v>16</v>
      </c>
    </row>
    <row r="3436" spans="1:9" x14ac:dyDescent="0.35">
      <c r="A3436" s="321">
        <f t="shared" si="300"/>
        <v>42146.666666658421</v>
      </c>
      <c r="B3436" s="303"/>
      <c r="C3436" s="303">
        <v>3401</v>
      </c>
      <c r="D3436" s="304">
        <f>INDEX(Method_calculation!$J$161:$L$184,Output_interface!I3436,Output_interface!H3436)</f>
        <v>0</v>
      </c>
      <c r="E3436" s="304">
        <f>INDEX(Method_calculation!$J$194:$L$217,Output_interface!I3436,Output_interface!H3436)</f>
        <v>0</v>
      </c>
      <c r="G3436" s="1">
        <f>VLOOKUP(A3436+1/48,Interface!$B$118:$D$483,3)</f>
        <v>5</v>
      </c>
      <c r="H3436" s="1">
        <f t="shared" si="303"/>
        <v>1</v>
      </c>
      <c r="I3436" s="1">
        <f t="shared" si="302"/>
        <v>17</v>
      </c>
    </row>
    <row r="3437" spans="1:9" x14ac:dyDescent="0.35">
      <c r="A3437" s="321">
        <f t="shared" si="300"/>
        <v>42146.708333325085</v>
      </c>
      <c r="B3437" s="303"/>
      <c r="C3437" s="303">
        <v>3402</v>
      </c>
      <c r="D3437" s="304">
        <f>INDEX(Method_calculation!$J$161:$L$184,Output_interface!I3437,Output_interface!H3437)</f>
        <v>0</v>
      </c>
      <c r="E3437" s="304">
        <f>INDEX(Method_calculation!$J$194:$L$217,Output_interface!I3437,Output_interface!H3437)</f>
        <v>0</v>
      </c>
      <c r="G3437" s="1">
        <f>VLOOKUP(A3437+1/48,Interface!$B$118:$D$483,3)</f>
        <v>5</v>
      </c>
      <c r="H3437" s="1">
        <f t="shared" si="303"/>
        <v>1</v>
      </c>
      <c r="I3437" s="1">
        <f t="shared" si="302"/>
        <v>18</v>
      </c>
    </row>
    <row r="3438" spans="1:9" x14ac:dyDescent="0.35">
      <c r="A3438" s="321">
        <f t="shared" si="300"/>
        <v>42146.749999991749</v>
      </c>
      <c r="B3438" s="303"/>
      <c r="C3438" s="303">
        <v>3403</v>
      </c>
      <c r="D3438" s="304">
        <f>INDEX(Method_calculation!$J$161:$L$184,Output_interface!I3438,Output_interface!H3438)</f>
        <v>0</v>
      </c>
      <c r="E3438" s="304">
        <f>INDEX(Method_calculation!$J$194:$L$217,Output_interface!I3438,Output_interface!H3438)</f>
        <v>0</v>
      </c>
      <c r="G3438" s="1">
        <f>VLOOKUP(A3438+1/48,Interface!$B$118:$D$483,3)</f>
        <v>5</v>
      </c>
      <c r="H3438" s="1">
        <f t="shared" si="303"/>
        <v>1</v>
      </c>
      <c r="I3438" s="1">
        <f t="shared" si="302"/>
        <v>19</v>
      </c>
    </row>
    <row r="3439" spans="1:9" x14ac:dyDescent="0.35">
      <c r="A3439" s="321">
        <f t="shared" si="300"/>
        <v>42146.791666658413</v>
      </c>
      <c r="B3439" s="303"/>
      <c r="C3439" s="303">
        <v>3404</v>
      </c>
      <c r="D3439" s="304">
        <f>INDEX(Method_calculation!$J$161:$L$184,Output_interface!I3439,Output_interface!H3439)</f>
        <v>0</v>
      </c>
      <c r="E3439" s="304">
        <f>INDEX(Method_calculation!$J$194:$L$217,Output_interface!I3439,Output_interface!H3439)</f>
        <v>0</v>
      </c>
      <c r="G3439" s="1">
        <f>VLOOKUP(A3439+1/48,Interface!$B$118:$D$483,3)</f>
        <v>5</v>
      </c>
      <c r="H3439" s="1">
        <f t="shared" si="303"/>
        <v>1</v>
      </c>
      <c r="I3439" s="1">
        <f t="shared" si="302"/>
        <v>20</v>
      </c>
    </row>
    <row r="3440" spans="1:9" x14ac:dyDescent="0.35">
      <c r="A3440" s="321">
        <f t="shared" si="300"/>
        <v>42146.833333325078</v>
      </c>
      <c r="B3440" s="303"/>
      <c r="C3440" s="303">
        <v>3405</v>
      </c>
      <c r="D3440" s="304">
        <f>INDEX(Method_calculation!$J$161:$L$184,Output_interface!I3440,Output_interface!H3440)</f>
        <v>0</v>
      </c>
      <c r="E3440" s="304">
        <f>INDEX(Method_calculation!$J$194:$L$217,Output_interface!I3440,Output_interface!H3440)</f>
        <v>0</v>
      </c>
      <c r="G3440" s="1">
        <f>VLOOKUP(A3440+1/48,Interface!$B$118:$D$483,3)</f>
        <v>5</v>
      </c>
      <c r="H3440" s="1">
        <f t="shared" si="303"/>
        <v>1</v>
      </c>
      <c r="I3440" s="1">
        <f t="shared" si="302"/>
        <v>21</v>
      </c>
    </row>
    <row r="3441" spans="1:9" x14ac:dyDescent="0.35">
      <c r="A3441" s="321">
        <f t="shared" si="300"/>
        <v>42146.874999991742</v>
      </c>
      <c r="B3441" s="303"/>
      <c r="C3441" s="303">
        <v>3406</v>
      </c>
      <c r="D3441" s="304">
        <f>INDEX(Method_calculation!$J$161:$L$184,Output_interface!I3441,Output_interface!H3441)</f>
        <v>0</v>
      </c>
      <c r="E3441" s="304">
        <f>INDEX(Method_calculation!$J$194:$L$217,Output_interface!I3441,Output_interface!H3441)</f>
        <v>0</v>
      </c>
      <c r="G3441" s="1">
        <f>VLOOKUP(A3441+1/48,Interface!$B$118:$D$483,3)</f>
        <v>5</v>
      </c>
      <c r="H3441" s="1">
        <f t="shared" si="303"/>
        <v>1</v>
      </c>
      <c r="I3441" s="1">
        <f t="shared" si="302"/>
        <v>22</v>
      </c>
    </row>
    <row r="3442" spans="1:9" x14ac:dyDescent="0.35">
      <c r="A3442" s="321">
        <f t="shared" si="300"/>
        <v>42146.916666658406</v>
      </c>
      <c r="B3442" s="303"/>
      <c r="C3442" s="303">
        <v>3407</v>
      </c>
      <c r="D3442" s="304">
        <f>INDEX(Method_calculation!$J$161:$L$184,Output_interface!I3442,Output_interface!H3442)</f>
        <v>0</v>
      </c>
      <c r="E3442" s="304">
        <f>INDEX(Method_calculation!$J$194:$L$217,Output_interface!I3442,Output_interface!H3442)</f>
        <v>0</v>
      </c>
      <c r="G3442" s="1">
        <f>VLOOKUP(A3442+1/48,Interface!$B$118:$D$483,3)</f>
        <v>5</v>
      </c>
      <c r="H3442" s="1">
        <f t="shared" si="303"/>
        <v>1</v>
      </c>
      <c r="I3442" s="1">
        <f t="shared" si="302"/>
        <v>23</v>
      </c>
    </row>
    <row r="3443" spans="1:9" x14ac:dyDescent="0.35">
      <c r="A3443" s="322">
        <f t="shared" si="300"/>
        <v>42146.95833332507</v>
      </c>
      <c r="B3443" s="306"/>
      <c r="C3443" s="306">
        <v>3408</v>
      </c>
      <c r="D3443" s="307">
        <f>INDEX(Method_calculation!$J$161:$L$184,Output_interface!I3443,Output_interface!H3443)</f>
        <v>0</v>
      </c>
      <c r="E3443" s="307">
        <f>INDEX(Method_calculation!$J$194:$L$217,Output_interface!I3443,Output_interface!H3443)</f>
        <v>0</v>
      </c>
      <c r="G3443" s="1">
        <f>VLOOKUP(A3443+1/48,Interface!$B$118:$D$483,3)</f>
        <v>5</v>
      </c>
      <c r="H3443" s="1">
        <f t="shared" si="303"/>
        <v>1</v>
      </c>
      <c r="I3443" s="1">
        <f t="shared" si="302"/>
        <v>24</v>
      </c>
    </row>
    <row r="3444" spans="1:9" x14ac:dyDescent="0.35">
      <c r="A3444" s="299">
        <f t="shared" si="300"/>
        <v>42146.999999991735</v>
      </c>
      <c r="B3444" s="300" t="str">
        <f t="shared" ref="B3444" si="304">INDEX($H$27:$H$29,H3444)</f>
        <v>Saturday</v>
      </c>
      <c r="C3444" s="300">
        <v>3409</v>
      </c>
      <c r="D3444" s="301">
        <f>INDEX(Method_calculation!$J$161:$L$184,Output_interface!I3444,Output_interface!H3444)</f>
        <v>0</v>
      </c>
      <c r="E3444" s="301">
        <f>INDEX(Method_calculation!$J$194:$L$217,Output_interface!I3444,Output_interface!H3444)</f>
        <v>0</v>
      </c>
      <c r="G3444" s="1">
        <f>VLOOKUP(A3444+1/48,Interface!$B$118:$D$483,3)</f>
        <v>6</v>
      </c>
      <c r="H3444" s="1">
        <f t="shared" si="303"/>
        <v>2</v>
      </c>
      <c r="I3444" s="1">
        <f t="shared" si="302"/>
        <v>1</v>
      </c>
    </row>
    <row r="3445" spans="1:9" x14ac:dyDescent="0.35">
      <c r="A3445" s="321">
        <f t="shared" si="300"/>
        <v>42147.041666658399</v>
      </c>
      <c r="B3445" s="303"/>
      <c r="C3445" s="303">
        <v>3410</v>
      </c>
      <c r="D3445" s="304">
        <f>INDEX(Method_calculation!$J$161:$L$184,Output_interface!I3445,Output_interface!H3445)</f>
        <v>0</v>
      </c>
      <c r="E3445" s="304">
        <f>INDEX(Method_calculation!$J$194:$L$217,Output_interface!I3445,Output_interface!H3445)</f>
        <v>0</v>
      </c>
      <c r="G3445" s="1">
        <f>VLOOKUP(A3445+1/48,Interface!$B$118:$D$483,3)</f>
        <v>6</v>
      </c>
      <c r="H3445" s="1">
        <f t="shared" si="303"/>
        <v>2</v>
      </c>
      <c r="I3445" s="1">
        <f t="shared" si="302"/>
        <v>2</v>
      </c>
    </row>
    <row r="3446" spans="1:9" x14ac:dyDescent="0.35">
      <c r="A3446" s="321">
        <f t="shared" si="300"/>
        <v>42147.083333325063</v>
      </c>
      <c r="B3446" s="303"/>
      <c r="C3446" s="303">
        <v>3411</v>
      </c>
      <c r="D3446" s="304">
        <f>INDEX(Method_calculation!$J$161:$L$184,Output_interface!I3446,Output_interface!H3446)</f>
        <v>0</v>
      </c>
      <c r="E3446" s="304">
        <f>INDEX(Method_calculation!$J$194:$L$217,Output_interface!I3446,Output_interface!H3446)</f>
        <v>0</v>
      </c>
      <c r="G3446" s="1">
        <f>VLOOKUP(A3446+1/48,Interface!$B$118:$D$483,3)</f>
        <v>6</v>
      </c>
      <c r="H3446" s="1">
        <f t="shared" si="303"/>
        <v>2</v>
      </c>
      <c r="I3446" s="1">
        <f t="shared" si="302"/>
        <v>3</v>
      </c>
    </row>
    <row r="3447" spans="1:9" x14ac:dyDescent="0.35">
      <c r="A3447" s="321">
        <f t="shared" si="300"/>
        <v>42147.124999991727</v>
      </c>
      <c r="B3447" s="303"/>
      <c r="C3447" s="303">
        <v>3412</v>
      </c>
      <c r="D3447" s="304">
        <f>INDEX(Method_calculation!$J$161:$L$184,Output_interface!I3447,Output_interface!H3447)</f>
        <v>0</v>
      </c>
      <c r="E3447" s="304">
        <f>INDEX(Method_calculation!$J$194:$L$217,Output_interface!I3447,Output_interface!H3447)</f>
        <v>0</v>
      </c>
      <c r="G3447" s="1">
        <f>VLOOKUP(A3447+1/48,Interface!$B$118:$D$483,3)</f>
        <v>6</v>
      </c>
      <c r="H3447" s="1">
        <f t="shared" si="303"/>
        <v>2</v>
      </c>
      <c r="I3447" s="1">
        <f t="shared" si="302"/>
        <v>4</v>
      </c>
    </row>
    <row r="3448" spans="1:9" x14ac:dyDescent="0.35">
      <c r="A3448" s="321">
        <f t="shared" si="300"/>
        <v>42147.166666658391</v>
      </c>
      <c r="B3448" s="303"/>
      <c r="C3448" s="303">
        <v>3413</v>
      </c>
      <c r="D3448" s="304">
        <f>INDEX(Method_calculation!$J$161:$L$184,Output_interface!I3448,Output_interface!H3448)</f>
        <v>0</v>
      </c>
      <c r="E3448" s="304">
        <f>INDEX(Method_calculation!$J$194:$L$217,Output_interface!I3448,Output_interface!H3448)</f>
        <v>0</v>
      </c>
      <c r="G3448" s="1">
        <f>VLOOKUP(A3448+1/48,Interface!$B$118:$D$483,3)</f>
        <v>6</v>
      </c>
      <c r="H3448" s="1">
        <f t="shared" si="303"/>
        <v>2</v>
      </c>
      <c r="I3448" s="1">
        <f t="shared" si="302"/>
        <v>5</v>
      </c>
    </row>
    <row r="3449" spans="1:9" x14ac:dyDescent="0.35">
      <c r="A3449" s="321">
        <f t="shared" si="300"/>
        <v>42147.208333325056</v>
      </c>
      <c r="B3449" s="303"/>
      <c r="C3449" s="303">
        <v>3414</v>
      </c>
      <c r="D3449" s="304">
        <f>INDEX(Method_calculation!$J$161:$L$184,Output_interface!I3449,Output_interface!H3449)</f>
        <v>0</v>
      </c>
      <c r="E3449" s="304">
        <f>INDEX(Method_calculation!$J$194:$L$217,Output_interface!I3449,Output_interface!H3449)</f>
        <v>0</v>
      </c>
      <c r="G3449" s="1">
        <f>VLOOKUP(A3449+1/48,Interface!$B$118:$D$483,3)</f>
        <v>6</v>
      </c>
      <c r="H3449" s="1">
        <f t="shared" si="303"/>
        <v>2</v>
      </c>
      <c r="I3449" s="1">
        <f t="shared" si="302"/>
        <v>6</v>
      </c>
    </row>
    <row r="3450" spans="1:9" x14ac:dyDescent="0.35">
      <c r="A3450" s="321">
        <f t="shared" si="300"/>
        <v>42147.24999999172</v>
      </c>
      <c r="B3450" s="303"/>
      <c r="C3450" s="303">
        <v>3415</v>
      </c>
      <c r="D3450" s="304">
        <f>INDEX(Method_calculation!$J$161:$L$184,Output_interface!I3450,Output_interface!H3450)</f>
        <v>0</v>
      </c>
      <c r="E3450" s="304">
        <f>INDEX(Method_calculation!$J$194:$L$217,Output_interface!I3450,Output_interface!H3450)</f>
        <v>0</v>
      </c>
      <c r="G3450" s="1">
        <f>VLOOKUP(A3450+1/48,Interface!$B$118:$D$483,3)</f>
        <v>6</v>
      </c>
      <c r="H3450" s="1">
        <f t="shared" si="303"/>
        <v>2</v>
      </c>
      <c r="I3450" s="1">
        <f t="shared" si="302"/>
        <v>7</v>
      </c>
    </row>
    <row r="3451" spans="1:9" x14ac:dyDescent="0.35">
      <c r="A3451" s="321">
        <f t="shared" si="300"/>
        <v>42147.291666658384</v>
      </c>
      <c r="B3451" s="303"/>
      <c r="C3451" s="303">
        <v>3416</v>
      </c>
      <c r="D3451" s="304">
        <f>INDEX(Method_calculation!$J$161:$L$184,Output_interface!I3451,Output_interface!H3451)</f>
        <v>0</v>
      </c>
      <c r="E3451" s="304">
        <f>INDEX(Method_calculation!$J$194:$L$217,Output_interface!I3451,Output_interface!H3451)</f>
        <v>0</v>
      </c>
      <c r="G3451" s="1">
        <f>VLOOKUP(A3451+1/48,Interface!$B$118:$D$483,3)</f>
        <v>6</v>
      </c>
      <c r="H3451" s="1">
        <f t="shared" si="303"/>
        <v>2</v>
      </c>
      <c r="I3451" s="1">
        <f t="shared" si="302"/>
        <v>8</v>
      </c>
    </row>
    <row r="3452" spans="1:9" x14ac:dyDescent="0.35">
      <c r="A3452" s="321">
        <f t="shared" si="300"/>
        <v>42147.333333325048</v>
      </c>
      <c r="B3452" s="303"/>
      <c r="C3452" s="303">
        <v>3417</v>
      </c>
      <c r="D3452" s="304">
        <f>INDEX(Method_calculation!$J$161:$L$184,Output_interface!I3452,Output_interface!H3452)</f>
        <v>0</v>
      </c>
      <c r="E3452" s="304">
        <f>INDEX(Method_calculation!$J$194:$L$217,Output_interface!I3452,Output_interface!H3452)</f>
        <v>0</v>
      </c>
      <c r="G3452" s="1">
        <f>VLOOKUP(A3452+1/48,Interface!$B$118:$D$483,3)</f>
        <v>6</v>
      </c>
      <c r="H3452" s="1">
        <f t="shared" si="303"/>
        <v>2</v>
      </c>
      <c r="I3452" s="1">
        <f t="shared" si="302"/>
        <v>9</v>
      </c>
    </row>
    <row r="3453" spans="1:9" x14ac:dyDescent="0.35">
      <c r="A3453" s="321">
        <f t="shared" si="300"/>
        <v>42147.374999991713</v>
      </c>
      <c r="B3453" s="303"/>
      <c r="C3453" s="303">
        <v>3418</v>
      </c>
      <c r="D3453" s="304">
        <f>INDEX(Method_calculation!$J$161:$L$184,Output_interface!I3453,Output_interface!H3453)</f>
        <v>0</v>
      </c>
      <c r="E3453" s="304">
        <f>INDEX(Method_calculation!$J$194:$L$217,Output_interface!I3453,Output_interface!H3453)</f>
        <v>0</v>
      </c>
      <c r="G3453" s="1">
        <f>VLOOKUP(A3453+1/48,Interface!$B$118:$D$483,3)</f>
        <v>6</v>
      </c>
      <c r="H3453" s="1">
        <f t="shared" si="303"/>
        <v>2</v>
      </c>
      <c r="I3453" s="1">
        <f t="shared" si="302"/>
        <v>10</v>
      </c>
    </row>
    <row r="3454" spans="1:9" x14ac:dyDescent="0.35">
      <c r="A3454" s="321">
        <f t="shared" si="300"/>
        <v>42147.416666658377</v>
      </c>
      <c r="B3454" s="303"/>
      <c r="C3454" s="303">
        <v>3419</v>
      </c>
      <c r="D3454" s="304">
        <f>INDEX(Method_calculation!$J$161:$L$184,Output_interface!I3454,Output_interface!H3454)</f>
        <v>0</v>
      </c>
      <c r="E3454" s="304">
        <f>INDEX(Method_calculation!$J$194:$L$217,Output_interface!I3454,Output_interface!H3454)</f>
        <v>0</v>
      </c>
      <c r="G3454" s="1">
        <f>VLOOKUP(A3454+1/48,Interface!$B$118:$D$483,3)</f>
        <v>6</v>
      </c>
      <c r="H3454" s="1">
        <f t="shared" si="303"/>
        <v>2</v>
      </c>
      <c r="I3454" s="1">
        <f t="shared" si="302"/>
        <v>11</v>
      </c>
    </row>
    <row r="3455" spans="1:9" x14ac:dyDescent="0.35">
      <c r="A3455" s="321">
        <f t="shared" si="300"/>
        <v>42147.458333325041</v>
      </c>
      <c r="B3455" s="303"/>
      <c r="C3455" s="303">
        <v>3420</v>
      </c>
      <c r="D3455" s="304">
        <f>INDEX(Method_calculation!$J$161:$L$184,Output_interface!I3455,Output_interface!H3455)</f>
        <v>0</v>
      </c>
      <c r="E3455" s="304">
        <f>INDEX(Method_calculation!$J$194:$L$217,Output_interface!I3455,Output_interface!H3455)</f>
        <v>0</v>
      </c>
      <c r="G3455" s="1">
        <f>VLOOKUP(A3455+1/48,Interface!$B$118:$D$483,3)</f>
        <v>6</v>
      </c>
      <c r="H3455" s="1">
        <f t="shared" si="303"/>
        <v>2</v>
      </c>
      <c r="I3455" s="1">
        <f t="shared" si="302"/>
        <v>12</v>
      </c>
    </row>
    <row r="3456" spans="1:9" x14ac:dyDescent="0.35">
      <c r="A3456" s="321">
        <f t="shared" si="300"/>
        <v>42147.499999991705</v>
      </c>
      <c r="B3456" s="303"/>
      <c r="C3456" s="303">
        <v>3421</v>
      </c>
      <c r="D3456" s="304">
        <f>INDEX(Method_calculation!$J$161:$L$184,Output_interface!I3456,Output_interface!H3456)</f>
        <v>0</v>
      </c>
      <c r="E3456" s="304">
        <f>INDEX(Method_calculation!$J$194:$L$217,Output_interface!I3456,Output_interface!H3456)</f>
        <v>0</v>
      </c>
      <c r="G3456" s="1">
        <f>VLOOKUP(A3456+1/48,Interface!$B$118:$D$483,3)</f>
        <v>6</v>
      </c>
      <c r="H3456" s="1">
        <f t="shared" si="303"/>
        <v>2</v>
      </c>
      <c r="I3456" s="1">
        <f t="shared" si="302"/>
        <v>13</v>
      </c>
    </row>
    <row r="3457" spans="1:9" x14ac:dyDescent="0.35">
      <c r="A3457" s="321">
        <f t="shared" si="300"/>
        <v>42147.54166665837</v>
      </c>
      <c r="B3457" s="303"/>
      <c r="C3457" s="303">
        <v>3422</v>
      </c>
      <c r="D3457" s="304">
        <f>INDEX(Method_calculation!$J$161:$L$184,Output_interface!I3457,Output_interface!H3457)</f>
        <v>0</v>
      </c>
      <c r="E3457" s="304">
        <f>INDEX(Method_calculation!$J$194:$L$217,Output_interface!I3457,Output_interface!H3457)</f>
        <v>0</v>
      </c>
      <c r="G3457" s="1">
        <f>VLOOKUP(A3457+1/48,Interface!$B$118:$D$483,3)</f>
        <v>6</v>
      </c>
      <c r="H3457" s="1">
        <f t="shared" si="303"/>
        <v>2</v>
      </c>
      <c r="I3457" s="1">
        <f t="shared" si="302"/>
        <v>14</v>
      </c>
    </row>
    <row r="3458" spans="1:9" x14ac:dyDescent="0.35">
      <c r="A3458" s="321">
        <f t="shared" si="300"/>
        <v>42147.583333325034</v>
      </c>
      <c r="B3458" s="303"/>
      <c r="C3458" s="303">
        <v>3423</v>
      </c>
      <c r="D3458" s="304">
        <f>INDEX(Method_calculation!$J$161:$L$184,Output_interface!I3458,Output_interface!H3458)</f>
        <v>0</v>
      </c>
      <c r="E3458" s="304">
        <f>INDEX(Method_calculation!$J$194:$L$217,Output_interface!I3458,Output_interface!H3458)</f>
        <v>0</v>
      </c>
      <c r="G3458" s="1">
        <f>VLOOKUP(A3458+1/48,Interface!$B$118:$D$483,3)</f>
        <v>6</v>
      </c>
      <c r="H3458" s="1">
        <f t="shared" si="303"/>
        <v>2</v>
      </c>
      <c r="I3458" s="1">
        <f t="shared" si="302"/>
        <v>15</v>
      </c>
    </row>
    <row r="3459" spans="1:9" x14ac:dyDescent="0.35">
      <c r="A3459" s="321">
        <f t="shared" si="300"/>
        <v>42147.624999991698</v>
      </c>
      <c r="B3459" s="303"/>
      <c r="C3459" s="303">
        <v>3424</v>
      </c>
      <c r="D3459" s="304">
        <f>INDEX(Method_calculation!$J$161:$L$184,Output_interface!I3459,Output_interface!H3459)</f>
        <v>0</v>
      </c>
      <c r="E3459" s="304">
        <f>INDEX(Method_calculation!$J$194:$L$217,Output_interface!I3459,Output_interface!H3459)</f>
        <v>0</v>
      </c>
      <c r="G3459" s="1">
        <f>VLOOKUP(A3459+1/48,Interface!$B$118:$D$483,3)</f>
        <v>6</v>
      </c>
      <c r="H3459" s="1">
        <f t="shared" si="303"/>
        <v>2</v>
      </c>
      <c r="I3459" s="1">
        <f t="shared" si="302"/>
        <v>16</v>
      </c>
    </row>
    <row r="3460" spans="1:9" x14ac:dyDescent="0.35">
      <c r="A3460" s="321">
        <f t="shared" si="300"/>
        <v>42147.666666658362</v>
      </c>
      <c r="B3460" s="303"/>
      <c r="C3460" s="303">
        <v>3425</v>
      </c>
      <c r="D3460" s="304">
        <f>INDEX(Method_calculation!$J$161:$L$184,Output_interface!I3460,Output_interface!H3460)</f>
        <v>0</v>
      </c>
      <c r="E3460" s="304">
        <f>INDEX(Method_calculation!$J$194:$L$217,Output_interface!I3460,Output_interface!H3460)</f>
        <v>0</v>
      </c>
      <c r="G3460" s="1">
        <f>VLOOKUP(A3460+1/48,Interface!$B$118:$D$483,3)</f>
        <v>6</v>
      </c>
      <c r="H3460" s="1">
        <f t="shared" si="303"/>
        <v>2</v>
      </c>
      <c r="I3460" s="1">
        <f t="shared" si="302"/>
        <v>17</v>
      </c>
    </row>
    <row r="3461" spans="1:9" x14ac:dyDescent="0.35">
      <c r="A3461" s="321">
        <f t="shared" si="300"/>
        <v>42147.708333325027</v>
      </c>
      <c r="B3461" s="303"/>
      <c r="C3461" s="303">
        <v>3426</v>
      </c>
      <c r="D3461" s="304">
        <f>INDEX(Method_calculation!$J$161:$L$184,Output_interface!I3461,Output_interface!H3461)</f>
        <v>0</v>
      </c>
      <c r="E3461" s="304">
        <f>INDEX(Method_calculation!$J$194:$L$217,Output_interface!I3461,Output_interface!H3461)</f>
        <v>0</v>
      </c>
      <c r="G3461" s="1">
        <f>VLOOKUP(A3461+1/48,Interface!$B$118:$D$483,3)</f>
        <v>6</v>
      </c>
      <c r="H3461" s="1">
        <f t="shared" si="303"/>
        <v>2</v>
      </c>
      <c r="I3461" s="1">
        <f t="shared" si="302"/>
        <v>18</v>
      </c>
    </row>
    <row r="3462" spans="1:9" x14ac:dyDescent="0.35">
      <c r="A3462" s="321">
        <f t="shared" si="300"/>
        <v>42147.749999991691</v>
      </c>
      <c r="B3462" s="303"/>
      <c r="C3462" s="303">
        <v>3427</v>
      </c>
      <c r="D3462" s="304">
        <f>INDEX(Method_calculation!$J$161:$L$184,Output_interface!I3462,Output_interface!H3462)</f>
        <v>0</v>
      </c>
      <c r="E3462" s="304">
        <f>INDEX(Method_calculation!$J$194:$L$217,Output_interface!I3462,Output_interface!H3462)</f>
        <v>0</v>
      </c>
      <c r="G3462" s="1">
        <f>VLOOKUP(A3462+1/48,Interface!$B$118:$D$483,3)</f>
        <v>6</v>
      </c>
      <c r="H3462" s="1">
        <f t="shared" si="303"/>
        <v>2</v>
      </c>
      <c r="I3462" s="1">
        <f t="shared" si="302"/>
        <v>19</v>
      </c>
    </row>
    <row r="3463" spans="1:9" x14ac:dyDescent="0.35">
      <c r="A3463" s="321">
        <f t="shared" si="300"/>
        <v>42147.791666658355</v>
      </c>
      <c r="B3463" s="303"/>
      <c r="C3463" s="303">
        <v>3428</v>
      </c>
      <c r="D3463" s="304">
        <f>INDEX(Method_calculation!$J$161:$L$184,Output_interface!I3463,Output_interface!H3463)</f>
        <v>0</v>
      </c>
      <c r="E3463" s="304">
        <f>INDEX(Method_calculation!$J$194:$L$217,Output_interface!I3463,Output_interface!H3463)</f>
        <v>0</v>
      </c>
      <c r="G3463" s="1">
        <f>VLOOKUP(A3463+1/48,Interface!$B$118:$D$483,3)</f>
        <v>6</v>
      </c>
      <c r="H3463" s="1">
        <f t="shared" si="303"/>
        <v>2</v>
      </c>
      <c r="I3463" s="1">
        <f t="shared" si="302"/>
        <v>20</v>
      </c>
    </row>
    <row r="3464" spans="1:9" x14ac:dyDescent="0.35">
      <c r="A3464" s="321">
        <f t="shared" si="300"/>
        <v>42147.833333325019</v>
      </c>
      <c r="B3464" s="303"/>
      <c r="C3464" s="303">
        <v>3429</v>
      </c>
      <c r="D3464" s="304">
        <f>INDEX(Method_calculation!$J$161:$L$184,Output_interface!I3464,Output_interface!H3464)</f>
        <v>0</v>
      </c>
      <c r="E3464" s="304">
        <f>INDEX(Method_calculation!$J$194:$L$217,Output_interface!I3464,Output_interface!H3464)</f>
        <v>0</v>
      </c>
      <c r="G3464" s="1">
        <f>VLOOKUP(A3464+1/48,Interface!$B$118:$D$483,3)</f>
        <v>6</v>
      </c>
      <c r="H3464" s="1">
        <f t="shared" si="303"/>
        <v>2</v>
      </c>
      <c r="I3464" s="1">
        <f t="shared" si="302"/>
        <v>21</v>
      </c>
    </row>
    <row r="3465" spans="1:9" x14ac:dyDescent="0.35">
      <c r="A3465" s="321">
        <f t="shared" si="300"/>
        <v>42147.874999991684</v>
      </c>
      <c r="B3465" s="303"/>
      <c r="C3465" s="303">
        <v>3430</v>
      </c>
      <c r="D3465" s="304">
        <f>INDEX(Method_calculation!$J$161:$L$184,Output_interface!I3465,Output_interface!H3465)</f>
        <v>0</v>
      </c>
      <c r="E3465" s="304">
        <f>INDEX(Method_calculation!$J$194:$L$217,Output_interface!I3465,Output_interface!H3465)</f>
        <v>0</v>
      </c>
      <c r="G3465" s="1">
        <f>VLOOKUP(A3465+1/48,Interface!$B$118:$D$483,3)</f>
        <v>6</v>
      </c>
      <c r="H3465" s="1">
        <f t="shared" si="303"/>
        <v>2</v>
      </c>
      <c r="I3465" s="1">
        <f t="shared" si="302"/>
        <v>22</v>
      </c>
    </row>
    <row r="3466" spans="1:9" x14ac:dyDescent="0.35">
      <c r="A3466" s="321">
        <f t="shared" si="300"/>
        <v>42147.916666658348</v>
      </c>
      <c r="B3466" s="303"/>
      <c r="C3466" s="303">
        <v>3431</v>
      </c>
      <c r="D3466" s="304">
        <f>INDEX(Method_calculation!$J$161:$L$184,Output_interface!I3466,Output_interface!H3466)</f>
        <v>0</v>
      </c>
      <c r="E3466" s="304">
        <f>INDEX(Method_calculation!$J$194:$L$217,Output_interface!I3466,Output_interface!H3466)</f>
        <v>0</v>
      </c>
      <c r="G3466" s="1">
        <f>VLOOKUP(A3466+1/48,Interface!$B$118:$D$483,3)</f>
        <v>6</v>
      </c>
      <c r="H3466" s="1">
        <f t="shared" si="303"/>
        <v>2</v>
      </c>
      <c r="I3466" s="1">
        <f t="shared" si="302"/>
        <v>23</v>
      </c>
    </row>
    <row r="3467" spans="1:9" x14ac:dyDescent="0.35">
      <c r="A3467" s="322">
        <f t="shared" si="300"/>
        <v>42147.958333325012</v>
      </c>
      <c r="B3467" s="306"/>
      <c r="C3467" s="306">
        <v>3432</v>
      </c>
      <c r="D3467" s="307">
        <f>INDEX(Method_calculation!$J$161:$L$184,Output_interface!I3467,Output_interface!H3467)</f>
        <v>0</v>
      </c>
      <c r="E3467" s="307">
        <f>INDEX(Method_calculation!$J$194:$L$217,Output_interface!I3467,Output_interface!H3467)</f>
        <v>0</v>
      </c>
      <c r="G3467" s="1">
        <f>VLOOKUP(A3467+1/48,Interface!$B$118:$D$483,3)</f>
        <v>6</v>
      </c>
      <c r="H3467" s="1">
        <f t="shared" si="303"/>
        <v>2</v>
      </c>
      <c r="I3467" s="1">
        <f t="shared" si="302"/>
        <v>24</v>
      </c>
    </row>
    <row r="3468" spans="1:9" x14ac:dyDescent="0.35">
      <c r="A3468" s="299">
        <f t="shared" si="300"/>
        <v>42147.999999991676</v>
      </c>
      <c r="B3468" s="300" t="str">
        <f t="shared" ref="B3468" si="305">INDEX($H$27:$H$29,H3468)</f>
        <v>Holiday</v>
      </c>
      <c r="C3468" s="300">
        <v>3433</v>
      </c>
      <c r="D3468" s="301">
        <f>INDEX(Method_calculation!$J$161:$L$184,Output_interface!I3468,Output_interface!H3468)</f>
        <v>0</v>
      </c>
      <c r="E3468" s="301">
        <f>INDEX(Method_calculation!$J$194:$L$217,Output_interface!I3468,Output_interface!H3468)</f>
        <v>0</v>
      </c>
      <c r="G3468" s="1">
        <f>VLOOKUP(A3468+1/48,Interface!$B$118:$D$483,3)</f>
        <v>7</v>
      </c>
      <c r="H3468" s="1">
        <f t="shared" si="303"/>
        <v>3</v>
      </c>
      <c r="I3468" s="1">
        <f t="shared" si="302"/>
        <v>1</v>
      </c>
    </row>
    <row r="3469" spans="1:9" x14ac:dyDescent="0.35">
      <c r="A3469" s="321">
        <f t="shared" si="300"/>
        <v>42148.041666658341</v>
      </c>
      <c r="B3469" s="303"/>
      <c r="C3469" s="303">
        <v>3434</v>
      </c>
      <c r="D3469" s="304">
        <f>INDEX(Method_calculation!$J$161:$L$184,Output_interface!I3469,Output_interface!H3469)</f>
        <v>0</v>
      </c>
      <c r="E3469" s="304">
        <f>INDEX(Method_calculation!$J$194:$L$217,Output_interface!I3469,Output_interface!H3469)</f>
        <v>0</v>
      </c>
      <c r="G3469" s="1">
        <f>VLOOKUP(A3469+1/48,Interface!$B$118:$D$483,3)</f>
        <v>7</v>
      </c>
      <c r="H3469" s="1">
        <f t="shared" si="303"/>
        <v>3</v>
      </c>
      <c r="I3469" s="1">
        <f t="shared" si="302"/>
        <v>2</v>
      </c>
    </row>
    <row r="3470" spans="1:9" x14ac:dyDescent="0.35">
      <c r="A3470" s="321">
        <f t="shared" si="300"/>
        <v>42148.083333325005</v>
      </c>
      <c r="B3470" s="303"/>
      <c r="C3470" s="303">
        <v>3435</v>
      </c>
      <c r="D3470" s="304">
        <f>INDEX(Method_calculation!$J$161:$L$184,Output_interface!I3470,Output_interface!H3470)</f>
        <v>0</v>
      </c>
      <c r="E3470" s="304">
        <f>INDEX(Method_calculation!$J$194:$L$217,Output_interface!I3470,Output_interface!H3470)</f>
        <v>0</v>
      </c>
      <c r="G3470" s="1">
        <f>VLOOKUP(A3470+1/48,Interface!$B$118:$D$483,3)</f>
        <v>7</v>
      </c>
      <c r="H3470" s="1">
        <f t="shared" si="303"/>
        <v>3</v>
      </c>
      <c r="I3470" s="1">
        <f t="shared" si="302"/>
        <v>3</v>
      </c>
    </row>
    <row r="3471" spans="1:9" x14ac:dyDescent="0.35">
      <c r="A3471" s="321">
        <f t="shared" si="300"/>
        <v>42148.124999991669</v>
      </c>
      <c r="B3471" s="303"/>
      <c r="C3471" s="303">
        <v>3436</v>
      </c>
      <c r="D3471" s="304">
        <f>INDEX(Method_calculation!$J$161:$L$184,Output_interface!I3471,Output_interface!H3471)</f>
        <v>0</v>
      </c>
      <c r="E3471" s="304">
        <f>INDEX(Method_calculation!$J$194:$L$217,Output_interface!I3471,Output_interface!H3471)</f>
        <v>0</v>
      </c>
      <c r="G3471" s="1">
        <f>VLOOKUP(A3471+1/48,Interface!$B$118:$D$483,3)</f>
        <v>7</v>
      </c>
      <c r="H3471" s="1">
        <f t="shared" si="303"/>
        <v>3</v>
      </c>
      <c r="I3471" s="1">
        <f t="shared" si="302"/>
        <v>4</v>
      </c>
    </row>
    <row r="3472" spans="1:9" x14ac:dyDescent="0.35">
      <c r="A3472" s="321">
        <f t="shared" ref="A3472:A3535" si="306">+A3471+1/24</f>
        <v>42148.166666658333</v>
      </c>
      <c r="B3472" s="303"/>
      <c r="C3472" s="303">
        <v>3437</v>
      </c>
      <c r="D3472" s="304">
        <f>INDEX(Method_calculation!$J$161:$L$184,Output_interface!I3472,Output_interface!H3472)</f>
        <v>0</v>
      </c>
      <c r="E3472" s="304">
        <f>INDEX(Method_calculation!$J$194:$L$217,Output_interface!I3472,Output_interface!H3472)</f>
        <v>0</v>
      </c>
      <c r="G3472" s="1">
        <f>VLOOKUP(A3472+1/48,Interface!$B$118:$D$483,3)</f>
        <v>7</v>
      </c>
      <c r="H3472" s="1">
        <f t="shared" si="303"/>
        <v>3</v>
      </c>
      <c r="I3472" s="1">
        <f t="shared" si="302"/>
        <v>5</v>
      </c>
    </row>
    <row r="3473" spans="1:9" x14ac:dyDescent="0.35">
      <c r="A3473" s="321">
        <f t="shared" si="306"/>
        <v>42148.208333324998</v>
      </c>
      <c r="B3473" s="303"/>
      <c r="C3473" s="303">
        <v>3438</v>
      </c>
      <c r="D3473" s="304">
        <f>INDEX(Method_calculation!$J$161:$L$184,Output_interface!I3473,Output_interface!H3473)</f>
        <v>0</v>
      </c>
      <c r="E3473" s="304">
        <f>INDEX(Method_calculation!$J$194:$L$217,Output_interface!I3473,Output_interface!H3473)</f>
        <v>0</v>
      </c>
      <c r="G3473" s="1">
        <f>VLOOKUP(A3473+1/48,Interface!$B$118:$D$483,3)</f>
        <v>7</v>
      </c>
      <c r="H3473" s="1">
        <f t="shared" si="303"/>
        <v>3</v>
      </c>
      <c r="I3473" s="1">
        <f t="shared" si="302"/>
        <v>6</v>
      </c>
    </row>
    <row r="3474" spans="1:9" x14ac:dyDescent="0.35">
      <c r="A3474" s="321">
        <f t="shared" si="306"/>
        <v>42148.249999991662</v>
      </c>
      <c r="B3474" s="303"/>
      <c r="C3474" s="303">
        <v>3439</v>
      </c>
      <c r="D3474" s="304">
        <f>INDEX(Method_calculation!$J$161:$L$184,Output_interface!I3474,Output_interface!H3474)</f>
        <v>0</v>
      </c>
      <c r="E3474" s="304">
        <f>INDEX(Method_calculation!$J$194:$L$217,Output_interface!I3474,Output_interface!H3474)</f>
        <v>0</v>
      </c>
      <c r="G3474" s="1">
        <f>VLOOKUP(A3474+1/48,Interface!$B$118:$D$483,3)</f>
        <v>7</v>
      </c>
      <c r="H3474" s="1">
        <f t="shared" si="303"/>
        <v>3</v>
      </c>
      <c r="I3474" s="1">
        <f t="shared" si="302"/>
        <v>7</v>
      </c>
    </row>
    <row r="3475" spans="1:9" x14ac:dyDescent="0.35">
      <c r="A3475" s="321">
        <f t="shared" si="306"/>
        <v>42148.291666658326</v>
      </c>
      <c r="B3475" s="303"/>
      <c r="C3475" s="303">
        <v>3440</v>
      </c>
      <c r="D3475" s="304">
        <f>INDEX(Method_calculation!$J$161:$L$184,Output_interface!I3475,Output_interface!H3475)</f>
        <v>0</v>
      </c>
      <c r="E3475" s="304">
        <f>INDEX(Method_calculation!$J$194:$L$217,Output_interface!I3475,Output_interface!H3475)</f>
        <v>0</v>
      </c>
      <c r="G3475" s="1">
        <f>VLOOKUP(A3475+1/48,Interface!$B$118:$D$483,3)</f>
        <v>7</v>
      </c>
      <c r="H3475" s="1">
        <f t="shared" si="303"/>
        <v>3</v>
      </c>
      <c r="I3475" s="1">
        <f t="shared" si="302"/>
        <v>8</v>
      </c>
    </row>
    <row r="3476" spans="1:9" x14ac:dyDescent="0.35">
      <c r="A3476" s="321">
        <f t="shared" si="306"/>
        <v>42148.33333332499</v>
      </c>
      <c r="B3476" s="303"/>
      <c r="C3476" s="303">
        <v>3441</v>
      </c>
      <c r="D3476" s="304">
        <f>INDEX(Method_calculation!$J$161:$L$184,Output_interface!I3476,Output_interface!H3476)</f>
        <v>0</v>
      </c>
      <c r="E3476" s="304">
        <f>INDEX(Method_calculation!$J$194:$L$217,Output_interface!I3476,Output_interface!H3476)</f>
        <v>0</v>
      </c>
      <c r="G3476" s="1">
        <f>VLOOKUP(A3476+1/48,Interface!$B$118:$D$483,3)</f>
        <v>7</v>
      </c>
      <c r="H3476" s="1">
        <f t="shared" si="303"/>
        <v>3</v>
      </c>
      <c r="I3476" s="1">
        <f t="shared" si="302"/>
        <v>9</v>
      </c>
    </row>
    <row r="3477" spans="1:9" x14ac:dyDescent="0.35">
      <c r="A3477" s="321">
        <f t="shared" si="306"/>
        <v>42148.374999991654</v>
      </c>
      <c r="B3477" s="303"/>
      <c r="C3477" s="303">
        <v>3442</v>
      </c>
      <c r="D3477" s="304">
        <f>INDEX(Method_calculation!$J$161:$L$184,Output_interface!I3477,Output_interface!H3477)</f>
        <v>0</v>
      </c>
      <c r="E3477" s="304">
        <f>INDEX(Method_calculation!$J$194:$L$217,Output_interface!I3477,Output_interface!H3477)</f>
        <v>0</v>
      </c>
      <c r="G3477" s="1">
        <f>VLOOKUP(A3477+1/48,Interface!$B$118:$D$483,3)</f>
        <v>7</v>
      </c>
      <c r="H3477" s="1">
        <f t="shared" si="303"/>
        <v>3</v>
      </c>
      <c r="I3477" s="1">
        <f t="shared" si="302"/>
        <v>10</v>
      </c>
    </row>
    <row r="3478" spans="1:9" x14ac:dyDescent="0.35">
      <c r="A3478" s="321">
        <f t="shared" si="306"/>
        <v>42148.416666658319</v>
      </c>
      <c r="B3478" s="303"/>
      <c r="C3478" s="303">
        <v>3443</v>
      </c>
      <c r="D3478" s="304">
        <f>INDEX(Method_calculation!$J$161:$L$184,Output_interface!I3478,Output_interface!H3478)</f>
        <v>0</v>
      </c>
      <c r="E3478" s="304">
        <f>INDEX(Method_calculation!$J$194:$L$217,Output_interface!I3478,Output_interface!H3478)</f>
        <v>0</v>
      </c>
      <c r="G3478" s="1">
        <f>VLOOKUP(A3478+1/48,Interface!$B$118:$D$483,3)</f>
        <v>7</v>
      </c>
      <c r="H3478" s="1">
        <f t="shared" si="303"/>
        <v>3</v>
      </c>
      <c r="I3478" s="1">
        <f t="shared" si="302"/>
        <v>11</v>
      </c>
    </row>
    <row r="3479" spans="1:9" x14ac:dyDescent="0.35">
      <c r="A3479" s="321">
        <f t="shared" si="306"/>
        <v>42148.458333324983</v>
      </c>
      <c r="B3479" s="303"/>
      <c r="C3479" s="303">
        <v>3444</v>
      </c>
      <c r="D3479" s="304">
        <f>INDEX(Method_calculation!$J$161:$L$184,Output_interface!I3479,Output_interface!H3479)</f>
        <v>0</v>
      </c>
      <c r="E3479" s="304">
        <f>INDEX(Method_calculation!$J$194:$L$217,Output_interface!I3479,Output_interface!H3479)</f>
        <v>0</v>
      </c>
      <c r="G3479" s="1">
        <f>VLOOKUP(A3479+1/48,Interface!$B$118:$D$483,3)</f>
        <v>7</v>
      </c>
      <c r="H3479" s="1">
        <f t="shared" si="303"/>
        <v>3</v>
      </c>
      <c r="I3479" s="1">
        <f t="shared" si="302"/>
        <v>12</v>
      </c>
    </row>
    <row r="3480" spans="1:9" x14ac:dyDescent="0.35">
      <c r="A3480" s="321">
        <f t="shared" si="306"/>
        <v>42148.499999991647</v>
      </c>
      <c r="B3480" s="303"/>
      <c r="C3480" s="303">
        <v>3445</v>
      </c>
      <c r="D3480" s="304">
        <f>INDEX(Method_calculation!$J$161:$L$184,Output_interface!I3480,Output_interface!H3480)</f>
        <v>0</v>
      </c>
      <c r="E3480" s="304">
        <f>INDEX(Method_calculation!$J$194:$L$217,Output_interface!I3480,Output_interface!H3480)</f>
        <v>0</v>
      </c>
      <c r="G3480" s="1">
        <f>VLOOKUP(A3480+1/48,Interface!$B$118:$D$483,3)</f>
        <v>7</v>
      </c>
      <c r="H3480" s="1">
        <f t="shared" si="303"/>
        <v>3</v>
      </c>
      <c r="I3480" s="1">
        <f t="shared" si="302"/>
        <v>13</v>
      </c>
    </row>
    <row r="3481" spans="1:9" x14ac:dyDescent="0.35">
      <c r="A3481" s="321">
        <f t="shared" si="306"/>
        <v>42148.541666658311</v>
      </c>
      <c r="B3481" s="303"/>
      <c r="C3481" s="303">
        <v>3446</v>
      </c>
      <c r="D3481" s="304">
        <f>INDEX(Method_calculation!$J$161:$L$184,Output_interface!I3481,Output_interface!H3481)</f>
        <v>0</v>
      </c>
      <c r="E3481" s="304">
        <f>INDEX(Method_calculation!$J$194:$L$217,Output_interface!I3481,Output_interface!H3481)</f>
        <v>0</v>
      </c>
      <c r="G3481" s="1">
        <f>VLOOKUP(A3481+1/48,Interface!$B$118:$D$483,3)</f>
        <v>7</v>
      </c>
      <c r="H3481" s="1">
        <f t="shared" si="303"/>
        <v>3</v>
      </c>
      <c r="I3481" s="1">
        <f t="shared" si="302"/>
        <v>14</v>
      </c>
    </row>
    <row r="3482" spans="1:9" x14ac:dyDescent="0.35">
      <c r="A3482" s="321">
        <f t="shared" si="306"/>
        <v>42148.583333324976</v>
      </c>
      <c r="B3482" s="303"/>
      <c r="C3482" s="303">
        <v>3447</v>
      </c>
      <c r="D3482" s="304">
        <f>INDEX(Method_calculation!$J$161:$L$184,Output_interface!I3482,Output_interface!H3482)</f>
        <v>0</v>
      </c>
      <c r="E3482" s="304">
        <f>INDEX(Method_calculation!$J$194:$L$217,Output_interface!I3482,Output_interface!H3482)</f>
        <v>0</v>
      </c>
      <c r="G3482" s="1">
        <f>VLOOKUP(A3482+1/48,Interface!$B$118:$D$483,3)</f>
        <v>7</v>
      </c>
      <c r="H3482" s="1">
        <f t="shared" si="303"/>
        <v>3</v>
      </c>
      <c r="I3482" s="1">
        <f t="shared" si="302"/>
        <v>15</v>
      </c>
    </row>
    <row r="3483" spans="1:9" x14ac:dyDescent="0.35">
      <c r="A3483" s="321">
        <f t="shared" si="306"/>
        <v>42148.62499999164</v>
      </c>
      <c r="B3483" s="303"/>
      <c r="C3483" s="303">
        <v>3448</v>
      </c>
      <c r="D3483" s="304">
        <f>INDEX(Method_calculation!$J$161:$L$184,Output_interface!I3483,Output_interface!H3483)</f>
        <v>0</v>
      </c>
      <c r="E3483" s="304">
        <f>INDEX(Method_calculation!$J$194:$L$217,Output_interface!I3483,Output_interface!H3483)</f>
        <v>0</v>
      </c>
      <c r="G3483" s="1">
        <f>VLOOKUP(A3483+1/48,Interface!$B$118:$D$483,3)</f>
        <v>7</v>
      </c>
      <c r="H3483" s="1">
        <f t="shared" si="303"/>
        <v>3</v>
      </c>
      <c r="I3483" s="1">
        <f t="shared" si="302"/>
        <v>16</v>
      </c>
    </row>
    <row r="3484" spans="1:9" x14ac:dyDescent="0.35">
      <c r="A3484" s="321">
        <f t="shared" si="306"/>
        <v>42148.666666658304</v>
      </c>
      <c r="B3484" s="303"/>
      <c r="C3484" s="303">
        <v>3449</v>
      </c>
      <c r="D3484" s="304">
        <f>INDEX(Method_calculation!$J$161:$L$184,Output_interface!I3484,Output_interface!H3484)</f>
        <v>0</v>
      </c>
      <c r="E3484" s="304">
        <f>INDEX(Method_calculation!$J$194:$L$217,Output_interface!I3484,Output_interface!H3484)</f>
        <v>0</v>
      </c>
      <c r="G3484" s="1">
        <f>VLOOKUP(A3484+1/48,Interface!$B$118:$D$483,3)</f>
        <v>7</v>
      </c>
      <c r="H3484" s="1">
        <f t="shared" si="303"/>
        <v>3</v>
      </c>
      <c r="I3484" s="1">
        <f t="shared" si="302"/>
        <v>17</v>
      </c>
    </row>
    <row r="3485" spans="1:9" x14ac:dyDescent="0.35">
      <c r="A3485" s="321">
        <f t="shared" si="306"/>
        <v>42148.708333324968</v>
      </c>
      <c r="B3485" s="303"/>
      <c r="C3485" s="303">
        <v>3450</v>
      </c>
      <c r="D3485" s="304">
        <f>INDEX(Method_calculation!$J$161:$L$184,Output_interface!I3485,Output_interface!H3485)</f>
        <v>0</v>
      </c>
      <c r="E3485" s="304">
        <f>INDEX(Method_calculation!$J$194:$L$217,Output_interface!I3485,Output_interface!H3485)</f>
        <v>0</v>
      </c>
      <c r="G3485" s="1">
        <f>VLOOKUP(A3485+1/48,Interface!$B$118:$D$483,3)</f>
        <v>7</v>
      </c>
      <c r="H3485" s="1">
        <f t="shared" si="303"/>
        <v>3</v>
      </c>
      <c r="I3485" s="1">
        <f t="shared" si="302"/>
        <v>18</v>
      </c>
    </row>
    <row r="3486" spans="1:9" x14ac:dyDescent="0.35">
      <c r="A3486" s="321">
        <f t="shared" si="306"/>
        <v>42148.749999991633</v>
      </c>
      <c r="B3486" s="303"/>
      <c r="C3486" s="303">
        <v>3451</v>
      </c>
      <c r="D3486" s="304">
        <f>INDEX(Method_calculation!$J$161:$L$184,Output_interface!I3486,Output_interface!H3486)</f>
        <v>0</v>
      </c>
      <c r="E3486" s="304">
        <f>INDEX(Method_calculation!$J$194:$L$217,Output_interface!I3486,Output_interface!H3486)</f>
        <v>0</v>
      </c>
      <c r="G3486" s="1">
        <f>VLOOKUP(A3486+1/48,Interface!$B$118:$D$483,3)</f>
        <v>7</v>
      </c>
      <c r="H3486" s="1">
        <f t="shared" si="303"/>
        <v>3</v>
      </c>
      <c r="I3486" s="1">
        <f t="shared" si="302"/>
        <v>19</v>
      </c>
    </row>
    <row r="3487" spans="1:9" x14ac:dyDescent="0.35">
      <c r="A3487" s="321">
        <f t="shared" si="306"/>
        <v>42148.791666658297</v>
      </c>
      <c r="B3487" s="303"/>
      <c r="C3487" s="303">
        <v>3452</v>
      </c>
      <c r="D3487" s="304">
        <f>INDEX(Method_calculation!$J$161:$L$184,Output_interface!I3487,Output_interface!H3487)</f>
        <v>0</v>
      </c>
      <c r="E3487" s="304">
        <f>INDEX(Method_calculation!$J$194:$L$217,Output_interface!I3487,Output_interface!H3487)</f>
        <v>0</v>
      </c>
      <c r="G3487" s="1">
        <f>VLOOKUP(A3487+1/48,Interface!$B$118:$D$483,3)</f>
        <v>7</v>
      </c>
      <c r="H3487" s="1">
        <f t="shared" si="303"/>
        <v>3</v>
      </c>
      <c r="I3487" s="1">
        <f t="shared" si="302"/>
        <v>20</v>
      </c>
    </row>
    <row r="3488" spans="1:9" x14ac:dyDescent="0.35">
      <c r="A3488" s="321">
        <f t="shared" si="306"/>
        <v>42148.833333324961</v>
      </c>
      <c r="B3488" s="303"/>
      <c r="C3488" s="303">
        <v>3453</v>
      </c>
      <c r="D3488" s="304">
        <f>INDEX(Method_calculation!$J$161:$L$184,Output_interface!I3488,Output_interface!H3488)</f>
        <v>0</v>
      </c>
      <c r="E3488" s="304">
        <f>INDEX(Method_calculation!$J$194:$L$217,Output_interface!I3488,Output_interface!H3488)</f>
        <v>0</v>
      </c>
      <c r="G3488" s="1">
        <f>VLOOKUP(A3488+1/48,Interface!$B$118:$D$483,3)</f>
        <v>7</v>
      </c>
      <c r="H3488" s="1">
        <f t="shared" si="303"/>
        <v>3</v>
      </c>
      <c r="I3488" s="1">
        <f t="shared" si="302"/>
        <v>21</v>
      </c>
    </row>
    <row r="3489" spans="1:9" x14ac:dyDescent="0.35">
      <c r="A3489" s="321">
        <f t="shared" si="306"/>
        <v>42148.874999991625</v>
      </c>
      <c r="B3489" s="303"/>
      <c r="C3489" s="303">
        <v>3454</v>
      </c>
      <c r="D3489" s="304">
        <f>INDEX(Method_calculation!$J$161:$L$184,Output_interface!I3489,Output_interface!H3489)</f>
        <v>0</v>
      </c>
      <c r="E3489" s="304">
        <f>INDEX(Method_calculation!$J$194:$L$217,Output_interface!I3489,Output_interface!H3489)</f>
        <v>0</v>
      </c>
      <c r="G3489" s="1">
        <f>VLOOKUP(A3489+1/48,Interface!$B$118:$D$483,3)</f>
        <v>7</v>
      </c>
      <c r="H3489" s="1">
        <f t="shared" si="303"/>
        <v>3</v>
      </c>
      <c r="I3489" s="1">
        <f t="shared" si="302"/>
        <v>22</v>
      </c>
    </row>
    <row r="3490" spans="1:9" x14ac:dyDescent="0.35">
      <c r="A3490" s="321">
        <f t="shared" si="306"/>
        <v>42148.91666665829</v>
      </c>
      <c r="B3490" s="303"/>
      <c r="C3490" s="303">
        <v>3455</v>
      </c>
      <c r="D3490" s="304">
        <f>INDEX(Method_calculation!$J$161:$L$184,Output_interface!I3490,Output_interface!H3490)</f>
        <v>0</v>
      </c>
      <c r="E3490" s="304">
        <f>INDEX(Method_calculation!$J$194:$L$217,Output_interface!I3490,Output_interface!H3490)</f>
        <v>0</v>
      </c>
      <c r="G3490" s="1">
        <f>VLOOKUP(A3490+1/48,Interface!$B$118:$D$483,3)</f>
        <v>7</v>
      </c>
      <c r="H3490" s="1">
        <f t="shared" si="303"/>
        <v>3</v>
      </c>
      <c r="I3490" s="1">
        <f t="shared" si="302"/>
        <v>23</v>
      </c>
    </row>
    <row r="3491" spans="1:9" x14ac:dyDescent="0.35">
      <c r="A3491" s="322">
        <f t="shared" si="306"/>
        <v>42148.958333324954</v>
      </c>
      <c r="B3491" s="306"/>
      <c r="C3491" s="306">
        <v>3456</v>
      </c>
      <c r="D3491" s="307">
        <f>INDEX(Method_calculation!$J$161:$L$184,Output_interface!I3491,Output_interface!H3491)</f>
        <v>0</v>
      </c>
      <c r="E3491" s="307">
        <f>INDEX(Method_calculation!$J$194:$L$217,Output_interface!I3491,Output_interface!H3491)</f>
        <v>0</v>
      </c>
      <c r="G3491" s="1">
        <f>VLOOKUP(A3491+1/48,Interface!$B$118:$D$483,3)</f>
        <v>7</v>
      </c>
      <c r="H3491" s="1">
        <f t="shared" si="303"/>
        <v>3</v>
      </c>
      <c r="I3491" s="1">
        <f t="shared" si="302"/>
        <v>24</v>
      </c>
    </row>
    <row r="3492" spans="1:9" x14ac:dyDescent="0.35">
      <c r="A3492" s="299">
        <f t="shared" si="306"/>
        <v>42148.999999991618</v>
      </c>
      <c r="B3492" s="300" t="str">
        <f t="shared" ref="B3492" si="307">INDEX($H$27:$H$29,H3492)</f>
        <v>Workday</v>
      </c>
      <c r="C3492" s="300">
        <v>3457</v>
      </c>
      <c r="D3492" s="301">
        <f>INDEX(Method_calculation!$J$161:$L$184,Output_interface!I3492,Output_interface!H3492)</f>
        <v>0</v>
      </c>
      <c r="E3492" s="301">
        <f>INDEX(Method_calculation!$J$194:$L$217,Output_interface!I3492,Output_interface!H3492)</f>
        <v>0</v>
      </c>
      <c r="G3492" s="1">
        <f>VLOOKUP(A3492+1/48,Interface!$B$118:$D$483,3)</f>
        <v>1</v>
      </c>
      <c r="H3492" s="1">
        <f t="shared" si="303"/>
        <v>1</v>
      </c>
      <c r="I3492" s="1">
        <f t="shared" ref="I3492:I3555" si="308">MOD(C3492-1,24)+1</f>
        <v>1</v>
      </c>
    </row>
    <row r="3493" spans="1:9" x14ac:dyDescent="0.35">
      <c r="A3493" s="321">
        <f t="shared" si="306"/>
        <v>42149.041666658282</v>
      </c>
      <c r="B3493" s="303"/>
      <c r="C3493" s="303">
        <v>3458</v>
      </c>
      <c r="D3493" s="304">
        <f>INDEX(Method_calculation!$J$161:$L$184,Output_interface!I3493,Output_interface!H3493)</f>
        <v>0</v>
      </c>
      <c r="E3493" s="304">
        <f>INDEX(Method_calculation!$J$194:$L$217,Output_interface!I3493,Output_interface!H3493)</f>
        <v>0</v>
      </c>
      <c r="G3493" s="1">
        <f>VLOOKUP(A3493+1/48,Interface!$B$118:$D$483,3)</f>
        <v>1</v>
      </c>
      <c r="H3493" s="1">
        <f t="shared" ref="H3493:H3556" si="309">IF(G3493=7,3,IF(G3493=6,2,1))</f>
        <v>1</v>
      </c>
      <c r="I3493" s="1">
        <f t="shared" si="308"/>
        <v>2</v>
      </c>
    </row>
    <row r="3494" spans="1:9" x14ac:dyDescent="0.35">
      <c r="A3494" s="321">
        <f t="shared" si="306"/>
        <v>42149.083333324947</v>
      </c>
      <c r="B3494" s="303"/>
      <c r="C3494" s="303">
        <v>3459</v>
      </c>
      <c r="D3494" s="304">
        <f>INDEX(Method_calculation!$J$161:$L$184,Output_interface!I3494,Output_interface!H3494)</f>
        <v>0</v>
      </c>
      <c r="E3494" s="304">
        <f>INDEX(Method_calculation!$J$194:$L$217,Output_interface!I3494,Output_interface!H3494)</f>
        <v>0</v>
      </c>
      <c r="G3494" s="1">
        <f>VLOOKUP(A3494+1/48,Interface!$B$118:$D$483,3)</f>
        <v>1</v>
      </c>
      <c r="H3494" s="1">
        <f t="shared" si="309"/>
        <v>1</v>
      </c>
      <c r="I3494" s="1">
        <f t="shared" si="308"/>
        <v>3</v>
      </c>
    </row>
    <row r="3495" spans="1:9" x14ac:dyDescent="0.35">
      <c r="A3495" s="321">
        <f t="shared" si="306"/>
        <v>42149.124999991611</v>
      </c>
      <c r="B3495" s="303"/>
      <c r="C3495" s="303">
        <v>3460</v>
      </c>
      <c r="D3495" s="304">
        <f>INDEX(Method_calculation!$J$161:$L$184,Output_interface!I3495,Output_interface!H3495)</f>
        <v>0</v>
      </c>
      <c r="E3495" s="304">
        <f>INDEX(Method_calculation!$J$194:$L$217,Output_interface!I3495,Output_interface!H3495)</f>
        <v>0</v>
      </c>
      <c r="G3495" s="1">
        <f>VLOOKUP(A3495+1/48,Interface!$B$118:$D$483,3)</f>
        <v>1</v>
      </c>
      <c r="H3495" s="1">
        <f t="shared" si="309"/>
        <v>1</v>
      </c>
      <c r="I3495" s="1">
        <f t="shared" si="308"/>
        <v>4</v>
      </c>
    </row>
    <row r="3496" spans="1:9" x14ac:dyDescent="0.35">
      <c r="A3496" s="321">
        <f t="shared" si="306"/>
        <v>42149.166666658275</v>
      </c>
      <c r="B3496" s="303"/>
      <c r="C3496" s="303">
        <v>3461</v>
      </c>
      <c r="D3496" s="304">
        <f>INDEX(Method_calculation!$J$161:$L$184,Output_interface!I3496,Output_interface!H3496)</f>
        <v>0</v>
      </c>
      <c r="E3496" s="304">
        <f>INDEX(Method_calculation!$J$194:$L$217,Output_interface!I3496,Output_interface!H3496)</f>
        <v>0</v>
      </c>
      <c r="G3496" s="1">
        <f>VLOOKUP(A3496+1/48,Interface!$B$118:$D$483,3)</f>
        <v>1</v>
      </c>
      <c r="H3496" s="1">
        <f t="shared" si="309"/>
        <v>1</v>
      </c>
      <c r="I3496" s="1">
        <f t="shared" si="308"/>
        <v>5</v>
      </c>
    </row>
    <row r="3497" spans="1:9" x14ac:dyDescent="0.35">
      <c r="A3497" s="321">
        <f t="shared" si="306"/>
        <v>42149.208333324939</v>
      </c>
      <c r="B3497" s="303"/>
      <c r="C3497" s="303">
        <v>3462</v>
      </c>
      <c r="D3497" s="304">
        <f>INDEX(Method_calculation!$J$161:$L$184,Output_interface!I3497,Output_interface!H3497)</f>
        <v>0</v>
      </c>
      <c r="E3497" s="304">
        <f>INDEX(Method_calculation!$J$194:$L$217,Output_interface!I3497,Output_interface!H3497)</f>
        <v>0</v>
      </c>
      <c r="G3497" s="1">
        <f>VLOOKUP(A3497+1/48,Interface!$B$118:$D$483,3)</f>
        <v>1</v>
      </c>
      <c r="H3497" s="1">
        <f t="shared" si="309"/>
        <v>1</v>
      </c>
      <c r="I3497" s="1">
        <f t="shared" si="308"/>
        <v>6</v>
      </c>
    </row>
    <row r="3498" spans="1:9" x14ac:dyDescent="0.35">
      <c r="A3498" s="321">
        <f t="shared" si="306"/>
        <v>42149.249999991604</v>
      </c>
      <c r="B3498" s="303"/>
      <c r="C3498" s="303">
        <v>3463</v>
      </c>
      <c r="D3498" s="304">
        <f>INDEX(Method_calculation!$J$161:$L$184,Output_interface!I3498,Output_interface!H3498)</f>
        <v>0</v>
      </c>
      <c r="E3498" s="304">
        <f>INDEX(Method_calculation!$J$194:$L$217,Output_interface!I3498,Output_interface!H3498)</f>
        <v>0</v>
      </c>
      <c r="G3498" s="1">
        <f>VLOOKUP(A3498+1/48,Interface!$B$118:$D$483,3)</f>
        <v>1</v>
      </c>
      <c r="H3498" s="1">
        <f t="shared" si="309"/>
        <v>1</v>
      </c>
      <c r="I3498" s="1">
        <f t="shared" si="308"/>
        <v>7</v>
      </c>
    </row>
    <row r="3499" spans="1:9" x14ac:dyDescent="0.35">
      <c r="A3499" s="321">
        <f t="shared" si="306"/>
        <v>42149.291666658268</v>
      </c>
      <c r="B3499" s="303"/>
      <c r="C3499" s="303">
        <v>3464</v>
      </c>
      <c r="D3499" s="304">
        <f>INDEX(Method_calculation!$J$161:$L$184,Output_interface!I3499,Output_interface!H3499)</f>
        <v>0</v>
      </c>
      <c r="E3499" s="304">
        <f>INDEX(Method_calculation!$J$194:$L$217,Output_interface!I3499,Output_interface!H3499)</f>
        <v>0</v>
      </c>
      <c r="G3499" s="1">
        <f>VLOOKUP(A3499+1/48,Interface!$B$118:$D$483,3)</f>
        <v>1</v>
      </c>
      <c r="H3499" s="1">
        <f t="shared" si="309"/>
        <v>1</v>
      </c>
      <c r="I3499" s="1">
        <f t="shared" si="308"/>
        <v>8</v>
      </c>
    </row>
    <row r="3500" spans="1:9" x14ac:dyDescent="0.35">
      <c r="A3500" s="321">
        <f t="shared" si="306"/>
        <v>42149.333333324932</v>
      </c>
      <c r="B3500" s="303"/>
      <c r="C3500" s="303">
        <v>3465</v>
      </c>
      <c r="D3500" s="304">
        <f>INDEX(Method_calculation!$J$161:$L$184,Output_interface!I3500,Output_interface!H3500)</f>
        <v>0</v>
      </c>
      <c r="E3500" s="304">
        <f>INDEX(Method_calculation!$J$194:$L$217,Output_interface!I3500,Output_interface!H3500)</f>
        <v>0</v>
      </c>
      <c r="G3500" s="1">
        <f>VLOOKUP(A3500+1/48,Interface!$B$118:$D$483,3)</f>
        <v>1</v>
      </c>
      <c r="H3500" s="1">
        <f t="shared" si="309"/>
        <v>1</v>
      </c>
      <c r="I3500" s="1">
        <f t="shared" si="308"/>
        <v>9</v>
      </c>
    </row>
    <row r="3501" spans="1:9" x14ac:dyDescent="0.35">
      <c r="A3501" s="321">
        <f t="shared" si="306"/>
        <v>42149.374999991596</v>
      </c>
      <c r="B3501" s="303"/>
      <c r="C3501" s="303">
        <v>3466</v>
      </c>
      <c r="D3501" s="304">
        <f>INDEX(Method_calculation!$J$161:$L$184,Output_interface!I3501,Output_interface!H3501)</f>
        <v>0</v>
      </c>
      <c r="E3501" s="304">
        <f>INDEX(Method_calculation!$J$194:$L$217,Output_interface!I3501,Output_interface!H3501)</f>
        <v>0</v>
      </c>
      <c r="G3501" s="1">
        <f>VLOOKUP(A3501+1/48,Interface!$B$118:$D$483,3)</f>
        <v>1</v>
      </c>
      <c r="H3501" s="1">
        <f t="shared" si="309"/>
        <v>1</v>
      </c>
      <c r="I3501" s="1">
        <f t="shared" si="308"/>
        <v>10</v>
      </c>
    </row>
    <row r="3502" spans="1:9" x14ac:dyDescent="0.35">
      <c r="A3502" s="321">
        <f t="shared" si="306"/>
        <v>42149.416666658261</v>
      </c>
      <c r="B3502" s="303"/>
      <c r="C3502" s="303">
        <v>3467</v>
      </c>
      <c r="D3502" s="304">
        <f>INDEX(Method_calculation!$J$161:$L$184,Output_interface!I3502,Output_interface!H3502)</f>
        <v>0</v>
      </c>
      <c r="E3502" s="304">
        <f>INDEX(Method_calculation!$J$194:$L$217,Output_interface!I3502,Output_interface!H3502)</f>
        <v>0</v>
      </c>
      <c r="G3502" s="1">
        <f>VLOOKUP(A3502+1/48,Interface!$B$118:$D$483,3)</f>
        <v>1</v>
      </c>
      <c r="H3502" s="1">
        <f t="shared" si="309"/>
        <v>1</v>
      </c>
      <c r="I3502" s="1">
        <f t="shared" si="308"/>
        <v>11</v>
      </c>
    </row>
    <row r="3503" spans="1:9" x14ac:dyDescent="0.35">
      <c r="A3503" s="321">
        <f t="shared" si="306"/>
        <v>42149.458333324925</v>
      </c>
      <c r="B3503" s="303"/>
      <c r="C3503" s="303">
        <v>3468</v>
      </c>
      <c r="D3503" s="304">
        <f>INDEX(Method_calculation!$J$161:$L$184,Output_interface!I3503,Output_interface!H3503)</f>
        <v>0</v>
      </c>
      <c r="E3503" s="304">
        <f>INDEX(Method_calculation!$J$194:$L$217,Output_interface!I3503,Output_interface!H3503)</f>
        <v>0</v>
      </c>
      <c r="G3503" s="1">
        <f>VLOOKUP(A3503+1/48,Interface!$B$118:$D$483,3)</f>
        <v>1</v>
      </c>
      <c r="H3503" s="1">
        <f t="shared" si="309"/>
        <v>1</v>
      </c>
      <c r="I3503" s="1">
        <f t="shared" si="308"/>
        <v>12</v>
      </c>
    </row>
    <row r="3504" spans="1:9" x14ac:dyDescent="0.35">
      <c r="A3504" s="321">
        <f t="shared" si="306"/>
        <v>42149.499999991589</v>
      </c>
      <c r="B3504" s="303"/>
      <c r="C3504" s="303">
        <v>3469</v>
      </c>
      <c r="D3504" s="304">
        <f>INDEX(Method_calculation!$J$161:$L$184,Output_interface!I3504,Output_interface!H3504)</f>
        <v>0</v>
      </c>
      <c r="E3504" s="304">
        <f>INDEX(Method_calculation!$J$194:$L$217,Output_interface!I3504,Output_interface!H3504)</f>
        <v>0</v>
      </c>
      <c r="G3504" s="1">
        <f>VLOOKUP(A3504+1/48,Interface!$B$118:$D$483,3)</f>
        <v>1</v>
      </c>
      <c r="H3504" s="1">
        <f t="shared" si="309"/>
        <v>1</v>
      </c>
      <c r="I3504" s="1">
        <f t="shared" si="308"/>
        <v>13</v>
      </c>
    </row>
    <row r="3505" spans="1:9" x14ac:dyDescent="0.35">
      <c r="A3505" s="321">
        <f t="shared" si="306"/>
        <v>42149.541666658253</v>
      </c>
      <c r="B3505" s="303"/>
      <c r="C3505" s="303">
        <v>3470</v>
      </c>
      <c r="D3505" s="304">
        <f>INDEX(Method_calculation!$J$161:$L$184,Output_interface!I3505,Output_interface!H3505)</f>
        <v>0</v>
      </c>
      <c r="E3505" s="304">
        <f>INDEX(Method_calculation!$J$194:$L$217,Output_interface!I3505,Output_interface!H3505)</f>
        <v>0</v>
      </c>
      <c r="G3505" s="1">
        <f>VLOOKUP(A3505+1/48,Interface!$B$118:$D$483,3)</f>
        <v>1</v>
      </c>
      <c r="H3505" s="1">
        <f t="shared" si="309"/>
        <v>1</v>
      </c>
      <c r="I3505" s="1">
        <f t="shared" si="308"/>
        <v>14</v>
      </c>
    </row>
    <row r="3506" spans="1:9" x14ac:dyDescent="0.35">
      <c r="A3506" s="321">
        <f t="shared" si="306"/>
        <v>42149.583333324917</v>
      </c>
      <c r="B3506" s="303"/>
      <c r="C3506" s="303">
        <v>3471</v>
      </c>
      <c r="D3506" s="304">
        <f>INDEX(Method_calculation!$J$161:$L$184,Output_interface!I3506,Output_interface!H3506)</f>
        <v>0</v>
      </c>
      <c r="E3506" s="304">
        <f>INDEX(Method_calculation!$J$194:$L$217,Output_interface!I3506,Output_interface!H3506)</f>
        <v>0</v>
      </c>
      <c r="G3506" s="1">
        <f>VLOOKUP(A3506+1/48,Interface!$B$118:$D$483,3)</f>
        <v>1</v>
      </c>
      <c r="H3506" s="1">
        <f t="shared" si="309"/>
        <v>1</v>
      </c>
      <c r="I3506" s="1">
        <f t="shared" si="308"/>
        <v>15</v>
      </c>
    </row>
    <row r="3507" spans="1:9" x14ac:dyDescent="0.35">
      <c r="A3507" s="321">
        <f t="shared" si="306"/>
        <v>42149.624999991582</v>
      </c>
      <c r="B3507" s="303"/>
      <c r="C3507" s="303">
        <v>3472</v>
      </c>
      <c r="D3507" s="304">
        <f>INDEX(Method_calculation!$J$161:$L$184,Output_interface!I3507,Output_interface!H3507)</f>
        <v>0</v>
      </c>
      <c r="E3507" s="304">
        <f>INDEX(Method_calculation!$J$194:$L$217,Output_interface!I3507,Output_interface!H3507)</f>
        <v>0</v>
      </c>
      <c r="G3507" s="1">
        <f>VLOOKUP(A3507+1/48,Interface!$B$118:$D$483,3)</f>
        <v>1</v>
      </c>
      <c r="H3507" s="1">
        <f t="shared" si="309"/>
        <v>1</v>
      </c>
      <c r="I3507" s="1">
        <f t="shared" si="308"/>
        <v>16</v>
      </c>
    </row>
    <row r="3508" spans="1:9" x14ac:dyDescent="0.35">
      <c r="A3508" s="321">
        <f t="shared" si="306"/>
        <v>42149.666666658246</v>
      </c>
      <c r="B3508" s="303"/>
      <c r="C3508" s="303">
        <v>3473</v>
      </c>
      <c r="D3508" s="304">
        <f>INDEX(Method_calculation!$J$161:$L$184,Output_interface!I3508,Output_interface!H3508)</f>
        <v>0</v>
      </c>
      <c r="E3508" s="304">
        <f>INDEX(Method_calculation!$J$194:$L$217,Output_interface!I3508,Output_interface!H3508)</f>
        <v>0</v>
      </c>
      <c r="G3508" s="1">
        <f>VLOOKUP(A3508+1/48,Interface!$B$118:$D$483,3)</f>
        <v>1</v>
      </c>
      <c r="H3508" s="1">
        <f t="shared" si="309"/>
        <v>1</v>
      </c>
      <c r="I3508" s="1">
        <f t="shared" si="308"/>
        <v>17</v>
      </c>
    </row>
    <row r="3509" spans="1:9" x14ac:dyDescent="0.35">
      <c r="A3509" s="321">
        <f t="shared" si="306"/>
        <v>42149.70833332491</v>
      </c>
      <c r="B3509" s="303"/>
      <c r="C3509" s="303">
        <v>3474</v>
      </c>
      <c r="D3509" s="304">
        <f>INDEX(Method_calculation!$J$161:$L$184,Output_interface!I3509,Output_interface!H3509)</f>
        <v>0</v>
      </c>
      <c r="E3509" s="304">
        <f>INDEX(Method_calculation!$J$194:$L$217,Output_interface!I3509,Output_interface!H3509)</f>
        <v>0</v>
      </c>
      <c r="G3509" s="1">
        <f>VLOOKUP(A3509+1/48,Interface!$B$118:$D$483,3)</f>
        <v>1</v>
      </c>
      <c r="H3509" s="1">
        <f t="shared" si="309"/>
        <v>1</v>
      </c>
      <c r="I3509" s="1">
        <f t="shared" si="308"/>
        <v>18</v>
      </c>
    </row>
    <row r="3510" spans="1:9" x14ac:dyDescent="0.35">
      <c r="A3510" s="321">
        <f t="shared" si="306"/>
        <v>42149.749999991574</v>
      </c>
      <c r="B3510" s="303"/>
      <c r="C3510" s="303">
        <v>3475</v>
      </c>
      <c r="D3510" s="304">
        <f>INDEX(Method_calculation!$J$161:$L$184,Output_interface!I3510,Output_interface!H3510)</f>
        <v>0</v>
      </c>
      <c r="E3510" s="304">
        <f>INDEX(Method_calculation!$J$194:$L$217,Output_interface!I3510,Output_interface!H3510)</f>
        <v>0</v>
      </c>
      <c r="G3510" s="1">
        <f>VLOOKUP(A3510+1/48,Interface!$B$118:$D$483,3)</f>
        <v>1</v>
      </c>
      <c r="H3510" s="1">
        <f t="shared" si="309"/>
        <v>1</v>
      </c>
      <c r="I3510" s="1">
        <f t="shared" si="308"/>
        <v>19</v>
      </c>
    </row>
    <row r="3511" spans="1:9" x14ac:dyDescent="0.35">
      <c r="A3511" s="321">
        <f t="shared" si="306"/>
        <v>42149.791666658239</v>
      </c>
      <c r="B3511" s="303"/>
      <c r="C3511" s="303">
        <v>3476</v>
      </c>
      <c r="D3511" s="304">
        <f>INDEX(Method_calculation!$J$161:$L$184,Output_interface!I3511,Output_interface!H3511)</f>
        <v>0</v>
      </c>
      <c r="E3511" s="304">
        <f>INDEX(Method_calculation!$J$194:$L$217,Output_interface!I3511,Output_interface!H3511)</f>
        <v>0</v>
      </c>
      <c r="G3511" s="1">
        <f>VLOOKUP(A3511+1/48,Interface!$B$118:$D$483,3)</f>
        <v>1</v>
      </c>
      <c r="H3511" s="1">
        <f t="shared" si="309"/>
        <v>1</v>
      </c>
      <c r="I3511" s="1">
        <f t="shared" si="308"/>
        <v>20</v>
      </c>
    </row>
    <row r="3512" spans="1:9" x14ac:dyDescent="0.35">
      <c r="A3512" s="321">
        <f t="shared" si="306"/>
        <v>42149.833333324903</v>
      </c>
      <c r="B3512" s="303"/>
      <c r="C3512" s="303">
        <v>3477</v>
      </c>
      <c r="D3512" s="304">
        <f>INDEX(Method_calculation!$J$161:$L$184,Output_interface!I3512,Output_interface!H3512)</f>
        <v>0</v>
      </c>
      <c r="E3512" s="304">
        <f>INDEX(Method_calculation!$J$194:$L$217,Output_interface!I3512,Output_interface!H3512)</f>
        <v>0</v>
      </c>
      <c r="G3512" s="1">
        <f>VLOOKUP(A3512+1/48,Interface!$B$118:$D$483,3)</f>
        <v>1</v>
      </c>
      <c r="H3512" s="1">
        <f t="shared" si="309"/>
        <v>1</v>
      </c>
      <c r="I3512" s="1">
        <f t="shared" si="308"/>
        <v>21</v>
      </c>
    </row>
    <row r="3513" spans="1:9" x14ac:dyDescent="0.35">
      <c r="A3513" s="321">
        <f t="shared" si="306"/>
        <v>42149.874999991567</v>
      </c>
      <c r="B3513" s="303"/>
      <c r="C3513" s="303">
        <v>3478</v>
      </c>
      <c r="D3513" s="304">
        <f>INDEX(Method_calculation!$J$161:$L$184,Output_interface!I3513,Output_interface!H3513)</f>
        <v>0</v>
      </c>
      <c r="E3513" s="304">
        <f>INDEX(Method_calculation!$J$194:$L$217,Output_interface!I3513,Output_interface!H3513)</f>
        <v>0</v>
      </c>
      <c r="G3513" s="1">
        <f>VLOOKUP(A3513+1/48,Interface!$B$118:$D$483,3)</f>
        <v>1</v>
      </c>
      <c r="H3513" s="1">
        <f t="shared" si="309"/>
        <v>1</v>
      </c>
      <c r="I3513" s="1">
        <f t="shared" si="308"/>
        <v>22</v>
      </c>
    </row>
    <row r="3514" spans="1:9" x14ac:dyDescent="0.35">
      <c r="A3514" s="321">
        <f t="shared" si="306"/>
        <v>42149.916666658231</v>
      </c>
      <c r="B3514" s="303"/>
      <c r="C3514" s="303">
        <v>3479</v>
      </c>
      <c r="D3514" s="304">
        <f>INDEX(Method_calculation!$J$161:$L$184,Output_interface!I3514,Output_interface!H3514)</f>
        <v>0</v>
      </c>
      <c r="E3514" s="304">
        <f>INDEX(Method_calculation!$J$194:$L$217,Output_interface!I3514,Output_interface!H3514)</f>
        <v>0</v>
      </c>
      <c r="G3514" s="1">
        <f>VLOOKUP(A3514+1/48,Interface!$B$118:$D$483,3)</f>
        <v>1</v>
      </c>
      <c r="H3514" s="1">
        <f t="shared" si="309"/>
        <v>1</v>
      </c>
      <c r="I3514" s="1">
        <f t="shared" si="308"/>
        <v>23</v>
      </c>
    </row>
    <row r="3515" spans="1:9" x14ac:dyDescent="0.35">
      <c r="A3515" s="322">
        <f t="shared" si="306"/>
        <v>42149.958333324896</v>
      </c>
      <c r="B3515" s="306"/>
      <c r="C3515" s="306">
        <v>3480</v>
      </c>
      <c r="D3515" s="307">
        <f>INDEX(Method_calculation!$J$161:$L$184,Output_interface!I3515,Output_interface!H3515)</f>
        <v>0</v>
      </c>
      <c r="E3515" s="307">
        <f>INDEX(Method_calculation!$J$194:$L$217,Output_interface!I3515,Output_interface!H3515)</f>
        <v>0</v>
      </c>
      <c r="G3515" s="1">
        <f>VLOOKUP(A3515+1/48,Interface!$B$118:$D$483,3)</f>
        <v>1</v>
      </c>
      <c r="H3515" s="1">
        <f t="shared" si="309"/>
        <v>1</v>
      </c>
      <c r="I3515" s="1">
        <f t="shared" si="308"/>
        <v>24</v>
      </c>
    </row>
    <row r="3516" spans="1:9" x14ac:dyDescent="0.35">
      <c r="A3516" s="299">
        <f t="shared" si="306"/>
        <v>42149.99999999156</v>
      </c>
      <c r="B3516" s="300" t="str">
        <f t="shared" ref="B3516" si="310">INDEX($H$27:$H$29,H3516)</f>
        <v>Workday</v>
      </c>
      <c r="C3516" s="300">
        <v>3481</v>
      </c>
      <c r="D3516" s="301">
        <f>INDEX(Method_calculation!$J$161:$L$184,Output_interface!I3516,Output_interface!H3516)</f>
        <v>0</v>
      </c>
      <c r="E3516" s="301">
        <f>INDEX(Method_calculation!$J$194:$L$217,Output_interface!I3516,Output_interface!H3516)</f>
        <v>0</v>
      </c>
      <c r="G3516" s="1">
        <f>VLOOKUP(A3516+1/48,Interface!$B$118:$D$483,3)</f>
        <v>2</v>
      </c>
      <c r="H3516" s="1">
        <f t="shared" si="309"/>
        <v>1</v>
      </c>
      <c r="I3516" s="1">
        <f t="shared" si="308"/>
        <v>1</v>
      </c>
    </row>
    <row r="3517" spans="1:9" x14ac:dyDescent="0.35">
      <c r="A3517" s="321">
        <f t="shared" si="306"/>
        <v>42150.041666658224</v>
      </c>
      <c r="B3517" s="303"/>
      <c r="C3517" s="303">
        <v>3482</v>
      </c>
      <c r="D3517" s="304">
        <f>INDEX(Method_calculation!$J$161:$L$184,Output_interface!I3517,Output_interface!H3517)</f>
        <v>0</v>
      </c>
      <c r="E3517" s="304">
        <f>INDEX(Method_calculation!$J$194:$L$217,Output_interface!I3517,Output_interface!H3517)</f>
        <v>0</v>
      </c>
      <c r="G3517" s="1">
        <f>VLOOKUP(A3517+1/48,Interface!$B$118:$D$483,3)</f>
        <v>2</v>
      </c>
      <c r="H3517" s="1">
        <f t="shared" si="309"/>
        <v>1</v>
      </c>
      <c r="I3517" s="1">
        <f t="shared" si="308"/>
        <v>2</v>
      </c>
    </row>
    <row r="3518" spans="1:9" x14ac:dyDescent="0.35">
      <c r="A3518" s="321">
        <f t="shared" si="306"/>
        <v>42150.083333324888</v>
      </c>
      <c r="B3518" s="303"/>
      <c r="C3518" s="303">
        <v>3483</v>
      </c>
      <c r="D3518" s="304">
        <f>INDEX(Method_calculation!$J$161:$L$184,Output_interface!I3518,Output_interface!H3518)</f>
        <v>0</v>
      </c>
      <c r="E3518" s="304">
        <f>INDEX(Method_calculation!$J$194:$L$217,Output_interface!I3518,Output_interface!H3518)</f>
        <v>0</v>
      </c>
      <c r="G3518" s="1">
        <f>VLOOKUP(A3518+1/48,Interface!$B$118:$D$483,3)</f>
        <v>2</v>
      </c>
      <c r="H3518" s="1">
        <f t="shared" si="309"/>
        <v>1</v>
      </c>
      <c r="I3518" s="1">
        <f t="shared" si="308"/>
        <v>3</v>
      </c>
    </row>
    <row r="3519" spans="1:9" x14ac:dyDescent="0.35">
      <c r="A3519" s="321">
        <f t="shared" si="306"/>
        <v>42150.124999991553</v>
      </c>
      <c r="B3519" s="303"/>
      <c r="C3519" s="303">
        <v>3484</v>
      </c>
      <c r="D3519" s="304">
        <f>INDEX(Method_calculation!$J$161:$L$184,Output_interface!I3519,Output_interface!H3519)</f>
        <v>0</v>
      </c>
      <c r="E3519" s="304">
        <f>INDEX(Method_calculation!$J$194:$L$217,Output_interface!I3519,Output_interface!H3519)</f>
        <v>0</v>
      </c>
      <c r="G3519" s="1">
        <f>VLOOKUP(A3519+1/48,Interface!$B$118:$D$483,3)</f>
        <v>2</v>
      </c>
      <c r="H3519" s="1">
        <f t="shared" si="309"/>
        <v>1</v>
      </c>
      <c r="I3519" s="1">
        <f t="shared" si="308"/>
        <v>4</v>
      </c>
    </row>
    <row r="3520" spans="1:9" x14ac:dyDescent="0.35">
      <c r="A3520" s="321">
        <f t="shared" si="306"/>
        <v>42150.166666658217</v>
      </c>
      <c r="B3520" s="303"/>
      <c r="C3520" s="303">
        <v>3485</v>
      </c>
      <c r="D3520" s="304">
        <f>INDEX(Method_calculation!$J$161:$L$184,Output_interface!I3520,Output_interface!H3520)</f>
        <v>0</v>
      </c>
      <c r="E3520" s="304">
        <f>INDEX(Method_calculation!$J$194:$L$217,Output_interface!I3520,Output_interface!H3520)</f>
        <v>0</v>
      </c>
      <c r="G3520" s="1">
        <f>VLOOKUP(A3520+1/48,Interface!$B$118:$D$483,3)</f>
        <v>2</v>
      </c>
      <c r="H3520" s="1">
        <f t="shared" si="309"/>
        <v>1</v>
      </c>
      <c r="I3520" s="1">
        <f t="shared" si="308"/>
        <v>5</v>
      </c>
    </row>
    <row r="3521" spans="1:9" x14ac:dyDescent="0.35">
      <c r="A3521" s="321">
        <f t="shared" si="306"/>
        <v>42150.208333324881</v>
      </c>
      <c r="B3521" s="303"/>
      <c r="C3521" s="303">
        <v>3486</v>
      </c>
      <c r="D3521" s="304">
        <f>INDEX(Method_calculation!$J$161:$L$184,Output_interface!I3521,Output_interface!H3521)</f>
        <v>0</v>
      </c>
      <c r="E3521" s="304">
        <f>INDEX(Method_calculation!$J$194:$L$217,Output_interface!I3521,Output_interface!H3521)</f>
        <v>0</v>
      </c>
      <c r="G3521" s="1">
        <f>VLOOKUP(A3521+1/48,Interface!$B$118:$D$483,3)</f>
        <v>2</v>
      </c>
      <c r="H3521" s="1">
        <f t="shared" si="309"/>
        <v>1</v>
      </c>
      <c r="I3521" s="1">
        <f t="shared" si="308"/>
        <v>6</v>
      </c>
    </row>
    <row r="3522" spans="1:9" x14ac:dyDescent="0.35">
      <c r="A3522" s="321">
        <f t="shared" si="306"/>
        <v>42150.249999991545</v>
      </c>
      <c r="B3522" s="303"/>
      <c r="C3522" s="303">
        <v>3487</v>
      </c>
      <c r="D3522" s="304">
        <f>INDEX(Method_calculation!$J$161:$L$184,Output_interface!I3522,Output_interface!H3522)</f>
        <v>0</v>
      </c>
      <c r="E3522" s="304">
        <f>INDEX(Method_calculation!$J$194:$L$217,Output_interface!I3522,Output_interface!H3522)</f>
        <v>0</v>
      </c>
      <c r="G3522" s="1">
        <f>VLOOKUP(A3522+1/48,Interface!$B$118:$D$483,3)</f>
        <v>2</v>
      </c>
      <c r="H3522" s="1">
        <f t="shared" si="309"/>
        <v>1</v>
      </c>
      <c r="I3522" s="1">
        <f t="shared" si="308"/>
        <v>7</v>
      </c>
    </row>
    <row r="3523" spans="1:9" x14ac:dyDescent="0.35">
      <c r="A3523" s="321">
        <f t="shared" si="306"/>
        <v>42150.29166665821</v>
      </c>
      <c r="B3523" s="303"/>
      <c r="C3523" s="303">
        <v>3488</v>
      </c>
      <c r="D3523" s="304">
        <f>INDEX(Method_calculation!$J$161:$L$184,Output_interface!I3523,Output_interface!H3523)</f>
        <v>0</v>
      </c>
      <c r="E3523" s="304">
        <f>INDEX(Method_calculation!$J$194:$L$217,Output_interface!I3523,Output_interface!H3523)</f>
        <v>0</v>
      </c>
      <c r="G3523" s="1">
        <f>VLOOKUP(A3523+1/48,Interface!$B$118:$D$483,3)</f>
        <v>2</v>
      </c>
      <c r="H3523" s="1">
        <f t="shared" si="309"/>
        <v>1</v>
      </c>
      <c r="I3523" s="1">
        <f t="shared" si="308"/>
        <v>8</v>
      </c>
    </row>
    <row r="3524" spans="1:9" x14ac:dyDescent="0.35">
      <c r="A3524" s="321">
        <f t="shared" si="306"/>
        <v>42150.333333324874</v>
      </c>
      <c r="B3524" s="303"/>
      <c r="C3524" s="303">
        <v>3489</v>
      </c>
      <c r="D3524" s="304">
        <f>INDEX(Method_calculation!$J$161:$L$184,Output_interface!I3524,Output_interface!H3524)</f>
        <v>0</v>
      </c>
      <c r="E3524" s="304">
        <f>INDEX(Method_calculation!$J$194:$L$217,Output_interface!I3524,Output_interface!H3524)</f>
        <v>0</v>
      </c>
      <c r="G3524" s="1">
        <f>VLOOKUP(A3524+1/48,Interface!$B$118:$D$483,3)</f>
        <v>2</v>
      </c>
      <c r="H3524" s="1">
        <f t="shared" si="309"/>
        <v>1</v>
      </c>
      <c r="I3524" s="1">
        <f t="shared" si="308"/>
        <v>9</v>
      </c>
    </row>
    <row r="3525" spans="1:9" x14ac:dyDescent="0.35">
      <c r="A3525" s="321">
        <f t="shared" si="306"/>
        <v>42150.374999991538</v>
      </c>
      <c r="B3525" s="303"/>
      <c r="C3525" s="303">
        <v>3490</v>
      </c>
      <c r="D3525" s="304">
        <f>INDEX(Method_calculation!$J$161:$L$184,Output_interface!I3525,Output_interface!H3525)</f>
        <v>0</v>
      </c>
      <c r="E3525" s="304">
        <f>INDEX(Method_calculation!$J$194:$L$217,Output_interface!I3525,Output_interface!H3525)</f>
        <v>0</v>
      </c>
      <c r="G3525" s="1">
        <f>VLOOKUP(A3525+1/48,Interface!$B$118:$D$483,3)</f>
        <v>2</v>
      </c>
      <c r="H3525" s="1">
        <f t="shared" si="309"/>
        <v>1</v>
      </c>
      <c r="I3525" s="1">
        <f t="shared" si="308"/>
        <v>10</v>
      </c>
    </row>
    <row r="3526" spans="1:9" x14ac:dyDescent="0.35">
      <c r="A3526" s="321">
        <f t="shared" si="306"/>
        <v>42150.416666658202</v>
      </c>
      <c r="B3526" s="303"/>
      <c r="C3526" s="303">
        <v>3491</v>
      </c>
      <c r="D3526" s="304">
        <f>INDEX(Method_calculation!$J$161:$L$184,Output_interface!I3526,Output_interface!H3526)</f>
        <v>0</v>
      </c>
      <c r="E3526" s="304">
        <f>INDEX(Method_calculation!$J$194:$L$217,Output_interface!I3526,Output_interface!H3526)</f>
        <v>0</v>
      </c>
      <c r="G3526" s="1">
        <f>VLOOKUP(A3526+1/48,Interface!$B$118:$D$483,3)</f>
        <v>2</v>
      </c>
      <c r="H3526" s="1">
        <f t="shared" si="309"/>
        <v>1</v>
      </c>
      <c r="I3526" s="1">
        <f t="shared" si="308"/>
        <v>11</v>
      </c>
    </row>
    <row r="3527" spans="1:9" x14ac:dyDescent="0.35">
      <c r="A3527" s="321">
        <f t="shared" si="306"/>
        <v>42150.458333324867</v>
      </c>
      <c r="B3527" s="303"/>
      <c r="C3527" s="303">
        <v>3492</v>
      </c>
      <c r="D3527" s="304">
        <f>INDEX(Method_calculation!$J$161:$L$184,Output_interface!I3527,Output_interface!H3527)</f>
        <v>0</v>
      </c>
      <c r="E3527" s="304">
        <f>INDEX(Method_calculation!$J$194:$L$217,Output_interface!I3527,Output_interface!H3527)</f>
        <v>0</v>
      </c>
      <c r="G3527" s="1">
        <f>VLOOKUP(A3527+1/48,Interface!$B$118:$D$483,3)</f>
        <v>2</v>
      </c>
      <c r="H3527" s="1">
        <f t="shared" si="309"/>
        <v>1</v>
      </c>
      <c r="I3527" s="1">
        <f t="shared" si="308"/>
        <v>12</v>
      </c>
    </row>
    <row r="3528" spans="1:9" x14ac:dyDescent="0.35">
      <c r="A3528" s="321">
        <f t="shared" si="306"/>
        <v>42150.499999991531</v>
      </c>
      <c r="B3528" s="303"/>
      <c r="C3528" s="303">
        <v>3493</v>
      </c>
      <c r="D3528" s="304">
        <f>INDEX(Method_calculation!$J$161:$L$184,Output_interface!I3528,Output_interface!H3528)</f>
        <v>0</v>
      </c>
      <c r="E3528" s="304">
        <f>INDEX(Method_calculation!$J$194:$L$217,Output_interface!I3528,Output_interface!H3528)</f>
        <v>0</v>
      </c>
      <c r="G3528" s="1">
        <f>VLOOKUP(A3528+1/48,Interface!$B$118:$D$483,3)</f>
        <v>2</v>
      </c>
      <c r="H3528" s="1">
        <f t="shared" si="309"/>
        <v>1</v>
      </c>
      <c r="I3528" s="1">
        <f t="shared" si="308"/>
        <v>13</v>
      </c>
    </row>
    <row r="3529" spans="1:9" x14ac:dyDescent="0.35">
      <c r="A3529" s="321">
        <f t="shared" si="306"/>
        <v>42150.541666658195</v>
      </c>
      <c r="B3529" s="303"/>
      <c r="C3529" s="303">
        <v>3494</v>
      </c>
      <c r="D3529" s="304">
        <f>INDEX(Method_calculation!$J$161:$L$184,Output_interface!I3529,Output_interface!H3529)</f>
        <v>0</v>
      </c>
      <c r="E3529" s="304">
        <f>INDEX(Method_calculation!$J$194:$L$217,Output_interface!I3529,Output_interface!H3529)</f>
        <v>0</v>
      </c>
      <c r="G3529" s="1">
        <f>VLOOKUP(A3529+1/48,Interface!$B$118:$D$483,3)</f>
        <v>2</v>
      </c>
      <c r="H3529" s="1">
        <f t="shared" si="309"/>
        <v>1</v>
      </c>
      <c r="I3529" s="1">
        <f t="shared" si="308"/>
        <v>14</v>
      </c>
    </row>
    <row r="3530" spans="1:9" x14ac:dyDescent="0.35">
      <c r="A3530" s="321">
        <f t="shared" si="306"/>
        <v>42150.583333324859</v>
      </c>
      <c r="B3530" s="303"/>
      <c r="C3530" s="303">
        <v>3495</v>
      </c>
      <c r="D3530" s="304">
        <f>INDEX(Method_calculation!$J$161:$L$184,Output_interface!I3530,Output_interface!H3530)</f>
        <v>0</v>
      </c>
      <c r="E3530" s="304">
        <f>INDEX(Method_calculation!$J$194:$L$217,Output_interface!I3530,Output_interface!H3530)</f>
        <v>0</v>
      </c>
      <c r="G3530" s="1">
        <f>VLOOKUP(A3530+1/48,Interface!$B$118:$D$483,3)</f>
        <v>2</v>
      </c>
      <c r="H3530" s="1">
        <f t="shared" si="309"/>
        <v>1</v>
      </c>
      <c r="I3530" s="1">
        <f t="shared" si="308"/>
        <v>15</v>
      </c>
    </row>
    <row r="3531" spans="1:9" x14ac:dyDescent="0.35">
      <c r="A3531" s="321">
        <f t="shared" si="306"/>
        <v>42150.624999991524</v>
      </c>
      <c r="B3531" s="303"/>
      <c r="C3531" s="303">
        <v>3496</v>
      </c>
      <c r="D3531" s="304">
        <f>INDEX(Method_calculation!$J$161:$L$184,Output_interface!I3531,Output_interface!H3531)</f>
        <v>0</v>
      </c>
      <c r="E3531" s="304">
        <f>INDEX(Method_calculation!$J$194:$L$217,Output_interface!I3531,Output_interface!H3531)</f>
        <v>0</v>
      </c>
      <c r="G3531" s="1">
        <f>VLOOKUP(A3531+1/48,Interface!$B$118:$D$483,3)</f>
        <v>2</v>
      </c>
      <c r="H3531" s="1">
        <f t="shared" si="309"/>
        <v>1</v>
      </c>
      <c r="I3531" s="1">
        <f t="shared" si="308"/>
        <v>16</v>
      </c>
    </row>
    <row r="3532" spans="1:9" x14ac:dyDescent="0.35">
      <c r="A3532" s="321">
        <f t="shared" si="306"/>
        <v>42150.666666658188</v>
      </c>
      <c r="B3532" s="303"/>
      <c r="C3532" s="303">
        <v>3497</v>
      </c>
      <c r="D3532" s="304">
        <f>INDEX(Method_calculation!$J$161:$L$184,Output_interface!I3532,Output_interface!H3532)</f>
        <v>0</v>
      </c>
      <c r="E3532" s="304">
        <f>INDEX(Method_calculation!$J$194:$L$217,Output_interface!I3532,Output_interface!H3532)</f>
        <v>0</v>
      </c>
      <c r="G3532" s="1">
        <f>VLOOKUP(A3532+1/48,Interface!$B$118:$D$483,3)</f>
        <v>2</v>
      </c>
      <c r="H3532" s="1">
        <f t="shared" si="309"/>
        <v>1</v>
      </c>
      <c r="I3532" s="1">
        <f t="shared" si="308"/>
        <v>17</v>
      </c>
    </row>
    <row r="3533" spans="1:9" x14ac:dyDescent="0.35">
      <c r="A3533" s="321">
        <f t="shared" si="306"/>
        <v>42150.708333324852</v>
      </c>
      <c r="B3533" s="303"/>
      <c r="C3533" s="303">
        <v>3498</v>
      </c>
      <c r="D3533" s="304">
        <f>INDEX(Method_calculation!$J$161:$L$184,Output_interface!I3533,Output_interface!H3533)</f>
        <v>0</v>
      </c>
      <c r="E3533" s="304">
        <f>INDEX(Method_calculation!$J$194:$L$217,Output_interface!I3533,Output_interface!H3533)</f>
        <v>0</v>
      </c>
      <c r="G3533" s="1">
        <f>VLOOKUP(A3533+1/48,Interface!$B$118:$D$483,3)</f>
        <v>2</v>
      </c>
      <c r="H3533" s="1">
        <f t="shared" si="309"/>
        <v>1</v>
      </c>
      <c r="I3533" s="1">
        <f t="shared" si="308"/>
        <v>18</v>
      </c>
    </row>
    <row r="3534" spans="1:9" x14ac:dyDescent="0.35">
      <c r="A3534" s="321">
        <f t="shared" si="306"/>
        <v>42150.749999991516</v>
      </c>
      <c r="B3534" s="303"/>
      <c r="C3534" s="303">
        <v>3499</v>
      </c>
      <c r="D3534" s="304">
        <f>INDEX(Method_calculation!$J$161:$L$184,Output_interface!I3534,Output_interface!H3534)</f>
        <v>0</v>
      </c>
      <c r="E3534" s="304">
        <f>INDEX(Method_calculation!$J$194:$L$217,Output_interface!I3534,Output_interface!H3534)</f>
        <v>0</v>
      </c>
      <c r="G3534" s="1">
        <f>VLOOKUP(A3534+1/48,Interface!$B$118:$D$483,3)</f>
        <v>2</v>
      </c>
      <c r="H3534" s="1">
        <f t="shared" si="309"/>
        <v>1</v>
      </c>
      <c r="I3534" s="1">
        <f t="shared" si="308"/>
        <v>19</v>
      </c>
    </row>
    <row r="3535" spans="1:9" x14ac:dyDescent="0.35">
      <c r="A3535" s="321">
        <f t="shared" si="306"/>
        <v>42150.79166665818</v>
      </c>
      <c r="B3535" s="303"/>
      <c r="C3535" s="303">
        <v>3500</v>
      </c>
      <c r="D3535" s="304">
        <f>INDEX(Method_calculation!$J$161:$L$184,Output_interface!I3535,Output_interface!H3535)</f>
        <v>0</v>
      </c>
      <c r="E3535" s="304">
        <f>INDEX(Method_calculation!$J$194:$L$217,Output_interface!I3535,Output_interface!H3535)</f>
        <v>0</v>
      </c>
      <c r="G3535" s="1">
        <f>VLOOKUP(A3535+1/48,Interface!$B$118:$D$483,3)</f>
        <v>2</v>
      </c>
      <c r="H3535" s="1">
        <f t="shared" si="309"/>
        <v>1</v>
      </c>
      <c r="I3535" s="1">
        <f t="shared" si="308"/>
        <v>20</v>
      </c>
    </row>
    <row r="3536" spans="1:9" x14ac:dyDescent="0.35">
      <c r="A3536" s="321">
        <f t="shared" ref="A3536:A3599" si="311">+A3535+1/24</f>
        <v>42150.833333324845</v>
      </c>
      <c r="B3536" s="303"/>
      <c r="C3536" s="303">
        <v>3501</v>
      </c>
      <c r="D3536" s="304">
        <f>INDEX(Method_calculation!$J$161:$L$184,Output_interface!I3536,Output_interface!H3536)</f>
        <v>0</v>
      </c>
      <c r="E3536" s="304">
        <f>INDEX(Method_calculation!$J$194:$L$217,Output_interface!I3536,Output_interface!H3536)</f>
        <v>0</v>
      </c>
      <c r="G3536" s="1">
        <f>VLOOKUP(A3536+1/48,Interface!$B$118:$D$483,3)</f>
        <v>2</v>
      </c>
      <c r="H3536" s="1">
        <f t="shared" si="309"/>
        <v>1</v>
      </c>
      <c r="I3536" s="1">
        <f t="shared" si="308"/>
        <v>21</v>
      </c>
    </row>
    <row r="3537" spans="1:9" x14ac:dyDescent="0.35">
      <c r="A3537" s="321">
        <f t="shared" si="311"/>
        <v>42150.874999991509</v>
      </c>
      <c r="B3537" s="303"/>
      <c r="C3537" s="303">
        <v>3502</v>
      </c>
      <c r="D3537" s="304">
        <f>INDEX(Method_calculation!$J$161:$L$184,Output_interface!I3537,Output_interface!H3537)</f>
        <v>0</v>
      </c>
      <c r="E3537" s="304">
        <f>INDEX(Method_calculation!$J$194:$L$217,Output_interface!I3537,Output_interface!H3537)</f>
        <v>0</v>
      </c>
      <c r="G3537" s="1">
        <f>VLOOKUP(A3537+1/48,Interface!$B$118:$D$483,3)</f>
        <v>2</v>
      </c>
      <c r="H3537" s="1">
        <f t="shared" si="309"/>
        <v>1</v>
      </c>
      <c r="I3537" s="1">
        <f t="shared" si="308"/>
        <v>22</v>
      </c>
    </row>
    <row r="3538" spans="1:9" x14ac:dyDescent="0.35">
      <c r="A3538" s="321">
        <f t="shared" si="311"/>
        <v>42150.916666658173</v>
      </c>
      <c r="B3538" s="303"/>
      <c r="C3538" s="303">
        <v>3503</v>
      </c>
      <c r="D3538" s="304">
        <f>INDEX(Method_calculation!$J$161:$L$184,Output_interface!I3538,Output_interface!H3538)</f>
        <v>0</v>
      </c>
      <c r="E3538" s="304">
        <f>INDEX(Method_calculation!$J$194:$L$217,Output_interface!I3538,Output_interface!H3538)</f>
        <v>0</v>
      </c>
      <c r="G3538" s="1">
        <f>VLOOKUP(A3538+1/48,Interface!$B$118:$D$483,3)</f>
        <v>2</v>
      </c>
      <c r="H3538" s="1">
        <f t="shared" si="309"/>
        <v>1</v>
      </c>
      <c r="I3538" s="1">
        <f t="shared" si="308"/>
        <v>23</v>
      </c>
    </row>
    <row r="3539" spans="1:9" x14ac:dyDescent="0.35">
      <c r="A3539" s="322">
        <f t="shared" si="311"/>
        <v>42150.958333324837</v>
      </c>
      <c r="B3539" s="306"/>
      <c r="C3539" s="306">
        <v>3504</v>
      </c>
      <c r="D3539" s="307">
        <f>INDEX(Method_calculation!$J$161:$L$184,Output_interface!I3539,Output_interface!H3539)</f>
        <v>0</v>
      </c>
      <c r="E3539" s="307">
        <f>INDEX(Method_calculation!$J$194:$L$217,Output_interface!I3539,Output_interface!H3539)</f>
        <v>0</v>
      </c>
      <c r="G3539" s="1">
        <f>VLOOKUP(A3539+1/48,Interface!$B$118:$D$483,3)</f>
        <v>2</v>
      </c>
      <c r="H3539" s="1">
        <f t="shared" si="309"/>
        <v>1</v>
      </c>
      <c r="I3539" s="1">
        <f t="shared" si="308"/>
        <v>24</v>
      </c>
    </row>
    <row r="3540" spans="1:9" x14ac:dyDescent="0.35">
      <c r="A3540" s="299">
        <f t="shared" si="311"/>
        <v>42150.999999991502</v>
      </c>
      <c r="B3540" s="300" t="str">
        <f t="shared" ref="B3540" si="312">INDEX($H$27:$H$29,H3540)</f>
        <v>Workday</v>
      </c>
      <c r="C3540" s="300">
        <v>3505</v>
      </c>
      <c r="D3540" s="301">
        <f>INDEX(Method_calculation!$J$161:$L$184,Output_interface!I3540,Output_interface!H3540)</f>
        <v>0</v>
      </c>
      <c r="E3540" s="301">
        <f>INDEX(Method_calculation!$J$194:$L$217,Output_interface!I3540,Output_interface!H3540)</f>
        <v>0</v>
      </c>
      <c r="G3540" s="1">
        <f>VLOOKUP(A3540+1/48,Interface!$B$118:$D$483,3)</f>
        <v>3</v>
      </c>
      <c r="H3540" s="1">
        <f t="shared" si="309"/>
        <v>1</v>
      </c>
      <c r="I3540" s="1">
        <f t="shared" si="308"/>
        <v>1</v>
      </c>
    </row>
    <row r="3541" spans="1:9" x14ac:dyDescent="0.35">
      <c r="A3541" s="321">
        <f t="shared" si="311"/>
        <v>42151.041666658166</v>
      </c>
      <c r="B3541" s="303"/>
      <c r="C3541" s="303">
        <v>3506</v>
      </c>
      <c r="D3541" s="304">
        <f>INDEX(Method_calculation!$J$161:$L$184,Output_interface!I3541,Output_interface!H3541)</f>
        <v>0</v>
      </c>
      <c r="E3541" s="304">
        <f>INDEX(Method_calculation!$J$194:$L$217,Output_interface!I3541,Output_interface!H3541)</f>
        <v>0</v>
      </c>
      <c r="G3541" s="1">
        <f>VLOOKUP(A3541+1/48,Interface!$B$118:$D$483,3)</f>
        <v>3</v>
      </c>
      <c r="H3541" s="1">
        <f t="shared" si="309"/>
        <v>1</v>
      </c>
      <c r="I3541" s="1">
        <f t="shared" si="308"/>
        <v>2</v>
      </c>
    </row>
    <row r="3542" spans="1:9" x14ac:dyDescent="0.35">
      <c r="A3542" s="321">
        <f t="shared" si="311"/>
        <v>42151.08333332483</v>
      </c>
      <c r="B3542" s="303"/>
      <c r="C3542" s="303">
        <v>3507</v>
      </c>
      <c r="D3542" s="304">
        <f>INDEX(Method_calculation!$J$161:$L$184,Output_interface!I3542,Output_interface!H3542)</f>
        <v>0</v>
      </c>
      <c r="E3542" s="304">
        <f>INDEX(Method_calculation!$J$194:$L$217,Output_interface!I3542,Output_interface!H3542)</f>
        <v>0</v>
      </c>
      <c r="G3542" s="1">
        <f>VLOOKUP(A3542+1/48,Interface!$B$118:$D$483,3)</f>
        <v>3</v>
      </c>
      <c r="H3542" s="1">
        <f t="shared" si="309"/>
        <v>1</v>
      </c>
      <c r="I3542" s="1">
        <f t="shared" si="308"/>
        <v>3</v>
      </c>
    </row>
    <row r="3543" spans="1:9" x14ac:dyDescent="0.35">
      <c r="A3543" s="321">
        <f t="shared" si="311"/>
        <v>42151.124999991494</v>
      </c>
      <c r="B3543" s="303"/>
      <c r="C3543" s="303">
        <v>3508</v>
      </c>
      <c r="D3543" s="304">
        <f>INDEX(Method_calculation!$J$161:$L$184,Output_interface!I3543,Output_interface!H3543)</f>
        <v>0</v>
      </c>
      <c r="E3543" s="304">
        <f>INDEX(Method_calculation!$J$194:$L$217,Output_interface!I3543,Output_interface!H3543)</f>
        <v>0</v>
      </c>
      <c r="G3543" s="1">
        <f>VLOOKUP(A3543+1/48,Interface!$B$118:$D$483,3)</f>
        <v>3</v>
      </c>
      <c r="H3543" s="1">
        <f t="shared" si="309"/>
        <v>1</v>
      </c>
      <c r="I3543" s="1">
        <f t="shared" si="308"/>
        <v>4</v>
      </c>
    </row>
    <row r="3544" spans="1:9" x14ac:dyDescent="0.35">
      <c r="A3544" s="321">
        <f t="shared" si="311"/>
        <v>42151.166666658159</v>
      </c>
      <c r="B3544" s="303"/>
      <c r="C3544" s="303">
        <v>3509</v>
      </c>
      <c r="D3544" s="304">
        <f>INDEX(Method_calculation!$J$161:$L$184,Output_interface!I3544,Output_interface!H3544)</f>
        <v>0</v>
      </c>
      <c r="E3544" s="304">
        <f>INDEX(Method_calculation!$J$194:$L$217,Output_interface!I3544,Output_interface!H3544)</f>
        <v>0</v>
      </c>
      <c r="G3544" s="1">
        <f>VLOOKUP(A3544+1/48,Interface!$B$118:$D$483,3)</f>
        <v>3</v>
      </c>
      <c r="H3544" s="1">
        <f t="shared" si="309"/>
        <v>1</v>
      </c>
      <c r="I3544" s="1">
        <f t="shared" si="308"/>
        <v>5</v>
      </c>
    </row>
    <row r="3545" spans="1:9" x14ac:dyDescent="0.35">
      <c r="A3545" s="321">
        <f t="shared" si="311"/>
        <v>42151.208333324823</v>
      </c>
      <c r="B3545" s="303"/>
      <c r="C3545" s="303">
        <v>3510</v>
      </c>
      <c r="D3545" s="304">
        <f>INDEX(Method_calculation!$J$161:$L$184,Output_interface!I3545,Output_interface!H3545)</f>
        <v>0</v>
      </c>
      <c r="E3545" s="304">
        <f>INDEX(Method_calculation!$J$194:$L$217,Output_interface!I3545,Output_interface!H3545)</f>
        <v>0</v>
      </c>
      <c r="G3545" s="1">
        <f>VLOOKUP(A3545+1/48,Interface!$B$118:$D$483,3)</f>
        <v>3</v>
      </c>
      <c r="H3545" s="1">
        <f t="shared" si="309"/>
        <v>1</v>
      </c>
      <c r="I3545" s="1">
        <f t="shared" si="308"/>
        <v>6</v>
      </c>
    </row>
    <row r="3546" spans="1:9" x14ac:dyDescent="0.35">
      <c r="A3546" s="321">
        <f t="shared" si="311"/>
        <v>42151.249999991487</v>
      </c>
      <c r="B3546" s="303"/>
      <c r="C3546" s="303">
        <v>3511</v>
      </c>
      <c r="D3546" s="304">
        <f>INDEX(Method_calculation!$J$161:$L$184,Output_interface!I3546,Output_interface!H3546)</f>
        <v>0</v>
      </c>
      <c r="E3546" s="304">
        <f>INDEX(Method_calculation!$J$194:$L$217,Output_interface!I3546,Output_interface!H3546)</f>
        <v>0</v>
      </c>
      <c r="G3546" s="1">
        <f>VLOOKUP(A3546+1/48,Interface!$B$118:$D$483,3)</f>
        <v>3</v>
      </c>
      <c r="H3546" s="1">
        <f t="shared" si="309"/>
        <v>1</v>
      </c>
      <c r="I3546" s="1">
        <f t="shared" si="308"/>
        <v>7</v>
      </c>
    </row>
    <row r="3547" spans="1:9" x14ac:dyDescent="0.35">
      <c r="A3547" s="321">
        <f t="shared" si="311"/>
        <v>42151.291666658151</v>
      </c>
      <c r="B3547" s="303"/>
      <c r="C3547" s="303">
        <v>3512</v>
      </c>
      <c r="D3547" s="304">
        <f>INDEX(Method_calculation!$J$161:$L$184,Output_interface!I3547,Output_interface!H3547)</f>
        <v>0</v>
      </c>
      <c r="E3547" s="304">
        <f>INDEX(Method_calculation!$J$194:$L$217,Output_interface!I3547,Output_interface!H3547)</f>
        <v>0</v>
      </c>
      <c r="G3547" s="1">
        <f>VLOOKUP(A3547+1/48,Interface!$B$118:$D$483,3)</f>
        <v>3</v>
      </c>
      <c r="H3547" s="1">
        <f t="shared" si="309"/>
        <v>1</v>
      </c>
      <c r="I3547" s="1">
        <f t="shared" si="308"/>
        <v>8</v>
      </c>
    </row>
    <row r="3548" spans="1:9" x14ac:dyDescent="0.35">
      <c r="A3548" s="321">
        <f t="shared" si="311"/>
        <v>42151.333333324816</v>
      </c>
      <c r="B3548" s="303"/>
      <c r="C3548" s="303">
        <v>3513</v>
      </c>
      <c r="D3548" s="304">
        <f>INDEX(Method_calculation!$J$161:$L$184,Output_interface!I3548,Output_interface!H3548)</f>
        <v>0</v>
      </c>
      <c r="E3548" s="304">
        <f>INDEX(Method_calculation!$J$194:$L$217,Output_interface!I3548,Output_interface!H3548)</f>
        <v>0</v>
      </c>
      <c r="G3548" s="1">
        <f>VLOOKUP(A3548+1/48,Interface!$B$118:$D$483,3)</f>
        <v>3</v>
      </c>
      <c r="H3548" s="1">
        <f t="shared" si="309"/>
        <v>1</v>
      </c>
      <c r="I3548" s="1">
        <f t="shared" si="308"/>
        <v>9</v>
      </c>
    </row>
    <row r="3549" spans="1:9" x14ac:dyDescent="0.35">
      <c r="A3549" s="321">
        <f t="shared" si="311"/>
        <v>42151.37499999148</v>
      </c>
      <c r="B3549" s="303"/>
      <c r="C3549" s="303">
        <v>3514</v>
      </c>
      <c r="D3549" s="304">
        <f>INDEX(Method_calculation!$J$161:$L$184,Output_interface!I3549,Output_interface!H3549)</f>
        <v>0</v>
      </c>
      <c r="E3549" s="304">
        <f>INDEX(Method_calculation!$J$194:$L$217,Output_interface!I3549,Output_interface!H3549)</f>
        <v>0</v>
      </c>
      <c r="G3549" s="1">
        <f>VLOOKUP(A3549+1/48,Interface!$B$118:$D$483,3)</f>
        <v>3</v>
      </c>
      <c r="H3549" s="1">
        <f t="shared" si="309"/>
        <v>1</v>
      </c>
      <c r="I3549" s="1">
        <f t="shared" si="308"/>
        <v>10</v>
      </c>
    </row>
    <row r="3550" spans="1:9" x14ac:dyDescent="0.35">
      <c r="A3550" s="321">
        <f t="shared" si="311"/>
        <v>42151.416666658144</v>
      </c>
      <c r="B3550" s="303"/>
      <c r="C3550" s="303">
        <v>3515</v>
      </c>
      <c r="D3550" s="304">
        <f>INDEX(Method_calculation!$J$161:$L$184,Output_interface!I3550,Output_interface!H3550)</f>
        <v>0</v>
      </c>
      <c r="E3550" s="304">
        <f>INDEX(Method_calculation!$J$194:$L$217,Output_interface!I3550,Output_interface!H3550)</f>
        <v>0</v>
      </c>
      <c r="G3550" s="1">
        <f>VLOOKUP(A3550+1/48,Interface!$B$118:$D$483,3)</f>
        <v>3</v>
      </c>
      <c r="H3550" s="1">
        <f t="shared" si="309"/>
        <v>1</v>
      </c>
      <c r="I3550" s="1">
        <f t="shared" si="308"/>
        <v>11</v>
      </c>
    </row>
    <row r="3551" spans="1:9" x14ac:dyDescent="0.35">
      <c r="A3551" s="321">
        <f t="shared" si="311"/>
        <v>42151.458333324808</v>
      </c>
      <c r="B3551" s="303"/>
      <c r="C3551" s="303">
        <v>3516</v>
      </c>
      <c r="D3551" s="304">
        <f>INDEX(Method_calculation!$J$161:$L$184,Output_interface!I3551,Output_interface!H3551)</f>
        <v>0</v>
      </c>
      <c r="E3551" s="304">
        <f>INDEX(Method_calculation!$J$194:$L$217,Output_interface!I3551,Output_interface!H3551)</f>
        <v>0</v>
      </c>
      <c r="G3551" s="1">
        <f>VLOOKUP(A3551+1/48,Interface!$B$118:$D$483,3)</f>
        <v>3</v>
      </c>
      <c r="H3551" s="1">
        <f t="shared" si="309"/>
        <v>1</v>
      </c>
      <c r="I3551" s="1">
        <f t="shared" si="308"/>
        <v>12</v>
      </c>
    </row>
    <row r="3552" spans="1:9" x14ac:dyDescent="0.35">
      <c r="A3552" s="321">
        <f t="shared" si="311"/>
        <v>42151.499999991473</v>
      </c>
      <c r="B3552" s="303"/>
      <c r="C3552" s="303">
        <v>3517</v>
      </c>
      <c r="D3552" s="304">
        <f>INDEX(Method_calculation!$J$161:$L$184,Output_interface!I3552,Output_interface!H3552)</f>
        <v>0</v>
      </c>
      <c r="E3552" s="304">
        <f>INDEX(Method_calculation!$J$194:$L$217,Output_interface!I3552,Output_interface!H3552)</f>
        <v>0</v>
      </c>
      <c r="G3552" s="1">
        <f>VLOOKUP(A3552+1/48,Interface!$B$118:$D$483,3)</f>
        <v>3</v>
      </c>
      <c r="H3552" s="1">
        <f t="shared" si="309"/>
        <v>1</v>
      </c>
      <c r="I3552" s="1">
        <f t="shared" si="308"/>
        <v>13</v>
      </c>
    </row>
    <row r="3553" spans="1:9" x14ac:dyDescent="0.35">
      <c r="A3553" s="321">
        <f t="shared" si="311"/>
        <v>42151.541666658137</v>
      </c>
      <c r="B3553" s="303"/>
      <c r="C3553" s="303">
        <v>3518</v>
      </c>
      <c r="D3553" s="304">
        <f>INDEX(Method_calculation!$J$161:$L$184,Output_interface!I3553,Output_interface!H3553)</f>
        <v>0</v>
      </c>
      <c r="E3553" s="304">
        <f>INDEX(Method_calculation!$J$194:$L$217,Output_interface!I3553,Output_interface!H3553)</f>
        <v>0</v>
      </c>
      <c r="G3553" s="1">
        <f>VLOOKUP(A3553+1/48,Interface!$B$118:$D$483,3)</f>
        <v>3</v>
      </c>
      <c r="H3553" s="1">
        <f t="shared" si="309"/>
        <v>1</v>
      </c>
      <c r="I3553" s="1">
        <f t="shared" si="308"/>
        <v>14</v>
      </c>
    </row>
    <row r="3554" spans="1:9" x14ac:dyDescent="0.35">
      <c r="A3554" s="321">
        <f t="shared" si="311"/>
        <v>42151.583333324801</v>
      </c>
      <c r="B3554" s="303"/>
      <c r="C3554" s="303">
        <v>3519</v>
      </c>
      <c r="D3554" s="304">
        <f>INDEX(Method_calculation!$J$161:$L$184,Output_interface!I3554,Output_interface!H3554)</f>
        <v>0</v>
      </c>
      <c r="E3554" s="304">
        <f>INDEX(Method_calculation!$J$194:$L$217,Output_interface!I3554,Output_interface!H3554)</f>
        <v>0</v>
      </c>
      <c r="G3554" s="1">
        <f>VLOOKUP(A3554+1/48,Interface!$B$118:$D$483,3)</f>
        <v>3</v>
      </c>
      <c r="H3554" s="1">
        <f t="shared" si="309"/>
        <v>1</v>
      </c>
      <c r="I3554" s="1">
        <f t="shared" si="308"/>
        <v>15</v>
      </c>
    </row>
    <row r="3555" spans="1:9" x14ac:dyDescent="0.35">
      <c r="A3555" s="321">
        <f t="shared" si="311"/>
        <v>42151.624999991465</v>
      </c>
      <c r="B3555" s="303"/>
      <c r="C3555" s="303">
        <v>3520</v>
      </c>
      <c r="D3555" s="304">
        <f>INDEX(Method_calculation!$J$161:$L$184,Output_interface!I3555,Output_interface!H3555)</f>
        <v>0</v>
      </c>
      <c r="E3555" s="304">
        <f>INDEX(Method_calculation!$J$194:$L$217,Output_interface!I3555,Output_interface!H3555)</f>
        <v>0</v>
      </c>
      <c r="G3555" s="1">
        <f>VLOOKUP(A3555+1/48,Interface!$B$118:$D$483,3)</f>
        <v>3</v>
      </c>
      <c r="H3555" s="1">
        <f t="shared" si="309"/>
        <v>1</v>
      </c>
      <c r="I3555" s="1">
        <f t="shared" si="308"/>
        <v>16</v>
      </c>
    </row>
    <row r="3556" spans="1:9" x14ac:dyDescent="0.35">
      <c r="A3556" s="321">
        <f t="shared" si="311"/>
        <v>42151.66666665813</v>
      </c>
      <c r="B3556" s="303"/>
      <c r="C3556" s="303">
        <v>3521</v>
      </c>
      <c r="D3556" s="304">
        <f>INDEX(Method_calculation!$J$161:$L$184,Output_interface!I3556,Output_interface!H3556)</f>
        <v>0</v>
      </c>
      <c r="E3556" s="304">
        <f>INDEX(Method_calculation!$J$194:$L$217,Output_interface!I3556,Output_interface!H3556)</f>
        <v>0</v>
      </c>
      <c r="G3556" s="1">
        <f>VLOOKUP(A3556+1/48,Interface!$B$118:$D$483,3)</f>
        <v>3</v>
      </c>
      <c r="H3556" s="1">
        <f t="shared" si="309"/>
        <v>1</v>
      </c>
      <c r="I3556" s="1">
        <f t="shared" ref="I3556:I3619" si="313">MOD(C3556-1,24)+1</f>
        <v>17</v>
      </c>
    </row>
    <row r="3557" spans="1:9" x14ac:dyDescent="0.35">
      <c r="A3557" s="321">
        <f t="shared" si="311"/>
        <v>42151.708333324794</v>
      </c>
      <c r="B3557" s="303"/>
      <c r="C3557" s="303">
        <v>3522</v>
      </c>
      <c r="D3557" s="304">
        <f>INDEX(Method_calculation!$J$161:$L$184,Output_interface!I3557,Output_interface!H3557)</f>
        <v>0</v>
      </c>
      <c r="E3557" s="304">
        <f>INDEX(Method_calculation!$J$194:$L$217,Output_interface!I3557,Output_interface!H3557)</f>
        <v>0</v>
      </c>
      <c r="G3557" s="1">
        <f>VLOOKUP(A3557+1/48,Interface!$B$118:$D$483,3)</f>
        <v>3</v>
      </c>
      <c r="H3557" s="1">
        <f t="shared" ref="H3557:H3620" si="314">IF(G3557=7,3,IF(G3557=6,2,1))</f>
        <v>1</v>
      </c>
      <c r="I3557" s="1">
        <f t="shared" si="313"/>
        <v>18</v>
      </c>
    </row>
    <row r="3558" spans="1:9" x14ac:dyDescent="0.35">
      <c r="A3558" s="321">
        <f t="shared" si="311"/>
        <v>42151.749999991458</v>
      </c>
      <c r="B3558" s="303"/>
      <c r="C3558" s="303">
        <v>3523</v>
      </c>
      <c r="D3558" s="304">
        <f>INDEX(Method_calculation!$J$161:$L$184,Output_interface!I3558,Output_interface!H3558)</f>
        <v>0</v>
      </c>
      <c r="E3558" s="304">
        <f>INDEX(Method_calculation!$J$194:$L$217,Output_interface!I3558,Output_interface!H3558)</f>
        <v>0</v>
      </c>
      <c r="G3558" s="1">
        <f>VLOOKUP(A3558+1/48,Interface!$B$118:$D$483,3)</f>
        <v>3</v>
      </c>
      <c r="H3558" s="1">
        <f t="shared" si="314"/>
        <v>1</v>
      </c>
      <c r="I3558" s="1">
        <f t="shared" si="313"/>
        <v>19</v>
      </c>
    </row>
    <row r="3559" spans="1:9" x14ac:dyDescent="0.35">
      <c r="A3559" s="321">
        <f t="shared" si="311"/>
        <v>42151.791666658122</v>
      </c>
      <c r="B3559" s="303"/>
      <c r="C3559" s="303">
        <v>3524</v>
      </c>
      <c r="D3559" s="304">
        <f>INDEX(Method_calculation!$J$161:$L$184,Output_interface!I3559,Output_interface!H3559)</f>
        <v>0</v>
      </c>
      <c r="E3559" s="304">
        <f>INDEX(Method_calculation!$J$194:$L$217,Output_interface!I3559,Output_interface!H3559)</f>
        <v>0</v>
      </c>
      <c r="G3559" s="1">
        <f>VLOOKUP(A3559+1/48,Interface!$B$118:$D$483,3)</f>
        <v>3</v>
      </c>
      <c r="H3559" s="1">
        <f t="shared" si="314"/>
        <v>1</v>
      </c>
      <c r="I3559" s="1">
        <f t="shared" si="313"/>
        <v>20</v>
      </c>
    </row>
    <row r="3560" spans="1:9" x14ac:dyDescent="0.35">
      <c r="A3560" s="321">
        <f t="shared" si="311"/>
        <v>42151.833333324787</v>
      </c>
      <c r="B3560" s="303"/>
      <c r="C3560" s="303">
        <v>3525</v>
      </c>
      <c r="D3560" s="304">
        <f>INDEX(Method_calculation!$J$161:$L$184,Output_interface!I3560,Output_interface!H3560)</f>
        <v>0</v>
      </c>
      <c r="E3560" s="304">
        <f>INDEX(Method_calculation!$J$194:$L$217,Output_interface!I3560,Output_interface!H3560)</f>
        <v>0</v>
      </c>
      <c r="G3560" s="1">
        <f>VLOOKUP(A3560+1/48,Interface!$B$118:$D$483,3)</f>
        <v>3</v>
      </c>
      <c r="H3560" s="1">
        <f t="shared" si="314"/>
        <v>1</v>
      </c>
      <c r="I3560" s="1">
        <f t="shared" si="313"/>
        <v>21</v>
      </c>
    </row>
    <row r="3561" spans="1:9" x14ac:dyDescent="0.35">
      <c r="A3561" s="321">
        <f t="shared" si="311"/>
        <v>42151.874999991451</v>
      </c>
      <c r="B3561" s="303"/>
      <c r="C3561" s="303">
        <v>3526</v>
      </c>
      <c r="D3561" s="304">
        <f>INDEX(Method_calculation!$J$161:$L$184,Output_interface!I3561,Output_interface!H3561)</f>
        <v>0</v>
      </c>
      <c r="E3561" s="304">
        <f>INDEX(Method_calculation!$J$194:$L$217,Output_interface!I3561,Output_interface!H3561)</f>
        <v>0</v>
      </c>
      <c r="G3561" s="1">
        <f>VLOOKUP(A3561+1/48,Interface!$B$118:$D$483,3)</f>
        <v>3</v>
      </c>
      <c r="H3561" s="1">
        <f t="shared" si="314"/>
        <v>1</v>
      </c>
      <c r="I3561" s="1">
        <f t="shared" si="313"/>
        <v>22</v>
      </c>
    </row>
    <row r="3562" spans="1:9" x14ac:dyDescent="0.35">
      <c r="A3562" s="321">
        <f t="shared" si="311"/>
        <v>42151.916666658115</v>
      </c>
      <c r="B3562" s="303"/>
      <c r="C3562" s="303">
        <v>3527</v>
      </c>
      <c r="D3562" s="304">
        <f>INDEX(Method_calculation!$J$161:$L$184,Output_interface!I3562,Output_interface!H3562)</f>
        <v>0</v>
      </c>
      <c r="E3562" s="304">
        <f>INDEX(Method_calculation!$J$194:$L$217,Output_interface!I3562,Output_interface!H3562)</f>
        <v>0</v>
      </c>
      <c r="G3562" s="1">
        <f>VLOOKUP(A3562+1/48,Interface!$B$118:$D$483,3)</f>
        <v>3</v>
      </c>
      <c r="H3562" s="1">
        <f t="shared" si="314"/>
        <v>1</v>
      </c>
      <c r="I3562" s="1">
        <f t="shared" si="313"/>
        <v>23</v>
      </c>
    </row>
    <row r="3563" spans="1:9" x14ac:dyDescent="0.35">
      <c r="A3563" s="322">
        <f t="shared" si="311"/>
        <v>42151.958333324779</v>
      </c>
      <c r="B3563" s="306"/>
      <c r="C3563" s="306">
        <v>3528</v>
      </c>
      <c r="D3563" s="307">
        <f>INDEX(Method_calculation!$J$161:$L$184,Output_interface!I3563,Output_interface!H3563)</f>
        <v>0</v>
      </c>
      <c r="E3563" s="307">
        <f>INDEX(Method_calculation!$J$194:$L$217,Output_interface!I3563,Output_interface!H3563)</f>
        <v>0</v>
      </c>
      <c r="G3563" s="1">
        <f>VLOOKUP(A3563+1/48,Interface!$B$118:$D$483,3)</f>
        <v>3</v>
      </c>
      <c r="H3563" s="1">
        <f t="shared" si="314"/>
        <v>1</v>
      </c>
      <c r="I3563" s="1">
        <f t="shared" si="313"/>
        <v>24</v>
      </c>
    </row>
    <row r="3564" spans="1:9" x14ac:dyDescent="0.35">
      <c r="A3564" s="299">
        <f t="shared" si="311"/>
        <v>42151.999999991443</v>
      </c>
      <c r="B3564" s="300" t="str">
        <f t="shared" ref="B3564" si="315">INDEX($H$27:$H$29,H3564)</f>
        <v>Workday</v>
      </c>
      <c r="C3564" s="300">
        <v>3529</v>
      </c>
      <c r="D3564" s="301">
        <f>INDEX(Method_calculation!$J$161:$L$184,Output_interface!I3564,Output_interface!H3564)</f>
        <v>0</v>
      </c>
      <c r="E3564" s="301">
        <f>INDEX(Method_calculation!$J$194:$L$217,Output_interface!I3564,Output_interface!H3564)</f>
        <v>0</v>
      </c>
      <c r="G3564" s="1">
        <f>VLOOKUP(A3564+1/48,Interface!$B$118:$D$483,3)</f>
        <v>4</v>
      </c>
      <c r="H3564" s="1">
        <f t="shared" si="314"/>
        <v>1</v>
      </c>
      <c r="I3564" s="1">
        <f t="shared" si="313"/>
        <v>1</v>
      </c>
    </row>
    <row r="3565" spans="1:9" x14ac:dyDescent="0.35">
      <c r="A3565" s="321">
        <f t="shared" si="311"/>
        <v>42152.041666658108</v>
      </c>
      <c r="B3565" s="303"/>
      <c r="C3565" s="303">
        <v>3530</v>
      </c>
      <c r="D3565" s="304">
        <f>INDEX(Method_calculation!$J$161:$L$184,Output_interface!I3565,Output_interface!H3565)</f>
        <v>0</v>
      </c>
      <c r="E3565" s="304">
        <f>INDEX(Method_calculation!$J$194:$L$217,Output_interface!I3565,Output_interface!H3565)</f>
        <v>0</v>
      </c>
      <c r="G3565" s="1">
        <f>VLOOKUP(A3565+1/48,Interface!$B$118:$D$483,3)</f>
        <v>4</v>
      </c>
      <c r="H3565" s="1">
        <f t="shared" si="314"/>
        <v>1</v>
      </c>
      <c r="I3565" s="1">
        <f t="shared" si="313"/>
        <v>2</v>
      </c>
    </row>
    <row r="3566" spans="1:9" x14ac:dyDescent="0.35">
      <c r="A3566" s="321">
        <f t="shared" si="311"/>
        <v>42152.083333324772</v>
      </c>
      <c r="B3566" s="303"/>
      <c r="C3566" s="303">
        <v>3531</v>
      </c>
      <c r="D3566" s="304">
        <f>INDEX(Method_calculation!$J$161:$L$184,Output_interface!I3566,Output_interface!H3566)</f>
        <v>0</v>
      </c>
      <c r="E3566" s="304">
        <f>INDEX(Method_calculation!$J$194:$L$217,Output_interface!I3566,Output_interface!H3566)</f>
        <v>0</v>
      </c>
      <c r="G3566" s="1">
        <f>VLOOKUP(A3566+1/48,Interface!$B$118:$D$483,3)</f>
        <v>4</v>
      </c>
      <c r="H3566" s="1">
        <f t="shared" si="314"/>
        <v>1</v>
      </c>
      <c r="I3566" s="1">
        <f t="shared" si="313"/>
        <v>3</v>
      </c>
    </row>
    <row r="3567" spans="1:9" x14ac:dyDescent="0.35">
      <c r="A3567" s="321">
        <f t="shared" si="311"/>
        <v>42152.124999991436</v>
      </c>
      <c r="B3567" s="303"/>
      <c r="C3567" s="303">
        <v>3532</v>
      </c>
      <c r="D3567" s="304">
        <f>INDEX(Method_calculation!$J$161:$L$184,Output_interface!I3567,Output_interface!H3567)</f>
        <v>0</v>
      </c>
      <c r="E3567" s="304">
        <f>INDEX(Method_calculation!$J$194:$L$217,Output_interface!I3567,Output_interface!H3567)</f>
        <v>0</v>
      </c>
      <c r="G3567" s="1">
        <f>VLOOKUP(A3567+1/48,Interface!$B$118:$D$483,3)</f>
        <v>4</v>
      </c>
      <c r="H3567" s="1">
        <f t="shared" si="314"/>
        <v>1</v>
      </c>
      <c r="I3567" s="1">
        <f t="shared" si="313"/>
        <v>4</v>
      </c>
    </row>
    <row r="3568" spans="1:9" x14ac:dyDescent="0.35">
      <c r="A3568" s="321">
        <f t="shared" si="311"/>
        <v>42152.1666666581</v>
      </c>
      <c r="B3568" s="303"/>
      <c r="C3568" s="303">
        <v>3533</v>
      </c>
      <c r="D3568" s="304">
        <f>INDEX(Method_calculation!$J$161:$L$184,Output_interface!I3568,Output_interface!H3568)</f>
        <v>0</v>
      </c>
      <c r="E3568" s="304">
        <f>INDEX(Method_calculation!$J$194:$L$217,Output_interface!I3568,Output_interface!H3568)</f>
        <v>0</v>
      </c>
      <c r="G3568" s="1">
        <f>VLOOKUP(A3568+1/48,Interface!$B$118:$D$483,3)</f>
        <v>4</v>
      </c>
      <c r="H3568" s="1">
        <f t="shared" si="314"/>
        <v>1</v>
      </c>
      <c r="I3568" s="1">
        <f t="shared" si="313"/>
        <v>5</v>
      </c>
    </row>
    <row r="3569" spans="1:9" x14ac:dyDescent="0.35">
      <c r="A3569" s="321">
        <f t="shared" si="311"/>
        <v>42152.208333324765</v>
      </c>
      <c r="B3569" s="303"/>
      <c r="C3569" s="303">
        <v>3534</v>
      </c>
      <c r="D3569" s="304">
        <f>INDEX(Method_calculation!$J$161:$L$184,Output_interface!I3569,Output_interface!H3569)</f>
        <v>0</v>
      </c>
      <c r="E3569" s="304">
        <f>INDEX(Method_calculation!$J$194:$L$217,Output_interface!I3569,Output_interface!H3569)</f>
        <v>0</v>
      </c>
      <c r="G3569" s="1">
        <f>VLOOKUP(A3569+1/48,Interface!$B$118:$D$483,3)</f>
        <v>4</v>
      </c>
      <c r="H3569" s="1">
        <f t="shared" si="314"/>
        <v>1</v>
      </c>
      <c r="I3569" s="1">
        <f t="shared" si="313"/>
        <v>6</v>
      </c>
    </row>
    <row r="3570" spans="1:9" x14ac:dyDescent="0.35">
      <c r="A3570" s="321">
        <f t="shared" si="311"/>
        <v>42152.249999991429</v>
      </c>
      <c r="B3570" s="303"/>
      <c r="C3570" s="303">
        <v>3535</v>
      </c>
      <c r="D3570" s="304">
        <f>INDEX(Method_calculation!$J$161:$L$184,Output_interface!I3570,Output_interface!H3570)</f>
        <v>0</v>
      </c>
      <c r="E3570" s="304">
        <f>INDEX(Method_calculation!$J$194:$L$217,Output_interface!I3570,Output_interface!H3570)</f>
        <v>0</v>
      </c>
      <c r="G3570" s="1">
        <f>VLOOKUP(A3570+1/48,Interface!$B$118:$D$483,3)</f>
        <v>4</v>
      </c>
      <c r="H3570" s="1">
        <f t="shared" si="314"/>
        <v>1</v>
      </c>
      <c r="I3570" s="1">
        <f t="shared" si="313"/>
        <v>7</v>
      </c>
    </row>
    <row r="3571" spans="1:9" x14ac:dyDescent="0.35">
      <c r="A3571" s="321">
        <f t="shared" si="311"/>
        <v>42152.291666658093</v>
      </c>
      <c r="B3571" s="303"/>
      <c r="C3571" s="303">
        <v>3536</v>
      </c>
      <c r="D3571" s="304">
        <f>INDEX(Method_calculation!$J$161:$L$184,Output_interface!I3571,Output_interface!H3571)</f>
        <v>0</v>
      </c>
      <c r="E3571" s="304">
        <f>INDEX(Method_calculation!$J$194:$L$217,Output_interface!I3571,Output_interface!H3571)</f>
        <v>0</v>
      </c>
      <c r="G3571" s="1">
        <f>VLOOKUP(A3571+1/48,Interface!$B$118:$D$483,3)</f>
        <v>4</v>
      </c>
      <c r="H3571" s="1">
        <f t="shared" si="314"/>
        <v>1</v>
      </c>
      <c r="I3571" s="1">
        <f t="shared" si="313"/>
        <v>8</v>
      </c>
    </row>
    <row r="3572" spans="1:9" x14ac:dyDescent="0.35">
      <c r="A3572" s="321">
        <f t="shared" si="311"/>
        <v>42152.333333324757</v>
      </c>
      <c r="B3572" s="303"/>
      <c r="C3572" s="303">
        <v>3537</v>
      </c>
      <c r="D3572" s="304">
        <f>INDEX(Method_calculation!$J$161:$L$184,Output_interface!I3572,Output_interface!H3572)</f>
        <v>0</v>
      </c>
      <c r="E3572" s="304">
        <f>INDEX(Method_calculation!$J$194:$L$217,Output_interface!I3572,Output_interface!H3572)</f>
        <v>0</v>
      </c>
      <c r="G3572" s="1">
        <f>VLOOKUP(A3572+1/48,Interface!$B$118:$D$483,3)</f>
        <v>4</v>
      </c>
      <c r="H3572" s="1">
        <f t="shared" si="314"/>
        <v>1</v>
      </c>
      <c r="I3572" s="1">
        <f t="shared" si="313"/>
        <v>9</v>
      </c>
    </row>
    <row r="3573" spans="1:9" x14ac:dyDescent="0.35">
      <c r="A3573" s="321">
        <f t="shared" si="311"/>
        <v>42152.374999991422</v>
      </c>
      <c r="B3573" s="303"/>
      <c r="C3573" s="303">
        <v>3538</v>
      </c>
      <c r="D3573" s="304">
        <f>INDEX(Method_calculation!$J$161:$L$184,Output_interface!I3573,Output_interface!H3573)</f>
        <v>0</v>
      </c>
      <c r="E3573" s="304">
        <f>INDEX(Method_calculation!$J$194:$L$217,Output_interface!I3573,Output_interface!H3573)</f>
        <v>0</v>
      </c>
      <c r="G3573" s="1">
        <f>VLOOKUP(A3573+1/48,Interface!$B$118:$D$483,3)</f>
        <v>4</v>
      </c>
      <c r="H3573" s="1">
        <f t="shared" si="314"/>
        <v>1</v>
      </c>
      <c r="I3573" s="1">
        <f t="shared" si="313"/>
        <v>10</v>
      </c>
    </row>
    <row r="3574" spans="1:9" x14ac:dyDescent="0.35">
      <c r="A3574" s="321">
        <f t="shared" si="311"/>
        <v>42152.416666658086</v>
      </c>
      <c r="B3574" s="303"/>
      <c r="C3574" s="303">
        <v>3539</v>
      </c>
      <c r="D3574" s="304">
        <f>INDEX(Method_calculation!$J$161:$L$184,Output_interface!I3574,Output_interface!H3574)</f>
        <v>0</v>
      </c>
      <c r="E3574" s="304">
        <f>INDEX(Method_calculation!$J$194:$L$217,Output_interface!I3574,Output_interface!H3574)</f>
        <v>0</v>
      </c>
      <c r="G3574" s="1">
        <f>VLOOKUP(A3574+1/48,Interface!$B$118:$D$483,3)</f>
        <v>4</v>
      </c>
      <c r="H3574" s="1">
        <f t="shared" si="314"/>
        <v>1</v>
      </c>
      <c r="I3574" s="1">
        <f t="shared" si="313"/>
        <v>11</v>
      </c>
    </row>
    <row r="3575" spans="1:9" x14ac:dyDescent="0.35">
      <c r="A3575" s="321">
        <f t="shared" si="311"/>
        <v>42152.45833332475</v>
      </c>
      <c r="B3575" s="303"/>
      <c r="C3575" s="303">
        <v>3540</v>
      </c>
      <c r="D3575" s="304">
        <f>INDEX(Method_calculation!$J$161:$L$184,Output_interface!I3575,Output_interface!H3575)</f>
        <v>0</v>
      </c>
      <c r="E3575" s="304">
        <f>INDEX(Method_calculation!$J$194:$L$217,Output_interface!I3575,Output_interface!H3575)</f>
        <v>0</v>
      </c>
      <c r="G3575" s="1">
        <f>VLOOKUP(A3575+1/48,Interface!$B$118:$D$483,3)</f>
        <v>4</v>
      </c>
      <c r="H3575" s="1">
        <f t="shared" si="314"/>
        <v>1</v>
      </c>
      <c r="I3575" s="1">
        <f t="shared" si="313"/>
        <v>12</v>
      </c>
    </row>
    <row r="3576" spans="1:9" x14ac:dyDescent="0.35">
      <c r="A3576" s="321">
        <f t="shared" si="311"/>
        <v>42152.499999991414</v>
      </c>
      <c r="B3576" s="303"/>
      <c r="C3576" s="303">
        <v>3541</v>
      </c>
      <c r="D3576" s="304">
        <f>INDEX(Method_calculation!$J$161:$L$184,Output_interface!I3576,Output_interface!H3576)</f>
        <v>0</v>
      </c>
      <c r="E3576" s="304">
        <f>INDEX(Method_calculation!$J$194:$L$217,Output_interface!I3576,Output_interface!H3576)</f>
        <v>0</v>
      </c>
      <c r="G3576" s="1">
        <f>VLOOKUP(A3576+1/48,Interface!$B$118:$D$483,3)</f>
        <v>4</v>
      </c>
      <c r="H3576" s="1">
        <f t="shared" si="314"/>
        <v>1</v>
      </c>
      <c r="I3576" s="1">
        <f t="shared" si="313"/>
        <v>13</v>
      </c>
    </row>
    <row r="3577" spans="1:9" x14ac:dyDescent="0.35">
      <c r="A3577" s="321">
        <f t="shared" si="311"/>
        <v>42152.541666658079</v>
      </c>
      <c r="B3577" s="303"/>
      <c r="C3577" s="303">
        <v>3542</v>
      </c>
      <c r="D3577" s="304">
        <f>INDEX(Method_calculation!$J$161:$L$184,Output_interface!I3577,Output_interface!H3577)</f>
        <v>0</v>
      </c>
      <c r="E3577" s="304">
        <f>INDEX(Method_calculation!$J$194:$L$217,Output_interface!I3577,Output_interface!H3577)</f>
        <v>0</v>
      </c>
      <c r="G3577" s="1">
        <f>VLOOKUP(A3577+1/48,Interface!$B$118:$D$483,3)</f>
        <v>4</v>
      </c>
      <c r="H3577" s="1">
        <f t="shared" si="314"/>
        <v>1</v>
      </c>
      <c r="I3577" s="1">
        <f t="shared" si="313"/>
        <v>14</v>
      </c>
    </row>
    <row r="3578" spans="1:9" x14ac:dyDescent="0.35">
      <c r="A3578" s="321">
        <f t="shared" si="311"/>
        <v>42152.583333324743</v>
      </c>
      <c r="B3578" s="303"/>
      <c r="C3578" s="303">
        <v>3543</v>
      </c>
      <c r="D3578" s="304">
        <f>INDEX(Method_calculation!$J$161:$L$184,Output_interface!I3578,Output_interface!H3578)</f>
        <v>0</v>
      </c>
      <c r="E3578" s="304">
        <f>INDEX(Method_calculation!$J$194:$L$217,Output_interface!I3578,Output_interface!H3578)</f>
        <v>0</v>
      </c>
      <c r="G3578" s="1">
        <f>VLOOKUP(A3578+1/48,Interface!$B$118:$D$483,3)</f>
        <v>4</v>
      </c>
      <c r="H3578" s="1">
        <f t="shared" si="314"/>
        <v>1</v>
      </c>
      <c r="I3578" s="1">
        <f t="shared" si="313"/>
        <v>15</v>
      </c>
    </row>
    <row r="3579" spans="1:9" x14ac:dyDescent="0.35">
      <c r="A3579" s="321">
        <f t="shared" si="311"/>
        <v>42152.624999991407</v>
      </c>
      <c r="B3579" s="303"/>
      <c r="C3579" s="303">
        <v>3544</v>
      </c>
      <c r="D3579" s="304">
        <f>INDEX(Method_calculation!$J$161:$L$184,Output_interface!I3579,Output_interface!H3579)</f>
        <v>0</v>
      </c>
      <c r="E3579" s="304">
        <f>INDEX(Method_calculation!$J$194:$L$217,Output_interface!I3579,Output_interface!H3579)</f>
        <v>0</v>
      </c>
      <c r="G3579" s="1">
        <f>VLOOKUP(A3579+1/48,Interface!$B$118:$D$483,3)</f>
        <v>4</v>
      </c>
      <c r="H3579" s="1">
        <f t="shared" si="314"/>
        <v>1</v>
      </c>
      <c r="I3579" s="1">
        <f t="shared" si="313"/>
        <v>16</v>
      </c>
    </row>
    <row r="3580" spans="1:9" x14ac:dyDescent="0.35">
      <c r="A3580" s="321">
        <f t="shared" si="311"/>
        <v>42152.666666658071</v>
      </c>
      <c r="B3580" s="303"/>
      <c r="C3580" s="303">
        <v>3545</v>
      </c>
      <c r="D3580" s="304">
        <f>INDEX(Method_calculation!$J$161:$L$184,Output_interface!I3580,Output_interface!H3580)</f>
        <v>0</v>
      </c>
      <c r="E3580" s="304">
        <f>INDEX(Method_calculation!$J$194:$L$217,Output_interface!I3580,Output_interface!H3580)</f>
        <v>0</v>
      </c>
      <c r="G3580" s="1">
        <f>VLOOKUP(A3580+1/48,Interface!$B$118:$D$483,3)</f>
        <v>4</v>
      </c>
      <c r="H3580" s="1">
        <f t="shared" si="314"/>
        <v>1</v>
      </c>
      <c r="I3580" s="1">
        <f t="shared" si="313"/>
        <v>17</v>
      </c>
    </row>
    <row r="3581" spans="1:9" x14ac:dyDescent="0.35">
      <c r="A3581" s="321">
        <f t="shared" si="311"/>
        <v>42152.708333324736</v>
      </c>
      <c r="B3581" s="303"/>
      <c r="C3581" s="303">
        <v>3546</v>
      </c>
      <c r="D3581" s="304">
        <f>INDEX(Method_calculation!$J$161:$L$184,Output_interface!I3581,Output_interface!H3581)</f>
        <v>0</v>
      </c>
      <c r="E3581" s="304">
        <f>INDEX(Method_calculation!$J$194:$L$217,Output_interface!I3581,Output_interface!H3581)</f>
        <v>0</v>
      </c>
      <c r="G3581" s="1">
        <f>VLOOKUP(A3581+1/48,Interface!$B$118:$D$483,3)</f>
        <v>4</v>
      </c>
      <c r="H3581" s="1">
        <f t="shared" si="314"/>
        <v>1</v>
      </c>
      <c r="I3581" s="1">
        <f t="shared" si="313"/>
        <v>18</v>
      </c>
    </row>
    <row r="3582" spans="1:9" x14ac:dyDescent="0.35">
      <c r="A3582" s="321">
        <f t="shared" si="311"/>
        <v>42152.7499999914</v>
      </c>
      <c r="B3582" s="303"/>
      <c r="C3582" s="303">
        <v>3547</v>
      </c>
      <c r="D3582" s="304">
        <f>INDEX(Method_calculation!$J$161:$L$184,Output_interface!I3582,Output_interface!H3582)</f>
        <v>0</v>
      </c>
      <c r="E3582" s="304">
        <f>INDEX(Method_calculation!$J$194:$L$217,Output_interface!I3582,Output_interface!H3582)</f>
        <v>0</v>
      </c>
      <c r="G3582" s="1">
        <f>VLOOKUP(A3582+1/48,Interface!$B$118:$D$483,3)</f>
        <v>4</v>
      </c>
      <c r="H3582" s="1">
        <f t="shared" si="314"/>
        <v>1</v>
      </c>
      <c r="I3582" s="1">
        <f t="shared" si="313"/>
        <v>19</v>
      </c>
    </row>
    <row r="3583" spans="1:9" x14ac:dyDescent="0.35">
      <c r="A3583" s="321">
        <f t="shared" si="311"/>
        <v>42152.791666658064</v>
      </c>
      <c r="B3583" s="303"/>
      <c r="C3583" s="303">
        <v>3548</v>
      </c>
      <c r="D3583" s="304">
        <f>INDEX(Method_calculation!$J$161:$L$184,Output_interface!I3583,Output_interface!H3583)</f>
        <v>0</v>
      </c>
      <c r="E3583" s="304">
        <f>INDEX(Method_calculation!$J$194:$L$217,Output_interface!I3583,Output_interface!H3583)</f>
        <v>0</v>
      </c>
      <c r="G3583" s="1">
        <f>VLOOKUP(A3583+1/48,Interface!$B$118:$D$483,3)</f>
        <v>4</v>
      </c>
      <c r="H3583" s="1">
        <f t="shared" si="314"/>
        <v>1</v>
      </c>
      <c r="I3583" s="1">
        <f t="shared" si="313"/>
        <v>20</v>
      </c>
    </row>
    <row r="3584" spans="1:9" x14ac:dyDescent="0.35">
      <c r="A3584" s="321">
        <f t="shared" si="311"/>
        <v>42152.833333324728</v>
      </c>
      <c r="B3584" s="303"/>
      <c r="C3584" s="303">
        <v>3549</v>
      </c>
      <c r="D3584" s="304">
        <f>INDEX(Method_calculation!$J$161:$L$184,Output_interface!I3584,Output_interface!H3584)</f>
        <v>0</v>
      </c>
      <c r="E3584" s="304">
        <f>INDEX(Method_calculation!$J$194:$L$217,Output_interface!I3584,Output_interface!H3584)</f>
        <v>0</v>
      </c>
      <c r="G3584" s="1">
        <f>VLOOKUP(A3584+1/48,Interface!$B$118:$D$483,3)</f>
        <v>4</v>
      </c>
      <c r="H3584" s="1">
        <f t="shared" si="314"/>
        <v>1</v>
      </c>
      <c r="I3584" s="1">
        <f t="shared" si="313"/>
        <v>21</v>
      </c>
    </row>
    <row r="3585" spans="1:9" x14ac:dyDescent="0.35">
      <c r="A3585" s="321">
        <f t="shared" si="311"/>
        <v>42152.874999991393</v>
      </c>
      <c r="B3585" s="303"/>
      <c r="C3585" s="303">
        <v>3550</v>
      </c>
      <c r="D3585" s="304">
        <f>INDEX(Method_calculation!$J$161:$L$184,Output_interface!I3585,Output_interface!H3585)</f>
        <v>0</v>
      </c>
      <c r="E3585" s="304">
        <f>INDEX(Method_calculation!$J$194:$L$217,Output_interface!I3585,Output_interface!H3585)</f>
        <v>0</v>
      </c>
      <c r="G3585" s="1">
        <f>VLOOKUP(A3585+1/48,Interface!$B$118:$D$483,3)</f>
        <v>4</v>
      </c>
      <c r="H3585" s="1">
        <f t="shared" si="314"/>
        <v>1</v>
      </c>
      <c r="I3585" s="1">
        <f t="shared" si="313"/>
        <v>22</v>
      </c>
    </row>
    <row r="3586" spans="1:9" x14ac:dyDescent="0.35">
      <c r="A3586" s="321">
        <f t="shared" si="311"/>
        <v>42152.916666658057</v>
      </c>
      <c r="B3586" s="303"/>
      <c r="C3586" s="303">
        <v>3551</v>
      </c>
      <c r="D3586" s="304">
        <f>INDEX(Method_calculation!$J$161:$L$184,Output_interface!I3586,Output_interface!H3586)</f>
        <v>0</v>
      </c>
      <c r="E3586" s="304">
        <f>INDEX(Method_calculation!$J$194:$L$217,Output_interface!I3586,Output_interface!H3586)</f>
        <v>0</v>
      </c>
      <c r="G3586" s="1">
        <f>VLOOKUP(A3586+1/48,Interface!$B$118:$D$483,3)</f>
        <v>4</v>
      </c>
      <c r="H3586" s="1">
        <f t="shared" si="314"/>
        <v>1</v>
      </c>
      <c r="I3586" s="1">
        <f t="shared" si="313"/>
        <v>23</v>
      </c>
    </row>
    <row r="3587" spans="1:9" x14ac:dyDescent="0.35">
      <c r="A3587" s="322">
        <f t="shared" si="311"/>
        <v>42152.958333324721</v>
      </c>
      <c r="B3587" s="306"/>
      <c r="C3587" s="306">
        <v>3552</v>
      </c>
      <c r="D3587" s="307">
        <f>INDEX(Method_calculation!$J$161:$L$184,Output_interface!I3587,Output_interface!H3587)</f>
        <v>0</v>
      </c>
      <c r="E3587" s="307">
        <f>INDEX(Method_calculation!$J$194:$L$217,Output_interface!I3587,Output_interface!H3587)</f>
        <v>0</v>
      </c>
      <c r="G3587" s="1">
        <f>VLOOKUP(A3587+1/48,Interface!$B$118:$D$483,3)</f>
        <v>4</v>
      </c>
      <c r="H3587" s="1">
        <f t="shared" si="314"/>
        <v>1</v>
      </c>
      <c r="I3587" s="1">
        <f t="shared" si="313"/>
        <v>24</v>
      </c>
    </row>
    <row r="3588" spans="1:9" x14ac:dyDescent="0.35">
      <c r="A3588" s="299">
        <f t="shared" si="311"/>
        <v>42152.999999991385</v>
      </c>
      <c r="B3588" s="300" t="str">
        <f t="shared" ref="B3588" si="316">INDEX($H$27:$H$29,H3588)</f>
        <v>Workday</v>
      </c>
      <c r="C3588" s="300">
        <v>3553</v>
      </c>
      <c r="D3588" s="301">
        <f>INDEX(Method_calculation!$J$161:$L$184,Output_interface!I3588,Output_interface!H3588)</f>
        <v>0</v>
      </c>
      <c r="E3588" s="301">
        <f>INDEX(Method_calculation!$J$194:$L$217,Output_interface!I3588,Output_interface!H3588)</f>
        <v>0</v>
      </c>
      <c r="G3588" s="1">
        <f>VLOOKUP(A3588+1/48,Interface!$B$118:$D$483,3)</f>
        <v>5</v>
      </c>
      <c r="H3588" s="1">
        <f t="shared" si="314"/>
        <v>1</v>
      </c>
      <c r="I3588" s="1">
        <f t="shared" si="313"/>
        <v>1</v>
      </c>
    </row>
    <row r="3589" spans="1:9" x14ac:dyDescent="0.35">
      <c r="A3589" s="321">
        <f t="shared" si="311"/>
        <v>42153.04166665805</v>
      </c>
      <c r="B3589" s="303"/>
      <c r="C3589" s="303">
        <v>3554</v>
      </c>
      <c r="D3589" s="304">
        <f>INDEX(Method_calculation!$J$161:$L$184,Output_interface!I3589,Output_interface!H3589)</f>
        <v>0</v>
      </c>
      <c r="E3589" s="304">
        <f>INDEX(Method_calculation!$J$194:$L$217,Output_interface!I3589,Output_interface!H3589)</f>
        <v>0</v>
      </c>
      <c r="G3589" s="1">
        <f>VLOOKUP(A3589+1/48,Interface!$B$118:$D$483,3)</f>
        <v>5</v>
      </c>
      <c r="H3589" s="1">
        <f t="shared" si="314"/>
        <v>1</v>
      </c>
      <c r="I3589" s="1">
        <f t="shared" si="313"/>
        <v>2</v>
      </c>
    </row>
    <row r="3590" spans="1:9" x14ac:dyDescent="0.35">
      <c r="A3590" s="321">
        <f t="shared" si="311"/>
        <v>42153.083333324714</v>
      </c>
      <c r="B3590" s="303"/>
      <c r="C3590" s="303">
        <v>3555</v>
      </c>
      <c r="D3590" s="304">
        <f>INDEX(Method_calculation!$J$161:$L$184,Output_interface!I3590,Output_interface!H3590)</f>
        <v>0</v>
      </c>
      <c r="E3590" s="304">
        <f>INDEX(Method_calculation!$J$194:$L$217,Output_interface!I3590,Output_interface!H3590)</f>
        <v>0</v>
      </c>
      <c r="G3590" s="1">
        <f>VLOOKUP(A3590+1/48,Interface!$B$118:$D$483,3)</f>
        <v>5</v>
      </c>
      <c r="H3590" s="1">
        <f t="shared" si="314"/>
        <v>1</v>
      </c>
      <c r="I3590" s="1">
        <f t="shared" si="313"/>
        <v>3</v>
      </c>
    </row>
    <row r="3591" spans="1:9" x14ac:dyDescent="0.35">
      <c r="A3591" s="321">
        <f t="shared" si="311"/>
        <v>42153.124999991378</v>
      </c>
      <c r="B3591" s="303"/>
      <c r="C3591" s="303">
        <v>3556</v>
      </c>
      <c r="D3591" s="304">
        <f>INDEX(Method_calculation!$J$161:$L$184,Output_interface!I3591,Output_interface!H3591)</f>
        <v>0</v>
      </c>
      <c r="E3591" s="304">
        <f>INDEX(Method_calculation!$J$194:$L$217,Output_interface!I3591,Output_interface!H3591)</f>
        <v>0</v>
      </c>
      <c r="G3591" s="1">
        <f>VLOOKUP(A3591+1/48,Interface!$B$118:$D$483,3)</f>
        <v>5</v>
      </c>
      <c r="H3591" s="1">
        <f t="shared" si="314"/>
        <v>1</v>
      </c>
      <c r="I3591" s="1">
        <f t="shared" si="313"/>
        <v>4</v>
      </c>
    </row>
    <row r="3592" spans="1:9" x14ac:dyDescent="0.35">
      <c r="A3592" s="321">
        <f t="shared" si="311"/>
        <v>42153.166666658042</v>
      </c>
      <c r="B3592" s="303"/>
      <c r="C3592" s="303">
        <v>3557</v>
      </c>
      <c r="D3592" s="304">
        <f>INDEX(Method_calculation!$J$161:$L$184,Output_interface!I3592,Output_interface!H3592)</f>
        <v>0</v>
      </c>
      <c r="E3592" s="304">
        <f>INDEX(Method_calculation!$J$194:$L$217,Output_interface!I3592,Output_interface!H3592)</f>
        <v>0</v>
      </c>
      <c r="G3592" s="1">
        <f>VLOOKUP(A3592+1/48,Interface!$B$118:$D$483,3)</f>
        <v>5</v>
      </c>
      <c r="H3592" s="1">
        <f t="shared" si="314"/>
        <v>1</v>
      </c>
      <c r="I3592" s="1">
        <f t="shared" si="313"/>
        <v>5</v>
      </c>
    </row>
    <row r="3593" spans="1:9" x14ac:dyDescent="0.35">
      <c r="A3593" s="321">
        <f t="shared" si="311"/>
        <v>42153.208333324706</v>
      </c>
      <c r="B3593" s="303"/>
      <c r="C3593" s="303">
        <v>3558</v>
      </c>
      <c r="D3593" s="304">
        <f>INDEX(Method_calculation!$J$161:$L$184,Output_interface!I3593,Output_interface!H3593)</f>
        <v>0</v>
      </c>
      <c r="E3593" s="304">
        <f>INDEX(Method_calculation!$J$194:$L$217,Output_interface!I3593,Output_interface!H3593)</f>
        <v>0</v>
      </c>
      <c r="G3593" s="1">
        <f>VLOOKUP(A3593+1/48,Interface!$B$118:$D$483,3)</f>
        <v>5</v>
      </c>
      <c r="H3593" s="1">
        <f t="shared" si="314"/>
        <v>1</v>
      </c>
      <c r="I3593" s="1">
        <f t="shared" si="313"/>
        <v>6</v>
      </c>
    </row>
    <row r="3594" spans="1:9" x14ac:dyDescent="0.35">
      <c r="A3594" s="321">
        <f t="shared" si="311"/>
        <v>42153.249999991371</v>
      </c>
      <c r="B3594" s="303"/>
      <c r="C3594" s="303">
        <v>3559</v>
      </c>
      <c r="D3594" s="304">
        <f>INDEX(Method_calculation!$J$161:$L$184,Output_interface!I3594,Output_interface!H3594)</f>
        <v>0</v>
      </c>
      <c r="E3594" s="304">
        <f>INDEX(Method_calculation!$J$194:$L$217,Output_interface!I3594,Output_interface!H3594)</f>
        <v>0</v>
      </c>
      <c r="G3594" s="1">
        <f>VLOOKUP(A3594+1/48,Interface!$B$118:$D$483,3)</f>
        <v>5</v>
      </c>
      <c r="H3594" s="1">
        <f t="shared" si="314"/>
        <v>1</v>
      </c>
      <c r="I3594" s="1">
        <f t="shared" si="313"/>
        <v>7</v>
      </c>
    </row>
    <row r="3595" spans="1:9" x14ac:dyDescent="0.35">
      <c r="A3595" s="321">
        <f t="shared" si="311"/>
        <v>42153.291666658035</v>
      </c>
      <c r="B3595" s="303"/>
      <c r="C3595" s="303">
        <v>3560</v>
      </c>
      <c r="D3595" s="304">
        <f>INDEX(Method_calculation!$J$161:$L$184,Output_interface!I3595,Output_interface!H3595)</f>
        <v>0</v>
      </c>
      <c r="E3595" s="304">
        <f>INDEX(Method_calculation!$J$194:$L$217,Output_interface!I3595,Output_interface!H3595)</f>
        <v>0</v>
      </c>
      <c r="G3595" s="1">
        <f>VLOOKUP(A3595+1/48,Interface!$B$118:$D$483,3)</f>
        <v>5</v>
      </c>
      <c r="H3595" s="1">
        <f t="shared" si="314"/>
        <v>1</v>
      </c>
      <c r="I3595" s="1">
        <f t="shared" si="313"/>
        <v>8</v>
      </c>
    </row>
    <row r="3596" spans="1:9" x14ac:dyDescent="0.35">
      <c r="A3596" s="321">
        <f t="shared" si="311"/>
        <v>42153.333333324699</v>
      </c>
      <c r="B3596" s="303"/>
      <c r="C3596" s="303">
        <v>3561</v>
      </c>
      <c r="D3596" s="304">
        <f>INDEX(Method_calculation!$J$161:$L$184,Output_interface!I3596,Output_interface!H3596)</f>
        <v>0</v>
      </c>
      <c r="E3596" s="304">
        <f>INDEX(Method_calculation!$J$194:$L$217,Output_interface!I3596,Output_interface!H3596)</f>
        <v>0</v>
      </c>
      <c r="G3596" s="1">
        <f>VLOOKUP(A3596+1/48,Interface!$B$118:$D$483,3)</f>
        <v>5</v>
      </c>
      <c r="H3596" s="1">
        <f t="shared" si="314"/>
        <v>1</v>
      </c>
      <c r="I3596" s="1">
        <f t="shared" si="313"/>
        <v>9</v>
      </c>
    </row>
    <row r="3597" spans="1:9" x14ac:dyDescent="0.35">
      <c r="A3597" s="321">
        <f t="shared" si="311"/>
        <v>42153.374999991363</v>
      </c>
      <c r="B3597" s="303"/>
      <c r="C3597" s="303">
        <v>3562</v>
      </c>
      <c r="D3597" s="304">
        <f>INDEX(Method_calculation!$J$161:$L$184,Output_interface!I3597,Output_interface!H3597)</f>
        <v>0</v>
      </c>
      <c r="E3597" s="304">
        <f>INDEX(Method_calculation!$J$194:$L$217,Output_interface!I3597,Output_interface!H3597)</f>
        <v>0</v>
      </c>
      <c r="G3597" s="1">
        <f>VLOOKUP(A3597+1/48,Interface!$B$118:$D$483,3)</f>
        <v>5</v>
      </c>
      <c r="H3597" s="1">
        <f t="shared" si="314"/>
        <v>1</v>
      </c>
      <c r="I3597" s="1">
        <f t="shared" si="313"/>
        <v>10</v>
      </c>
    </row>
    <row r="3598" spans="1:9" x14ac:dyDescent="0.35">
      <c r="A3598" s="321">
        <f t="shared" si="311"/>
        <v>42153.416666658028</v>
      </c>
      <c r="B3598" s="303"/>
      <c r="C3598" s="303">
        <v>3563</v>
      </c>
      <c r="D3598" s="304">
        <f>INDEX(Method_calculation!$J$161:$L$184,Output_interface!I3598,Output_interface!H3598)</f>
        <v>0</v>
      </c>
      <c r="E3598" s="304">
        <f>INDEX(Method_calculation!$J$194:$L$217,Output_interface!I3598,Output_interface!H3598)</f>
        <v>0</v>
      </c>
      <c r="G3598" s="1">
        <f>VLOOKUP(A3598+1/48,Interface!$B$118:$D$483,3)</f>
        <v>5</v>
      </c>
      <c r="H3598" s="1">
        <f t="shared" si="314"/>
        <v>1</v>
      </c>
      <c r="I3598" s="1">
        <f t="shared" si="313"/>
        <v>11</v>
      </c>
    </row>
    <row r="3599" spans="1:9" x14ac:dyDescent="0.35">
      <c r="A3599" s="321">
        <f t="shared" si="311"/>
        <v>42153.458333324692</v>
      </c>
      <c r="B3599" s="303"/>
      <c r="C3599" s="303">
        <v>3564</v>
      </c>
      <c r="D3599" s="304">
        <f>INDEX(Method_calculation!$J$161:$L$184,Output_interface!I3599,Output_interface!H3599)</f>
        <v>0</v>
      </c>
      <c r="E3599" s="304">
        <f>INDEX(Method_calculation!$J$194:$L$217,Output_interface!I3599,Output_interface!H3599)</f>
        <v>0</v>
      </c>
      <c r="G3599" s="1">
        <f>VLOOKUP(A3599+1/48,Interface!$B$118:$D$483,3)</f>
        <v>5</v>
      </c>
      <c r="H3599" s="1">
        <f t="shared" si="314"/>
        <v>1</v>
      </c>
      <c r="I3599" s="1">
        <f t="shared" si="313"/>
        <v>12</v>
      </c>
    </row>
    <row r="3600" spans="1:9" x14ac:dyDescent="0.35">
      <c r="A3600" s="321">
        <f t="shared" ref="A3600:A3663" si="317">+A3599+1/24</f>
        <v>42153.499999991356</v>
      </c>
      <c r="B3600" s="303"/>
      <c r="C3600" s="303">
        <v>3565</v>
      </c>
      <c r="D3600" s="304">
        <f>INDEX(Method_calculation!$J$161:$L$184,Output_interface!I3600,Output_interface!H3600)</f>
        <v>0</v>
      </c>
      <c r="E3600" s="304">
        <f>INDEX(Method_calculation!$J$194:$L$217,Output_interface!I3600,Output_interface!H3600)</f>
        <v>0</v>
      </c>
      <c r="G3600" s="1">
        <f>VLOOKUP(A3600+1/48,Interface!$B$118:$D$483,3)</f>
        <v>5</v>
      </c>
      <c r="H3600" s="1">
        <f t="shared" si="314"/>
        <v>1</v>
      </c>
      <c r="I3600" s="1">
        <f t="shared" si="313"/>
        <v>13</v>
      </c>
    </row>
    <row r="3601" spans="1:9" x14ac:dyDescent="0.35">
      <c r="A3601" s="321">
        <f t="shared" si="317"/>
        <v>42153.54166665802</v>
      </c>
      <c r="B3601" s="303"/>
      <c r="C3601" s="303">
        <v>3566</v>
      </c>
      <c r="D3601" s="304">
        <f>INDEX(Method_calculation!$J$161:$L$184,Output_interface!I3601,Output_interface!H3601)</f>
        <v>0</v>
      </c>
      <c r="E3601" s="304">
        <f>INDEX(Method_calculation!$J$194:$L$217,Output_interface!I3601,Output_interface!H3601)</f>
        <v>0</v>
      </c>
      <c r="G3601" s="1">
        <f>VLOOKUP(A3601+1/48,Interface!$B$118:$D$483,3)</f>
        <v>5</v>
      </c>
      <c r="H3601" s="1">
        <f t="shared" si="314"/>
        <v>1</v>
      </c>
      <c r="I3601" s="1">
        <f t="shared" si="313"/>
        <v>14</v>
      </c>
    </row>
    <row r="3602" spans="1:9" x14ac:dyDescent="0.35">
      <c r="A3602" s="321">
        <f t="shared" si="317"/>
        <v>42153.583333324685</v>
      </c>
      <c r="B3602" s="303"/>
      <c r="C3602" s="303">
        <v>3567</v>
      </c>
      <c r="D3602" s="304">
        <f>INDEX(Method_calculation!$J$161:$L$184,Output_interface!I3602,Output_interface!H3602)</f>
        <v>0</v>
      </c>
      <c r="E3602" s="304">
        <f>INDEX(Method_calculation!$J$194:$L$217,Output_interface!I3602,Output_interface!H3602)</f>
        <v>0</v>
      </c>
      <c r="G3602" s="1">
        <f>VLOOKUP(A3602+1/48,Interface!$B$118:$D$483,3)</f>
        <v>5</v>
      </c>
      <c r="H3602" s="1">
        <f t="shared" si="314"/>
        <v>1</v>
      </c>
      <c r="I3602" s="1">
        <f t="shared" si="313"/>
        <v>15</v>
      </c>
    </row>
    <row r="3603" spans="1:9" x14ac:dyDescent="0.35">
      <c r="A3603" s="321">
        <f t="shared" si="317"/>
        <v>42153.624999991349</v>
      </c>
      <c r="B3603" s="303"/>
      <c r="C3603" s="303">
        <v>3568</v>
      </c>
      <c r="D3603" s="304">
        <f>INDEX(Method_calculation!$J$161:$L$184,Output_interface!I3603,Output_interface!H3603)</f>
        <v>0</v>
      </c>
      <c r="E3603" s="304">
        <f>INDEX(Method_calculation!$J$194:$L$217,Output_interface!I3603,Output_interface!H3603)</f>
        <v>0</v>
      </c>
      <c r="G3603" s="1">
        <f>VLOOKUP(A3603+1/48,Interface!$B$118:$D$483,3)</f>
        <v>5</v>
      </c>
      <c r="H3603" s="1">
        <f t="shared" si="314"/>
        <v>1</v>
      </c>
      <c r="I3603" s="1">
        <f t="shared" si="313"/>
        <v>16</v>
      </c>
    </row>
    <row r="3604" spans="1:9" x14ac:dyDescent="0.35">
      <c r="A3604" s="321">
        <f t="shared" si="317"/>
        <v>42153.666666658013</v>
      </c>
      <c r="B3604" s="303"/>
      <c r="C3604" s="303">
        <v>3569</v>
      </c>
      <c r="D3604" s="304">
        <f>INDEX(Method_calculation!$J$161:$L$184,Output_interface!I3604,Output_interface!H3604)</f>
        <v>0</v>
      </c>
      <c r="E3604" s="304">
        <f>INDEX(Method_calculation!$J$194:$L$217,Output_interface!I3604,Output_interface!H3604)</f>
        <v>0</v>
      </c>
      <c r="G3604" s="1">
        <f>VLOOKUP(A3604+1/48,Interface!$B$118:$D$483,3)</f>
        <v>5</v>
      </c>
      <c r="H3604" s="1">
        <f t="shared" si="314"/>
        <v>1</v>
      </c>
      <c r="I3604" s="1">
        <f t="shared" si="313"/>
        <v>17</v>
      </c>
    </row>
    <row r="3605" spans="1:9" x14ac:dyDescent="0.35">
      <c r="A3605" s="321">
        <f t="shared" si="317"/>
        <v>42153.708333324677</v>
      </c>
      <c r="B3605" s="303"/>
      <c r="C3605" s="303">
        <v>3570</v>
      </c>
      <c r="D3605" s="304">
        <f>INDEX(Method_calculation!$J$161:$L$184,Output_interface!I3605,Output_interface!H3605)</f>
        <v>0</v>
      </c>
      <c r="E3605" s="304">
        <f>INDEX(Method_calculation!$J$194:$L$217,Output_interface!I3605,Output_interface!H3605)</f>
        <v>0</v>
      </c>
      <c r="G3605" s="1">
        <f>VLOOKUP(A3605+1/48,Interface!$B$118:$D$483,3)</f>
        <v>5</v>
      </c>
      <c r="H3605" s="1">
        <f t="shared" si="314"/>
        <v>1</v>
      </c>
      <c r="I3605" s="1">
        <f t="shared" si="313"/>
        <v>18</v>
      </c>
    </row>
    <row r="3606" spans="1:9" x14ac:dyDescent="0.35">
      <c r="A3606" s="321">
        <f t="shared" si="317"/>
        <v>42153.749999991342</v>
      </c>
      <c r="B3606" s="303"/>
      <c r="C3606" s="303">
        <v>3571</v>
      </c>
      <c r="D3606" s="304">
        <f>INDEX(Method_calculation!$J$161:$L$184,Output_interface!I3606,Output_interface!H3606)</f>
        <v>0</v>
      </c>
      <c r="E3606" s="304">
        <f>INDEX(Method_calculation!$J$194:$L$217,Output_interface!I3606,Output_interface!H3606)</f>
        <v>0</v>
      </c>
      <c r="G3606" s="1">
        <f>VLOOKUP(A3606+1/48,Interface!$B$118:$D$483,3)</f>
        <v>5</v>
      </c>
      <c r="H3606" s="1">
        <f t="shared" si="314"/>
        <v>1</v>
      </c>
      <c r="I3606" s="1">
        <f t="shared" si="313"/>
        <v>19</v>
      </c>
    </row>
    <row r="3607" spans="1:9" x14ac:dyDescent="0.35">
      <c r="A3607" s="321">
        <f t="shared" si="317"/>
        <v>42153.791666658006</v>
      </c>
      <c r="B3607" s="303"/>
      <c r="C3607" s="303">
        <v>3572</v>
      </c>
      <c r="D3607" s="304">
        <f>INDEX(Method_calculation!$J$161:$L$184,Output_interface!I3607,Output_interface!H3607)</f>
        <v>0</v>
      </c>
      <c r="E3607" s="304">
        <f>INDEX(Method_calculation!$J$194:$L$217,Output_interface!I3607,Output_interface!H3607)</f>
        <v>0</v>
      </c>
      <c r="G3607" s="1">
        <f>VLOOKUP(A3607+1/48,Interface!$B$118:$D$483,3)</f>
        <v>5</v>
      </c>
      <c r="H3607" s="1">
        <f t="shared" si="314"/>
        <v>1</v>
      </c>
      <c r="I3607" s="1">
        <f t="shared" si="313"/>
        <v>20</v>
      </c>
    </row>
    <row r="3608" spans="1:9" x14ac:dyDescent="0.35">
      <c r="A3608" s="321">
        <f t="shared" si="317"/>
        <v>42153.83333332467</v>
      </c>
      <c r="B3608" s="303"/>
      <c r="C3608" s="303">
        <v>3573</v>
      </c>
      <c r="D3608" s="304">
        <f>INDEX(Method_calculation!$J$161:$L$184,Output_interface!I3608,Output_interface!H3608)</f>
        <v>0</v>
      </c>
      <c r="E3608" s="304">
        <f>INDEX(Method_calculation!$J$194:$L$217,Output_interface!I3608,Output_interface!H3608)</f>
        <v>0</v>
      </c>
      <c r="G3608" s="1">
        <f>VLOOKUP(A3608+1/48,Interface!$B$118:$D$483,3)</f>
        <v>5</v>
      </c>
      <c r="H3608" s="1">
        <f t="shared" si="314"/>
        <v>1</v>
      </c>
      <c r="I3608" s="1">
        <f t="shared" si="313"/>
        <v>21</v>
      </c>
    </row>
    <row r="3609" spans="1:9" x14ac:dyDescent="0.35">
      <c r="A3609" s="321">
        <f t="shared" si="317"/>
        <v>42153.874999991334</v>
      </c>
      <c r="B3609" s="303"/>
      <c r="C3609" s="303">
        <v>3574</v>
      </c>
      <c r="D3609" s="304">
        <f>INDEX(Method_calculation!$J$161:$L$184,Output_interface!I3609,Output_interface!H3609)</f>
        <v>0</v>
      </c>
      <c r="E3609" s="304">
        <f>INDEX(Method_calculation!$J$194:$L$217,Output_interface!I3609,Output_interface!H3609)</f>
        <v>0</v>
      </c>
      <c r="G3609" s="1">
        <f>VLOOKUP(A3609+1/48,Interface!$B$118:$D$483,3)</f>
        <v>5</v>
      </c>
      <c r="H3609" s="1">
        <f t="shared" si="314"/>
        <v>1</v>
      </c>
      <c r="I3609" s="1">
        <f t="shared" si="313"/>
        <v>22</v>
      </c>
    </row>
    <row r="3610" spans="1:9" x14ac:dyDescent="0.35">
      <c r="A3610" s="321">
        <f t="shared" si="317"/>
        <v>42153.916666657999</v>
      </c>
      <c r="B3610" s="303"/>
      <c r="C3610" s="303">
        <v>3575</v>
      </c>
      <c r="D3610" s="304">
        <f>INDEX(Method_calculation!$J$161:$L$184,Output_interface!I3610,Output_interface!H3610)</f>
        <v>0</v>
      </c>
      <c r="E3610" s="304">
        <f>INDEX(Method_calculation!$J$194:$L$217,Output_interface!I3610,Output_interface!H3610)</f>
        <v>0</v>
      </c>
      <c r="G3610" s="1">
        <f>VLOOKUP(A3610+1/48,Interface!$B$118:$D$483,3)</f>
        <v>5</v>
      </c>
      <c r="H3610" s="1">
        <f t="shared" si="314"/>
        <v>1</v>
      </c>
      <c r="I3610" s="1">
        <f t="shared" si="313"/>
        <v>23</v>
      </c>
    </row>
    <row r="3611" spans="1:9" x14ac:dyDescent="0.35">
      <c r="A3611" s="322">
        <f t="shared" si="317"/>
        <v>42153.958333324663</v>
      </c>
      <c r="B3611" s="306"/>
      <c r="C3611" s="306">
        <v>3576</v>
      </c>
      <c r="D3611" s="307">
        <f>INDEX(Method_calculation!$J$161:$L$184,Output_interface!I3611,Output_interface!H3611)</f>
        <v>0</v>
      </c>
      <c r="E3611" s="307">
        <f>INDEX(Method_calculation!$J$194:$L$217,Output_interface!I3611,Output_interface!H3611)</f>
        <v>0</v>
      </c>
      <c r="G3611" s="1">
        <f>VLOOKUP(A3611+1/48,Interface!$B$118:$D$483,3)</f>
        <v>5</v>
      </c>
      <c r="H3611" s="1">
        <f t="shared" si="314"/>
        <v>1</v>
      </c>
      <c r="I3611" s="1">
        <f t="shared" si="313"/>
        <v>24</v>
      </c>
    </row>
    <row r="3612" spans="1:9" x14ac:dyDescent="0.35">
      <c r="A3612" s="299">
        <f t="shared" si="317"/>
        <v>42153.999999991327</v>
      </c>
      <c r="B3612" s="300" t="str">
        <f t="shared" ref="B3612" si="318">INDEX($H$27:$H$29,H3612)</f>
        <v>Saturday</v>
      </c>
      <c r="C3612" s="300">
        <v>3577</v>
      </c>
      <c r="D3612" s="301">
        <f>INDEX(Method_calculation!$J$161:$L$184,Output_interface!I3612,Output_interface!H3612)</f>
        <v>0</v>
      </c>
      <c r="E3612" s="301">
        <f>INDEX(Method_calculation!$J$194:$L$217,Output_interface!I3612,Output_interface!H3612)</f>
        <v>0</v>
      </c>
      <c r="G3612" s="1">
        <f>VLOOKUP(A3612+1/48,Interface!$B$118:$D$483,3)</f>
        <v>6</v>
      </c>
      <c r="H3612" s="1">
        <f t="shared" si="314"/>
        <v>2</v>
      </c>
      <c r="I3612" s="1">
        <f t="shared" si="313"/>
        <v>1</v>
      </c>
    </row>
    <row r="3613" spans="1:9" x14ac:dyDescent="0.35">
      <c r="A3613" s="321">
        <f t="shared" si="317"/>
        <v>42154.041666657991</v>
      </c>
      <c r="B3613" s="303"/>
      <c r="C3613" s="303">
        <v>3578</v>
      </c>
      <c r="D3613" s="304">
        <f>INDEX(Method_calculation!$J$161:$L$184,Output_interface!I3613,Output_interface!H3613)</f>
        <v>0</v>
      </c>
      <c r="E3613" s="304">
        <f>INDEX(Method_calculation!$J$194:$L$217,Output_interface!I3613,Output_interface!H3613)</f>
        <v>0</v>
      </c>
      <c r="G3613" s="1">
        <f>VLOOKUP(A3613+1/48,Interface!$B$118:$D$483,3)</f>
        <v>6</v>
      </c>
      <c r="H3613" s="1">
        <f t="shared" si="314"/>
        <v>2</v>
      </c>
      <c r="I3613" s="1">
        <f t="shared" si="313"/>
        <v>2</v>
      </c>
    </row>
    <row r="3614" spans="1:9" x14ac:dyDescent="0.35">
      <c r="A3614" s="321">
        <f t="shared" si="317"/>
        <v>42154.083333324656</v>
      </c>
      <c r="B3614" s="303"/>
      <c r="C3614" s="303">
        <v>3579</v>
      </c>
      <c r="D3614" s="304">
        <f>INDEX(Method_calculation!$J$161:$L$184,Output_interface!I3614,Output_interface!H3614)</f>
        <v>0</v>
      </c>
      <c r="E3614" s="304">
        <f>INDEX(Method_calculation!$J$194:$L$217,Output_interface!I3614,Output_interface!H3614)</f>
        <v>0</v>
      </c>
      <c r="G3614" s="1">
        <f>VLOOKUP(A3614+1/48,Interface!$B$118:$D$483,3)</f>
        <v>6</v>
      </c>
      <c r="H3614" s="1">
        <f t="shared" si="314"/>
        <v>2</v>
      </c>
      <c r="I3614" s="1">
        <f t="shared" si="313"/>
        <v>3</v>
      </c>
    </row>
    <row r="3615" spans="1:9" x14ac:dyDescent="0.35">
      <c r="A3615" s="321">
        <f t="shared" si="317"/>
        <v>42154.12499999132</v>
      </c>
      <c r="B3615" s="303"/>
      <c r="C3615" s="303">
        <v>3580</v>
      </c>
      <c r="D3615" s="304">
        <f>INDEX(Method_calculation!$J$161:$L$184,Output_interface!I3615,Output_interface!H3615)</f>
        <v>0</v>
      </c>
      <c r="E3615" s="304">
        <f>INDEX(Method_calculation!$J$194:$L$217,Output_interface!I3615,Output_interface!H3615)</f>
        <v>0</v>
      </c>
      <c r="G3615" s="1">
        <f>VLOOKUP(A3615+1/48,Interface!$B$118:$D$483,3)</f>
        <v>6</v>
      </c>
      <c r="H3615" s="1">
        <f t="shared" si="314"/>
        <v>2</v>
      </c>
      <c r="I3615" s="1">
        <f t="shared" si="313"/>
        <v>4</v>
      </c>
    </row>
    <row r="3616" spans="1:9" x14ac:dyDescent="0.35">
      <c r="A3616" s="321">
        <f t="shared" si="317"/>
        <v>42154.166666657984</v>
      </c>
      <c r="B3616" s="303"/>
      <c r="C3616" s="303">
        <v>3581</v>
      </c>
      <c r="D3616" s="304">
        <f>INDEX(Method_calculation!$J$161:$L$184,Output_interface!I3616,Output_interface!H3616)</f>
        <v>0</v>
      </c>
      <c r="E3616" s="304">
        <f>INDEX(Method_calculation!$J$194:$L$217,Output_interface!I3616,Output_interface!H3616)</f>
        <v>0</v>
      </c>
      <c r="G3616" s="1">
        <f>VLOOKUP(A3616+1/48,Interface!$B$118:$D$483,3)</f>
        <v>6</v>
      </c>
      <c r="H3616" s="1">
        <f t="shared" si="314"/>
        <v>2</v>
      </c>
      <c r="I3616" s="1">
        <f t="shared" si="313"/>
        <v>5</v>
      </c>
    </row>
    <row r="3617" spans="1:9" x14ac:dyDescent="0.35">
      <c r="A3617" s="321">
        <f t="shared" si="317"/>
        <v>42154.208333324648</v>
      </c>
      <c r="B3617" s="303"/>
      <c r="C3617" s="303">
        <v>3582</v>
      </c>
      <c r="D3617" s="304">
        <f>INDEX(Method_calculation!$J$161:$L$184,Output_interface!I3617,Output_interface!H3617)</f>
        <v>0</v>
      </c>
      <c r="E3617" s="304">
        <f>INDEX(Method_calculation!$J$194:$L$217,Output_interface!I3617,Output_interface!H3617)</f>
        <v>0</v>
      </c>
      <c r="G3617" s="1">
        <f>VLOOKUP(A3617+1/48,Interface!$B$118:$D$483,3)</f>
        <v>6</v>
      </c>
      <c r="H3617" s="1">
        <f t="shared" si="314"/>
        <v>2</v>
      </c>
      <c r="I3617" s="1">
        <f t="shared" si="313"/>
        <v>6</v>
      </c>
    </row>
    <row r="3618" spans="1:9" x14ac:dyDescent="0.35">
      <c r="A3618" s="321">
        <f t="shared" si="317"/>
        <v>42154.249999991313</v>
      </c>
      <c r="B3618" s="303"/>
      <c r="C3618" s="303">
        <v>3583</v>
      </c>
      <c r="D3618" s="304">
        <f>INDEX(Method_calculation!$J$161:$L$184,Output_interface!I3618,Output_interface!H3618)</f>
        <v>0</v>
      </c>
      <c r="E3618" s="304">
        <f>INDEX(Method_calculation!$J$194:$L$217,Output_interface!I3618,Output_interface!H3618)</f>
        <v>0</v>
      </c>
      <c r="G3618" s="1">
        <f>VLOOKUP(A3618+1/48,Interface!$B$118:$D$483,3)</f>
        <v>6</v>
      </c>
      <c r="H3618" s="1">
        <f t="shared" si="314"/>
        <v>2</v>
      </c>
      <c r="I3618" s="1">
        <f t="shared" si="313"/>
        <v>7</v>
      </c>
    </row>
    <row r="3619" spans="1:9" x14ac:dyDescent="0.35">
      <c r="A3619" s="321">
        <f t="shared" si="317"/>
        <v>42154.291666657977</v>
      </c>
      <c r="B3619" s="303"/>
      <c r="C3619" s="303">
        <v>3584</v>
      </c>
      <c r="D3619" s="304">
        <f>INDEX(Method_calculation!$J$161:$L$184,Output_interface!I3619,Output_interface!H3619)</f>
        <v>0</v>
      </c>
      <c r="E3619" s="304">
        <f>INDEX(Method_calculation!$J$194:$L$217,Output_interface!I3619,Output_interface!H3619)</f>
        <v>0</v>
      </c>
      <c r="G3619" s="1">
        <f>VLOOKUP(A3619+1/48,Interface!$B$118:$D$483,3)</f>
        <v>6</v>
      </c>
      <c r="H3619" s="1">
        <f t="shared" si="314"/>
        <v>2</v>
      </c>
      <c r="I3619" s="1">
        <f t="shared" si="313"/>
        <v>8</v>
      </c>
    </row>
    <row r="3620" spans="1:9" x14ac:dyDescent="0.35">
      <c r="A3620" s="321">
        <f t="shared" si="317"/>
        <v>42154.333333324641</v>
      </c>
      <c r="B3620" s="303"/>
      <c r="C3620" s="303">
        <v>3585</v>
      </c>
      <c r="D3620" s="304">
        <f>INDEX(Method_calculation!$J$161:$L$184,Output_interface!I3620,Output_interface!H3620)</f>
        <v>0</v>
      </c>
      <c r="E3620" s="304">
        <f>INDEX(Method_calculation!$J$194:$L$217,Output_interface!I3620,Output_interface!H3620)</f>
        <v>0</v>
      </c>
      <c r="G3620" s="1">
        <f>VLOOKUP(A3620+1/48,Interface!$B$118:$D$483,3)</f>
        <v>6</v>
      </c>
      <c r="H3620" s="1">
        <f t="shared" si="314"/>
        <v>2</v>
      </c>
      <c r="I3620" s="1">
        <f t="shared" ref="I3620:I3683" si="319">MOD(C3620-1,24)+1</f>
        <v>9</v>
      </c>
    </row>
    <row r="3621" spans="1:9" x14ac:dyDescent="0.35">
      <c r="A3621" s="321">
        <f t="shared" si="317"/>
        <v>42154.374999991305</v>
      </c>
      <c r="B3621" s="303"/>
      <c r="C3621" s="303">
        <v>3586</v>
      </c>
      <c r="D3621" s="304">
        <f>INDEX(Method_calculation!$J$161:$L$184,Output_interface!I3621,Output_interface!H3621)</f>
        <v>0</v>
      </c>
      <c r="E3621" s="304">
        <f>INDEX(Method_calculation!$J$194:$L$217,Output_interface!I3621,Output_interface!H3621)</f>
        <v>0</v>
      </c>
      <c r="G3621" s="1">
        <f>VLOOKUP(A3621+1/48,Interface!$B$118:$D$483,3)</f>
        <v>6</v>
      </c>
      <c r="H3621" s="1">
        <f t="shared" ref="H3621:H3684" si="320">IF(G3621=7,3,IF(G3621=6,2,1))</f>
        <v>2</v>
      </c>
      <c r="I3621" s="1">
        <f t="shared" si="319"/>
        <v>10</v>
      </c>
    </row>
    <row r="3622" spans="1:9" x14ac:dyDescent="0.35">
      <c r="A3622" s="321">
        <f t="shared" si="317"/>
        <v>42154.416666657969</v>
      </c>
      <c r="B3622" s="303"/>
      <c r="C3622" s="303">
        <v>3587</v>
      </c>
      <c r="D3622" s="304">
        <f>INDEX(Method_calculation!$J$161:$L$184,Output_interface!I3622,Output_interface!H3622)</f>
        <v>0</v>
      </c>
      <c r="E3622" s="304">
        <f>INDEX(Method_calculation!$J$194:$L$217,Output_interface!I3622,Output_interface!H3622)</f>
        <v>0</v>
      </c>
      <c r="G3622" s="1">
        <f>VLOOKUP(A3622+1/48,Interface!$B$118:$D$483,3)</f>
        <v>6</v>
      </c>
      <c r="H3622" s="1">
        <f t="shared" si="320"/>
        <v>2</v>
      </c>
      <c r="I3622" s="1">
        <f t="shared" si="319"/>
        <v>11</v>
      </c>
    </row>
    <row r="3623" spans="1:9" x14ac:dyDescent="0.35">
      <c r="A3623" s="321">
        <f t="shared" si="317"/>
        <v>42154.458333324634</v>
      </c>
      <c r="B3623" s="303"/>
      <c r="C3623" s="303">
        <v>3588</v>
      </c>
      <c r="D3623" s="304">
        <f>INDEX(Method_calculation!$J$161:$L$184,Output_interface!I3623,Output_interface!H3623)</f>
        <v>0</v>
      </c>
      <c r="E3623" s="304">
        <f>INDEX(Method_calculation!$J$194:$L$217,Output_interface!I3623,Output_interface!H3623)</f>
        <v>0</v>
      </c>
      <c r="G3623" s="1">
        <f>VLOOKUP(A3623+1/48,Interface!$B$118:$D$483,3)</f>
        <v>6</v>
      </c>
      <c r="H3623" s="1">
        <f t="shared" si="320"/>
        <v>2</v>
      </c>
      <c r="I3623" s="1">
        <f t="shared" si="319"/>
        <v>12</v>
      </c>
    </row>
    <row r="3624" spans="1:9" x14ac:dyDescent="0.35">
      <c r="A3624" s="321">
        <f t="shared" si="317"/>
        <v>42154.499999991298</v>
      </c>
      <c r="B3624" s="303"/>
      <c r="C3624" s="303">
        <v>3589</v>
      </c>
      <c r="D3624" s="304">
        <f>INDEX(Method_calculation!$J$161:$L$184,Output_interface!I3624,Output_interface!H3624)</f>
        <v>0</v>
      </c>
      <c r="E3624" s="304">
        <f>INDEX(Method_calculation!$J$194:$L$217,Output_interface!I3624,Output_interface!H3624)</f>
        <v>0</v>
      </c>
      <c r="G3624" s="1">
        <f>VLOOKUP(A3624+1/48,Interface!$B$118:$D$483,3)</f>
        <v>6</v>
      </c>
      <c r="H3624" s="1">
        <f t="shared" si="320"/>
        <v>2</v>
      </c>
      <c r="I3624" s="1">
        <f t="shared" si="319"/>
        <v>13</v>
      </c>
    </row>
    <row r="3625" spans="1:9" x14ac:dyDescent="0.35">
      <c r="A3625" s="321">
        <f t="shared" si="317"/>
        <v>42154.541666657962</v>
      </c>
      <c r="B3625" s="303"/>
      <c r="C3625" s="303">
        <v>3590</v>
      </c>
      <c r="D3625" s="304">
        <f>INDEX(Method_calculation!$J$161:$L$184,Output_interface!I3625,Output_interface!H3625)</f>
        <v>0</v>
      </c>
      <c r="E3625" s="304">
        <f>INDEX(Method_calculation!$J$194:$L$217,Output_interface!I3625,Output_interface!H3625)</f>
        <v>0</v>
      </c>
      <c r="G3625" s="1">
        <f>VLOOKUP(A3625+1/48,Interface!$B$118:$D$483,3)</f>
        <v>6</v>
      </c>
      <c r="H3625" s="1">
        <f t="shared" si="320"/>
        <v>2</v>
      </c>
      <c r="I3625" s="1">
        <f t="shared" si="319"/>
        <v>14</v>
      </c>
    </row>
    <row r="3626" spans="1:9" x14ac:dyDescent="0.35">
      <c r="A3626" s="321">
        <f t="shared" si="317"/>
        <v>42154.583333324626</v>
      </c>
      <c r="B3626" s="303"/>
      <c r="C3626" s="303">
        <v>3591</v>
      </c>
      <c r="D3626" s="304">
        <f>INDEX(Method_calculation!$J$161:$L$184,Output_interface!I3626,Output_interface!H3626)</f>
        <v>0</v>
      </c>
      <c r="E3626" s="304">
        <f>INDEX(Method_calculation!$J$194:$L$217,Output_interface!I3626,Output_interface!H3626)</f>
        <v>0</v>
      </c>
      <c r="G3626" s="1">
        <f>VLOOKUP(A3626+1/48,Interface!$B$118:$D$483,3)</f>
        <v>6</v>
      </c>
      <c r="H3626" s="1">
        <f t="shared" si="320"/>
        <v>2</v>
      </c>
      <c r="I3626" s="1">
        <f t="shared" si="319"/>
        <v>15</v>
      </c>
    </row>
    <row r="3627" spans="1:9" x14ac:dyDescent="0.35">
      <c r="A3627" s="321">
        <f t="shared" si="317"/>
        <v>42154.624999991291</v>
      </c>
      <c r="B3627" s="303"/>
      <c r="C3627" s="303">
        <v>3592</v>
      </c>
      <c r="D3627" s="304">
        <f>INDEX(Method_calculation!$J$161:$L$184,Output_interface!I3627,Output_interface!H3627)</f>
        <v>0</v>
      </c>
      <c r="E3627" s="304">
        <f>INDEX(Method_calculation!$J$194:$L$217,Output_interface!I3627,Output_interface!H3627)</f>
        <v>0</v>
      </c>
      <c r="G3627" s="1">
        <f>VLOOKUP(A3627+1/48,Interface!$B$118:$D$483,3)</f>
        <v>6</v>
      </c>
      <c r="H3627" s="1">
        <f t="shared" si="320"/>
        <v>2</v>
      </c>
      <c r="I3627" s="1">
        <f t="shared" si="319"/>
        <v>16</v>
      </c>
    </row>
    <row r="3628" spans="1:9" x14ac:dyDescent="0.35">
      <c r="A3628" s="321">
        <f t="shared" si="317"/>
        <v>42154.666666657955</v>
      </c>
      <c r="B3628" s="303"/>
      <c r="C3628" s="303">
        <v>3593</v>
      </c>
      <c r="D3628" s="304">
        <f>INDEX(Method_calculation!$J$161:$L$184,Output_interface!I3628,Output_interface!H3628)</f>
        <v>0</v>
      </c>
      <c r="E3628" s="304">
        <f>INDEX(Method_calculation!$J$194:$L$217,Output_interface!I3628,Output_interface!H3628)</f>
        <v>0</v>
      </c>
      <c r="G3628" s="1">
        <f>VLOOKUP(A3628+1/48,Interface!$B$118:$D$483,3)</f>
        <v>6</v>
      </c>
      <c r="H3628" s="1">
        <f t="shared" si="320"/>
        <v>2</v>
      </c>
      <c r="I3628" s="1">
        <f t="shared" si="319"/>
        <v>17</v>
      </c>
    </row>
    <row r="3629" spans="1:9" x14ac:dyDescent="0.35">
      <c r="A3629" s="321">
        <f t="shared" si="317"/>
        <v>42154.708333324619</v>
      </c>
      <c r="B3629" s="303"/>
      <c r="C3629" s="303">
        <v>3594</v>
      </c>
      <c r="D3629" s="304">
        <f>INDEX(Method_calculation!$J$161:$L$184,Output_interface!I3629,Output_interface!H3629)</f>
        <v>0</v>
      </c>
      <c r="E3629" s="304">
        <f>INDEX(Method_calculation!$J$194:$L$217,Output_interface!I3629,Output_interface!H3629)</f>
        <v>0</v>
      </c>
      <c r="G3629" s="1">
        <f>VLOOKUP(A3629+1/48,Interface!$B$118:$D$483,3)</f>
        <v>6</v>
      </c>
      <c r="H3629" s="1">
        <f t="shared" si="320"/>
        <v>2</v>
      </c>
      <c r="I3629" s="1">
        <f t="shared" si="319"/>
        <v>18</v>
      </c>
    </row>
    <row r="3630" spans="1:9" x14ac:dyDescent="0.35">
      <c r="A3630" s="321">
        <f t="shared" si="317"/>
        <v>42154.749999991283</v>
      </c>
      <c r="B3630" s="303"/>
      <c r="C3630" s="303">
        <v>3595</v>
      </c>
      <c r="D3630" s="304">
        <f>INDEX(Method_calculation!$J$161:$L$184,Output_interface!I3630,Output_interface!H3630)</f>
        <v>0</v>
      </c>
      <c r="E3630" s="304">
        <f>INDEX(Method_calculation!$J$194:$L$217,Output_interface!I3630,Output_interface!H3630)</f>
        <v>0</v>
      </c>
      <c r="G3630" s="1">
        <f>VLOOKUP(A3630+1/48,Interface!$B$118:$D$483,3)</f>
        <v>6</v>
      </c>
      <c r="H3630" s="1">
        <f t="shared" si="320"/>
        <v>2</v>
      </c>
      <c r="I3630" s="1">
        <f t="shared" si="319"/>
        <v>19</v>
      </c>
    </row>
    <row r="3631" spans="1:9" x14ac:dyDescent="0.35">
      <c r="A3631" s="321">
        <f t="shared" si="317"/>
        <v>42154.791666657948</v>
      </c>
      <c r="B3631" s="303"/>
      <c r="C3631" s="303">
        <v>3596</v>
      </c>
      <c r="D3631" s="304">
        <f>INDEX(Method_calculation!$J$161:$L$184,Output_interface!I3631,Output_interface!H3631)</f>
        <v>0</v>
      </c>
      <c r="E3631" s="304">
        <f>INDEX(Method_calculation!$J$194:$L$217,Output_interface!I3631,Output_interface!H3631)</f>
        <v>0</v>
      </c>
      <c r="G3631" s="1">
        <f>VLOOKUP(A3631+1/48,Interface!$B$118:$D$483,3)</f>
        <v>6</v>
      </c>
      <c r="H3631" s="1">
        <f t="shared" si="320"/>
        <v>2</v>
      </c>
      <c r="I3631" s="1">
        <f t="shared" si="319"/>
        <v>20</v>
      </c>
    </row>
    <row r="3632" spans="1:9" x14ac:dyDescent="0.35">
      <c r="A3632" s="321">
        <f t="shared" si="317"/>
        <v>42154.833333324612</v>
      </c>
      <c r="B3632" s="303"/>
      <c r="C3632" s="303">
        <v>3597</v>
      </c>
      <c r="D3632" s="304">
        <f>INDEX(Method_calculation!$J$161:$L$184,Output_interface!I3632,Output_interface!H3632)</f>
        <v>0</v>
      </c>
      <c r="E3632" s="304">
        <f>INDEX(Method_calculation!$J$194:$L$217,Output_interface!I3632,Output_interface!H3632)</f>
        <v>0</v>
      </c>
      <c r="G3632" s="1">
        <f>VLOOKUP(A3632+1/48,Interface!$B$118:$D$483,3)</f>
        <v>6</v>
      </c>
      <c r="H3632" s="1">
        <f t="shared" si="320"/>
        <v>2</v>
      </c>
      <c r="I3632" s="1">
        <f t="shared" si="319"/>
        <v>21</v>
      </c>
    </row>
    <row r="3633" spans="1:9" x14ac:dyDescent="0.35">
      <c r="A3633" s="321">
        <f t="shared" si="317"/>
        <v>42154.874999991276</v>
      </c>
      <c r="B3633" s="303"/>
      <c r="C3633" s="303">
        <v>3598</v>
      </c>
      <c r="D3633" s="304">
        <f>INDEX(Method_calculation!$J$161:$L$184,Output_interface!I3633,Output_interface!H3633)</f>
        <v>0</v>
      </c>
      <c r="E3633" s="304">
        <f>INDEX(Method_calculation!$J$194:$L$217,Output_interface!I3633,Output_interface!H3633)</f>
        <v>0</v>
      </c>
      <c r="G3633" s="1">
        <f>VLOOKUP(A3633+1/48,Interface!$B$118:$D$483,3)</f>
        <v>6</v>
      </c>
      <c r="H3633" s="1">
        <f t="shared" si="320"/>
        <v>2</v>
      </c>
      <c r="I3633" s="1">
        <f t="shared" si="319"/>
        <v>22</v>
      </c>
    </row>
    <row r="3634" spans="1:9" x14ac:dyDescent="0.35">
      <c r="A3634" s="321">
        <f t="shared" si="317"/>
        <v>42154.91666665794</v>
      </c>
      <c r="B3634" s="303"/>
      <c r="C3634" s="303">
        <v>3599</v>
      </c>
      <c r="D3634" s="304">
        <f>INDEX(Method_calculation!$J$161:$L$184,Output_interface!I3634,Output_interface!H3634)</f>
        <v>0</v>
      </c>
      <c r="E3634" s="304">
        <f>INDEX(Method_calculation!$J$194:$L$217,Output_interface!I3634,Output_interface!H3634)</f>
        <v>0</v>
      </c>
      <c r="G3634" s="1">
        <f>VLOOKUP(A3634+1/48,Interface!$B$118:$D$483,3)</f>
        <v>6</v>
      </c>
      <c r="H3634" s="1">
        <f t="shared" si="320"/>
        <v>2</v>
      </c>
      <c r="I3634" s="1">
        <f t="shared" si="319"/>
        <v>23</v>
      </c>
    </row>
    <row r="3635" spans="1:9" x14ac:dyDescent="0.35">
      <c r="A3635" s="322">
        <f t="shared" si="317"/>
        <v>42154.958333324605</v>
      </c>
      <c r="B3635" s="306"/>
      <c r="C3635" s="306">
        <v>3600</v>
      </c>
      <c r="D3635" s="307">
        <f>INDEX(Method_calculation!$J$161:$L$184,Output_interface!I3635,Output_interface!H3635)</f>
        <v>0</v>
      </c>
      <c r="E3635" s="307">
        <f>INDEX(Method_calculation!$J$194:$L$217,Output_interface!I3635,Output_interface!H3635)</f>
        <v>0</v>
      </c>
      <c r="G3635" s="1">
        <f>VLOOKUP(A3635+1/48,Interface!$B$118:$D$483,3)</f>
        <v>6</v>
      </c>
      <c r="H3635" s="1">
        <f t="shared" si="320"/>
        <v>2</v>
      </c>
      <c r="I3635" s="1">
        <f t="shared" si="319"/>
        <v>24</v>
      </c>
    </row>
    <row r="3636" spans="1:9" x14ac:dyDescent="0.35">
      <c r="A3636" s="299">
        <f t="shared" si="317"/>
        <v>42154.999999991269</v>
      </c>
      <c r="B3636" s="300" t="str">
        <f t="shared" ref="B3636" si="321">INDEX($H$27:$H$29,H3636)</f>
        <v>Holiday</v>
      </c>
      <c r="C3636" s="300">
        <v>3601</v>
      </c>
      <c r="D3636" s="301">
        <f>INDEX(Method_calculation!$J$161:$L$184,Output_interface!I3636,Output_interface!H3636)</f>
        <v>0</v>
      </c>
      <c r="E3636" s="301">
        <f>INDEX(Method_calculation!$J$194:$L$217,Output_interface!I3636,Output_interface!H3636)</f>
        <v>0</v>
      </c>
      <c r="G3636" s="1">
        <f>VLOOKUP(A3636+1/48,Interface!$B$118:$D$483,3)</f>
        <v>7</v>
      </c>
      <c r="H3636" s="1">
        <f t="shared" si="320"/>
        <v>3</v>
      </c>
      <c r="I3636" s="1">
        <f t="shared" si="319"/>
        <v>1</v>
      </c>
    </row>
    <row r="3637" spans="1:9" x14ac:dyDescent="0.35">
      <c r="A3637" s="321">
        <f t="shared" si="317"/>
        <v>42155.041666657933</v>
      </c>
      <c r="B3637" s="303"/>
      <c r="C3637" s="303">
        <v>3602</v>
      </c>
      <c r="D3637" s="304">
        <f>INDEX(Method_calculation!$J$161:$L$184,Output_interface!I3637,Output_interface!H3637)</f>
        <v>0</v>
      </c>
      <c r="E3637" s="304">
        <f>INDEX(Method_calculation!$J$194:$L$217,Output_interface!I3637,Output_interface!H3637)</f>
        <v>0</v>
      </c>
      <c r="G3637" s="1">
        <f>VLOOKUP(A3637+1/48,Interface!$B$118:$D$483,3)</f>
        <v>7</v>
      </c>
      <c r="H3637" s="1">
        <f t="shared" si="320"/>
        <v>3</v>
      </c>
      <c r="I3637" s="1">
        <f t="shared" si="319"/>
        <v>2</v>
      </c>
    </row>
    <row r="3638" spans="1:9" x14ac:dyDescent="0.35">
      <c r="A3638" s="321">
        <f t="shared" si="317"/>
        <v>42155.083333324597</v>
      </c>
      <c r="B3638" s="303"/>
      <c r="C3638" s="303">
        <v>3603</v>
      </c>
      <c r="D3638" s="304">
        <f>INDEX(Method_calculation!$J$161:$L$184,Output_interface!I3638,Output_interface!H3638)</f>
        <v>0</v>
      </c>
      <c r="E3638" s="304">
        <f>INDEX(Method_calculation!$J$194:$L$217,Output_interface!I3638,Output_interface!H3638)</f>
        <v>0</v>
      </c>
      <c r="G3638" s="1">
        <f>VLOOKUP(A3638+1/48,Interface!$B$118:$D$483,3)</f>
        <v>7</v>
      </c>
      <c r="H3638" s="1">
        <f t="shared" si="320"/>
        <v>3</v>
      </c>
      <c r="I3638" s="1">
        <f t="shared" si="319"/>
        <v>3</v>
      </c>
    </row>
    <row r="3639" spans="1:9" x14ac:dyDescent="0.35">
      <c r="A3639" s="321">
        <f t="shared" si="317"/>
        <v>42155.124999991262</v>
      </c>
      <c r="B3639" s="303"/>
      <c r="C3639" s="303">
        <v>3604</v>
      </c>
      <c r="D3639" s="304">
        <f>INDEX(Method_calculation!$J$161:$L$184,Output_interface!I3639,Output_interface!H3639)</f>
        <v>0</v>
      </c>
      <c r="E3639" s="304">
        <f>INDEX(Method_calculation!$J$194:$L$217,Output_interface!I3639,Output_interface!H3639)</f>
        <v>0</v>
      </c>
      <c r="G3639" s="1">
        <f>VLOOKUP(A3639+1/48,Interface!$B$118:$D$483,3)</f>
        <v>7</v>
      </c>
      <c r="H3639" s="1">
        <f t="shared" si="320"/>
        <v>3</v>
      </c>
      <c r="I3639" s="1">
        <f t="shared" si="319"/>
        <v>4</v>
      </c>
    </row>
    <row r="3640" spans="1:9" x14ac:dyDescent="0.35">
      <c r="A3640" s="321">
        <f t="shared" si="317"/>
        <v>42155.166666657926</v>
      </c>
      <c r="B3640" s="303"/>
      <c r="C3640" s="303">
        <v>3605</v>
      </c>
      <c r="D3640" s="304">
        <f>INDEX(Method_calculation!$J$161:$L$184,Output_interface!I3640,Output_interface!H3640)</f>
        <v>0</v>
      </c>
      <c r="E3640" s="304">
        <f>INDEX(Method_calculation!$J$194:$L$217,Output_interface!I3640,Output_interface!H3640)</f>
        <v>0</v>
      </c>
      <c r="G3640" s="1">
        <f>VLOOKUP(A3640+1/48,Interface!$B$118:$D$483,3)</f>
        <v>7</v>
      </c>
      <c r="H3640" s="1">
        <f t="shared" si="320"/>
        <v>3</v>
      </c>
      <c r="I3640" s="1">
        <f t="shared" si="319"/>
        <v>5</v>
      </c>
    </row>
    <row r="3641" spans="1:9" x14ac:dyDescent="0.35">
      <c r="A3641" s="321">
        <f t="shared" si="317"/>
        <v>42155.20833332459</v>
      </c>
      <c r="B3641" s="303"/>
      <c r="C3641" s="303">
        <v>3606</v>
      </c>
      <c r="D3641" s="304">
        <f>INDEX(Method_calculation!$J$161:$L$184,Output_interface!I3641,Output_interface!H3641)</f>
        <v>0</v>
      </c>
      <c r="E3641" s="304">
        <f>INDEX(Method_calculation!$J$194:$L$217,Output_interface!I3641,Output_interface!H3641)</f>
        <v>0</v>
      </c>
      <c r="G3641" s="1">
        <f>VLOOKUP(A3641+1/48,Interface!$B$118:$D$483,3)</f>
        <v>7</v>
      </c>
      <c r="H3641" s="1">
        <f t="shared" si="320"/>
        <v>3</v>
      </c>
      <c r="I3641" s="1">
        <f t="shared" si="319"/>
        <v>6</v>
      </c>
    </row>
    <row r="3642" spans="1:9" x14ac:dyDescent="0.35">
      <c r="A3642" s="321">
        <f t="shared" si="317"/>
        <v>42155.249999991254</v>
      </c>
      <c r="B3642" s="303"/>
      <c r="C3642" s="303">
        <v>3607</v>
      </c>
      <c r="D3642" s="304">
        <f>INDEX(Method_calculation!$J$161:$L$184,Output_interface!I3642,Output_interface!H3642)</f>
        <v>0</v>
      </c>
      <c r="E3642" s="304">
        <f>INDEX(Method_calculation!$J$194:$L$217,Output_interface!I3642,Output_interface!H3642)</f>
        <v>0</v>
      </c>
      <c r="G3642" s="1">
        <f>VLOOKUP(A3642+1/48,Interface!$B$118:$D$483,3)</f>
        <v>7</v>
      </c>
      <c r="H3642" s="1">
        <f t="shared" si="320"/>
        <v>3</v>
      </c>
      <c r="I3642" s="1">
        <f t="shared" si="319"/>
        <v>7</v>
      </c>
    </row>
    <row r="3643" spans="1:9" x14ac:dyDescent="0.35">
      <c r="A3643" s="321">
        <f t="shared" si="317"/>
        <v>42155.291666657919</v>
      </c>
      <c r="B3643" s="303"/>
      <c r="C3643" s="303">
        <v>3608</v>
      </c>
      <c r="D3643" s="304">
        <f>INDEX(Method_calculation!$J$161:$L$184,Output_interface!I3643,Output_interface!H3643)</f>
        <v>0</v>
      </c>
      <c r="E3643" s="304">
        <f>INDEX(Method_calculation!$J$194:$L$217,Output_interface!I3643,Output_interface!H3643)</f>
        <v>0</v>
      </c>
      <c r="G3643" s="1">
        <f>VLOOKUP(A3643+1/48,Interface!$B$118:$D$483,3)</f>
        <v>7</v>
      </c>
      <c r="H3643" s="1">
        <f t="shared" si="320"/>
        <v>3</v>
      </c>
      <c r="I3643" s="1">
        <f t="shared" si="319"/>
        <v>8</v>
      </c>
    </row>
    <row r="3644" spans="1:9" x14ac:dyDescent="0.35">
      <c r="A3644" s="321">
        <f t="shared" si="317"/>
        <v>42155.333333324583</v>
      </c>
      <c r="B3644" s="303"/>
      <c r="C3644" s="303">
        <v>3609</v>
      </c>
      <c r="D3644" s="304">
        <f>INDEX(Method_calculation!$J$161:$L$184,Output_interface!I3644,Output_interface!H3644)</f>
        <v>0</v>
      </c>
      <c r="E3644" s="304">
        <f>INDEX(Method_calculation!$J$194:$L$217,Output_interface!I3644,Output_interface!H3644)</f>
        <v>0</v>
      </c>
      <c r="G3644" s="1">
        <f>VLOOKUP(A3644+1/48,Interface!$B$118:$D$483,3)</f>
        <v>7</v>
      </c>
      <c r="H3644" s="1">
        <f t="shared" si="320"/>
        <v>3</v>
      </c>
      <c r="I3644" s="1">
        <f t="shared" si="319"/>
        <v>9</v>
      </c>
    </row>
    <row r="3645" spans="1:9" x14ac:dyDescent="0.35">
      <c r="A3645" s="321">
        <f t="shared" si="317"/>
        <v>42155.374999991247</v>
      </c>
      <c r="B3645" s="303"/>
      <c r="C3645" s="303">
        <v>3610</v>
      </c>
      <c r="D3645" s="304">
        <f>INDEX(Method_calculation!$J$161:$L$184,Output_interface!I3645,Output_interface!H3645)</f>
        <v>0</v>
      </c>
      <c r="E3645" s="304">
        <f>INDEX(Method_calculation!$J$194:$L$217,Output_interface!I3645,Output_interface!H3645)</f>
        <v>0</v>
      </c>
      <c r="G3645" s="1">
        <f>VLOOKUP(A3645+1/48,Interface!$B$118:$D$483,3)</f>
        <v>7</v>
      </c>
      <c r="H3645" s="1">
        <f t="shared" si="320"/>
        <v>3</v>
      </c>
      <c r="I3645" s="1">
        <f t="shared" si="319"/>
        <v>10</v>
      </c>
    </row>
    <row r="3646" spans="1:9" x14ac:dyDescent="0.35">
      <c r="A3646" s="321">
        <f t="shared" si="317"/>
        <v>42155.416666657911</v>
      </c>
      <c r="B3646" s="303"/>
      <c r="C3646" s="303">
        <v>3611</v>
      </c>
      <c r="D3646" s="304">
        <f>INDEX(Method_calculation!$J$161:$L$184,Output_interface!I3646,Output_interface!H3646)</f>
        <v>0</v>
      </c>
      <c r="E3646" s="304">
        <f>INDEX(Method_calculation!$J$194:$L$217,Output_interface!I3646,Output_interface!H3646)</f>
        <v>0</v>
      </c>
      <c r="G3646" s="1">
        <f>VLOOKUP(A3646+1/48,Interface!$B$118:$D$483,3)</f>
        <v>7</v>
      </c>
      <c r="H3646" s="1">
        <f t="shared" si="320"/>
        <v>3</v>
      </c>
      <c r="I3646" s="1">
        <f t="shared" si="319"/>
        <v>11</v>
      </c>
    </row>
    <row r="3647" spans="1:9" x14ac:dyDescent="0.35">
      <c r="A3647" s="321">
        <f t="shared" si="317"/>
        <v>42155.458333324576</v>
      </c>
      <c r="B3647" s="303"/>
      <c r="C3647" s="303">
        <v>3612</v>
      </c>
      <c r="D3647" s="304">
        <f>INDEX(Method_calculation!$J$161:$L$184,Output_interface!I3647,Output_interface!H3647)</f>
        <v>0</v>
      </c>
      <c r="E3647" s="304">
        <f>INDEX(Method_calculation!$J$194:$L$217,Output_interface!I3647,Output_interface!H3647)</f>
        <v>0</v>
      </c>
      <c r="G3647" s="1">
        <f>VLOOKUP(A3647+1/48,Interface!$B$118:$D$483,3)</f>
        <v>7</v>
      </c>
      <c r="H3647" s="1">
        <f t="shared" si="320"/>
        <v>3</v>
      </c>
      <c r="I3647" s="1">
        <f t="shared" si="319"/>
        <v>12</v>
      </c>
    </row>
    <row r="3648" spans="1:9" x14ac:dyDescent="0.35">
      <c r="A3648" s="321">
        <f t="shared" si="317"/>
        <v>42155.49999999124</v>
      </c>
      <c r="B3648" s="303"/>
      <c r="C3648" s="303">
        <v>3613</v>
      </c>
      <c r="D3648" s="304">
        <f>INDEX(Method_calculation!$J$161:$L$184,Output_interface!I3648,Output_interface!H3648)</f>
        <v>0</v>
      </c>
      <c r="E3648" s="304">
        <f>INDEX(Method_calculation!$J$194:$L$217,Output_interface!I3648,Output_interface!H3648)</f>
        <v>0</v>
      </c>
      <c r="G3648" s="1">
        <f>VLOOKUP(A3648+1/48,Interface!$B$118:$D$483,3)</f>
        <v>7</v>
      </c>
      <c r="H3648" s="1">
        <f t="shared" si="320"/>
        <v>3</v>
      </c>
      <c r="I3648" s="1">
        <f t="shared" si="319"/>
        <v>13</v>
      </c>
    </row>
    <row r="3649" spans="1:9" x14ac:dyDescent="0.35">
      <c r="A3649" s="321">
        <f t="shared" si="317"/>
        <v>42155.541666657904</v>
      </c>
      <c r="B3649" s="303"/>
      <c r="C3649" s="303">
        <v>3614</v>
      </c>
      <c r="D3649" s="304">
        <f>INDEX(Method_calculation!$J$161:$L$184,Output_interface!I3649,Output_interface!H3649)</f>
        <v>0</v>
      </c>
      <c r="E3649" s="304">
        <f>INDEX(Method_calculation!$J$194:$L$217,Output_interface!I3649,Output_interface!H3649)</f>
        <v>0</v>
      </c>
      <c r="G3649" s="1">
        <f>VLOOKUP(A3649+1/48,Interface!$B$118:$D$483,3)</f>
        <v>7</v>
      </c>
      <c r="H3649" s="1">
        <f t="shared" si="320"/>
        <v>3</v>
      </c>
      <c r="I3649" s="1">
        <f t="shared" si="319"/>
        <v>14</v>
      </c>
    </row>
    <row r="3650" spans="1:9" x14ac:dyDescent="0.35">
      <c r="A3650" s="321">
        <f t="shared" si="317"/>
        <v>42155.583333324568</v>
      </c>
      <c r="B3650" s="303"/>
      <c r="C3650" s="303">
        <v>3615</v>
      </c>
      <c r="D3650" s="304">
        <f>INDEX(Method_calculation!$J$161:$L$184,Output_interface!I3650,Output_interface!H3650)</f>
        <v>0</v>
      </c>
      <c r="E3650" s="304">
        <f>INDEX(Method_calculation!$J$194:$L$217,Output_interface!I3650,Output_interface!H3650)</f>
        <v>0</v>
      </c>
      <c r="G3650" s="1">
        <f>VLOOKUP(A3650+1/48,Interface!$B$118:$D$483,3)</f>
        <v>7</v>
      </c>
      <c r="H3650" s="1">
        <f t="shared" si="320"/>
        <v>3</v>
      </c>
      <c r="I3650" s="1">
        <f t="shared" si="319"/>
        <v>15</v>
      </c>
    </row>
    <row r="3651" spans="1:9" x14ac:dyDescent="0.35">
      <c r="A3651" s="321">
        <f t="shared" si="317"/>
        <v>42155.624999991232</v>
      </c>
      <c r="B3651" s="303"/>
      <c r="C3651" s="303">
        <v>3616</v>
      </c>
      <c r="D3651" s="304">
        <f>INDEX(Method_calculation!$J$161:$L$184,Output_interface!I3651,Output_interface!H3651)</f>
        <v>0</v>
      </c>
      <c r="E3651" s="304">
        <f>INDEX(Method_calculation!$J$194:$L$217,Output_interface!I3651,Output_interface!H3651)</f>
        <v>0</v>
      </c>
      <c r="G3651" s="1">
        <f>VLOOKUP(A3651+1/48,Interface!$B$118:$D$483,3)</f>
        <v>7</v>
      </c>
      <c r="H3651" s="1">
        <f t="shared" si="320"/>
        <v>3</v>
      </c>
      <c r="I3651" s="1">
        <f t="shared" si="319"/>
        <v>16</v>
      </c>
    </row>
    <row r="3652" spans="1:9" x14ac:dyDescent="0.35">
      <c r="A3652" s="321">
        <f t="shared" si="317"/>
        <v>42155.666666657897</v>
      </c>
      <c r="B3652" s="303"/>
      <c r="C3652" s="303">
        <v>3617</v>
      </c>
      <c r="D3652" s="304">
        <f>INDEX(Method_calculation!$J$161:$L$184,Output_interface!I3652,Output_interface!H3652)</f>
        <v>0</v>
      </c>
      <c r="E3652" s="304">
        <f>INDEX(Method_calculation!$J$194:$L$217,Output_interface!I3652,Output_interface!H3652)</f>
        <v>0</v>
      </c>
      <c r="G3652" s="1">
        <f>VLOOKUP(A3652+1/48,Interface!$B$118:$D$483,3)</f>
        <v>7</v>
      </c>
      <c r="H3652" s="1">
        <f t="shared" si="320"/>
        <v>3</v>
      </c>
      <c r="I3652" s="1">
        <f t="shared" si="319"/>
        <v>17</v>
      </c>
    </row>
    <row r="3653" spans="1:9" x14ac:dyDescent="0.35">
      <c r="A3653" s="321">
        <f t="shared" si="317"/>
        <v>42155.708333324561</v>
      </c>
      <c r="B3653" s="303"/>
      <c r="C3653" s="303">
        <v>3618</v>
      </c>
      <c r="D3653" s="304">
        <f>INDEX(Method_calculation!$J$161:$L$184,Output_interface!I3653,Output_interface!H3653)</f>
        <v>0</v>
      </c>
      <c r="E3653" s="304">
        <f>INDEX(Method_calculation!$J$194:$L$217,Output_interface!I3653,Output_interface!H3653)</f>
        <v>0</v>
      </c>
      <c r="G3653" s="1">
        <f>VLOOKUP(A3653+1/48,Interface!$B$118:$D$483,3)</f>
        <v>7</v>
      </c>
      <c r="H3653" s="1">
        <f t="shared" si="320"/>
        <v>3</v>
      </c>
      <c r="I3653" s="1">
        <f t="shared" si="319"/>
        <v>18</v>
      </c>
    </row>
    <row r="3654" spans="1:9" x14ac:dyDescent="0.35">
      <c r="A3654" s="321">
        <f t="shared" si="317"/>
        <v>42155.749999991225</v>
      </c>
      <c r="B3654" s="303"/>
      <c r="C3654" s="303">
        <v>3619</v>
      </c>
      <c r="D3654" s="304">
        <f>INDEX(Method_calculation!$J$161:$L$184,Output_interface!I3654,Output_interface!H3654)</f>
        <v>0</v>
      </c>
      <c r="E3654" s="304">
        <f>INDEX(Method_calculation!$J$194:$L$217,Output_interface!I3654,Output_interface!H3654)</f>
        <v>0</v>
      </c>
      <c r="G3654" s="1">
        <f>VLOOKUP(A3654+1/48,Interface!$B$118:$D$483,3)</f>
        <v>7</v>
      </c>
      <c r="H3654" s="1">
        <f t="shared" si="320"/>
        <v>3</v>
      </c>
      <c r="I3654" s="1">
        <f t="shared" si="319"/>
        <v>19</v>
      </c>
    </row>
    <row r="3655" spans="1:9" x14ac:dyDescent="0.35">
      <c r="A3655" s="321">
        <f t="shared" si="317"/>
        <v>42155.791666657889</v>
      </c>
      <c r="B3655" s="303"/>
      <c r="C3655" s="303">
        <v>3620</v>
      </c>
      <c r="D3655" s="304">
        <f>INDEX(Method_calculation!$J$161:$L$184,Output_interface!I3655,Output_interface!H3655)</f>
        <v>0</v>
      </c>
      <c r="E3655" s="304">
        <f>INDEX(Method_calculation!$J$194:$L$217,Output_interface!I3655,Output_interface!H3655)</f>
        <v>0</v>
      </c>
      <c r="G3655" s="1">
        <f>VLOOKUP(A3655+1/48,Interface!$B$118:$D$483,3)</f>
        <v>7</v>
      </c>
      <c r="H3655" s="1">
        <f t="shared" si="320"/>
        <v>3</v>
      </c>
      <c r="I3655" s="1">
        <f t="shared" si="319"/>
        <v>20</v>
      </c>
    </row>
    <row r="3656" spans="1:9" x14ac:dyDescent="0.35">
      <c r="A3656" s="321">
        <f t="shared" si="317"/>
        <v>42155.833333324554</v>
      </c>
      <c r="B3656" s="303"/>
      <c r="C3656" s="303">
        <v>3621</v>
      </c>
      <c r="D3656" s="304">
        <f>INDEX(Method_calculation!$J$161:$L$184,Output_interface!I3656,Output_interface!H3656)</f>
        <v>0</v>
      </c>
      <c r="E3656" s="304">
        <f>INDEX(Method_calculation!$J$194:$L$217,Output_interface!I3656,Output_interface!H3656)</f>
        <v>0</v>
      </c>
      <c r="G3656" s="1">
        <f>VLOOKUP(A3656+1/48,Interface!$B$118:$D$483,3)</f>
        <v>7</v>
      </c>
      <c r="H3656" s="1">
        <f t="shared" si="320"/>
        <v>3</v>
      </c>
      <c r="I3656" s="1">
        <f t="shared" si="319"/>
        <v>21</v>
      </c>
    </row>
    <row r="3657" spans="1:9" x14ac:dyDescent="0.35">
      <c r="A3657" s="321">
        <f t="shared" si="317"/>
        <v>42155.874999991218</v>
      </c>
      <c r="B3657" s="303"/>
      <c r="C3657" s="303">
        <v>3622</v>
      </c>
      <c r="D3657" s="304">
        <f>INDEX(Method_calculation!$J$161:$L$184,Output_interface!I3657,Output_interface!H3657)</f>
        <v>0</v>
      </c>
      <c r="E3657" s="304">
        <f>INDEX(Method_calculation!$J$194:$L$217,Output_interface!I3657,Output_interface!H3657)</f>
        <v>0</v>
      </c>
      <c r="G3657" s="1">
        <f>VLOOKUP(A3657+1/48,Interface!$B$118:$D$483,3)</f>
        <v>7</v>
      </c>
      <c r="H3657" s="1">
        <f t="shared" si="320"/>
        <v>3</v>
      </c>
      <c r="I3657" s="1">
        <f t="shared" si="319"/>
        <v>22</v>
      </c>
    </row>
    <row r="3658" spans="1:9" x14ac:dyDescent="0.35">
      <c r="A3658" s="321">
        <f t="shared" si="317"/>
        <v>42155.916666657882</v>
      </c>
      <c r="B3658" s="303"/>
      <c r="C3658" s="303">
        <v>3623</v>
      </c>
      <c r="D3658" s="304">
        <f>INDEX(Method_calculation!$J$161:$L$184,Output_interface!I3658,Output_interface!H3658)</f>
        <v>0</v>
      </c>
      <c r="E3658" s="304">
        <f>INDEX(Method_calculation!$J$194:$L$217,Output_interface!I3658,Output_interface!H3658)</f>
        <v>0</v>
      </c>
      <c r="G3658" s="1">
        <f>VLOOKUP(A3658+1/48,Interface!$B$118:$D$483,3)</f>
        <v>7</v>
      </c>
      <c r="H3658" s="1">
        <f t="shared" si="320"/>
        <v>3</v>
      </c>
      <c r="I3658" s="1">
        <f t="shared" si="319"/>
        <v>23</v>
      </c>
    </row>
    <row r="3659" spans="1:9" x14ac:dyDescent="0.35">
      <c r="A3659" s="322">
        <f t="shared" si="317"/>
        <v>42155.958333324546</v>
      </c>
      <c r="B3659" s="306"/>
      <c r="C3659" s="306">
        <v>3624</v>
      </c>
      <c r="D3659" s="307">
        <f>INDEX(Method_calculation!$J$161:$L$184,Output_interface!I3659,Output_interface!H3659)</f>
        <v>0</v>
      </c>
      <c r="E3659" s="307">
        <f>INDEX(Method_calculation!$J$194:$L$217,Output_interface!I3659,Output_interface!H3659)</f>
        <v>0</v>
      </c>
      <c r="G3659" s="1">
        <f>VLOOKUP(A3659+1/48,Interface!$B$118:$D$483,3)</f>
        <v>7</v>
      </c>
      <c r="H3659" s="1">
        <f t="shared" si="320"/>
        <v>3</v>
      </c>
      <c r="I3659" s="1">
        <f t="shared" si="319"/>
        <v>24</v>
      </c>
    </row>
    <row r="3660" spans="1:9" x14ac:dyDescent="0.35">
      <c r="A3660" s="299">
        <f t="shared" si="317"/>
        <v>42155.999999991211</v>
      </c>
      <c r="B3660" s="300" t="str">
        <f t="shared" ref="B3660" si="322">INDEX($H$27:$H$29,H3660)</f>
        <v>Workday</v>
      </c>
      <c r="C3660" s="300">
        <v>3625</v>
      </c>
      <c r="D3660" s="301">
        <f>INDEX(Method_calculation!$J$161:$L$184,Output_interface!I3660,Output_interface!H3660)</f>
        <v>0</v>
      </c>
      <c r="E3660" s="301">
        <f>INDEX(Method_calculation!$J$194:$L$217,Output_interface!I3660,Output_interface!H3660)</f>
        <v>0</v>
      </c>
      <c r="G3660" s="1">
        <f>VLOOKUP(A3660+1/48,Interface!$B$118:$D$483,3)</f>
        <v>1</v>
      </c>
      <c r="H3660" s="1">
        <f t="shared" si="320"/>
        <v>1</v>
      </c>
      <c r="I3660" s="1">
        <f t="shared" si="319"/>
        <v>1</v>
      </c>
    </row>
    <row r="3661" spans="1:9" x14ac:dyDescent="0.35">
      <c r="A3661" s="321">
        <f t="shared" si="317"/>
        <v>42156.041666657875</v>
      </c>
      <c r="B3661" s="303"/>
      <c r="C3661" s="303">
        <v>3626</v>
      </c>
      <c r="D3661" s="304">
        <f>INDEX(Method_calculation!$J$161:$L$184,Output_interface!I3661,Output_interface!H3661)</f>
        <v>0</v>
      </c>
      <c r="E3661" s="304">
        <f>INDEX(Method_calculation!$J$194:$L$217,Output_interface!I3661,Output_interface!H3661)</f>
        <v>0</v>
      </c>
      <c r="G3661" s="1">
        <f>VLOOKUP(A3661+1/48,Interface!$B$118:$D$483,3)</f>
        <v>1</v>
      </c>
      <c r="H3661" s="1">
        <f t="shared" si="320"/>
        <v>1</v>
      </c>
      <c r="I3661" s="1">
        <f t="shared" si="319"/>
        <v>2</v>
      </c>
    </row>
    <row r="3662" spans="1:9" x14ac:dyDescent="0.35">
      <c r="A3662" s="321">
        <f t="shared" si="317"/>
        <v>42156.083333324539</v>
      </c>
      <c r="B3662" s="303"/>
      <c r="C3662" s="303">
        <v>3627</v>
      </c>
      <c r="D3662" s="304">
        <f>INDEX(Method_calculation!$J$161:$L$184,Output_interface!I3662,Output_interface!H3662)</f>
        <v>0</v>
      </c>
      <c r="E3662" s="304">
        <f>INDEX(Method_calculation!$J$194:$L$217,Output_interface!I3662,Output_interface!H3662)</f>
        <v>0</v>
      </c>
      <c r="G3662" s="1">
        <f>VLOOKUP(A3662+1/48,Interface!$B$118:$D$483,3)</f>
        <v>1</v>
      </c>
      <c r="H3662" s="1">
        <f t="shared" si="320"/>
        <v>1</v>
      </c>
      <c r="I3662" s="1">
        <f t="shared" si="319"/>
        <v>3</v>
      </c>
    </row>
    <row r="3663" spans="1:9" x14ac:dyDescent="0.35">
      <c r="A3663" s="321">
        <f t="shared" si="317"/>
        <v>42156.124999991203</v>
      </c>
      <c r="B3663" s="303"/>
      <c r="C3663" s="303">
        <v>3628</v>
      </c>
      <c r="D3663" s="304">
        <f>INDEX(Method_calculation!$J$161:$L$184,Output_interface!I3663,Output_interface!H3663)</f>
        <v>0</v>
      </c>
      <c r="E3663" s="304">
        <f>INDEX(Method_calculation!$J$194:$L$217,Output_interface!I3663,Output_interface!H3663)</f>
        <v>0</v>
      </c>
      <c r="G3663" s="1">
        <f>VLOOKUP(A3663+1/48,Interface!$B$118:$D$483,3)</f>
        <v>1</v>
      </c>
      <c r="H3663" s="1">
        <f t="shared" si="320"/>
        <v>1</v>
      </c>
      <c r="I3663" s="1">
        <f t="shared" si="319"/>
        <v>4</v>
      </c>
    </row>
    <row r="3664" spans="1:9" x14ac:dyDescent="0.35">
      <c r="A3664" s="321">
        <f t="shared" ref="A3664:A3727" si="323">+A3663+1/24</f>
        <v>42156.166666657868</v>
      </c>
      <c r="B3664" s="303"/>
      <c r="C3664" s="303">
        <v>3629</v>
      </c>
      <c r="D3664" s="304">
        <f>INDEX(Method_calculation!$J$161:$L$184,Output_interface!I3664,Output_interface!H3664)</f>
        <v>0</v>
      </c>
      <c r="E3664" s="304">
        <f>INDEX(Method_calculation!$J$194:$L$217,Output_interface!I3664,Output_interface!H3664)</f>
        <v>0</v>
      </c>
      <c r="G3664" s="1">
        <f>VLOOKUP(A3664+1/48,Interface!$B$118:$D$483,3)</f>
        <v>1</v>
      </c>
      <c r="H3664" s="1">
        <f t="shared" si="320"/>
        <v>1</v>
      </c>
      <c r="I3664" s="1">
        <f t="shared" si="319"/>
        <v>5</v>
      </c>
    </row>
    <row r="3665" spans="1:9" x14ac:dyDescent="0.35">
      <c r="A3665" s="321">
        <f t="shared" si="323"/>
        <v>42156.208333324532</v>
      </c>
      <c r="B3665" s="303"/>
      <c r="C3665" s="303">
        <v>3630</v>
      </c>
      <c r="D3665" s="304">
        <f>INDEX(Method_calculation!$J$161:$L$184,Output_interface!I3665,Output_interface!H3665)</f>
        <v>0</v>
      </c>
      <c r="E3665" s="304">
        <f>INDEX(Method_calculation!$J$194:$L$217,Output_interface!I3665,Output_interface!H3665)</f>
        <v>0</v>
      </c>
      <c r="G3665" s="1">
        <f>VLOOKUP(A3665+1/48,Interface!$B$118:$D$483,3)</f>
        <v>1</v>
      </c>
      <c r="H3665" s="1">
        <f t="shared" si="320"/>
        <v>1</v>
      </c>
      <c r="I3665" s="1">
        <f t="shared" si="319"/>
        <v>6</v>
      </c>
    </row>
    <row r="3666" spans="1:9" x14ac:dyDescent="0.35">
      <c r="A3666" s="321">
        <f t="shared" si="323"/>
        <v>42156.249999991196</v>
      </c>
      <c r="B3666" s="303"/>
      <c r="C3666" s="303">
        <v>3631</v>
      </c>
      <c r="D3666" s="304">
        <f>INDEX(Method_calculation!$J$161:$L$184,Output_interface!I3666,Output_interface!H3666)</f>
        <v>0</v>
      </c>
      <c r="E3666" s="304">
        <f>INDEX(Method_calculation!$J$194:$L$217,Output_interface!I3666,Output_interface!H3666)</f>
        <v>0</v>
      </c>
      <c r="G3666" s="1">
        <f>VLOOKUP(A3666+1/48,Interface!$B$118:$D$483,3)</f>
        <v>1</v>
      </c>
      <c r="H3666" s="1">
        <f t="shared" si="320"/>
        <v>1</v>
      </c>
      <c r="I3666" s="1">
        <f t="shared" si="319"/>
        <v>7</v>
      </c>
    </row>
    <row r="3667" spans="1:9" x14ac:dyDescent="0.35">
      <c r="A3667" s="321">
        <f t="shared" si="323"/>
        <v>42156.29166665786</v>
      </c>
      <c r="B3667" s="303"/>
      <c r="C3667" s="303">
        <v>3632</v>
      </c>
      <c r="D3667" s="304">
        <f>INDEX(Method_calculation!$J$161:$L$184,Output_interface!I3667,Output_interface!H3667)</f>
        <v>0</v>
      </c>
      <c r="E3667" s="304">
        <f>INDEX(Method_calculation!$J$194:$L$217,Output_interface!I3667,Output_interface!H3667)</f>
        <v>0</v>
      </c>
      <c r="G3667" s="1">
        <f>VLOOKUP(A3667+1/48,Interface!$B$118:$D$483,3)</f>
        <v>1</v>
      </c>
      <c r="H3667" s="1">
        <f t="shared" si="320"/>
        <v>1</v>
      </c>
      <c r="I3667" s="1">
        <f t="shared" si="319"/>
        <v>8</v>
      </c>
    </row>
    <row r="3668" spans="1:9" x14ac:dyDescent="0.35">
      <c r="A3668" s="321">
        <f t="shared" si="323"/>
        <v>42156.333333324525</v>
      </c>
      <c r="B3668" s="303"/>
      <c r="C3668" s="303">
        <v>3633</v>
      </c>
      <c r="D3668" s="304">
        <f>INDEX(Method_calculation!$J$161:$L$184,Output_interface!I3668,Output_interface!H3668)</f>
        <v>0</v>
      </c>
      <c r="E3668" s="304">
        <f>INDEX(Method_calculation!$J$194:$L$217,Output_interface!I3668,Output_interface!H3668)</f>
        <v>0</v>
      </c>
      <c r="G3668" s="1">
        <f>VLOOKUP(A3668+1/48,Interface!$B$118:$D$483,3)</f>
        <v>1</v>
      </c>
      <c r="H3668" s="1">
        <f t="shared" si="320"/>
        <v>1</v>
      </c>
      <c r="I3668" s="1">
        <f t="shared" si="319"/>
        <v>9</v>
      </c>
    </row>
    <row r="3669" spans="1:9" x14ac:dyDescent="0.35">
      <c r="A3669" s="321">
        <f t="shared" si="323"/>
        <v>42156.374999991189</v>
      </c>
      <c r="B3669" s="303"/>
      <c r="C3669" s="303">
        <v>3634</v>
      </c>
      <c r="D3669" s="304">
        <f>INDEX(Method_calculation!$J$161:$L$184,Output_interface!I3669,Output_interface!H3669)</f>
        <v>0</v>
      </c>
      <c r="E3669" s="304">
        <f>INDEX(Method_calculation!$J$194:$L$217,Output_interface!I3669,Output_interface!H3669)</f>
        <v>0</v>
      </c>
      <c r="G3669" s="1">
        <f>VLOOKUP(A3669+1/48,Interface!$B$118:$D$483,3)</f>
        <v>1</v>
      </c>
      <c r="H3669" s="1">
        <f t="shared" si="320"/>
        <v>1</v>
      </c>
      <c r="I3669" s="1">
        <f t="shared" si="319"/>
        <v>10</v>
      </c>
    </row>
    <row r="3670" spans="1:9" x14ac:dyDescent="0.35">
      <c r="A3670" s="321">
        <f t="shared" si="323"/>
        <v>42156.416666657853</v>
      </c>
      <c r="B3670" s="303"/>
      <c r="C3670" s="303">
        <v>3635</v>
      </c>
      <c r="D3670" s="304">
        <f>INDEX(Method_calculation!$J$161:$L$184,Output_interface!I3670,Output_interface!H3670)</f>
        <v>0</v>
      </c>
      <c r="E3670" s="304">
        <f>INDEX(Method_calculation!$J$194:$L$217,Output_interface!I3670,Output_interface!H3670)</f>
        <v>0</v>
      </c>
      <c r="G3670" s="1">
        <f>VLOOKUP(A3670+1/48,Interface!$B$118:$D$483,3)</f>
        <v>1</v>
      </c>
      <c r="H3670" s="1">
        <f t="shared" si="320"/>
        <v>1</v>
      </c>
      <c r="I3670" s="1">
        <f t="shared" si="319"/>
        <v>11</v>
      </c>
    </row>
    <row r="3671" spans="1:9" x14ac:dyDescent="0.35">
      <c r="A3671" s="321">
        <f t="shared" si="323"/>
        <v>42156.458333324517</v>
      </c>
      <c r="B3671" s="303"/>
      <c r="C3671" s="303">
        <v>3636</v>
      </c>
      <c r="D3671" s="304">
        <f>INDEX(Method_calculation!$J$161:$L$184,Output_interface!I3671,Output_interface!H3671)</f>
        <v>0</v>
      </c>
      <c r="E3671" s="304">
        <f>INDEX(Method_calculation!$J$194:$L$217,Output_interface!I3671,Output_interface!H3671)</f>
        <v>0</v>
      </c>
      <c r="G3671" s="1">
        <f>VLOOKUP(A3671+1/48,Interface!$B$118:$D$483,3)</f>
        <v>1</v>
      </c>
      <c r="H3671" s="1">
        <f t="shared" si="320"/>
        <v>1</v>
      </c>
      <c r="I3671" s="1">
        <f t="shared" si="319"/>
        <v>12</v>
      </c>
    </row>
    <row r="3672" spans="1:9" x14ac:dyDescent="0.35">
      <c r="A3672" s="321">
        <f t="shared" si="323"/>
        <v>42156.499999991182</v>
      </c>
      <c r="B3672" s="303"/>
      <c r="C3672" s="303">
        <v>3637</v>
      </c>
      <c r="D3672" s="304">
        <f>INDEX(Method_calculation!$J$161:$L$184,Output_interface!I3672,Output_interface!H3672)</f>
        <v>0</v>
      </c>
      <c r="E3672" s="304">
        <f>INDEX(Method_calculation!$J$194:$L$217,Output_interface!I3672,Output_interface!H3672)</f>
        <v>0</v>
      </c>
      <c r="G3672" s="1">
        <f>VLOOKUP(A3672+1/48,Interface!$B$118:$D$483,3)</f>
        <v>1</v>
      </c>
      <c r="H3672" s="1">
        <f t="shared" si="320"/>
        <v>1</v>
      </c>
      <c r="I3672" s="1">
        <f t="shared" si="319"/>
        <v>13</v>
      </c>
    </row>
    <row r="3673" spans="1:9" x14ac:dyDescent="0.35">
      <c r="A3673" s="321">
        <f t="shared" si="323"/>
        <v>42156.541666657846</v>
      </c>
      <c r="B3673" s="303"/>
      <c r="C3673" s="303">
        <v>3638</v>
      </c>
      <c r="D3673" s="304">
        <f>INDEX(Method_calculation!$J$161:$L$184,Output_interface!I3673,Output_interface!H3673)</f>
        <v>0</v>
      </c>
      <c r="E3673" s="304">
        <f>INDEX(Method_calculation!$J$194:$L$217,Output_interface!I3673,Output_interface!H3673)</f>
        <v>0</v>
      </c>
      <c r="G3673" s="1">
        <f>VLOOKUP(A3673+1/48,Interface!$B$118:$D$483,3)</f>
        <v>1</v>
      </c>
      <c r="H3673" s="1">
        <f t="shared" si="320"/>
        <v>1</v>
      </c>
      <c r="I3673" s="1">
        <f t="shared" si="319"/>
        <v>14</v>
      </c>
    </row>
    <row r="3674" spans="1:9" x14ac:dyDescent="0.35">
      <c r="A3674" s="321">
        <f t="shared" si="323"/>
        <v>42156.58333332451</v>
      </c>
      <c r="B3674" s="303"/>
      <c r="C3674" s="303">
        <v>3639</v>
      </c>
      <c r="D3674" s="304">
        <f>INDEX(Method_calculation!$J$161:$L$184,Output_interface!I3674,Output_interface!H3674)</f>
        <v>0</v>
      </c>
      <c r="E3674" s="304">
        <f>INDEX(Method_calculation!$J$194:$L$217,Output_interface!I3674,Output_interface!H3674)</f>
        <v>0</v>
      </c>
      <c r="G3674" s="1">
        <f>VLOOKUP(A3674+1/48,Interface!$B$118:$D$483,3)</f>
        <v>1</v>
      </c>
      <c r="H3674" s="1">
        <f t="shared" si="320"/>
        <v>1</v>
      </c>
      <c r="I3674" s="1">
        <f t="shared" si="319"/>
        <v>15</v>
      </c>
    </row>
    <row r="3675" spans="1:9" x14ac:dyDescent="0.35">
      <c r="A3675" s="321">
        <f t="shared" si="323"/>
        <v>42156.624999991174</v>
      </c>
      <c r="B3675" s="303"/>
      <c r="C3675" s="303">
        <v>3640</v>
      </c>
      <c r="D3675" s="304">
        <f>INDEX(Method_calculation!$J$161:$L$184,Output_interface!I3675,Output_interface!H3675)</f>
        <v>0</v>
      </c>
      <c r="E3675" s="304">
        <f>INDEX(Method_calculation!$J$194:$L$217,Output_interface!I3675,Output_interface!H3675)</f>
        <v>0</v>
      </c>
      <c r="G3675" s="1">
        <f>VLOOKUP(A3675+1/48,Interface!$B$118:$D$483,3)</f>
        <v>1</v>
      </c>
      <c r="H3675" s="1">
        <f t="shared" si="320"/>
        <v>1</v>
      </c>
      <c r="I3675" s="1">
        <f t="shared" si="319"/>
        <v>16</v>
      </c>
    </row>
    <row r="3676" spans="1:9" x14ac:dyDescent="0.35">
      <c r="A3676" s="321">
        <f t="shared" si="323"/>
        <v>42156.666666657839</v>
      </c>
      <c r="B3676" s="303"/>
      <c r="C3676" s="303">
        <v>3641</v>
      </c>
      <c r="D3676" s="304">
        <f>INDEX(Method_calculation!$J$161:$L$184,Output_interface!I3676,Output_interface!H3676)</f>
        <v>0</v>
      </c>
      <c r="E3676" s="304">
        <f>INDEX(Method_calculation!$J$194:$L$217,Output_interface!I3676,Output_interface!H3676)</f>
        <v>0</v>
      </c>
      <c r="G3676" s="1">
        <f>VLOOKUP(A3676+1/48,Interface!$B$118:$D$483,3)</f>
        <v>1</v>
      </c>
      <c r="H3676" s="1">
        <f t="shared" si="320"/>
        <v>1</v>
      </c>
      <c r="I3676" s="1">
        <f t="shared" si="319"/>
        <v>17</v>
      </c>
    </row>
    <row r="3677" spans="1:9" x14ac:dyDescent="0.35">
      <c r="A3677" s="321">
        <f t="shared" si="323"/>
        <v>42156.708333324503</v>
      </c>
      <c r="B3677" s="303"/>
      <c r="C3677" s="303">
        <v>3642</v>
      </c>
      <c r="D3677" s="304">
        <f>INDEX(Method_calculation!$J$161:$L$184,Output_interface!I3677,Output_interface!H3677)</f>
        <v>0</v>
      </c>
      <c r="E3677" s="304">
        <f>INDEX(Method_calculation!$J$194:$L$217,Output_interface!I3677,Output_interface!H3677)</f>
        <v>0</v>
      </c>
      <c r="G3677" s="1">
        <f>VLOOKUP(A3677+1/48,Interface!$B$118:$D$483,3)</f>
        <v>1</v>
      </c>
      <c r="H3677" s="1">
        <f t="shared" si="320"/>
        <v>1</v>
      </c>
      <c r="I3677" s="1">
        <f t="shared" si="319"/>
        <v>18</v>
      </c>
    </row>
    <row r="3678" spans="1:9" x14ac:dyDescent="0.35">
      <c r="A3678" s="321">
        <f t="shared" si="323"/>
        <v>42156.749999991167</v>
      </c>
      <c r="B3678" s="303"/>
      <c r="C3678" s="303">
        <v>3643</v>
      </c>
      <c r="D3678" s="304">
        <f>INDEX(Method_calculation!$J$161:$L$184,Output_interface!I3678,Output_interface!H3678)</f>
        <v>0</v>
      </c>
      <c r="E3678" s="304">
        <f>INDEX(Method_calculation!$J$194:$L$217,Output_interface!I3678,Output_interface!H3678)</f>
        <v>0</v>
      </c>
      <c r="G3678" s="1">
        <f>VLOOKUP(A3678+1/48,Interface!$B$118:$D$483,3)</f>
        <v>1</v>
      </c>
      <c r="H3678" s="1">
        <f t="shared" si="320"/>
        <v>1</v>
      </c>
      <c r="I3678" s="1">
        <f t="shared" si="319"/>
        <v>19</v>
      </c>
    </row>
    <row r="3679" spans="1:9" x14ac:dyDescent="0.35">
      <c r="A3679" s="321">
        <f t="shared" si="323"/>
        <v>42156.791666657831</v>
      </c>
      <c r="B3679" s="303"/>
      <c r="C3679" s="303">
        <v>3644</v>
      </c>
      <c r="D3679" s="304">
        <f>INDEX(Method_calculation!$J$161:$L$184,Output_interface!I3679,Output_interface!H3679)</f>
        <v>0</v>
      </c>
      <c r="E3679" s="304">
        <f>INDEX(Method_calculation!$J$194:$L$217,Output_interface!I3679,Output_interface!H3679)</f>
        <v>0</v>
      </c>
      <c r="G3679" s="1">
        <f>VLOOKUP(A3679+1/48,Interface!$B$118:$D$483,3)</f>
        <v>1</v>
      </c>
      <c r="H3679" s="1">
        <f t="shared" si="320"/>
        <v>1</v>
      </c>
      <c r="I3679" s="1">
        <f t="shared" si="319"/>
        <v>20</v>
      </c>
    </row>
    <row r="3680" spans="1:9" x14ac:dyDescent="0.35">
      <c r="A3680" s="321">
        <f t="shared" si="323"/>
        <v>42156.833333324495</v>
      </c>
      <c r="B3680" s="303"/>
      <c r="C3680" s="303">
        <v>3645</v>
      </c>
      <c r="D3680" s="304">
        <f>INDEX(Method_calculation!$J$161:$L$184,Output_interface!I3680,Output_interface!H3680)</f>
        <v>0</v>
      </c>
      <c r="E3680" s="304">
        <f>INDEX(Method_calculation!$J$194:$L$217,Output_interface!I3680,Output_interface!H3680)</f>
        <v>0</v>
      </c>
      <c r="G3680" s="1">
        <f>VLOOKUP(A3680+1/48,Interface!$B$118:$D$483,3)</f>
        <v>1</v>
      </c>
      <c r="H3680" s="1">
        <f t="shared" si="320"/>
        <v>1</v>
      </c>
      <c r="I3680" s="1">
        <f t="shared" si="319"/>
        <v>21</v>
      </c>
    </row>
    <row r="3681" spans="1:9" x14ac:dyDescent="0.35">
      <c r="A3681" s="321">
        <f t="shared" si="323"/>
        <v>42156.87499999116</v>
      </c>
      <c r="B3681" s="303"/>
      <c r="C3681" s="303">
        <v>3646</v>
      </c>
      <c r="D3681" s="304">
        <f>INDEX(Method_calculation!$J$161:$L$184,Output_interface!I3681,Output_interface!H3681)</f>
        <v>0</v>
      </c>
      <c r="E3681" s="304">
        <f>INDEX(Method_calculation!$J$194:$L$217,Output_interface!I3681,Output_interface!H3681)</f>
        <v>0</v>
      </c>
      <c r="G3681" s="1">
        <f>VLOOKUP(A3681+1/48,Interface!$B$118:$D$483,3)</f>
        <v>1</v>
      </c>
      <c r="H3681" s="1">
        <f t="shared" si="320"/>
        <v>1</v>
      </c>
      <c r="I3681" s="1">
        <f t="shared" si="319"/>
        <v>22</v>
      </c>
    </row>
    <row r="3682" spans="1:9" x14ac:dyDescent="0.35">
      <c r="A3682" s="321">
        <f t="shared" si="323"/>
        <v>42156.916666657824</v>
      </c>
      <c r="B3682" s="303"/>
      <c r="C3682" s="303">
        <v>3647</v>
      </c>
      <c r="D3682" s="304">
        <f>INDEX(Method_calculation!$J$161:$L$184,Output_interface!I3682,Output_interface!H3682)</f>
        <v>0</v>
      </c>
      <c r="E3682" s="304">
        <f>INDEX(Method_calculation!$J$194:$L$217,Output_interface!I3682,Output_interface!H3682)</f>
        <v>0</v>
      </c>
      <c r="G3682" s="1">
        <f>VLOOKUP(A3682+1/48,Interface!$B$118:$D$483,3)</f>
        <v>1</v>
      </c>
      <c r="H3682" s="1">
        <f t="shared" si="320"/>
        <v>1</v>
      </c>
      <c r="I3682" s="1">
        <f t="shared" si="319"/>
        <v>23</v>
      </c>
    </row>
    <row r="3683" spans="1:9" x14ac:dyDescent="0.35">
      <c r="A3683" s="322">
        <f t="shared" si="323"/>
        <v>42156.958333324488</v>
      </c>
      <c r="B3683" s="306"/>
      <c r="C3683" s="306">
        <v>3648</v>
      </c>
      <c r="D3683" s="307">
        <f>INDEX(Method_calculation!$J$161:$L$184,Output_interface!I3683,Output_interface!H3683)</f>
        <v>0</v>
      </c>
      <c r="E3683" s="307">
        <f>INDEX(Method_calculation!$J$194:$L$217,Output_interface!I3683,Output_interface!H3683)</f>
        <v>0</v>
      </c>
      <c r="G3683" s="1">
        <f>VLOOKUP(A3683+1/48,Interface!$B$118:$D$483,3)</f>
        <v>1</v>
      </c>
      <c r="H3683" s="1">
        <f t="shared" si="320"/>
        <v>1</v>
      </c>
      <c r="I3683" s="1">
        <f t="shared" si="319"/>
        <v>24</v>
      </c>
    </row>
    <row r="3684" spans="1:9" x14ac:dyDescent="0.35">
      <c r="A3684" s="299">
        <f t="shared" si="323"/>
        <v>42156.999999991152</v>
      </c>
      <c r="B3684" s="300" t="str">
        <f t="shared" ref="B3684" si="324">INDEX($H$27:$H$29,H3684)</f>
        <v>Workday</v>
      </c>
      <c r="C3684" s="300">
        <v>3649</v>
      </c>
      <c r="D3684" s="301">
        <f>INDEX(Method_calculation!$J$161:$L$184,Output_interface!I3684,Output_interface!H3684)</f>
        <v>0</v>
      </c>
      <c r="E3684" s="301">
        <f>INDEX(Method_calculation!$J$194:$L$217,Output_interface!I3684,Output_interface!H3684)</f>
        <v>0</v>
      </c>
      <c r="G3684" s="1">
        <f>VLOOKUP(A3684+1/48,Interface!$B$118:$D$483,3)</f>
        <v>2</v>
      </c>
      <c r="H3684" s="1">
        <f t="shared" si="320"/>
        <v>1</v>
      </c>
      <c r="I3684" s="1">
        <f t="shared" ref="I3684:I3747" si="325">MOD(C3684-1,24)+1</f>
        <v>1</v>
      </c>
    </row>
    <row r="3685" spans="1:9" x14ac:dyDescent="0.35">
      <c r="A3685" s="321">
        <f t="shared" si="323"/>
        <v>42157.041666657817</v>
      </c>
      <c r="B3685" s="303"/>
      <c r="C3685" s="303">
        <v>3650</v>
      </c>
      <c r="D3685" s="304">
        <f>INDEX(Method_calculation!$J$161:$L$184,Output_interface!I3685,Output_interface!H3685)</f>
        <v>0</v>
      </c>
      <c r="E3685" s="304">
        <f>INDEX(Method_calculation!$J$194:$L$217,Output_interface!I3685,Output_interface!H3685)</f>
        <v>0</v>
      </c>
      <c r="G3685" s="1">
        <f>VLOOKUP(A3685+1/48,Interface!$B$118:$D$483,3)</f>
        <v>2</v>
      </c>
      <c r="H3685" s="1">
        <f t="shared" ref="H3685:H3748" si="326">IF(G3685=7,3,IF(G3685=6,2,1))</f>
        <v>1</v>
      </c>
      <c r="I3685" s="1">
        <f t="shared" si="325"/>
        <v>2</v>
      </c>
    </row>
    <row r="3686" spans="1:9" x14ac:dyDescent="0.35">
      <c r="A3686" s="321">
        <f t="shared" si="323"/>
        <v>42157.083333324481</v>
      </c>
      <c r="B3686" s="303"/>
      <c r="C3686" s="303">
        <v>3651</v>
      </c>
      <c r="D3686" s="304">
        <f>INDEX(Method_calculation!$J$161:$L$184,Output_interface!I3686,Output_interface!H3686)</f>
        <v>0</v>
      </c>
      <c r="E3686" s="304">
        <f>INDEX(Method_calculation!$J$194:$L$217,Output_interface!I3686,Output_interface!H3686)</f>
        <v>0</v>
      </c>
      <c r="G3686" s="1">
        <f>VLOOKUP(A3686+1/48,Interface!$B$118:$D$483,3)</f>
        <v>2</v>
      </c>
      <c r="H3686" s="1">
        <f t="shared" si="326"/>
        <v>1</v>
      </c>
      <c r="I3686" s="1">
        <f t="shared" si="325"/>
        <v>3</v>
      </c>
    </row>
    <row r="3687" spans="1:9" x14ac:dyDescent="0.35">
      <c r="A3687" s="321">
        <f t="shared" si="323"/>
        <v>42157.124999991145</v>
      </c>
      <c r="B3687" s="303"/>
      <c r="C3687" s="303">
        <v>3652</v>
      </c>
      <c r="D3687" s="304">
        <f>INDEX(Method_calculation!$J$161:$L$184,Output_interface!I3687,Output_interface!H3687)</f>
        <v>0</v>
      </c>
      <c r="E3687" s="304">
        <f>INDEX(Method_calculation!$J$194:$L$217,Output_interface!I3687,Output_interface!H3687)</f>
        <v>0</v>
      </c>
      <c r="G3687" s="1">
        <f>VLOOKUP(A3687+1/48,Interface!$B$118:$D$483,3)</f>
        <v>2</v>
      </c>
      <c r="H3687" s="1">
        <f t="shared" si="326"/>
        <v>1</v>
      </c>
      <c r="I3687" s="1">
        <f t="shared" si="325"/>
        <v>4</v>
      </c>
    </row>
    <row r="3688" spans="1:9" x14ac:dyDescent="0.35">
      <c r="A3688" s="321">
        <f t="shared" si="323"/>
        <v>42157.166666657809</v>
      </c>
      <c r="B3688" s="303"/>
      <c r="C3688" s="303">
        <v>3653</v>
      </c>
      <c r="D3688" s="304">
        <f>INDEX(Method_calculation!$J$161:$L$184,Output_interface!I3688,Output_interface!H3688)</f>
        <v>0</v>
      </c>
      <c r="E3688" s="304">
        <f>INDEX(Method_calculation!$J$194:$L$217,Output_interface!I3688,Output_interface!H3688)</f>
        <v>0</v>
      </c>
      <c r="G3688" s="1">
        <f>VLOOKUP(A3688+1/48,Interface!$B$118:$D$483,3)</f>
        <v>2</v>
      </c>
      <c r="H3688" s="1">
        <f t="shared" si="326"/>
        <v>1</v>
      </c>
      <c r="I3688" s="1">
        <f t="shared" si="325"/>
        <v>5</v>
      </c>
    </row>
    <row r="3689" spans="1:9" x14ac:dyDescent="0.35">
      <c r="A3689" s="321">
        <f t="shared" si="323"/>
        <v>42157.208333324474</v>
      </c>
      <c r="B3689" s="303"/>
      <c r="C3689" s="303">
        <v>3654</v>
      </c>
      <c r="D3689" s="304">
        <f>INDEX(Method_calculation!$J$161:$L$184,Output_interface!I3689,Output_interface!H3689)</f>
        <v>0</v>
      </c>
      <c r="E3689" s="304">
        <f>INDEX(Method_calculation!$J$194:$L$217,Output_interface!I3689,Output_interface!H3689)</f>
        <v>0</v>
      </c>
      <c r="G3689" s="1">
        <f>VLOOKUP(A3689+1/48,Interface!$B$118:$D$483,3)</f>
        <v>2</v>
      </c>
      <c r="H3689" s="1">
        <f t="shared" si="326"/>
        <v>1</v>
      </c>
      <c r="I3689" s="1">
        <f t="shared" si="325"/>
        <v>6</v>
      </c>
    </row>
    <row r="3690" spans="1:9" x14ac:dyDescent="0.35">
      <c r="A3690" s="321">
        <f t="shared" si="323"/>
        <v>42157.249999991138</v>
      </c>
      <c r="B3690" s="303"/>
      <c r="C3690" s="303">
        <v>3655</v>
      </c>
      <c r="D3690" s="304">
        <f>INDEX(Method_calculation!$J$161:$L$184,Output_interface!I3690,Output_interface!H3690)</f>
        <v>0</v>
      </c>
      <c r="E3690" s="304">
        <f>INDEX(Method_calculation!$J$194:$L$217,Output_interface!I3690,Output_interface!H3690)</f>
        <v>0</v>
      </c>
      <c r="G3690" s="1">
        <f>VLOOKUP(A3690+1/48,Interface!$B$118:$D$483,3)</f>
        <v>2</v>
      </c>
      <c r="H3690" s="1">
        <f t="shared" si="326"/>
        <v>1</v>
      </c>
      <c r="I3690" s="1">
        <f t="shared" si="325"/>
        <v>7</v>
      </c>
    </row>
    <row r="3691" spans="1:9" x14ac:dyDescent="0.35">
      <c r="A3691" s="321">
        <f t="shared" si="323"/>
        <v>42157.291666657802</v>
      </c>
      <c r="B3691" s="303"/>
      <c r="C3691" s="303">
        <v>3656</v>
      </c>
      <c r="D3691" s="304">
        <f>INDEX(Method_calculation!$J$161:$L$184,Output_interface!I3691,Output_interface!H3691)</f>
        <v>0</v>
      </c>
      <c r="E3691" s="304">
        <f>INDEX(Method_calculation!$J$194:$L$217,Output_interface!I3691,Output_interface!H3691)</f>
        <v>0</v>
      </c>
      <c r="G3691" s="1">
        <f>VLOOKUP(A3691+1/48,Interface!$B$118:$D$483,3)</f>
        <v>2</v>
      </c>
      <c r="H3691" s="1">
        <f t="shared" si="326"/>
        <v>1</v>
      </c>
      <c r="I3691" s="1">
        <f t="shared" si="325"/>
        <v>8</v>
      </c>
    </row>
    <row r="3692" spans="1:9" x14ac:dyDescent="0.35">
      <c r="A3692" s="321">
        <f t="shared" si="323"/>
        <v>42157.333333324466</v>
      </c>
      <c r="B3692" s="303"/>
      <c r="C3692" s="303">
        <v>3657</v>
      </c>
      <c r="D3692" s="304">
        <f>INDEX(Method_calculation!$J$161:$L$184,Output_interface!I3692,Output_interface!H3692)</f>
        <v>0</v>
      </c>
      <c r="E3692" s="304">
        <f>INDEX(Method_calculation!$J$194:$L$217,Output_interface!I3692,Output_interface!H3692)</f>
        <v>0</v>
      </c>
      <c r="G3692" s="1">
        <f>VLOOKUP(A3692+1/48,Interface!$B$118:$D$483,3)</f>
        <v>2</v>
      </c>
      <c r="H3692" s="1">
        <f t="shared" si="326"/>
        <v>1</v>
      </c>
      <c r="I3692" s="1">
        <f t="shared" si="325"/>
        <v>9</v>
      </c>
    </row>
    <row r="3693" spans="1:9" x14ac:dyDescent="0.35">
      <c r="A3693" s="321">
        <f t="shared" si="323"/>
        <v>42157.374999991131</v>
      </c>
      <c r="B3693" s="303"/>
      <c r="C3693" s="303">
        <v>3658</v>
      </c>
      <c r="D3693" s="304">
        <f>INDEX(Method_calculation!$J$161:$L$184,Output_interface!I3693,Output_interface!H3693)</f>
        <v>0</v>
      </c>
      <c r="E3693" s="304">
        <f>INDEX(Method_calculation!$J$194:$L$217,Output_interface!I3693,Output_interface!H3693)</f>
        <v>0</v>
      </c>
      <c r="G3693" s="1">
        <f>VLOOKUP(A3693+1/48,Interface!$B$118:$D$483,3)</f>
        <v>2</v>
      </c>
      <c r="H3693" s="1">
        <f t="shared" si="326"/>
        <v>1</v>
      </c>
      <c r="I3693" s="1">
        <f t="shared" si="325"/>
        <v>10</v>
      </c>
    </row>
    <row r="3694" spans="1:9" x14ac:dyDescent="0.35">
      <c r="A3694" s="321">
        <f t="shared" si="323"/>
        <v>42157.416666657795</v>
      </c>
      <c r="B3694" s="303"/>
      <c r="C3694" s="303">
        <v>3659</v>
      </c>
      <c r="D3694" s="304">
        <f>INDEX(Method_calculation!$J$161:$L$184,Output_interface!I3694,Output_interface!H3694)</f>
        <v>0</v>
      </c>
      <c r="E3694" s="304">
        <f>INDEX(Method_calculation!$J$194:$L$217,Output_interface!I3694,Output_interface!H3694)</f>
        <v>0</v>
      </c>
      <c r="G3694" s="1">
        <f>VLOOKUP(A3694+1/48,Interface!$B$118:$D$483,3)</f>
        <v>2</v>
      </c>
      <c r="H3694" s="1">
        <f t="shared" si="326"/>
        <v>1</v>
      </c>
      <c r="I3694" s="1">
        <f t="shared" si="325"/>
        <v>11</v>
      </c>
    </row>
    <row r="3695" spans="1:9" x14ac:dyDescent="0.35">
      <c r="A3695" s="321">
        <f t="shared" si="323"/>
        <v>42157.458333324459</v>
      </c>
      <c r="B3695" s="303"/>
      <c r="C3695" s="303">
        <v>3660</v>
      </c>
      <c r="D3695" s="304">
        <f>INDEX(Method_calculation!$J$161:$L$184,Output_interface!I3695,Output_interface!H3695)</f>
        <v>0</v>
      </c>
      <c r="E3695" s="304">
        <f>INDEX(Method_calculation!$J$194:$L$217,Output_interface!I3695,Output_interface!H3695)</f>
        <v>0</v>
      </c>
      <c r="G3695" s="1">
        <f>VLOOKUP(A3695+1/48,Interface!$B$118:$D$483,3)</f>
        <v>2</v>
      </c>
      <c r="H3695" s="1">
        <f t="shared" si="326"/>
        <v>1</v>
      </c>
      <c r="I3695" s="1">
        <f t="shared" si="325"/>
        <v>12</v>
      </c>
    </row>
    <row r="3696" spans="1:9" x14ac:dyDescent="0.35">
      <c r="A3696" s="321">
        <f t="shared" si="323"/>
        <v>42157.499999991123</v>
      </c>
      <c r="B3696" s="303"/>
      <c r="C3696" s="303">
        <v>3661</v>
      </c>
      <c r="D3696" s="304">
        <f>INDEX(Method_calculation!$J$161:$L$184,Output_interface!I3696,Output_interface!H3696)</f>
        <v>0</v>
      </c>
      <c r="E3696" s="304">
        <f>INDEX(Method_calculation!$J$194:$L$217,Output_interface!I3696,Output_interface!H3696)</f>
        <v>0</v>
      </c>
      <c r="G3696" s="1">
        <f>VLOOKUP(A3696+1/48,Interface!$B$118:$D$483,3)</f>
        <v>2</v>
      </c>
      <c r="H3696" s="1">
        <f t="shared" si="326"/>
        <v>1</v>
      </c>
      <c r="I3696" s="1">
        <f t="shared" si="325"/>
        <v>13</v>
      </c>
    </row>
    <row r="3697" spans="1:9" x14ac:dyDescent="0.35">
      <c r="A3697" s="321">
        <f t="shared" si="323"/>
        <v>42157.541666657788</v>
      </c>
      <c r="B3697" s="303"/>
      <c r="C3697" s="303">
        <v>3662</v>
      </c>
      <c r="D3697" s="304">
        <f>INDEX(Method_calculation!$J$161:$L$184,Output_interface!I3697,Output_interface!H3697)</f>
        <v>0</v>
      </c>
      <c r="E3697" s="304">
        <f>INDEX(Method_calculation!$J$194:$L$217,Output_interface!I3697,Output_interface!H3697)</f>
        <v>0</v>
      </c>
      <c r="G3697" s="1">
        <f>VLOOKUP(A3697+1/48,Interface!$B$118:$D$483,3)</f>
        <v>2</v>
      </c>
      <c r="H3697" s="1">
        <f t="shared" si="326"/>
        <v>1</v>
      </c>
      <c r="I3697" s="1">
        <f t="shared" si="325"/>
        <v>14</v>
      </c>
    </row>
    <row r="3698" spans="1:9" x14ac:dyDescent="0.35">
      <c r="A3698" s="321">
        <f t="shared" si="323"/>
        <v>42157.583333324452</v>
      </c>
      <c r="B3698" s="303"/>
      <c r="C3698" s="303">
        <v>3663</v>
      </c>
      <c r="D3698" s="304">
        <f>INDEX(Method_calculation!$J$161:$L$184,Output_interface!I3698,Output_interface!H3698)</f>
        <v>0</v>
      </c>
      <c r="E3698" s="304">
        <f>INDEX(Method_calculation!$J$194:$L$217,Output_interface!I3698,Output_interface!H3698)</f>
        <v>0</v>
      </c>
      <c r="G3698" s="1">
        <f>VLOOKUP(A3698+1/48,Interface!$B$118:$D$483,3)</f>
        <v>2</v>
      </c>
      <c r="H3698" s="1">
        <f t="shared" si="326"/>
        <v>1</v>
      </c>
      <c r="I3698" s="1">
        <f t="shared" si="325"/>
        <v>15</v>
      </c>
    </row>
    <row r="3699" spans="1:9" x14ac:dyDescent="0.35">
      <c r="A3699" s="321">
        <f t="shared" si="323"/>
        <v>42157.624999991116</v>
      </c>
      <c r="B3699" s="303"/>
      <c r="C3699" s="303">
        <v>3664</v>
      </c>
      <c r="D3699" s="304">
        <f>INDEX(Method_calculation!$J$161:$L$184,Output_interface!I3699,Output_interface!H3699)</f>
        <v>0</v>
      </c>
      <c r="E3699" s="304">
        <f>INDEX(Method_calculation!$J$194:$L$217,Output_interface!I3699,Output_interface!H3699)</f>
        <v>0</v>
      </c>
      <c r="G3699" s="1">
        <f>VLOOKUP(A3699+1/48,Interface!$B$118:$D$483,3)</f>
        <v>2</v>
      </c>
      <c r="H3699" s="1">
        <f t="shared" si="326"/>
        <v>1</v>
      </c>
      <c r="I3699" s="1">
        <f t="shared" si="325"/>
        <v>16</v>
      </c>
    </row>
    <row r="3700" spans="1:9" x14ac:dyDescent="0.35">
      <c r="A3700" s="321">
        <f t="shared" si="323"/>
        <v>42157.66666665778</v>
      </c>
      <c r="B3700" s="303"/>
      <c r="C3700" s="303">
        <v>3665</v>
      </c>
      <c r="D3700" s="304">
        <f>INDEX(Method_calculation!$J$161:$L$184,Output_interface!I3700,Output_interface!H3700)</f>
        <v>0</v>
      </c>
      <c r="E3700" s="304">
        <f>INDEX(Method_calculation!$J$194:$L$217,Output_interface!I3700,Output_interface!H3700)</f>
        <v>0</v>
      </c>
      <c r="G3700" s="1">
        <f>VLOOKUP(A3700+1/48,Interface!$B$118:$D$483,3)</f>
        <v>2</v>
      </c>
      <c r="H3700" s="1">
        <f t="shared" si="326"/>
        <v>1</v>
      </c>
      <c r="I3700" s="1">
        <f t="shared" si="325"/>
        <v>17</v>
      </c>
    </row>
    <row r="3701" spans="1:9" x14ac:dyDescent="0.35">
      <c r="A3701" s="321">
        <f t="shared" si="323"/>
        <v>42157.708333324445</v>
      </c>
      <c r="B3701" s="303"/>
      <c r="C3701" s="303">
        <v>3666</v>
      </c>
      <c r="D3701" s="304">
        <f>INDEX(Method_calculation!$J$161:$L$184,Output_interface!I3701,Output_interface!H3701)</f>
        <v>0</v>
      </c>
      <c r="E3701" s="304">
        <f>INDEX(Method_calculation!$J$194:$L$217,Output_interface!I3701,Output_interface!H3701)</f>
        <v>0</v>
      </c>
      <c r="G3701" s="1">
        <f>VLOOKUP(A3701+1/48,Interface!$B$118:$D$483,3)</f>
        <v>2</v>
      </c>
      <c r="H3701" s="1">
        <f t="shared" si="326"/>
        <v>1</v>
      </c>
      <c r="I3701" s="1">
        <f t="shared" si="325"/>
        <v>18</v>
      </c>
    </row>
    <row r="3702" spans="1:9" x14ac:dyDescent="0.35">
      <c r="A3702" s="321">
        <f t="shared" si="323"/>
        <v>42157.749999991109</v>
      </c>
      <c r="B3702" s="303"/>
      <c r="C3702" s="303">
        <v>3667</v>
      </c>
      <c r="D3702" s="304">
        <f>INDEX(Method_calculation!$J$161:$L$184,Output_interface!I3702,Output_interface!H3702)</f>
        <v>0</v>
      </c>
      <c r="E3702" s="304">
        <f>INDEX(Method_calculation!$J$194:$L$217,Output_interface!I3702,Output_interface!H3702)</f>
        <v>0</v>
      </c>
      <c r="G3702" s="1">
        <f>VLOOKUP(A3702+1/48,Interface!$B$118:$D$483,3)</f>
        <v>2</v>
      </c>
      <c r="H3702" s="1">
        <f t="shared" si="326"/>
        <v>1</v>
      </c>
      <c r="I3702" s="1">
        <f t="shared" si="325"/>
        <v>19</v>
      </c>
    </row>
    <row r="3703" spans="1:9" x14ac:dyDescent="0.35">
      <c r="A3703" s="321">
        <f t="shared" si="323"/>
        <v>42157.791666657773</v>
      </c>
      <c r="B3703" s="303"/>
      <c r="C3703" s="303">
        <v>3668</v>
      </c>
      <c r="D3703" s="304">
        <f>INDEX(Method_calculation!$J$161:$L$184,Output_interface!I3703,Output_interface!H3703)</f>
        <v>0</v>
      </c>
      <c r="E3703" s="304">
        <f>INDEX(Method_calculation!$J$194:$L$217,Output_interface!I3703,Output_interface!H3703)</f>
        <v>0</v>
      </c>
      <c r="G3703" s="1">
        <f>VLOOKUP(A3703+1/48,Interface!$B$118:$D$483,3)</f>
        <v>2</v>
      </c>
      <c r="H3703" s="1">
        <f t="shared" si="326"/>
        <v>1</v>
      </c>
      <c r="I3703" s="1">
        <f t="shared" si="325"/>
        <v>20</v>
      </c>
    </row>
    <row r="3704" spans="1:9" x14ac:dyDescent="0.35">
      <c r="A3704" s="321">
        <f t="shared" si="323"/>
        <v>42157.833333324437</v>
      </c>
      <c r="B3704" s="303"/>
      <c r="C3704" s="303">
        <v>3669</v>
      </c>
      <c r="D3704" s="304">
        <f>INDEX(Method_calculation!$J$161:$L$184,Output_interface!I3704,Output_interface!H3704)</f>
        <v>0</v>
      </c>
      <c r="E3704" s="304">
        <f>INDEX(Method_calculation!$J$194:$L$217,Output_interface!I3704,Output_interface!H3704)</f>
        <v>0</v>
      </c>
      <c r="G3704" s="1">
        <f>VLOOKUP(A3704+1/48,Interface!$B$118:$D$483,3)</f>
        <v>2</v>
      </c>
      <c r="H3704" s="1">
        <f t="shared" si="326"/>
        <v>1</v>
      </c>
      <c r="I3704" s="1">
        <f t="shared" si="325"/>
        <v>21</v>
      </c>
    </row>
    <row r="3705" spans="1:9" x14ac:dyDescent="0.35">
      <c r="A3705" s="321">
        <f t="shared" si="323"/>
        <v>42157.874999991102</v>
      </c>
      <c r="B3705" s="303"/>
      <c r="C3705" s="303">
        <v>3670</v>
      </c>
      <c r="D3705" s="304">
        <f>INDEX(Method_calculation!$J$161:$L$184,Output_interface!I3705,Output_interface!H3705)</f>
        <v>0</v>
      </c>
      <c r="E3705" s="304">
        <f>INDEX(Method_calculation!$J$194:$L$217,Output_interface!I3705,Output_interface!H3705)</f>
        <v>0</v>
      </c>
      <c r="G3705" s="1">
        <f>VLOOKUP(A3705+1/48,Interface!$B$118:$D$483,3)</f>
        <v>2</v>
      </c>
      <c r="H3705" s="1">
        <f t="shared" si="326"/>
        <v>1</v>
      </c>
      <c r="I3705" s="1">
        <f t="shared" si="325"/>
        <v>22</v>
      </c>
    </row>
    <row r="3706" spans="1:9" x14ac:dyDescent="0.35">
      <c r="A3706" s="321">
        <f t="shared" si="323"/>
        <v>42157.916666657766</v>
      </c>
      <c r="B3706" s="303"/>
      <c r="C3706" s="303">
        <v>3671</v>
      </c>
      <c r="D3706" s="304">
        <f>INDEX(Method_calculation!$J$161:$L$184,Output_interface!I3706,Output_interface!H3706)</f>
        <v>0</v>
      </c>
      <c r="E3706" s="304">
        <f>INDEX(Method_calculation!$J$194:$L$217,Output_interface!I3706,Output_interface!H3706)</f>
        <v>0</v>
      </c>
      <c r="G3706" s="1">
        <f>VLOOKUP(A3706+1/48,Interface!$B$118:$D$483,3)</f>
        <v>2</v>
      </c>
      <c r="H3706" s="1">
        <f t="shared" si="326"/>
        <v>1</v>
      </c>
      <c r="I3706" s="1">
        <f t="shared" si="325"/>
        <v>23</v>
      </c>
    </row>
    <row r="3707" spans="1:9" x14ac:dyDescent="0.35">
      <c r="A3707" s="322">
        <f t="shared" si="323"/>
        <v>42157.95833332443</v>
      </c>
      <c r="B3707" s="306"/>
      <c r="C3707" s="306">
        <v>3672</v>
      </c>
      <c r="D3707" s="307">
        <f>INDEX(Method_calculation!$J$161:$L$184,Output_interface!I3707,Output_interface!H3707)</f>
        <v>0</v>
      </c>
      <c r="E3707" s="307">
        <f>INDEX(Method_calculation!$J$194:$L$217,Output_interface!I3707,Output_interface!H3707)</f>
        <v>0</v>
      </c>
      <c r="G3707" s="1">
        <f>VLOOKUP(A3707+1/48,Interface!$B$118:$D$483,3)</f>
        <v>2</v>
      </c>
      <c r="H3707" s="1">
        <f t="shared" si="326"/>
        <v>1</v>
      </c>
      <c r="I3707" s="1">
        <f t="shared" si="325"/>
        <v>24</v>
      </c>
    </row>
    <row r="3708" spans="1:9" x14ac:dyDescent="0.35">
      <c r="A3708" s="299">
        <f t="shared" si="323"/>
        <v>42157.999999991094</v>
      </c>
      <c r="B3708" s="300" t="str">
        <f t="shared" ref="B3708" si="327">INDEX($H$27:$H$29,H3708)</f>
        <v>Workday</v>
      </c>
      <c r="C3708" s="300">
        <v>3673</v>
      </c>
      <c r="D3708" s="301">
        <f>INDEX(Method_calculation!$J$161:$L$184,Output_interface!I3708,Output_interface!H3708)</f>
        <v>0</v>
      </c>
      <c r="E3708" s="301">
        <f>INDEX(Method_calculation!$J$194:$L$217,Output_interface!I3708,Output_interface!H3708)</f>
        <v>0</v>
      </c>
      <c r="G3708" s="1">
        <f>VLOOKUP(A3708+1/48,Interface!$B$118:$D$483,3)</f>
        <v>3</v>
      </c>
      <c r="H3708" s="1">
        <f t="shared" si="326"/>
        <v>1</v>
      </c>
      <c r="I3708" s="1">
        <f t="shared" si="325"/>
        <v>1</v>
      </c>
    </row>
    <row r="3709" spans="1:9" x14ac:dyDescent="0.35">
      <c r="A3709" s="321">
        <f t="shared" si="323"/>
        <v>42158.041666657758</v>
      </c>
      <c r="B3709" s="303"/>
      <c r="C3709" s="303">
        <v>3674</v>
      </c>
      <c r="D3709" s="304">
        <f>INDEX(Method_calculation!$J$161:$L$184,Output_interface!I3709,Output_interface!H3709)</f>
        <v>0</v>
      </c>
      <c r="E3709" s="304">
        <f>INDEX(Method_calculation!$J$194:$L$217,Output_interface!I3709,Output_interface!H3709)</f>
        <v>0</v>
      </c>
      <c r="G3709" s="1">
        <f>VLOOKUP(A3709+1/48,Interface!$B$118:$D$483,3)</f>
        <v>3</v>
      </c>
      <c r="H3709" s="1">
        <f t="shared" si="326"/>
        <v>1</v>
      </c>
      <c r="I3709" s="1">
        <f t="shared" si="325"/>
        <v>2</v>
      </c>
    </row>
    <row r="3710" spans="1:9" x14ac:dyDescent="0.35">
      <c r="A3710" s="321">
        <f t="shared" si="323"/>
        <v>42158.083333324423</v>
      </c>
      <c r="B3710" s="303"/>
      <c r="C3710" s="303">
        <v>3675</v>
      </c>
      <c r="D3710" s="304">
        <f>INDEX(Method_calculation!$J$161:$L$184,Output_interface!I3710,Output_interface!H3710)</f>
        <v>0</v>
      </c>
      <c r="E3710" s="304">
        <f>INDEX(Method_calculation!$J$194:$L$217,Output_interface!I3710,Output_interface!H3710)</f>
        <v>0</v>
      </c>
      <c r="G3710" s="1">
        <f>VLOOKUP(A3710+1/48,Interface!$B$118:$D$483,3)</f>
        <v>3</v>
      </c>
      <c r="H3710" s="1">
        <f t="shared" si="326"/>
        <v>1</v>
      </c>
      <c r="I3710" s="1">
        <f t="shared" si="325"/>
        <v>3</v>
      </c>
    </row>
    <row r="3711" spans="1:9" x14ac:dyDescent="0.35">
      <c r="A3711" s="321">
        <f t="shared" si="323"/>
        <v>42158.124999991087</v>
      </c>
      <c r="B3711" s="303"/>
      <c r="C3711" s="303">
        <v>3676</v>
      </c>
      <c r="D3711" s="304">
        <f>INDEX(Method_calculation!$J$161:$L$184,Output_interface!I3711,Output_interface!H3711)</f>
        <v>0</v>
      </c>
      <c r="E3711" s="304">
        <f>INDEX(Method_calculation!$J$194:$L$217,Output_interface!I3711,Output_interface!H3711)</f>
        <v>0</v>
      </c>
      <c r="G3711" s="1">
        <f>VLOOKUP(A3711+1/48,Interface!$B$118:$D$483,3)</f>
        <v>3</v>
      </c>
      <c r="H3711" s="1">
        <f t="shared" si="326"/>
        <v>1</v>
      </c>
      <c r="I3711" s="1">
        <f t="shared" si="325"/>
        <v>4</v>
      </c>
    </row>
    <row r="3712" spans="1:9" x14ac:dyDescent="0.35">
      <c r="A3712" s="321">
        <f t="shared" si="323"/>
        <v>42158.166666657751</v>
      </c>
      <c r="B3712" s="303"/>
      <c r="C3712" s="303">
        <v>3677</v>
      </c>
      <c r="D3712" s="304">
        <f>INDEX(Method_calculation!$J$161:$L$184,Output_interface!I3712,Output_interface!H3712)</f>
        <v>0</v>
      </c>
      <c r="E3712" s="304">
        <f>INDEX(Method_calculation!$J$194:$L$217,Output_interface!I3712,Output_interface!H3712)</f>
        <v>0</v>
      </c>
      <c r="G3712" s="1">
        <f>VLOOKUP(A3712+1/48,Interface!$B$118:$D$483,3)</f>
        <v>3</v>
      </c>
      <c r="H3712" s="1">
        <f t="shared" si="326"/>
        <v>1</v>
      </c>
      <c r="I3712" s="1">
        <f t="shared" si="325"/>
        <v>5</v>
      </c>
    </row>
    <row r="3713" spans="1:9" x14ac:dyDescent="0.35">
      <c r="A3713" s="321">
        <f t="shared" si="323"/>
        <v>42158.208333324415</v>
      </c>
      <c r="B3713" s="303"/>
      <c r="C3713" s="303">
        <v>3678</v>
      </c>
      <c r="D3713" s="304">
        <f>INDEX(Method_calculation!$J$161:$L$184,Output_interface!I3713,Output_interface!H3713)</f>
        <v>0</v>
      </c>
      <c r="E3713" s="304">
        <f>INDEX(Method_calculation!$J$194:$L$217,Output_interface!I3713,Output_interface!H3713)</f>
        <v>0</v>
      </c>
      <c r="G3713" s="1">
        <f>VLOOKUP(A3713+1/48,Interface!$B$118:$D$483,3)</f>
        <v>3</v>
      </c>
      <c r="H3713" s="1">
        <f t="shared" si="326"/>
        <v>1</v>
      </c>
      <c r="I3713" s="1">
        <f t="shared" si="325"/>
        <v>6</v>
      </c>
    </row>
    <row r="3714" spans="1:9" x14ac:dyDescent="0.35">
      <c r="A3714" s="321">
        <f t="shared" si="323"/>
        <v>42158.24999999108</v>
      </c>
      <c r="B3714" s="303"/>
      <c r="C3714" s="303">
        <v>3679</v>
      </c>
      <c r="D3714" s="304">
        <f>INDEX(Method_calculation!$J$161:$L$184,Output_interface!I3714,Output_interface!H3714)</f>
        <v>0</v>
      </c>
      <c r="E3714" s="304">
        <f>INDEX(Method_calculation!$J$194:$L$217,Output_interface!I3714,Output_interface!H3714)</f>
        <v>0</v>
      </c>
      <c r="G3714" s="1">
        <f>VLOOKUP(A3714+1/48,Interface!$B$118:$D$483,3)</f>
        <v>3</v>
      </c>
      <c r="H3714" s="1">
        <f t="shared" si="326"/>
        <v>1</v>
      </c>
      <c r="I3714" s="1">
        <f t="shared" si="325"/>
        <v>7</v>
      </c>
    </row>
    <row r="3715" spans="1:9" x14ac:dyDescent="0.35">
      <c r="A3715" s="321">
        <f t="shared" si="323"/>
        <v>42158.291666657744</v>
      </c>
      <c r="B3715" s="303"/>
      <c r="C3715" s="303">
        <v>3680</v>
      </c>
      <c r="D3715" s="304">
        <f>INDEX(Method_calculation!$J$161:$L$184,Output_interface!I3715,Output_interface!H3715)</f>
        <v>0</v>
      </c>
      <c r="E3715" s="304">
        <f>INDEX(Method_calculation!$J$194:$L$217,Output_interface!I3715,Output_interface!H3715)</f>
        <v>0</v>
      </c>
      <c r="G3715" s="1">
        <f>VLOOKUP(A3715+1/48,Interface!$B$118:$D$483,3)</f>
        <v>3</v>
      </c>
      <c r="H3715" s="1">
        <f t="shared" si="326"/>
        <v>1</v>
      </c>
      <c r="I3715" s="1">
        <f t="shared" si="325"/>
        <v>8</v>
      </c>
    </row>
    <row r="3716" spans="1:9" x14ac:dyDescent="0.35">
      <c r="A3716" s="321">
        <f t="shared" si="323"/>
        <v>42158.333333324408</v>
      </c>
      <c r="B3716" s="303"/>
      <c r="C3716" s="303">
        <v>3681</v>
      </c>
      <c r="D3716" s="304">
        <f>INDEX(Method_calculation!$J$161:$L$184,Output_interface!I3716,Output_interface!H3716)</f>
        <v>0</v>
      </c>
      <c r="E3716" s="304">
        <f>INDEX(Method_calculation!$J$194:$L$217,Output_interface!I3716,Output_interface!H3716)</f>
        <v>0</v>
      </c>
      <c r="G3716" s="1">
        <f>VLOOKUP(A3716+1/48,Interface!$B$118:$D$483,3)</f>
        <v>3</v>
      </c>
      <c r="H3716" s="1">
        <f t="shared" si="326"/>
        <v>1</v>
      </c>
      <c r="I3716" s="1">
        <f t="shared" si="325"/>
        <v>9</v>
      </c>
    </row>
    <row r="3717" spans="1:9" x14ac:dyDescent="0.35">
      <c r="A3717" s="321">
        <f t="shared" si="323"/>
        <v>42158.374999991072</v>
      </c>
      <c r="B3717" s="303"/>
      <c r="C3717" s="303">
        <v>3682</v>
      </c>
      <c r="D3717" s="304">
        <f>INDEX(Method_calculation!$J$161:$L$184,Output_interface!I3717,Output_interface!H3717)</f>
        <v>0</v>
      </c>
      <c r="E3717" s="304">
        <f>INDEX(Method_calculation!$J$194:$L$217,Output_interface!I3717,Output_interface!H3717)</f>
        <v>0</v>
      </c>
      <c r="G3717" s="1">
        <f>VLOOKUP(A3717+1/48,Interface!$B$118:$D$483,3)</f>
        <v>3</v>
      </c>
      <c r="H3717" s="1">
        <f t="shared" si="326"/>
        <v>1</v>
      </c>
      <c r="I3717" s="1">
        <f t="shared" si="325"/>
        <v>10</v>
      </c>
    </row>
    <row r="3718" spans="1:9" x14ac:dyDescent="0.35">
      <c r="A3718" s="321">
        <f t="shared" si="323"/>
        <v>42158.416666657737</v>
      </c>
      <c r="B3718" s="303"/>
      <c r="C3718" s="303">
        <v>3683</v>
      </c>
      <c r="D3718" s="304">
        <f>INDEX(Method_calculation!$J$161:$L$184,Output_interface!I3718,Output_interface!H3718)</f>
        <v>0</v>
      </c>
      <c r="E3718" s="304">
        <f>INDEX(Method_calculation!$J$194:$L$217,Output_interface!I3718,Output_interface!H3718)</f>
        <v>0</v>
      </c>
      <c r="G3718" s="1">
        <f>VLOOKUP(A3718+1/48,Interface!$B$118:$D$483,3)</f>
        <v>3</v>
      </c>
      <c r="H3718" s="1">
        <f t="shared" si="326"/>
        <v>1</v>
      </c>
      <c r="I3718" s="1">
        <f t="shared" si="325"/>
        <v>11</v>
      </c>
    </row>
    <row r="3719" spans="1:9" x14ac:dyDescent="0.35">
      <c r="A3719" s="321">
        <f t="shared" si="323"/>
        <v>42158.458333324401</v>
      </c>
      <c r="B3719" s="303"/>
      <c r="C3719" s="303">
        <v>3684</v>
      </c>
      <c r="D3719" s="304">
        <f>INDEX(Method_calculation!$J$161:$L$184,Output_interface!I3719,Output_interface!H3719)</f>
        <v>0</v>
      </c>
      <c r="E3719" s="304">
        <f>INDEX(Method_calculation!$J$194:$L$217,Output_interface!I3719,Output_interface!H3719)</f>
        <v>0</v>
      </c>
      <c r="G3719" s="1">
        <f>VLOOKUP(A3719+1/48,Interface!$B$118:$D$483,3)</f>
        <v>3</v>
      </c>
      <c r="H3719" s="1">
        <f t="shared" si="326"/>
        <v>1</v>
      </c>
      <c r="I3719" s="1">
        <f t="shared" si="325"/>
        <v>12</v>
      </c>
    </row>
    <row r="3720" spans="1:9" x14ac:dyDescent="0.35">
      <c r="A3720" s="321">
        <f t="shared" si="323"/>
        <v>42158.499999991065</v>
      </c>
      <c r="B3720" s="303"/>
      <c r="C3720" s="303">
        <v>3685</v>
      </c>
      <c r="D3720" s="304">
        <f>INDEX(Method_calculation!$J$161:$L$184,Output_interface!I3720,Output_interface!H3720)</f>
        <v>0</v>
      </c>
      <c r="E3720" s="304">
        <f>INDEX(Method_calculation!$J$194:$L$217,Output_interface!I3720,Output_interface!H3720)</f>
        <v>0</v>
      </c>
      <c r="G3720" s="1">
        <f>VLOOKUP(A3720+1/48,Interface!$B$118:$D$483,3)</f>
        <v>3</v>
      </c>
      <c r="H3720" s="1">
        <f t="shared" si="326"/>
        <v>1</v>
      </c>
      <c r="I3720" s="1">
        <f t="shared" si="325"/>
        <v>13</v>
      </c>
    </row>
    <row r="3721" spans="1:9" x14ac:dyDescent="0.35">
      <c r="A3721" s="321">
        <f t="shared" si="323"/>
        <v>42158.541666657729</v>
      </c>
      <c r="B3721" s="303"/>
      <c r="C3721" s="303">
        <v>3686</v>
      </c>
      <c r="D3721" s="304">
        <f>INDEX(Method_calculation!$J$161:$L$184,Output_interface!I3721,Output_interface!H3721)</f>
        <v>0</v>
      </c>
      <c r="E3721" s="304">
        <f>INDEX(Method_calculation!$J$194:$L$217,Output_interface!I3721,Output_interface!H3721)</f>
        <v>0</v>
      </c>
      <c r="G3721" s="1">
        <f>VLOOKUP(A3721+1/48,Interface!$B$118:$D$483,3)</f>
        <v>3</v>
      </c>
      <c r="H3721" s="1">
        <f t="shared" si="326"/>
        <v>1</v>
      </c>
      <c r="I3721" s="1">
        <f t="shared" si="325"/>
        <v>14</v>
      </c>
    </row>
    <row r="3722" spans="1:9" x14ac:dyDescent="0.35">
      <c r="A3722" s="321">
        <f t="shared" si="323"/>
        <v>42158.583333324394</v>
      </c>
      <c r="B3722" s="303"/>
      <c r="C3722" s="303">
        <v>3687</v>
      </c>
      <c r="D3722" s="304">
        <f>INDEX(Method_calculation!$J$161:$L$184,Output_interface!I3722,Output_interface!H3722)</f>
        <v>0</v>
      </c>
      <c r="E3722" s="304">
        <f>INDEX(Method_calculation!$J$194:$L$217,Output_interface!I3722,Output_interface!H3722)</f>
        <v>0</v>
      </c>
      <c r="G3722" s="1">
        <f>VLOOKUP(A3722+1/48,Interface!$B$118:$D$483,3)</f>
        <v>3</v>
      </c>
      <c r="H3722" s="1">
        <f t="shared" si="326"/>
        <v>1</v>
      </c>
      <c r="I3722" s="1">
        <f t="shared" si="325"/>
        <v>15</v>
      </c>
    </row>
    <row r="3723" spans="1:9" x14ac:dyDescent="0.35">
      <c r="A3723" s="321">
        <f t="shared" si="323"/>
        <v>42158.624999991058</v>
      </c>
      <c r="B3723" s="303"/>
      <c r="C3723" s="303">
        <v>3688</v>
      </c>
      <c r="D3723" s="304">
        <f>INDEX(Method_calculation!$J$161:$L$184,Output_interface!I3723,Output_interface!H3723)</f>
        <v>0</v>
      </c>
      <c r="E3723" s="304">
        <f>INDEX(Method_calculation!$J$194:$L$217,Output_interface!I3723,Output_interface!H3723)</f>
        <v>0</v>
      </c>
      <c r="G3723" s="1">
        <f>VLOOKUP(A3723+1/48,Interface!$B$118:$D$483,3)</f>
        <v>3</v>
      </c>
      <c r="H3723" s="1">
        <f t="shared" si="326"/>
        <v>1</v>
      </c>
      <c r="I3723" s="1">
        <f t="shared" si="325"/>
        <v>16</v>
      </c>
    </row>
    <row r="3724" spans="1:9" x14ac:dyDescent="0.35">
      <c r="A3724" s="321">
        <f t="shared" si="323"/>
        <v>42158.666666657722</v>
      </c>
      <c r="B3724" s="303"/>
      <c r="C3724" s="303">
        <v>3689</v>
      </c>
      <c r="D3724" s="304">
        <f>INDEX(Method_calculation!$J$161:$L$184,Output_interface!I3724,Output_interface!H3724)</f>
        <v>0</v>
      </c>
      <c r="E3724" s="304">
        <f>INDEX(Method_calculation!$J$194:$L$217,Output_interface!I3724,Output_interface!H3724)</f>
        <v>0</v>
      </c>
      <c r="G3724" s="1">
        <f>VLOOKUP(A3724+1/48,Interface!$B$118:$D$483,3)</f>
        <v>3</v>
      </c>
      <c r="H3724" s="1">
        <f t="shared" si="326"/>
        <v>1</v>
      </c>
      <c r="I3724" s="1">
        <f t="shared" si="325"/>
        <v>17</v>
      </c>
    </row>
    <row r="3725" spans="1:9" x14ac:dyDescent="0.35">
      <c r="A3725" s="321">
        <f t="shared" si="323"/>
        <v>42158.708333324386</v>
      </c>
      <c r="B3725" s="303"/>
      <c r="C3725" s="303">
        <v>3690</v>
      </c>
      <c r="D3725" s="304">
        <f>INDEX(Method_calculation!$J$161:$L$184,Output_interface!I3725,Output_interface!H3725)</f>
        <v>0</v>
      </c>
      <c r="E3725" s="304">
        <f>INDEX(Method_calculation!$J$194:$L$217,Output_interface!I3725,Output_interface!H3725)</f>
        <v>0</v>
      </c>
      <c r="G3725" s="1">
        <f>VLOOKUP(A3725+1/48,Interface!$B$118:$D$483,3)</f>
        <v>3</v>
      </c>
      <c r="H3725" s="1">
        <f t="shared" si="326"/>
        <v>1</v>
      </c>
      <c r="I3725" s="1">
        <f t="shared" si="325"/>
        <v>18</v>
      </c>
    </row>
    <row r="3726" spans="1:9" x14ac:dyDescent="0.35">
      <c r="A3726" s="321">
        <f t="shared" si="323"/>
        <v>42158.749999991051</v>
      </c>
      <c r="B3726" s="303"/>
      <c r="C3726" s="303">
        <v>3691</v>
      </c>
      <c r="D3726" s="304">
        <f>INDEX(Method_calculation!$J$161:$L$184,Output_interface!I3726,Output_interface!H3726)</f>
        <v>0</v>
      </c>
      <c r="E3726" s="304">
        <f>INDEX(Method_calculation!$J$194:$L$217,Output_interface!I3726,Output_interface!H3726)</f>
        <v>0</v>
      </c>
      <c r="G3726" s="1">
        <f>VLOOKUP(A3726+1/48,Interface!$B$118:$D$483,3)</f>
        <v>3</v>
      </c>
      <c r="H3726" s="1">
        <f t="shared" si="326"/>
        <v>1</v>
      </c>
      <c r="I3726" s="1">
        <f t="shared" si="325"/>
        <v>19</v>
      </c>
    </row>
    <row r="3727" spans="1:9" x14ac:dyDescent="0.35">
      <c r="A3727" s="321">
        <f t="shared" si="323"/>
        <v>42158.791666657715</v>
      </c>
      <c r="B3727" s="303"/>
      <c r="C3727" s="303">
        <v>3692</v>
      </c>
      <c r="D3727" s="304">
        <f>INDEX(Method_calculation!$J$161:$L$184,Output_interface!I3727,Output_interface!H3727)</f>
        <v>0</v>
      </c>
      <c r="E3727" s="304">
        <f>INDEX(Method_calculation!$J$194:$L$217,Output_interface!I3727,Output_interface!H3727)</f>
        <v>0</v>
      </c>
      <c r="G3727" s="1">
        <f>VLOOKUP(A3727+1/48,Interface!$B$118:$D$483,3)</f>
        <v>3</v>
      </c>
      <c r="H3727" s="1">
        <f t="shared" si="326"/>
        <v>1</v>
      </c>
      <c r="I3727" s="1">
        <f t="shared" si="325"/>
        <v>20</v>
      </c>
    </row>
    <row r="3728" spans="1:9" x14ac:dyDescent="0.35">
      <c r="A3728" s="321">
        <f t="shared" ref="A3728:A3791" si="328">+A3727+1/24</f>
        <v>42158.833333324379</v>
      </c>
      <c r="B3728" s="303"/>
      <c r="C3728" s="303">
        <v>3693</v>
      </c>
      <c r="D3728" s="304">
        <f>INDEX(Method_calculation!$J$161:$L$184,Output_interface!I3728,Output_interface!H3728)</f>
        <v>0</v>
      </c>
      <c r="E3728" s="304">
        <f>INDEX(Method_calculation!$J$194:$L$217,Output_interface!I3728,Output_interface!H3728)</f>
        <v>0</v>
      </c>
      <c r="G3728" s="1">
        <f>VLOOKUP(A3728+1/48,Interface!$B$118:$D$483,3)</f>
        <v>3</v>
      </c>
      <c r="H3728" s="1">
        <f t="shared" si="326"/>
        <v>1</v>
      </c>
      <c r="I3728" s="1">
        <f t="shared" si="325"/>
        <v>21</v>
      </c>
    </row>
    <row r="3729" spans="1:9" x14ac:dyDescent="0.35">
      <c r="A3729" s="321">
        <f t="shared" si="328"/>
        <v>42158.874999991043</v>
      </c>
      <c r="B3729" s="303"/>
      <c r="C3729" s="303">
        <v>3694</v>
      </c>
      <c r="D3729" s="304">
        <f>INDEX(Method_calculation!$J$161:$L$184,Output_interface!I3729,Output_interface!H3729)</f>
        <v>0</v>
      </c>
      <c r="E3729" s="304">
        <f>INDEX(Method_calculation!$J$194:$L$217,Output_interface!I3729,Output_interface!H3729)</f>
        <v>0</v>
      </c>
      <c r="G3729" s="1">
        <f>VLOOKUP(A3729+1/48,Interface!$B$118:$D$483,3)</f>
        <v>3</v>
      </c>
      <c r="H3729" s="1">
        <f t="shared" si="326"/>
        <v>1</v>
      </c>
      <c r="I3729" s="1">
        <f t="shared" si="325"/>
        <v>22</v>
      </c>
    </row>
    <row r="3730" spans="1:9" x14ac:dyDescent="0.35">
      <c r="A3730" s="321">
        <f t="shared" si="328"/>
        <v>42158.916666657708</v>
      </c>
      <c r="B3730" s="303"/>
      <c r="C3730" s="303">
        <v>3695</v>
      </c>
      <c r="D3730" s="304">
        <f>INDEX(Method_calculation!$J$161:$L$184,Output_interface!I3730,Output_interface!H3730)</f>
        <v>0</v>
      </c>
      <c r="E3730" s="304">
        <f>INDEX(Method_calculation!$J$194:$L$217,Output_interface!I3730,Output_interface!H3730)</f>
        <v>0</v>
      </c>
      <c r="G3730" s="1">
        <f>VLOOKUP(A3730+1/48,Interface!$B$118:$D$483,3)</f>
        <v>3</v>
      </c>
      <c r="H3730" s="1">
        <f t="shared" si="326"/>
        <v>1</v>
      </c>
      <c r="I3730" s="1">
        <f t="shared" si="325"/>
        <v>23</v>
      </c>
    </row>
    <row r="3731" spans="1:9" x14ac:dyDescent="0.35">
      <c r="A3731" s="322">
        <f t="shared" si="328"/>
        <v>42158.958333324372</v>
      </c>
      <c r="B3731" s="306"/>
      <c r="C3731" s="306">
        <v>3696</v>
      </c>
      <c r="D3731" s="307">
        <f>INDEX(Method_calculation!$J$161:$L$184,Output_interface!I3731,Output_interface!H3731)</f>
        <v>0</v>
      </c>
      <c r="E3731" s="307">
        <f>INDEX(Method_calculation!$J$194:$L$217,Output_interface!I3731,Output_interface!H3731)</f>
        <v>0</v>
      </c>
      <c r="G3731" s="1">
        <f>VLOOKUP(A3731+1/48,Interface!$B$118:$D$483,3)</f>
        <v>3</v>
      </c>
      <c r="H3731" s="1">
        <f t="shared" si="326"/>
        <v>1</v>
      </c>
      <c r="I3731" s="1">
        <f t="shared" si="325"/>
        <v>24</v>
      </c>
    </row>
    <row r="3732" spans="1:9" x14ac:dyDescent="0.35">
      <c r="A3732" s="299">
        <f t="shared" si="328"/>
        <v>42158.999999991036</v>
      </c>
      <c r="B3732" s="300" t="str">
        <f t="shared" ref="B3732" si="329">INDEX($H$27:$H$29,H3732)</f>
        <v>Workday</v>
      </c>
      <c r="C3732" s="300">
        <v>3697</v>
      </c>
      <c r="D3732" s="301">
        <f>INDEX(Method_calculation!$J$161:$L$184,Output_interface!I3732,Output_interface!H3732)</f>
        <v>0</v>
      </c>
      <c r="E3732" s="301">
        <f>INDEX(Method_calculation!$J$194:$L$217,Output_interface!I3732,Output_interface!H3732)</f>
        <v>0</v>
      </c>
      <c r="G3732" s="1">
        <f>VLOOKUP(A3732+1/48,Interface!$B$118:$D$483,3)</f>
        <v>4</v>
      </c>
      <c r="H3732" s="1">
        <f t="shared" si="326"/>
        <v>1</v>
      </c>
      <c r="I3732" s="1">
        <f t="shared" si="325"/>
        <v>1</v>
      </c>
    </row>
    <row r="3733" spans="1:9" x14ac:dyDescent="0.35">
      <c r="A3733" s="321">
        <f t="shared" si="328"/>
        <v>42159.0416666577</v>
      </c>
      <c r="B3733" s="303"/>
      <c r="C3733" s="303">
        <v>3698</v>
      </c>
      <c r="D3733" s="304">
        <f>INDEX(Method_calculation!$J$161:$L$184,Output_interface!I3733,Output_interface!H3733)</f>
        <v>0</v>
      </c>
      <c r="E3733" s="304">
        <f>INDEX(Method_calculation!$J$194:$L$217,Output_interface!I3733,Output_interface!H3733)</f>
        <v>0</v>
      </c>
      <c r="G3733" s="1">
        <f>VLOOKUP(A3733+1/48,Interface!$B$118:$D$483,3)</f>
        <v>4</v>
      </c>
      <c r="H3733" s="1">
        <f t="shared" si="326"/>
        <v>1</v>
      </c>
      <c r="I3733" s="1">
        <f t="shared" si="325"/>
        <v>2</v>
      </c>
    </row>
    <row r="3734" spans="1:9" x14ac:dyDescent="0.35">
      <c r="A3734" s="321">
        <f t="shared" si="328"/>
        <v>42159.083333324365</v>
      </c>
      <c r="B3734" s="303"/>
      <c r="C3734" s="303">
        <v>3699</v>
      </c>
      <c r="D3734" s="304">
        <f>INDEX(Method_calculation!$J$161:$L$184,Output_interface!I3734,Output_interface!H3734)</f>
        <v>0</v>
      </c>
      <c r="E3734" s="304">
        <f>INDEX(Method_calculation!$J$194:$L$217,Output_interface!I3734,Output_interface!H3734)</f>
        <v>0</v>
      </c>
      <c r="G3734" s="1">
        <f>VLOOKUP(A3734+1/48,Interface!$B$118:$D$483,3)</f>
        <v>4</v>
      </c>
      <c r="H3734" s="1">
        <f t="shared" si="326"/>
        <v>1</v>
      </c>
      <c r="I3734" s="1">
        <f t="shared" si="325"/>
        <v>3</v>
      </c>
    </row>
    <row r="3735" spans="1:9" x14ac:dyDescent="0.35">
      <c r="A3735" s="321">
        <f t="shared" si="328"/>
        <v>42159.124999991029</v>
      </c>
      <c r="B3735" s="303"/>
      <c r="C3735" s="303">
        <v>3700</v>
      </c>
      <c r="D3735" s="304">
        <f>INDEX(Method_calculation!$J$161:$L$184,Output_interface!I3735,Output_interface!H3735)</f>
        <v>0</v>
      </c>
      <c r="E3735" s="304">
        <f>INDEX(Method_calculation!$J$194:$L$217,Output_interface!I3735,Output_interface!H3735)</f>
        <v>0</v>
      </c>
      <c r="G3735" s="1">
        <f>VLOOKUP(A3735+1/48,Interface!$B$118:$D$483,3)</f>
        <v>4</v>
      </c>
      <c r="H3735" s="1">
        <f t="shared" si="326"/>
        <v>1</v>
      </c>
      <c r="I3735" s="1">
        <f t="shared" si="325"/>
        <v>4</v>
      </c>
    </row>
    <row r="3736" spans="1:9" x14ac:dyDescent="0.35">
      <c r="A3736" s="321">
        <f t="shared" si="328"/>
        <v>42159.166666657693</v>
      </c>
      <c r="B3736" s="303"/>
      <c r="C3736" s="303">
        <v>3701</v>
      </c>
      <c r="D3736" s="304">
        <f>INDEX(Method_calculation!$J$161:$L$184,Output_interface!I3736,Output_interface!H3736)</f>
        <v>0</v>
      </c>
      <c r="E3736" s="304">
        <f>INDEX(Method_calculation!$J$194:$L$217,Output_interface!I3736,Output_interface!H3736)</f>
        <v>0</v>
      </c>
      <c r="G3736" s="1">
        <f>VLOOKUP(A3736+1/48,Interface!$B$118:$D$483,3)</f>
        <v>4</v>
      </c>
      <c r="H3736" s="1">
        <f t="shared" si="326"/>
        <v>1</v>
      </c>
      <c r="I3736" s="1">
        <f t="shared" si="325"/>
        <v>5</v>
      </c>
    </row>
    <row r="3737" spans="1:9" x14ac:dyDescent="0.35">
      <c r="A3737" s="321">
        <f t="shared" si="328"/>
        <v>42159.208333324357</v>
      </c>
      <c r="B3737" s="303"/>
      <c r="C3737" s="303">
        <v>3702</v>
      </c>
      <c r="D3737" s="304">
        <f>INDEX(Method_calculation!$J$161:$L$184,Output_interface!I3737,Output_interface!H3737)</f>
        <v>0</v>
      </c>
      <c r="E3737" s="304">
        <f>INDEX(Method_calculation!$J$194:$L$217,Output_interface!I3737,Output_interface!H3737)</f>
        <v>0</v>
      </c>
      <c r="G3737" s="1">
        <f>VLOOKUP(A3737+1/48,Interface!$B$118:$D$483,3)</f>
        <v>4</v>
      </c>
      <c r="H3737" s="1">
        <f t="shared" si="326"/>
        <v>1</v>
      </c>
      <c r="I3737" s="1">
        <f t="shared" si="325"/>
        <v>6</v>
      </c>
    </row>
    <row r="3738" spans="1:9" x14ac:dyDescent="0.35">
      <c r="A3738" s="321">
        <f t="shared" si="328"/>
        <v>42159.249999991021</v>
      </c>
      <c r="B3738" s="303"/>
      <c r="C3738" s="303">
        <v>3703</v>
      </c>
      <c r="D3738" s="304">
        <f>INDEX(Method_calculation!$J$161:$L$184,Output_interface!I3738,Output_interface!H3738)</f>
        <v>0</v>
      </c>
      <c r="E3738" s="304">
        <f>INDEX(Method_calculation!$J$194:$L$217,Output_interface!I3738,Output_interface!H3738)</f>
        <v>0</v>
      </c>
      <c r="G3738" s="1">
        <f>VLOOKUP(A3738+1/48,Interface!$B$118:$D$483,3)</f>
        <v>4</v>
      </c>
      <c r="H3738" s="1">
        <f t="shared" si="326"/>
        <v>1</v>
      </c>
      <c r="I3738" s="1">
        <f t="shared" si="325"/>
        <v>7</v>
      </c>
    </row>
    <row r="3739" spans="1:9" x14ac:dyDescent="0.35">
      <c r="A3739" s="321">
        <f t="shared" si="328"/>
        <v>42159.291666657686</v>
      </c>
      <c r="B3739" s="303"/>
      <c r="C3739" s="303">
        <v>3704</v>
      </c>
      <c r="D3739" s="304">
        <f>INDEX(Method_calculation!$J$161:$L$184,Output_interface!I3739,Output_interface!H3739)</f>
        <v>0</v>
      </c>
      <c r="E3739" s="304">
        <f>INDEX(Method_calculation!$J$194:$L$217,Output_interface!I3739,Output_interface!H3739)</f>
        <v>0</v>
      </c>
      <c r="G3739" s="1">
        <f>VLOOKUP(A3739+1/48,Interface!$B$118:$D$483,3)</f>
        <v>4</v>
      </c>
      <c r="H3739" s="1">
        <f t="shared" si="326"/>
        <v>1</v>
      </c>
      <c r="I3739" s="1">
        <f t="shared" si="325"/>
        <v>8</v>
      </c>
    </row>
    <row r="3740" spans="1:9" x14ac:dyDescent="0.35">
      <c r="A3740" s="321">
        <f t="shared" si="328"/>
        <v>42159.33333332435</v>
      </c>
      <c r="B3740" s="303"/>
      <c r="C3740" s="303">
        <v>3705</v>
      </c>
      <c r="D3740" s="304">
        <f>INDEX(Method_calculation!$J$161:$L$184,Output_interface!I3740,Output_interface!H3740)</f>
        <v>0</v>
      </c>
      <c r="E3740" s="304">
        <f>INDEX(Method_calculation!$J$194:$L$217,Output_interface!I3740,Output_interface!H3740)</f>
        <v>0</v>
      </c>
      <c r="G3740" s="1">
        <f>VLOOKUP(A3740+1/48,Interface!$B$118:$D$483,3)</f>
        <v>4</v>
      </c>
      <c r="H3740" s="1">
        <f t="shared" si="326"/>
        <v>1</v>
      </c>
      <c r="I3740" s="1">
        <f t="shared" si="325"/>
        <v>9</v>
      </c>
    </row>
    <row r="3741" spans="1:9" x14ac:dyDescent="0.35">
      <c r="A3741" s="321">
        <f t="shared" si="328"/>
        <v>42159.374999991014</v>
      </c>
      <c r="B3741" s="303"/>
      <c r="C3741" s="303">
        <v>3706</v>
      </c>
      <c r="D3741" s="304">
        <f>INDEX(Method_calculation!$J$161:$L$184,Output_interface!I3741,Output_interface!H3741)</f>
        <v>0</v>
      </c>
      <c r="E3741" s="304">
        <f>INDEX(Method_calculation!$J$194:$L$217,Output_interface!I3741,Output_interface!H3741)</f>
        <v>0</v>
      </c>
      <c r="G3741" s="1">
        <f>VLOOKUP(A3741+1/48,Interface!$B$118:$D$483,3)</f>
        <v>4</v>
      </c>
      <c r="H3741" s="1">
        <f t="shared" si="326"/>
        <v>1</v>
      </c>
      <c r="I3741" s="1">
        <f t="shared" si="325"/>
        <v>10</v>
      </c>
    </row>
    <row r="3742" spans="1:9" x14ac:dyDescent="0.35">
      <c r="A3742" s="321">
        <f t="shared" si="328"/>
        <v>42159.416666657678</v>
      </c>
      <c r="B3742" s="303"/>
      <c r="C3742" s="303">
        <v>3707</v>
      </c>
      <c r="D3742" s="304">
        <f>INDEX(Method_calculation!$J$161:$L$184,Output_interface!I3742,Output_interface!H3742)</f>
        <v>0</v>
      </c>
      <c r="E3742" s="304">
        <f>INDEX(Method_calculation!$J$194:$L$217,Output_interface!I3742,Output_interface!H3742)</f>
        <v>0</v>
      </c>
      <c r="G3742" s="1">
        <f>VLOOKUP(A3742+1/48,Interface!$B$118:$D$483,3)</f>
        <v>4</v>
      </c>
      <c r="H3742" s="1">
        <f t="shared" si="326"/>
        <v>1</v>
      </c>
      <c r="I3742" s="1">
        <f t="shared" si="325"/>
        <v>11</v>
      </c>
    </row>
    <row r="3743" spans="1:9" x14ac:dyDescent="0.35">
      <c r="A3743" s="321">
        <f t="shared" si="328"/>
        <v>42159.458333324343</v>
      </c>
      <c r="B3743" s="303"/>
      <c r="C3743" s="303">
        <v>3708</v>
      </c>
      <c r="D3743" s="304">
        <f>INDEX(Method_calculation!$J$161:$L$184,Output_interface!I3743,Output_interface!H3743)</f>
        <v>0</v>
      </c>
      <c r="E3743" s="304">
        <f>INDEX(Method_calculation!$J$194:$L$217,Output_interface!I3743,Output_interface!H3743)</f>
        <v>0</v>
      </c>
      <c r="G3743" s="1">
        <f>VLOOKUP(A3743+1/48,Interface!$B$118:$D$483,3)</f>
        <v>4</v>
      </c>
      <c r="H3743" s="1">
        <f t="shared" si="326"/>
        <v>1</v>
      </c>
      <c r="I3743" s="1">
        <f t="shared" si="325"/>
        <v>12</v>
      </c>
    </row>
    <row r="3744" spans="1:9" x14ac:dyDescent="0.35">
      <c r="A3744" s="321">
        <f t="shared" si="328"/>
        <v>42159.499999991007</v>
      </c>
      <c r="B3744" s="303"/>
      <c r="C3744" s="303">
        <v>3709</v>
      </c>
      <c r="D3744" s="304">
        <f>INDEX(Method_calculation!$J$161:$L$184,Output_interface!I3744,Output_interface!H3744)</f>
        <v>0</v>
      </c>
      <c r="E3744" s="304">
        <f>INDEX(Method_calculation!$J$194:$L$217,Output_interface!I3744,Output_interface!H3744)</f>
        <v>0</v>
      </c>
      <c r="G3744" s="1">
        <f>VLOOKUP(A3744+1/48,Interface!$B$118:$D$483,3)</f>
        <v>4</v>
      </c>
      <c r="H3744" s="1">
        <f t="shared" si="326"/>
        <v>1</v>
      </c>
      <c r="I3744" s="1">
        <f t="shared" si="325"/>
        <v>13</v>
      </c>
    </row>
    <row r="3745" spans="1:9" x14ac:dyDescent="0.35">
      <c r="A3745" s="321">
        <f t="shared" si="328"/>
        <v>42159.541666657671</v>
      </c>
      <c r="B3745" s="303"/>
      <c r="C3745" s="303">
        <v>3710</v>
      </c>
      <c r="D3745" s="304">
        <f>INDEX(Method_calculation!$J$161:$L$184,Output_interface!I3745,Output_interface!H3745)</f>
        <v>0</v>
      </c>
      <c r="E3745" s="304">
        <f>INDEX(Method_calculation!$J$194:$L$217,Output_interface!I3745,Output_interface!H3745)</f>
        <v>0</v>
      </c>
      <c r="G3745" s="1">
        <f>VLOOKUP(A3745+1/48,Interface!$B$118:$D$483,3)</f>
        <v>4</v>
      </c>
      <c r="H3745" s="1">
        <f t="shared" si="326"/>
        <v>1</v>
      </c>
      <c r="I3745" s="1">
        <f t="shared" si="325"/>
        <v>14</v>
      </c>
    </row>
    <row r="3746" spans="1:9" x14ac:dyDescent="0.35">
      <c r="A3746" s="321">
        <f t="shared" si="328"/>
        <v>42159.583333324335</v>
      </c>
      <c r="B3746" s="303"/>
      <c r="C3746" s="303">
        <v>3711</v>
      </c>
      <c r="D3746" s="304">
        <f>INDEX(Method_calculation!$J$161:$L$184,Output_interface!I3746,Output_interface!H3746)</f>
        <v>0</v>
      </c>
      <c r="E3746" s="304">
        <f>INDEX(Method_calculation!$J$194:$L$217,Output_interface!I3746,Output_interface!H3746)</f>
        <v>0</v>
      </c>
      <c r="G3746" s="1">
        <f>VLOOKUP(A3746+1/48,Interface!$B$118:$D$483,3)</f>
        <v>4</v>
      </c>
      <c r="H3746" s="1">
        <f t="shared" si="326"/>
        <v>1</v>
      </c>
      <c r="I3746" s="1">
        <f t="shared" si="325"/>
        <v>15</v>
      </c>
    </row>
    <row r="3747" spans="1:9" x14ac:dyDescent="0.35">
      <c r="A3747" s="321">
        <f t="shared" si="328"/>
        <v>42159.624999991</v>
      </c>
      <c r="B3747" s="303"/>
      <c r="C3747" s="303">
        <v>3712</v>
      </c>
      <c r="D3747" s="304">
        <f>INDEX(Method_calculation!$J$161:$L$184,Output_interface!I3747,Output_interface!H3747)</f>
        <v>0</v>
      </c>
      <c r="E3747" s="304">
        <f>INDEX(Method_calculation!$J$194:$L$217,Output_interface!I3747,Output_interface!H3747)</f>
        <v>0</v>
      </c>
      <c r="G3747" s="1">
        <f>VLOOKUP(A3747+1/48,Interface!$B$118:$D$483,3)</f>
        <v>4</v>
      </c>
      <c r="H3747" s="1">
        <f t="shared" si="326"/>
        <v>1</v>
      </c>
      <c r="I3747" s="1">
        <f t="shared" si="325"/>
        <v>16</v>
      </c>
    </row>
    <row r="3748" spans="1:9" x14ac:dyDescent="0.35">
      <c r="A3748" s="321">
        <f t="shared" si="328"/>
        <v>42159.666666657664</v>
      </c>
      <c r="B3748" s="303"/>
      <c r="C3748" s="303">
        <v>3713</v>
      </c>
      <c r="D3748" s="304">
        <f>INDEX(Method_calculation!$J$161:$L$184,Output_interface!I3748,Output_interface!H3748)</f>
        <v>0</v>
      </c>
      <c r="E3748" s="304">
        <f>INDEX(Method_calculation!$J$194:$L$217,Output_interface!I3748,Output_interface!H3748)</f>
        <v>0</v>
      </c>
      <c r="G3748" s="1">
        <f>VLOOKUP(A3748+1/48,Interface!$B$118:$D$483,3)</f>
        <v>4</v>
      </c>
      <c r="H3748" s="1">
        <f t="shared" si="326"/>
        <v>1</v>
      </c>
      <c r="I3748" s="1">
        <f t="shared" ref="I3748:I3811" si="330">MOD(C3748-1,24)+1</f>
        <v>17</v>
      </c>
    </row>
    <row r="3749" spans="1:9" x14ac:dyDescent="0.35">
      <c r="A3749" s="321">
        <f t="shared" si="328"/>
        <v>42159.708333324328</v>
      </c>
      <c r="B3749" s="303"/>
      <c r="C3749" s="303">
        <v>3714</v>
      </c>
      <c r="D3749" s="304">
        <f>INDEX(Method_calculation!$J$161:$L$184,Output_interface!I3749,Output_interface!H3749)</f>
        <v>0</v>
      </c>
      <c r="E3749" s="304">
        <f>INDEX(Method_calculation!$J$194:$L$217,Output_interface!I3749,Output_interface!H3749)</f>
        <v>0</v>
      </c>
      <c r="G3749" s="1">
        <f>VLOOKUP(A3749+1/48,Interface!$B$118:$D$483,3)</f>
        <v>4</v>
      </c>
      <c r="H3749" s="1">
        <f t="shared" ref="H3749:H3812" si="331">IF(G3749=7,3,IF(G3749=6,2,1))</f>
        <v>1</v>
      </c>
      <c r="I3749" s="1">
        <f t="shared" si="330"/>
        <v>18</v>
      </c>
    </row>
    <row r="3750" spans="1:9" x14ac:dyDescent="0.35">
      <c r="A3750" s="321">
        <f t="shared" si="328"/>
        <v>42159.749999990992</v>
      </c>
      <c r="B3750" s="303"/>
      <c r="C3750" s="303">
        <v>3715</v>
      </c>
      <c r="D3750" s="304">
        <f>INDEX(Method_calculation!$J$161:$L$184,Output_interface!I3750,Output_interface!H3750)</f>
        <v>0</v>
      </c>
      <c r="E3750" s="304">
        <f>INDEX(Method_calculation!$J$194:$L$217,Output_interface!I3750,Output_interface!H3750)</f>
        <v>0</v>
      </c>
      <c r="G3750" s="1">
        <f>VLOOKUP(A3750+1/48,Interface!$B$118:$D$483,3)</f>
        <v>4</v>
      </c>
      <c r="H3750" s="1">
        <f t="shared" si="331"/>
        <v>1</v>
      </c>
      <c r="I3750" s="1">
        <f t="shared" si="330"/>
        <v>19</v>
      </c>
    </row>
    <row r="3751" spans="1:9" x14ac:dyDescent="0.35">
      <c r="A3751" s="321">
        <f t="shared" si="328"/>
        <v>42159.791666657657</v>
      </c>
      <c r="B3751" s="303"/>
      <c r="C3751" s="303">
        <v>3716</v>
      </c>
      <c r="D3751" s="304">
        <f>INDEX(Method_calculation!$J$161:$L$184,Output_interface!I3751,Output_interface!H3751)</f>
        <v>0</v>
      </c>
      <c r="E3751" s="304">
        <f>INDEX(Method_calculation!$J$194:$L$217,Output_interface!I3751,Output_interface!H3751)</f>
        <v>0</v>
      </c>
      <c r="G3751" s="1">
        <f>VLOOKUP(A3751+1/48,Interface!$B$118:$D$483,3)</f>
        <v>4</v>
      </c>
      <c r="H3751" s="1">
        <f t="shared" si="331"/>
        <v>1</v>
      </c>
      <c r="I3751" s="1">
        <f t="shared" si="330"/>
        <v>20</v>
      </c>
    </row>
    <row r="3752" spans="1:9" x14ac:dyDescent="0.35">
      <c r="A3752" s="321">
        <f t="shared" si="328"/>
        <v>42159.833333324321</v>
      </c>
      <c r="B3752" s="303"/>
      <c r="C3752" s="303">
        <v>3717</v>
      </c>
      <c r="D3752" s="304">
        <f>INDEX(Method_calculation!$J$161:$L$184,Output_interface!I3752,Output_interface!H3752)</f>
        <v>0</v>
      </c>
      <c r="E3752" s="304">
        <f>INDEX(Method_calculation!$J$194:$L$217,Output_interface!I3752,Output_interface!H3752)</f>
        <v>0</v>
      </c>
      <c r="G3752" s="1">
        <f>VLOOKUP(A3752+1/48,Interface!$B$118:$D$483,3)</f>
        <v>4</v>
      </c>
      <c r="H3752" s="1">
        <f t="shared" si="331"/>
        <v>1</v>
      </c>
      <c r="I3752" s="1">
        <f t="shared" si="330"/>
        <v>21</v>
      </c>
    </row>
    <row r="3753" spans="1:9" x14ac:dyDescent="0.35">
      <c r="A3753" s="321">
        <f t="shared" si="328"/>
        <v>42159.874999990985</v>
      </c>
      <c r="B3753" s="303"/>
      <c r="C3753" s="303">
        <v>3718</v>
      </c>
      <c r="D3753" s="304">
        <f>INDEX(Method_calculation!$J$161:$L$184,Output_interface!I3753,Output_interface!H3753)</f>
        <v>0</v>
      </c>
      <c r="E3753" s="304">
        <f>INDEX(Method_calculation!$J$194:$L$217,Output_interface!I3753,Output_interface!H3753)</f>
        <v>0</v>
      </c>
      <c r="G3753" s="1">
        <f>VLOOKUP(A3753+1/48,Interface!$B$118:$D$483,3)</f>
        <v>4</v>
      </c>
      <c r="H3753" s="1">
        <f t="shared" si="331"/>
        <v>1</v>
      </c>
      <c r="I3753" s="1">
        <f t="shared" si="330"/>
        <v>22</v>
      </c>
    </row>
    <row r="3754" spans="1:9" x14ac:dyDescent="0.35">
      <c r="A3754" s="321">
        <f t="shared" si="328"/>
        <v>42159.916666657649</v>
      </c>
      <c r="B3754" s="303"/>
      <c r="C3754" s="303">
        <v>3719</v>
      </c>
      <c r="D3754" s="304">
        <f>INDEX(Method_calculation!$J$161:$L$184,Output_interface!I3754,Output_interface!H3754)</f>
        <v>0</v>
      </c>
      <c r="E3754" s="304">
        <f>INDEX(Method_calculation!$J$194:$L$217,Output_interface!I3754,Output_interface!H3754)</f>
        <v>0</v>
      </c>
      <c r="G3754" s="1">
        <f>VLOOKUP(A3754+1/48,Interface!$B$118:$D$483,3)</f>
        <v>4</v>
      </c>
      <c r="H3754" s="1">
        <f t="shared" si="331"/>
        <v>1</v>
      </c>
      <c r="I3754" s="1">
        <f t="shared" si="330"/>
        <v>23</v>
      </c>
    </row>
    <row r="3755" spans="1:9" x14ac:dyDescent="0.35">
      <c r="A3755" s="322">
        <f t="shared" si="328"/>
        <v>42159.958333324314</v>
      </c>
      <c r="B3755" s="306"/>
      <c r="C3755" s="306">
        <v>3720</v>
      </c>
      <c r="D3755" s="307">
        <f>INDEX(Method_calculation!$J$161:$L$184,Output_interface!I3755,Output_interface!H3755)</f>
        <v>0</v>
      </c>
      <c r="E3755" s="307">
        <f>INDEX(Method_calculation!$J$194:$L$217,Output_interface!I3755,Output_interface!H3755)</f>
        <v>0</v>
      </c>
      <c r="G3755" s="1">
        <f>VLOOKUP(A3755+1/48,Interface!$B$118:$D$483,3)</f>
        <v>4</v>
      </c>
      <c r="H3755" s="1">
        <f t="shared" si="331"/>
        <v>1</v>
      </c>
      <c r="I3755" s="1">
        <f t="shared" si="330"/>
        <v>24</v>
      </c>
    </row>
    <row r="3756" spans="1:9" x14ac:dyDescent="0.35">
      <c r="A3756" s="299">
        <f t="shared" si="328"/>
        <v>42159.999999990978</v>
      </c>
      <c r="B3756" s="300" t="str">
        <f t="shared" ref="B3756" si="332">INDEX($H$27:$H$29,H3756)</f>
        <v>Workday</v>
      </c>
      <c r="C3756" s="300">
        <v>3721</v>
      </c>
      <c r="D3756" s="301">
        <f>INDEX(Method_calculation!$J$161:$L$184,Output_interface!I3756,Output_interface!H3756)</f>
        <v>0</v>
      </c>
      <c r="E3756" s="301">
        <f>INDEX(Method_calculation!$J$194:$L$217,Output_interface!I3756,Output_interface!H3756)</f>
        <v>0</v>
      </c>
      <c r="G3756" s="1">
        <f>VLOOKUP(A3756+1/48,Interface!$B$118:$D$483,3)</f>
        <v>5</v>
      </c>
      <c r="H3756" s="1">
        <f t="shared" si="331"/>
        <v>1</v>
      </c>
      <c r="I3756" s="1">
        <f t="shared" si="330"/>
        <v>1</v>
      </c>
    </row>
    <row r="3757" spans="1:9" x14ac:dyDescent="0.35">
      <c r="A3757" s="321">
        <f t="shared" si="328"/>
        <v>42160.041666657642</v>
      </c>
      <c r="B3757" s="303"/>
      <c r="C3757" s="303">
        <v>3722</v>
      </c>
      <c r="D3757" s="304">
        <f>INDEX(Method_calculation!$J$161:$L$184,Output_interface!I3757,Output_interface!H3757)</f>
        <v>0</v>
      </c>
      <c r="E3757" s="304">
        <f>INDEX(Method_calculation!$J$194:$L$217,Output_interface!I3757,Output_interface!H3757)</f>
        <v>0</v>
      </c>
      <c r="G3757" s="1">
        <f>VLOOKUP(A3757+1/48,Interface!$B$118:$D$483,3)</f>
        <v>5</v>
      </c>
      <c r="H3757" s="1">
        <f t="shared" si="331"/>
        <v>1</v>
      </c>
      <c r="I3757" s="1">
        <f t="shared" si="330"/>
        <v>2</v>
      </c>
    </row>
    <row r="3758" spans="1:9" x14ac:dyDescent="0.35">
      <c r="A3758" s="321">
        <f t="shared" si="328"/>
        <v>42160.083333324306</v>
      </c>
      <c r="B3758" s="303"/>
      <c r="C3758" s="303">
        <v>3723</v>
      </c>
      <c r="D3758" s="304">
        <f>INDEX(Method_calculation!$J$161:$L$184,Output_interface!I3758,Output_interface!H3758)</f>
        <v>0</v>
      </c>
      <c r="E3758" s="304">
        <f>INDEX(Method_calculation!$J$194:$L$217,Output_interface!I3758,Output_interface!H3758)</f>
        <v>0</v>
      </c>
      <c r="G3758" s="1">
        <f>VLOOKUP(A3758+1/48,Interface!$B$118:$D$483,3)</f>
        <v>5</v>
      </c>
      <c r="H3758" s="1">
        <f t="shared" si="331"/>
        <v>1</v>
      </c>
      <c r="I3758" s="1">
        <f t="shared" si="330"/>
        <v>3</v>
      </c>
    </row>
    <row r="3759" spans="1:9" x14ac:dyDescent="0.35">
      <c r="A3759" s="321">
        <f t="shared" si="328"/>
        <v>42160.124999990971</v>
      </c>
      <c r="B3759" s="303"/>
      <c r="C3759" s="303">
        <v>3724</v>
      </c>
      <c r="D3759" s="304">
        <f>INDEX(Method_calculation!$J$161:$L$184,Output_interface!I3759,Output_interface!H3759)</f>
        <v>0</v>
      </c>
      <c r="E3759" s="304">
        <f>INDEX(Method_calculation!$J$194:$L$217,Output_interface!I3759,Output_interface!H3759)</f>
        <v>0</v>
      </c>
      <c r="G3759" s="1">
        <f>VLOOKUP(A3759+1/48,Interface!$B$118:$D$483,3)</f>
        <v>5</v>
      </c>
      <c r="H3759" s="1">
        <f t="shared" si="331"/>
        <v>1</v>
      </c>
      <c r="I3759" s="1">
        <f t="shared" si="330"/>
        <v>4</v>
      </c>
    </row>
    <row r="3760" spans="1:9" x14ac:dyDescent="0.35">
      <c r="A3760" s="321">
        <f t="shared" si="328"/>
        <v>42160.166666657635</v>
      </c>
      <c r="B3760" s="303"/>
      <c r="C3760" s="303">
        <v>3725</v>
      </c>
      <c r="D3760" s="304">
        <f>INDEX(Method_calculation!$J$161:$L$184,Output_interface!I3760,Output_interface!H3760)</f>
        <v>0</v>
      </c>
      <c r="E3760" s="304">
        <f>INDEX(Method_calculation!$J$194:$L$217,Output_interface!I3760,Output_interface!H3760)</f>
        <v>0</v>
      </c>
      <c r="G3760" s="1">
        <f>VLOOKUP(A3760+1/48,Interface!$B$118:$D$483,3)</f>
        <v>5</v>
      </c>
      <c r="H3760" s="1">
        <f t="shared" si="331"/>
        <v>1</v>
      </c>
      <c r="I3760" s="1">
        <f t="shared" si="330"/>
        <v>5</v>
      </c>
    </row>
    <row r="3761" spans="1:9" x14ac:dyDescent="0.35">
      <c r="A3761" s="321">
        <f t="shared" si="328"/>
        <v>42160.208333324299</v>
      </c>
      <c r="B3761" s="303"/>
      <c r="C3761" s="303">
        <v>3726</v>
      </c>
      <c r="D3761" s="304">
        <f>INDEX(Method_calculation!$J$161:$L$184,Output_interface!I3761,Output_interface!H3761)</f>
        <v>0</v>
      </c>
      <c r="E3761" s="304">
        <f>INDEX(Method_calculation!$J$194:$L$217,Output_interface!I3761,Output_interface!H3761)</f>
        <v>0</v>
      </c>
      <c r="G3761" s="1">
        <f>VLOOKUP(A3761+1/48,Interface!$B$118:$D$483,3)</f>
        <v>5</v>
      </c>
      <c r="H3761" s="1">
        <f t="shared" si="331"/>
        <v>1</v>
      </c>
      <c r="I3761" s="1">
        <f t="shared" si="330"/>
        <v>6</v>
      </c>
    </row>
    <row r="3762" spans="1:9" x14ac:dyDescent="0.35">
      <c r="A3762" s="321">
        <f t="shared" si="328"/>
        <v>42160.249999990963</v>
      </c>
      <c r="B3762" s="303"/>
      <c r="C3762" s="303">
        <v>3727</v>
      </c>
      <c r="D3762" s="304">
        <f>INDEX(Method_calculation!$J$161:$L$184,Output_interface!I3762,Output_interface!H3762)</f>
        <v>0</v>
      </c>
      <c r="E3762" s="304">
        <f>INDEX(Method_calculation!$J$194:$L$217,Output_interface!I3762,Output_interface!H3762)</f>
        <v>0</v>
      </c>
      <c r="G3762" s="1">
        <f>VLOOKUP(A3762+1/48,Interface!$B$118:$D$483,3)</f>
        <v>5</v>
      </c>
      <c r="H3762" s="1">
        <f t="shared" si="331"/>
        <v>1</v>
      </c>
      <c r="I3762" s="1">
        <f t="shared" si="330"/>
        <v>7</v>
      </c>
    </row>
    <row r="3763" spans="1:9" x14ac:dyDescent="0.35">
      <c r="A3763" s="321">
        <f t="shared" si="328"/>
        <v>42160.291666657628</v>
      </c>
      <c r="B3763" s="303"/>
      <c r="C3763" s="303">
        <v>3728</v>
      </c>
      <c r="D3763" s="304">
        <f>INDEX(Method_calculation!$J$161:$L$184,Output_interface!I3763,Output_interface!H3763)</f>
        <v>0</v>
      </c>
      <c r="E3763" s="304">
        <f>INDEX(Method_calculation!$J$194:$L$217,Output_interface!I3763,Output_interface!H3763)</f>
        <v>0</v>
      </c>
      <c r="G3763" s="1">
        <f>VLOOKUP(A3763+1/48,Interface!$B$118:$D$483,3)</f>
        <v>5</v>
      </c>
      <c r="H3763" s="1">
        <f t="shared" si="331"/>
        <v>1</v>
      </c>
      <c r="I3763" s="1">
        <f t="shared" si="330"/>
        <v>8</v>
      </c>
    </row>
    <row r="3764" spans="1:9" x14ac:dyDescent="0.35">
      <c r="A3764" s="321">
        <f t="shared" si="328"/>
        <v>42160.333333324292</v>
      </c>
      <c r="B3764" s="303"/>
      <c r="C3764" s="303">
        <v>3729</v>
      </c>
      <c r="D3764" s="304">
        <f>INDEX(Method_calculation!$J$161:$L$184,Output_interface!I3764,Output_interface!H3764)</f>
        <v>0</v>
      </c>
      <c r="E3764" s="304">
        <f>INDEX(Method_calculation!$J$194:$L$217,Output_interface!I3764,Output_interface!H3764)</f>
        <v>0</v>
      </c>
      <c r="G3764" s="1">
        <f>VLOOKUP(A3764+1/48,Interface!$B$118:$D$483,3)</f>
        <v>5</v>
      </c>
      <c r="H3764" s="1">
        <f t="shared" si="331"/>
        <v>1</v>
      </c>
      <c r="I3764" s="1">
        <f t="shared" si="330"/>
        <v>9</v>
      </c>
    </row>
    <row r="3765" spans="1:9" x14ac:dyDescent="0.35">
      <c r="A3765" s="321">
        <f t="shared" si="328"/>
        <v>42160.374999990956</v>
      </c>
      <c r="B3765" s="303"/>
      <c r="C3765" s="303">
        <v>3730</v>
      </c>
      <c r="D3765" s="304">
        <f>INDEX(Method_calculation!$J$161:$L$184,Output_interface!I3765,Output_interface!H3765)</f>
        <v>0</v>
      </c>
      <c r="E3765" s="304">
        <f>INDEX(Method_calculation!$J$194:$L$217,Output_interface!I3765,Output_interface!H3765)</f>
        <v>0</v>
      </c>
      <c r="G3765" s="1">
        <f>VLOOKUP(A3765+1/48,Interface!$B$118:$D$483,3)</f>
        <v>5</v>
      </c>
      <c r="H3765" s="1">
        <f t="shared" si="331"/>
        <v>1</v>
      </c>
      <c r="I3765" s="1">
        <f t="shared" si="330"/>
        <v>10</v>
      </c>
    </row>
    <row r="3766" spans="1:9" x14ac:dyDescent="0.35">
      <c r="A3766" s="321">
        <f t="shared" si="328"/>
        <v>42160.41666665762</v>
      </c>
      <c r="B3766" s="303"/>
      <c r="C3766" s="303">
        <v>3731</v>
      </c>
      <c r="D3766" s="304">
        <f>INDEX(Method_calculation!$J$161:$L$184,Output_interface!I3766,Output_interface!H3766)</f>
        <v>0</v>
      </c>
      <c r="E3766" s="304">
        <f>INDEX(Method_calculation!$J$194:$L$217,Output_interface!I3766,Output_interface!H3766)</f>
        <v>0</v>
      </c>
      <c r="G3766" s="1">
        <f>VLOOKUP(A3766+1/48,Interface!$B$118:$D$483,3)</f>
        <v>5</v>
      </c>
      <c r="H3766" s="1">
        <f t="shared" si="331"/>
        <v>1</v>
      </c>
      <c r="I3766" s="1">
        <f t="shared" si="330"/>
        <v>11</v>
      </c>
    </row>
    <row r="3767" spans="1:9" x14ac:dyDescent="0.35">
      <c r="A3767" s="321">
        <f t="shared" si="328"/>
        <v>42160.458333324284</v>
      </c>
      <c r="B3767" s="303"/>
      <c r="C3767" s="303">
        <v>3732</v>
      </c>
      <c r="D3767" s="304">
        <f>INDEX(Method_calculation!$J$161:$L$184,Output_interface!I3767,Output_interface!H3767)</f>
        <v>0</v>
      </c>
      <c r="E3767" s="304">
        <f>INDEX(Method_calculation!$J$194:$L$217,Output_interface!I3767,Output_interface!H3767)</f>
        <v>0</v>
      </c>
      <c r="G3767" s="1">
        <f>VLOOKUP(A3767+1/48,Interface!$B$118:$D$483,3)</f>
        <v>5</v>
      </c>
      <c r="H3767" s="1">
        <f t="shared" si="331"/>
        <v>1</v>
      </c>
      <c r="I3767" s="1">
        <f t="shared" si="330"/>
        <v>12</v>
      </c>
    </row>
    <row r="3768" spans="1:9" x14ac:dyDescent="0.35">
      <c r="A3768" s="321">
        <f t="shared" si="328"/>
        <v>42160.499999990949</v>
      </c>
      <c r="B3768" s="303"/>
      <c r="C3768" s="303">
        <v>3733</v>
      </c>
      <c r="D3768" s="304">
        <f>INDEX(Method_calculation!$J$161:$L$184,Output_interface!I3768,Output_interface!H3768)</f>
        <v>0</v>
      </c>
      <c r="E3768" s="304">
        <f>INDEX(Method_calculation!$J$194:$L$217,Output_interface!I3768,Output_interface!H3768)</f>
        <v>0</v>
      </c>
      <c r="G3768" s="1">
        <f>VLOOKUP(A3768+1/48,Interface!$B$118:$D$483,3)</f>
        <v>5</v>
      </c>
      <c r="H3768" s="1">
        <f t="shared" si="331"/>
        <v>1</v>
      </c>
      <c r="I3768" s="1">
        <f t="shared" si="330"/>
        <v>13</v>
      </c>
    </row>
    <row r="3769" spans="1:9" x14ac:dyDescent="0.35">
      <c r="A3769" s="321">
        <f t="shared" si="328"/>
        <v>42160.541666657613</v>
      </c>
      <c r="B3769" s="303"/>
      <c r="C3769" s="303">
        <v>3734</v>
      </c>
      <c r="D3769" s="304">
        <f>INDEX(Method_calculation!$J$161:$L$184,Output_interface!I3769,Output_interface!H3769)</f>
        <v>0</v>
      </c>
      <c r="E3769" s="304">
        <f>INDEX(Method_calculation!$J$194:$L$217,Output_interface!I3769,Output_interface!H3769)</f>
        <v>0</v>
      </c>
      <c r="G3769" s="1">
        <f>VLOOKUP(A3769+1/48,Interface!$B$118:$D$483,3)</f>
        <v>5</v>
      </c>
      <c r="H3769" s="1">
        <f t="shared" si="331"/>
        <v>1</v>
      </c>
      <c r="I3769" s="1">
        <f t="shared" si="330"/>
        <v>14</v>
      </c>
    </row>
    <row r="3770" spans="1:9" x14ac:dyDescent="0.35">
      <c r="A3770" s="321">
        <f t="shared" si="328"/>
        <v>42160.583333324277</v>
      </c>
      <c r="B3770" s="303"/>
      <c r="C3770" s="303">
        <v>3735</v>
      </c>
      <c r="D3770" s="304">
        <f>INDEX(Method_calculation!$J$161:$L$184,Output_interface!I3770,Output_interface!H3770)</f>
        <v>0</v>
      </c>
      <c r="E3770" s="304">
        <f>INDEX(Method_calculation!$J$194:$L$217,Output_interface!I3770,Output_interface!H3770)</f>
        <v>0</v>
      </c>
      <c r="G3770" s="1">
        <f>VLOOKUP(A3770+1/48,Interface!$B$118:$D$483,3)</f>
        <v>5</v>
      </c>
      <c r="H3770" s="1">
        <f t="shared" si="331"/>
        <v>1</v>
      </c>
      <c r="I3770" s="1">
        <f t="shared" si="330"/>
        <v>15</v>
      </c>
    </row>
    <row r="3771" spans="1:9" x14ac:dyDescent="0.35">
      <c r="A3771" s="321">
        <f t="shared" si="328"/>
        <v>42160.624999990941</v>
      </c>
      <c r="B3771" s="303"/>
      <c r="C3771" s="303">
        <v>3736</v>
      </c>
      <c r="D3771" s="304">
        <f>INDEX(Method_calculation!$J$161:$L$184,Output_interface!I3771,Output_interface!H3771)</f>
        <v>0</v>
      </c>
      <c r="E3771" s="304">
        <f>INDEX(Method_calculation!$J$194:$L$217,Output_interface!I3771,Output_interface!H3771)</f>
        <v>0</v>
      </c>
      <c r="G3771" s="1">
        <f>VLOOKUP(A3771+1/48,Interface!$B$118:$D$483,3)</f>
        <v>5</v>
      </c>
      <c r="H3771" s="1">
        <f t="shared" si="331"/>
        <v>1</v>
      </c>
      <c r="I3771" s="1">
        <f t="shared" si="330"/>
        <v>16</v>
      </c>
    </row>
    <row r="3772" spans="1:9" x14ac:dyDescent="0.35">
      <c r="A3772" s="321">
        <f t="shared" si="328"/>
        <v>42160.666666657606</v>
      </c>
      <c r="B3772" s="303"/>
      <c r="C3772" s="303">
        <v>3737</v>
      </c>
      <c r="D3772" s="304">
        <f>INDEX(Method_calculation!$J$161:$L$184,Output_interface!I3772,Output_interface!H3772)</f>
        <v>0</v>
      </c>
      <c r="E3772" s="304">
        <f>INDEX(Method_calculation!$J$194:$L$217,Output_interface!I3772,Output_interface!H3772)</f>
        <v>0</v>
      </c>
      <c r="G3772" s="1">
        <f>VLOOKUP(A3772+1/48,Interface!$B$118:$D$483,3)</f>
        <v>5</v>
      </c>
      <c r="H3772" s="1">
        <f t="shared" si="331"/>
        <v>1</v>
      </c>
      <c r="I3772" s="1">
        <f t="shared" si="330"/>
        <v>17</v>
      </c>
    </row>
    <row r="3773" spans="1:9" x14ac:dyDescent="0.35">
      <c r="A3773" s="321">
        <f t="shared" si="328"/>
        <v>42160.70833332427</v>
      </c>
      <c r="B3773" s="303"/>
      <c r="C3773" s="303">
        <v>3738</v>
      </c>
      <c r="D3773" s="304">
        <f>INDEX(Method_calculation!$J$161:$L$184,Output_interface!I3773,Output_interface!H3773)</f>
        <v>0</v>
      </c>
      <c r="E3773" s="304">
        <f>INDEX(Method_calculation!$J$194:$L$217,Output_interface!I3773,Output_interface!H3773)</f>
        <v>0</v>
      </c>
      <c r="G3773" s="1">
        <f>VLOOKUP(A3773+1/48,Interface!$B$118:$D$483,3)</f>
        <v>5</v>
      </c>
      <c r="H3773" s="1">
        <f t="shared" si="331"/>
        <v>1</v>
      </c>
      <c r="I3773" s="1">
        <f t="shared" si="330"/>
        <v>18</v>
      </c>
    </row>
    <row r="3774" spans="1:9" x14ac:dyDescent="0.35">
      <c r="A3774" s="321">
        <f t="shared" si="328"/>
        <v>42160.749999990934</v>
      </c>
      <c r="B3774" s="303"/>
      <c r="C3774" s="303">
        <v>3739</v>
      </c>
      <c r="D3774" s="304">
        <f>INDEX(Method_calculation!$J$161:$L$184,Output_interface!I3774,Output_interface!H3774)</f>
        <v>0</v>
      </c>
      <c r="E3774" s="304">
        <f>INDEX(Method_calculation!$J$194:$L$217,Output_interface!I3774,Output_interface!H3774)</f>
        <v>0</v>
      </c>
      <c r="G3774" s="1">
        <f>VLOOKUP(A3774+1/48,Interface!$B$118:$D$483,3)</f>
        <v>5</v>
      </c>
      <c r="H3774" s="1">
        <f t="shared" si="331"/>
        <v>1</v>
      </c>
      <c r="I3774" s="1">
        <f t="shared" si="330"/>
        <v>19</v>
      </c>
    </row>
    <row r="3775" spans="1:9" x14ac:dyDescent="0.35">
      <c r="A3775" s="321">
        <f t="shared" si="328"/>
        <v>42160.791666657598</v>
      </c>
      <c r="B3775" s="303"/>
      <c r="C3775" s="303">
        <v>3740</v>
      </c>
      <c r="D3775" s="304">
        <f>INDEX(Method_calculation!$J$161:$L$184,Output_interface!I3775,Output_interface!H3775)</f>
        <v>0</v>
      </c>
      <c r="E3775" s="304">
        <f>INDEX(Method_calculation!$J$194:$L$217,Output_interface!I3775,Output_interface!H3775)</f>
        <v>0</v>
      </c>
      <c r="G3775" s="1">
        <f>VLOOKUP(A3775+1/48,Interface!$B$118:$D$483,3)</f>
        <v>5</v>
      </c>
      <c r="H3775" s="1">
        <f t="shared" si="331"/>
        <v>1</v>
      </c>
      <c r="I3775" s="1">
        <f t="shared" si="330"/>
        <v>20</v>
      </c>
    </row>
    <row r="3776" spans="1:9" x14ac:dyDescent="0.35">
      <c r="A3776" s="321">
        <f t="shared" si="328"/>
        <v>42160.833333324263</v>
      </c>
      <c r="B3776" s="303"/>
      <c r="C3776" s="303">
        <v>3741</v>
      </c>
      <c r="D3776" s="304">
        <f>INDEX(Method_calculation!$J$161:$L$184,Output_interface!I3776,Output_interface!H3776)</f>
        <v>0</v>
      </c>
      <c r="E3776" s="304">
        <f>INDEX(Method_calculation!$J$194:$L$217,Output_interface!I3776,Output_interface!H3776)</f>
        <v>0</v>
      </c>
      <c r="G3776" s="1">
        <f>VLOOKUP(A3776+1/48,Interface!$B$118:$D$483,3)</f>
        <v>5</v>
      </c>
      <c r="H3776" s="1">
        <f t="shared" si="331"/>
        <v>1</v>
      </c>
      <c r="I3776" s="1">
        <f t="shared" si="330"/>
        <v>21</v>
      </c>
    </row>
    <row r="3777" spans="1:9" x14ac:dyDescent="0.35">
      <c r="A3777" s="321">
        <f t="shared" si="328"/>
        <v>42160.874999990927</v>
      </c>
      <c r="B3777" s="303"/>
      <c r="C3777" s="303">
        <v>3742</v>
      </c>
      <c r="D3777" s="304">
        <f>INDEX(Method_calculation!$J$161:$L$184,Output_interface!I3777,Output_interface!H3777)</f>
        <v>0</v>
      </c>
      <c r="E3777" s="304">
        <f>INDEX(Method_calculation!$J$194:$L$217,Output_interface!I3777,Output_interface!H3777)</f>
        <v>0</v>
      </c>
      <c r="G3777" s="1">
        <f>VLOOKUP(A3777+1/48,Interface!$B$118:$D$483,3)</f>
        <v>5</v>
      </c>
      <c r="H3777" s="1">
        <f t="shared" si="331"/>
        <v>1</v>
      </c>
      <c r="I3777" s="1">
        <f t="shared" si="330"/>
        <v>22</v>
      </c>
    </row>
    <row r="3778" spans="1:9" x14ac:dyDescent="0.35">
      <c r="A3778" s="321">
        <f t="shared" si="328"/>
        <v>42160.916666657591</v>
      </c>
      <c r="B3778" s="303"/>
      <c r="C3778" s="303">
        <v>3743</v>
      </c>
      <c r="D3778" s="304">
        <f>INDEX(Method_calculation!$J$161:$L$184,Output_interface!I3778,Output_interface!H3778)</f>
        <v>0</v>
      </c>
      <c r="E3778" s="304">
        <f>INDEX(Method_calculation!$J$194:$L$217,Output_interface!I3778,Output_interface!H3778)</f>
        <v>0</v>
      </c>
      <c r="G3778" s="1">
        <f>VLOOKUP(A3778+1/48,Interface!$B$118:$D$483,3)</f>
        <v>5</v>
      </c>
      <c r="H3778" s="1">
        <f t="shared" si="331"/>
        <v>1</v>
      </c>
      <c r="I3778" s="1">
        <f t="shared" si="330"/>
        <v>23</v>
      </c>
    </row>
    <row r="3779" spans="1:9" x14ac:dyDescent="0.35">
      <c r="A3779" s="322">
        <f t="shared" si="328"/>
        <v>42160.958333324255</v>
      </c>
      <c r="B3779" s="306"/>
      <c r="C3779" s="306">
        <v>3744</v>
      </c>
      <c r="D3779" s="307">
        <f>INDEX(Method_calculation!$J$161:$L$184,Output_interface!I3779,Output_interface!H3779)</f>
        <v>0</v>
      </c>
      <c r="E3779" s="307">
        <f>INDEX(Method_calculation!$J$194:$L$217,Output_interface!I3779,Output_interface!H3779)</f>
        <v>0</v>
      </c>
      <c r="G3779" s="1">
        <f>VLOOKUP(A3779+1/48,Interface!$B$118:$D$483,3)</f>
        <v>5</v>
      </c>
      <c r="H3779" s="1">
        <f t="shared" si="331"/>
        <v>1</v>
      </c>
      <c r="I3779" s="1">
        <f t="shared" si="330"/>
        <v>24</v>
      </c>
    </row>
    <row r="3780" spans="1:9" x14ac:dyDescent="0.35">
      <c r="A3780" s="299">
        <f t="shared" si="328"/>
        <v>42160.99999999092</v>
      </c>
      <c r="B3780" s="300" t="str">
        <f t="shared" ref="B3780" si="333">INDEX($H$27:$H$29,H3780)</f>
        <v>Saturday</v>
      </c>
      <c r="C3780" s="300">
        <v>3745</v>
      </c>
      <c r="D3780" s="301">
        <f>INDEX(Method_calculation!$J$161:$L$184,Output_interface!I3780,Output_interface!H3780)</f>
        <v>0</v>
      </c>
      <c r="E3780" s="301">
        <f>INDEX(Method_calculation!$J$194:$L$217,Output_interface!I3780,Output_interface!H3780)</f>
        <v>0</v>
      </c>
      <c r="G3780" s="1">
        <f>VLOOKUP(A3780+1/48,Interface!$B$118:$D$483,3)</f>
        <v>6</v>
      </c>
      <c r="H3780" s="1">
        <f t="shared" si="331"/>
        <v>2</v>
      </c>
      <c r="I3780" s="1">
        <f t="shared" si="330"/>
        <v>1</v>
      </c>
    </row>
    <row r="3781" spans="1:9" x14ac:dyDescent="0.35">
      <c r="A3781" s="321">
        <f t="shared" si="328"/>
        <v>42161.041666657584</v>
      </c>
      <c r="B3781" s="303"/>
      <c r="C3781" s="303">
        <v>3746</v>
      </c>
      <c r="D3781" s="304">
        <f>INDEX(Method_calculation!$J$161:$L$184,Output_interface!I3781,Output_interface!H3781)</f>
        <v>0</v>
      </c>
      <c r="E3781" s="304">
        <f>INDEX(Method_calculation!$J$194:$L$217,Output_interface!I3781,Output_interface!H3781)</f>
        <v>0</v>
      </c>
      <c r="G3781" s="1">
        <f>VLOOKUP(A3781+1/48,Interface!$B$118:$D$483,3)</f>
        <v>6</v>
      </c>
      <c r="H3781" s="1">
        <f t="shared" si="331"/>
        <v>2</v>
      </c>
      <c r="I3781" s="1">
        <f t="shared" si="330"/>
        <v>2</v>
      </c>
    </row>
    <row r="3782" spans="1:9" x14ac:dyDescent="0.35">
      <c r="A3782" s="321">
        <f t="shared" si="328"/>
        <v>42161.083333324248</v>
      </c>
      <c r="B3782" s="303"/>
      <c r="C3782" s="303">
        <v>3747</v>
      </c>
      <c r="D3782" s="304">
        <f>INDEX(Method_calculation!$J$161:$L$184,Output_interface!I3782,Output_interface!H3782)</f>
        <v>0</v>
      </c>
      <c r="E3782" s="304">
        <f>INDEX(Method_calculation!$J$194:$L$217,Output_interface!I3782,Output_interface!H3782)</f>
        <v>0</v>
      </c>
      <c r="G3782" s="1">
        <f>VLOOKUP(A3782+1/48,Interface!$B$118:$D$483,3)</f>
        <v>6</v>
      </c>
      <c r="H3782" s="1">
        <f t="shared" si="331"/>
        <v>2</v>
      </c>
      <c r="I3782" s="1">
        <f t="shared" si="330"/>
        <v>3</v>
      </c>
    </row>
    <row r="3783" spans="1:9" x14ac:dyDescent="0.35">
      <c r="A3783" s="321">
        <f t="shared" si="328"/>
        <v>42161.124999990912</v>
      </c>
      <c r="B3783" s="303"/>
      <c r="C3783" s="303">
        <v>3748</v>
      </c>
      <c r="D3783" s="304">
        <f>INDEX(Method_calculation!$J$161:$L$184,Output_interface!I3783,Output_interface!H3783)</f>
        <v>0</v>
      </c>
      <c r="E3783" s="304">
        <f>INDEX(Method_calculation!$J$194:$L$217,Output_interface!I3783,Output_interface!H3783)</f>
        <v>0</v>
      </c>
      <c r="G3783" s="1">
        <f>VLOOKUP(A3783+1/48,Interface!$B$118:$D$483,3)</f>
        <v>6</v>
      </c>
      <c r="H3783" s="1">
        <f t="shared" si="331"/>
        <v>2</v>
      </c>
      <c r="I3783" s="1">
        <f t="shared" si="330"/>
        <v>4</v>
      </c>
    </row>
    <row r="3784" spans="1:9" x14ac:dyDescent="0.35">
      <c r="A3784" s="321">
        <f t="shared" si="328"/>
        <v>42161.166666657577</v>
      </c>
      <c r="B3784" s="303"/>
      <c r="C3784" s="303">
        <v>3749</v>
      </c>
      <c r="D3784" s="304">
        <f>INDEX(Method_calculation!$J$161:$L$184,Output_interface!I3784,Output_interface!H3784)</f>
        <v>0</v>
      </c>
      <c r="E3784" s="304">
        <f>INDEX(Method_calculation!$J$194:$L$217,Output_interface!I3784,Output_interface!H3784)</f>
        <v>0</v>
      </c>
      <c r="G3784" s="1">
        <f>VLOOKUP(A3784+1/48,Interface!$B$118:$D$483,3)</f>
        <v>6</v>
      </c>
      <c r="H3784" s="1">
        <f t="shared" si="331"/>
        <v>2</v>
      </c>
      <c r="I3784" s="1">
        <f t="shared" si="330"/>
        <v>5</v>
      </c>
    </row>
    <row r="3785" spans="1:9" x14ac:dyDescent="0.35">
      <c r="A3785" s="321">
        <f t="shared" si="328"/>
        <v>42161.208333324241</v>
      </c>
      <c r="B3785" s="303"/>
      <c r="C3785" s="303">
        <v>3750</v>
      </c>
      <c r="D3785" s="304">
        <f>INDEX(Method_calculation!$J$161:$L$184,Output_interface!I3785,Output_interface!H3785)</f>
        <v>0</v>
      </c>
      <c r="E3785" s="304">
        <f>INDEX(Method_calculation!$J$194:$L$217,Output_interface!I3785,Output_interface!H3785)</f>
        <v>0</v>
      </c>
      <c r="G3785" s="1">
        <f>VLOOKUP(A3785+1/48,Interface!$B$118:$D$483,3)</f>
        <v>6</v>
      </c>
      <c r="H3785" s="1">
        <f t="shared" si="331"/>
        <v>2</v>
      </c>
      <c r="I3785" s="1">
        <f t="shared" si="330"/>
        <v>6</v>
      </c>
    </row>
    <row r="3786" spans="1:9" x14ac:dyDescent="0.35">
      <c r="A3786" s="321">
        <f t="shared" si="328"/>
        <v>42161.249999990905</v>
      </c>
      <c r="B3786" s="303"/>
      <c r="C3786" s="303">
        <v>3751</v>
      </c>
      <c r="D3786" s="304">
        <f>INDEX(Method_calculation!$J$161:$L$184,Output_interface!I3786,Output_interface!H3786)</f>
        <v>0</v>
      </c>
      <c r="E3786" s="304">
        <f>INDEX(Method_calculation!$J$194:$L$217,Output_interface!I3786,Output_interface!H3786)</f>
        <v>0</v>
      </c>
      <c r="G3786" s="1">
        <f>VLOOKUP(A3786+1/48,Interface!$B$118:$D$483,3)</f>
        <v>6</v>
      </c>
      <c r="H3786" s="1">
        <f t="shared" si="331"/>
        <v>2</v>
      </c>
      <c r="I3786" s="1">
        <f t="shared" si="330"/>
        <v>7</v>
      </c>
    </row>
    <row r="3787" spans="1:9" x14ac:dyDescent="0.35">
      <c r="A3787" s="321">
        <f t="shared" si="328"/>
        <v>42161.291666657569</v>
      </c>
      <c r="B3787" s="303"/>
      <c r="C3787" s="303">
        <v>3752</v>
      </c>
      <c r="D3787" s="304">
        <f>INDEX(Method_calculation!$J$161:$L$184,Output_interface!I3787,Output_interface!H3787)</f>
        <v>0</v>
      </c>
      <c r="E3787" s="304">
        <f>INDEX(Method_calculation!$J$194:$L$217,Output_interface!I3787,Output_interface!H3787)</f>
        <v>0</v>
      </c>
      <c r="G3787" s="1">
        <f>VLOOKUP(A3787+1/48,Interface!$B$118:$D$483,3)</f>
        <v>6</v>
      </c>
      <c r="H3787" s="1">
        <f t="shared" si="331"/>
        <v>2</v>
      </c>
      <c r="I3787" s="1">
        <f t="shared" si="330"/>
        <v>8</v>
      </c>
    </row>
    <row r="3788" spans="1:9" x14ac:dyDescent="0.35">
      <c r="A3788" s="321">
        <f t="shared" si="328"/>
        <v>42161.333333324234</v>
      </c>
      <c r="B3788" s="303"/>
      <c r="C3788" s="303">
        <v>3753</v>
      </c>
      <c r="D3788" s="304">
        <f>INDEX(Method_calculation!$J$161:$L$184,Output_interface!I3788,Output_interface!H3788)</f>
        <v>0</v>
      </c>
      <c r="E3788" s="304">
        <f>INDEX(Method_calculation!$J$194:$L$217,Output_interface!I3788,Output_interface!H3788)</f>
        <v>0</v>
      </c>
      <c r="G3788" s="1">
        <f>VLOOKUP(A3788+1/48,Interface!$B$118:$D$483,3)</f>
        <v>6</v>
      </c>
      <c r="H3788" s="1">
        <f t="shared" si="331"/>
        <v>2</v>
      </c>
      <c r="I3788" s="1">
        <f t="shared" si="330"/>
        <v>9</v>
      </c>
    </row>
    <row r="3789" spans="1:9" x14ac:dyDescent="0.35">
      <c r="A3789" s="321">
        <f t="shared" si="328"/>
        <v>42161.374999990898</v>
      </c>
      <c r="B3789" s="303"/>
      <c r="C3789" s="303">
        <v>3754</v>
      </c>
      <c r="D3789" s="304">
        <f>INDEX(Method_calculation!$J$161:$L$184,Output_interface!I3789,Output_interface!H3789)</f>
        <v>0</v>
      </c>
      <c r="E3789" s="304">
        <f>INDEX(Method_calculation!$J$194:$L$217,Output_interface!I3789,Output_interface!H3789)</f>
        <v>0</v>
      </c>
      <c r="G3789" s="1">
        <f>VLOOKUP(A3789+1/48,Interface!$B$118:$D$483,3)</f>
        <v>6</v>
      </c>
      <c r="H3789" s="1">
        <f t="shared" si="331"/>
        <v>2</v>
      </c>
      <c r="I3789" s="1">
        <f t="shared" si="330"/>
        <v>10</v>
      </c>
    </row>
    <row r="3790" spans="1:9" x14ac:dyDescent="0.35">
      <c r="A3790" s="321">
        <f t="shared" si="328"/>
        <v>42161.416666657562</v>
      </c>
      <c r="B3790" s="303"/>
      <c r="C3790" s="303">
        <v>3755</v>
      </c>
      <c r="D3790" s="304">
        <f>INDEX(Method_calculation!$J$161:$L$184,Output_interface!I3790,Output_interface!H3790)</f>
        <v>0</v>
      </c>
      <c r="E3790" s="304">
        <f>INDEX(Method_calculation!$J$194:$L$217,Output_interface!I3790,Output_interface!H3790)</f>
        <v>0</v>
      </c>
      <c r="G3790" s="1">
        <f>VLOOKUP(A3790+1/48,Interface!$B$118:$D$483,3)</f>
        <v>6</v>
      </c>
      <c r="H3790" s="1">
        <f t="shared" si="331"/>
        <v>2</v>
      </c>
      <c r="I3790" s="1">
        <f t="shared" si="330"/>
        <v>11</v>
      </c>
    </row>
    <row r="3791" spans="1:9" x14ac:dyDescent="0.35">
      <c r="A3791" s="321">
        <f t="shared" si="328"/>
        <v>42161.458333324226</v>
      </c>
      <c r="B3791" s="303"/>
      <c r="C3791" s="303">
        <v>3756</v>
      </c>
      <c r="D3791" s="304">
        <f>INDEX(Method_calculation!$J$161:$L$184,Output_interface!I3791,Output_interface!H3791)</f>
        <v>0</v>
      </c>
      <c r="E3791" s="304">
        <f>INDEX(Method_calculation!$J$194:$L$217,Output_interface!I3791,Output_interface!H3791)</f>
        <v>0</v>
      </c>
      <c r="G3791" s="1">
        <f>VLOOKUP(A3791+1/48,Interface!$B$118:$D$483,3)</f>
        <v>6</v>
      </c>
      <c r="H3791" s="1">
        <f t="shared" si="331"/>
        <v>2</v>
      </c>
      <c r="I3791" s="1">
        <f t="shared" si="330"/>
        <v>12</v>
      </c>
    </row>
    <row r="3792" spans="1:9" x14ac:dyDescent="0.35">
      <c r="A3792" s="321">
        <f t="shared" ref="A3792:A3855" si="334">+A3791+1/24</f>
        <v>42161.499999990891</v>
      </c>
      <c r="B3792" s="303"/>
      <c r="C3792" s="303">
        <v>3757</v>
      </c>
      <c r="D3792" s="304">
        <f>INDEX(Method_calculation!$J$161:$L$184,Output_interface!I3792,Output_interface!H3792)</f>
        <v>0</v>
      </c>
      <c r="E3792" s="304">
        <f>INDEX(Method_calculation!$J$194:$L$217,Output_interface!I3792,Output_interface!H3792)</f>
        <v>0</v>
      </c>
      <c r="G3792" s="1">
        <f>VLOOKUP(A3792+1/48,Interface!$B$118:$D$483,3)</f>
        <v>6</v>
      </c>
      <c r="H3792" s="1">
        <f t="shared" si="331"/>
        <v>2</v>
      </c>
      <c r="I3792" s="1">
        <f t="shared" si="330"/>
        <v>13</v>
      </c>
    </row>
    <row r="3793" spans="1:9" x14ac:dyDescent="0.35">
      <c r="A3793" s="321">
        <f t="shared" si="334"/>
        <v>42161.541666657555</v>
      </c>
      <c r="B3793" s="303"/>
      <c r="C3793" s="303">
        <v>3758</v>
      </c>
      <c r="D3793" s="304">
        <f>INDEX(Method_calculation!$J$161:$L$184,Output_interface!I3793,Output_interface!H3793)</f>
        <v>0</v>
      </c>
      <c r="E3793" s="304">
        <f>INDEX(Method_calculation!$J$194:$L$217,Output_interface!I3793,Output_interface!H3793)</f>
        <v>0</v>
      </c>
      <c r="G3793" s="1">
        <f>VLOOKUP(A3793+1/48,Interface!$B$118:$D$483,3)</f>
        <v>6</v>
      </c>
      <c r="H3793" s="1">
        <f t="shared" si="331"/>
        <v>2</v>
      </c>
      <c r="I3793" s="1">
        <f t="shared" si="330"/>
        <v>14</v>
      </c>
    </row>
    <row r="3794" spans="1:9" x14ac:dyDescent="0.35">
      <c r="A3794" s="321">
        <f t="shared" si="334"/>
        <v>42161.583333324219</v>
      </c>
      <c r="B3794" s="303"/>
      <c r="C3794" s="303">
        <v>3759</v>
      </c>
      <c r="D3794" s="304">
        <f>INDEX(Method_calculation!$J$161:$L$184,Output_interface!I3794,Output_interface!H3794)</f>
        <v>0</v>
      </c>
      <c r="E3794" s="304">
        <f>INDEX(Method_calculation!$J$194:$L$217,Output_interface!I3794,Output_interface!H3794)</f>
        <v>0</v>
      </c>
      <c r="G3794" s="1">
        <f>VLOOKUP(A3794+1/48,Interface!$B$118:$D$483,3)</f>
        <v>6</v>
      </c>
      <c r="H3794" s="1">
        <f t="shared" si="331"/>
        <v>2</v>
      </c>
      <c r="I3794" s="1">
        <f t="shared" si="330"/>
        <v>15</v>
      </c>
    </row>
    <row r="3795" spans="1:9" x14ac:dyDescent="0.35">
      <c r="A3795" s="321">
        <f t="shared" si="334"/>
        <v>42161.624999990883</v>
      </c>
      <c r="B3795" s="303"/>
      <c r="C3795" s="303">
        <v>3760</v>
      </c>
      <c r="D3795" s="304">
        <f>INDEX(Method_calculation!$J$161:$L$184,Output_interface!I3795,Output_interface!H3795)</f>
        <v>0</v>
      </c>
      <c r="E3795" s="304">
        <f>INDEX(Method_calculation!$J$194:$L$217,Output_interface!I3795,Output_interface!H3795)</f>
        <v>0</v>
      </c>
      <c r="G3795" s="1">
        <f>VLOOKUP(A3795+1/48,Interface!$B$118:$D$483,3)</f>
        <v>6</v>
      </c>
      <c r="H3795" s="1">
        <f t="shared" si="331"/>
        <v>2</v>
      </c>
      <c r="I3795" s="1">
        <f t="shared" si="330"/>
        <v>16</v>
      </c>
    </row>
    <row r="3796" spans="1:9" x14ac:dyDescent="0.35">
      <c r="A3796" s="321">
        <f t="shared" si="334"/>
        <v>42161.666666657547</v>
      </c>
      <c r="B3796" s="303"/>
      <c r="C3796" s="303">
        <v>3761</v>
      </c>
      <c r="D3796" s="304">
        <f>INDEX(Method_calculation!$J$161:$L$184,Output_interface!I3796,Output_interface!H3796)</f>
        <v>0</v>
      </c>
      <c r="E3796" s="304">
        <f>INDEX(Method_calculation!$J$194:$L$217,Output_interface!I3796,Output_interface!H3796)</f>
        <v>0</v>
      </c>
      <c r="G3796" s="1">
        <f>VLOOKUP(A3796+1/48,Interface!$B$118:$D$483,3)</f>
        <v>6</v>
      </c>
      <c r="H3796" s="1">
        <f t="shared" si="331"/>
        <v>2</v>
      </c>
      <c r="I3796" s="1">
        <f t="shared" si="330"/>
        <v>17</v>
      </c>
    </row>
    <row r="3797" spans="1:9" x14ac:dyDescent="0.35">
      <c r="A3797" s="321">
        <f t="shared" si="334"/>
        <v>42161.708333324212</v>
      </c>
      <c r="B3797" s="303"/>
      <c r="C3797" s="303">
        <v>3762</v>
      </c>
      <c r="D3797" s="304">
        <f>INDEX(Method_calculation!$J$161:$L$184,Output_interface!I3797,Output_interface!H3797)</f>
        <v>0</v>
      </c>
      <c r="E3797" s="304">
        <f>INDEX(Method_calculation!$J$194:$L$217,Output_interface!I3797,Output_interface!H3797)</f>
        <v>0</v>
      </c>
      <c r="G3797" s="1">
        <f>VLOOKUP(A3797+1/48,Interface!$B$118:$D$483,3)</f>
        <v>6</v>
      </c>
      <c r="H3797" s="1">
        <f t="shared" si="331"/>
        <v>2</v>
      </c>
      <c r="I3797" s="1">
        <f t="shared" si="330"/>
        <v>18</v>
      </c>
    </row>
    <row r="3798" spans="1:9" x14ac:dyDescent="0.35">
      <c r="A3798" s="321">
        <f t="shared" si="334"/>
        <v>42161.749999990876</v>
      </c>
      <c r="B3798" s="303"/>
      <c r="C3798" s="303">
        <v>3763</v>
      </c>
      <c r="D3798" s="304">
        <f>INDEX(Method_calculation!$J$161:$L$184,Output_interface!I3798,Output_interface!H3798)</f>
        <v>0</v>
      </c>
      <c r="E3798" s="304">
        <f>INDEX(Method_calculation!$J$194:$L$217,Output_interface!I3798,Output_interface!H3798)</f>
        <v>0</v>
      </c>
      <c r="G3798" s="1">
        <f>VLOOKUP(A3798+1/48,Interface!$B$118:$D$483,3)</f>
        <v>6</v>
      </c>
      <c r="H3798" s="1">
        <f t="shared" si="331"/>
        <v>2</v>
      </c>
      <c r="I3798" s="1">
        <f t="shared" si="330"/>
        <v>19</v>
      </c>
    </row>
    <row r="3799" spans="1:9" x14ac:dyDescent="0.35">
      <c r="A3799" s="321">
        <f t="shared" si="334"/>
        <v>42161.79166665754</v>
      </c>
      <c r="B3799" s="303"/>
      <c r="C3799" s="303">
        <v>3764</v>
      </c>
      <c r="D3799" s="304">
        <f>INDEX(Method_calculation!$J$161:$L$184,Output_interface!I3799,Output_interface!H3799)</f>
        <v>0</v>
      </c>
      <c r="E3799" s="304">
        <f>INDEX(Method_calculation!$J$194:$L$217,Output_interface!I3799,Output_interface!H3799)</f>
        <v>0</v>
      </c>
      <c r="G3799" s="1">
        <f>VLOOKUP(A3799+1/48,Interface!$B$118:$D$483,3)</f>
        <v>6</v>
      </c>
      <c r="H3799" s="1">
        <f t="shared" si="331"/>
        <v>2</v>
      </c>
      <c r="I3799" s="1">
        <f t="shared" si="330"/>
        <v>20</v>
      </c>
    </row>
    <row r="3800" spans="1:9" x14ac:dyDescent="0.35">
      <c r="A3800" s="321">
        <f t="shared" si="334"/>
        <v>42161.833333324204</v>
      </c>
      <c r="B3800" s="303"/>
      <c r="C3800" s="303">
        <v>3765</v>
      </c>
      <c r="D3800" s="304">
        <f>INDEX(Method_calculation!$J$161:$L$184,Output_interface!I3800,Output_interface!H3800)</f>
        <v>0</v>
      </c>
      <c r="E3800" s="304">
        <f>INDEX(Method_calculation!$J$194:$L$217,Output_interface!I3800,Output_interface!H3800)</f>
        <v>0</v>
      </c>
      <c r="G3800" s="1">
        <f>VLOOKUP(A3800+1/48,Interface!$B$118:$D$483,3)</f>
        <v>6</v>
      </c>
      <c r="H3800" s="1">
        <f t="shared" si="331"/>
        <v>2</v>
      </c>
      <c r="I3800" s="1">
        <f t="shared" si="330"/>
        <v>21</v>
      </c>
    </row>
    <row r="3801" spans="1:9" x14ac:dyDescent="0.35">
      <c r="A3801" s="321">
        <f t="shared" si="334"/>
        <v>42161.874999990869</v>
      </c>
      <c r="B3801" s="303"/>
      <c r="C3801" s="303">
        <v>3766</v>
      </c>
      <c r="D3801" s="304">
        <f>INDEX(Method_calculation!$J$161:$L$184,Output_interface!I3801,Output_interface!H3801)</f>
        <v>0</v>
      </c>
      <c r="E3801" s="304">
        <f>INDEX(Method_calculation!$J$194:$L$217,Output_interface!I3801,Output_interface!H3801)</f>
        <v>0</v>
      </c>
      <c r="G3801" s="1">
        <f>VLOOKUP(A3801+1/48,Interface!$B$118:$D$483,3)</f>
        <v>6</v>
      </c>
      <c r="H3801" s="1">
        <f t="shared" si="331"/>
        <v>2</v>
      </c>
      <c r="I3801" s="1">
        <f t="shared" si="330"/>
        <v>22</v>
      </c>
    </row>
    <row r="3802" spans="1:9" x14ac:dyDescent="0.35">
      <c r="A3802" s="321">
        <f t="shared" si="334"/>
        <v>42161.916666657533</v>
      </c>
      <c r="B3802" s="303"/>
      <c r="C3802" s="303">
        <v>3767</v>
      </c>
      <c r="D3802" s="304">
        <f>INDEX(Method_calculation!$J$161:$L$184,Output_interface!I3802,Output_interface!H3802)</f>
        <v>0</v>
      </c>
      <c r="E3802" s="304">
        <f>INDEX(Method_calculation!$J$194:$L$217,Output_interface!I3802,Output_interface!H3802)</f>
        <v>0</v>
      </c>
      <c r="G3802" s="1">
        <f>VLOOKUP(A3802+1/48,Interface!$B$118:$D$483,3)</f>
        <v>6</v>
      </c>
      <c r="H3802" s="1">
        <f t="shared" si="331"/>
        <v>2</v>
      </c>
      <c r="I3802" s="1">
        <f t="shared" si="330"/>
        <v>23</v>
      </c>
    </row>
    <row r="3803" spans="1:9" x14ac:dyDescent="0.35">
      <c r="A3803" s="322">
        <f t="shared" si="334"/>
        <v>42161.958333324197</v>
      </c>
      <c r="B3803" s="306"/>
      <c r="C3803" s="306">
        <v>3768</v>
      </c>
      <c r="D3803" s="307">
        <f>INDEX(Method_calculation!$J$161:$L$184,Output_interface!I3803,Output_interface!H3803)</f>
        <v>0</v>
      </c>
      <c r="E3803" s="307">
        <f>INDEX(Method_calculation!$J$194:$L$217,Output_interface!I3803,Output_interface!H3803)</f>
        <v>0</v>
      </c>
      <c r="G3803" s="1">
        <f>VLOOKUP(A3803+1/48,Interface!$B$118:$D$483,3)</f>
        <v>6</v>
      </c>
      <c r="H3803" s="1">
        <f t="shared" si="331"/>
        <v>2</v>
      </c>
      <c r="I3803" s="1">
        <f t="shared" si="330"/>
        <v>24</v>
      </c>
    </row>
    <row r="3804" spans="1:9" x14ac:dyDescent="0.35">
      <c r="A3804" s="299">
        <f t="shared" si="334"/>
        <v>42161.999999990861</v>
      </c>
      <c r="B3804" s="300" t="str">
        <f t="shared" ref="B3804" si="335">INDEX($H$27:$H$29,H3804)</f>
        <v>Holiday</v>
      </c>
      <c r="C3804" s="300">
        <v>3769</v>
      </c>
      <c r="D3804" s="301">
        <f>INDEX(Method_calculation!$J$161:$L$184,Output_interface!I3804,Output_interface!H3804)</f>
        <v>0</v>
      </c>
      <c r="E3804" s="301">
        <f>INDEX(Method_calculation!$J$194:$L$217,Output_interface!I3804,Output_interface!H3804)</f>
        <v>0</v>
      </c>
      <c r="G3804" s="1">
        <f>VLOOKUP(A3804+1/48,Interface!$B$118:$D$483,3)</f>
        <v>7</v>
      </c>
      <c r="H3804" s="1">
        <f t="shared" si="331"/>
        <v>3</v>
      </c>
      <c r="I3804" s="1">
        <f t="shared" si="330"/>
        <v>1</v>
      </c>
    </row>
    <row r="3805" spans="1:9" x14ac:dyDescent="0.35">
      <c r="A3805" s="321">
        <f t="shared" si="334"/>
        <v>42162.041666657526</v>
      </c>
      <c r="B3805" s="303"/>
      <c r="C3805" s="303">
        <v>3770</v>
      </c>
      <c r="D3805" s="304">
        <f>INDEX(Method_calculation!$J$161:$L$184,Output_interface!I3805,Output_interface!H3805)</f>
        <v>0</v>
      </c>
      <c r="E3805" s="304">
        <f>INDEX(Method_calculation!$J$194:$L$217,Output_interface!I3805,Output_interface!H3805)</f>
        <v>0</v>
      </c>
      <c r="G3805" s="1">
        <f>VLOOKUP(A3805+1/48,Interface!$B$118:$D$483,3)</f>
        <v>7</v>
      </c>
      <c r="H3805" s="1">
        <f t="shared" si="331"/>
        <v>3</v>
      </c>
      <c r="I3805" s="1">
        <f t="shared" si="330"/>
        <v>2</v>
      </c>
    </row>
    <row r="3806" spans="1:9" x14ac:dyDescent="0.35">
      <c r="A3806" s="321">
        <f t="shared" si="334"/>
        <v>42162.08333332419</v>
      </c>
      <c r="B3806" s="303"/>
      <c r="C3806" s="303">
        <v>3771</v>
      </c>
      <c r="D3806" s="304">
        <f>INDEX(Method_calculation!$J$161:$L$184,Output_interface!I3806,Output_interface!H3806)</f>
        <v>0</v>
      </c>
      <c r="E3806" s="304">
        <f>INDEX(Method_calculation!$J$194:$L$217,Output_interface!I3806,Output_interface!H3806)</f>
        <v>0</v>
      </c>
      <c r="G3806" s="1">
        <f>VLOOKUP(A3806+1/48,Interface!$B$118:$D$483,3)</f>
        <v>7</v>
      </c>
      <c r="H3806" s="1">
        <f t="shared" si="331"/>
        <v>3</v>
      </c>
      <c r="I3806" s="1">
        <f t="shared" si="330"/>
        <v>3</v>
      </c>
    </row>
    <row r="3807" spans="1:9" x14ac:dyDescent="0.35">
      <c r="A3807" s="321">
        <f t="shared" si="334"/>
        <v>42162.124999990854</v>
      </c>
      <c r="B3807" s="303"/>
      <c r="C3807" s="303">
        <v>3772</v>
      </c>
      <c r="D3807" s="304">
        <f>INDEX(Method_calculation!$J$161:$L$184,Output_interface!I3807,Output_interface!H3807)</f>
        <v>0</v>
      </c>
      <c r="E3807" s="304">
        <f>INDEX(Method_calculation!$J$194:$L$217,Output_interface!I3807,Output_interface!H3807)</f>
        <v>0</v>
      </c>
      <c r="G3807" s="1">
        <f>VLOOKUP(A3807+1/48,Interface!$B$118:$D$483,3)</f>
        <v>7</v>
      </c>
      <c r="H3807" s="1">
        <f t="shared" si="331"/>
        <v>3</v>
      </c>
      <c r="I3807" s="1">
        <f t="shared" si="330"/>
        <v>4</v>
      </c>
    </row>
    <row r="3808" spans="1:9" x14ac:dyDescent="0.35">
      <c r="A3808" s="321">
        <f t="shared" si="334"/>
        <v>42162.166666657518</v>
      </c>
      <c r="B3808" s="303"/>
      <c r="C3808" s="303">
        <v>3773</v>
      </c>
      <c r="D3808" s="304">
        <f>INDEX(Method_calculation!$J$161:$L$184,Output_interface!I3808,Output_interface!H3808)</f>
        <v>0</v>
      </c>
      <c r="E3808" s="304">
        <f>INDEX(Method_calculation!$J$194:$L$217,Output_interface!I3808,Output_interface!H3808)</f>
        <v>0</v>
      </c>
      <c r="G3808" s="1">
        <f>VLOOKUP(A3808+1/48,Interface!$B$118:$D$483,3)</f>
        <v>7</v>
      </c>
      <c r="H3808" s="1">
        <f t="shared" si="331"/>
        <v>3</v>
      </c>
      <c r="I3808" s="1">
        <f t="shared" si="330"/>
        <v>5</v>
      </c>
    </row>
    <row r="3809" spans="1:9" x14ac:dyDescent="0.35">
      <c r="A3809" s="321">
        <f t="shared" si="334"/>
        <v>42162.208333324183</v>
      </c>
      <c r="B3809" s="303"/>
      <c r="C3809" s="303">
        <v>3774</v>
      </c>
      <c r="D3809" s="304">
        <f>INDEX(Method_calculation!$J$161:$L$184,Output_interface!I3809,Output_interface!H3809)</f>
        <v>0</v>
      </c>
      <c r="E3809" s="304">
        <f>INDEX(Method_calculation!$J$194:$L$217,Output_interface!I3809,Output_interface!H3809)</f>
        <v>0</v>
      </c>
      <c r="G3809" s="1">
        <f>VLOOKUP(A3809+1/48,Interface!$B$118:$D$483,3)</f>
        <v>7</v>
      </c>
      <c r="H3809" s="1">
        <f t="shared" si="331"/>
        <v>3</v>
      </c>
      <c r="I3809" s="1">
        <f t="shared" si="330"/>
        <v>6</v>
      </c>
    </row>
    <row r="3810" spans="1:9" x14ac:dyDescent="0.35">
      <c r="A3810" s="321">
        <f t="shared" si="334"/>
        <v>42162.249999990847</v>
      </c>
      <c r="B3810" s="303"/>
      <c r="C3810" s="303">
        <v>3775</v>
      </c>
      <c r="D3810" s="304">
        <f>INDEX(Method_calculation!$J$161:$L$184,Output_interface!I3810,Output_interface!H3810)</f>
        <v>0</v>
      </c>
      <c r="E3810" s="304">
        <f>INDEX(Method_calculation!$J$194:$L$217,Output_interface!I3810,Output_interface!H3810)</f>
        <v>0</v>
      </c>
      <c r="G3810" s="1">
        <f>VLOOKUP(A3810+1/48,Interface!$B$118:$D$483,3)</f>
        <v>7</v>
      </c>
      <c r="H3810" s="1">
        <f t="shared" si="331"/>
        <v>3</v>
      </c>
      <c r="I3810" s="1">
        <f t="shared" si="330"/>
        <v>7</v>
      </c>
    </row>
    <row r="3811" spans="1:9" x14ac:dyDescent="0.35">
      <c r="A3811" s="321">
        <f t="shared" si="334"/>
        <v>42162.291666657511</v>
      </c>
      <c r="B3811" s="303"/>
      <c r="C3811" s="303">
        <v>3776</v>
      </c>
      <c r="D3811" s="304">
        <f>INDEX(Method_calculation!$J$161:$L$184,Output_interface!I3811,Output_interface!H3811)</f>
        <v>0</v>
      </c>
      <c r="E3811" s="304">
        <f>INDEX(Method_calculation!$J$194:$L$217,Output_interface!I3811,Output_interface!H3811)</f>
        <v>0</v>
      </c>
      <c r="G3811" s="1">
        <f>VLOOKUP(A3811+1/48,Interface!$B$118:$D$483,3)</f>
        <v>7</v>
      </c>
      <c r="H3811" s="1">
        <f t="shared" si="331"/>
        <v>3</v>
      </c>
      <c r="I3811" s="1">
        <f t="shared" si="330"/>
        <v>8</v>
      </c>
    </row>
    <row r="3812" spans="1:9" x14ac:dyDescent="0.35">
      <c r="A3812" s="321">
        <f t="shared" si="334"/>
        <v>42162.333333324175</v>
      </c>
      <c r="B3812" s="303"/>
      <c r="C3812" s="303">
        <v>3777</v>
      </c>
      <c r="D3812" s="304">
        <f>INDEX(Method_calculation!$J$161:$L$184,Output_interface!I3812,Output_interface!H3812)</f>
        <v>0</v>
      </c>
      <c r="E3812" s="304">
        <f>INDEX(Method_calculation!$J$194:$L$217,Output_interface!I3812,Output_interface!H3812)</f>
        <v>0</v>
      </c>
      <c r="G3812" s="1">
        <f>VLOOKUP(A3812+1/48,Interface!$B$118:$D$483,3)</f>
        <v>7</v>
      </c>
      <c r="H3812" s="1">
        <f t="shared" si="331"/>
        <v>3</v>
      </c>
      <c r="I3812" s="1">
        <f t="shared" ref="I3812:I3875" si="336">MOD(C3812-1,24)+1</f>
        <v>9</v>
      </c>
    </row>
    <row r="3813" spans="1:9" x14ac:dyDescent="0.35">
      <c r="A3813" s="321">
        <f t="shared" si="334"/>
        <v>42162.37499999084</v>
      </c>
      <c r="B3813" s="303"/>
      <c r="C3813" s="303">
        <v>3778</v>
      </c>
      <c r="D3813" s="304">
        <f>INDEX(Method_calculation!$J$161:$L$184,Output_interface!I3813,Output_interface!H3813)</f>
        <v>0</v>
      </c>
      <c r="E3813" s="304">
        <f>INDEX(Method_calculation!$J$194:$L$217,Output_interface!I3813,Output_interface!H3813)</f>
        <v>0</v>
      </c>
      <c r="G3813" s="1">
        <f>VLOOKUP(A3813+1/48,Interface!$B$118:$D$483,3)</f>
        <v>7</v>
      </c>
      <c r="H3813" s="1">
        <f t="shared" ref="H3813:H3876" si="337">IF(G3813=7,3,IF(G3813=6,2,1))</f>
        <v>3</v>
      </c>
      <c r="I3813" s="1">
        <f t="shared" si="336"/>
        <v>10</v>
      </c>
    </row>
    <row r="3814" spans="1:9" x14ac:dyDescent="0.35">
      <c r="A3814" s="321">
        <f t="shared" si="334"/>
        <v>42162.416666657504</v>
      </c>
      <c r="B3814" s="303"/>
      <c r="C3814" s="303">
        <v>3779</v>
      </c>
      <c r="D3814" s="304">
        <f>INDEX(Method_calculation!$J$161:$L$184,Output_interface!I3814,Output_interface!H3814)</f>
        <v>0</v>
      </c>
      <c r="E3814" s="304">
        <f>INDEX(Method_calculation!$J$194:$L$217,Output_interface!I3814,Output_interface!H3814)</f>
        <v>0</v>
      </c>
      <c r="G3814" s="1">
        <f>VLOOKUP(A3814+1/48,Interface!$B$118:$D$483,3)</f>
        <v>7</v>
      </c>
      <c r="H3814" s="1">
        <f t="shared" si="337"/>
        <v>3</v>
      </c>
      <c r="I3814" s="1">
        <f t="shared" si="336"/>
        <v>11</v>
      </c>
    </row>
    <row r="3815" spans="1:9" x14ac:dyDescent="0.35">
      <c r="A3815" s="321">
        <f t="shared" si="334"/>
        <v>42162.458333324168</v>
      </c>
      <c r="B3815" s="303"/>
      <c r="C3815" s="303">
        <v>3780</v>
      </c>
      <c r="D3815" s="304">
        <f>INDEX(Method_calculation!$J$161:$L$184,Output_interface!I3815,Output_interface!H3815)</f>
        <v>0</v>
      </c>
      <c r="E3815" s="304">
        <f>INDEX(Method_calculation!$J$194:$L$217,Output_interface!I3815,Output_interface!H3815)</f>
        <v>0</v>
      </c>
      <c r="G3815" s="1">
        <f>VLOOKUP(A3815+1/48,Interface!$B$118:$D$483,3)</f>
        <v>7</v>
      </c>
      <c r="H3815" s="1">
        <f t="shared" si="337"/>
        <v>3</v>
      </c>
      <c r="I3815" s="1">
        <f t="shared" si="336"/>
        <v>12</v>
      </c>
    </row>
    <row r="3816" spans="1:9" x14ac:dyDescent="0.35">
      <c r="A3816" s="321">
        <f t="shared" si="334"/>
        <v>42162.499999990832</v>
      </c>
      <c r="B3816" s="303"/>
      <c r="C3816" s="303">
        <v>3781</v>
      </c>
      <c r="D3816" s="304">
        <f>INDEX(Method_calculation!$J$161:$L$184,Output_interface!I3816,Output_interface!H3816)</f>
        <v>0</v>
      </c>
      <c r="E3816" s="304">
        <f>INDEX(Method_calculation!$J$194:$L$217,Output_interface!I3816,Output_interface!H3816)</f>
        <v>0</v>
      </c>
      <c r="G3816" s="1">
        <f>VLOOKUP(A3816+1/48,Interface!$B$118:$D$483,3)</f>
        <v>7</v>
      </c>
      <c r="H3816" s="1">
        <f t="shared" si="337"/>
        <v>3</v>
      </c>
      <c r="I3816" s="1">
        <f t="shared" si="336"/>
        <v>13</v>
      </c>
    </row>
    <row r="3817" spans="1:9" x14ac:dyDescent="0.35">
      <c r="A3817" s="321">
        <f t="shared" si="334"/>
        <v>42162.541666657497</v>
      </c>
      <c r="B3817" s="303"/>
      <c r="C3817" s="303">
        <v>3782</v>
      </c>
      <c r="D3817" s="304">
        <f>INDEX(Method_calculation!$J$161:$L$184,Output_interface!I3817,Output_interface!H3817)</f>
        <v>0</v>
      </c>
      <c r="E3817" s="304">
        <f>INDEX(Method_calculation!$J$194:$L$217,Output_interface!I3817,Output_interface!H3817)</f>
        <v>0</v>
      </c>
      <c r="G3817" s="1">
        <f>VLOOKUP(A3817+1/48,Interface!$B$118:$D$483,3)</f>
        <v>7</v>
      </c>
      <c r="H3817" s="1">
        <f t="shared" si="337"/>
        <v>3</v>
      </c>
      <c r="I3817" s="1">
        <f t="shared" si="336"/>
        <v>14</v>
      </c>
    </row>
    <row r="3818" spans="1:9" x14ac:dyDescent="0.35">
      <c r="A3818" s="321">
        <f t="shared" si="334"/>
        <v>42162.583333324161</v>
      </c>
      <c r="B3818" s="303"/>
      <c r="C3818" s="303">
        <v>3783</v>
      </c>
      <c r="D3818" s="304">
        <f>INDEX(Method_calculation!$J$161:$L$184,Output_interface!I3818,Output_interface!H3818)</f>
        <v>0</v>
      </c>
      <c r="E3818" s="304">
        <f>INDEX(Method_calculation!$J$194:$L$217,Output_interface!I3818,Output_interface!H3818)</f>
        <v>0</v>
      </c>
      <c r="G3818" s="1">
        <f>VLOOKUP(A3818+1/48,Interface!$B$118:$D$483,3)</f>
        <v>7</v>
      </c>
      <c r="H3818" s="1">
        <f t="shared" si="337"/>
        <v>3</v>
      </c>
      <c r="I3818" s="1">
        <f t="shared" si="336"/>
        <v>15</v>
      </c>
    </row>
    <row r="3819" spans="1:9" x14ac:dyDescent="0.35">
      <c r="A3819" s="321">
        <f t="shared" si="334"/>
        <v>42162.624999990825</v>
      </c>
      <c r="B3819" s="303"/>
      <c r="C3819" s="303">
        <v>3784</v>
      </c>
      <c r="D3819" s="304">
        <f>INDEX(Method_calculation!$J$161:$L$184,Output_interface!I3819,Output_interface!H3819)</f>
        <v>0</v>
      </c>
      <c r="E3819" s="304">
        <f>INDEX(Method_calculation!$J$194:$L$217,Output_interface!I3819,Output_interface!H3819)</f>
        <v>0</v>
      </c>
      <c r="G3819" s="1">
        <f>VLOOKUP(A3819+1/48,Interface!$B$118:$D$483,3)</f>
        <v>7</v>
      </c>
      <c r="H3819" s="1">
        <f t="shared" si="337"/>
        <v>3</v>
      </c>
      <c r="I3819" s="1">
        <f t="shared" si="336"/>
        <v>16</v>
      </c>
    </row>
    <row r="3820" spans="1:9" x14ac:dyDescent="0.35">
      <c r="A3820" s="321">
        <f t="shared" si="334"/>
        <v>42162.666666657489</v>
      </c>
      <c r="B3820" s="303"/>
      <c r="C3820" s="303">
        <v>3785</v>
      </c>
      <c r="D3820" s="304">
        <f>INDEX(Method_calculation!$J$161:$L$184,Output_interface!I3820,Output_interface!H3820)</f>
        <v>0</v>
      </c>
      <c r="E3820" s="304">
        <f>INDEX(Method_calculation!$J$194:$L$217,Output_interface!I3820,Output_interface!H3820)</f>
        <v>0</v>
      </c>
      <c r="G3820" s="1">
        <f>VLOOKUP(A3820+1/48,Interface!$B$118:$D$483,3)</f>
        <v>7</v>
      </c>
      <c r="H3820" s="1">
        <f t="shared" si="337"/>
        <v>3</v>
      </c>
      <c r="I3820" s="1">
        <f t="shared" si="336"/>
        <v>17</v>
      </c>
    </row>
    <row r="3821" spans="1:9" x14ac:dyDescent="0.35">
      <c r="A3821" s="321">
        <f t="shared" si="334"/>
        <v>42162.708333324154</v>
      </c>
      <c r="B3821" s="303"/>
      <c r="C3821" s="303">
        <v>3786</v>
      </c>
      <c r="D3821" s="304">
        <f>INDEX(Method_calculation!$J$161:$L$184,Output_interface!I3821,Output_interface!H3821)</f>
        <v>0</v>
      </c>
      <c r="E3821" s="304">
        <f>INDEX(Method_calculation!$J$194:$L$217,Output_interface!I3821,Output_interface!H3821)</f>
        <v>0</v>
      </c>
      <c r="G3821" s="1">
        <f>VLOOKUP(A3821+1/48,Interface!$B$118:$D$483,3)</f>
        <v>7</v>
      </c>
      <c r="H3821" s="1">
        <f t="shared" si="337"/>
        <v>3</v>
      </c>
      <c r="I3821" s="1">
        <f t="shared" si="336"/>
        <v>18</v>
      </c>
    </row>
    <row r="3822" spans="1:9" x14ac:dyDescent="0.35">
      <c r="A3822" s="321">
        <f t="shared" si="334"/>
        <v>42162.749999990818</v>
      </c>
      <c r="B3822" s="303"/>
      <c r="C3822" s="303">
        <v>3787</v>
      </c>
      <c r="D3822" s="304">
        <f>INDEX(Method_calculation!$J$161:$L$184,Output_interface!I3822,Output_interface!H3822)</f>
        <v>0</v>
      </c>
      <c r="E3822" s="304">
        <f>INDEX(Method_calculation!$J$194:$L$217,Output_interface!I3822,Output_interface!H3822)</f>
        <v>0</v>
      </c>
      <c r="G3822" s="1">
        <f>VLOOKUP(A3822+1/48,Interface!$B$118:$D$483,3)</f>
        <v>7</v>
      </c>
      <c r="H3822" s="1">
        <f t="shared" si="337"/>
        <v>3</v>
      </c>
      <c r="I3822" s="1">
        <f t="shared" si="336"/>
        <v>19</v>
      </c>
    </row>
    <row r="3823" spans="1:9" x14ac:dyDescent="0.35">
      <c r="A3823" s="321">
        <f t="shared" si="334"/>
        <v>42162.791666657482</v>
      </c>
      <c r="B3823" s="303"/>
      <c r="C3823" s="303">
        <v>3788</v>
      </c>
      <c r="D3823" s="304">
        <f>INDEX(Method_calculation!$J$161:$L$184,Output_interface!I3823,Output_interface!H3823)</f>
        <v>0</v>
      </c>
      <c r="E3823" s="304">
        <f>INDEX(Method_calculation!$J$194:$L$217,Output_interface!I3823,Output_interface!H3823)</f>
        <v>0</v>
      </c>
      <c r="G3823" s="1">
        <f>VLOOKUP(A3823+1/48,Interface!$B$118:$D$483,3)</f>
        <v>7</v>
      </c>
      <c r="H3823" s="1">
        <f t="shared" si="337"/>
        <v>3</v>
      </c>
      <c r="I3823" s="1">
        <f t="shared" si="336"/>
        <v>20</v>
      </c>
    </row>
    <row r="3824" spans="1:9" x14ac:dyDescent="0.35">
      <c r="A3824" s="321">
        <f t="shared" si="334"/>
        <v>42162.833333324146</v>
      </c>
      <c r="B3824" s="303"/>
      <c r="C3824" s="303">
        <v>3789</v>
      </c>
      <c r="D3824" s="304">
        <f>INDEX(Method_calculation!$J$161:$L$184,Output_interface!I3824,Output_interface!H3824)</f>
        <v>0</v>
      </c>
      <c r="E3824" s="304">
        <f>INDEX(Method_calculation!$J$194:$L$217,Output_interface!I3824,Output_interface!H3824)</f>
        <v>0</v>
      </c>
      <c r="G3824" s="1">
        <f>VLOOKUP(A3824+1/48,Interface!$B$118:$D$483,3)</f>
        <v>7</v>
      </c>
      <c r="H3824" s="1">
        <f t="shared" si="337"/>
        <v>3</v>
      </c>
      <c r="I3824" s="1">
        <f t="shared" si="336"/>
        <v>21</v>
      </c>
    </row>
    <row r="3825" spans="1:9" x14ac:dyDescent="0.35">
      <c r="A3825" s="321">
        <f t="shared" si="334"/>
        <v>42162.87499999081</v>
      </c>
      <c r="B3825" s="303"/>
      <c r="C3825" s="303">
        <v>3790</v>
      </c>
      <c r="D3825" s="304">
        <f>INDEX(Method_calculation!$J$161:$L$184,Output_interface!I3825,Output_interface!H3825)</f>
        <v>0</v>
      </c>
      <c r="E3825" s="304">
        <f>INDEX(Method_calculation!$J$194:$L$217,Output_interface!I3825,Output_interface!H3825)</f>
        <v>0</v>
      </c>
      <c r="G3825" s="1">
        <f>VLOOKUP(A3825+1/48,Interface!$B$118:$D$483,3)</f>
        <v>7</v>
      </c>
      <c r="H3825" s="1">
        <f t="shared" si="337"/>
        <v>3</v>
      </c>
      <c r="I3825" s="1">
        <f t="shared" si="336"/>
        <v>22</v>
      </c>
    </row>
    <row r="3826" spans="1:9" x14ac:dyDescent="0.35">
      <c r="A3826" s="321">
        <f t="shared" si="334"/>
        <v>42162.916666657475</v>
      </c>
      <c r="B3826" s="303"/>
      <c r="C3826" s="303">
        <v>3791</v>
      </c>
      <c r="D3826" s="304">
        <f>INDEX(Method_calculation!$J$161:$L$184,Output_interface!I3826,Output_interface!H3826)</f>
        <v>0</v>
      </c>
      <c r="E3826" s="304">
        <f>INDEX(Method_calculation!$J$194:$L$217,Output_interface!I3826,Output_interface!H3826)</f>
        <v>0</v>
      </c>
      <c r="G3826" s="1">
        <f>VLOOKUP(A3826+1/48,Interface!$B$118:$D$483,3)</f>
        <v>7</v>
      </c>
      <c r="H3826" s="1">
        <f t="shared" si="337"/>
        <v>3</v>
      </c>
      <c r="I3826" s="1">
        <f t="shared" si="336"/>
        <v>23</v>
      </c>
    </row>
    <row r="3827" spans="1:9" x14ac:dyDescent="0.35">
      <c r="A3827" s="322">
        <f t="shared" si="334"/>
        <v>42162.958333324139</v>
      </c>
      <c r="B3827" s="306"/>
      <c r="C3827" s="306">
        <v>3792</v>
      </c>
      <c r="D3827" s="307">
        <f>INDEX(Method_calculation!$J$161:$L$184,Output_interface!I3827,Output_interface!H3827)</f>
        <v>0</v>
      </c>
      <c r="E3827" s="307">
        <f>INDEX(Method_calculation!$J$194:$L$217,Output_interface!I3827,Output_interface!H3827)</f>
        <v>0</v>
      </c>
      <c r="G3827" s="1">
        <f>VLOOKUP(A3827+1/48,Interface!$B$118:$D$483,3)</f>
        <v>7</v>
      </c>
      <c r="H3827" s="1">
        <f t="shared" si="337"/>
        <v>3</v>
      </c>
      <c r="I3827" s="1">
        <f t="shared" si="336"/>
        <v>24</v>
      </c>
    </row>
    <row r="3828" spans="1:9" x14ac:dyDescent="0.35">
      <c r="A3828" s="299">
        <f t="shared" si="334"/>
        <v>42162.999999990803</v>
      </c>
      <c r="B3828" s="300" t="str">
        <f t="shared" ref="B3828" si="338">INDEX($H$27:$H$29,H3828)</f>
        <v>Workday</v>
      </c>
      <c r="C3828" s="300">
        <v>3793</v>
      </c>
      <c r="D3828" s="301">
        <f>INDEX(Method_calculation!$J$161:$L$184,Output_interface!I3828,Output_interface!H3828)</f>
        <v>0</v>
      </c>
      <c r="E3828" s="301">
        <f>INDEX(Method_calculation!$J$194:$L$217,Output_interface!I3828,Output_interface!H3828)</f>
        <v>0</v>
      </c>
      <c r="G3828" s="1">
        <f>VLOOKUP(A3828+1/48,Interface!$B$118:$D$483,3)</f>
        <v>1</v>
      </c>
      <c r="H3828" s="1">
        <f t="shared" si="337"/>
        <v>1</v>
      </c>
      <c r="I3828" s="1">
        <f t="shared" si="336"/>
        <v>1</v>
      </c>
    </row>
    <row r="3829" spans="1:9" x14ac:dyDescent="0.35">
      <c r="A3829" s="321">
        <f t="shared" si="334"/>
        <v>42163.041666657467</v>
      </c>
      <c r="B3829" s="303"/>
      <c r="C3829" s="303">
        <v>3794</v>
      </c>
      <c r="D3829" s="304">
        <f>INDEX(Method_calculation!$J$161:$L$184,Output_interface!I3829,Output_interface!H3829)</f>
        <v>0</v>
      </c>
      <c r="E3829" s="304">
        <f>INDEX(Method_calculation!$J$194:$L$217,Output_interface!I3829,Output_interface!H3829)</f>
        <v>0</v>
      </c>
      <c r="G3829" s="1">
        <f>VLOOKUP(A3829+1/48,Interface!$B$118:$D$483,3)</f>
        <v>1</v>
      </c>
      <c r="H3829" s="1">
        <f t="shared" si="337"/>
        <v>1</v>
      </c>
      <c r="I3829" s="1">
        <f t="shared" si="336"/>
        <v>2</v>
      </c>
    </row>
    <row r="3830" spans="1:9" x14ac:dyDescent="0.35">
      <c r="A3830" s="321">
        <f t="shared" si="334"/>
        <v>42163.083333324132</v>
      </c>
      <c r="B3830" s="303"/>
      <c r="C3830" s="303">
        <v>3795</v>
      </c>
      <c r="D3830" s="304">
        <f>INDEX(Method_calculation!$J$161:$L$184,Output_interface!I3830,Output_interface!H3830)</f>
        <v>0</v>
      </c>
      <c r="E3830" s="304">
        <f>INDEX(Method_calculation!$J$194:$L$217,Output_interface!I3830,Output_interface!H3830)</f>
        <v>0</v>
      </c>
      <c r="G3830" s="1">
        <f>VLOOKUP(A3830+1/48,Interface!$B$118:$D$483,3)</f>
        <v>1</v>
      </c>
      <c r="H3830" s="1">
        <f t="shared" si="337"/>
        <v>1</v>
      </c>
      <c r="I3830" s="1">
        <f t="shared" si="336"/>
        <v>3</v>
      </c>
    </row>
    <row r="3831" spans="1:9" x14ac:dyDescent="0.35">
      <c r="A3831" s="321">
        <f t="shared" si="334"/>
        <v>42163.124999990796</v>
      </c>
      <c r="B3831" s="303"/>
      <c r="C3831" s="303">
        <v>3796</v>
      </c>
      <c r="D3831" s="304">
        <f>INDEX(Method_calculation!$J$161:$L$184,Output_interface!I3831,Output_interface!H3831)</f>
        <v>0</v>
      </c>
      <c r="E3831" s="304">
        <f>INDEX(Method_calculation!$J$194:$L$217,Output_interface!I3831,Output_interface!H3831)</f>
        <v>0</v>
      </c>
      <c r="G3831" s="1">
        <f>VLOOKUP(A3831+1/48,Interface!$B$118:$D$483,3)</f>
        <v>1</v>
      </c>
      <c r="H3831" s="1">
        <f t="shared" si="337"/>
        <v>1</v>
      </c>
      <c r="I3831" s="1">
        <f t="shared" si="336"/>
        <v>4</v>
      </c>
    </row>
    <row r="3832" spans="1:9" x14ac:dyDescent="0.35">
      <c r="A3832" s="321">
        <f t="shared" si="334"/>
        <v>42163.16666665746</v>
      </c>
      <c r="B3832" s="303"/>
      <c r="C3832" s="303">
        <v>3797</v>
      </c>
      <c r="D3832" s="304">
        <f>INDEX(Method_calculation!$J$161:$L$184,Output_interface!I3832,Output_interface!H3832)</f>
        <v>0</v>
      </c>
      <c r="E3832" s="304">
        <f>INDEX(Method_calculation!$J$194:$L$217,Output_interface!I3832,Output_interface!H3832)</f>
        <v>0</v>
      </c>
      <c r="G3832" s="1">
        <f>VLOOKUP(A3832+1/48,Interface!$B$118:$D$483,3)</f>
        <v>1</v>
      </c>
      <c r="H3832" s="1">
        <f t="shared" si="337"/>
        <v>1</v>
      </c>
      <c r="I3832" s="1">
        <f t="shared" si="336"/>
        <v>5</v>
      </c>
    </row>
    <row r="3833" spans="1:9" x14ac:dyDescent="0.35">
      <c r="A3833" s="321">
        <f t="shared" si="334"/>
        <v>42163.208333324124</v>
      </c>
      <c r="B3833" s="303"/>
      <c r="C3833" s="303">
        <v>3798</v>
      </c>
      <c r="D3833" s="304">
        <f>INDEX(Method_calculation!$J$161:$L$184,Output_interface!I3833,Output_interface!H3833)</f>
        <v>0</v>
      </c>
      <c r="E3833" s="304">
        <f>INDEX(Method_calculation!$J$194:$L$217,Output_interface!I3833,Output_interface!H3833)</f>
        <v>0</v>
      </c>
      <c r="G3833" s="1">
        <f>VLOOKUP(A3833+1/48,Interface!$B$118:$D$483,3)</f>
        <v>1</v>
      </c>
      <c r="H3833" s="1">
        <f t="shared" si="337"/>
        <v>1</v>
      </c>
      <c r="I3833" s="1">
        <f t="shared" si="336"/>
        <v>6</v>
      </c>
    </row>
    <row r="3834" spans="1:9" x14ac:dyDescent="0.35">
      <c r="A3834" s="321">
        <f t="shared" si="334"/>
        <v>42163.249999990789</v>
      </c>
      <c r="B3834" s="303"/>
      <c r="C3834" s="303">
        <v>3799</v>
      </c>
      <c r="D3834" s="304">
        <f>INDEX(Method_calculation!$J$161:$L$184,Output_interface!I3834,Output_interface!H3834)</f>
        <v>0</v>
      </c>
      <c r="E3834" s="304">
        <f>INDEX(Method_calculation!$J$194:$L$217,Output_interface!I3834,Output_interface!H3834)</f>
        <v>0</v>
      </c>
      <c r="G3834" s="1">
        <f>VLOOKUP(A3834+1/48,Interface!$B$118:$D$483,3)</f>
        <v>1</v>
      </c>
      <c r="H3834" s="1">
        <f t="shared" si="337"/>
        <v>1</v>
      </c>
      <c r="I3834" s="1">
        <f t="shared" si="336"/>
        <v>7</v>
      </c>
    </row>
    <row r="3835" spans="1:9" x14ac:dyDescent="0.35">
      <c r="A3835" s="321">
        <f t="shared" si="334"/>
        <v>42163.291666657453</v>
      </c>
      <c r="B3835" s="303"/>
      <c r="C3835" s="303">
        <v>3800</v>
      </c>
      <c r="D3835" s="304">
        <f>INDEX(Method_calculation!$J$161:$L$184,Output_interface!I3835,Output_interface!H3835)</f>
        <v>0</v>
      </c>
      <c r="E3835" s="304">
        <f>INDEX(Method_calculation!$J$194:$L$217,Output_interface!I3835,Output_interface!H3835)</f>
        <v>0</v>
      </c>
      <c r="G3835" s="1">
        <f>VLOOKUP(A3835+1/48,Interface!$B$118:$D$483,3)</f>
        <v>1</v>
      </c>
      <c r="H3835" s="1">
        <f t="shared" si="337"/>
        <v>1</v>
      </c>
      <c r="I3835" s="1">
        <f t="shared" si="336"/>
        <v>8</v>
      </c>
    </row>
    <row r="3836" spans="1:9" x14ac:dyDescent="0.35">
      <c r="A3836" s="321">
        <f t="shared" si="334"/>
        <v>42163.333333324117</v>
      </c>
      <c r="B3836" s="303"/>
      <c r="C3836" s="303">
        <v>3801</v>
      </c>
      <c r="D3836" s="304">
        <f>INDEX(Method_calculation!$J$161:$L$184,Output_interface!I3836,Output_interface!H3836)</f>
        <v>0</v>
      </c>
      <c r="E3836" s="304">
        <f>INDEX(Method_calculation!$J$194:$L$217,Output_interface!I3836,Output_interface!H3836)</f>
        <v>0</v>
      </c>
      <c r="G3836" s="1">
        <f>VLOOKUP(A3836+1/48,Interface!$B$118:$D$483,3)</f>
        <v>1</v>
      </c>
      <c r="H3836" s="1">
        <f t="shared" si="337"/>
        <v>1</v>
      </c>
      <c r="I3836" s="1">
        <f t="shared" si="336"/>
        <v>9</v>
      </c>
    </row>
    <row r="3837" spans="1:9" x14ac:dyDescent="0.35">
      <c r="A3837" s="321">
        <f t="shared" si="334"/>
        <v>42163.374999990781</v>
      </c>
      <c r="B3837" s="303"/>
      <c r="C3837" s="303">
        <v>3802</v>
      </c>
      <c r="D3837" s="304">
        <f>INDEX(Method_calculation!$J$161:$L$184,Output_interface!I3837,Output_interface!H3837)</f>
        <v>0</v>
      </c>
      <c r="E3837" s="304">
        <f>INDEX(Method_calculation!$J$194:$L$217,Output_interface!I3837,Output_interface!H3837)</f>
        <v>0</v>
      </c>
      <c r="G3837" s="1">
        <f>VLOOKUP(A3837+1/48,Interface!$B$118:$D$483,3)</f>
        <v>1</v>
      </c>
      <c r="H3837" s="1">
        <f t="shared" si="337"/>
        <v>1</v>
      </c>
      <c r="I3837" s="1">
        <f t="shared" si="336"/>
        <v>10</v>
      </c>
    </row>
    <row r="3838" spans="1:9" x14ac:dyDescent="0.35">
      <c r="A3838" s="321">
        <f t="shared" si="334"/>
        <v>42163.416666657446</v>
      </c>
      <c r="B3838" s="303"/>
      <c r="C3838" s="303">
        <v>3803</v>
      </c>
      <c r="D3838" s="304">
        <f>INDEX(Method_calculation!$J$161:$L$184,Output_interface!I3838,Output_interface!H3838)</f>
        <v>0</v>
      </c>
      <c r="E3838" s="304">
        <f>INDEX(Method_calculation!$J$194:$L$217,Output_interface!I3838,Output_interface!H3838)</f>
        <v>0</v>
      </c>
      <c r="G3838" s="1">
        <f>VLOOKUP(A3838+1/48,Interface!$B$118:$D$483,3)</f>
        <v>1</v>
      </c>
      <c r="H3838" s="1">
        <f t="shared" si="337"/>
        <v>1</v>
      </c>
      <c r="I3838" s="1">
        <f t="shared" si="336"/>
        <v>11</v>
      </c>
    </row>
    <row r="3839" spans="1:9" x14ac:dyDescent="0.35">
      <c r="A3839" s="321">
        <f t="shared" si="334"/>
        <v>42163.45833332411</v>
      </c>
      <c r="B3839" s="303"/>
      <c r="C3839" s="303">
        <v>3804</v>
      </c>
      <c r="D3839" s="304">
        <f>INDEX(Method_calculation!$J$161:$L$184,Output_interface!I3839,Output_interface!H3839)</f>
        <v>0</v>
      </c>
      <c r="E3839" s="304">
        <f>INDEX(Method_calculation!$J$194:$L$217,Output_interface!I3839,Output_interface!H3839)</f>
        <v>0</v>
      </c>
      <c r="G3839" s="1">
        <f>VLOOKUP(A3839+1/48,Interface!$B$118:$D$483,3)</f>
        <v>1</v>
      </c>
      <c r="H3839" s="1">
        <f t="shared" si="337"/>
        <v>1</v>
      </c>
      <c r="I3839" s="1">
        <f t="shared" si="336"/>
        <v>12</v>
      </c>
    </row>
    <row r="3840" spans="1:9" x14ac:dyDescent="0.35">
      <c r="A3840" s="321">
        <f t="shared" si="334"/>
        <v>42163.499999990774</v>
      </c>
      <c r="B3840" s="303"/>
      <c r="C3840" s="303">
        <v>3805</v>
      </c>
      <c r="D3840" s="304">
        <f>INDEX(Method_calculation!$J$161:$L$184,Output_interface!I3840,Output_interface!H3840)</f>
        <v>0</v>
      </c>
      <c r="E3840" s="304">
        <f>INDEX(Method_calculation!$J$194:$L$217,Output_interface!I3840,Output_interface!H3840)</f>
        <v>0</v>
      </c>
      <c r="G3840" s="1">
        <f>VLOOKUP(A3840+1/48,Interface!$B$118:$D$483,3)</f>
        <v>1</v>
      </c>
      <c r="H3840" s="1">
        <f t="shared" si="337"/>
        <v>1</v>
      </c>
      <c r="I3840" s="1">
        <f t="shared" si="336"/>
        <v>13</v>
      </c>
    </row>
    <row r="3841" spans="1:9" x14ac:dyDescent="0.35">
      <c r="A3841" s="321">
        <f t="shared" si="334"/>
        <v>42163.541666657438</v>
      </c>
      <c r="B3841" s="303"/>
      <c r="C3841" s="303">
        <v>3806</v>
      </c>
      <c r="D3841" s="304">
        <f>INDEX(Method_calculation!$J$161:$L$184,Output_interface!I3841,Output_interface!H3841)</f>
        <v>0</v>
      </c>
      <c r="E3841" s="304">
        <f>INDEX(Method_calculation!$J$194:$L$217,Output_interface!I3841,Output_interface!H3841)</f>
        <v>0</v>
      </c>
      <c r="G3841" s="1">
        <f>VLOOKUP(A3841+1/48,Interface!$B$118:$D$483,3)</f>
        <v>1</v>
      </c>
      <c r="H3841" s="1">
        <f t="shared" si="337"/>
        <v>1</v>
      </c>
      <c r="I3841" s="1">
        <f t="shared" si="336"/>
        <v>14</v>
      </c>
    </row>
    <row r="3842" spans="1:9" x14ac:dyDescent="0.35">
      <c r="A3842" s="321">
        <f t="shared" si="334"/>
        <v>42163.583333324103</v>
      </c>
      <c r="B3842" s="303"/>
      <c r="C3842" s="303">
        <v>3807</v>
      </c>
      <c r="D3842" s="304">
        <f>INDEX(Method_calculation!$J$161:$L$184,Output_interface!I3842,Output_interface!H3842)</f>
        <v>0</v>
      </c>
      <c r="E3842" s="304">
        <f>INDEX(Method_calculation!$J$194:$L$217,Output_interface!I3842,Output_interface!H3842)</f>
        <v>0</v>
      </c>
      <c r="G3842" s="1">
        <f>VLOOKUP(A3842+1/48,Interface!$B$118:$D$483,3)</f>
        <v>1</v>
      </c>
      <c r="H3842" s="1">
        <f t="shared" si="337"/>
        <v>1</v>
      </c>
      <c r="I3842" s="1">
        <f t="shared" si="336"/>
        <v>15</v>
      </c>
    </row>
    <row r="3843" spans="1:9" x14ac:dyDescent="0.35">
      <c r="A3843" s="321">
        <f t="shared" si="334"/>
        <v>42163.624999990767</v>
      </c>
      <c r="B3843" s="303"/>
      <c r="C3843" s="303">
        <v>3808</v>
      </c>
      <c r="D3843" s="304">
        <f>INDEX(Method_calculation!$J$161:$L$184,Output_interface!I3843,Output_interface!H3843)</f>
        <v>0</v>
      </c>
      <c r="E3843" s="304">
        <f>INDEX(Method_calculation!$J$194:$L$217,Output_interface!I3843,Output_interface!H3843)</f>
        <v>0</v>
      </c>
      <c r="G3843" s="1">
        <f>VLOOKUP(A3843+1/48,Interface!$B$118:$D$483,3)</f>
        <v>1</v>
      </c>
      <c r="H3843" s="1">
        <f t="shared" si="337"/>
        <v>1</v>
      </c>
      <c r="I3843" s="1">
        <f t="shared" si="336"/>
        <v>16</v>
      </c>
    </row>
    <row r="3844" spans="1:9" x14ac:dyDescent="0.35">
      <c r="A3844" s="321">
        <f t="shared" si="334"/>
        <v>42163.666666657431</v>
      </c>
      <c r="B3844" s="303"/>
      <c r="C3844" s="303">
        <v>3809</v>
      </c>
      <c r="D3844" s="304">
        <f>INDEX(Method_calculation!$J$161:$L$184,Output_interface!I3844,Output_interface!H3844)</f>
        <v>0</v>
      </c>
      <c r="E3844" s="304">
        <f>INDEX(Method_calculation!$J$194:$L$217,Output_interface!I3844,Output_interface!H3844)</f>
        <v>0</v>
      </c>
      <c r="G3844" s="1">
        <f>VLOOKUP(A3844+1/48,Interface!$B$118:$D$483,3)</f>
        <v>1</v>
      </c>
      <c r="H3844" s="1">
        <f t="shared" si="337"/>
        <v>1</v>
      </c>
      <c r="I3844" s="1">
        <f t="shared" si="336"/>
        <v>17</v>
      </c>
    </row>
    <row r="3845" spans="1:9" x14ac:dyDescent="0.35">
      <c r="A3845" s="321">
        <f t="shared" si="334"/>
        <v>42163.708333324095</v>
      </c>
      <c r="B3845" s="303"/>
      <c r="C3845" s="303">
        <v>3810</v>
      </c>
      <c r="D3845" s="304">
        <f>INDEX(Method_calculation!$J$161:$L$184,Output_interface!I3845,Output_interface!H3845)</f>
        <v>0</v>
      </c>
      <c r="E3845" s="304">
        <f>INDEX(Method_calculation!$J$194:$L$217,Output_interface!I3845,Output_interface!H3845)</f>
        <v>0</v>
      </c>
      <c r="G3845" s="1">
        <f>VLOOKUP(A3845+1/48,Interface!$B$118:$D$483,3)</f>
        <v>1</v>
      </c>
      <c r="H3845" s="1">
        <f t="shared" si="337"/>
        <v>1</v>
      </c>
      <c r="I3845" s="1">
        <f t="shared" si="336"/>
        <v>18</v>
      </c>
    </row>
    <row r="3846" spans="1:9" x14ac:dyDescent="0.35">
      <c r="A3846" s="321">
        <f t="shared" si="334"/>
        <v>42163.74999999076</v>
      </c>
      <c r="B3846" s="303"/>
      <c r="C3846" s="303">
        <v>3811</v>
      </c>
      <c r="D3846" s="304">
        <f>INDEX(Method_calculation!$J$161:$L$184,Output_interface!I3846,Output_interface!H3846)</f>
        <v>0</v>
      </c>
      <c r="E3846" s="304">
        <f>INDEX(Method_calculation!$J$194:$L$217,Output_interface!I3846,Output_interface!H3846)</f>
        <v>0</v>
      </c>
      <c r="G3846" s="1">
        <f>VLOOKUP(A3846+1/48,Interface!$B$118:$D$483,3)</f>
        <v>1</v>
      </c>
      <c r="H3846" s="1">
        <f t="shared" si="337"/>
        <v>1</v>
      </c>
      <c r="I3846" s="1">
        <f t="shared" si="336"/>
        <v>19</v>
      </c>
    </row>
    <row r="3847" spans="1:9" x14ac:dyDescent="0.35">
      <c r="A3847" s="321">
        <f t="shared" si="334"/>
        <v>42163.791666657424</v>
      </c>
      <c r="B3847" s="303"/>
      <c r="C3847" s="303">
        <v>3812</v>
      </c>
      <c r="D3847" s="304">
        <f>INDEX(Method_calculation!$J$161:$L$184,Output_interface!I3847,Output_interface!H3847)</f>
        <v>0</v>
      </c>
      <c r="E3847" s="304">
        <f>INDEX(Method_calculation!$J$194:$L$217,Output_interface!I3847,Output_interface!H3847)</f>
        <v>0</v>
      </c>
      <c r="G3847" s="1">
        <f>VLOOKUP(A3847+1/48,Interface!$B$118:$D$483,3)</f>
        <v>1</v>
      </c>
      <c r="H3847" s="1">
        <f t="shared" si="337"/>
        <v>1</v>
      </c>
      <c r="I3847" s="1">
        <f t="shared" si="336"/>
        <v>20</v>
      </c>
    </row>
    <row r="3848" spans="1:9" x14ac:dyDescent="0.35">
      <c r="A3848" s="321">
        <f t="shared" si="334"/>
        <v>42163.833333324088</v>
      </c>
      <c r="B3848" s="303"/>
      <c r="C3848" s="303">
        <v>3813</v>
      </c>
      <c r="D3848" s="304">
        <f>INDEX(Method_calculation!$J$161:$L$184,Output_interface!I3848,Output_interface!H3848)</f>
        <v>0</v>
      </c>
      <c r="E3848" s="304">
        <f>INDEX(Method_calculation!$J$194:$L$217,Output_interface!I3848,Output_interface!H3848)</f>
        <v>0</v>
      </c>
      <c r="G3848" s="1">
        <f>VLOOKUP(A3848+1/48,Interface!$B$118:$D$483,3)</f>
        <v>1</v>
      </c>
      <c r="H3848" s="1">
        <f t="shared" si="337"/>
        <v>1</v>
      </c>
      <c r="I3848" s="1">
        <f t="shared" si="336"/>
        <v>21</v>
      </c>
    </row>
    <row r="3849" spans="1:9" x14ac:dyDescent="0.35">
      <c r="A3849" s="321">
        <f t="shared" si="334"/>
        <v>42163.874999990752</v>
      </c>
      <c r="B3849" s="303"/>
      <c r="C3849" s="303">
        <v>3814</v>
      </c>
      <c r="D3849" s="304">
        <f>INDEX(Method_calculation!$J$161:$L$184,Output_interface!I3849,Output_interface!H3849)</f>
        <v>0</v>
      </c>
      <c r="E3849" s="304">
        <f>INDEX(Method_calculation!$J$194:$L$217,Output_interface!I3849,Output_interface!H3849)</f>
        <v>0</v>
      </c>
      <c r="G3849" s="1">
        <f>VLOOKUP(A3849+1/48,Interface!$B$118:$D$483,3)</f>
        <v>1</v>
      </c>
      <c r="H3849" s="1">
        <f t="shared" si="337"/>
        <v>1</v>
      </c>
      <c r="I3849" s="1">
        <f t="shared" si="336"/>
        <v>22</v>
      </c>
    </row>
    <row r="3850" spans="1:9" x14ac:dyDescent="0.35">
      <c r="A3850" s="321">
        <f t="shared" si="334"/>
        <v>42163.916666657416</v>
      </c>
      <c r="B3850" s="303"/>
      <c r="C3850" s="303">
        <v>3815</v>
      </c>
      <c r="D3850" s="304">
        <f>INDEX(Method_calculation!$J$161:$L$184,Output_interface!I3850,Output_interface!H3850)</f>
        <v>0</v>
      </c>
      <c r="E3850" s="304">
        <f>INDEX(Method_calculation!$J$194:$L$217,Output_interface!I3850,Output_interface!H3850)</f>
        <v>0</v>
      </c>
      <c r="G3850" s="1">
        <f>VLOOKUP(A3850+1/48,Interface!$B$118:$D$483,3)</f>
        <v>1</v>
      </c>
      <c r="H3850" s="1">
        <f t="shared" si="337"/>
        <v>1</v>
      </c>
      <c r="I3850" s="1">
        <f t="shared" si="336"/>
        <v>23</v>
      </c>
    </row>
    <row r="3851" spans="1:9" x14ac:dyDescent="0.35">
      <c r="A3851" s="322">
        <f t="shared" si="334"/>
        <v>42163.958333324081</v>
      </c>
      <c r="B3851" s="306"/>
      <c r="C3851" s="306">
        <v>3816</v>
      </c>
      <c r="D3851" s="307">
        <f>INDEX(Method_calculation!$J$161:$L$184,Output_interface!I3851,Output_interface!H3851)</f>
        <v>0</v>
      </c>
      <c r="E3851" s="307">
        <f>INDEX(Method_calculation!$J$194:$L$217,Output_interface!I3851,Output_interface!H3851)</f>
        <v>0</v>
      </c>
      <c r="G3851" s="1">
        <f>VLOOKUP(A3851+1/48,Interface!$B$118:$D$483,3)</f>
        <v>1</v>
      </c>
      <c r="H3851" s="1">
        <f t="shared" si="337"/>
        <v>1</v>
      </c>
      <c r="I3851" s="1">
        <f t="shared" si="336"/>
        <v>24</v>
      </c>
    </row>
    <row r="3852" spans="1:9" x14ac:dyDescent="0.35">
      <c r="A3852" s="299">
        <f t="shared" si="334"/>
        <v>42163.999999990745</v>
      </c>
      <c r="B3852" s="300" t="str">
        <f t="shared" ref="B3852" si="339">INDEX($H$27:$H$29,H3852)</f>
        <v>Workday</v>
      </c>
      <c r="C3852" s="300">
        <v>3817</v>
      </c>
      <c r="D3852" s="301">
        <f>INDEX(Method_calculation!$J$161:$L$184,Output_interface!I3852,Output_interface!H3852)</f>
        <v>0</v>
      </c>
      <c r="E3852" s="301">
        <f>INDEX(Method_calculation!$J$194:$L$217,Output_interface!I3852,Output_interface!H3852)</f>
        <v>0</v>
      </c>
      <c r="G3852" s="1">
        <f>VLOOKUP(A3852+1/48,Interface!$B$118:$D$483,3)</f>
        <v>2</v>
      </c>
      <c r="H3852" s="1">
        <f t="shared" si="337"/>
        <v>1</v>
      </c>
      <c r="I3852" s="1">
        <f t="shared" si="336"/>
        <v>1</v>
      </c>
    </row>
    <row r="3853" spans="1:9" x14ac:dyDescent="0.35">
      <c r="A3853" s="321">
        <f t="shared" si="334"/>
        <v>42164.041666657409</v>
      </c>
      <c r="B3853" s="303"/>
      <c r="C3853" s="303">
        <v>3818</v>
      </c>
      <c r="D3853" s="304">
        <f>INDEX(Method_calculation!$J$161:$L$184,Output_interface!I3853,Output_interface!H3853)</f>
        <v>0</v>
      </c>
      <c r="E3853" s="304">
        <f>INDEX(Method_calculation!$J$194:$L$217,Output_interface!I3853,Output_interface!H3853)</f>
        <v>0</v>
      </c>
      <c r="G3853" s="1">
        <f>VLOOKUP(A3853+1/48,Interface!$B$118:$D$483,3)</f>
        <v>2</v>
      </c>
      <c r="H3853" s="1">
        <f t="shared" si="337"/>
        <v>1</v>
      </c>
      <c r="I3853" s="1">
        <f t="shared" si="336"/>
        <v>2</v>
      </c>
    </row>
    <row r="3854" spans="1:9" x14ac:dyDescent="0.35">
      <c r="A3854" s="321">
        <f t="shared" si="334"/>
        <v>42164.083333324073</v>
      </c>
      <c r="B3854" s="303"/>
      <c r="C3854" s="303">
        <v>3819</v>
      </c>
      <c r="D3854" s="304">
        <f>INDEX(Method_calculation!$J$161:$L$184,Output_interface!I3854,Output_interface!H3854)</f>
        <v>0</v>
      </c>
      <c r="E3854" s="304">
        <f>INDEX(Method_calculation!$J$194:$L$217,Output_interface!I3854,Output_interface!H3854)</f>
        <v>0</v>
      </c>
      <c r="G3854" s="1">
        <f>VLOOKUP(A3854+1/48,Interface!$B$118:$D$483,3)</f>
        <v>2</v>
      </c>
      <c r="H3854" s="1">
        <f t="shared" si="337"/>
        <v>1</v>
      </c>
      <c r="I3854" s="1">
        <f t="shared" si="336"/>
        <v>3</v>
      </c>
    </row>
    <row r="3855" spans="1:9" x14ac:dyDescent="0.35">
      <c r="A3855" s="321">
        <f t="shared" si="334"/>
        <v>42164.124999990738</v>
      </c>
      <c r="B3855" s="303"/>
      <c r="C3855" s="303">
        <v>3820</v>
      </c>
      <c r="D3855" s="304">
        <f>INDEX(Method_calculation!$J$161:$L$184,Output_interface!I3855,Output_interface!H3855)</f>
        <v>0</v>
      </c>
      <c r="E3855" s="304">
        <f>INDEX(Method_calculation!$J$194:$L$217,Output_interface!I3855,Output_interface!H3855)</f>
        <v>0</v>
      </c>
      <c r="G3855" s="1">
        <f>VLOOKUP(A3855+1/48,Interface!$B$118:$D$483,3)</f>
        <v>2</v>
      </c>
      <c r="H3855" s="1">
        <f t="shared" si="337"/>
        <v>1</v>
      </c>
      <c r="I3855" s="1">
        <f t="shared" si="336"/>
        <v>4</v>
      </c>
    </row>
    <row r="3856" spans="1:9" x14ac:dyDescent="0.35">
      <c r="A3856" s="321">
        <f t="shared" ref="A3856:A3919" si="340">+A3855+1/24</f>
        <v>42164.166666657402</v>
      </c>
      <c r="B3856" s="303"/>
      <c r="C3856" s="303">
        <v>3821</v>
      </c>
      <c r="D3856" s="304">
        <f>INDEX(Method_calculation!$J$161:$L$184,Output_interface!I3856,Output_interface!H3856)</f>
        <v>0</v>
      </c>
      <c r="E3856" s="304">
        <f>INDEX(Method_calculation!$J$194:$L$217,Output_interface!I3856,Output_interface!H3856)</f>
        <v>0</v>
      </c>
      <c r="G3856" s="1">
        <f>VLOOKUP(A3856+1/48,Interface!$B$118:$D$483,3)</f>
        <v>2</v>
      </c>
      <c r="H3856" s="1">
        <f t="shared" si="337"/>
        <v>1</v>
      </c>
      <c r="I3856" s="1">
        <f t="shared" si="336"/>
        <v>5</v>
      </c>
    </row>
    <row r="3857" spans="1:9" x14ac:dyDescent="0.35">
      <c r="A3857" s="321">
        <f t="shared" si="340"/>
        <v>42164.208333324066</v>
      </c>
      <c r="B3857" s="303"/>
      <c r="C3857" s="303">
        <v>3822</v>
      </c>
      <c r="D3857" s="304">
        <f>INDEX(Method_calculation!$J$161:$L$184,Output_interface!I3857,Output_interface!H3857)</f>
        <v>0</v>
      </c>
      <c r="E3857" s="304">
        <f>INDEX(Method_calculation!$J$194:$L$217,Output_interface!I3857,Output_interface!H3857)</f>
        <v>0</v>
      </c>
      <c r="G3857" s="1">
        <f>VLOOKUP(A3857+1/48,Interface!$B$118:$D$483,3)</f>
        <v>2</v>
      </c>
      <c r="H3857" s="1">
        <f t="shared" si="337"/>
        <v>1</v>
      </c>
      <c r="I3857" s="1">
        <f t="shared" si="336"/>
        <v>6</v>
      </c>
    </row>
    <row r="3858" spans="1:9" x14ac:dyDescent="0.35">
      <c r="A3858" s="321">
        <f t="shared" si="340"/>
        <v>42164.24999999073</v>
      </c>
      <c r="B3858" s="303"/>
      <c r="C3858" s="303">
        <v>3823</v>
      </c>
      <c r="D3858" s="304">
        <f>INDEX(Method_calculation!$J$161:$L$184,Output_interface!I3858,Output_interface!H3858)</f>
        <v>0</v>
      </c>
      <c r="E3858" s="304">
        <f>INDEX(Method_calculation!$J$194:$L$217,Output_interface!I3858,Output_interface!H3858)</f>
        <v>0</v>
      </c>
      <c r="G3858" s="1">
        <f>VLOOKUP(A3858+1/48,Interface!$B$118:$D$483,3)</f>
        <v>2</v>
      </c>
      <c r="H3858" s="1">
        <f t="shared" si="337"/>
        <v>1</v>
      </c>
      <c r="I3858" s="1">
        <f t="shared" si="336"/>
        <v>7</v>
      </c>
    </row>
    <row r="3859" spans="1:9" x14ac:dyDescent="0.35">
      <c r="A3859" s="321">
        <f t="shared" si="340"/>
        <v>42164.291666657395</v>
      </c>
      <c r="B3859" s="303"/>
      <c r="C3859" s="303">
        <v>3824</v>
      </c>
      <c r="D3859" s="304">
        <f>INDEX(Method_calculation!$J$161:$L$184,Output_interface!I3859,Output_interface!H3859)</f>
        <v>0</v>
      </c>
      <c r="E3859" s="304">
        <f>INDEX(Method_calculation!$J$194:$L$217,Output_interface!I3859,Output_interface!H3859)</f>
        <v>0</v>
      </c>
      <c r="G3859" s="1">
        <f>VLOOKUP(A3859+1/48,Interface!$B$118:$D$483,3)</f>
        <v>2</v>
      </c>
      <c r="H3859" s="1">
        <f t="shared" si="337"/>
        <v>1</v>
      </c>
      <c r="I3859" s="1">
        <f t="shared" si="336"/>
        <v>8</v>
      </c>
    </row>
    <row r="3860" spans="1:9" x14ac:dyDescent="0.35">
      <c r="A3860" s="321">
        <f t="shared" si="340"/>
        <v>42164.333333324059</v>
      </c>
      <c r="B3860" s="303"/>
      <c r="C3860" s="303">
        <v>3825</v>
      </c>
      <c r="D3860" s="304">
        <f>INDEX(Method_calculation!$J$161:$L$184,Output_interface!I3860,Output_interface!H3860)</f>
        <v>0</v>
      </c>
      <c r="E3860" s="304">
        <f>INDEX(Method_calculation!$J$194:$L$217,Output_interface!I3860,Output_interface!H3860)</f>
        <v>0</v>
      </c>
      <c r="G3860" s="1">
        <f>VLOOKUP(A3860+1/48,Interface!$B$118:$D$483,3)</f>
        <v>2</v>
      </c>
      <c r="H3860" s="1">
        <f t="shared" si="337"/>
        <v>1</v>
      </c>
      <c r="I3860" s="1">
        <f t="shared" si="336"/>
        <v>9</v>
      </c>
    </row>
    <row r="3861" spans="1:9" x14ac:dyDescent="0.35">
      <c r="A3861" s="321">
        <f t="shared" si="340"/>
        <v>42164.374999990723</v>
      </c>
      <c r="B3861" s="303"/>
      <c r="C3861" s="303">
        <v>3826</v>
      </c>
      <c r="D3861" s="304">
        <f>INDEX(Method_calculation!$J$161:$L$184,Output_interface!I3861,Output_interface!H3861)</f>
        <v>0</v>
      </c>
      <c r="E3861" s="304">
        <f>INDEX(Method_calculation!$J$194:$L$217,Output_interface!I3861,Output_interface!H3861)</f>
        <v>0</v>
      </c>
      <c r="G3861" s="1">
        <f>VLOOKUP(A3861+1/48,Interface!$B$118:$D$483,3)</f>
        <v>2</v>
      </c>
      <c r="H3861" s="1">
        <f t="shared" si="337"/>
        <v>1</v>
      </c>
      <c r="I3861" s="1">
        <f t="shared" si="336"/>
        <v>10</v>
      </c>
    </row>
    <row r="3862" spans="1:9" x14ac:dyDescent="0.35">
      <c r="A3862" s="321">
        <f t="shared" si="340"/>
        <v>42164.416666657387</v>
      </c>
      <c r="B3862" s="303"/>
      <c r="C3862" s="303">
        <v>3827</v>
      </c>
      <c r="D3862" s="304">
        <f>INDEX(Method_calculation!$J$161:$L$184,Output_interface!I3862,Output_interface!H3862)</f>
        <v>0</v>
      </c>
      <c r="E3862" s="304">
        <f>INDEX(Method_calculation!$J$194:$L$217,Output_interface!I3862,Output_interface!H3862)</f>
        <v>0</v>
      </c>
      <c r="G3862" s="1">
        <f>VLOOKUP(A3862+1/48,Interface!$B$118:$D$483,3)</f>
        <v>2</v>
      </c>
      <c r="H3862" s="1">
        <f t="shared" si="337"/>
        <v>1</v>
      </c>
      <c r="I3862" s="1">
        <f t="shared" si="336"/>
        <v>11</v>
      </c>
    </row>
    <row r="3863" spans="1:9" x14ac:dyDescent="0.35">
      <c r="A3863" s="321">
        <f t="shared" si="340"/>
        <v>42164.458333324052</v>
      </c>
      <c r="B3863" s="303"/>
      <c r="C3863" s="303">
        <v>3828</v>
      </c>
      <c r="D3863" s="304">
        <f>INDEX(Method_calculation!$J$161:$L$184,Output_interface!I3863,Output_interface!H3863)</f>
        <v>0</v>
      </c>
      <c r="E3863" s="304">
        <f>INDEX(Method_calculation!$J$194:$L$217,Output_interface!I3863,Output_interface!H3863)</f>
        <v>0</v>
      </c>
      <c r="G3863" s="1">
        <f>VLOOKUP(A3863+1/48,Interface!$B$118:$D$483,3)</f>
        <v>2</v>
      </c>
      <c r="H3863" s="1">
        <f t="shared" si="337"/>
        <v>1</v>
      </c>
      <c r="I3863" s="1">
        <f t="shared" si="336"/>
        <v>12</v>
      </c>
    </row>
    <row r="3864" spans="1:9" x14ac:dyDescent="0.35">
      <c r="A3864" s="321">
        <f t="shared" si="340"/>
        <v>42164.499999990716</v>
      </c>
      <c r="B3864" s="303"/>
      <c r="C3864" s="303">
        <v>3829</v>
      </c>
      <c r="D3864" s="304">
        <f>INDEX(Method_calculation!$J$161:$L$184,Output_interface!I3864,Output_interface!H3864)</f>
        <v>0</v>
      </c>
      <c r="E3864" s="304">
        <f>INDEX(Method_calculation!$J$194:$L$217,Output_interface!I3864,Output_interface!H3864)</f>
        <v>0</v>
      </c>
      <c r="G3864" s="1">
        <f>VLOOKUP(A3864+1/48,Interface!$B$118:$D$483,3)</f>
        <v>2</v>
      </c>
      <c r="H3864" s="1">
        <f t="shared" si="337"/>
        <v>1</v>
      </c>
      <c r="I3864" s="1">
        <f t="shared" si="336"/>
        <v>13</v>
      </c>
    </row>
    <row r="3865" spans="1:9" x14ac:dyDescent="0.35">
      <c r="A3865" s="321">
        <f t="shared" si="340"/>
        <v>42164.54166665738</v>
      </c>
      <c r="B3865" s="303"/>
      <c r="C3865" s="303">
        <v>3830</v>
      </c>
      <c r="D3865" s="304">
        <f>INDEX(Method_calculation!$J$161:$L$184,Output_interface!I3865,Output_interface!H3865)</f>
        <v>0</v>
      </c>
      <c r="E3865" s="304">
        <f>INDEX(Method_calculation!$J$194:$L$217,Output_interface!I3865,Output_interface!H3865)</f>
        <v>0</v>
      </c>
      <c r="G3865" s="1">
        <f>VLOOKUP(A3865+1/48,Interface!$B$118:$D$483,3)</f>
        <v>2</v>
      </c>
      <c r="H3865" s="1">
        <f t="shared" si="337"/>
        <v>1</v>
      </c>
      <c r="I3865" s="1">
        <f t="shared" si="336"/>
        <v>14</v>
      </c>
    </row>
    <row r="3866" spans="1:9" x14ac:dyDescent="0.35">
      <c r="A3866" s="321">
        <f t="shared" si="340"/>
        <v>42164.583333324044</v>
      </c>
      <c r="B3866" s="303"/>
      <c r="C3866" s="303">
        <v>3831</v>
      </c>
      <c r="D3866" s="304">
        <f>INDEX(Method_calculation!$J$161:$L$184,Output_interface!I3866,Output_interface!H3866)</f>
        <v>0</v>
      </c>
      <c r="E3866" s="304">
        <f>INDEX(Method_calculation!$J$194:$L$217,Output_interface!I3866,Output_interface!H3866)</f>
        <v>0</v>
      </c>
      <c r="G3866" s="1">
        <f>VLOOKUP(A3866+1/48,Interface!$B$118:$D$483,3)</f>
        <v>2</v>
      </c>
      <c r="H3866" s="1">
        <f t="shared" si="337"/>
        <v>1</v>
      </c>
      <c r="I3866" s="1">
        <f t="shared" si="336"/>
        <v>15</v>
      </c>
    </row>
    <row r="3867" spans="1:9" x14ac:dyDescent="0.35">
      <c r="A3867" s="321">
        <f t="shared" si="340"/>
        <v>42164.624999990709</v>
      </c>
      <c r="B3867" s="303"/>
      <c r="C3867" s="303">
        <v>3832</v>
      </c>
      <c r="D3867" s="304">
        <f>INDEX(Method_calculation!$J$161:$L$184,Output_interface!I3867,Output_interface!H3867)</f>
        <v>0</v>
      </c>
      <c r="E3867" s="304">
        <f>INDEX(Method_calculation!$J$194:$L$217,Output_interface!I3867,Output_interface!H3867)</f>
        <v>0</v>
      </c>
      <c r="G3867" s="1">
        <f>VLOOKUP(A3867+1/48,Interface!$B$118:$D$483,3)</f>
        <v>2</v>
      </c>
      <c r="H3867" s="1">
        <f t="shared" si="337"/>
        <v>1</v>
      </c>
      <c r="I3867" s="1">
        <f t="shared" si="336"/>
        <v>16</v>
      </c>
    </row>
    <row r="3868" spans="1:9" x14ac:dyDescent="0.35">
      <c r="A3868" s="321">
        <f t="shared" si="340"/>
        <v>42164.666666657373</v>
      </c>
      <c r="B3868" s="303"/>
      <c r="C3868" s="303">
        <v>3833</v>
      </c>
      <c r="D3868" s="304">
        <f>INDEX(Method_calculation!$J$161:$L$184,Output_interface!I3868,Output_interface!H3868)</f>
        <v>0</v>
      </c>
      <c r="E3868" s="304">
        <f>INDEX(Method_calculation!$J$194:$L$217,Output_interface!I3868,Output_interface!H3868)</f>
        <v>0</v>
      </c>
      <c r="G3868" s="1">
        <f>VLOOKUP(A3868+1/48,Interface!$B$118:$D$483,3)</f>
        <v>2</v>
      </c>
      <c r="H3868" s="1">
        <f t="shared" si="337"/>
        <v>1</v>
      </c>
      <c r="I3868" s="1">
        <f t="shared" si="336"/>
        <v>17</v>
      </c>
    </row>
    <row r="3869" spans="1:9" x14ac:dyDescent="0.35">
      <c r="A3869" s="321">
        <f t="shared" si="340"/>
        <v>42164.708333324037</v>
      </c>
      <c r="B3869" s="303"/>
      <c r="C3869" s="303">
        <v>3834</v>
      </c>
      <c r="D3869" s="304">
        <f>INDEX(Method_calculation!$J$161:$L$184,Output_interface!I3869,Output_interface!H3869)</f>
        <v>0</v>
      </c>
      <c r="E3869" s="304">
        <f>INDEX(Method_calculation!$J$194:$L$217,Output_interface!I3869,Output_interface!H3869)</f>
        <v>0</v>
      </c>
      <c r="G3869" s="1">
        <f>VLOOKUP(A3869+1/48,Interface!$B$118:$D$483,3)</f>
        <v>2</v>
      </c>
      <c r="H3869" s="1">
        <f t="shared" si="337"/>
        <v>1</v>
      </c>
      <c r="I3869" s="1">
        <f t="shared" si="336"/>
        <v>18</v>
      </c>
    </row>
    <row r="3870" spans="1:9" x14ac:dyDescent="0.35">
      <c r="A3870" s="321">
        <f t="shared" si="340"/>
        <v>42164.749999990701</v>
      </c>
      <c r="B3870" s="303"/>
      <c r="C3870" s="303">
        <v>3835</v>
      </c>
      <c r="D3870" s="304">
        <f>INDEX(Method_calculation!$J$161:$L$184,Output_interface!I3870,Output_interface!H3870)</f>
        <v>0</v>
      </c>
      <c r="E3870" s="304">
        <f>INDEX(Method_calculation!$J$194:$L$217,Output_interface!I3870,Output_interface!H3870)</f>
        <v>0</v>
      </c>
      <c r="G3870" s="1">
        <f>VLOOKUP(A3870+1/48,Interface!$B$118:$D$483,3)</f>
        <v>2</v>
      </c>
      <c r="H3870" s="1">
        <f t="shared" si="337"/>
        <v>1</v>
      </c>
      <c r="I3870" s="1">
        <f t="shared" si="336"/>
        <v>19</v>
      </c>
    </row>
    <row r="3871" spans="1:9" x14ac:dyDescent="0.35">
      <c r="A3871" s="321">
        <f t="shared" si="340"/>
        <v>42164.791666657366</v>
      </c>
      <c r="B3871" s="303"/>
      <c r="C3871" s="303">
        <v>3836</v>
      </c>
      <c r="D3871" s="304">
        <f>INDEX(Method_calculation!$J$161:$L$184,Output_interface!I3871,Output_interface!H3871)</f>
        <v>0</v>
      </c>
      <c r="E3871" s="304">
        <f>INDEX(Method_calculation!$J$194:$L$217,Output_interface!I3871,Output_interface!H3871)</f>
        <v>0</v>
      </c>
      <c r="G3871" s="1">
        <f>VLOOKUP(A3871+1/48,Interface!$B$118:$D$483,3)</f>
        <v>2</v>
      </c>
      <c r="H3871" s="1">
        <f t="shared" si="337"/>
        <v>1</v>
      </c>
      <c r="I3871" s="1">
        <f t="shared" si="336"/>
        <v>20</v>
      </c>
    </row>
    <row r="3872" spans="1:9" x14ac:dyDescent="0.35">
      <c r="A3872" s="321">
        <f t="shared" si="340"/>
        <v>42164.83333332403</v>
      </c>
      <c r="B3872" s="303"/>
      <c r="C3872" s="303">
        <v>3837</v>
      </c>
      <c r="D3872" s="304">
        <f>INDEX(Method_calculation!$J$161:$L$184,Output_interface!I3872,Output_interface!H3872)</f>
        <v>0</v>
      </c>
      <c r="E3872" s="304">
        <f>INDEX(Method_calculation!$J$194:$L$217,Output_interface!I3872,Output_interface!H3872)</f>
        <v>0</v>
      </c>
      <c r="G3872" s="1">
        <f>VLOOKUP(A3872+1/48,Interface!$B$118:$D$483,3)</f>
        <v>2</v>
      </c>
      <c r="H3872" s="1">
        <f t="shared" si="337"/>
        <v>1</v>
      </c>
      <c r="I3872" s="1">
        <f t="shared" si="336"/>
        <v>21</v>
      </c>
    </row>
    <row r="3873" spans="1:9" x14ac:dyDescent="0.35">
      <c r="A3873" s="321">
        <f t="shared" si="340"/>
        <v>42164.874999990694</v>
      </c>
      <c r="B3873" s="303"/>
      <c r="C3873" s="303">
        <v>3838</v>
      </c>
      <c r="D3873" s="304">
        <f>INDEX(Method_calculation!$J$161:$L$184,Output_interface!I3873,Output_interface!H3873)</f>
        <v>0</v>
      </c>
      <c r="E3873" s="304">
        <f>INDEX(Method_calculation!$J$194:$L$217,Output_interface!I3873,Output_interface!H3873)</f>
        <v>0</v>
      </c>
      <c r="G3873" s="1">
        <f>VLOOKUP(A3873+1/48,Interface!$B$118:$D$483,3)</f>
        <v>2</v>
      </c>
      <c r="H3873" s="1">
        <f t="shared" si="337"/>
        <v>1</v>
      </c>
      <c r="I3873" s="1">
        <f t="shared" si="336"/>
        <v>22</v>
      </c>
    </row>
    <row r="3874" spans="1:9" x14ac:dyDescent="0.35">
      <c r="A3874" s="321">
        <f t="shared" si="340"/>
        <v>42164.916666657358</v>
      </c>
      <c r="B3874" s="303"/>
      <c r="C3874" s="303">
        <v>3839</v>
      </c>
      <c r="D3874" s="304">
        <f>INDEX(Method_calculation!$J$161:$L$184,Output_interface!I3874,Output_interface!H3874)</f>
        <v>0</v>
      </c>
      <c r="E3874" s="304">
        <f>INDEX(Method_calculation!$J$194:$L$217,Output_interface!I3874,Output_interface!H3874)</f>
        <v>0</v>
      </c>
      <c r="G3874" s="1">
        <f>VLOOKUP(A3874+1/48,Interface!$B$118:$D$483,3)</f>
        <v>2</v>
      </c>
      <c r="H3874" s="1">
        <f t="shared" si="337"/>
        <v>1</v>
      </c>
      <c r="I3874" s="1">
        <f t="shared" si="336"/>
        <v>23</v>
      </c>
    </row>
    <row r="3875" spans="1:9" x14ac:dyDescent="0.35">
      <c r="A3875" s="322">
        <f t="shared" si="340"/>
        <v>42164.958333324023</v>
      </c>
      <c r="B3875" s="306"/>
      <c r="C3875" s="306">
        <v>3840</v>
      </c>
      <c r="D3875" s="307">
        <f>INDEX(Method_calculation!$J$161:$L$184,Output_interface!I3875,Output_interface!H3875)</f>
        <v>0</v>
      </c>
      <c r="E3875" s="307">
        <f>INDEX(Method_calculation!$J$194:$L$217,Output_interface!I3875,Output_interface!H3875)</f>
        <v>0</v>
      </c>
      <c r="G3875" s="1">
        <f>VLOOKUP(A3875+1/48,Interface!$B$118:$D$483,3)</f>
        <v>2</v>
      </c>
      <c r="H3875" s="1">
        <f t="shared" si="337"/>
        <v>1</v>
      </c>
      <c r="I3875" s="1">
        <f t="shared" si="336"/>
        <v>24</v>
      </c>
    </row>
    <row r="3876" spans="1:9" x14ac:dyDescent="0.35">
      <c r="A3876" s="299">
        <f t="shared" si="340"/>
        <v>42164.999999990687</v>
      </c>
      <c r="B3876" s="300" t="str">
        <f t="shared" ref="B3876" si="341">INDEX($H$27:$H$29,H3876)</f>
        <v>Workday</v>
      </c>
      <c r="C3876" s="300">
        <v>3841</v>
      </c>
      <c r="D3876" s="301">
        <f>INDEX(Method_calculation!$J$161:$L$184,Output_interface!I3876,Output_interface!H3876)</f>
        <v>0</v>
      </c>
      <c r="E3876" s="301">
        <f>INDEX(Method_calculation!$J$194:$L$217,Output_interface!I3876,Output_interface!H3876)</f>
        <v>0</v>
      </c>
      <c r="G3876" s="1">
        <f>VLOOKUP(A3876+1/48,Interface!$B$118:$D$483,3)</f>
        <v>3</v>
      </c>
      <c r="H3876" s="1">
        <f t="shared" si="337"/>
        <v>1</v>
      </c>
      <c r="I3876" s="1">
        <f t="shared" ref="I3876:I3939" si="342">MOD(C3876-1,24)+1</f>
        <v>1</v>
      </c>
    </row>
    <row r="3877" spans="1:9" x14ac:dyDescent="0.35">
      <c r="A3877" s="321">
        <f t="shared" si="340"/>
        <v>42165.041666657351</v>
      </c>
      <c r="B3877" s="303"/>
      <c r="C3877" s="303">
        <v>3842</v>
      </c>
      <c r="D3877" s="304">
        <f>INDEX(Method_calculation!$J$161:$L$184,Output_interface!I3877,Output_interface!H3877)</f>
        <v>0</v>
      </c>
      <c r="E3877" s="304">
        <f>INDEX(Method_calculation!$J$194:$L$217,Output_interface!I3877,Output_interface!H3877)</f>
        <v>0</v>
      </c>
      <c r="G3877" s="1">
        <f>VLOOKUP(A3877+1/48,Interface!$B$118:$D$483,3)</f>
        <v>3</v>
      </c>
      <c r="H3877" s="1">
        <f t="shared" ref="H3877:H3940" si="343">IF(G3877=7,3,IF(G3877=6,2,1))</f>
        <v>1</v>
      </c>
      <c r="I3877" s="1">
        <f t="shared" si="342"/>
        <v>2</v>
      </c>
    </row>
    <row r="3878" spans="1:9" x14ac:dyDescent="0.35">
      <c r="A3878" s="321">
        <f t="shared" si="340"/>
        <v>42165.083333324015</v>
      </c>
      <c r="B3878" s="303"/>
      <c r="C3878" s="303">
        <v>3843</v>
      </c>
      <c r="D3878" s="304">
        <f>INDEX(Method_calculation!$J$161:$L$184,Output_interface!I3878,Output_interface!H3878)</f>
        <v>0</v>
      </c>
      <c r="E3878" s="304">
        <f>INDEX(Method_calculation!$J$194:$L$217,Output_interface!I3878,Output_interface!H3878)</f>
        <v>0</v>
      </c>
      <c r="G3878" s="1">
        <f>VLOOKUP(A3878+1/48,Interface!$B$118:$D$483,3)</f>
        <v>3</v>
      </c>
      <c r="H3878" s="1">
        <f t="shared" si="343"/>
        <v>1</v>
      </c>
      <c r="I3878" s="1">
        <f t="shared" si="342"/>
        <v>3</v>
      </c>
    </row>
    <row r="3879" spans="1:9" x14ac:dyDescent="0.35">
      <c r="A3879" s="321">
        <f t="shared" si="340"/>
        <v>42165.124999990679</v>
      </c>
      <c r="B3879" s="303"/>
      <c r="C3879" s="303">
        <v>3844</v>
      </c>
      <c r="D3879" s="304">
        <f>INDEX(Method_calculation!$J$161:$L$184,Output_interface!I3879,Output_interface!H3879)</f>
        <v>0</v>
      </c>
      <c r="E3879" s="304">
        <f>INDEX(Method_calculation!$J$194:$L$217,Output_interface!I3879,Output_interface!H3879)</f>
        <v>0</v>
      </c>
      <c r="G3879" s="1">
        <f>VLOOKUP(A3879+1/48,Interface!$B$118:$D$483,3)</f>
        <v>3</v>
      </c>
      <c r="H3879" s="1">
        <f t="shared" si="343"/>
        <v>1</v>
      </c>
      <c r="I3879" s="1">
        <f t="shared" si="342"/>
        <v>4</v>
      </c>
    </row>
    <row r="3880" spans="1:9" x14ac:dyDescent="0.35">
      <c r="A3880" s="321">
        <f t="shared" si="340"/>
        <v>42165.166666657344</v>
      </c>
      <c r="B3880" s="303"/>
      <c r="C3880" s="303">
        <v>3845</v>
      </c>
      <c r="D3880" s="304">
        <f>INDEX(Method_calculation!$J$161:$L$184,Output_interface!I3880,Output_interface!H3880)</f>
        <v>0</v>
      </c>
      <c r="E3880" s="304">
        <f>INDEX(Method_calculation!$J$194:$L$217,Output_interface!I3880,Output_interface!H3880)</f>
        <v>0</v>
      </c>
      <c r="G3880" s="1">
        <f>VLOOKUP(A3880+1/48,Interface!$B$118:$D$483,3)</f>
        <v>3</v>
      </c>
      <c r="H3880" s="1">
        <f t="shared" si="343"/>
        <v>1</v>
      </c>
      <c r="I3880" s="1">
        <f t="shared" si="342"/>
        <v>5</v>
      </c>
    </row>
    <row r="3881" spans="1:9" x14ac:dyDescent="0.35">
      <c r="A3881" s="321">
        <f t="shared" si="340"/>
        <v>42165.208333324008</v>
      </c>
      <c r="B3881" s="303"/>
      <c r="C3881" s="303">
        <v>3846</v>
      </c>
      <c r="D3881" s="304">
        <f>INDEX(Method_calculation!$J$161:$L$184,Output_interface!I3881,Output_interface!H3881)</f>
        <v>0</v>
      </c>
      <c r="E3881" s="304">
        <f>INDEX(Method_calculation!$J$194:$L$217,Output_interface!I3881,Output_interface!H3881)</f>
        <v>0</v>
      </c>
      <c r="G3881" s="1">
        <f>VLOOKUP(A3881+1/48,Interface!$B$118:$D$483,3)</f>
        <v>3</v>
      </c>
      <c r="H3881" s="1">
        <f t="shared" si="343"/>
        <v>1</v>
      </c>
      <c r="I3881" s="1">
        <f t="shared" si="342"/>
        <v>6</v>
      </c>
    </row>
    <row r="3882" spans="1:9" x14ac:dyDescent="0.35">
      <c r="A3882" s="321">
        <f t="shared" si="340"/>
        <v>42165.249999990672</v>
      </c>
      <c r="B3882" s="303"/>
      <c r="C3882" s="303">
        <v>3847</v>
      </c>
      <c r="D3882" s="304">
        <f>INDEX(Method_calculation!$J$161:$L$184,Output_interface!I3882,Output_interface!H3882)</f>
        <v>0</v>
      </c>
      <c r="E3882" s="304">
        <f>INDEX(Method_calculation!$J$194:$L$217,Output_interface!I3882,Output_interface!H3882)</f>
        <v>0</v>
      </c>
      <c r="G3882" s="1">
        <f>VLOOKUP(A3882+1/48,Interface!$B$118:$D$483,3)</f>
        <v>3</v>
      </c>
      <c r="H3882" s="1">
        <f t="shared" si="343"/>
        <v>1</v>
      </c>
      <c r="I3882" s="1">
        <f t="shared" si="342"/>
        <v>7</v>
      </c>
    </row>
    <row r="3883" spans="1:9" x14ac:dyDescent="0.35">
      <c r="A3883" s="321">
        <f t="shared" si="340"/>
        <v>42165.291666657336</v>
      </c>
      <c r="B3883" s="303"/>
      <c r="C3883" s="303">
        <v>3848</v>
      </c>
      <c r="D3883" s="304">
        <f>INDEX(Method_calculation!$J$161:$L$184,Output_interface!I3883,Output_interface!H3883)</f>
        <v>0</v>
      </c>
      <c r="E3883" s="304">
        <f>INDEX(Method_calculation!$J$194:$L$217,Output_interface!I3883,Output_interface!H3883)</f>
        <v>0</v>
      </c>
      <c r="G3883" s="1">
        <f>VLOOKUP(A3883+1/48,Interface!$B$118:$D$483,3)</f>
        <v>3</v>
      </c>
      <c r="H3883" s="1">
        <f t="shared" si="343"/>
        <v>1</v>
      </c>
      <c r="I3883" s="1">
        <f t="shared" si="342"/>
        <v>8</v>
      </c>
    </row>
    <row r="3884" spans="1:9" x14ac:dyDescent="0.35">
      <c r="A3884" s="321">
        <f t="shared" si="340"/>
        <v>42165.333333324001</v>
      </c>
      <c r="B3884" s="303"/>
      <c r="C3884" s="303">
        <v>3849</v>
      </c>
      <c r="D3884" s="304">
        <f>INDEX(Method_calculation!$J$161:$L$184,Output_interface!I3884,Output_interface!H3884)</f>
        <v>0</v>
      </c>
      <c r="E3884" s="304">
        <f>INDEX(Method_calculation!$J$194:$L$217,Output_interface!I3884,Output_interface!H3884)</f>
        <v>0</v>
      </c>
      <c r="G3884" s="1">
        <f>VLOOKUP(A3884+1/48,Interface!$B$118:$D$483,3)</f>
        <v>3</v>
      </c>
      <c r="H3884" s="1">
        <f t="shared" si="343"/>
        <v>1</v>
      </c>
      <c r="I3884" s="1">
        <f t="shared" si="342"/>
        <v>9</v>
      </c>
    </row>
    <row r="3885" spans="1:9" x14ac:dyDescent="0.35">
      <c r="A3885" s="321">
        <f t="shared" si="340"/>
        <v>42165.374999990665</v>
      </c>
      <c r="B3885" s="303"/>
      <c r="C3885" s="303">
        <v>3850</v>
      </c>
      <c r="D3885" s="304">
        <f>INDEX(Method_calculation!$J$161:$L$184,Output_interface!I3885,Output_interface!H3885)</f>
        <v>0</v>
      </c>
      <c r="E3885" s="304">
        <f>INDEX(Method_calculation!$J$194:$L$217,Output_interface!I3885,Output_interface!H3885)</f>
        <v>0</v>
      </c>
      <c r="G3885" s="1">
        <f>VLOOKUP(A3885+1/48,Interface!$B$118:$D$483,3)</f>
        <v>3</v>
      </c>
      <c r="H3885" s="1">
        <f t="shared" si="343"/>
        <v>1</v>
      </c>
      <c r="I3885" s="1">
        <f t="shared" si="342"/>
        <v>10</v>
      </c>
    </row>
    <row r="3886" spans="1:9" x14ac:dyDescent="0.35">
      <c r="A3886" s="321">
        <f t="shared" si="340"/>
        <v>42165.416666657329</v>
      </c>
      <c r="B3886" s="303"/>
      <c r="C3886" s="303">
        <v>3851</v>
      </c>
      <c r="D3886" s="304">
        <f>INDEX(Method_calculation!$J$161:$L$184,Output_interface!I3886,Output_interface!H3886)</f>
        <v>0</v>
      </c>
      <c r="E3886" s="304">
        <f>INDEX(Method_calculation!$J$194:$L$217,Output_interface!I3886,Output_interface!H3886)</f>
        <v>0</v>
      </c>
      <c r="G3886" s="1">
        <f>VLOOKUP(A3886+1/48,Interface!$B$118:$D$483,3)</f>
        <v>3</v>
      </c>
      <c r="H3886" s="1">
        <f t="shared" si="343"/>
        <v>1</v>
      </c>
      <c r="I3886" s="1">
        <f t="shared" si="342"/>
        <v>11</v>
      </c>
    </row>
    <row r="3887" spans="1:9" x14ac:dyDescent="0.35">
      <c r="A3887" s="321">
        <f t="shared" si="340"/>
        <v>42165.458333323993</v>
      </c>
      <c r="B3887" s="303"/>
      <c r="C3887" s="303">
        <v>3852</v>
      </c>
      <c r="D3887" s="304">
        <f>INDEX(Method_calculation!$J$161:$L$184,Output_interface!I3887,Output_interface!H3887)</f>
        <v>0</v>
      </c>
      <c r="E3887" s="304">
        <f>INDEX(Method_calculation!$J$194:$L$217,Output_interface!I3887,Output_interface!H3887)</f>
        <v>0</v>
      </c>
      <c r="G3887" s="1">
        <f>VLOOKUP(A3887+1/48,Interface!$B$118:$D$483,3)</f>
        <v>3</v>
      </c>
      <c r="H3887" s="1">
        <f t="shared" si="343"/>
        <v>1</v>
      </c>
      <c r="I3887" s="1">
        <f t="shared" si="342"/>
        <v>12</v>
      </c>
    </row>
    <row r="3888" spans="1:9" x14ac:dyDescent="0.35">
      <c r="A3888" s="321">
        <f t="shared" si="340"/>
        <v>42165.499999990658</v>
      </c>
      <c r="B3888" s="303"/>
      <c r="C3888" s="303">
        <v>3853</v>
      </c>
      <c r="D3888" s="304">
        <f>INDEX(Method_calculation!$J$161:$L$184,Output_interface!I3888,Output_interface!H3888)</f>
        <v>0</v>
      </c>
      <c r="E3888" s="304">
        <f>INDEX(Method_calculation!$J$194:$L$217,Output_interface!I3888,Output_interface!H3888)</f>
        <v>0</v>
      </c>
      <c r="G3888" s="1">
        <f>VLOOKUP(A3888+1/48,Interface!$B$118:$D$483,3)</f>
        <v>3</v>
      </c>
      <c r="H3888" s="1">
        <f t="shared" si="343"/>
        <v>1</v>
      </c>
      <c r="I3888" s="1">
        <f t="shared" si="342"/>
        <v>13</v>
      </c>
    </row>
    <row r="3889" spans="1:9" x14ac:dyDescent="0.35">
      <c r="A3889" s="321">
        <f t="shared" si="340"/>
        <v>42165.541666657322</v>
      </c>
      <c r="B3889" s="303"/>
      <c r="C3889" s="303">
        <v>3854</v>
      </c>
      <c r="D3889" s="304">
        <f>INDEX(Method_calculation!$J$161:$L$184,Output_interface!I3889,Output_interface!H3889)</f>
        <v>0</v>
      </c>
      <c r="E3889" s="304">
        <f>INDEX(Method_calculation!$J$194:$L$217,Output_interface!I3889,Output_interface!H3889)</f>
        <v>0</v>
      </c>
      <c r="G3889" s="1">
        <f>VLOOKUP(A3889+1/48,Interface!$B$118:$D$483,3)</f>
        <v>3</v>
      </c>
      <c r="H3889" s="1">
        <f t="shared" si="343"/>
        <v>1</v>
      </c>
      <c r="I3889" s="1">
        <f t="shared" si="342"/>
        <v>14</v>
      </c>
    </row>
    <row r="3890" spans="1:9" x14ac:dyDescent="0.35">
      <c r="A3890" s="321">
        <f t="shared" si="340"/>
        <v>42165.583333323986</v>
      </c>
      <c r="B3890" s="303"/>
      <c r="C3890" s="303">
        <v>3855</v>
      </c>
      <c r="D3890" s="304">
        <f>INDEX(Method_calculation!$J$161:$L$184,Output_interface!I3890,Output_interface!H3890)</f>
        <v>0</v>
      </c>
      <c r="E3890" s="304">
        <f>INDEX(Method_calculation!$J$194:$L$217,Output_interface!I3890,Output_interface!H3890)</f>
        <v>0</v>
      </c>
      <c r="G3890" s="1">
        <f>VLOOKUP(A3890+1/48,Interface!$B$118:$D$483,3)</f>
        <v>3</v>
      </c>
      <c r="H3890" s="1">
        <f t="shared" si="343"/>
        <v>1</v>
      </c>
      <c r="I3890" s="1">
        <f t="shared" si="342"/>
        <v>15</v>
      </c>
    </row>
    <row r="3891" spans="1:9" x14ac:dyDescent="0.35">
      <c r="A3891" s="321">
        <f t="shared" si="340"/>
        <v>42165.62499999065</v>
      </c>
      <c r="B3891" s="303"/>
      <c r="C3891" s="303">
        <v>3856</v>
      </c>
      <c r="D3891" s="304">
        <f>INDEX(Method_calculation!$J$161:$L$184,Output_interface!I3891,Output_interface!H3891)</f>
        <v>0</v>
      </c>
      <c r="E3891" s="304">
        <f>INDEX(Method_calculation!$J$194:$L$217,Output_interface!I3891,Output_interface!H3891)</f>
        <v>0</v>
      </c>
      <c r="G3891" s="1">
        <f>VLOOKUP(A3891+1/48,Interface!$B$118:$D$483,3)</f>
        <v>3</v>
      </c>
      <c r="H3891" s="1">
        <f t="shared" si="343"/>
        <v>1</v>
      </c>
      <c r="I3891" s="1">
        <f t="shared" si="342"/>
        <v>16</v>
      </c>
    </row>
    <row r="3892" spans="1:9" x14ac:dyDescent="0.35">
      <c r="A3892" s="321">
        <f t="shared" si="340"/>
        <v>42165.666666657315</v>
      </c>
      <c r="B3892" s="303"/>
      <c r="C3892" s="303">
        <v>3857</v>
      </c>
      <c r="D3892" s="304">
        <f>INDEX(Method_calculation!$J$161:$L$184,Output_interface!I3892,Output_interface!H3892)</f>
        <v>0</v>
      </c>
      <c r="E3892" s="304">
        <f>INDEX(Method_calculation!$J$194:$L$217,Output_interface!I3892,Output_interface!H3892)</f>
        <v>0</v>
      </c>
      <c r="G3892" s="1">
        <f>VLOOKUP(A3892+1/48,Interface!$B$118:$D$483,3)</f>
        <v>3</v>
      </c>
      <c r="H3892" s="1">
        <f t="shared" si="343"/>
        <v>1</v>
      </c>
      <c r="I3892" s="1">
        <f t="shared" si="342"/>
        <v>17</v>
      </c>
    </row>
    <row r="3893" spans="1:9" x14ac:dyDescent="0.35">
      <c r="A3893" s="321">
        <f t="shared" si="340"/>
        <v>42165.708333323979</v>
      </c>
      <c r="B3893" s="303"/>
      <c r="C3893" s="303">
        <v>3858</v>
      </c>
      <c r="D3893" s="304">
        <f>INDEX(Method_calculation!$J$161:$L$184,Output_interface!I3893,Output_interface!H3893)</f>
        <v>0</v>
      </c>
      <c r="E3893" s="304">
        <f>INDEX(Method_calculation!$J$194:$L$217,Output_interface!I3893,Output_interface!H3893)</f>
        <v>0</v>
      </c>
      <c r="G3893" s="1">
        <f>VLOOKUP(A3893+1/48,Interface!$B$118:$D$483,3)</f>
        <v>3</v>
      </c>
      <c r="H3893" s="1">
        <f t="shared" si="343"/>
        <v>1</v>
      </c>
      <c r="I3893" s="1">
        <f t="shared" si="342"/>
        <v>18</v>
      </c>
    </row>
    <row r="3894" spans="1:9" x14ac:dyDescent="0.35">
      <c r="A3894" s="321">
        <f t="shared" si="340"/>
        <v>42165.749999990643</v>
      </c>
      <c r="B3894" s="303"/>
      <c r="C3894" s="303">
        <v>3859</v>
      </c>
      <c r="D3894" s="304">
        <f>INDEX(Method_calculation!$J$161:$L$184,Output_interface!I3894,Output_interface!H3894)</f>
        <v>0</v>
      </c>
      <c r="E3894" s="304">
        <f>INDEX(Method_calculation!$J$194:$L$217,Output_interface!I3894,Output_interface!H3894)</f>
        <v>0</v>
      </c>
      <c r="G3894" s="1">
        <f>VLOOKUP(A3894+1/48,Interface!$B$118:$D$483,3)</f>
        <v>3</v>
      </c>
      <c r="H3894" s="1">
        <f t="shared" si="343"/>
        <v>1</v>
      </c>
      <c r="I3894" s="1">
        <f t="shared" si="342"/>
        <v>19</v>
      </c>
    </row>
    <row r="3895" spans="1:9" x14ac:dyDescent="0.35">
      <c r="A3895" s="321">
        <f t="shared" si="340"/>
        <v>42165.791666657307</v>
      </c>
      <c r="B3895" s="303"/>
      <c r="C3895" s="303">
        <v>3860</v>
      </c>
      <c r="D3895" s="304">
        <f>INDEX(Method_calculation!$J$161:$L$184,Output_interface!I3895,Output_interface!H3895)</f>
        <v>0</v>
      </c>
      <c r="E3895" s="304">
        <f>INDEX(Method_calculation!$J$194:$L$217,Output_interface!I3895,Output_interface!H3895)</f>
        <v>0</v>
      </c>
      <c r="G3895" s="1">
        <f>VLOOKUP(A3895+1/48,Interface!$B$118:$D$483,3)</f>
        <v>3</v>
      </c>
      <c r="H3895" s="1">
        <f t="shared" si="343"/>
        <v>1</v>
      </c>
      <c r="I3895" s="1">
        <f t="shared" si="342"/>
        <v>20</v>
      </c>
    </row>
    <row r="3896" spans="1:9" x14ac:dyDescent="0.35">
      <c r="A3896" s="321">
        <f t="shared" si="340"/>
        <v>42165.833333323972</v>
      </c>
      <c r="B3896" s="303"/>
      <c r="C3896" s="303">
        <v>3861</v>
      </c>
      <c r="D3896" s="304">
        <f>INDEX(Method_calculation!$J$161:$L$184,Output_interface!I3896,Output_interface!H3896)</f>
        <v>0</v>
      </c>
      <c r="E3896" s="304">
        <f>INDEX(Method_calculation!$J$194:$L$217,Output_interface!I3896,Output_interface!H3896)</f>
        <v>0</v>
      </c>
      <c r="G3896" s="1">
        <f>VLOOKUP(A3896+1/48,Interface!$B$118:$D$483,3)</f>
        <v>3</v>
      </c>
      <c r="H3896" s="1">
        <f t="shared" si="343"/>
        <v>1</v>
      </c>
      <c r="I3896" s="1">
        <f t="shared" si="342"/>
        <v>21</v>
      </c>
    </row>
    <row r="3897" spans="1:9" x14ac:dyDescent="0.35">
      <c r="A3897" s="321">
        <f t="shared" si="340"/>
        <v>42165.874999990636</v>
      </c>
      <c r="B3897" s="303"/>
      <c r="C3897" s="303">
        <v>3862</v>
      </c>
      <c r="D3897" s="304">
        <f>INDEX(Method_calculation!$J$161:$L$184,Output_interface!I3897,Output_interface!H3897)</f>
        <v>0</v>
      </c>
      <c r="E3897" s="304">
        <f>INDEX(Method_calculation!$J$194:$L$217,Output_interface!I3897,Output_interface!H3897)</f>
        <v>0</v>
      </c>
      <c r="G3897" s="1">
        <f>VLOOKUP(A3897+1/48,Interface!$B$118:$D$483,3)</f>
        <v>3</v>
      </c>
      <c r="H3897" s="1">
        <f t="shared" si="343"/>
        <v>1</v>
      </c>
      <c r="I3897" s="1">
        <f t="shared" si="342"/>
        <v>22</v>
      </c>
    </row>
    <row r="3898" spans="1:9" x14ac:dyDescent="0.35">
      <c r="A3898" s="321">
        <f t="shared" si="340"/>
        <v>42165.9166666573</v>
      </c>
      <c r="B3898" s="303"/>
      <c r="C3898" s="303">
        <v>3863</v>
      </c>
      <c r="D3898" s="304">
        <f>INDEX(Method_calculation!$J$161:$L$184,Output_interface!I3898,Output_interface!H3898)</f>
        <v>0</v>
      </c>
      <c r="E3898" s="304">
        <f>INDEX(Method_calculation!$J$194:$L$217,Output_interface!I3898,Output_interface!H3898)</f>
        <v>0</v>
      </c>
      <c r="G3898" s="1">
        <f>VLOOKUP(A3898+1/48,Interface!$B$118:$D$483,3)</f>
        <v>3</v>
      </c>
      <c r="H3898" s="1">
        <f t="shared" si="343"/>
        <v>1</v>
      </c>
      <c r="I3898" s="1">
        <f t="shared" si="342"/>
        <v>23</v>
      </c>
    </row>
    <row r="3899" spans="1:9" x14ac:dyDescent="0.35">
      <c r="A3899" s="322">
        <f t="shared" si="340"/>
        <v>42165.958333323964</v>
      </c>
      <c r="B3899" s="306"/>
      <c r="C3899" s="306">
        <v>3864</v>
      </c>
      <c r="D3899" s="307">
        <f>INDEX(Method_calculation!$J$161:$L$184,Output_interface!I3899,Output_interface!H3899)</f>
        <v>0</v>
      </c>
      <c r="E3899" s="307">
        <f>INDEX(Method_calculation!$J$194:$L$217,Output_interface!I3899,Output_interface!H3899)</f>
        <v>0</v>
      </c>
      <c r="G3899" s="1">
        <f>VLOOKUP(A3899+1/48,Interface!$B$118:$D$483,3)</f>
        <v>3</v>
      </c>
      <c r="H3899" s="1">
        <f t="shared" si="343"/>
        <v>1</v>
      </c>
      <c r="I3899" s="1">
        <f t="shared" si="342"/>
        <v>24</v>
      </c>
    </row>
    <row r="3900" spans="1:9" x14ac:dyDescent="0.35">
      <c r="A3900" s="299">
        <f t="shared" si="340"/>
        <v>42165.999999990629</v>
      </c>
      <c r="B3900" s="300" t="str">
        <f t="shared" ref="B3900" si="344">INDEX($H$27:$H$29,H3900)</f>
        <v>Workday</v>
      </c>
      <c r="C3900" s="300">
        <v>3865</v>
      </c>
      <c r="D3900" s="301">
        <f>INDEX(Method_calculation!$J$161:$L$184,Output_interface!I3900,Output_interface!H3900)</f>
        <v>0</v>
      </c>
      <c r="E3900" s="301">
        <f>INDEX(Method_calculation!$J$194:$L$217,Output_interface!I3900,Output_interface!H3900)</f>
        <v>0</v>
      </c>
      <c r="G3900" s="1">
        <f>VLOOKUP(A3900+1/48,Interface!$B$118:$D$483,3)</f>
        <v>4</v>
      </c>
      <c r="H3900" s="1">
        <f t="shared" si="343"/>
        <v>1</v>
      </c>
      <c r="I3900" s="1">
        <f t="shared" si="342"/>
        <v>1</v>
      </c>
    </row>
    <row r="3901" spans="1:9" x14ac:dyDescent="0.35">
      <c r="A3901" s="321">
        <f t="shared" si="340"/>
        <v>42166.041666657293</v>
      </c>
      <c r="B3901" s="303"/>
      <c r="C3901" s="303">
        <v>3866</v>
      </c>
      <c r="D3901" s="304">
        <f>INDEX(Method_calculation!$J$161:$L$184,Output_interface!I3901,Output_interface!H3901)</f>
        <v>0</v>
      </c>
      <c r="E3901" s="304">
        <f>INDEX(Method_calculation!$J$194:$L$217,Output_interface!I3901,Output_interface!H3901)</f>
        <v>0</v>
      </c>
      <c r="G3901" s="1">
        <f>VLOOKUP(A3901+1/48,Interface!$B$118:$D$483,3)</f>
        <v>4</v>
      </c>
      <c r="H3901" s="1">
        <f t="shared" si="343"/>
        <v>1</v>
      </c>
      <c r="I3901" s="1">
        <f t="shared" si="342"/>
        <v>2</v>
      </c>
    </row>
    <row r="3902" spans="1:9" x14ac:dyDescent="0.35">
      <c r="A3902" s="321">
        <f t="shared" si="340"/>
        <v>42166.083333323957</v>
      </c>
      <c r="B3902" s="303"/>
      <c r="C3902" s="303">
        <v>3867</v>
      </c>
      <c r="D3902" s="304">
        <f>INDEX(Method_calculation!$J$161:$L$184,Output_interface!I3902,Output_interface!H3902)</f>
        <v>0</v>
      </c>
      <c r="E3902" s="304">
        <f>INDEX(Method_calculation!$J$194:$L$217,Output_interface!I3902,Output_interface!H3902)</f>
        <v>0</v>
      </c>
      <c r="G3902" s="1">
        <f>VLOOKUP(A3902+1/48,Interface!$B$118:$D$483,3)</f>
        <v>4</v>
      </c>
      <c r="H3902" s="1">
        <f t="shared" si="343"/>
        <v>1</v>
      </c>
      <c r="I3902" s="1">
        <f t="shared" si="342"/>
        <v>3</v>
      </c>
    </row>
    <row r="3903" spans="1:9" x14ac:dyDescent="0.35">
      <c r="A3903" s="321">
        <f t="shared" si="340"/>
        <v>42166.124999990621</v>
      </c>
      <c r="B3903" s="303"/>
      <c r="C3903" s="303">
        <v>3868</v>
      </c>
      <c r="D3903" s="304">
        <f>INDEX(Method_calculation!$J$161:$L$184,Output_interface!I3903,Output_interface!H3903)</f>
        <v>0</v>
      </c>
      <c r="E3903" s="304">
        <f>INDEX(Method_calculation!$J$194:$L$217,Output_interface!I3903,Output_interface!H3903)</f>
        <v>0</v>
      </c>
      <c r="G3903" s="1">
        <f>VLOOKUP(A3903+1/48,Interface!$B$118:$D$483,3)</f>
        <v>4</v>
      </c>
      <c r="H3903" s="1">
        <f t="shared" si="343"/>
        <v>1</v>
      </c>
      <c r="I3903" s="1">
        <f t="shared" si="342"/>
        <v>4</v>
      </c>
    </row>
    <row r="3904" spans="1:9" x14ac:dyDescent="0.35">
      <c r="A3904" s="321">
        <f t="shared" si="340"/>
        <v>42166.166666657286</v>
      </c>
      <c r="B3904" s="303"/>
      <c r="C3904" s="303">
        <v>3869</v>
      </c>
      <c r="D3904" s="304">
        <f>INDEX(Method_calculation!$J$161:$L$184,Output_interface!I3904,Output_interface!H3904)</f>
        <v>0</v>
      </c>
      <c r="E3904" s="304">
        <f>INDEX(Method_calculation!$J$194:$L$217,Output_interface!I3904,Output_interface!H3904)</f>
        <v>0</v>
      </c>
      <c r="G3904" s="1">
        <f>VLOOKUP(A3904+1/48,Interface!$B$118:$D$483,3)</f>
        <v>4</v>
      </c>
      <c r="H3904" s="1">
        <f t="shared" si="343"/>
        <v>1</v>
      </c>
      <c r="I3904" s="1">
        <f t="shared" si="342"/>
        <v>5</v>
      </c>
    </row>
    <row r="3905" spans="1:9" x14ac:dyDescent="0.35">
      <c r="A3905" s="321">
        <f t="shared" si="340"/>
        <v>42166.20833332395</v>
      </c>
      <c r="B3905" s="303"/>
      <c r="C3905" s="303">
        <v>3870</v>
      </c>
      <c r="D3905" s="304">
        <f>INDEX(Method_calculation!$J$161:$L$184,Output_interface!I3905,Output_interface!H3905)</f>
        <v>0</v>
      </c>
      <c r="E3905" s="304">
        <f>INDEX(Method_calculation!$J$194:$L$217,Output_interface!I3905,Output_interface!H3905)</f>
        <v>0</v>
      </c>
      <c r="G3905" s="1">
        <f>VLOOKUP(A3905+1/48,Interface!$B$118:$D$483,3)</f>
        <v>4</v>
      </c>
      <c r="H3905" s="1">
        <f t="shared" si="343"/>
        <v>1</v>
      </c>
      <c r="I3905" s="1">
        <f t="shared" si="342"/>
        <v>6</v>
      </c>
    </row>
    <row r="3906" spans="1:9" x14ac:dyDescent="0.35">
      <c r="A3906" s="321">
        <f t="shared" si="340"/>
        <v>42166.249999990614</v>
      </c>
      <c r="B3906" s="303"/>
      <c r="C3906" s="303">
        <v>3871</v>
      </c>
      <c r="D3906" s="304">
        <f>INDEX(Method_calculation!$J$161:$L$184,Output_interface!I3906,Output_interface!H3906)</f>
        <v>0</v>
      </c>
      <c r="E3906" s="304">
        <f>INDEX(Method_calculation!$J$194:$L$217,Output_interface!I3906,Output_interface!H3906)</f>
        <v>0</v>
      </c>
      <c r="G3906" s="1">
        <f>VLOOKUP(A3906+1/48,Interface!$B$118:$D$483,3)</f>
        <v>4</v>
      </c>
      <c r="H3906" s="1">
        <f t="shared" si="343"/>
        <v>1</v>
      </c>
      <c r="I3906" s="1">
        <f t="shared" si="342"/>
        <v>7</v>
      </c>
    </row>
    <row r="3907" spans="1:9" x14ac:dyDescent="0.35">
      <c r="A3907" s="321">
        <f t="shared" si="340"/>
        <v>42166.291666657278</v>
      </c>
      <c r="B3907" s="303"/>
      <c r="C3907" s="303">
        <v>3872</v>
      </c>
      <c r="D3907" s="304">
        <f>INDEX(Method_calculation!$J$161:$L$184,Output_interface!I3907,Output_interface!H3907)</f>
        <v>0</v>
      </c>
      <c r="E3907" s="304">
        <f>INDEX(Method_calculation!$J$194:$L$217,Output_interface!I3907,Output_interface!H3907)</f>
        <v>0</v>
      </c>
      <c r="G3907" s="1">
        <f>VLOOKUP(A3907+1/48,Interface!$B$118:$D$483,3)</f>
        <v>4</v>
      </c>
      <c r="H3907" s="1">
        <f t="shared" si="343"/>
        <v>1</v>
      </c>
      <c r="I3907" s="1">
        <f t="shared" si="342"/>
        <v>8</v>
      </c>
    </row>
    <row r="3908" spans="1:9" x14ac:dyDescent="0.35">
      <c r="A3908" s="321">
        <f t="shared" si="340"/>
        <v>42166.333333323942</v>
      </c>
      <c r="B3908" s="303"/>
      <c r="C3908" s="303">
        <v>3873</v>
      </c>
      <c r="D3908" s="304">
        <f>INDEX(Method_calculation!$J$161:$L$184,Output_interface!I3908,Output_interface!H3908)</f>
        <v>0</v>
      </c>
      <c r="E3908" s="304">
        <f>INDEX(Method_calculation!$J$194:$L$217,Output_interface!I3908,Output_interface!H3908)</f>
        <v>0</v>
      </c>
      <c r="G3908" s="1">
        <f>VLOOKUP(A3908+1/48,Interface!$B$118:$D$483,3)</f>
        <v>4</v>
      </c>
      <c r="H3908" s="1">
        <f t="shared" si="343"/>
        <v>1</v>
      </c>
      <c r="I3908" s="1">
        <f t="shared" si="342"/>
        <v>9</v>
      </c>
    </row>
    <row r="3909" spans="1:9" x14ac:dyDescent="0.35">
      <c r="A3909" s="321">
        <f t="shared" si="340"/>
        <v>42166.374999990607</v>
      </c>
      <c r="B3909" s="303"/>
      <c r="C3909" s="303">
        <v>3874</v>
      </c>
      <c r="D3909" s="304">
        <f>INDEX(Method_calculation!$J$161:$L$184,Output_interface!I3909,Output_interface!H3909)</f>
        <v>0</v>
      </c>
      <c r="E3909" s="304">
        <f>INDEX(Method_calculation!$J$194:$L$217,Output_interface!I3909,Output_interface!H3909)</f>
        <v>0</v>
      </c>
      <c r="G3909" s="1">
        <f>VLOOKUP(A3909+1/48,Interface!$B$118:$D$483,3)</f>
        <v>4</v>
      </c>
      <c r="H3909" s="1">
        <f t="shared" si="343"/>
        <v>1</v>
      </c>
      <c r="I3909" s="1">
        <f t="shared" si="342"/>
        <v>10</v>
      </c>
    </row>
    <row r="3910" spans="1:9" x14ac:dyDescent="0.35">
      <c r="A3910" s="321">
        <f t="shared" si="340"/>
        <v>42166.416666657271</v>
      </c>
      <c r="B3910" s="303"/>
      <c r="C3910" s="303">
        <v>3875</v>
      </c>
      <c r="D3910" s="304">
        <f>INDEX(Method_calculation!$J$161:$L$184,Output_interface!I3910,Output_interface!H3910)</f>
        <v>0</v>
      </c>
      <c r="E3910" s="304">
        <f>INDEX(Method_calculation!$J$194:$L$217,Output_interface!I3910,Output_interface!H3910)</f>
        <v>0</v>
      </c>
      <c r="G3910" s="1">
        <f>VLOOKUP(A3910+1/48,Interface!$B$118:$D$483,3)</f>
        <v>4</v>
      </c>
      <c r="H3910" s="1">
        <f t="shared" si="343"/>
        <v>1</v>
      </c>
      <c r="I3910" s="1">
        <f t="shared" si="342"/>
        <v>11</v>
      </c>
    </row>
    <row r="3911" spans="1:9" x14ac:dyDescent="0.35">
      <c r="A3911" s="321">
        <f t="shared" si="340"/>
        <v>42166.458333323935</v>
      </c>
      <c r="B3911" s="303"/>
      <c r="C3911" s="303">
        <v>3876</v>
      </c>
      <c r="D3911" s="304">
        <f>INDEX(Method_calculation!$J$161:$L$184,Output_interface!I3911,Output_interface!H3911)</f>
        <v>0</v>
      </c>
      <c r="E3911" s="304">
        <f>INDEX(Method_calculation!$J$194:$L$217,Output_interface!I3911,Output_interface!H3911)</f>
        <v>0</v>
      </c>
      <c r="G3911" s="1">
        <f>VLOOKUP(A3911+1/48,Interface!$B$118:$D$483,3)</f>
        <v>4</v>
      </c>
      <c r="H3911" s="1">
        <f t="shared" si="343"/>
        <v>1</v>
      </c>
      <c r="I3911" s="1">
        <f t="shared" si="342"/>
        <v>12</v>
      </c>
    </row>
    <row r="3912" spans="1:9" x14ac:dyDescent="0.35">
      <c r="A3912" s="321">
        <f t="shared" si="340"/>
        <v>42166.499999990599</v>
      </c>
      <c r="B3912" s="303"/>
      <c r="C3912" s="303">
        <v>3877</v>
      </c>
      <c r="D3912" s="304">
        <f>INDEX(Method_calculation!$J$161:$L$184,Output_interface!I3912,Output_interface!H3912)</f>
        <v>0</v>
      </c>
      <c r="E3912" s="304">
        <f>INDEX(Method_calculation!$J$194:$L$217,Output_interface!I3912,Output_interface!H3912)</f>
        <v>0</v>
      </c>
      <c r="G3912" s="1">
        <f>VLOOKUP(A3912+1/48,Interface!$B$118:$D$483,3)</f>
        <v>4</v>
      </c>
      <c r="H3912" s="1">
        <f t="shared" si="343"/>
        <v>1</v>
      </c>
      <c r="I3912" s="1">
        <f t="shared" si="342"/>
        <v>13</v>
      </c>
    </row>
    <row r="3913" spans="1:9" x14ac:dyDescent="0.35">
      <c r="A3913" s="321">
        <f t="shared" si="340"/>
        <v>42166.541666657264</v>
      </c>
      <c r="B3913" s="303"/>
      <c r="C3913" s="303">
        <v>3878</v>
      </c>
      <c r="D3913" s="304">
        <f>INDEX(Method_calculation!$J$161:$L$184,Output_interface!I3913,Output_interface!H3913)</f>
        <v>0</v>
      </c>
      <c r="E3913" s="304">
        <f>INDEX(Method_calculation!$J$194:$L$217,Output_interface!I3913,Output_interface!H3913)</f>
        <v>0</v>
      </c>
      <c r="G3913" s="1">
        <f>VLOOKUP(A3913+1/48,Interface!$B$118:$D$483,3)</f>
        <v>4</v>
      </c>
      <c r="H3913" s="1">
        <f t="shared" si="343"/>
        <v>1</v>
      </c>
      <c r="I3913" s="1">
        <f t="shared" si="342"/>
        <v>14</v>
      </c>
    </row>
    <row r="3914" spans="1:9" x14ac:dyDescent="0.35">
      <c r="A3914" s="321">
        <f t="shared" si="340"/>
        <v>42166.583333323928</v>
      </c>
      <c r="B3914" s="303"/>
      <c r="C3914" s="303">
        <v>3879</v>
      </c>
      <c r="D3914" s="304">
        <f>INDEX(Method_calculation!$J$161:$L$184,Output_interface!I3914,Output_interface!H3914)</f>
        <v>0</v>
      </c>
      <c r="E3914" s="304">
        <f>INDEX(Method_calculation!$J$194:$L$217,Output_interface!I3914,Output_interface!H3914)</f>
        <v>0</v>
      </c>
      <c r="G3914" s="1">
        <f>VLOOKUP(A3914+1/48,Interface!$B$118:$D$483,3)</f>
        <v>4</v>
      </c>
      <c r="H3914" s="1">
        <f t="shared" si="343"/>
        <v>1</v>
      </c>
      <c r="I3914" s="1">
        <f t="shared" si="342"/>
        <v>15</v>
      </c>
    </row>
    <row r="3915" spans="1:9" x14ac:dyDescent="0.35">
      <c r="A3915" s="321">
        <f t="shared" si="340"/>
        <v>42166.624999990592</v>
      </c>
      <c r="B3915" s="303"/>
      <c r="C3915" s="303">
        <v>3880</v>
      </c>
      <c r="D3915" s="304">
        <f>INDEX(Method_calculation!$J$161:$L$184,Output_interface!I3915,Output_interface!H3915)</f>
        <v>0</v>
      </c>
      <c r="E3915" s="304">
        <f>INDEX(Method_calculation!$J$194:$L$217,Output_interface!I3915,Output_interface!H3915)</f>
        <v>0</v>
      </c>
      <c r="G3915" s="1">
        <f>VLOOKUP(A3915+1/48,Interface!$B$118:$D$483,3)</f>
        <v>4</v>
      </c>
      <c r="H3915" s="1">
        <f t="shared" si="343"/>
        <v>1</v>
      </c>
      <c r="I3915" s="1">
        <f t="shared" si="342"/>
        <v>16</v>
      </c>
    </row>
    <row r="3916" spans="1:9" x14ac:dyDescent="0.35">
      <c r="A3916" s="321">
        <f t="shared" si="340"/>
        <v>42166.666666657256</v>
      </c>
      <c r="B3916" s="303"/>
      <c r="C3916" s="303">
        <v>3881</v>
      </c>
      <c r="D3916" s="304">
        <f>INDEX(Method_calculation!$J$161:$L$184,Output_interface!I3916,Output_interface!H3916)</f>
        <v>0</v>
      </c>
      <c r="E3916" s="304">
        <f>INDEX(Method_calculation!$J$194:$L$217,Output_interface!I3916,Output_interface!H3916)</f>
        <v>0</v>
      </c>
      <c r="G3916" s="1">
        <f>VLOOKUP(A3916+1/48,Interface!$B$118:$D$483,3)</f>
        <v>4</v>
      </c>
      <c r="H3916" s="1">
        <f t="shared" si="343"/>
        <v>1</v>
      </c>
      <c r="I3916" s="1">
        <f t="shared" si="342"/>
        <v>17</v>
      </c>
    </row>
    <row r="3917" spans="1:9" x14ac:dyDescent="0.35">
      <c r="A3917" s="321">
        <f t="shared" si="340"/>
        <v>42166.708333323921</v>
      </c>
      <c r="B3917" s="303"/>
      <c r="C3917" s="303">
        <v>3882</v>
      </c>
      <c r="D3917" s="304">
        <f>INDEX(Method_calculation!$J$161:$L$184,Output_interface!I3917,Output_interface!H3917)</f>
        <v>0</v>
      </c>
      <c r="E3917" s="304">
        <f>INDEX(Method_calculation!$J$194:$L$217,Output_interface!I3917,Output_interface!H3917)</f>
        <v>0</v>
      </c>
      <c r="G3917" s="1">
        <f>VLOOKUP(A3917+1/48,Interface!$B$118:$D$483,3)</f>
        <v>4</v>
      </c>
      <c r="H3917" s="1">
        <f t="shared" si="343"/>
        <v>1</v>
      </c>
      <c r="I3917" s="1">
        <f t="shared" si="342"/>
        <v>18</v>
      </c>
    </row>
    <row r="3918" spans="1:9" x14ac:dyDescent="0.35">
      <c r="A3918" s="321">
        <f t="shared" si="340"/>
        <v>42166.749999990585</v>
      </c>
      <c r="B3918" s="303"/>
      <c r="C3918" s="303">
        <v>3883</v>
      </c>
      <c r="D3918" s="304">
        <f>INDEX(Method_calculation!$J$161:$L$184,Output_interface!I3918,Output_interface!H3918)</f>
        <v>0</v>
      </c>
      <c r="E3918" s="304">
        <f>INDEX(Method_calculation!$J$194:$L$217,Output_interface!I3918,Output_interface!H3918)</f>
        <v>0</v>
      </c>
      <c r="G3918" s="1">
        <f>VLOOKUP(A3918+1/48,Interface!$B$118:$D$483,3)</f>
        <v>4</v>
      </c>
      <c r="H3918" s="1">
        <f t="shared" si="343"/>
        <v>1</v>
      </c>
      <c r="I3918" s="1">
        <f t="shared" si="342"/>
        <v>19</v>
      </c>
    </row>
    <row r="3919" spans="1:9" x14ac:dyDescent="0.35">
      <c r="A3919" s="321">
        <f t="shared" si="340"/>
        <v>42166.791666657249</v>
      </c>
      <c r="B3919" s="303"/>
      <c r="C3919" s="303">
        <v>3884</v>
      </c>
      <c r="D3919" s="304">
        <f>INDEX(Method_calculation!$J$161:$L$184,Output_interface!I3919,Output_interface!H3919)</f>
        <v>0</v>
      </c>
      <c r="E3919" s="304">
        <f>INDEX(Method_calculation!$J$194:$L$217,Output_interface!I3919,Output_interface!H3919)</f>
        <v>0</v>
      </c>
      <c r="G3919" s="1">
        <f>VLOOKUP(A3919+1/48,Interface!$B$118:$D$483,3)</f>
        <v>4</v>
      </c>
      <c r="H3919" s="1">
        <f t="shared" si="343"/>
        <v>1</v>
      </c>
      <c r="I3919" s="1">
        <f t="shared" si="342"/>
        <v>20</v>
      </c>
    </row>
    <row r="3920" spans="1:9" x14ac:dyDescent="0.35">
      <c r="A3920" s="321">
        <f t="shared" ref="A3920:A3983" si="345">+A3919+1/24</f>
        <v>42166.833333323913</v>
      </c>
      <c r="B3920" s="303"/>
      <c r="C3920" s="303">
        <v>3885</v>
      </c>
      <c r="D3920" s="304">
        <f>INDEX(Method_calculation!$J$161:$L$184,Output_interface!I3920,Output_interface!H3920)</f>
        <v>0</v>
      </c>
      <c r="E3920" s="304">
        <f>INDEX(Method_calculation!$J$194:$L$217,Output_interface!I3920,Output_interface!H3920)</f>
        <v>0</v>
      </c>
      <c r="G3920" s="1">
        <f>VLOOKUP(A3920+1/48,Interface!$B$118:$D$483,3)</f>
        <v>4</v>
      </c>
      <c r="H3920" s="1">
        <f t="shared" si="343"/>
        <v>1</v>
      </c>
      <c r="I3920" s="1">
        <f t="shared" si="342"/>
        <v>21</v>
      </c>
    </row>
    <row r="3921" spans="1:9" x14ac:dyDescent="0.35">
      <c r="A3921" s="321">
        <f t="shared" si="345"/>
        <v>42166.874999990578</v>
      </c>
      <c r="B3921" s="303"/>
      <c r="C3921" s="303">
        <v>3886</v>
      </c>
      <c r="D3921" s="304">
        <f>INDEX(Method_calculation!$J$161:$L$184,Output_interface!I3921,Output_interface!H3921)</f>
        <v>0</v>
      </c>
      <c r="E3921" s="304">
        <f>INDEX(Method_calculation!$J$194:$L$217,Output_interface!I3921,Output_interface!H3921)</f>
        <v>0</v>
      </c>
      <c r="G3921" s="1">
        <f>VLOOKUP(A3921+1/48,Interface!$B$118:$D$483,3)</f>
        <v>4</v>
      </c>
      <c r="H3921" s="1">
        <f t="shared" si="343"/>
        <v>1</v>
      </c>
      <c r="I3921" s="1">
        <f t="shared" si="342"/>
        <v>22</v>
      </c>
    </row>
    <row r="3922" spans="1:9" x14ac:dyDescent="0.35">
      <c r="A3922" s="321">
        <f t="shared" si="345"/>
        <v>42166.916666657242</v>
      </c>
      <c r="B3922" s="303"/>
      <c r="C3922" s="303">
        <v>3887</v>
      </c>
      <c r="D3922" s="304">
        <f>INDEX(Method_calculation!$J$161:$L$184,Output_interface!I3922,Output_interface!H3922)</f>
        <v>0</v>
      </c>
      <c r="E3922" s="304">
        <f>INDEX(Method_calculation!$J$194:$L$217,Output_interface!I3922,Output_interface!H3922)</f>
        <v>0</v>
      </c>
      <c r="G3922" s="1">
        <f>VLOOKUP(A3922+1/48,Interface!$B$118:$D$483,3)</f>
        <v>4</v>
      </c>
      <c r="H3922" s="1">
        <f t="shared" si="343"/>
        <v>1</v>
      </c>
      <c r="I3922" s="1">
        <f t="shared" si="342"/>
        <v>23</v>
      </c>
    </row>
    <row r="3923" spans="1:9" x14ac:dyDescent="0.35">
      <c r="A3923" s="322">
        <f t="shared" si="345"/>
        <v>42166.958333323906</v>
      </c>
      <c r="B3923" s="306"/>
      <c r="C3923" s="306">
        <v>3888</v>
      </c>
      <c r="D3923" s="307">
        <f>INDEX(Method_calculation!$J$161:$L$184,Output_interface!I3923,Output_interface!H3923)</f>
        <v>0</v>
      </c>
      <c r="E3923" s="307">
        <f>INDEX(Method_calculation!$J$194:$L$217,Output_interface!I3923,Output_interface!H3923)</f>
        <v>0</v>
      </c>
      <c r="G3923" s="1">
        <f>VLOOKUP(A3923+1/48,Interface!$B$118:$D$483,3)</f>
        <v>4</v>
      </c>
      <c r="H3923" s="1">
        <f t="shared" si="343"/>
        <v>1</v>
      </c>
      <c r="I3923" s="1">
        <f t="shared" si="342"/>
        <v>24</v>
      </c>
    </row>
    <row r="3924" spans="1:9" x14ac:dyDescent="0.35">
      <c r="A3924" s="299">
        <f t="shared" si="345"/>
        <v>42166.99999999057</v>
      </c>
      <c r="B3924" s="300" t="str">
        <f t="shared" ref="B3924" si="346">INDEX($H$27:$H$29,H3924)</f>
        <v>Workday</v>
      </c>
      <c r="C3924" s="300">
        <v>3889</v>
      </c>
      <c r="D3924" s="301">
        <f>INDEX(Method_calculation!$J$161:$L$184,Output_interface!I3924,Output_interface!H3924)</f>
        <v>0</v>
      </c>
      <c r="E3924" s="301">
        <f>INDEX(Method_calculation!$J$194:$L$217,Output_interface!I3924,Output_interface!H3924)</f>
        <v>0</v>
      </c>
      <c r="G3924" s="1">
        <f>VLOOKUP(A3924+1/48,Interface!$B$118:$D$483,3)</f>
        <v>5</v>
      </c>
      <c r="H3924" s="1">
        <f t="shared" si="343"/>
        <v>1</v>
      </c>
      <c r="I3924" s="1">
        <f t="shared" si="342"/>
        <v>1</v>
      </c>
    </row>
    <row r="3925" spans="1:9" x14ac:dyDescent="0.35">
      <c r="A3925" s="321">
        <f t="shared" si="345"/>
        <v>42167.041666657235</v>
      </c>
      <c r="B3925" s="303"/>
      <c r="C3925" s="303">
        <v>3890</v>
      </c>
      <c r="D3925" s="304">
        <f>INDEX(Method_calculation!$J$161:$L$184,Output_interface!I3925,Output_interface!H3925)</f>
        <v>0</v>
      </c>
      <c r="E3925" s="304">
        <f>INDEX(Method_calculation!$J$194:$L$217,Output_interface!I3925,Output_interface!H3925)</f>
        <v>0</v>
      </c>
      <c r="G3925" s="1">
        <f>VLOOKUP(A3925+1/48,Interface!$B$118:$D$483,3)</f>
        <v>5</v>
      </c>
      <c r="H3925" s="1">
        <f t="shared" si="343"/>
        <v>1</v>
      </c>
      <c r="I3925" s="1">
        <f t="shared" si="342"/>
        <v>2</v>
      </c>
    </row>
    <row r="3926" spans="1:9" x14ac:dyDescent="0.35">
      <c r="A3926" s="321">
        <f t="shared" si="345"/>
        <v>42167.083333323899</v>
      </c>
      <c r="B3926" s="303"/>
      <c r="C3926" s="303">
        <v>3891</v>
      </c>
      <c r="D3926" s="304">
        <f>INDEX(Method_calculation!$J$161:$L$184,Output_interface!I3926,Output_interface!H3926)</f>
        <v>0</v>
      </c>
      <c r="E3926" s="304">
        <f>INDEX(Method_calculation!$J$194:$L$217,Output_interface!I3926,Output_interface!H3926)</f>
        <v>0</v>
      </c>
      <c r="G3926" s="1">
        <f>VLOOKUP(A3926+1/48,Interface!$B$118:$D$483,3)</f>
        <v>5</v>
      </c>
      <c r="H3926" s="1">
        <f t="shared" si="343"/>
        <v>1</v>
      </c>
      <c r="I3926" s="1">
        <f t="shared" si="342"/>
        <v>3</v>
      </c>
    </row>
    <row r="3927" spans="1:9" x14ac:dyDescent="0.35">
      <c r="A3927" s="321">
        <f t="shared" si="345"/>
        <v>42167.124999990563</v>
      </c>
      <c r="B3927" s="303"/>
      <c r="C3927" s="303">
        <v>3892</v>
      </c>
      <c r="D3927" s="304">
        <f>INDEX(Method_calculation!$J$161:$L$184,Output_interface!I3927,Output_interface!H3927)</f>
        <v>0</v>
      </c>
      <c r="E3927" s="304">
        <f>INDEX(Method_calculation!$J$194:$L$217,Output_interface!I3927,Output_interface!H3927)</f>
        <v>0</v>
      </c>
      <c r="G3927" s="1">
        <f>VLOOKUP(A3927+1/48,Interface!$B$118:$D$483,3)</f>
        <v>5</v>
      </c>
      <c r="H3927" s="1">
        <f t="shared" si="343"/>
        <v>1</v>
      </c>
      <c r="I3927" s="1">
        <f t="shared" si="342"/>
        <v>4</v>
      </c>
    </row>
    <row r="3928" spans="1:9" x14ac:dyDescent="0.35">
      <c r="A3928" s="321">
        <f t="shared" si="345"/>
        <v>42167.166666657227</v>
      </c>
      <c r="B3928" s="303"/>
      <c r="C3928" s="303">
        <v>3893</v>
      </c>
      <c r="D3928" s="304">
        <f>INDEX(Method_calculation!$J$161:$L$184,Output_interface!I3928,Output_interface!H3928)</f>
        <v>0</v>
      </c>
      <c r="E3928" s="304">
        <f>INDEX(Method_calculation!$J$194:$L$217,Output_interface!I3928,Output_interface!H3928)</f>
        <v>0</v>
      </c>
      <c r="G3928" s="1">
        <f>VLOOKUP(A3928+1/48,Interface!$B$118:$D$483,3)</f>
        <v>5</v>
      </c>
      <c r="H3928" s="1">
        <f t="shared" si="343"/>
        <v>1</v>
      </c>
      <c r="I3928" s="1">
        <f t="shared" si="342"/>
        <v>5</v>
      </c>
    </row>
    <row r="3929" spans="1:9" x14ac:dyDescent="0.35">
      <c r="A3929" s="321">
        <f t="shared" si="345"/>
        <v>42167.208333323892</v>
      </c>
      <c r="B3929" s="303"/>
      <c r="C3929" s="303">
        <v>3894</v>
      </c>
      <c r="D3929" s="304">
        <f>INDEX(Method_calculation!$J$161:$L$184,Output_interface!I3929,Output_interface!H3929)</f>
        <v>0</v>
      </c>
      <c r="E3929" s="304">
        <f>INDEX(Method_calculation!$J$194:$L$217,Output_interface!I3929,Output_interface!H3929)</f>
        <v>0</v>
      </c>
      <c r="G3929" s="1">
        <f>VLOOKUP(A3929+1/48,Interface!$B$118:$D$483,3)</f>
        <v>5</v>
      </c>
      <c r="H3929" s="1">
        <f t="shared" si="343"/>
        <v>1</v>
      </c>
      <c r="I3929" s="1">
        <f t="shared" si="342"/>
        <v>6</v>
      </c>
    </row>
    <row r="3930" spans="1:9" x14ac:dyDescent="0.35">
      <c r="A3930" s="321">
        <f t="shared" si="345"/>
        <v>42167.249999990556</v>
      </c>
      <c r="B3930" s="303"/>
      <c r="C3930" s="303">
        <v>3895</v>
      </c>
      <c r="D3930" s="304">
        <f>INDEX(Method_calculation!$J$161:$L$184,Output_interface!I3930,Output_interface!H3930)</f>
        <v>0</v>
      </c>
      <c r="E3930" s="304">
        <f>INDEX(Method_calculation!$J$194:$L$217,Output_interface!I3930,Output_interface!H3930)</f>
        <v>0</v>
      </c>
      <c r="G3930" s="1">
        <f>VLOOKUP(A3930+1/48,Interface!$B$118:$D$483,3)</f>
        <v>5</v>
      </c>
      <c r="H3930" s="1">
        <f t="shared" si="343"/>
        <v>1</v>
      </c>
      <c r="I3930" s="1">
        <f t="shared" si="342"/>
        <v>7</v>
      </c>
    </row>
    <row r="3931" spans="1:9" x14ac:dyDescent="0.35">
      <c r="A3931" s="321">
        <f t="shared" si="345"/>
        <v>42167.29166665722</v>
      </c>
      <c r="B3931" s="303"/>
      <c r="C3931" s="303">
        <v>3896</v>
      </c>
      <c r="D3931" s="304">
        <f>INDEX(Method_calculation!$J$161:$L$184,Output_interface!I3931,Output_interface!H3931)</f>
        <v>0</v>
      </c>
      <c r="E3931" s="304">
        <f>INDEX(Method_calculation!$J$194:$L$217,Output_interface!I3931,Output_interface!H3931)</f>
        <v>0</v>
      </c>
      <c r="G3931" s="1">
        <f>VLOOKUP(A3931+1/48,Interface!$B$118:$D$483,3)</f>
        <v>5</v>
      </c>
      <c r="H3931" s="1">
        <f t="shared" si="343"/>
        <v>1</v>
      </c>
      <c r="I3931" s="1">
        <f t="shared" si="342"/>
        <v>8</v>
      </c>
    </row>
    <row r="3932" spans="1:9" x14ac:dyDescent="0.35">
      <c r="A3932" s="321">
        <f t="shared" si="345"/>
        <v>42167.333333323884</v>
      </c>
      <c r="B3932" s="303"/>
      <c r="C3932" s="303">
        <v>3897</v>
      </c>
      <c r="D3932" s="304">
        <f>INDEX(Method_calculation!$J$161:$L$184,Output_interface!I3932,Output_interface!H3932)</f>
        <v>0</v>
      </c>
      <c r="E3932" s="304">
        <f>INDEX(Method_calculation!$J$194:$L$217,Output_interface!I3932,Output_interface!H3932)</f>
        <v>0</v>
      </c>
      <c r="G3932" s="1">
        <f>VLOOKUP(A3932+1/48,Interface!$B$118:$D$483,3)</f>
        <v>5</v>
      </c>
      <c r="H3932" s="1">
        <f t="shared" si="343"/>
        <v>1</v>
      </c>
      <c r="I3932" s="1">
        <f t="shared" si="342"/>
        <v>9</v>
      </c>
    </row>
    <row r="3933" spans="1:9" x14ac:dyDescent="0.35">
      <c r="A3933" s="321">
        <f t="shared" si="345"/>
        <v>42167.374999990549</v>
      </c>
      <c r="B3933" s="303"/>
      <c r="C3933" s="303">
        <v>3898</v>
      </c>
      <c r="D3933" s="304">
        <f>INDEX(Method_calculation!$J$161:$L$184,Output_interface!I3933,Output_interface!H3933)</f>
        <v>0</v>
      </c>
      <c r="E3933" s="304">
        <f>INDEX(Method_calculation!$J$194:$L$217,Output_interface!I3933,Output_interface!H3933)</f>
        <v>0</v>
      </c>
      <c r="G3933" s="1">
        <f>VLOOKUP(A3933+1/48,Interface!$B$118:$D$483,3)</f>
        <v>5</v>
      </c>
      <c r="H3933" s="1">
        <f t="shared" si="343"/>
        <v>1</v>
      </c>
      <c r="I3933" s="1">
        <f t="shared" si="342"/>
        <v>10</v>
      </c>
    </row>
    <row r="3934" spans="1:9" x14ac:dyDescent="0.35">
      <c r="A3934" s="321">
        <f t="shared" si="345"/>
        <v>42167.416666657213</v>
      </c>
      <c r="B3934" s="303"/>
      <c r="C3934" s="303">
        <v>3899</v>
      </c>
      <c r="D3934" s="304">
        <f>INDEX(Method_calculation!$J$161:$L$184,Output_interface!I3934,Output_interface!H3934)</f>
        <v>0</v>
      </c>
      <c r="E3934" s="304">
        <f>INDEX(Method_calculation!$J$194:$L$217,Output_interface!I3934,Output_interface!H3934)</f>
        <v>0</v>
      </c>
      <c r="G3934" s="1">
        <f>VLOOKUP(A3934+1/48,Interface!$B$118:$D$483,3)</f>
        <v>5</v>
      </c>
      <c r="H3934" s="1">
        <f t="shared" si="343"/>
        <v>1</v>
      </c>
      <c r="I3934" s="1">
        <f t="shared" si="342"/>
        <v>11</v>
      </c>
    </row>
    <row r="3935" spans="1:9" x14ac:dyDescent="0.35">
      <c r="A3935" s="321">
        <f t="shared" si="345"/>
        <v>42167.458333323877</v>
      </c>
      <c r="B3935" s="303"/>
      <c r="C3935" s="303">
        <v>3900</v>
      </c>
      <c r="D3935" s="304">
        <f>INDEX(Method_calculation!$J$161:$L$184,Output_interface!I3935,Output_interface!H3935)</f>
        <v>0</v>
      </c>
      <c r="E3935" s="304">
        <f>INDEX(Method_calculation!$J$194:$L$217,Output_interface!I3935,Output_interface!H3935)</f>
        <v>0</v>
      </c>
      <c r="G3935" s="1">
        <f>VLOOKUP(A3935+1/48,Interface!$B$118:$D$483,3)</f>
        <v>5</v>
      </c>
      <c r="H3935" s="1">
        <f t="shared" si="343"/>
        <v>1</v>
      </c>
      <c r="I3935" s="1">
        <f t="shared" si="342"/>
        <v>12</v>
      </c>
    </row>
    <row r="3936" spans="1:9" x14ac:dyDescent="0.35">
      <c r="A3936" s="321">
        <f t="shared" si="345"/>
        <v>42167.499999990541</v>
      </c>
      <c r="B3936" s="303"/>
      <c r="C3936" s="303">
        <v>3901</v>
      </c>
      <c r="D3936" s="304">
        <f>INDEX(Method_calculation!$J$161:$L$184,Output_interface!I3936,Output_interface!H3936)</f>
        <v>0</v>
      </c>
      <c r="E3936" s="304">
        <f>INDEX(Method_calculation!$J$194:$L$217,Output_interface!I3936,Output_interface!H3936)</f>
        <v>0</v>
      </c>
      <c r="G3936" s="1">
        <f>VLOOKUP(A3936+1/48,Interface!$B$118:$D$483,3)</f>
        <v>5</v>
      </c>
      <c r="H3936" s="1">
        <f t="shared" si="343"/>
        <v>1</v>
      </c>
      <c r="I3936" s="1">
        <f t="shared" si="342"/>
        <v>13</v>
      </c>
    </row>
    <row r="3937" spans="1:9" x14ac:dyDescent="0.35">
      <c r="A3937" s="321">
        <f t="shared" si="345"/>
        <v>42167.541666657205</v>
      </c>
      <c r="B3937" s="303"/>
      <c r="C3937" s="303">
        <v>3902</v>
      </c>
      <c r="D3937" s="304">
        <f>INDEX(Method_calculation!$J$161:$L$184,Output_interface!I3937,Output_interface!H3937)</f>
        <v>0</v>
      </c>
      <c r="E3937" s="304">
        <f>INDEX(Method_calculation!$J$194:$L$217,Output_interface!I3937,Output_interface!H3937)</f>
        <v>0</v>
      </c>
      <c r="G3937" s="1">
        <f>VLOOKUP(A3937+1/48,Interface!$B$118:$D$483,3)</f>
        <v>5</v>
      </c>
      <c r="H3937" s="1">
        <f t="shared" si="343"/>
        <v>1</v>
      </c>
      <c r="I3937" s="1">
        <f t="shared" si="342"/>
        <v>14</v>
      </c>
    </row>
    <row r="3938" spans="1:9" x14ac:dyDescent="0.35">
      <c r="A3938" s="321">
        <f t="shared" si="345"/>
        <v>42167.58333332387</v>
      </c>
      <c r="B3938" s="303"/>
      <c r="C3938" s="303">
        <v>3903</v>
      </c>
      <c r="D3938" s="304">
        <f>INDEX(Method_calculation!$J$161:$L$184,Output_interface!I3938,Output_interface!H3938)</f>
        <v>0</v>
      </c>
      <c r="E3938" s="304">
        <f>INDEX(Method_calculation!$J$194:$L$217,Output_interface!I3938,Output_interface!H3938)</f>
        <v>0</v>
      </c>
      <c r="G3938" s="1">
        <f>VLOOKUP(A3938+1/48,Interface!$B$118:$D$483,3)</f>
        <v>5</v>
      </c>
      <c r="H3938" s="1">
        <f t="shared" si="343"/>
        <v>1</v>
      </c>
      <c r="I3938" s="1">
        <f t="shared" si="342"/>
        <v>15</v>
      </c>
    </row>
    <row r="3939" spans="1:9" x14ac:dyDescent="0.35">
      <c r="A3939" s="321">
        <f t="shared" si="345"/>
        <v>42167.624999990534</v>
      </c>
      <c r="B3939" s="303"/>
      <c r="C3939" s="303">
        <v>3904</v>
      </c>
      <c r="D3939" s="304">
        <f>INDEX(Method_calculation!$J$161:$L$184,Output_interface!I3939,Output_interface!H3939)</f>
        <v>0</v>
      </c>
      <c r="E3939" s="304">
        <f>INDEX(Method_calculation!$J$194:$L$217,Output_interface!I3939,Output_interface!H3939)</f>
        <v>0</v>
      </c>
      <c r="G3939" s="1">
        <f>VLOOKUP(A3939+1/48,Interface!$B$118:$D$483,3)</f>
        <v>5</v>
      </c>
      <c r="H3939" s="1">
        <f t="shared" si="343"/>
        <v>1</v>
      </c>
      <c r="I3939" s="1">
        <f t="shared" si="342"/>
        <v>16</v>
      </c>
    </row>
    <row r="3940" spans="1:9" x14ac:dyDescent="0.35">
      <c r="A3940" s="321">
        <f t="shared" si="345"/>
        <v>42167.666666657198</v>
      </c>
      <c r="B3940" s="303"/>
      <c r="C3940" s="303">
        <v>3905</v>
      </c>
      <c r="D3940" s="304">
        <f>INDEX(Method_calculation!$J$161:$L$184,Output_interface!I3940,Output_interface!H3940)</f>
        <v>0</v>
      </c>
      <c r="E3940" s="304">
        <f>INDEX(Method_calculation!$J$194:$L$217,Output_interface!I3940,Output_interface!H3940)</f>
        <v>0</v>
      </c>
      <c r="G3940" s="1">
        <f>VLOOKUP(A3940+1/48,Interface!$B$118:$D$483,3)</f>
        <v>5</v>
      </c>
      <c r="H3940" s="1">
        <f t="shared" si="343"/>
        <v>1</v>
      </c>
      <c r="I3940" s="1">
        <f t="shared" ref="I3940:I4003" si="347">MOD(C3940-1,24)+1</f>
        <v>17</v>
      </c>
    </row>
    <row r="3941" spans="1:9" x14ac:dyDescent="0.35">
      <c r="A3941" s="321">
        <f t="shared" si="345"/>
        <v>42167.708333323862</v>
      </c>
      <c r="B3941" s="303"/>
      <c r="C3941" s="303">
        <v>3906</v>
      </c>
      <c r="D3941" s="304">
        <f>INDEX(Method_calculation!$J$161:$L$184,Output_interface!I3941,Output_interface!H3941)</f>
        <v>0</v>
      </c>
      <c r="E3941" s="304">
        <f>INDEX(Method_calculation!$J$194:$L$217,Output_interface!I3941,Output_interface!H3941)</f>
        <v>0</v>
      </c>
      <c r="G3941" s="1">
        <f>VLOOKUP(A3941+1/48,Interface!$B$118:$D$483,3)</f>
        <v>5</v>
      </c>
      <c r="H3941" s="1">
        <f t="shared" ref="H3941:H4004" si="348">IF(G3941=7,3,IF(G3941=6,2,1))</f>
        <v>1</v>
      </c>
      <c r="I3941" s="1">
        <f t="shared" si="347"/>
        <v>18</v>
      </c>
    </row>
    <row r="3942" spans="1:9" x14ac:dyDescent="0.35">
      <c r="A3942" s="321">
        <f t="shared" si="345"/>
        <v>42167.749999990527</v>
      </c>
      <c r="B3942" s="303"/>
      <c r="C3942" s="303">
        <v>3907</v>
      </c>
      <c r="D3942" s="304">
        <f>INDEX(Method_calculation!$J$161:$L$184,Output_interface!I3942,Output_interface!H3942)</f>
        <v>0</v>
      </c>
      <c r="E3942" s="304">
        <f>INDEX(Method_calculation!$J$194:$L$217,Output_interface!I3942,Output_interface!H3942)</f>
        <v>0</v>
      </c>
      <c r="G3942" s="1">
        <f>VLOOKUP(A3942+1/48,Interface!$B$118:$D$483,3)</f>
        <v>5</v>
      </c>
      <c r="H3942" s="1">
        <f t="shared" si="348"/>
        <v>1</v>
      </c>
      <c r="I3942" s="1">
        <f t="shared" si="347"/>
        <v>19</v>
      </c>
    </row>
    <row r="3943" spans="1:9" x14ac:dyDescent="0.35">
      <c r="A3943" s="321">
        <f t="shared" si="345"/>
        <v>42167.791666657191</v>
      </c>
      <c r="B3943" s="303"/>
      <c r="C3943" s="303">
        <v>3908</v>
      </c>
      <c r="D3943" s="304">
        <f>INDEX(Method_calculation!$J$161:$L$184,Output_interface!I3943,Output_interface!H3943)</f>
        <v>0</v>
      </c>
      <c r="E3943" s="304">
        <f>INDEX(Method_calculation!$J$194:$L$217,Output_interface!I3943,Output_interface!H3943)</f>
        <v>0</v>
      </c>
      <c r="G3943" s="1">
        <f>VLOOKUP(A3943+1/48,Interface!$B$118:$D$483,3)</f>
        <v>5</v>
      </c>
      <c r="H3943" s="1">
        <f t="shared" si="348"/>
        <v>1</v>
      </c>
      <c r="I3943" s="1">
        <f t="shared" si="347"/>
        <v>20</v>
      </c>
    </row>
    <row r="3944" spans="1:9" x14ac:dyDescent="0.35">
      <c r="A3944" s="321">
        <f t="shared" si="345"/>
        <v>42167.833333323855</v>
      </c>
      <c r="B3944" s="303"/>
      <c r="C3944" s="303">
        <v>3909</v>
      </c>
      <c r="D3944" s="304">
        <f>INDEX(Method_calculation!$J$161:$L$184,Output_interface!I3944,Output_interface!H3944)</f>
        <v>0</v>
      </c>
      <c r="E3944" s="304">
        <f>INDEX(Method_calculation!$J$194:$L$217,Output_interface!I3944,Output_interface!H3944)</f>
        <v>0</v>
      </c>
      <c r="G3944" s="1">
        <f>VLOOKUP(A3944+1/48,Interface!$B$118:$D$483,3)</f>
        <v>5</v>
      </c>
      <c r="H3944" s="1">
        <f t="shared" si="348"/>
        <v>1</v>
      </c>
      <c r="I3944" s="1">
        <f t="shared" si="347"/>
        <v>21</v>
      </c>
    </row>
    <row r="3945" spans="1:9" x14ac:dyDescent="0.35">
      <c r="A3945" s="321">
        <f t="shared" si="345"/>
        <v>42167.874999990519</v>
      </c>
      <c r="B3945" s="303"/>
      <c r="C3945" s="303">
        <v>3910</v>
      </c>
      <c r="D3945" s="304">
        <f>INDEX(Method_calculation!$J$161:$L$184,Output_interface!I3945,Output_interface!H3945)</f>
        <v>0</v>
      </c>
      <c r="E3945" s="304">
        <f>INDEX(Method_calculation!$J$194:$L$217,Output_interface!I3945,Output_interface!H3945)</f>
        <v>0</v>
      </c>
      <c r="G3945" s="1">
        <f>VLOOKUP(A3945+1/48,Interface!$B$118:$D$483,3)</f>
        <v>5</v>
      </c>
      <c r="H3945" s="1">
        <f t="shared" si="348"/>
        <v>1</v>
      </c>
      <c r="I3945" s="1">
        <f t="shared" si="347"/>
        <v>22</v>
      </c>
    </row>
    <row r="3946" spans="1:9" x14ac:dyDescent="0.35">
      <c r="A3946" s="321">
        <f t="shared" si="345"/>
        <v>42167.916666657184</v>
      </c>
      <c r="B3946" s="303"/>
      <c r="C3946" s="303">
        <v>3911</v>
      </c>
      <c r="D3946" s="304">
        <f>INDEX(Method_calculation!$J$161:$L$184,Output_interface!I3946,Output_interface!H3946)</f>
        <v>0</v>
      </c>
      <c r="E3946" s="304">
        <f>INDEX(Method_calculation!$J$194:$L$217,Output_interface!I3946,Output_interface!H3946)</f>
        <v>0</v>
      </c>
      <c r="G3946" s="1">
        <f>VLOOKUP(A3946+1/48,Interface!$B$118:$D$483,3)</f>
        <v>5</v>
      </c>
      <c r="H3946" s="1">
        <f t="shared" si="348"/>
        <v>1</v>
      </c>
      <c r="I3946" s="1">
        <f t="shared" si="347"/>
        <v>23</v>
      </c>
    </row>
    <row r="3947" spans="1:9" x14ac:dyDescent="0.35">
      <c r="A3947" s="322">
        <f t="shared" si="345"/>
        <v>42167.958333323848</v>
      </c>
      <c r="B3947" s="306"/>
      <c r="C3947" s="306">
        <v>3912</v>
      </c>
      <c r="D3947" s="307">
        <f>INDEX(Method_calculation!$J$161:$L$184,Output_interface!I3947,Output_interface!H3947)</f>
        <v>0</v>
      </c>
      <c r="E3947" s="307">
        <f>INDEX(Method_calculation!$J$194:$L$217,Output_interface!I3947,Output_interface!H3947)</f>
        <v>0</v>
      </c>
      <c r="G3947" s="1">
        <f>VLOOKUP(A3947+1/48,Interface!$B$118:$D$483,3)</f>
        <v>5</v>
      </c>
      <c r="H3947" s="1">
        <f t="shared" si="348"/>
        <v>1</v>
      </c>
      <c r="I3947" s="1">
        <f t="shared" si="347"/>
        <v>24</v>
      </c>
    </row>
    <row r="3948" spans="1:9" x14ac:dyDescent="0.35">
      <c r="A3948" s="299">
        <f t="shared" si="345"/>
        <v>42167.999999990512</v>
      </c>
      <c r="B3948" s="300" t="str">
        <f t="shared" ref="B3948" si="349">INDEX($H$27:$H$29,H3948)</f>
        <v>Saturday</v>
      </c>
      <c r="C3948" s="300">
        <v>3913</v>
      </c>
      <c r="D3948" s="301">
        <f>INDEX(Method_calculation!$J$161:$L$184,Output_interface!I3948,Output_interface!H3948)</f>
        <v>0</v>
      </c>
      <c r="E3948" s="301">
        <f>INDEX(Method_calculation!$J$194:$L$217,Output_interface!I3948,Output_interface!H3948)</f>
        <v>0</v>
      </c>
      <c r="G3948" s="1">
        <f>VLOOKUP(A3948+1/48,Interface!$B$118:$D$483,3)</f>
        <v>6</v>
      </c>
      <c r="H3948" s="1">
        <f t="shared" si="348"/>
        <v>2</v>
      </c>
      <c r="I3948" s="1">
        <f t="shared" si="347"/>
        <v>1</v>
      </c>
    </row>
    <row r="3949" spans="1:9" x14ac:dyDescent="0.35">
      <c r="A3949" s="321">
        <f t="shared" si="345"/>
        <v>42168.041666657176</v>
      </c>
      <c r="B3949" s="303"/>
      <c r="C3949" s="303">
        <v>3914</v>
      </c>
      <c r="D3949" s="304">
        <f>INDEX(Method_calculation!$J$161:$L$184,Output_interface!I3949,Output_interface!H3949)</f>
        <v>0</v>
      </c>
      <c r="E3949" s="304">
        <f>INDEX(Method_calculation!$J$194:$L$217,Output_interface!I3949,Output_interface!H3949)</f>
        <v>0</v>
      </c>
      <c r="G3949" s="1">
        <f>VLOOKUP(A3949+1/48,Interface!$B$118:$D$483,3)</f>
        <v>6</v>
      </c>
      <c r="H3949" s="1">
        <f t="shared" si="348"/>
        <v>2</v>
      </c>
      <c r="I3949" s="1">
        <f t="shared" si="347"/>
        <v>2</v>
      </c>
    </row>
    <row r="3950" spans="1:9" x14ac:dyDescent="0.35">
      <c r="A3950" s="321">
        <f t="shared" si="345"/>
        <v>42168.083333323841</v>
      </c>
      <c r="B3950" s="303"/>
      <c r="C3950" s="303">
        <v>3915</v>
      </c>
      <c r="D3950" s="304">
        <f>INDEX(Method_calculation!$J$161:$L$184,Output_interface!I3950,Output_interface!H3950)</f>
        <v>0</v>
      </c>
      <c r="E3950" s="304">
        <f>INDEX(Method_calculation!$J$194:$L$217,Output_interface!I3950,Output_interface!H3950)</f>
        <v>0</v>
      </c>
      <c r="G3950" s="1">
        <f>VLOOKUP(A3950+1/48,Interface!$B$118:$D$483,3)</f>
        <v>6</v>
      </c>
      <c r="H3950" s="1">
        <f t="shared" si="348"/>
        <v>2</v>
      </c>
      <c r="I3950" s="1">
        <f t="shared" si="347"/>
        <v>3</v>
      </c>
    </row>
    <row r="3951" spans="1:9" x14ac:dyDescent="0.35">
      <c r="A3951" s="321">
        <f t="shared" si="345"/>
        <v>42168.124999990505</v>
      </c>
      <c r="B3951" s="303"/>
      <c r="C3951" s="303">
        <v>3916</v>
      </c>
      <c r="D3951" s="304">
        <f>INDEX(Method_calculation!$J$161:$L$184,Output_interface!I3951,Output_interface!H3951)</f>
        <v>0</v>
      </c>
      <c r="E3951" s="304">
        <f>INDEX(Method_calculation!$J$194:$L$217,Output_interface!I3951,Output_interface!H3951)</f>
        <v>0</v>
      </c>
      <c r="G3951" s="1">
        <f>VLOOKUP(A3951+1/48,Interface!$B$118:$D$483,3)</f>
        <v>6</v>
      </c>
      <c r="H3951" s="1">
        <f t="shared" si="348"/>
        <v>2</v>
      </c>
      <c r="I3951" s="1">
        <f t="shared" si="347"/>
        <v>4</v>
      </c>
    </row>
    <row r="3952" spans="1:9" x14ac:dyDescent="0.35">
      <c r="A3952" s="321">
        <f t="shared" si="345"/>
        <v>42168.166666657169</v>
      </c>
      <c r="B3952" s="303"/>
      <c r="C3952" s="303">
        <v>3917</v>
      </c>
      <c r="D3952" s="304">
        <f>INDEX(Method_calculation!$J$161:$L$184,Output_interface!I3952,Output_interface!H3952)</f>
        <v>0</v>
      </c>
      <c r="E3952" s="304">
        <f>INDEX(Method_calculation!$J$194:$L$217,Output_interface!I3952,Output_interface!H3952)</f>
        <v>0</v>
      </c>
      <c r="G3952" s="1">
        <f>VLOOKUP(A3952+1/48,Interface!$B$118:$D$483,3)</f>
        <v>6</v>
      </c>
      <c r="H3952" s="1">
        <f t="shared" si="348"/>
        <v>2</v>
      </c>
      <c r="I3952" s="1">
        <f t="shared" si="347"/>
        <v>5</v>
      </c>
    </row>
    <row r="3953" spans="1:9" x14ac:dyDescent="0.35">
      <c r="A3953" s="321">
        <f t="shared" si="345"/>
        <v>42168.208333323833</v>
      </c>
      <c r="B3953" s="303"/>
      <c r="C3953" s="303">
        <v>3918</v>
      </c>
      <c r="D3953" s="304">
        <f>INDEX(Method_calculation!$J$161:$L$184,Output_interface!I3953,Output_interface!H3953)</f>
        <v>0</v>
      </c>
      <c r="E3953" s="304">
        <f>INDEX(Method_calculation!$J$194:$L$217,Output_interface!I3953,Output_interface!H3953)</f>
        <v>0</v>
      </c>
      <c r="G3953" s="1">
        <f>VLOOKUP(A3953+1/48,Interface!$B$118:$D$483,3)</f>
        <v>6</v>
      </c>
      <c r="H3953" s="1">
        <f t="shared" si="348"/>
        <v>2</v>
      </c>
      <c r="I3953" s="1">
        <f t="shared" si="347"/>
        <v>6</v>
      </c>
    </row>
    <row r="3954" spans="1:9" x14ac:dyDescent="0.35">
      <c r="A3954" s="321">
        <f t="shared" si="345"/>
        <v>42168.249999990498</v>
      </c>
      <c r="B3954" s="303"/>
      <c r="C3954" s="303">
        <v>3919</v>
      </c>
      <c r="D3954" s="304">
        <f>INDEX(Method_calculation!$J$161:$L$184,Output_interface!I3954,Output_interface!H3954)</f>
        <v>0</v>
      </c>
      <c r="E3954" s="304">
        <f>INDEX(Method_calculation!$J$194:$L$217,Output_interface!I3954,Output_interface!H3954)</f>
        <v>0</v>
      </c>
      <c r="G3954" s="1">
        <f>VLOOKUP(A3954+1/48,Interface!$B$118:$D$483,3)</f>
        <v>6</v>
      </c>
      <c r="H3954" s="1">
        <f t="shared" si="348"/>
        <v>2</v>
      </c>
      <c r="I3954" s="1">
        <f t="shared" si="347"/>
        <v>7</v>
      </c>
    </row>
    <row r="3955" spans="1:9" x14ac:dyDescent="0.35">
      <c r="A3955" s="321">
        <f t="shared" si="345"/>
        <v>42168.291666657162</v>
      </c>
      <c r="B3955" s="303"/>
      <c r="C3955" s="303">
        <v>3920</v>
      </c>
      <c r="D3955" s="304">
        <f>INDEX(Method_calculation!$J$161:$L$184,Output_interface!I3955,Output_interface!H3955)</f>
        <v>0</v>
      </c>
      <c r="E3955" s="304">
        <f>INDEX(Method_calculation!$J$194:$L$217,Output_interface!I3955,Output_interface!H3955)</f>
        <v>0</v>
      </c>
      <c r="G3955" s="1">
        <f>VLOOKUP(A3955+1/48,Interface!$B$118:$D$483,3)</f>
        <v>6</v>
      </c>
      <c r="H3955" s="1">
        <f t="shared" si="348"/>
        <v>2</v>
      </c>
      <c r="I3955" s="1">
        <f t="shared" si="347"/>
        <v>8</v>
      </c>
    </row>
    <row r="3956" spans="1:9" x14ac:dyDescent="0.35">
      <c r="A3956" s="321">
        <f t="shared" si="345"/>
        <v>42168.333333323826</v>
      </c>
      <c r="B3956" s="303"/>
      <c r="C3956" s="303">
        <v>3921</v>
      </c>
      <c r="D3956" s="304">
        <f>INDEX(Method_calculation!$J$161:$L$184,Output_interface!I3956,Output_interface!H3956)</f>
        <v>0</v>
      </c>
      <c r="E3956" s="304">
        <f>INDEX(Method_calculation!$J$194:$L$217,Output_interface!I3956,Output_interface!H3956)</f>
        <v>0</v>
      </c>
      <c r="G3956" s="1">
        <f>VLOOKUP(A3956+1/48,Interface!$B$118:$D$483,3)</f>
        <v>6</v>
      </c>
      <c r="H3956" s="1">
        <f t="shared" si="348"/>
        <v>2</v>
      </c>
      <c r="I3956" s="1">
        <f t="shared" si="347"/>
        <v>9</v>
      </c>
    </row>
    <row r="3957" spans="1:9" x14ac:dyDescent="0.35">
      <c r="A3957" s="321">
        <f t="shared" si="345"/>
        <v>42168.37499999049</v>
      </c>
      <c r="B3957" s="303"/>
      <c r="C3957" s="303">
        <v>3922</v>
      </c>
      <c r="D3957" s="304">
        <f>INDEX(Method_calculation!$J$161:$L$184,Output_interface!I3957,Output_interface!H3957)</f>
        <v>0</v>
      </c>
      <c r="E3957" s="304">
        <f>INDEX(Method_calculation!$J$194:$L$217,Output_interface!I3957,Output_interface!H3957)</f>
        <v>0</v>
      </c>
      <c r="G3957" s="1">
        <f>VLOOKUP(A3957+1/48,Interface!$B$118:$D$483,3)</f>
        <v>6</v>
      </c>
      <c r="H3957" s="1">
        <f t="shared" si="348"/>
        <v>2</v>
      </c>
      <c r="I3957" s="1">
        <f t="shared" si="347"/>
        <v>10</v>
      </c>
    </row>
    <row r="3958" spans="1:9" x14ac:dyDescent="0.35">
      <c r="A3958" s="321">
        <f t="shared" si="345"/>
        <v>42168.416666657155</v>
      </c>
      <c r="B3958" s="303"/>
      <c r="C3958" s="303">
        <v>3923</v>
      </c>
      <c r="D3958" s="304">
        <f>INDEX(Method_calculation!$J$161:$L$184,Output_interface!I3958,Output_interface!H3958)</f>
        <v>0</v>
      </c>
      <c r="E3958" s="304">
        <f>INDEX(Method_calculation!$J$194:$L$217,Output_interface!I3958,Output_interface!H3958)</f>
        <v>0</v>
      </c>
      <c r="G3958" s="1">
        <f>VLOOKUP(A3958+1/48,Interface!$B$118:$D$483,3)</f>
        <v>6</v>
      </c>
      <c r="H3958" s="1">
        <f t="shared" si="348"/>
        <v>2</v>
      </c>
      <c r="I3958" s="1">
        <f t="shared" si="347"/>
        <v>11</v>
      </c>
    </row>
    <row r="3959" spans="1:9" x14ac:dyDescent="0.35">
      <c r="A3959" s="321">
        <f t="shared" si="345"/>
        <v>42168.458333323819</v>
      </c>
      <c r="B3959" s="303"/>
      <c r="C3959" s="303">
        <v>3924</v>
      </c>
      <c r="D3959" s="304">
        <f>INDEX(Method_calculation!$J$161:$L$184,Output_interface!I3959,Output_interface!H3959)</f>
        <v>0</v>
      </c>
      <c r="E3959" s="304">
        <f>INDEX(Method_calculation!$J$194:$L$217,Output_interface!I3959,Output_interface!H3959)</f>
        <v>0</v>
      </c>
      <c r="G3959" s="1">
        <f>VLOOKUP(A3959+1/48,Interface!$B$118:$D$483,3)</f>
        <v>6</v>
      </c>
      <c r="H3959" s="1">
        <f t="shared" si="348"/>
        <v>2</v>
      </c>
      <c r="I3959" s="1">
        <f t="shared" si="347"/>
        <v>12</v>
      </c>
    </row>
    <row r="3960" spans="1:9" x14ac:dyDescent="0.35">
      <c r="A3960" s="321">
        <f t="shared" si="345"/>
        <v>42168.499999990483</v>
      </c>
      <c r="B3960" s="303"/>
      <c r="C3960" s="303">
        <v>3925</v>
      </c>
      <c r="D3960" s="304">
        <f>INDEX(Method_calculation!$J$161:$L$184,Output_interface!I3960,Output_interface!H3960)</f>
        <v>0</v>
      </c>
      <c r="E3960" s="304">
        <f>INDEX(Method_calculation!$J$194:$L$217,Output_interface!I3960,Output_interface!H3960)</f>
        <v>0</v>
      </c>
      <c r="G3960" s="1">
        <f>VLOOKUP(A3960+1/48,Interface!$B$118:$D$483,3)</f>
        <v>6</v>
      </c>
      <c r="H3960" s="1">
        <f t="shared" si="348"/>
        <v>2</v>
      </c>
      <c r="I3960" s="1">
        <f t="shared" si="347"/>
        <v>13</v>
      </c>
    </row>
    <row r="3961" spans="1:9" x14ac:dyDescent="0.35">
      <c r="A3961" s="321">
        <f t="shared" si="345"/>
        <v>42168.541666657147</v>
      </c>
      <c r="B3961" s="303"/>
      <c r="C3961" s="303">
        <v>3926</v>
      </c>
      <c r="D3961" s="304">
        <f>INDEX(Method_calculation!$J$161:$L$184,Output_interface!I3961,Output_interface!H3961)</f>
        <v>0</v>
      </c>
      <c r="E3961" s="304">
        <f>INDEX(Method_calculation!$J$194:$L$217,Output_interface!I3961,Output_interface!H3961)</f>
        <v>0</v>
      </c>
      <c r="G3961" s="1">
        <f>VLOOKUP(A3961+1/48,Interface!$B$118:$D$483,3)</f>
        <v>6</v>
      </c>
      <c r="H3961" s="1">
        <f t="shared" si="348"/>
        <v>2</v>
      </c>
      <c r="I3961" s="1">
        <f t="shared" si="347"/>
        <v>14</v>
      </c>
    </row>
    <row r="3962" spans="1:9" x14ac:dyDescent="0.35">
      <c r="A3962" s="321">
        <f t="shared" si="345"/>
        <v>42168.583333323812</v>
      </c>
      <c r="B3962" s="303"/>
      <c r="C3962" s="303">
        <v>3927</v>
      </c>
      <c r="D3962" s="304">
        <f>INDEX(Method_calculation!$J$161:$L$184,Output_interface!I3962,Output_interface!H3962)</f>
        <v>0</v>
      </c>
      <c r="E3962" s="304">
        <f>INDEX(Method_calculation!$J$194:$L$217,Output_interface!I3962,Output_interface!H3962)</f>
        <v>0</v>
      </c>
      <c r="G3962" s="1">
        <f>VLOOKUP(A3962+1/48,Interface!$B$118:$D$483,3)</f>
        <v>6</v>
      </c>
      <c r="H3962" s="1">
        <f t="shared" si="348"/>
        <v>2</v>
      </c>
      <c r="I3962" s="1">
        <f t="shared" si="347"/>
        <v>15</v>
      </c>
    </row>
    <row r="3963" spans="1:9" x14ac:dyDescent="0.35">
      <c r="A3963" s="321">
        <f t="shared" si="345"/>
        <v>42168.624999990476</v>
      </c>
      <c r="B3963" s="303"/>
      <c r="C3963" s="303">
        <v>3928</v>
      </c>
      <c r="D3963" s="304">
        <f>INDEX(Method_calculation!$J$161:$L$184,Output_interface!I3963,Output_interface!H3963)</f>
        <v>0</v>
      </c>
      <c r="E3963" s="304">
        <f>INDEX(Method_calculation!$J$194:$L$217,Output_interface!I3963,Output_interface!H3963)</f>
        <v>0</v>
      </c>
      <c r="G3963" s="1">
        <f>VLOOKUP(A3963+1/48,Interface!$B$118:$D$483,3)</f>
        <v>6</v>
      </c>
      <c r="H3963" s="1">
        <f t="shared" si="348"/>
        <v>2</v>
      </c>
      <c r="I3963" s="1">
        <f t="shared" si="347"/>
        <v>16</v>
      </c>
    </row>
    <row r="3964" spans="1:9" x14ac:dyDescent="0.35">
      <c r="A3964" s="321">
        <f t="shared" si="345"/>
        <v>42168.66666665714</v>
      </c>
      <c r="B3964" s="303"/>
      <c r="C3964" s="303">
        <v>3929</v>
      </c>
      <c r="D3964" s="304">
        <f>INDEX(Method_calculation!$J$161:$L$184,Output_interface!I3964,Output_interface!H3964)</f>
        <v>0</v>
      </c>
      <c r="E3964" s="304">
        <f>INDEX(Method_calculation!$J$194:$L$217,Output_interface!I3964,Output_interface!H3964)</f>
        <v>0</v>
      </c>
      <c r="G3964" s="1">
        <f>VLOOKUP(A3964+1/48,Interface!$B$118:$D$483,3)</f>
        <v>6</v>
      </c>
      <c r="H3964" s="1">
        <f t="shared" si="348"/>
        <v>2</v>
      </c>
      <c r="I3964" s="1">
        <f t="shared" si="347"/>
        <v>17</v>
      </c>
    </row>
    <row r="3965" spans="1:9" x14ac:dyDescent="0.35">
      <c r="A3965" s="321">
        <f t="shared" si="345"/>
        <v>42168.708333323804</v>
      </c>
      <c r="B3965" s="303"/>
      <c r="C3965" s="303">
        <v>3930</v>
      </c>
      <c r="D3965" s="304">
        <f>INDEX(Method_calculation!$J$161:$L$184,Output_interface!I3965,Output_interface!H3965)</f>
        <v>0</v>
      </c>
      <c r="E3965" s="304">
        <f>INDEX(Method_calculation!$J$194:$L$217,Output_interface!I3965,Output_interface!H3965)</f>
        <v>0</v>
      </c>
      <c r="G3965" s="1">
        <f>VLOOKUP(A3965+1/48,Interface!$B$118:$D$483,3)</f>
        <v>6</v>
      </c>
      <c r="H3965" s="1">
        <f t="shared" si="348"/>
        <v>2</v>
      </c>
      <c r="I3965" s="1">
        <f t="shared" si="347"/>
        <v>18</v>
      </c>
    </row>
    <row r="3966" spans="1:9" x14ac:dyDescent="0.35">
      <c r="A3966" s="321">
        <f t="shared" si="345"/>
        <v>42168.749999990468</v>
      </c>
      <c r="B3966" s="303"/>
      <c r="C3966" s="303">
        <v>3931</v>
      </c>
      <c r="D3966" s="304">
        <f>INDEX(Method_calculation!$J$161:$L$184,Output_interface!I3966,Output_interface!H3966)</f>
        <v>0</v>
      </c>
      <c r="E3966" s="304">
        <f>INDEX(Method_calculation!$J$194:$L$217,Output_interface!I3966,Output_interface!H3966)</f>
        <v>0</v>
      </c>
      <c r="G3966" s="1">
        <f>VLOOKUP(A3966+1/48,Interface!$B$118:$D$483,3)</f>
        <v>6</v>
      </c>
      <c r="H3966" s="1">
        <f t="shared" si="348"/>
        <v>2</v>
      </c>
      <c r="I3966" s="1">
        <f t="shared" si="347"/>
        <v>19</v>
      </c>
    </row>
    <row r="3967" spans="1:9" x14ac:dyDescent="0.35">
      <c r="A3967" s="321">
        <f t="shared" si="345"/>
        <v>42168.791666657133</v>
      </c>
      <c r="B3967" s="303"/>
      <c r="C3967" s="303">
        <v>3932</v>
      </c>
      <c r="D3967" s="304">
        <f>INDEX(Method_calculation!$J$161:$L$184,Output_interface!I3967,Output_interface!H3967)</f>
        <v>0</v>
      </c>
      <c r="E3967" s="304">
        <f>INDEX(Method_calculation!$J$194:$L$217,Output_interface!I3967,Output_interface!H3967)</f>
        <v>0</v>
      </c>
      <c r="G3967" s="1">
        <f>VLOOKUP(A3967+1/48,Interface!$B$118:$D$483,3)</f>
        <v>6</v>
      </c>
      <c r="H3967" s="1">
        <f t="shared" si="348"/>
        <v>2</v>
      </c>
      <c r="I3967" s="1">
        <f t="shared" si="347"/>
        <v>20</v>
      </c>
    </row>
    <row r="3968" spans="1:9" x14ac:dyDescent="0.35">
      <c r="A3968" s="321">
        <f t="shared" si="345"/>
        <v>42168.833333323797</v>
      </c>
      <c r="B3968" s="303"/>
      <c r="C3968" s="303">
        <v>3933</v>
      </c>
      <c r="D3968" s="304">
        <f>INDEX(Method_calculation!$J$161:$L$184,Output_interface!I3968,Output_interface!H3968)</f>
        <v>0</v>
      </c>
      <c r="E3968" s="304">
        <f>INDEX(Method_calculation!$J$194:$L$217,Output_interface!I3968,Output_interface!H3968)</f>
        <v>0</v>
      </c>
      <c r="G3968" s="1">
        <f>VLOOKUP(A3968+1/48,Interface!$B$118:$D$483,3)</f>
        <v>6</v>
      </c>
      <c r="H3968" s="1">
        <f t="shared" si="348"/>
        <v>2</v>
      </c>
      <c r="I3968" s="1">
        <f t="shared" si="347"/>
        <v>21</v>
      </c>
    </row>
    <row r="3969" spans="1:9" x14ac:dyDescent="0.35">
      <c r="A3969" s="321">
        <f t="shared" si="345"/>
        <v>42168.874999990461</v>
      </c>
      <c r="B3969" s="303"/>
      <c r="C3969" s="303">
        <v>3934</v>
      </c>
      <c r="D3969" s="304">
        <f>INDEX(Method_calculation!$J$161:$L$184,Output_interface!I3969,Output_interface!H3969)</f>
        <v>0</v>
      </c>
      <c r="E3969" s="304">
        <f>INDEX(Method_calculation!$J$194:$L$217,Output_interface!I3969,Output_interface!H3969)</f>
        <v>0</v>
      </c>
      <c r="G3969" s="1">
        <f>VLOOKUP(A3969+1/48,Interface!$B$118:$D$483,3)</f>
        <v>6</v>
      </c>
      <c r="H3969" s="1">
        <f t="shared" si="348"/>
        <v>2</v>
      </c>
      <c r="I3969" s="1">
        <f t="shared" si="347"/>
        <v>22</v>
      </c>
    </row>
    <row r="3970" spans="1:9" x14ac:dyDescent="0.35">
      <c r="A3970" s="321">
        <f t="shared" si="345"/>
        <v>42168.916666657125</v>
      </c>
      <c r="B3970" s="303"/>
      <c r="C3970" s="303">
        <v>3935</v>
      </c>
      <c r="D3970" s="304">
        <f>INDEX(Method_calculation!$J$161:$L$184,Output_interface!I3970,Output_interface!H3970)</f>
        <v>0</v>
      </c>
      <c r="E3970" s="304">
        <f>INDEX(Method_calculation!$J$194:$L$217,Output_interface!I3970,Output_interface!H3970)</f>
        <v>0</v>
      </c>
      <c r="G3970" s="1">
        <f>VLOOKUP(A3970+1/48,Interface!$B$118:$D$483,3)</f>
        <v>6</v>
      </c>
      <c r="H3970" s="1">
        <f t="shared" si="348"/>
        <v>2</v>
      </c>
      <c r="I3970" s="1">
        <f t="shared" si="347"/>
        <v>23</v>
      </c>
    </row>
    <row r="3971" spans="1:9" x14ac:dyDescent="0.35">
      <c r="A3971" s="322">
        <f t="shared" si="345"/>
        <v>42168.95833332379</v>
      </c>
      <c r="B3971" s="306"/>
      <c r="C3971" s="306">
        <v>3936</v>
      </c>
      <c r="D3971" s="307">
        <f>INDEX(Method_calculation!$J$161:$L$184,Output_interface!I3971,Output_interface!H3971)</f>
        <v>0</v>
      </c>
      <c r="E3971" s="307">
        <f>INDEX(Method_calculation!$J$194:$L$217,Output_interface!I3971,Output_interface!H3971)</f>
        <v>0</v>
      </c>
      <c r="G3971" s="1">
        <f>VLOOKUP(A3971+1/48,Interface!$B$118:$D$483,3)</f>
        <v>6</v>
      </c>
      <c r="H3971" s="1">
        <f t="shared" si="348"/>
        <v>2</v>
      </c>
      <c r="I3971" s="1">
        <f t="shared" si="347"/>
        <v>24</v>
      </c>
    </row>
    <row r="3972" spans="1:9" x14ac:dyDescent="0.35">
      <c r="A3972" s="299">
        <f t="shared" si="345"/>
        <v>42168.999999990454</v>
      </c>
      <c r="B3972" s="300" t="str">
        <f t="shared" ref="B3972" si="350">INDEX($H$27:$H$29,H3972)</f>
        <v>Holiday</v>
      </c>
      <c r="C3972" s="300">
        <v>3937</v>
      </c>
      <c r="D3972" s="301">
        <f>INDEX(Method_calculation!$J$161:$L$184,Output_interface!I3972,Output_interface!H3972)</f>
        <v>0</v>
      </c>
      <c r="E3972" s="301">
        <f>INDEX(Method_calculation!$J$194:$L$217,Output_interface!I3972,Output_interface!H3972)</f>
        <v>0</v>
      </c>
      <c r="G3972" s="1">
        <f>VLOOKUP(A3972+1/48,Interface!$B$118:$D$483,3)</f>
        <v>7</v>
      </c>
      <c r="H3972" s="1">
        <f t="shared" si="348"/>
        <v>3</v>
      </c>
      <c r="I3972" s="1">
        <f t="shared" si="347"/>
        <v>1</v>
      </c>
    </row>
    <row r="3973" spans="1:9" x14ac:dyDescent="0.35">
      <c r="A3973" s="321">
        <f t="shared" si="345"/>
        <v>42169.041666657118</v>
      </c>
      <c r="B3973" s="303"/>
      <c r="C3973" s="303">
        <v>3938</v>
      </c>
      <c r="D3973" s="304">
        <f>INDEX(Method_calculation!$J$161:$L$184,Output_interface!I3973,Output_interface!H3973)</f>
        <v>0</v>
      </c>
      <c r="E3973" s="304">
        <f>INDEX(Method_calculation!$J$194:$L$217,Output_interface!I3973,Output_interface!H3973)</f>
        <v>0</v>
      </c>
      <c r="G3973" s="1">
        <f>VLOOKUP(A3973+1/48,Interface!$B$118:$D$483,3)</f>
        <v>7</v>
      </c>
      <c r="H3973" s="1">
        <f t="shared" si="348"/>
        <v>3</v>
      </c>
      <c r="I3973" s="1">
        <f t="shared" si="347"/>
        <v>2</v>
      </c>
    </row>
    <row r="3974" spans="1:9" x14ac:dyDescent="0.35">
      <c r="A3974" s="321">
        <f t="shared" si="345"/>
        <v>42169.083333323782</v>
      </c>
      <c r="B3974" s="303"/>
      <c r="C3974" s="303">
        <v>3939</v>
      </c>
      <c r="D3974" s="304">
        <f>INDEX(Method_calculation!$J$161:$L$184,Output_interface!I3974,Output_interface!H3974)</f>
        <v>0</v>
      </c>
      <c r="E3974" s="304">
        <f>INDEX(Method_calculation!$J$194:$L$217,Output_interface!I3974,Output_interface!H3974)</f>
        <v>0</v>
      </c>
      <c r="G3974" s="1">
        <f>VLOOKUP(A3974+1/48,Interface!$B$118:$D$483,3)</f>
        <v>7</v>
      </c>
      <c r="H3974" s="1">
        <f t="shared" si="348"/>
        <v>3</v>
      </c>
      <c r="I3974" s="1">
        <f t="shared" si="347"/>
        <v>3</v>
      </c>
    </row>
    <row r="3975" spans="1:9" x14ac:dyDescent="0.35">
      <c r="A3975" s="321">
        <f t="shared" si="345"/>
        <v>42169.124999990447</v>
      </c>
      <c r="B3975" s="303"/>
      <c r="C3975" s="303">
        <v>3940</v>
      </c>
      <c r="D3975" s="304">
        <f>INDEX(Method_calculation!$J$161:$L$184,Output_interface!I3975,Output_interface!H3975)</f>
        <v>0</v>
      </c>
      <c r="E3975" s="304">
        <f>INDEX(Method_calculation!$J$194:$L$217,Output_interface!I3975,Output_interface!H3975)</f>
        <v>0</v>
      </c>
      <c r="G3975" s="1">
        <f>VLOOKUP(A3975+1/48,Interface!$B$118:$D$483,3)</f>
        <v>7</v>
      </c>
      <c r="H3975" s="1">
        <f t="shared" si="348"/>
        <v>3</v>
      </c>
      <c r="I3975" s="1">
        <f t="shared" si="347"/>
        <v>4</v>
      </c>
    </row>
    <row r="3976" spans="1:9" x14ac:dyDescent="0.35">
      <c r="A3976" s="321">
        <f t="shared" si="345"/>
        <v>42169.166666657111</v>
      </c>
      <c r="B3976" s="303"/>
      <c r="C3976" s="303">
        <v>3941</v>
      </c>
      <c r="D3976" s="304">
        <f>INDEX(Method_calculation!$J$161:$L$184,Output_interface!I3976,Output_interface!H3976)</f>
        <v>0</v>
      </c>
      <c r="E3976" s="304">
        <f>INDEX(Method_calculation!$J$194:$L$217,Output_interface!I3976,Output_interface!H3976)</f>
        <v>0</v>
      </c>
      <c r="G3976" s="1">
        <f>VLOOKUP(A3976+1/48,Interface!$B$118:$D$483,3)</f>
        <v>7</v>
      </c>
      <c r="H3976" s="1">
        <f t="shared" si="348"/>
        <v>3</v>
      </c>
      <c r="I3976" s="1">
        <f t="shared" si="347"/>
        <v>5</v>
      </c>
    </row>
    <row r="3977" spans="1:9" x14ac:dyDescent="0.35">
      <c r="A3977" s="321">
        <f t="shared" si="345"/>
        <v>42169.208333323775</v>
      </c>
      <c r="B3977" s="303"/>
      <c r="C3977" s="303">
        <v>3942</v>
      </c>
      <c r="D3977" s="304">
        <f>INDEX(Method_calculation!$J$161:$L$184,Output_interface!I3977,Output_interface!H3977)</f>
        <v>0</v>
      </c>
      <c r="E3977" s="304">
        <f>INDEX(Method_calculation!$J$194:$L$217,Output_interface!I3977,Output_interface!H3977)</f>
        <v>0</v>
      </c>
      <c r="G3977" s="1">
        <f>VLOOKUP(A3977+1/48,Interface!$B$118:$D$483,3)</f>
        <v>7</v>
      </c>
      <c r="H3977" s="1">
        <f t="shared" si="348"/>
        <v>3</v>
      </c>
      <c r="I3977" s="1">
        <f t="shared" si="347"/>
        <v>6</v>
      </c>
    </row>
    <row r="3978" spans="1:9" x14ac:dyDescent="0.35">
      <c r="A3978" s="321">
        <f t="shared" si="345"/>
        <v>42169.249999990439</v>
      </c>
      <c r="B3978" s="303"/>
      <c r="C3978" s="303">
        <v>3943</v>
      </c>
      <c r="D3978" s="304">
        <f>INDEX(Method_calculation!$J$161:$L$184,Output_interface!I3978,Output_interface!H3978)</f>
        <v>0</v>
      </c>
      <c r="E3978" s="304">
        <f>INDEX(Method_calculation!$J$194:$L$217,Output_interface!I3978,Output_interface!H3978)</f>
        <v>0</v>
      </c>
      <c r="G3978" s="1">
        <f>VLOOKUP(A3978+1/48,Interface!$B$118:$D$483,3)</f>
        <v>7</v>
      </c>
      <c r="H3978" s="1">
        <f t="shared" si="348"/>
        <v>3</v>
      </c>
      <c r="I3978" s="1">
        <f t="shared" si="347"/>
        <v>7</v>
      </c>
    </row>
    <row r="3979" spans="1:9" x14ac:dyDescent="0.35">
      <c r="A3979" s="321">
        <f t="shared" si="345"/>
        <v>42169.291666657104</v>
      </c>
      <c r="B3979" s="303"/>
      <c r="C3979" s="303">
        <v>3944</v>
      </c>
      <c r="D3979" s="304">
        <f>INDEX(Method_calculation!$J$161:$L$184,Output_interface!I3979,Output_interface!H3979)</f>
        <v>0</v>
      </c>
      <c r="E3979" s="304">
        <f>INDEX(Method_calculation!$J$194:$L$217,Output_interface!I3979,Output_interface!H3979)</f>
        <v>0</v>
      </c>
      <c r="G3979" s="1">
        <f>VLOOKUP(A3979+1/48,Interface!$B$118:$D$483,3)</f>
        <v>7</v>
      </c>
      <c r="H3979" s="1">
        <f t="shared" si="348"/>
        <v>3</v>
      </c>
      <c r="I3979" s="1">
        <f t="shared" si="347"/>
        <v>8</v>
      </c>
    </row>
    <row r="3980" spans="1:9" x14ac:dyDescent="0.35">
      <c r="A3980" s="321">
        <f t="shared" si="345"/>
        <v>42169.333333323768</v>
      </c>
      <c r="B3980" s="303"/>
      <c r="C3980" s="303">
        <v>3945</v>
      </c>
      <c r="D3980" s="304">
        <f>INDEX(Method_calculation!$J$161:$L$184,Output_interface!I3980,Output_interface!H3980)</f>
        <v>0</v>
      </c>
      <c r="E3980" s="304">
        <f>INDEX(Method_calculation!$J$194:$L$217,Output_interface!I3980,Output_interface!H3980)</f>
        <v>0</v>
      </c>
      <c r="G3980" s="1">
        <f>VLOOKUP(A3980+1/48,Interface!$B$118:$D$483,3)</f>
        <v>7</v>
      </c>
      <c r="H3980" s="1">
        <f t="shared" si="348"/>
        <v>3</v>
      </c>
      <c r="I3980" s="1">
        <f t="shared" si="347"/>
        <v>9</v>
      </c>
    </row>
    <row r="3981" spans="1:9" x14ac:dyDescent="0.35">
      <c r="A3981" s="321">
        <f t="shared" si="345"/>
        <v>42169.374999990432</v>
      </c>
      <c r="B3981" s="303"/>
      <c r="C3981" s="303">
        <v>3946</v>
      </c>
      <c r="D3981" s="304">
        <f>INDEX(Method_calculation!$J$161:$L$184,Output_interface!I3981,Output_interface!H3981)</f>
        <v>0</v>
      </c>
      <c r="E3981" s="304">
        <f>INDEX(Method_calculation!$J$194:$L$217,Output_interface!I3981,Output_interface!H3981)</f>
        <v>0</v>
      </c>
      <c r="G3981" s="1">
        <f>VLOOKUP(A3981+1/48,Interface!$B$118:$D$483,3)</f>
        <v>7</v>
      </c>
      <c r="H3981" s="1">
        <f t="shared" si="348"/>
        <v>3</v>
      </c>
      <c r="I3981" s="1">
        <f t="shared" si="347"/>
        <v>10</v>
      </c>
    </row>
    <row r="3982" spans="1:9" x14ac:dyDescent="0.35">
      <c r="A3982" s="321">
        <f t="shared" si="345"/>
        <v>42169.416666657096</v>
      </c>
      <c r="B3982" s="303"/>
      <c r="C3982" s="303">
        <v>3947</v>
      </c>
      <c r="D3982" s="304">
        <f>INDEX(Method_calculation!$J$161:$L$184,Output_interface!I3982,Output_interface!H3982)</f>
        <v>0</v>
      </c>
      <c r="E3982" s="304">
        <f>INDEX(Method_calculation!$J$194:$L$217,Output_interface!I3982,Output_interface!H3982)</f>
        <v>0</v>
      </c>
      <c r="G3982" s="1">
        <f>VLOOKUP(A3982+1/48,Interface!$B$118:$D$483,3)</f>
        <v>7</v>
      </c>
      <c r="H3982" s="1">
        <f t="shared" si="348"/>
        <v>3</v>
      </c>
      <c r="I3982" s="1">
        <f t="shared" si="347"/>
        <v>11</v>
      </c>
    </row>
    <row r="3983" spans="1:9" x14ac:dyDescent="0.35">
      <c r="A3983" s="321">
        <f t="shared" si="345"/>
        <v>42169.458333323761</v>
      </c>
      <c r="B3983" s="303"/>
      <c r="C3983" s="303">
        <v>3948</v>
      </c>
      <c r="D3983" s="304">
        <f>INDEX(Method_calculation!$J$161:$L$184,Output_interface!I3983,Output_interface!H3983)</f>
        <v>0</v>
      </c>
      <c r="E3983" s="304">
        <f>INDEX(Method_calculation!$J$194:$L$217,Output_interface!I3983,Output_interface!H3983)</f>
        <v>0</v>
      </c>
      <c r="G3983" s="1">
        <f>VLOOKUP(A3983+1/48,Interface!$B$118:$D$483,3)</f>
        <v>7</v>
      </c>
      <c r="H3983" s="1">
        <f t="shared" si="348"/>
        <v>3</v>
      </c>
      <c r="I3983" s="1">
        <f t="shared" si="347"/>
        <v>12</v>
      </c>
    </row>
    <row r="3984" spans="1:9" x14ac:dyDescent="0.35">
      <c r="A3984" s="321">
        <f t="shared" ref="A3984:A4047" si="351">+A3983+1/24</f>
        <v>42169.499999990425</v>
      </c>
      <c r="B3984" s="303"/>
      <c r="C3984" s="303">
        <v>3949</v>
      </c>
      <c r="D3984" s="304">
        <f>INDEX(Method_calculation!$J$161:$L$184,Output_interface!I3984,Output_interface!H3984)</f>
        <v>0</v>
      </c>
      <c r="E3984" s="304">
        <f>INDEX(Method_calculation!$J$194:$L$217,Output_interface!I3984,Output_interface!H3984)</f>
        <v>0</v>
      </c>
      <c r="G3984" s="1">
        <f>VLOOKUP(A3984+1/48,Interface!$B$118:$D$483,3)</f>
        <v>7</v>
      </c>
      <c r="H3984" s="1">
        <f t="shared" si="348"/>
        <v>3</v>
      </c>
      <c r="I3984" s="1">
        <f t="shared" si="347"/>
        <v>13</v>
      </c>
    </row>
    <row r="3985" spans="1:9" x14ac:dyDescent="0.35">
      <c r="A3985" s="321">
        <f t="shared" si="351"/>
        <v>42169.541666657089</v>
      </c>
      <c r="B3985" s="303"/>
      <c r="C3985" s="303">
        <v>3950</v>
      </c>
      <c r="D3985" s="304">
        <f>INDEX(Method_calculation!$J$161:$L$184,Output_interface!I3985,Output_interface!H3985)</f>
        <v>0</v>
      </c>
      <c r="E3985" s="304">
        <f>INDEX(Method_calculation!$J$194:$L$217,Output_interface!I3985,Output_interface!H3985)</f>
        <v>0</v>
      </c>
      <c r="G3985" s="1">
        <f>VLOOKUP(A3985+1/48,Interface!$B$118:$D$483,3)</f>
        <v>7</v>
      </c>
      <c r="H3985" s="1">
        <f t="shared" si="348"/>
        <v>3</v>
      </c>
      <c r="I3985" s="1">
        <f t="shared" si="347"/>
        <v>14</v>
      </c>
    </row>
    <row r="3986" spans="1:9" x14ac:dyDescent="0.35">
      <c r="A3986" s="321">
        <f t="shared" si="351"/>
        <v>42169.583333323753</v>
      </c>
      <c r="B3986" s="303"/>
      <c r="C3986" s="303">
        <v>3951</v>
      </c>
      <c r="D3986" s="304">
        <f>INDEX(Method_calculation!$J$161:$L$184,Output_interface!I3986,Output_interface!H3986)</f>
        <v>0</v>
      </c>
      <c r="E3986" s="304">
        <f>INDEX(Method_calculation!$J$194:$L$217,Output_interface!I3986,Output_interface!H3986)</f>
        <v>0</v>
      </c>
      <c r="G3986" s="1">
        <f>VLOOKUP(A3986+1/48,Interface!$B$118:$D$483,3)</f>
        <v>7</v>
      </c>
      <c r="H3986" s="1">
        <f t="shared" si="348"/>
        <v>3</v>
      </c>
      <c r="I3986" s="1">
        <f t="shared" si="347"/>
        <v>15</v>
      </c>
    </row>
    <row r="3987" spans="1:9" x14ac:dyDescent="0.35">
      <c r="A3987" s="321">
        <f t="shared" si="351"/>
        <v>42169.624999990418</v>
      </c>
      <c r="B3987" s="303"/>
      <c r="C3987" s="303">
        <v>3952</v>
      </c>
      <c r="D3987" s="304">
        <f>INDEX(Method_calculation!$J$161:$L$184,Output_interface!I3987,Output_interface!H3987)</f>
        <v>0</v>
      </c>
      <c r="E3987" s="304">
        <f>INDEX(Method_calculation!$J$194:$L$217,Output_interface!I3987,Output_interface!H3987)</f>
        <v>0</v>
      </c>
      <c r="G3987" s="1">
        <f>VLOOKUP(A3987+1/48,Interface!$B$118:$D$483,3)</f>
        <v>7</v>
      </c>
      <c r="H3987" s="1">
        <f t="shared" si="348"/>
        <v>3</v>
      </c>
      <c r="I3987" s="1">
        <f t="shared" si="347"/>
        <v>16</v>
      </c>
    </row>
    <row r="3988" spans="1:9" x14ac:dyDescent="0.35">
      <c r="A3988" s="321">
        <f t="shared" si="351"/>
        <v>42169.666666657082</v>
      </c>
      <c r="B3988" s="303"/>
      <c r="C3988" s="303">
        <v>3953</v>
      </c>
      <c r="D3988" s="304">
        <f>INDEX(Method_calculation!$J$161:$L$184,Output_interface!I3988,Output_interface!H3988)</f>
        <v>0</v>
      </c>
      <c r="E3988" s="304">
        <f>INDEX(Method_calculation!$J$194:$L$217,Output_interface!I3988,Output_interface!H3988)</f>
        <v>0</v>
      </c>
      <c r="G3988" s="1">
        <f>VLOOKUP(A3988+1/48,Interface!$B$118:$D$483,3)</f>
        <v>7</v>
      </c>
      <c r="H3988" s="1">
        <f t="shared" si="348"/>
        <v>3</v>
      </c>
      <c r="I3988" s="1">
        <f t="shared" si="347"/>
        <v>17</v>
      </c>
    </row>
    <row r="3989" spans="1:9" x14ac:dyDescent="0.35">
      <c r="A3989" s="321">
        <f t="shared" si="351"/>
        <v>42169.708333323746</v>
      </c>
      <c r="B3989" s="303"/>
      <c r="C3989" s="303">
        <v>3954</v>
      </c>
      <c r="D3989" s="304">
        <f>INDEX(Method_calculation!$J$161:$L$184,Output_interface!I3989,Output_interface!H3989)</f>
        <v>0</v>
      </c>
      <c r="E3989" s="304">
        <f>INDEX(Method_calculation!$J$194:$L$217,Output_interface!I3989,Output_interface!H3989)</f>
        <v>0</v>
      </c>
      <c r="G3989" s="1">
        <f>VLOOKUP(A3989+1/48,Interface!$B$118:$D$483,3)</f>
        <v>7</v>
      </c>
      <c r="H3989" s="1">
        <f t="shared" si="348"/>
        <v>3</v>
      </c>
      <c r="I3989" s="1">
        <f t="shared" si="347"/>
        <v>18</v>
      </c>
    </row>
    <row r="3990" spans="1:9" x14ac:dyDescent="0.35">
      <c r="A3990" s="321">
        <f t="shared" si="351"/>
        <v>42169.74999999041</v>
      </c>
      <c r="B3990" s="303"/>
      <c r="C3990" s="303">
        <v>3955</v>
      </c>
      <c r="D3990" s="304">
        <f>INDEX(Method_calculation!$J$161:$L$184,Output_interface!I3990,Output_interface!H3990)</f>
        <v>0</v>
      </c>
      <c r="E3990" s="304">
        <f>INDEX(Method_calculation!$J$194:$L$217,Output_interface!I3990,Output_interface!H3990)</f>
        <v>0</v>
      </c>
      <c r="G3990" s="1">
        <f>VLOOKUP(A3990+1/48,Interface!$B$118:$D$483,3)</f>
        <v>7</v>
      </c>
      <c r="H3990" s="1">
        <f t="shared" si="348"/>
        <v>3</v>
      </c>
      <c r="I3990" s="1">
        <f t="shared" si="347"/>
        <v>19</v>
      </c>
    </row>
    <row r="3991" spans="1:9" x14ac:dyDescent="0.35">
      <c r="A3991" s="321">
        <f t="shared" si="351"/>
        <v>42169.791666657075</v>
      </c>
      <c r="B3991" s="303"/>
      <c r="C3991" s="303">
        <v>3956</v>
      </c>
      <c r="D3991" s="304">
        <f>INDEX(Method_calculation!$J$161:$L$184,Output_interface!I3991,Output_interface!H3991)</f>
        <v>0</v>
      </c>
      <c r="E3991" s="304">
        <f>INDEX(Method_calculation!$J$194:$L$217,Output_interface!I3991,Output_interface!H3991)</f>
        <v>0</v>
      </c>
      <c r="G3991" s="1">
        <f>VLOOKUP(A3991+1/48,Interface!$B$118:$D$483,3)</f>
        <v>7</v>
      </c>
      <c r="H3991" s="1">
        <f t="shared" si="348"/>
        <v>3</v>
      </c>
      <c r="I3991" s="1">
        <f t="shared" si="347"/>
        <v>20</v>
      </c>
    </row>
    <row r="3992" spans="1:9" x14ac:dyDescent="0.35">
      <c r="A3992" s="321">
        <f t="shared" si="351"/>
        <v>42169.833333323739</v>
      </c>
      <c r="B3992" s="303"/>
      <c r="C3992" s="303">
        <v>3957</v>
      </c>
      <c r="D3992" s="304">
        <f>INDEX(Method_calculation!$J$161:$L$184,Output_interface!I3992,Output_interface!H3992)</f>
        <v>0</v>
      </c>
      <c r="E3992" s="304">
        <f>INDEX(Method_calculation!$J$194:$L$217,Output_interface!I3992,Output_interface!H3992)</f>
        <v>0</v>
      </c>
      <c r="G3992" s="1">
        <f>VLOOKUP(A3992+1/48,Interface!$B$118:$D$483,3)</f>
        <v>7</v>
      </c>
      <c r="H3992" s="1">
        <f t="shared" si="348"/>
        <v>3</v>
      </c>
      <c r="I3992" s="1">
        <f t="shared" si="347"/>
        <v>21</v>
      </c>
    </row>
    <row r="3993" spans="1:9" x14ac:dyDescent="0.35">
      <c r="A3993" s="321">
        <f t="shared" si="351"/>
        <v>42169.874999990403</v>
      </c>
      <c r="B3993" s="303"/>
      <c r="C3993" s="303">
        <v>3958</v>
      </c>
      <c r="D3993" s="304">
        <f>INDEX(Method_calculation!$J$161:$L$184,Output_interface!I3993,Output_interface!H3993)</f>
        <v>0</v>
      </c>
      <c r="E3993" s="304">
        <f>INDEX(Method_calculation!$J$194:$L$217,Output_interface!I3993,Output_interface!H3993)</f>
        <v>0</v>
      </c>
      <c r="G3993" s="1">
        <f>VLOOKUP(A3993+1/48,Interface!$B$118:$D$483,3)</f>
        <v>7</v>
      </c>
      <c r="H3993" s="1">
        <f t="shared" si="348"/>
        <v>3</v>
      </c>
      <c r="I3993" s="1">
        <f t="shared" si="347"/>
        <v>22</v>
      </c>
    </row>
    <row r="3994" spans="1:9" x14ac:dyDescent="0.35">
      <c r="A3994" s="321">
        <f t="shared" si="351"/>
        <v>42169.916666657067</v>
      </c>
      <c r="B3994" s="303"/>
      <c r="C3994" s="303">
        <v>3959</v>
      </c>
      <c r="D3994" s="304">
        <f>INDEX(Method_calculation!$J$161:$L$184,Output_interface!I3994,Output_interface!H3994)</f>
        <v>0</v>
      </c>
      <c r="E3994" s="304">
        <f>INDEX(Method_calculation!$J$194:$L$217,Output_interface!I3994,Output_interface!H3994)</f>
        <v>0</v>
      </c>
      <c r="G3994" s="1">
        <f>VLOOKUP(A3994+1/48,Interface!$B$118:$D$483,3)</f>
        <v>7</v>
      </c>
      <c r="H3994" s="1">
        <f t="shared" si="348"/>
        <v>3</v>
      </c>
      <c r="I3994" s="1">
        <f t="shared" si="347"/>
        <v>23</v>
      </c>
    </row>
    <row r="3995" spans="1:9" x14ac:dyDescent="0.35">
      <c r="A3995" s="322">
        <f t="shared" si="351"/>
        <v>42169.958333323731</v>
      </c>
      <c r="B3995" s="306"/>
      <c r="C3995" s="306">
        <v>3960</v>
      </c>
      <c r="D3995" s="307">
        <f>INDEX(Method_calculation!$J$161:$L$184,Output_interface!I3995,Output_interface!H3995)</f>
        <v>0</v>
      </c>
      <c r="E3995" s="307">
        <f>INDEX(Method_calculation!$J$194:$L$217,Output_interface!I3995,Output_interface!H3995)</f>
        <v>0</v>
      </c>
      <c r="G3995" s="1">
        <f>VLOOKUP(A3995+1/48,Interface!$B$118:$D$483,3)</f>
        <v>7</v>
      </c>
      <c r="H3995" s="1">
        <f t="shared" si="348"/>
        <v>3</v>
      </c>
      <c r="I3995" s="1">
        <f t="shared" si="347"/>
        <v>24</v>
      </c>
    </row>
    <row r="3996" spans="1:9" x14ac:dyDescent="0.35">
      <c r="A3996" s="299">
        <f t="shared" si="351"/>
        <v>42169.999999990396</v>
      </c>
      <c r="B3996" s="300" t="str">
        <f t="shared" ref="B3996" si="352">INDEX($H$27:$H$29,H3996)</f>
        <v>Workday</v>
      </c>
      <c r="C3996" s="300">
        <v>3961</v>
      </c>
      <c r="D3996" s="301">
        <f>INDEX(Method_calculation!$J$161:$L$184,Output_interface!I3996,Output_interface!H3996)</f>
        <v>0</v>
      </c>
      <c r="E3996" s="301">
        <f>INDEX(Method_calculation!$J$194:$L$217,Output_interface!I3996,Output_interface!H3996)</f>
        <v>0</v>
      </c>
      <c r="G3996" s="1">
        <f>VLOOKUP(A3996+1/48,Interface!$B$118:$D$483,3)</f>
        <v>1</v>
      </c>
      <c r="H3996" s="1">
        <f t="shared" si="348"/>
        <v>1</v>
      </c>
      <c r="I3996" s="1">
        <f t="shared" si="347"/>
        <v>1</v>
      </c>
    </row>
    <row r="3997" spans="1:9" x14ac:dyDescent="0.35">
      <c r="A3997" s="321">
        <f t="shared" si="351"/>
        <v>42170.04166665706</v>
      </c>
      <c r="B3997" s="303"/>
      <c r="C3997" s="303">
        <v>3962</v>
      </c>
      <c r="D3997" s="304">
        <f>INDEX(Method_calculation!$J$161:$L$184,Output_interface!I3997,Output_interface!H3997)</f>
        <v>0</v>
      </c>
      <c r="E3997" s="304">
        <f>INDEX(Method_calculation!$J$194:$L$217,Output_interface!I3997,Output_interface!H3997)</f>
        <v>0</v>
      </c>
      <c r="G3997" s="1">
        <f>VLOOKUP(A3997+1/48,Interface!$B$118:$D$483,3)</f>
        <v>1</v>
      </c>
      <c r="H3997" s="1">
        <f t="shared" si="348"/>
        <v>1</v>
      </c>
      <c r="I3997" s="1">
        <f t="shared" si="347"/>
        <v>2</v>
      </c>
    </row>
    <row r="3998" spans="1:9" x14ac:dyDescent="0.35">
      <c r="A3998" s="321">
        <f t="shared" si="351"/>
        <v>42170.083333323724</v>
      </c>
      <c r="B3998" s="303"/>
      <c r="C3998" s="303">
        <v>3963</v>
      </c>
      <c r="D3998" s="304">
        <f>INDEX(Method_calculation!$J$161:$L$184,Output_interface!I3998,Output_interface!H3998)</f>
        <v>0</v>
      </c>
      <c r="E3998" s="304">
        <f>INDEX(Method_calculation!$J$194:$L$217,Output_interface!I3998,Output_interface!H3998)</f>
        <v>0</v>
      </c>
      <c r="G3998" s="1">
        <f>VLOOKUP(A3998+1/48,Interface!$B$118:$D$483,3)</f>
        <v>1</v>
      </c>
      <c r="H3998" s="1">
        <f t="shared" si="348"/>
        <v>1</v>
      </c>
      <c r="I3998" s="1">
        <f t="shared" si="347"/>
        <v>3</v>
      </c>
    </row>
    <row r="3999" spans="1:9" x14ac:dyDescent="0.35">
      <c r="A3999" s="321">
        <f t="shared" si="351"/>
        <v>42170.124999990388</v>
      </c>
      <c r="B3999" s="303"/>
      <c r="C3999" s="303">
        <v>3964</v>
      </c>
      <c r="D3999" s="304">
        <f>INDEX(Method_calculation!$J$161:$L$184,Output_interface!I3999,Output_interface!H3999)</f>
        <v>0</v>
      </c>
      <c r="E3999" s="304">
        <f>INDEX(Method_calculation!$J$194:$L$217,Output_interface!I3999,Output_interface!H3999)</f>
        <v>0</v>
      </c>
      <c r="G3999" s="1">
        <f>VLOOKUP(A3999+1/48,Interface!$B$118:$D$483,3)</f>
        <v>1</v>
      </c>
      <c r="H3999" s="1">
        <f t="shared" si="348"/>
        <v>1</v>
      </c>
      <c r="I3999" s="1">
        <f t="shared" si="347"/>
        <v>4</v>
      </c>
    </row>
    <row r="4000" spans="1:9" x14ac:dyDescent="0.35">
      <c r="A4000" s="321">
        <f t="shared" si="351"/>
        <v>42170.166666657053</v>
      </c>
      <c r="B4000" s="303"/>
      <c r="C4000" s="303">
        <v>3965</v>
      </c>
      <c r="D4000" s="304">
        <f>INDEX(Method_calculation!$J$161:$L$184,Output_interface!I4000,Output_interface!H4000)</f>
        <v>0</v>
      </c>
      <c r="E4000" s="304">
        <f>INDEX(Method_calculation!$J$194:$L$217,Output_interface!I4000,Output_interface!H4000)</f>
        <v>0</v>
      </c>
      <c r="G4000" s="1">
        <f>VLOOKUP(A4000+1/48,Interface!$B$118:$D$483,3)</f>
        <v>1</v>
      </c>
      <c r="H4000" s="1">
        <f t="shared" si="348"/>
        <v>1</v>
      </c>
      <c r="I4000" s="1">
        <f t="shared" si="347"/>
        <v>5</v>
      </c>
    </row>
    <row r="4001" spans="1:9" x14ac:dyDescent="0.35">
      <c r="A4001" s="321">
        <f t="shared" si="351"/>
        <v>42170.208333323717</v>
      </c>
      <c r="B4001" s="303"/>
      <c r="C4001" s="303">
        <v>3966</v>
      </c>
      <c r="D4001" s="304">
        <f>INDEX(Method_calculation!$J$161:$L$184,Output_interface!I4001,Output_interface!H4001)</f>
        <v>0</v>
      </c>
      <c r="E4001" s="304">
        <f>INDEX(Method_calculation!$J$194:$L$217,Output_interface!I4001,Output_interface!H4001)</f>
        <v>0</v>
      </c>
      <c r="G4001" s="1">
        <f>VLOOKUP(A4001+1/48,Interface!$B$118:$D$483,3)</f>
        <v>1</v>
      </c>
      <c r="H4001" s="1">
        <f t="shared" si="348"/>
        <v>1</v>
      </c>
      <c r="I4001" s="1">
        <f t="shared" si="347"/>
        <v>6</v>
      </c>
    </row>
    <row r="4002" spans="1:9" x14ac:dyDescent="0.35">
      <c r="A4002" s="321">
        <f t="shared" si="351"/>
        <v>42170.249999990381</v>
      </c>
      <c r="B4002" s="303"/>
      <c r="C4002" s="303">
        <v>3967</v>
      </c>
      <c r="D4002" s="304">
        <f>INDEX(Method_calculation!$J$161:$L$184,Output_interface!I4002,Output_interface!H4002)</f>
        <v>0</v>
      </c>
      <c r="E4002" s="304">
        <f>INDEX(Method_calculation!$J$194:$L$217,Output_interface!I4002,Output_interface!H4002)</f>
        <v>0</v>
      </c>
      <c r="G4002" s="1">
        <f>VLOOKUP(A4002+1/48,Interface!$B$118:$D$483,3)</f>
        <v>1</v>
      </c>
      <c r="H4002" s="1">
        <f t="shared" si="348"/>
        <v>1</v>
      </c>
      <c r="I4002" s="1">
        <f t="shared" si="347"/>
        <v>7</v>
      </c>
    </row>
    <row r="4003" spans="1:9" x14ac:dyDescent="0.35">
      <c r="A4003" s="321">
        <f t="shared" si="351"/>
        <v>42170.291666657045</v>
      </c>
      <c r="B4003" s="303"/>
      <c r="C4003" s="303">
        <v>3968</v>
      </c>
      <c r="D4003" s="304">
        <f>INDEX(Method_calculation!$J$161:$L$184,Output_interface!I4003,Output_interface!H4003)</f>
        <v>0</v>
      </c>
      <c r="E4003" s="304">
        <f>INDEX(Method_calculation!$J$194:$L$217,Output_interface!I4003,Output_interface!H4003)</f>
        <v>0</v>
      </c>
      <c r="G4003" s="1">
        <f>VLOOKUP(A4003+1/48,Interface!$B$118:$D$483,3)</f>
        <v>1</v>
      </c>
      <c r="H4003" s="1">
        <f t="shared" si="348"/>
        <v>1</v>
      </c>
      <c r="I4003" s="1">
        <f t="shared" si="347"/>
        <v>8</v>
      </c>
    </row>
    <row r="4004" spans="1:9" x14ac:dyDescent="0.35">
      <c r="A4004" s="321">
        <f t="shared" si="351"/>
        <v>42170.33333332371</v>
      </c>
      <c r="B4004" s="303"/>
      <c r="C4004" s="303">
        <v>3969</v>
      </c>
      <c r="D4004" s="304">
        <f>INDEX(Method_calculation!$J$161:$L$184,Output_interface!I4004,Output_interface!H4004)</f>
        <v>0</v>
      </c>
      <c r="E4004" s="304">
        <f>INDEX(Method_calculation!$J$194:$L$217,Output_interface!I4004,Output_interface!H4004)</f>
        <v>0</v>
      </c>
      <c r="G4004" s="1">
        <f>VLOOKUP(A4004+1/48,Interface!$B$118:$D$483,3)</f>
        <v>1</v>
      </c>
      <c r="H4004" s="1">
        <f t="shared" si="348"/>
        <v>1</v>
      </c>
      <c r="I4004" s="1">
        <f t="shared" ref="I4004:I4067" si="353">MOD(C4004-1,24)+1</f>
        <v>9</v>
      </c>
    </row>
    <row r="4005" spans="1:9" x14ac:dyDescent="0.35">
      <c r="A4005" s="321">
        <f t="shared" si="351"/>
        <v>42170.374999990374</v>
      </c>
      <c r="B4005" s="303"/>
      <c r="C4005" s="303">
        <v>3970</v>
      </c>
      <c r="D4005" s="304">
        <f>INDEX(Method_calculation!$J$161:$L$184,Output_interface!I4005,Output_interface!H4005)</f>
        <v>0</v>
      </c>
      <c r="E4005" s="304">
        <f>INDEX(Method_calculation!$J$194:$L$217,Output_interface!I4005,Output_interface!H4005)</f>
        <v>0</v>
      </c>
      <c r="G4005" s="1">
        <f>VLOOKUP(A4005+1/48,Interface!$B$118:$D$483,3)</f>
        <v>1</v>
      </c>
      <c r="H4005" s="1">
        <f t="shared" ref="H4005:H4068" si="354">IF(G4005=7,3,IF(G4005=6,2,1))</f>
        <v>1</v>
      </c>
      <c r="I4005" s="1">
        <f t="shared" si="353"/>
        <v>10</v>
      </c>
    </row>
    <row r="4006" spans="1:9" x14ac:dyDescent="0.35">
      <c r="A4006" s="321">
        <f t="shared" si="351"/>
        <v>42170.416666657038</v>
      </c>
      <c r="B4006" s="303"/>
      <c r="C4006" s="303">
        <v>3971</v>
      </c>
      <c r="D4006" s="304">
        <f>INDEX(Method_calculation!$J$161:$L$184,Output_interface!I4006,Output_interface!H4006)</f>
        <v>0</v>
      </c>
      <c r="E4006" s="304">
        <f>INDEX(Method_calculation!$J$194:$L$217,Output_interface!I4006,Output_interface!H4006)</f>
        <v>0</v>
      </c>
      <c r="G4006" s="1">
        <f>VLOOKUP(A4006+1/48,Interface!$B$118:$D$483,3)</f>
        <v>1</v>
      </c>
      <c r="H4006" s="1">
        <f t="shared" si="354"/>
        <v>1</v>
      </c>
      <c r="I4006" s="1">
        <f t="shared" si="353"/>
        <v>11</v>
      </c>
    </row>
    <row r="4007" spans="1:9" x14ac:dyDescent="0.35">
      <c r="A4007" s="321">
        <f t="shared" si="351"/>
        <v>42170.458333323702</v>
      </c>
      <c r="B4007" s="303"/>
      <c r="C4007" s="303">
        <v>3972</v>
      </c>
      <c r="D4007" s="304">
        <f>INDEX(Method_calculation!$J$161:$L$184,Output_interface!I4007,Output_interface!H4007)</f>
        <v>0</v>
      </c>
      <c r="E4007" s="304">
        <f>INDEX(Method_calculation!$J$194:$L$217,Output_interface!I4007,Output_interface!H4007)</f>
        <v>0</v>
      </c>
      <c r="G4007" s="1">
        <f>VLOOKUP(A4007+1/48,Interface!$B$118:$D$483,3)</f>
        <v>1</v>
      </c>
      <c r="H4007" s="1">
        <f t="shared" si="354"/>
        <v>1</v>
      </c>
      <c r="I4007" s="1">
        <f t="shared" si="353"/>
        <v>12</v>
      </c>
    </row>
    <row r="4008" spans="1:9" x14ac:dyDescent="0.35">
      <c r="A4008" s="321">
        <f t="shared" si="351"/>
        <v>42170.499999990367</v>
      </c>
      <c r="B4008" s="303"/>
      <c r="C4008" s="303">
        <v>3973</v>
      </c>
      <c r="D4008" s="304">
        <f>INDEX(Method_calculation!$J$161:$L$184,Output_interface!I4008,Output_interface!H4008)</f>
        <v>0</v>
      </c>
      <c r="E4008" s="304">
        <f>INDEX(Method_calculation!$J$194:$L$217,Output_interface!I4008,Output_interface!H4008)</f>
        <v>0</v>
      </c>
      <c r="G4008" s="1">
        <f>VLOOKUP(A4008+1/48,Interface!$B$118:$D$483,3)</f>
        <v>1</v>
      </c>
      <c r="H4008" s="1">
        <f t="shared" si="354"/>
        <v>1</v>
      </c>
      <c r="I4008" s="1">
        <f t="shared" si="353"/>
        <v>13</v>
      </c>
    </row>
    <row r="4009" spans="1:9" x14ac:dyDescent="0.35">
      <c r="A4009" s="321">
        <f t="shared" si="351"/>
        <v>42170.541666657031</v>
      </c>
      <c r="B4009" s="303"/>
      <c r="C4009" s="303">
        <v>3974</v>
      </c>
      <c r="D4009" s="304">
        <f>INDEX(Method_calculation!$J$161:$L$184,Output_interface!I4009,Output_interface!H4009)</f>
        <v>0</v>
      </c>
      <c r="E4009" s="304">
        <f>INDEX(Method_calculation!$J$194:$L$217,Output_interface!I4009,Output_interface!H4009)</f>
        <v>0</v>
      </c>
      <c r="G4009" s="1">
        <f>VLOOKUP(A4009+1/48,Interface!$B$118:$D$483,3)</f>
        <v>1</v>
      </c>
      <c r="H4009" s="1">
        <f t="shared" si="354"/>
        <v>1</v>
      </c>
      <c r="I4009" s="1">
        <f t="shared" si="353"/>
        <v>14</v>
      </c>
    </row>
    <row r="4010" spans="1:9" x14ac:dyDescent="0.35">
      <c r="A4010" s="321">
        <f t="shared" si="351"/>
        <v>42170.583333323695</v>
      </c>
      <c r="B4010" s="303"/>
      <c r="C4010" s="303">
        <v>3975</v>
      </c>
      <c r="D4010" s="304">
        <f>INDEX(Method_calculation!$J$161:$L$184,Output_interface!I4010,Output_interface!H4010)</f>
        <v>0</v>
      </c>
      <c r="E4010" s="304">
        <f>INDEX(Method_calculation!$J$194:$L$217,Output_interface!I4010,Output_interface!H4010)</f>
        <v>0</v>
      </c>
      <c r="G4010" s="1">
        <f>VLOOKUP(A4010+1/48,Interface!$B$118:$D$483,3)</f>
        <v>1</v>
      </c>
      <c r="H4010" s="1">
        <f t="shared" si="354"/>
        <v>1</v>
      </c>
      <c r="I4010" s="1">
        <f t="shared" si="353"/>
        <v>15</v>
      </c>
    </row>
    <row r="4011" spans="1:9" x14ac:dyDescent="0.35">
      <c r="A4011" s="321">
        <f t="shared" si="351"/>
        <v>42170.624999990359</v>
      </c>
      <c r="B4011" s="303"/>
      <c r="C4011" s="303">
        <v>3976</v>
      </c>
      <c r="D4011" s="304">
        <f>INDEX(Method_calculation!$J$161:$L$184,Output_interface!I4011,Output_interface!H4011)</f>
        <v>0</v>
      </c>
      <c r="E4011" s="304">
        <f>INDEX(Method_calculation!$J$194:$L$217,Output_interface!I4011,Output_interface!H4011)</f>
        <v>0</v>
      </c>
      <c r="G4011" s="1">
        <f>VLOOKUP(A4011+1/48,Interface!$B$118:$D$483,3)</f>
        <v>1</v>
      </c>
      <c r="H4011" s="1">
        <f t="shared" si="354"/>
        <v>1</v>
      </c>
      <c r="I4011" s="1">
        <f t="shared" si="353"/>
        <v>16</v>
      </c>
    </row>
    <row r="4012" spans="1:9" x14ac:dyDescent="0.35">
      <c r="A4012" s="321">
        <f t="shared" si="351"/>
        <v>42170.666666657024</v>
      </c>
      <c r="B4012" s="303"/>
      <c r="C4012" s="303">
        <v>3977</v>
      </c>
      <c r="D4012" s="304">
        <f>INDEX(Method_calculation!$J$161:$L$184,Output_interface!I4012,Output_interface!H4012)</f>
        <v>0</v>
      </c>
      <c r="E4012" s="304">
        <f>INDEX(Method_calculation!$J$194:$L$217,Output_interface!I4012,Output_interface!H4012)</f>
        <v>0</v>
      </c>
      <c r="G4012" s="1">
        <f>VLOOKUP(A4012+1/48,Interface!$B$118:$D$483,3)</f>
        <v>1</v>
      </c>
      <c r="H4012" s="1">
        <f t="shared" si="354"/>
        <v>1</v>
      </c>
      <c r="I4012" s="1">
        <f t="shared" si="353"/>
        <v>17</v>
      </c>
    </row>
    <row r="4013" spans="1:9" x14ac:dyDescent="0.35">
      <c r="A4013" s="321">
        <f t="shared" si="351"/>
        <v>42170.708333323688</v>
      </c>
      <c r="B4013" s="303"/>
      <c r="C4013" s="303">
        <v>3978</v>
      </c>
      <c r="D4013" s="304">
        <f>INDEX(Method_calculation!$J$161:$L$184,Output_interface!I4013,Output_interface!H4013)</f>
        <v>0</v>
      </c>
      <c r="E4013" s="304">
        <f>INDEX(Method_calculation!$J$194:$L$217,Output_interface!I4013,Output_interface!H4013)</f>
        <v>0</v>
      </c>
      <c r="G4013" s="1">
        <f>VLOOKUP(A4013+1/48,Interface!$B$118:$D$483,3)</f>
        <v>1</v>
      </c>
      <c r="H4013" s="1">
        <f t="shared" si="354"/>
        <v>1</v>
      </c>
      <c r="I4013" s="1">
        <f t="shared" si="353"/>
        <v>18</v>
      </c>
    </row>
    <row r="4014" spans="1:9" x14ac:dyDescent="0.35">
      <c r="A4014" s="321">
        <f t="shared" si="351"/>
        <v>42170.749999990352</v>
      </c>
      <c r="B4014" s="303"/>
      <c r="C4014" s="303">
        <v>3979</v>
      </c>
      <c r="D4014" s="304">
        <f>INDEX(Method_calculation!$J$161:$L$184,Output_interface!I4014,Output_interface!H4014)</f>
        <v>0</v>
      </c>
      <c r="E4014" s="304">
        <f>INDEX(Method_calculation!$J$194:$L$217,Output_interface!I4014,Output_interface!H4014)</f>
        <v>0</v>
      </c>
      <c r="G4014" s="1">
        <f>VLOOKUP(A4014+1/48,Interface!$B$118:$D$483,3)</f>
        <v>1</v>
      </c>
      <c r="H4014" s="1">
        <f t="shared" si="354"/>
        <v>1</v>
      </c>
      <c r="I4014" s="1">
        <f t="shared" si="353"/>
        <v>19</v>
      </c>
    </row>
    <row r="4015" spans="1:9" x14ac:dyDescent="0.35">
      <c r="A4015" s="321">
        <f t="shared" si="351"/>
        <v>42170.791666657016</v>
      </c>
      <c r="B4015" s="303"/>
      <c r="C4015" s="303">
        <v>3980</v>
      </c>
      <c r="D4015" s="304">
        <f>INDEX(Method_calculation!$J$161:$L$184,Output_interface!I4015,Output_interface!H4015)</f>
        <v>0</v>
      </c>
      <c r="E4015" s="304">
        <f>INDEX(Method_calculation!$J$194:$L$217,Output_interface!I4015,Output_interface!H4015)</f>
        <v>0</v>
      </c>
      <c r="G4015" s="1">
        <f>VLOOKUP(A4015+1/48,Interface!$B$118:$D$483,3)</f>
        <v>1</v>
      </c>
      <c r="H4015" s="1">
        <f t="shared" si="354"/>
        <v>1</v>
      </c>
      <c r="I4015" s="1">
        <f t="shared" si="353"/>
        <v>20</v>
      </c>
    </row>
    <row r="4016" spans="1:9" x14ac:dyDescent="0.35">
      <c r="A4016" s="321">
        <f t="shared" si="351"/>
        <v>42170.833333323681</v>
      </c>
      <c r="B4016" s="303"/>
      <c r="C4016" s="303">
        <v>3981</v>
      </c>
      <c r="D4016" s="304">
        <f>INDEX(Method_calculation!$J$161:$L$184,Output_interface!I4016,Output_interface!H4016)</f>
        <v>0</v>
      </c>
      <c r="E4016" s="304">
        <f>INDEX(Method_calculation!$J$194:$L$217,Output_interface!I4016,Output_interface!H4016)</f>
        <v>0</v>
      </c>
      <c r="G4016" s="1">
        <f>VLOOKUP(A4016+1/48,Interface!$B$118:$D$483,3)</f>
        <v>1</v>
      </c>
      <c r="H4016" s="1">
        <f t="shared" si="354"/>
        <v>1</v>
      </c>
      <c r="I4016" s="1">
        <f t="shared" si="353"/>
        <v>21</v>
      </c>
    </row>
    <row r="4017" spans="1:9" x14ac:dyDescent="0.35">
      <c r="A4017" s="321">
        <f t="shared" si="351"/>
        <v>42170.874999990345</v>
      </c>
      <c r="B4017" s="303"/>
      <c r="C4017" s="303">
        <v>3982</v>
      </c>
      <c r="D4017" s="304">
        <f>INDEX(Method_calculation!$J$161:$L$184,Output_interface!I4017,Output_interface!H4017)</f>
        <v>0</v>
      </c>
      <c r="E4017" s="304">
        <f>INDEX(Method_calculation!$J$194:$L$217,Output_interface!I4017,Output_interface!H4017)</f>
        <v>0</v>
      </c>
      <c r="G4017" s="1">
        <f>VLOOKUP(A4017+1/48,Interface!$B$118:$D$483,3)</f>
        <v>1</v>
      </c>
      <c r="H4017" s="1">
        <f t="shared" si="354"/>
        <v>1</v>
      </c>
      <c r="I4017" s="1">
        <f t="shared" si="353"/>
        <v>22</v>
      </c>
    </row>
    <row r="4018" spans="1:9" x14ac:dyDescent="0.35">
      <c r="A4018" s="321">
        <f t="shared" si="351"/>
        <v>42170.916666657009</v>
      </c>
      <c r="B4018" s="303"/>
      <c r="C4018" s="303">
        <v>3983</v>
      </c>
      <c r="D4018" s="304">
        <f>INDEX(Method_calculation!$J$161:$L$184,Output_interface!I4018,Output_interface!H4018)</f>
        <v>0</v>
      </c>
      <c r="E4018" s="304">
        <f>INDEX(Method_calculation!$J$194:$L$217,Output_interface!I4018,Output_interface!H4018)</f>
        <v>0</v>
      </c>
      <c r="G4018" s="1">
        <f>VLOOKUP(A4018+1/48,Interface!$B$118:$D$483,3)</f>
        <v>1</v>
      </c>
      <c r="H4018" s="1">
        <f t="shared" si="354"/>
        <v>1</v>
      </c>
      <c r="I4018" s="1">
        <f t="shared" si="353"/>
        <v>23</v>
      </c>
    </row>
    <row r="4019" spans="1:9" x14ac:dyDescent="0.35">
      <c r="A4019" s="322">
        <f t="shared" si="351"/>
        <v>42170.958333323673</v>
      </c>
      <c r="B4019" s="306"/>
      <c r="C4019" s="306">
        <v>3984</v>
      </c>
      <c r="D4019" s="307">
        <f>INDEX(Method_calculation!$J$161:$L$184,Output_interface!I4019,Output_interface!H4019)</f>
        <v>0</v>
      </c>
      <c r="E4019" s="307">
        <f>INDEX(Method_calculation!$J$194:$L$217,Output_interface!I4019,Output_interface!H4019)</f>
        <v>0</v>
      </c>
      <c r="G4019" s="1">
        <f>VLOOKUP(A4019+1/48,Interface!$B$118:$D$483,3)</f>
        <v>1</v>
      </c>
      <c r="H4019" s="1">
        <f t="shared" si="354"/>
        <v>1</v>
      </c>
      <c r="I4019" s="1">
        <f t="shared" si="353"/>
        <v>24</v>
      </c>
    </row>
    <row r="4020" spans="1:9" x14ac:dyDescent="0.35">
      <c r="A4020" s="299">
        <f t="shared" si="351"/>
        <v>42170.999999990338</v>
      </c>
      <c r="B4020" s="300" t="str">
        <f t="shared" ref="B4020" si="355">INDEX($H$27:$H$29,H4020)</f>
        <v>Workday</v>
      </c>
      <c r="C4020" s="300">
        <v>3985</v>
      </c>
      <c r="D4020" s="301">
        <f>INDEX(Method_calculation!$J$161:$L$184,Output_interface!I4020,Output_interface!H4020)</f>
        <v>0</v>
      </c>
      <c r="E4020" s="301">
        <f>INDEX(Method_calculation!$J$194:$L$217,Output_interface!I4020,Output_interface!H4020)</f>
        <v>0</v>
      </c>
      <c r="G4020" s="1">
        <f>VLOOKUP(A4020+1/48,Interface!$B$118:$D$483,3)</f>
        <v>2</v>
      </c>
      <c r="H4020" s="1">
        <f t="shared" si="354"/>
        <v>1</v>
      </c>
      <c r="I4020" s="1">
        <f t="shared" si="353"/>
        <v>1</v>
      </c>
    </row>
    <row r="4021" spans="1:9" x14ac:dyDescent="0.35">
      <c r="A4021" s="321">
        <f t="shared" si="351"/>
        <v>42171.041666657002</v>
      </c>
      <c r="B4021" s="303"/>
      <c r="C4021" s="303">
        <v>3986</v>
      </c>
      <c r="D4021" s="304">
        <f>INDEX(Method_calculation!$J$161:$L$184,Output_interface!I4021,Output_interface!H4021)</f>
        <v>0</v>
      </c>
      <c r="E4021" s="304">
        <f>INDEX(Method_calculation!$J$194:$L$217,Output_interface!I4021,Output_interface!H4021)</f>
        <v>0</v>
      </c>
      <c r="G4021" s="1">
        <f>VLOOKUP(A4021+1/48,Interface!$B$118:$D$483,3)</f>
        <v>2</v>
      </c>
      <c r="H4021" s="1">
        <f t="shared" si="354"/>
        <v>1</v>
      </c>
      <c r="I4021" s="1">
        <f t="shared" si="353"/>
        <v>2</v>
      </c>
    </row>
    <row r="4022" spans="1:9" x14ac:dyDescent="0.35">
      <c r="A4022" s="321">
        <f t="shared" si="351"/>
        <v>42171.083333323666</v>
      </c>
      <c r="B4022" s="303"/>
      <c r="C4022" s="303">
        <v>3987</v>
      </c>
      <c r="D4022" s="304">
        <f>INDEX(Method_calculation!$J$161:$L$184,Output_interface!I4022,Output_interface!H4022)</f>
        <v>0</v>
      </c>
      <c r="E4022" s="304">
        <f>INDEX(Method_calculation!$J$194:$L$217,Output_interface!I4022,Output_interface!H4022)</f>
        <v>0</v>
      </c>
      <c r="G4022" s="1">
        <f>VLOOKUP(A4022+1/48,Interface!$B$118:$D$483,3)</f>
        <v>2</v>
      </c>
      <c r="H4022" s="1">
        <f t="shared" si="354"/>
        <v>1</v>
      </c>
      <c r="I4022" s="1">
        <f t="shared" si="353"/>
        <v>3</v>
      </c>
    </row>
    <row r="4023" spans="1:9" x14ac:dyDescent="0.35">
      <c r="A4023" s="321">
        <f t="shared" si="351"/>
        <v>42171.12499999033</v>
      </c>
      <c r="B4023" s="303"/>
      <c r="C4023" s="303">
        <v>3988</v>
      </c>
      <c r="D4023" s="304">
        <f>INDEX(Method_calculation!$J$161:$L$184,Output_interface!I4023,Output_interface!H4023)</f>
        <v>0</v>
      </c>
      <c r="E4023" s="304">
        <f>INDEX(Method_calculation!$J$194:$L$217,Output_interface!I4023,Output_interface!H4023)</f>
        <v>0</v>
      </c>
      <c r="G4023" s="1">
        <f>VLOOKUP(A4023+1/48,Interface!$B$118:$D$483,3)</f>
        <v>2</v>
      </c>
      <c r="H4023" s="1">
        <f t="shared" si="354"/>
        <v>1</v>
      </c>
      <c r="I4023" s="1">
        <f t="shared" si="353"/>
        <v>4</v>
      </c>
    </row>
    <row r="4024" spans="1:9" x14ac:dyDescent="0.35">
      <c r="A4024" s="321">
        <f t="shared" si="351"/>
        <v>42171.166666656994</v>
      </c>
      <c r="B4024" s="303"/>
      <c r="C4024" s="303">
        <v>3989</v>
      </c>
      <c r="D4024" s="304">
        <f>INDEX(Method_calculation!$J$161:$L$184,Output_interface!I4024,Output_interface!H4024)</f>
        <v>0</v>
      </c>
      <c r="E4024" s="304">
        <f>INDEX(Method_calculation!$J$194:$L$217,Output_interface!I4024,Output_interface!H4024)</f>
        <v>0</v>
      </c>
      <c r="G4024" s="1">
        <f>VLOOKUP(A4024+1/48,Interface!$B$118:$D$483,3)</f>
        <v>2</v>
      </c>
      <c r="H4024" s="1">
        <f t="shared" si="354"/>
        <v>1</v>
      </c>
      <c r="I4024" s="1">
        <f t="shared" si="353"/>
        <v>5</v>
      </c>
    </row>
    <row r="4025" spans="1:9" x14ac:dyDescent="0.35">
      <c r="A4025" s="321">
        <f t="shared" si="351"/>
        <v>42171.208333323659</v>
      </c>
      <c r="B4025" s="303"/>
      <c r="C4025" s="303">
        <v>3990</v>
      </c>
      <c r="D4025" s="304">
        <f>INDEX(Method_calculation!$J$161:$L$184,Output_interface!I4025,Output_interface!H4025)</f>
        <v>0</v>
      </c>
      <c r="E4025" s="304">
        <f>INDEX(Method_calculation!$J$194:$L$217,Output_interface!I4025,Output_interface!H4025)</f>
        <v>0</v>
      </c>
      <c r="G4025" s="1">
        <f>VLOOKUP(A4025+1/48,Interface!$B$118:$D$483,3)</f>
        <v>2</v>
      </c>
      <c r="H4025" s="1">
        <f t="shared" si="354"/>
        <v>1</v>
      </c>
      <c r="I4025" s="1">
        <f t="shared" si="353"/>
        <v>6</v>
      </c>
    </row>
    <row r="4026" spans="1:9" x14ac:dyDescent="0.35">
      <c r="A4026" s="321">
        <f t="shared" si="351"/>
        <v>42171.249999990323</v>
      </c>
      <c r="B4026" s="303"/>
      <c r="C4026" s="303">
        <v>3991</v>
      </c>
      <c r="D4026" s="304">
        <f>INDEX(Method_calculation!$J$161:$L$184,Output_interface!I4026,Output_interface!H4026)</f>
        <v>0</v>
      </c>
      <c r="E4026" s="304">
        <f>INDEX(Method_calculation!$J$194:$L$217,Output_interface!I4026,Output_interface!H4026)</f>
        <v>0</v>
      </c>
      <c r="G4026" s="1">
        <f>VLOOKUP(A4026+1/48,Interface!$B$118:$D$483,3)</f>
        <v>2</v>
      </c>
      <c r="H4026" s="1">
        <f t="shared" si="354"/>
        <v>1</v>
      </c>
      <c r="I4026" s="1">
        <f t="shared" si="353"/>
        <v>7</v>
      </c>
    </row>
    <row r="4027" spans="1:9" x14ac:dyDescent="0.35">
      <c r="A4027" s="321">
        <f t="shared" si="351"/>
        <v>42171.291666656987</v>
      </c>
      <c r="B4027" s="303"/>
      <c r="C4027" s="303">
        <v>3992</v>
      </c>
      <c r="D4027" s="304">
        <f>INDEX(Method_calculation!$J$161:$L$184,Output_interface!I4027,Output_interface!H4027)</f>
        <v>0</v>
      </c>
      <c r="E4027" s="304">
        <f>INDEX(Method_calculation!$J$194:$L$217,Output_interface!I4027,Output_interface!H4027)</f>
        <v>0</v>
      </c>
      <c r="G4027" s="1">
        <f>VLOOKUP(A4027+1/48,Interface!$B$118:$D$483,3)</f>
        <v>2</v>
      </c>
      <c r="H4027" s="1">
        <f t="shared" si="354"/>
        <v>1</v>
      </c>
      <c r="I4027" s="1">
        <f t="shared" si="353"/>
        <v>8</v>
      </c>
    </row>
    <row r="4028" spans="1:9" x14ac:dyDescent="0.35">
      <c r="A4028" s="321">
        <f t="shared" si="351"/>
        <v>42171.333333323651</v>
      </c>
      <c r="B4028" s="303"/>
      <c r="C4028" s="303">
        <v>3993</v>
      </c>
      <c r="D4028" s="304">
        <f>INDEX(Method_calculation!$J$161:$L$184,Output_interface!I4028,Output_interface!H4028)</f>
        <v>0</v>
      </c>
      <c r="E4028" s="304">
        <f>INDEX(Method_calculation!$J$194:$L$217,Output_interface!I4028,Output_interface!H4028)</f>
        <v>0</v>
      </c>
      <c r="G4028" s="1">
        <f>VLOOKUP(A4028+1/48,Interface!$B$118:$D$483,3)</f>
        <v>2</v>
      </c>
      <c r="H4028" s="1">
        <f t="shared" si="354"/>
        <v>1</v>
      </c>
      <c r="I4028" s="1">
        <f t="shared" si="353"/>
        <v>9</v>
      </c>
    </row>
    <row r="4029" spans="1:9" x14ac:dyDescent="0.35">
      <c r="A4029" s="321">
        <f t="shared" si="351"/>
        <v>42171.374999990316</v>
      </c>
      <c r="B4029" s="303"/>
      <c r="C4029" s="303">
        <v>3994</v>
      </c>
      <c r="D4029" s="304">
        <f>INDEX(Method_calculation!$J$161:$L$184,Output_interface!I4029,Output_interface!H4029)</f>
        <v>0</v>
      </c>
      <c r="E4029" s="304">
        <f>INDEX(Method_calculation!$J$194:$L$217,Output_interface!I4029,Output_interface!H4029)</f>
        <v>0</v>
      </c>
      <c r="G4029" s="1">
        <f>VLOOKUP(A4029+1/48,Interface!$B$118:$D$483,3)</f>
        <v>2</v>
      </c>
      <c r="H4029" s="1">
        <f t="shared" si="354"/>
        <v>1</v>
      </c>
      <c r="I4029" s="1">
        <f t="shared" si="353"/>
        <v>10</v>
      </c>
    </row>
    <row r="4030" spans="1:9" x14ac:dyDescent="0.35">
      <c r="A4030" s="321">
        <f t="shared" si="351"/>
        <v>42171.41666665698</v>
      </c>
      <c r="B4030" s="303"/>
      <c r="C4030" s="303">
        <v>3995</v>
      </c>
      <c r="D4030" s="304">
        <f>INDEX(Method_calculation!$J$161:$L$184,Output_interface!I4030,Output_interface!H4030)</f>
        <v>0</v>
      </c>
      <c r="E4030" s="304">
        <f>INDEX(Method_calculation!$J$194:$L$217,Output_interface!I4030,Output_interface!H4030)</f>
        <v>0</v>
      </c>
      <c r="G4030" s="1">
        <f>VLOOKUP(A4030+1/48,Interface!$B$118:$D$483,3)</f>
        <v>2</v>
      </c>
      <c r="H4030" s="1">
        <f t="shared" si="354"/>
        <v>1</v>
      </c>
      <c r="I4030" s="1">
        <f t="shared" si="353"/>
        <v>11</v>
      </c>
    </row>
    <row r="4031" spans="1:9" x14ac:dyDescent="0.35">
      <c r="A4031" s="321">
        <f t="shared" si="351"/>
        <v>42171.458333323644</v>
      </c>
      <c r="B4031" s="303"/>
      <c r="C4031" s="303">
        <v>3996</v>
      </c>
      <c r="D4031" s="304">
        <f>INDEX(Method_calculation!$J$161:$L$184,Output_interface!I4031,Output_interface!H4031)</f>
        <v>0</v>
      </c>
      <c r="E4031" s="304">
        <f>INDEX(Method_calculation!$J$194:$L$217,Output_interface!I4031,Output_interface!H4031)</f>
        <v>0</v>
      </c>
      <c r="G4031" s="1">
        <f>VLOOKUP(A4031+1/48,Interface!$B$118:$D$483,3)</f>
        <v>2</v>
      </c>
      <c r="H4031" s="1">
        <f t="shared" si="354"/>
        <v>1</v>
      </c>
      <c r="I4031" s="1">
        <f t="shared" si="353"/>
        <v>12</v>
      </c>
    </row>
    <row r="4032" spans="1:9" x14ac:dyDescent="0.35">
      <c r="A4032" s="321">
        <f t="shared" si="351"/>
        <v>42171.499999990308</v>
      </c>
      <c r="B4032" s="303"/>
      <c r="C4032" s="303">
        <v>3997</v>
      </c>
      <c r="D4032" s="304">
        <f>INDEX(Method_calculation!$J$161:$L$184,Output_interface!I4032,Output_interface!H4032)</f>
        <v>0</v>
      </c>
      <c r="E4032" s="304">
        <f>INDEX(Method_calculation!$J$194:$L$217,Output_interface!I4032,Output_interface!H4032)</f>
        <v>0</v>
      </c>
      <c r="G4032" s="1">
        <f>VLOOKUP(A4032+1/48,Interface!$B$118:$D$483,3)</f>
        <v>2</v>
      </c>
      <c r="H4032" s="1">
        <f t="shared" si="354"/>
        <v>1</v>
      </c>
      <c r="I4032" s="1">
        <f t="shared" si="353"/>
        <v>13</v>
      </c>
    </row>
    <row r="4033" spans="1:9" x14ac:dyDescent="0.35">
      <c r="A4033" s="321">
        <f t="shared" si="351"/>
        <v>42171.541666656973</v>
      </c>
      <c r="B4033" s="303"/>
      <c r="C4033" s="303">
        <v>3998</v>
      </c>
      <c r="D4033" s="304">
        <f>INDEX(Method_calculation!$J$161:$L$184,Output_interface!I4033,Output_interface!H4033)</f>
        <v>0</v>
      </c>
      <c r="E4033" s="304">
        <f>INDEX(Method_calculation!$J$194:$L$217,Output_interface!I4033,Output_interface!H4033)</f>
        <v>0</v>
      </c>
      <c r="G4033" s="1">
        <f>VLOOKUP(A4033+1/48,Interface!$B$118:$D$483,3)</f>
        <v>2</v>
      </c>
      <c r="H4033" s="1">
        <f t="shared" si="354"/>
        <v>1</v>
      </c>
      <c r="I4033" s="1">
        <f t="shared" si="353"/>
        <v>14</v>
      </c>
    </row>
    <row r="4034" spans="1:9" x14ac:dyDescent="0.35">
      <c r="A4034" s="321">
        <f t="shared" si="351"/>
        <v>42171.583333323637</v>
      </c>
      <c r="B4034" s="303"/>
      <c r="C4034" s="303">
        <v>3999</v>
      </c>
      <c r="D4034" s="304">
        <f>INDEX(Method_calculation!$J$161:$L$184,Output_interface!I4034,Output_interface!H4034)</f>
        <v>0</v>
      </c>
      <c r="E4034" s="304">
        <f>INDEX(Method_calculation!$J$194:$L$217,Output_interface!I4034,Output_interface!H4034)</f>
        <v>0</v>
      </c>
      <c r="G4034" s="1">
        <f>VLOOKUP(A4034+1/48,Interface!$B$118:$D$483,3)</f>
        <v>2</v>
      </c>
      <c r="H4034" s="1">
        <f t="shared" si="354"/>
        <v>1</v>
      </c>
      <c r="I4034" s="1">
        <f t="shared" si="353"/>
        <v>15</v>
      </c>
    </row>
    <row r="4035" spans="1:9" x14ac:dyDescent="0.35">
      <c r="A4035" s="321">
        <f t="shared" si="351"/>
        <v>42171.624999990301</v>
      </c>
      <c r="B4035" s="303"/>
      <c r="C4035" s="303">
        <v>4000</v>
      </c>
      <c r="D4035" s="304">
        <f>INDEX(Method_calculation!$J$161:$L$184,Output_interface!I4035,Output_interface!H4035)</f>
        <v>0</v>
      </c>
      <c r="E4035" s="304">
        <f>INDEX(Method_calculation!$J$194:$L$217,Output_interface!I4035,Output_interface!H4035)</f>
        <v>0</v>
      </c>
      <c r="G4035" s="1">
        <f>VLOOKUP(A4035+1/48,Interface!$B$118:$D$483,3)</f>
        <v>2</v>
      </c>
      <c r="H4035" s="1">
        <f t="shared" si="354"/>
        <v>1</v>
      </c>
      <c r="I4035" s="1">
        <f t="shared" si="353"/>
        <v>16</v>
      </c>
    </row>
    <row r="4036" spans="1:9" x14ac:dyDescent="0.35">
      <c r="A4036" s="321">
        <f t="shared" si="351"/>
        <v>42171.666666656965</v>
      </c>
      <c r="B4036" s="303"/>
      <c r="C4036" s="303">
        <v>4001</v>
      </c>
      <c r="D4036" s="304">
        <f>INDEX(Method_calculation!$J$161:$L$184,Output_interface!I4036,Output_interface!H4036)</f>
        <v>0</v>
      </c>
      <c r="E4036" s="304">
        <f>INDEX(Method_calculation!$J$194:$L$217,Output_interface!I4036,Output_interface!H4036)</f>
        <v>0</v>
      </c>
      <c r="G4036" s="1">
        <f>VLOOKUP(A4036+1/48,Interface!$B$118:$D$483,3)</f>
        <v>2</v>
      </c>
      <c r="H4036" s="1">
        <f t="shared" si="354"/>
        <v>1</v>
      </c>
      <c r="I4036" s="1">
        <f t="shared" si="353"/>
        <v>17</v>
      </c>
    </row>
    <row r="4037" spans="1:9" x14ac:dyDescent="0.35">
      <c r="A4037" s="321">
        <f t="shared" si="351"/>
        <v>42171.70833332363</v>
      </c>
      <c r="B4037" s="303"/>
      <c r="C4037" s="303">
        <v>4002</v>
      </c>
      <c r="D4037" s="304">
        <f>INDEX(Method_calculation!$J$161:$L$184,Output_interface!I4037,Output_interface!H4037)</f>
        <v>0</v>
      </c>
      <c r="E4037" s="304">
        <f>INDEX(Method_calculation!$J$194:$L$217,Output_interface!I4037,Output_interface!H4037)</f>
        <v>0</v>
      </c>
      <c r="G4037" s="1">
        <f>VLOOKUP(A4037+1/48,Interface!$B$118:$D$483,3)</f>
        <v>2</v>
      </c>
      <c r="H4037" s="1">
        <f t="shared" si="354"/>
        <v>1</v>
      </c>
      <c r="I4037" s="1">
        <f t="shared" si="353"/>
        <v>18</v>
      </c>
    </row>
    <row r="4038" spans="1:9" x14ac:dyDescent="0.35">
      <c r="A4038" s="321">
        <f t="shared" si="351"/>
        <v>42171.749999990294</v>
      </c>
      <c r="B4038" s="303"/>
      <c r="C4038" s="303">
        <v>4003</v>
      </c>
      <c r="D4038" s="304">
        <f>INDEX(Method_calculation!$J$161:$L$184,Output_interface!I4038,Output_interface!H4038)</f>
        <v>0</v>
      </c>
      <c r="E4038" s="304">
        <f>INDEX(Method_calculation!$J$194:$L$217,Output_interface!I4038,Output_interface!H4038)</f>
        <v>0</v>
      </c>
      <c r="G4038" s="1">
        <f>VLOOKUP(A4038+1/48,Interface!$B$118:$D$483,3)</f>
        <v>2</v>
      </c>
      <c r="H4038" s="1">
        <f t="shared" si="354"/>
        <v>1</v>
      </c>
      <c r="I4038" s="1">
        <f t="shared" si="353"/>
        <v>19</v>
      </c>
    </row>
    <row r="4039" spans="1:9" x14ac:dyDescent="0.35">
      <c r="A4039" s="321">
        <f t="shared" si="351"/>
        <v>42171.791666656958</v>
      </c>
      <c r="B4039" s="303"/>
      <c r="C4039" s="303">
        <v>4004</v>
      </c>
      <c r="D4039" s="304">
        <f>INDEX(Method_calculation!$J$161:$L$184,Output_interface!I4039,Output_interface!H4039)</f>
        <v>0</v>
      </c>
      <c r="E4039" s="304">
        <f>INDEX(Method_calculation!$J$194:$L$217,Output_interface!I4039,Output_interface!H4039)</f>
        <v>0</v>
      </c>
      <c r="G4039" s="1">
        <f>VLOOKUP(A4039+1/48,Interface!$B$118:$D$483,3)</f>
        <v>2</v>
      </c>
      <c r="H4039" s="1">
        <f t="shared" si="354"/>
        <v>1</v>
      </c>
      <c r="I4039" s="1">
        <f t="shared" si="353"/>
        <v>20</v>
      </c>
    </row>
    <row r="4040" spans="1:9" x14ac:dyDescent="0.35">
      <c r="A4040" s="321">
        <f t="shared" si="351"/>
        <v>42171.833333323622</v>
      </c>
      <c r="B4040" s="303"/>
      <c r="C4040" s="303">
        <v>4005</v>
      </c>
      <c r="D4040" s="304">
        <f>INDEX(Method_calculation!$J$161:$L$184,Output_interface!I4040,Output_interface!H4040)</f>
        <v>0</v>
      </c>
      <c r="E4040" s="304">
        <f>INDEX(Method_calculation!$J$194:$L$217,Output_interface!I4040,Output_interface!H4040)</f>
        <v>0</v>
      </c>
      <c r="G4040" s="1">
        <f>VLOOKUP(A4040+1/48,Interface!$B$118:$D$483,3)</f>
        <v>2</v>
      </c>
      <c r="H4040" s="1">
        <f t="shared" si="354"/>
        <v>1</v>
      </c>
      <c r="I4040" s="1">
        <f t="shared" si="353"/>
        <v>21</v>
      </c>
    </row>
    <row r="4041" spans="1:9" x14ac:dyDescent="0.35">
      <c r="A4041" s="321">
        <f t="shared" si="351"/>
        <v>42171.874999990287</v>
      </c>
      <c r="B4041" s="303"/>
      <c r="C4041" s="303">
        <v>4006</v>
      </c>
      <c r="D4041" s="304">
        <f>INDEX(Method_calculation!$J$161:$L$184,Output_interface!I4041,Output_interface!H4041)</f>
        <v>0</v>
      </c>
      <c r="E4041" s="304">
        <f>INDEX(Method_calculation!$J$194:$L$217,Output_interface!I4041,Output_interface!H4041)</f>
        <v>0</v>
      </c>
      <c r="G4041" s="1">
        <f>VLOOKUP(A4041+1/48,Interface!$B$118:$D$483,3)</f>
        <v>2</v>
      </c>
      <c r="H4041" s="1">
        <f t="shared" si="354"/>
        <v>1</v>
      </c>
      <c r="I4041" s="1">
        <f t="shared" si="353"/>
        <v>22</v>
      </c>
    </row>
    <row r="4042" spans="1:9" x14ac:dyDescent="0.35">
      <c r="A4042" s="321">
        <f t="shared" si="351"/>
        <v>42171.916666656951</v>
      </c>
      <c r="B4042" s="303"/>
      <c r="C4042" s="303">
        <v>4007</v>
      </c>
      <c r="D4042" s="304">
        <f>INDEX(Method_calculation!$J$161:$L$184,Output_interface!I4042,Output_interface!H4042)</f>
        <v>0</v>
      </c>
      <c r="E4042" s="304">
        <f>INDEX(Method_calculation!$J$194:$L$217,Output_interface!I4042,Output_interface!H4042)</f>
        <v>0</v>
      </c>
      <c r="G4042" s="1">
        <f>VLOOKUP(A4042+1/48,Interface!$B$118:$D$483,3)</f>
        <v>2</v>
      </c>
      <c r="H4042" s="1">
        <f t="shared" si="354"/>
        <v>1</v>
      </c>
      <c r="I4042" s="1">
        <f t="shared" si="353"/>
        <v>23</v>
      </c>
    </row>
    <row r="4043" spans="1:9" x14ac:dyDescent="0.35">
      <c r="A4043" s="322">
        <f t="shared" si="351"/>
        <v>42171.958333323615</v>
      </c>
      <c r="B4043" s="306"/>
      <c r="C4043" s="306">
        <v>4008</v>
      </c>
      <c r="D4043" s="307">
        <f>INDEX(Method_calculation!$J$161:$L$184,Output_interface!I4043,Output_interface!H4043)</f>
        <v>0</v>
      </c>
      <c r="E4043" s="307">
        <f>INDEX(Method_calculation!$J$194:$L$217,Output_interface!I4043,Output_interface!H4043)</f>
        <v>0</v>
      </c>
      <c r="G4043" s="1">
        <f>VLOOKUP(A4043+1/48,Interface!$B$118:$D$483,3)</f>
        <v>2</v>
      </c>
      <c r="H4043" s="1">
        <f t="shared" si="354"/>
        <v>1</v>
      </c>
      <c r="I4043" s="1">
        <f t="shared" si="353"/>
        <v>24</v>
      </c>
    </row>
    <row r="4044" spans="1:9" x14ac:dyDescent="0.35">
      <c r="A4044" s="299">
        <f t="shared" si="351"/>
        <v>42171.999999990279</v>
      </c>
      <c r="B4044" s="300" t="str">
        <f t="shared" ref="B4044" si="356">INDEX($H$27:$H$29,H4044)</f>
        <v>Workday</v>
      </c>
      <c r="C4044" s="300">
        <v>4009</v>
      </c>
      <c r="D4044" s="301">
        <f>INDEX(Method_calculation!$J$161:$L$184,Output_interface!I4044,Output_interface!H4044)</f>
        <v>0</v>
      </c>
      <c r="E4044" s="301">
        <f>INDEX(Method_calculation!$J$194:$L$217,Output_interface!I4044,Output_interface!H4044)</f>
        <v>0</v>
      </c>
      <c r="G4044" s="1">
        <f>VLOOKUP(A4044+1/48,Interface!$B$118:$D$483,3)</f>
        <v>3</v>
      </c>
      <c r="H4044" s="1">
        <f t="shared" si="354"/>
        <v>1</v>
      </c>
      <c r="I4044" s="1">
        <f t="shared" si="353"/>
        <v>1</v>
      </c>
    </row>
    <row r="4045" spans="1:9" x14ac:dyDescent="0.35">
      <c r="A4045" s="321">
        <f t="shared" si="351"/>
        <v>42172.041666656944</v>
      </c>
      <c r="B4045" s="303"/>
      <c r="C4045" s="303">
        <v>4010</v>
      </c>
      <c r="D4045" s="304">
        <f>INDEX(Method_calculation!$J$161:$L$184,Output_interface!I4045,Output_interface!H4045)</f>
        <v>0</v>
      </c>
      <c r="E4045" s="304">
        <f>INDEX(Method_calculation!$J$194:$L$217,Output_interface!I4045,Output_interface!H4045)</f>
        <v>0</v>
      </c>
      <c r="G4045" s="1">
        <f>VLOOKUP(A4045+1/48,Interface!$B$118:$D$483,3)</f>
        <v>3</v>
      </c>
      <c r="H4045" s="1">
        <f t="shared" si="354"/>
        <v>1</v>
      </c>
      <c r="I4045" s="1">
        <f t="shared" si="353"/>
        <v>2</v>
      </c>
    </row>
    <row r="4046" spans="1:9" x14ac:dyDescent="0.35">
      <c r="A4046" s="321">
        <f t="shared" si="351"/>
        <v>42172.083333323608</v>
      </c>
      <c r="B4046" s="303"/>
      <c r="C4046" s="303">
        <v>4011</v>
      </c>
      <c r="D4046" s="304">
        <f>INDEX(Method_calculation!$J$161:$L$184,Output_interface!I4046,Output_interface!H4046)</f>
        <v>0</v>
      </c>
      <c r="E4046" s="304">
        <f>INDEX(Method_calculation!$J$194:$L$217,Output_interface!I4046,Output_interface!H4046)</f>
        <v>0</v>
      </c>
      <c r="G4046" s="1">
        <f>VLOOKUP(A4046+1/48,Interface!$B$118:$D$483,3)</f>
        <v>3</v>
      </c>
      <c r="H4046" s="1">
        <f t="shared" si="354"/>
        <v>1</v>
      </c>
      <c r="I4046" s="1">
        <f t="shared" si="353"/>
        <v>3</v>
      </c>
    </row>
    <row r="4047" spans="1:9" x14ac:dyDescent="0.35">
      <c r="A4047" s="321">
        <f t="shared" si="351"/>
        <v>42172.124999990272</v>
      </c>
      <c r="B4047" s="303"/>
      <c r="C4047" s="303">
        <v>4012</v>
      </c>
      <c r="D4047" s="304">
        <f>INDEX(Method_calculation!$J$161:$L$184,Output_interface!I4047,Output_interface!H4047)</f>
        <v>0</v>
      </c>
      <c r="E4047" s="304">
        <f>INDEX(Method_calculation!$J$194:$L$217,Output_interface!I4047,Output_interface!H4047)</f>
        <v>0</v>
      </c>
      <c r="G4047" s="1">
        <f>VLOOKUP(A4047+1/48,Interface!$B$118:$D$483,3)</f>
        <v>3</v>
      </c>
      <c r="H4047" s="1">
        <f t="shared" si="354"/>
        <v>1</v>
      </c>
      <c r="I4047" s="1">
        <f t="shared" si="353"/>
        <v>4</v>
      </c>
    </row>
    <row r="4048" spans="1:9" x14ac:dyDescent="0.35">
      <c r="A4048" s="321">
        <f t="shared" ref="A4048:A4111" si="357">+A4047+1/24</f>
        <v>42172.166666656936</v>
      </c>
      <c r="B4048" s="303"/>
      <c r="C4048" s="303">
        <v>4013</v>
      </c>
      <c r="D4048" s="304">
        <f>INDEX(Method_calculation!$J$161:$L$184,Output_interface!I4048,Output_interface!H4048)</f>
        <v>0</v>
      </c>
      <c r="E4048" s="304">
        <f>INDEX(Method_calculation!$J$194:$L$217,Output_interface!I4048,Output_interface!H4048)</f>
        <v>0</v>
      </c>
      <c r="G4048" s="1">
        <f>VLOOKUP(A4048+1/48,Interface!$B$118:$D$483,3)</f>
        <v>3</v>
      </c>
      <c r="H4048" s="1">
        <f t="shared" si="354"/>
        <v>1</v>
      </c>
      <c r="I4048" s="1">
        <f t="shared" si="353"/>
        <v>5</v>
      </c>
    </row>
    <row r="4049" spans="1:9" x14ac:dyDescent="0.35">
      <c r="A4049" s="321">
        <f t="shared" si="357"/>
        <v>42172.208333323601</v>
      </c>
      <c r="B4049" s="303"/>
      <c r="C4049" s="303">
        <v>4014</v>
      </c>
      <c r="D4049" s="304">
        <f>INDEX(Method_calculation!$J$161:$L$184,Output_interface!I4049,Output_interface!H4049)</f>
        <v>0</v>
      </c>
      <c r="E4049" s="304">
        <f>INDEX(Method_calculation!$J$194:$L$217,Output_interface!I4049,Output_interface!H4049)</f>
        <v>0</v>
      </c>
      <c r="G4049" s="1">
        <f>VLOOKUP(A4049+1/48,Interface!$B$118:$D$483,3)</f>
        <v>3</v>
      </c>
      <c r="H4049" s="1">
        <f t="shared" si="354"/>
        <v>1</v>
      </c>
      <c r="I4049" s="1">
        <f t="shared" si="353"/>
        <v>6</v>
      </c>
    </row>
    <row r="4050" spans="1:9" x14ac:dyDescent="0.35">
      <c r="A4050" s="321">
        <f t="shared" si="357"/>
        <v>42172.249999990265</v>
      </c>
      <c r="B4050" s="303"/>
      <c r="C4050" s="303">
        <v>4015</v>
      </c>
      <c r="D4050" s="304">
        <f>INDEX(Method_calculation!$J$161:$L$184,Output_interface!I4050,Output_interface!H4050)</f>
        <v>0</v>
      </c>
      <c r="E4050" s="304">
        <f>INDEX(Method_calculation!$J$194:$L$217,Output_interface!I4050,Output_interface!H4050)</f>
        <v>0</v>
      </c>
      <c r="G4050" s="1">
        <f>VLOOKUP(A4050+1/48,Interface!$B$118:$D$483,3)</f>
        <v>3</v>
      </c>
      <c r="H4050" s="1">
        <f t="shared" si="354"/>
        <v>1</v>
      </c>
      <c r="I4050" s="1">
        <f t="shared" si="353"/>
        <v>7</v>
      </c>
    </row>
    <row r="4051" spans="1:9" x14ac:dyDescent="0.35">
      <c r="A4051" s="321">
        <f t="shared" si="357"/>
        <v>42172.291666656929</v>
      </c>
      <c r="B4051" s="303"/>
      <c r="C4051" s="303">
        <v>4016</v>
      </c>
      <c r="D4051" s="304">
        <f>INDEX(Method_calculation!$J$161:$L$184,Output_interface!I4051,Output_interface!H4051)</f>
        <v>0</v>
      </c>
      <c r="E4051" s="304">
        <f>INDEX(Method_calculation!$J$194:$L$217,Output_interface!I4051,Output_interface!H4051)</f>
        <v>0</v>
      </c>
      <c r="G4051" s="1">
        <f>VLOOKUP(A4051+1/48,Interface!$B$118:$D$483,3)</f>
        <v>3</v>
      </c>
      <c r="H4051" s="1">
        <f t="shared" si="354"/>
        <v>1</v>
      </c>
      <c r="I4051" s="1">
        <f t="shared" si="353"/>
        <v>8</v>
      </c>
    </row>
    <row r="4052" spans="1:9" x14ac:dyDescent="0.35">
      <c r="A4052" s="321">
        <f t="shared" si="357"/>
        <v>42172.333333323593</v>
      </c>
      <c r="B4052" s="303"/>
      <c r="C4052" s="303">
        <v>4017</v>
      </c>
      <c r="D4052" s="304">
        <f>INDEX(Method_calculation!$J$161:$L$184,Output_interface!I4052,Output_interface!H4052)</f>
        <v>0</v>
      </c>
      <c r="E4052" s="304">
        <f>INDEX(Method_calculation!$J$194:$L$217,Output_interface!I4052,Output_interface!H4052)</f>
        <v>0</v>
      </c>
      <c r="G4052" s="1">
        <f>VLOOKUP(A4052+1/48,Interface!$B$118:$D$483,3)</f>
        <v>3</v>
      </c>
      <c r="H4052" s="1">
        <f t="shared" si="354"/>
        <v>1</v>
      </c>
      <c r="I4052" s="1">
        <f t="shared" si="353"/>
        <v>9</v>
      </c>
    </row>
    <row r="4053" spans="1:9" x14ac:dyDescent="0.35">
      <c r="A4053" s="321">
        <f t="shared" si="357"/>
        <v>42172.374999990257</v>
      </c>
      <c r="B4053" s="303"/>
      <c r="C4053" s="303">
        <v>4018</v>
      </c>
      <c r="D4053" s="304">
        <f>INDEX(Method_calculation!$J$161:$L$184,Output_interface!I4053,Output_interface!H4053)</f>
        <v>0</v>
      </c>
      <c r="E4053" s="304">
        <f>INDEX(Method_calculation!$J$194:$L$217,Output_interface!I4053,Output_interface!H4053)</f>
        <v>0</v>
      </c>
      <c r="G4053" s="1">
        <f>VLOOKUP(A4053+1/48,Interface!$B$118:$D$483,3)</f>
        <v>3</v>
      </c>
      <c r="H4053" s="1">
        <f t="shared" si="354"/>
        <v>1</v>
      </c>
      <c r="I4053" s="1">
        <f t="shared" si="353"/>
        <v>10</v>
      </c>
    </row>
    <row r="4054" spans="1:9" x14ac:dyDescent="0.35">
      <c r="A4054" s="321">
        <f t="shared" si="357"/>
        <v>42172.416666656922</v>
      </c>
      <c r="B4054" s="303"/>
      <c r="C4054" s="303">
        <v>4019</v>
      </c>
      <c r="D4054" s="304">
        <f>INDEX(Method_calculation!$J$161:$L$184,Output_interface!I4054,Output_interface!H4054)</f>
        <v>0</v>
      </c>
      <c r="E4054" s="304">
        <f>INDEX(Method_calculation!$J$194:$L$217,Output_interface!I4054,Output_interface!H4054)</f>
        <v>0</v>
      </c>
      <c r="G4054" s="1">
        <f>VLOOKUP(A4054+1/48,Interface!$B$118:$D$483,3)</f>
        <v>3</v>
      </c>
      <c r="H4054" s="1">
        <f t="shared" si="354"/>
        <v>1</v>
      </c>
      <c r="I4054" s="1">
        <f t="shared" si="353"/>
        <v>11</v>
      </c>
    </row>
    <row r="4055" spans="1:9" x14ac:dyDescent="0.35">
      <c r="A4055" s="321">
        <f t="shared" si="357"/>
        <v>42172.458333323586</v>
      </c>
      <c r="B4055" s="303"/>
      <c r="C4055" s="303">
        <v>4020</v>
      </c>
      <c r="D4055" s="304">
        <f>INDEX(Method_calculation!$J$161:$L$184,Output_interface!I4055,Output_interface!H4055)</f>
        <v>0</v>
      </c>
      <c r="E4055" s="304">
        <f>INDEX(Method_calculation!$J$194:$L$217,Output_interface!I4055,Output_interface!H4055)</f>
        <v>0</v>
      </c>
      <c r="G4055" s="1">
        <f>VLOOKUP(A4055+1/48,Interface!$B$118:$D$483,3)</f>
        <v>3</v>
      </c>
      <c r="H4055" s="1">
        <f t="shared" si="354"/>
        <v>1</v>
      </c>
      <c r="I4055" s="1">
        <f t="shared" si="353"/>
        <v>12</v>
      </c>
    </row>
    <row r="4056" spans="1:9" x14ac:dyDescent="0.35">
      <c r="A4056" s="321">
        <f t="shared" si="357"/>
        <v>42172.49999999025</v>
      </c>
      <c r="B4056" s="303"/>
      <c r="C4056" s="303">
        <v>4021</v>
      </c>
      <c r="D4056" s="304">
        <f>INDEX(Method_calculation!$J$161:$L$184,Output_interface!I4056,Output_interface!H4056)</f>
        <v>0</v>
      </c>
      <c r="E4056" s="304">
        <f>INDEX(Method_calculation!$J$194:$L$217,Output_interface!I4056,Output_interface!H4056)</f>
        <v>0</v>
      </c>
      <c r="G4056" s="1">
        <f>VLOOKUP(A4056+1/48,Interface!$B$118:$D$483,3)</f>
        <v>3</v>
      </c>
      <c r="H4056" s="1">
        <f t="shared" si="354"/>
        <v>1</v>
      </c>
      <c r="I4056" s="1">
        <f t="shared" si="353"/>
        <v>13</v>
      </c>
    </row>
    <row r="4057" spans="1:9" x14ac:dyDescent="0.35">
      <c r="A4057" s="321">
        <f t="shared" si="357"/>
        <v>42172.541666656914</v>
      </c>
      <c r="B4057" s="303"/>
      <c r="C4057" s="303">
        <v>4022</v>
      </c>
      <c r="D4057" s="304">
        <f>INDEX(Method_calculation!$J$161:$L$184,Output_interface!I4057,Output_interface!H4057)</f>
        <v>0</v>
      </c>
      <c r="E4057" s="304">
        <f>INDEX(Method_calculation!$J$194:$L$217,Output_interface!I4057,Output_interface!H4057)</f>
        <v>0</v>
      </c>
      <c r="G4057" s="1">
        <f>VLOOKUP(A4057+1/48,Interface!$B$118:$D$483,3)</f>
        <v>3</v>
      </c>
      <c r="H4057" s="1">
        <f t="shared" si="354"/>
        <v>1</v>
      </c>
      <c r="I4057" s="1">
        <f t="shared" si="353"/>
        <v>14</v>
      </c>
    </row>
    <row r="4058" spans="1:9" x14ac:dyDescent="0.35">
      <c r="A4058" s="321">
        <f t="shared" si="357"/>
        <v>42172.583333323579</v>
      </c>
      <c r="B4058" s="303"/>
      <c r="C4058" s="303">
        <v>4023</v>
      </c>
      <c r="D4058" s="304">
        <f>INDEX(Method_calculation!$J$161:$L$184,Output_interface!I4058,Output_interface!H4058)</f>
        <v>0</v>
      </c>
      <c r="E4058" s="304">
        <f>INDEX(Method_calculation!$J$194:$L$217,Output_interface!I4058,Output_interface!H4058)</f>
        <v>0</v>
      </c>
      <c r="G4058" s="1">
        <f>VLOOKUP(A4058+1/48,Interface!$B$118:$D$483,3)</f>
        <v>3</v>
      </c>
      <c r="H4058" s="1">
        <f t="shared" si="354"/>
        <v>1</v>
      </c>
      <c r="I4058" s="1">
        <f t="shared" si="353"/>
        <v>15</v>
      </c>
    </row>
    <row r="4059" spans="1:9" x14ac:dyDescent="0.35">
      <c r="A4059" s="321">
        <f t="shared" si="357"/>
        <v>42172.624999990243</v>
      </c>
      <c r="B4059" s="303"/>
      <c r="C4059" s="303">
        <v>4024</v>
      </c>
      <c r="D4059" s="304">
        <f>INDEX(Method_calculation!$J$161:$L$184,Output_interface!I4059,Output_interface!H4059)</f>
        <v>0</v>
      </c>
      <c r="E4059" s="304">
        <f>INDEX(Method_calculation!$J$194:$L$217,Output_interface!I4059,Output_interface!H4059)</f>
        <v>0</v>
      </c>
      <c r="G4059" s="1">
        <f>VLOOKUP(A4059+1/48,Interface!$B$118:$D$483,3)</f>
        <v>3</v>
      </c>
      <c r="H4059" s="1">
        <f t="shared" si="354"/>
        <v>1</v>
      </c>
      <c r="I4059" s="1">
        <f t="shared" si="353"/>
        <v>16</v>
      </c>
    </row>
    <row r="4060" spans="1:9" x14ac:dyDescent="0.35">
      <c r="A4060" s="321">
        <f t="shared" si="357"/>
        <v>42172.666666656907</v>
      </c>
      <c r="B4060" s="303"/>
      <c r="C4060" s="303">
        <v>4025</v>
      </c>
      <c r="D4060" s="304">
        <f>INDEX(Method_calculation!$J$161:$L$184,Output_interface!I4060,Output_interface!H4060)</f>
        <v>0</v>
      </c>
      <c r="E4060" s="304">
        <f>INDEX(Method_calculation!$J$194:$L$217,Output_interface!I4060,Output_interface!H4060)</f>
        <v>0</v>
      </c>
      <c r="G4060" s="1">
        <f>VLOOKUP(A4060+1/48,Interface!$B$118:$D$483,3)</f>
        <v>3</v>
      </c>
      <c r="H4060" s="1">
        <f t="shared" si="354"/>
        <v>1</v>
      </c>
      <c r="I4060" s="1">
        <f t="shared" si="353"/>
        <v>17</v>
      </c>
    </row>
    <row r="4061" spans="1:9" x14ac:dyDescent="0.35">
      <c r="A4061" s="321">
        <f t="shared" si="357"/>
        <v>42172.708333323571</v>
      </c>
      <c r="B4061" s="303"/>
      <c r="C4061" s="303">
        <v>4026</v>
      </c>
      <c r="D4061" s="304">
        <f>INDEX(Method_calculation!$J$161:$L$184,Output_interface!I4061,Output_interface!H4061)</f>
        <v>0</v>
      </c>
      <c r="E4061" s="304">
        <f>INDEX(Method_calculation!$J$194:$L$217,Output_interface!I4061,Output_interface!H4061)</f>
        <v>0</v>
      </c>
      <c r="G4061" s="1">
        <f>VLOOKUP(A4061+1/48,Interface!$B$118:$D$483,3)</f>
        <v>3</v>
      </c>
      <c r="H4061" s="1">
        <f t="shared" si="354"/>
        <v>1</v>
      </c>
      <c r="I4061" s="1">
        <f t="shared" si="353"/>
        <v>18</v>
      </c>
    </row>
    <row r="4062" spans="1:9" x14ac:dyDescent="0.35">
      <c r="A4062" s="321">
        <f t="shared" si="357"/>
        <v>42172.749999990236</v>
      </c>
      <c r="B4062" s="303"/>
      <c r="C4062" s="303">
        <v>4027</v>
      </c>
      <c r="D4062" s="304">
        <f>INDEX(Method_calculation!$J$161:$L$184,Output_interface!I4062,Output_interface!H4062)</f>
        <v>0</v>
      </c>
      <c r="E4062" s="304">
        <f>INDEX(Method_calculation!$J$194:$L$217,Output_interface!I4062,Output_interface!H4062)</f>
        <v>0</v>
      </c>
      <c r="G4062" s="1">
        <f>VLOOKUP(A4062+1/48,Interface!$B$118:$D$483,3)</f>
        <v>3</v>
      </c>
      <c r="H4062" s="1">
        <f t="shared" si="354"/>
        <v>1</v>
      </c>
      <c r="I4062" s="1">
        <f t="shared" si="353"/>
        <v>19</v>
      </c>
    </row>
    <row r="4063" spans="1:9" x14ac:dyDescent="0.35">
      <c r="A4063" s="321">
        <f t="shared" si="357"/>
        <v>42172.7916666569</v>
      </c>
      <c r="B4063" s="303"/>
      <c r="C4063" s="303">
        <v>4028</v>
      </c>
      <c r="D4063" s="304">
        <f>INDEX(Method_calculation!$J$161:$L$184,Output_interface!I4063,Output_interface!H4063)</f>
        <v>0</v>
      </c>
      <c r="E4063" s="304">
        <f>INDEX(Method_calculation!$J$194:$L$217,Output_interface!I4063,Output_interface!H4063)</f>
        <v>0</v>
      </c>
      <c r="G4063" s="1">
        <f>VLOOKUP(A4063+1/48,Interface!$B$118:$D$483,3)</f>
        <v>3</v>
      </c>
      <c r="H4063" s="1">
        <f t="shared" si="354"/>
        <v>1</v>
      </c>
      <c r="I4063" s="1">
        <f t="shared" si="353"/>
        <v>20</v>
      </c>
    </row>
    <row r="4064" spans="1:9" x14ac:dyDescent="0.35">
      <c r="A4064" s="321">
        <f t="shared" si="357"/>
        <v>42172.833333323564</v>
      </c>
      <c r="B4064" s="303"/>
      <c r="C4064" s="303">
        <v>4029</v>
      </c>
      <c r="D4064" s="304">
        <f>INDEX(Method_calculation!$J$161:$L$184,Output_interface!I4064,Output_interface!H4064)</f>
        <v>0</v>
      </c>
      <c r="E4064" s="304">
        <f>INDEX(Method_calculation!$J$194:$L$217,Output_interface!I4064,Output_interface!H4064)</f>
        <v>0</v>
      </c>
      <c r="G4064" s="1">
        <f>VLOOKUP(A4064+1/48,Interface!$B$118:$D$483,3)</f>
        <v>3</v>
      </c>
      <c r="H4064" s="1">
        <f t="shared" si="354"/>
        <v>1</v>
      </c>
      <c r="I4064" s="1">
        <f t="shared" si="353"/>
        <v>21</v>
      </c>
    </row>
    <row r="4065" spans="1:9" x14ac:dyDescent="0.35">
      <c r="A4065" s="321">
        <f t="shared" si="357"/>
        <v>42172.874999990228</v>
      </c>
      <c r="B4065" s="303"/>
      <c r="C4065" s="303">
        <v>4030</v>
      </c>
      <c r="D4065" s="304">
        <f>INDEX(Method_calculation!$J$161:$L$184,Output_interface!I4065,Output_interface!H4065)</f>
        <v>0</v>
      </c>
      <c r="E4065" s="304">
        <f>INDEX(Method_calculation!$J$194:$L$217,Output_interface!I4065,Output_interface!H4065)</f>
        <v>0</v>
      </c>
      <c r="G4065" s="1">
        <f>VLOOKUP(A4065+1/48,Interface!$B$118:$D$483,3)</f>
        <v>3</v>
      </c>
      <c r="H4065" s="1">
        <f t="shared" si="354"/>
        <v>1</v>
      </c>
      <c r="I4065" s="1">
        <f t="shared" si="353"/>
        <v>22</v>
      </c>
    </row>
    <row r="4066" spans="1:9" x14ac:dyDescent="0.35">
      <c r="A4066" s="321">
        <f t="shared" si="357"/>
        <v>42172.916666656893</v>
      </c>
      <c r="B4066" s="303"/>
      <c r="C4066" s="303">
        <v>4031</v>
      </c>
      <c r="D4066" s="304">
        <f>INDEX(Method_calculation!$J$161:$L$184,Output_interface!I4066,Output_interface!H4066)</f>
        <v>0</v>
      </c>
      <c r="E4066" s="304">
        <f>INDEX(Method_calculation!$J$194:$L$217,Output_interface!I4066,Output_interface!H4066)</f>
        <v>0</v>
      </c>
      <c r="G4066" s="1">
        <f>VLOOKUP(A4066+1/48,Interface!$B$118:$D$483,3)</f>
        <v>3</v>
      </c>
      <c r="H4066" s="1">
        <f t="shared" si="354"/>
        <v>1</v>
      </c>
      <c r="I4066" s="1">
        <f t="shared" si="353"/>
        <v>23</v>
      </c>
    </row>
    <row r="4067" spans="1:9" x14ac:dyDescent="0.35">
      <c r="A4067" s="322">
        <f t="shared" si="357"/>
        <v>42172.958333323557</v>
      </c>
      <c r="B4067" s="306"/>
      <c r="C4067" s="306">
        <v>4032</v>
      </c>
      <c r="D4067" s="307">
        <f>INDEX(Method_calculation!$J$161:$L$184,Output_interface!I4067,Output_interface!H4067)</f>
        <v>0</v>
      </c>
      <c r="E4067" s="307">
        <f>INDEX(Method_calculation!$J$194:$L$217,Output_interface!I4067,Output_interface!H4067)</f>
        <v>0</v>
      </c>
      <c r="G4067" s="1">
        <f>VLOOKUP(A4067+1/48,Interface!$B$118:$D$483,3)</f>
        <v>3</v>
      </c>
      <c r="H4067" s="1">
        <f t="shared" si="354"/>
        <v>1</v>
      </c>
      <c r="I4067" s="1">
        <f t="shared" si="353"/>
        <v>24</v>
      </c>
    </row>
    <row r="4068" spans="1:9" x14ac:dyDescent="0.35">
      <c r="A4068" s="299">
        <f t="shared" si="357"/>
        <v>42172.999999990221</v>
      </c>
      <c r="B4068" s="300" t="str">
        <f t="shared" ref="B4068" si="358">INDEX($H$27:$H$29,H4068)</f>
        <v>Workday</v>
      </c>
      <c r="C4068" s="300">
        <v>4033</v>
      </c>
      <c r="D4068" s="301">
        <f>INDEX(Method_calculation!$J$161:$L$184,Output_interface!I4068,Output_interface!H4068)</f>
        <v>0</v>
      </c>
      <c r="E4068" s="301">
        <f>INDEX(Method_calculation!$J$194:$L$217,Output_interface!I4068,Output_interface!H4068)</f>
        <v>0</v>
      </c>
      <c r="G4068" s="1">
        <f>VLOOKUP(A4068+1/48,Interface!$B$118:$D$483,3)</f>
        <v>4</v>
      </c>
      <c r="H4068" s="1">
        <f t="shared" si="354"/>
        <v>1</v>
      </c>
      <c r="I4068" s="1">
        <f t="shared" ref="I4068:I4131" si="359">MOD(C4068-1,24)+1</f>
        <v>1</v>
      </c>
    </row>
    <row r="4069" spans="1:9" x14ac:dyDescent="0.35">
      <c r="A4069" s="321">
        <f t="shared" si="357"/>
        <v>42173.041666656885</v>
      </c>
      <c r="B4069" s="303"/>
      <c r="C4069" s="303">
        <v>4034</v>
      </c>
      <c r="D4069" s="304">
        <f>INDEX(Method_calculation!$J$161:$L$184,Output_interface!I4069,Output_interface!H4069)</f>
        <v>0</v>
      </c>
      <c r="E4069" s="304">
        <f>INDEX(Method_calculation!$J$194:$L$217,Output_interface!I4069,Output_interface!H4069)</f>
        <v>0</v>
      </c>
      <c r="G4069" s="1">
        <f>VLOOKUP(A4069+1/48,Interface!$B$118:$D$483,3)</f>
        <v>4</v>
      </c>
      <c r="H4069" s="1">
        <f t="shared" ref="H4069:H4132" si="360">IF(G4069=7,3,IF(G4069=6,2,1))</f>
        <v>1</v>
      </c>
      <c r="I4069" s="1">
        <f t="shared" si="359"/>
        <v>2</v>
      </c>
    </row>
    <row r="4070" spans="1:9" x14ac:dyDescent="0.35">
      <c r="A4070" s="321">
        <f t="shared" si="357"/>
        <v>42173.08333332355</v>
      </c>
      <c r="B4070" s="303"/>
      <c r="C4070" s="303">
        <v>4035</v>
      </c>
      <c r="D4070" s="304">
        <f>INDEX(Method_calculation!$J$161:$L$184,Output_interface!I4070,Output_interface!H4070)</f>
        <v>0</v>
      </c>
      <c r="E4070" s="304">
        <f>INDEX(Method_calculation!$J$194:$L$217,Output_interface!I4070,Output_interface!H4070)</f>
        <v>0</v>
      </c>
      <c r="G4070" s="1">
        <f>VLOOKUP(A4070+1/48,Interface!$B$118:$D$483,3)</f>
        <v>4</v>
      </c>
      <c r="H4070" s="1">
        <f t="shared" si="360"/>
        <v>1</v>
      </c>
      <c r="I4070" s="1">
        <f t="shared" si="359"/>
        <v>3</v>
      </c>
    </row>
    <row r="4071" spans="1:9" x14ac:dyDescent="0.35">
      <c r="A4071" s="321">
        <f t="shared" si="357"/>
        <v>42173.124999990214</v>
      </c>
      <c r="B4071" s="303"/>
      <c r="C4071" s="303">
        <v>4036</v>
      </c>
      <c r="D4071" s="304">
        <f>INDEX(Method_calculation!$J$161:$L$184,Output_interface!I4071,Output_interface!H4071)</f>
        <v>0</v>
      </c>
      <c r="E4071" s="304">
        <f>INDEX(Method_calculation!$J$194:$L$217,Output_interface!I4071,Output_interface!H4071)</f>
        <v>0</v>
      </c>
      <c r="G4071" s="1">
        <f>VLOOKUP(A4071+1/48,Interface!$B$118:$D$483,3)</f>
        <v>4</v>
      </c>
      <c r="H4071" s="1">
        <f t="shared" si="360"/>
        <v>1</v>
      </c>
      <c r="I4071" s="1">
        <f t="shared" si="359"/>
        <v>4</v>
      </c>
    </row>
    <row r="4072" spans="1:9" x14ac:dyDescent="0.35">
      <c r="A4072" s="321">
        <f t="shared" si="357"/>
        <v>42173.166666656878</v>
      </c>
      <c r="B4072" s="303"/>
      <c r="C4072" s="303">
        <v>4037</v>
      </c>
      <c r="D4072" s="304">
        <f>INDEX(Method_calculation!$J$161:$L$184,Output_interface!I4072,Output_interface!H4072)</f>
        <v>0</v>
      </c>
      <c r="E4072" s="304">
        <f>INDEX(Method_calculation!$J$194:$L$217,Output_interface!I4072,Output_interface!H4072)</f>
        <v>0</v>
      </c>
      <c r="G4072" s="1">
        <f>VLOOKUP(A4072+1/48,Interface!$B$118:$D$483,3)</f>
        <v>4</v>
      </c>
      <c r="H4072" s="1">
        <f t="shared" si="360"/>
        <v>1</v>
      </c>
      <c r="I4072" s="1">
        <f t="shared" si="359"/>
        <v>5</v>
      </c>
    </row>
    <row r="4073" spans="1:9" x14ac:dyDescent="0.35">
      <c r="A4073" s="321">
        <f t="shared" si="357"/>
        <v>42173.208333323542</v>
      </c>
      <c r="B4073" s="303"/>
      <c r="C4073" s="303">
        <v>4038</v>
      </c>
      <c r="D4073" s="304">
        <f>INDEX(Method_calculation!$J$161:$L$184,Output_interface!I4073,Output_interface!H4073)</f>
        <v>0</v>
      </c>
      <c r="E4073" s="304">
        <f>INDEX(Method_calculation!$J$194:$L$217,Output_interface!I4073,Output_interface!H4073)</f>
        <v>0</v>
      </c>
      <c r="G4073" s="1">
        <f>VLOOKUP(A4073+1/48,Interface!$B$118:$D$483,3)</f>
        <v>4</v>
      </c>
      <c r="H4073" s="1">
        <f t="shared" si="360"/>
        <v>1</v>
      </c>
      <c r="I4073" s="1">
        <f t="shared" si="359"/>
        <v>6</v>
      </c>
    </row>
    <row r="4074" spans="1:9" x14ac:dyDescent="0.35">
      <c r="A4074" s="321">
        <f t="shared" si="357"/>
        <v>42173.249999990207</v>
      </c>
      <c r="B4074" s="303"/>
      <c r="C4074" s="303">
        <v>4039</v>
      </c>
      <c r="D4074" s="304">
        <f>INDEX(Method_calculation!$J$161:$L$184,Output_interface!I4074,Output_interface!H4074)</f>
        <v>0</v>
      </c>
      <c r="E4074" s="304">
        <f>INDEX(Method_calculation!$J$194:$L$217,Output_interface!I4074,Output_interface!H4074)</f>
        <v>0</v>
      </c>
      <c r="G4074" s="1">
        <f>VLOOKUP(A4074+1/48,Interface!$B$118:$D$483,3)</f>
        <v>4</v>
      </c>
      <c r="H4074" s="1">
        <f t="shared" si="360"/>
        <v>1</v>
      </c>
      <c r="I4074" s="1">
        <f t="shared" si="359"/>
        <v>7</v>
      </c>
    </row>
    <row r="4075" spans="1:9" x14ac:dyDescent="0.35">
      <c r="A4075" s="321">
        <f t="shared" si="357"/>
        <v>42173.291666656871</v>
      </c>
      <c r="B4075" s="303"/>
      <c r="C4075" s="303">
        <v>4040</v>
      </c>
      <c r="D4075" s="304">
        <f>INDEX(Method_calculation!$J$161:$L$184,Output_interface!I4075,Output_interface!H4075)</f>
        <v>0</v>
      </c>
      <c r="E4075" s="304">
        <f>INDEX(Method_calculation!$J$194:$L$217,Output_interface!I4075,Output_interface!H4075)</f>
        <v>0</v>
      </c>
      <c r="G4075" s="1">
        <f>VLOOKUP(A4075+1/48,Interface!$B$118:$D$483,3)</f>
        <v>4</v>
      </c>
      <c r="H4075" s="1">
        <f t="shared" si="360"/>
        <v>1</v>
      </c>
      <c r="I4075" s="1">
        <f t="shared" si="359"/>
        <v>8</v>
      </c>
    </row>
    <row r="4076" spans="1:9" x14ac:dyDescent="0.35">
      <c r="A4076" s="321">
        <f t="shared" si="357"/>
        <v>42173.333333323535</v>
      </c>
      <c r="B4076" s="303"/>
      <c r="C4076" s="303">
        <v>4041</v>
      </c>
      <c r="D4076" s="304">
        <f>INDEX(Method_calculation!$J$161:$L$184,Output_interface!I4076,Output_interface!H4076)</f>
        <v>0</v>
      </c>
      <c r="E4076" s="304">
        <f>INDEX(Method_calculation!$J$194:$L$217,Output_interface!I4076,Output_interface!H4076)</f>
        <v>0</v>
      </c>
      <c r="G4076" s="1">
        <f>VLOOKUP(A4076+1/48,Interface!$B$118:$D$483,3)</f>
        <v>4</v>
      </c>
      <c r="H4076" s="1">
        <f t="shared" si="360"/>
        <v>1</v>
      </c>
      <c r="I4076" s="1">
        <f t="shared" si="359"/>
        <v>9</v>
      </c>
    </row>
    <row r="4077" spans="1:9" x14ac:dyDescent="0.35">
      <c r="A4077" s="321">
        <f t="shared" si="357"/>
        <v>42173.374999990199</v>
      </c>
      <c r="B4077" s="303"/>
      <c r="C4077" s="303">
        <v>4042</v>
      </c>
      <c r="D4077" s="304">
        <f>INDEX(Method_calculation!$J$161:$L$184,Output_interface!I4077,Output_interface!H4077)</f>
        <v>0</v>
      </c>
      <c r="E4077" s="304">
        <f>INDEX(Method_calculation!$J$194:$L$217,Output_interface!I4077,Output_interface!H4077)</f>
        <v>0</v>
      </c>
      <c r="G4077" s="1">
        <f>VLOOKUP(A4077+1/48,Interface!$B$118:$D$483,3)</f>
        <v>4</v>
      </c>
      <c r="H4077" s="1">
        <f t="shared" si="360"/>
        <v>1</v>
      </c>
      <c r="I4077" s="1">
        <f t="shared" si="359"/>
        <v>10</v>
      </c>
    </row>
    <row r="4078" spans="1:9" x14ac:dyDescent="0.35">
      <c r="A4078" s="321">
        <f t="shared" si="357"/>
        <v>42173.416666656864</v>
      </c>
      <c r="B4078" s="303"/>
      <c r="C4078" s="303">
        <v>4043</v>
      </c>
      <c r="D4078" s="304">
        <f>INDEX(Method_calculation!$J$161:$L$184,Output_interface!I4078,Output_interface!H4078)</f>
        <v>0</v>
      </c>
      <c r="E4078" s="304">
        <f>INDEX(Method_calculation!$J$194:$L$217,Output_interface!I4078,Output_interface!H4078)</f>
        <v>0</v>
      </c>
      <c r="G4078" s="1">
        <f>VLOOKUP(A4078+1/48,Interface!$B$118:$D$483,3)</f>
        <v>4</v>
      </c>
      <c r="H4078" s="1">
        <f t="shared" si="360"/>
        <v>1</v>
      </c>
      <c r="I4078" s="1">
        <f t="shared" si="359"/>
        <v>11</v>
      </c>
    </row>
    <row r="4079" spans="1:9" x14ac:dyDescent="0.35">
      <c r="A4079" s="321">
        <f t="shared" si="357"/>
        <v>42173.458333323528</v>
      </c>
      <c r="B4079" s="303"/>
      <c r="C4079" s="303">
        <v>4044</v>
      </c>
      <c r="D4079" s="304">
        <f>INDEX(Method_calculation!$J$161:$L$184,Output_interface!I4079,Output_interface!H4079)</f>
        <v>0</v>
      </c>
      <c r="E4079" s="304">
        <f>INDEX(Method_calculation!$J$194:$L$217,Output_interface!I4079,Output_interface!H4079)</f>
        <v>0</v>
      </c>
      <c r="G4079" s="1">
        <f>VLOOKUP(A4079+1/48,Interface!$B$118:$D$483,3)</f>
        <v>4</v>
      </c>
      <c r="H4079" s="1">
        <f t="shared" si="360"/>
        <v>1</v>
      </c>
      <c r="I4079" s="1">
        <f t="shared" si="359"/>
        <v>12</v>
      </c>
    </row>
    <row r="4080" spans="1:9" x14ac:dyDescent="0.35">
      <c r="A4080" s="321">
        <f t="shared" si="357"/>
        <v>42173.499999990192</v>
      </c>
      <c r="B4080" s="303"/>
      <c r="C4080" s="303">
        <v>4045</v>
      </c>
      <c r="D4080" s="304">
        <f>INDEX(Method_calculation!$J$161:$L$184,Output_interface!I4080,Output_interface!H4080)</f>
        <v>0</v>
      </c>
      <c r="E4080" s="304">
        <f>INDEX(Method_calculation!$J$194:$L$217,Output_interface!I4080,Output_interface!H4080)</f>
        <v>0</v>
      </c>
      <c r="G4080" s="1">
        <f>VLOOKUP(A4080+1/48,Interface!$B$118:$D$483,3)</f>
        <v>4</v>
      </c>
      <c r="H4080" s="1">
        <f t="shared" si="360"/>
        <v>1</v>
      </c>
      <c r="I4080" s="1">
        <f t="shared" si="359"/>
        <v>13</v>
      </c>
    </row>
    <row r="4081" spans="1:9" x14ac:dyDescent="0.35">
      <c r="A4081" s="321">
        <f t="shared" si="357"/>
        <v>42173.541666656856</v>
      </c>
      <c r="B4081" s="303"/>
      <c r="C4081" s="303">
        <v>4046</v>
      </c>
      <c r="D4081" s="304">
        <f>INDEX(Method_calculation!$J$161:$L$184,Output_interface!I4081,Output_interface!H4081)</f>
        <v>0</v>
      </c>
      <c r="E4081" s="304">
        <f>INDEX(Method_calculation!$J$194:$L$217,Output_interface!I4081,Output_interface!H4081)</f>
        <v>0</v>
      </c>
      <c r="G4081" s="1">
        <f>VLOOKUP(A4081+1/48,Interface!$B$118:$D$483,3)</f>
        <v>4</v>
      </c>
      <c r="H4081" s="1">
        <f t="shared" si="360"/>
        <v>1</v>
      </c>
      <c r="I4081" s="1">
        <f t="shared" si="359"/>
        <v>14</v>
      </c>
    </row>
    <row r="4082" spans="1:9" x14ac:dyDescent="0.35">
      <c r="A4082" s="321">
        <f t="shared" si="357"/>
        <v>42173.58333332352</v>
      </c>
      <c r="B4082" s="303"/>
      <c r="C4082" s="303">
        <v>4047</v>
      </c>
      <c r="D4082" s="304">
        <f>INDEX(Method_calculation!$J$161:$L$184,Output_interface!I4082,Output_interface!H4082)</f>
        <v>0</v>
      </c>
      <c r="E4082" s="304">
        <f>INDEX(Method_calculation!$J$194:$L$217,Output_interface!I4082,Output_interface!H4082)</f>
        <v>0</v>
      </c>
      <c r="G4082" s="1">
        <f>VLOOKUP(A4082+1/48,Interface!$B$118:$D$483,3)</f>
        <v>4</v>
      </c>
      <c r="H4082" s="1">
        <f t="shared" si="360"/>
        <v>1</v>
      </c>
      <c r="I4082" s="1">
        <f t="shared" si="359"/>
        <v>15</v>
      </c>
    </row>
    <row r="4083" spans="1:9" x14ac:dyDescent="0.35">
      <c r="A4083" s="321">
        <f t="shared" si="357"/>
        <v>42173.624999990185</v>
      </c>
      <c r="B4083" s="303"/>
      <c r="C4083" s="303">
        <v>4048</v>
      </c>
      <c r="D4083" s="304">
        <f>INDEX(Method_calculation!$J$161:$L$184,Output_interface!I4083,Output_interface!H4083)</f>
        <v>0</v>
      </c>
      <c r="E4083" s="304">
        <f>INDEX(Method_calculation!$J$194:$L$217,Output_interface!I4083,Output_interface!H4083)</f>
        <v>0</v>
      </c>
      <c r="G4083" s="1">
        <f>VLOOKUP(A4083+1/48,Interface!$B$118:$D$483,3)</f>
        <v>4</v>
      </c>
      <c r="H4083" s="1">
        <f t="shared" si="360"/>
        <v>1</v>
      </c>
      <c r="I4083" s="1">
        <f t="shared" si="359"/>
        <v>16</v>
      </c>
    </row>
    <row r="4084" spans="1:9" x14ac:dyDescent="0.35">
      <c r="A4084" s="321">
        <f t="shared" si="357"/>
        <v>42173.666666656849</v>
      </c>
      <c r="B4084" s="303"/>
      <c r="C4084" s="303">
        <v>4049</v>
      </c>
      <c r="D4084" s="304">
        <f>INDEX(Method_calculation!$J$161:$L$184,Output_interface!I4084,Output_interface!H4084)</f>
        <v>0</v>
      </c>
      <c r="E4084" s="304">
        <f>INDEX(Method_calculation!$J$194:$L$217,Output_interface!I4084,Output_interface!H4084)</f>
        <v>0</v>
      </c>
      <c r="G4084" s="1">
        <f>VLOOKUP(A4084+1/48,Interface!$B$118:$D$483,3)</f>
        <v>4</v>
      </c>
      <c r="H4084" s="1">
        <f t="shared" si="360"/>
        <v>1</v>
      </c>
      <c r="I4084" s="1">
        <f t="shared" si="359"/>
        <v>17</v>
      </c>
    </row>
    <row r="4085" spans="1:9" x14ac:dyDescent="0.35">
      <c r="A4085" s="321">
        <f t="shared" si="357"/>
        <v>42173.708333323513</v>
      </c>
      <c r="B4085" s="303"/>
      <c r="C4085" s="303">
        <v>4050</v>
      </c>
      <c r="D4085" s="304">
        <f>INDEX(Method_calculation!$J$161:$L$184,Output_interface!I4085,Output_interface!H4085)</f>
        <v>0</v>
      </c>
      <c r="E4085" s="304">
        <f>INDEX(Method_calculation!$J$194:$L$217,Output_interface!I4085,Output_interface!H4085)</f>
        <v>0</v>
      </c>
      <c r="G4085" s="1">
        <f>VLOOKUP(A4085+1/48,Interface!$B$118:$D$483,3)</f>
        <v>4</v>
      </c>
      <c r="H4085" s="1">
        <f t="shared" si="360"/>
        <v>1</v>
      </c>
      <c r="I4085" s="1">
        <f t="shared" si="359"/>
        <v>18</v>
      </c>
    </row>
    <row r="4086" spans="1:9" x14ac:dyDescent="0.35">
      <c r="A4086" s="321">
        <f t="shared" si="357"/>
        <v>42173.749999990177</v>
      </c>
      <c r="B4086" s="303"/>
      <c r="C4086" s="303">
        <v>4051</v>
      </c>
      <c r="D4086" s="304">
        <f>INDEX(Method_calculation!$J$161:$L$184,Output_interface!I4086,Output_interface!H4086)</f>
        <v>0</v>
      </c>
      <c r="E4086" s="304">
        <f>INDEX(Method_calculation!$J$194:$L$217,Output_interface!I4086,Output_interface!H4086)</f>
        <v>0</v>
      </c>
      <c r="G4086" s="1">
        <f>VLOOKUP(A4086+1/48,Interface!$B$118:$D$483,3)</f>
        <v>4</v>
      </c>
      <c r="H4086" s="1">
        <f t="shared" si="360"/>
        <v>1</v>
      </c>
      <c r="I4086" s="1">
        <f t="shared" si="359"/>
        <v>19</v>
      </c>
    </row>
    <row r="4087" spans="1:9" x14ac:dyDescent="0.35">
      <c r="A4087" s="321">
        <f t="shared" si="357"/>
        <v>42173.791666656842</v>
      </c>
      <c r="B4087" s="303"/>
      <c r="C4087" s="303">
        <v>4052</v>
      </c>
      <c r="D4087" s="304">
        <f>INDEX(Method_calculation!$J$161:$L$184,Output_interface!I4087,Output_interface!H4087)</f>
        <v>0</v>
      </c>
      <c r="E4087" s="304">
        <f>INDEX(Method_calculation!$J$194:$L$217,Output_interface!I4087,Output_interface!H4087)</f>
        <v>0</v>
      </c>
      <c r="G4087" s="1">
        <f>VLOOKUP(A4087+1/48,Interface!$B$118:$D$483,3)</f>
        <v>4</v>
      </c>
      <c r="H4087" s="1">
        <f t="shared" si="360"/>
        <v>1</v>
      </c>
      <c r="I4087" s="1">
        <f t="shared" si="359"/>
        <v>20</v>
      </c>
    </row>
    <row r="4088" spans="1:9" x14ac:dyDescent="0.35">
      <c r="A4088" s="321">
        <f t="shared" si="357"/>
        <v>42173.833333323506</v>
      </c>
      <c r="B4088" s="303"/>
      <c r="C4088" s="303">
        <v>4053</v>
      </c>
      <c r="D4088" s="304">
        <f>INDEX(Method_calculation!$J$161:$L$184,Output_interface!I4088,Output_interface!H4088)</f>
        <v>0</v>
      </c>
      <c r="E4088" s="304">
        <f>INDEX(Method_calculation!$J$194:$L$217,Output_interface!I4088,Output_interface!H4088)</f>
        <v>0</v>
      </c>
      <c r="G4088" s="1">
        <f>VLOOKUP(A4088+1/48,Interface!$B$118:$D$483,3)</f>
        <v>4</v>
      </c>
      <c r="H4088" s="1">
        <f t="shared" si="360"/>
        <v>1</v>
      </c>
      <c r="I4088" s="1">
        <f t="shared" si="359"/>
        <v>21</v>
      </c>
    </row>
    <row r="4089" spans="1:9" x14ac:dyDescent="0.35">
      <c r="A4089" s="321">
        <f t="shared" si="357"/>
        <v>42173.87499999017</v>
      </c>
      <c r="B4089" s="303"/>
      <c r="C4089" s="303">
        <v>4054</v>
      </c>
      <c r="D4089" s="304">
        <f>INDEX(Method_calculation!$J$161:$L$184,Output_interface!I4089,Output_interface!H4089)</f>
        <v>0</v>
      </c>
      <c r="E4089" s="304">
        <f>INDEX(Method_calculation!$J$194:$L$217,Output_interface!I4089,Output_interface!H4089)</f>
        <v>0</v>
      </c>
      <c r="G4089" s="1">
        <f>VLOOKUP(A4089+1/48,Interface!$B$118:$D$483,3)</f>
        <v>4</v>
      </c>
      <c r="H4089" s="1">
        <f t="shared" si="360"/>
        <v>1</v>
      </c>
      <c r="I4089" s="1">
        <f t="shared" si="359"/>
        <v>22</v>
      </c>
    </row>
    <row r="4090" spans="1:9" x14ac:dyDescent="0.35">
      <c r="A4090" s="321">
        <f t="shared" si="357"/>
        <v>42173.916666656834</v>
      </c>
      <c r="B4090" s="303"/>
      <c r="C4090" s="303">
        <v>4055</v>
      </c>
      <c r="D4090" s="304">
        <f>INDEX(Method_calculation!$J$161:$L$184,Output_interface!I4090,Output_interface!H4090)</f>
        <v>0</v>
      </c>
      <c r="E4090" s="304">
        <f>INDEX(Method_calculation!$J$194:$L$217,Output_interface!I4090,Output_interface!H4090)</f>
        <v>0</v>
      </c>
      <c r="G4090" s="1">
        <f>VLOOKUP(A4090+1/48,Interface!$B$118:$D$483,3)</f>
        <v>4</v>
      </c>
      <c r="H4090" s="1">
        <f t="shared" si="360"/>
        <v>1</v>
      </c>
      <c r="I4090" s="1">
        <f t="shared" si="359"/>
        <v>23</v>
      </c>
    </row>
    <row r="4091" spans="1:9" x14ac:dyDescent="0.35">
      <c r="A4091" s="322">
        <f t="shared" si="357"/>
        <v>42173.958333323499</v>
      </c>
      <c r="B4091" s="306"/>
      <c r="C4091" s="306">
        <v>4056</v>
      </c>
      <c r="D4091" s="307">
        <f>INDEX(Method_calculation!$J$161:$L$184,Output_interface!I4091,Output_interface!H4091)</f>
        <v>0</v>
      </c>
      <c r="E4091" s="307">
        <f>INDEX(Method_calculation!$J$194:$L$217,Output_interface!I4091,Output_interface!H4091)</f>
        <v>0</v>
      </c>
      <c r="G4091" s="1">
        <f>VLOOKUP(A4091+1/48,Interface!$B$118:$D$483,3)</f>
        <v>4</v>
      </c>
      <c r="H4091" s="1">
        <f t="shared" si="360"/>
        <v>1</v>
      </c>
      <c r="I4091" s="1">
        <f t="shared" si="359"/>
        <v>24</v>
      </c>
    </row>
    <row r="4092" spans="1:9" x14ac:dyDescent="0.35">
      <c r="A4092" s="299">
        <f t="shared" si="357"/>
        <v>42173.999999990163</v>
      </c>
      <c r="B4092" s="300" t="str">
        <f t="shared" ref="B4092" si="361">INDEX($H$27:$H$29,H4092)</f>
        <v>Workday</v>
      </c>
      <c r="C4092" s="300">
        <v>4057</v>
      </c>
      <c r="D4092" s="301">
        <f>INDEX(Method_calculation!$J$161:$L$184,Output_interface!I4092,Output_interface!H4092)</f>
        <v>0</v>
      </c>
      <c r="E4092" s="301">
        <f>INDEX(Method_calculation!$J$194:$L$217,Output_interface!I4092,Output_interface!H4092)</f>
        <v>0</v>
      </c>
      <c r="G4092" s="1">
        <f>VLOOKUP(A4092+1/48,Interface!$B$118:$D$483,3)</f>
        <v>5</v>
      </c>
      <c r="H4092" s="1">
        <f t="shared" si="360"/>
        <v>1</v>
      </c>
      <c r="I4092" s="1">
        <f t="shared" si="359"/>
        <v>1</v>
      </c>
    </row>
    <row r="4093" spans="1:9" x14ac:dyDescent="0.35">
      <c r="A4093" s="321">
        <f t="shared" si="357"/>
        <v>42174.041666656827</v>
      </c>
      <c r="B4093" s="303"/>
      <c r="C4093" s="303">
        <v>4058</v>
      </c>
      <c r="D4093" s="304">
        <f>INDEX(Method_calculation!$J$161:$L$184,Output_interface!I4093,Output_interface!H4093)</f>
        <v>0</v>
      </c>
      <c r="E4093" s="304">
        <f>INDEX(Method_calculation!$J$194:$L$217,Output_interface!I4093,Output_interface!H4093)</f>
        <v>0</v>
      </c>
      <c r="G4093" s="1">
        <f>VLOOKUP(A4093+1/48,Interface!$B$118:$D$483,3)</f>
        <v>5</v>
      </c>
      <c r="H4093" s="1">
        <f t="shared" si="360"/>
        <v>1</v>
      </c>
      <c r="I4093" s="1">
        <f t="shared" si="359"/>
        <v>2</v>
      </c>
    </row>
    <row r="4094" spans="1:9" x14ac:dyDescent="0.35">
      <c r="A4094" s="321">
        <f t="shared" si="357"/>
        <v>42174.083333323491</v>
      </c>
      <c r="B4094" s="303"/>
      <c r="C4094" s="303">
        <v>4059</v>
      </c>
      <c r="D4094" s="304">
        <f>INDEX(Method_calculation!$J$161:$L$184,Output_interface!I4094,Output_interface!H4094)</f>
        <v>0</v>
      </c>
      <c r="E4094" s="304">
        <f>INDEX(Method_calculation!$J$194:$L$217,Output_interface!I4094,Output_interface!H4094)</f>
        <v>0</v>
      </c>
      <c r="G4094" s="1">
        <f>VLOOKUP(A4094+1/48,Interface!$B$118:$D$483,3)</f>
        <v>5</v>
      </c>
      <c r="H4094" s="1">
        <f t="shared" si="360"/>
        <v>1</v>
      </c>
      <c r="I4094" s="1">
        <f t="shared" si="359"/>
        <v>3</v>
      </c>
    </row>
    <row r="4095" spans="1:9" x14ac:dyDescent="0.35">
      <c r="A4095" s="321">
        <f t="shared" si="357"/>
        <v>42174.124999990156</v>
      </c>
      <c r="B4095" s="303"/>
      <c r="C4095" s="303">
        <v>4060</v>
      </c>
      <c r="D4095" s="304">
        <f>INDEX(Method_calculation!$J$161:$L$184,Output_interface!I4095,Output_interface!H4095)</f>
        <v>0</v>
      </c>
      <c r="E4095" s="304">
        <f>INDEX(Method_calculation!$J$194:$L$217,Output_interface!I4095,Output_interface!H4095)</f>
        <v>0</v>
      </c>
      <c r="G4095" s="1">
        <f>VLOOKUP(A4095+1/48,Interface!$B$118:$D$483,3)</f>
        <v>5</v>
      </c>
      <c r="H4095" s="1">
        <f t="shared" si="360"/>
        <v>1</v>
      </c>
      <c r="I4095" s="1">
        <f t="shared" si="359"/>
        <v>4</v>
      </c>
    </row>
    <row r="4096" spans="1:9" x14ac:dyDescent="0.35">
      <c r="A4096" s="321">
        <f t="shared" si="357"/>
        <v>42174.16666665682</v>
      </c>
      <c r="B4096" s="303"/>
      <c r="C4096" s="303">
        <v>4061</v>
      </c>
      <c r="D4096" s="304">
        <f>INDEX(Method_calculation!$J$161:$L$184,Output_interface!I4096,Output_interface!H4096)</f>
        <v>0</v>
      </c>
      <c r="E4096" s="304">
        <f>INDEX(Method_calculation!$J$194:$L$217,Output_interface!I4096,Output_interface!H4096)</f>
        <v>0</v>
      </c>
      <c r="G4096" s="1">
        <f>VLOOKUP(A4096+1/48,Interface!$B$118:$D$483,3)</f>
        <v>5</v>
      </c>
      <c r="H4096" s="1">
        <f t="shared" si="360"/>
        <v>1</v>
      </c>
      <c r="I4096" s="1">
        <f t="shared" si="359"/>
        <v>5</v>
      </c>
    </row>
    <row r="4097" spans="1:9" x14ac:dyDescent="0.35">
      <c r="A4097" s="321">
        <f t="shared" si="357"/>
        <v>42174.208333323484</v>
      </c>
      <c r="B4097" s="303"/>
      <c r="C4097" s="303">
        <v>4062</v>
      </c>
      <c r="D4097" s="304">
        <f>INDEX(Method_calculation!$J$161:$L$184,Output_interface!I4097,Output_interface!H4097)</f>
        <v>0</v>
      </c>
      <c r="E4097" s="304">
        <f>INDEX(Method_calculation!$J$194:$L$217,Output_interface!I4097,Output_interface!H4097)</f>
        <v>0</v>
      </c>
      <c r="G4097" s="1">
        <f>VLOOKUP(A4097+1/48,Interface!$B$118:$D$483,3)</f>
        <v>5</v>
      </c>
      <c r="H4097" s="1">
        <f t="shared" si="360"/>
        <v>1</v>
      </c>
      <c r="I4097" s="1">
        <f t="shared" si="359"/>
        <v>6</v>
      </c>
    </row>
    <row r="4098" spans="1:9" x14ac:dyDescent="0.35">
      <c r="A4098" s="321">
        <f t="shared" si="357"/>
        <v>42174.249999990148</v>
      </c>
      <c r="B4098" s="303"/>
      <c r="C4098" s="303">
        <v>4063</v>
      </c>
      <c r="D4098" s="304">
        <f>INDEX(Method_calculation!$J$161:$L$184,Output_interface!I4098,Output_interface!H4098)</f>
        <v>0</v>
      </c>
      <c r="E4098" s="304">
        <f>INDEX(Method_calculation!$J$194:$L$217,Output_interface!I4098,Output_interface!H4098)</f>
        <v>0</v>
      </c>
      <c r="G4098" s="1">
        <f>VLOOKUP(A4098+1/48,Interface!$B$118:$D$483,3)</f>
        <v>5</v>
      </c>
      <c r="H4098" s="1">
        <f t="shared" si="360"/>
        <v>1</v>
      </c>
      <c r="I4098" s="1">
        <f t="shared" si="359"/>
        <v>7</v>
      </c>
    </row>
    <row r="4099" spans="1:9" x14ac:dyDescent="0.35">
      <c r="A4099" s="321">
        <f t="shared" si="357"/>
        <v>42174.291666656813</v>
      </c>
      <c r="B4099" s="303"/>
      <c r="C4099" s="303">
        <v>4064</v>
      </c>
      <c r="D4099" s="304">
        <f>INDEX(Method_calculation!$J$161:$L$184,Output_interface!I4099,Output_interface!H4099)</f>
        <v>0</v>
      </c>
      <c r="E4099" s="304">
        <f>INDEX(Method_calculation!$J$194:$L$217,Output_interface!I4099,Output_interface!H4099)</f>
        <v>0</v>
      </c>
      <c r="G4099" s="1">
        <f>VLOOKUP(A4099+1/48,Interface!$B$118:$D$483,3)</f>
        <v>5</v>
      </c>
      <c r="H4099" s="1">
        <f t="shared" si="360"/>
        <v>1</v>
      </c>
      <c r="I4099" s="1">
        <f t="shared" si="359"/>
        <v>8</v>
      </c>
    </row>
    <row r="4100" spans="1:9" x14ac:dyDescent="0.35">
      <c r="A4100" s="321">
        <f t="shared" si="357"/>
        <v>42174.333333323477</v>
      </c>
      <c r="B4100" s="303"/>
      <c r="C4100" s="303">
        <v>4065</v>
      </c>
      <c r="D4100" s="304">
        <f>INDEX(Method_calculation!$J$161:$L$184,Output_interface!I4100,Output_interface!H4100)</f>
        <v>0</v>
      </c>
      <c r="E4100" s="304">
        <f>INDEX(Method_calculation!$J$194:$L$217,Output_interface!I4100,Output_interface!H4100)</f>
        <v>0</v>
      </c>
      <c r="G4100" s="1">
        <f>VLOOKUP(A4100+1/48,Interface!$B$118:$D$483,3)</f>
        <v>5</v>
      </c>
      <c r="H4100" s="1">
        <f t="shared" si="360"/>
        <v>1</v>
      </c>
      <c r="I4100" s="1">
        <f t="shared" si="359"/>
        <v>9</v>
      </c>
    </row>
    <row r="4101" spans="1:9" x14ac:dyDescent="0.35">
      <c r="A4101" s="321">
        <f t="shared" si="357"/>
        <v>42174.374999990141</v>
      </c>
      <c r="B4101" s="303"/>
      <c r="C4101" s="303">
        <v>4066</v>
      </c>
      <c r="D4101" s="304">
        <f>INDEX(Method_calculation!$J$161:$L$184,Output_interface!I4101,Output_interface!H4101)</f>
        <v>0</v>
      </c>
      <c r="E4101" s="304">
        <f>INDEX(Method_calculation!$J$194:$L$217,Output_interface!I4101,Output_interface!H4101)</f>
        <v>0</v>
      </c>
      <c r="G4101" s="1">
        <f>VLOOKUP(A4101+1/48,Interface!$B$118:$D$483,3)</f>
        <v>5</v>
      </c>
      <c r="H4101" s="1">
        <f t="shared" si="360"/>
        <v>1</v>
      </c>
      <c r="I4101" s="1">
        <f t="shared" si="359"/>
        <v>10</v>
      </c>
    </row>
    <row r="4102" spans="1:9" x14ac:dyDescent="0.35">
      <c r="A4102" s="321">
        <f t="shared" si="357"/>
        <v>42174.416666656805</v>
      </c>
      <c r="B4102" s="303"/>
      <c r="C4102" s="303">
        <v>4067</v>
      </c>
      <c r="D4102" s="304">
        <f>INDEX(Method_calculation!$J$161:$L$184,Output_interface!I4102,Output_interface!H4102)</f>
        <v>0</v>
      </c>
      <c r="E4102" s="304">
        <f>INDEX(Method_calculation!$J$194:$L$217,Output_interface!I4102,Output_interface!H4102)</f>
        <v>0</v>
      </c>
      <c r="G4102" s="1">
        <f>VLOOKUP(A4102+1/48,Interface!$B$118:$D$483,3)</f>
        <v>5</v>
      </c>
      <c r="H4102" s="1">
        <f t="shared" si="360"/>
        <v>1</v>
      </c>
      <c r="I4102" s="1">
        <f t="shared" si="359"/>
        <v>11</v>
      </c>
    </row>
    <row r="4103" spans="1:9" x14ac:dyDescent="0.35">
      <c r="A4103" s="321">
        <f t="shared" si="357"/>
        <v>42174.45833332347</v>
      </c>
      <c r="B4103" s="303"/>
      <c r="C4103" s="303">
        <v>4068</v>
      </c>
      <c r="D4103" s="304">
        <f>INDEX(Method_calculation!$J$161:$L$184,Output_interface!I4103,Output_interface!H4103)</f>
        <v>0</v>
      </c>
      <c r="E4103" s="304">
        <f>INDEX(Method_calculation!$J$194:$L$217,Output_interface!I4103,Output_interface!H4103)</f>
        <v>0</v>
      </c>
      <c r="G4103" s="1">
        <f>VLOOKUP(A4103+1/48,Interface!$B$118:$D$483,3)</f>
        <v>5</v>
      </c>
      <c r="H4103" s="1">
        <f t="shared" si="360"/>
        <v>1</v>
      </c>
      <c r="I4103" s="1">
        <f t="shared" si="359"/>
        <v>12</v>
      </c>
    </row>
    <row r="4104" spans="1:9" x14ac:dyDescent="0.35">
      <c r="A4104" s="321">
        <f t="shared" si="357"/>
        <v>42174.499999990134</v>
      </c>
      <c r="B4104" s="303"/>
      <c r="C4104" s="303">
        <v>4069</v>
      </c>
      <c r="D4104" s="304">
        <f>INDEX(Method_calculation!$J$161:$L$184,Output_interface!I4104,Output_interface!H4104)</f>
        <v>0</v>
      </c>
      <c r="E4104" s="304">
        <f>INDEX(Method_calculation!$J$194:$L$217,Output_interface!I4104,Output_interface!H4104)</f>
        <v>0</v>
      </c>
      <c r="G4104" s="1">
        <f>VLOOKUP(A4104+1/48,Interface!$B$118:$D$483,3)</f>
        <v>5</v>
      </c>
      <c r="H4104" s="1">
        <f t="shared" si="360"/>
        <v>1</v>
      </c>
      <c r="I4104" s="1">
        <f t="shared" si="359"/>
        <v>13</v>
      </c>
    </row>
    <row r="4105" spans="1:9" x14ac:dyDescent="0.35">
      <c r="A4105" s="321">
        <f t="shared" si="357"/>
        <v>42174.541666656798</v>
      </c>
      <c r="B4105" s="303"/>
      <c r="C4105" s="303">
        <v>4070</v>
      </c>
      <c r="D4105" s="304">
        <f>INDEX(Method_calculation!$J$161:$L$184,Output_interface!I4105,Output_interface!H4105)</f>
        <v>0</v>
      </c>
      <c r="E4105" s="304">
        <f>INDEX(Method_calculation!$J$194:$L$217,Output_interface!I4105,Output_interface!H4105)</f>
        <v>0</v>
      </c>
      <c r="G4105" s="1">
        <f>VLOOKUP(A4105+1/48,Interface!$B$118:$D$483,3)</f>
        <v>5</v>
      </c>
      <c r="H4105" s="1">
        <f t="shared" si="360"/>
        <v>1</v>
      </c>
      <c r="I4105" s="1">
        <f t="shared" si="359"/>
        <v>14</v>
      </c>
    </row>
    <row r="4106" spans="1:9" x14ac:dyDescent="0.35">
      <c r="A4106" s="321">
        <f t="shared" si="357"/>
        <v>42174.583333323462</v>
      </c>
      <c r="B4106" s="303"/>
      <c r="C4106" s="303">
        <v>4071</v>
      </c>
      <c r="D4106" s="304">
        <f>INDEX(Method_calculation!$J$161:$L$184,Output_interface!I4106,Output_interface!H4106)</f>
        <v>0</v>
      </c>
      <c r="E4106" s="304">
        <f>INDEX(Method_calculation!$J$194:$L$217,Output_interface!I4106,Output_interface!H4106)</f>
        <v>0</v>
      </c>
      <c r="G4106" s="1">
        <f>VLOOKUP(A4106+1/48,Interface!$B$118:$D$483,3)</f>
        <v>5</v>
      </c>
      <c r="H4106" s="1">
        <f t="shared" si="360"/>
        <v>1</v>
      </c>
      <c r="I4106" s="1">
        <f t="shared" si="359"/>
        <v>15</v>
      </c>
    </row>
    <row r="4107" spans="1:9" x14ac:dyDescent="0.35">
      <c r="A4107" s="321">
        <f t="shared" si="357"/>
        <v>42174.624999990127</v>
      </c>
      <c r="B4107" s="303"/>
      <c r="C4107" s="303">
        <v>4072</v>
      </c>
      <c r="D4107" s="304">
        <f>INDEX(Method_calculation!$J$161:$L$184,Output_interface!I4107,Output_interface!H4107)</f>
        <v>0</v>
      </c>
      <c r="E4107" s="304">
        <f>INDEX(Method_calculation!$J$194:$L$217,Output_interface!I4107,Output_interface!H4107)</f>
        <v>0</v>
      </c>
      <c r="G4107" s="1">
        <f>VLOOKUP(A4107+1/48,Interface!$B$118:$D$483,3)</f>
        <v>5</v>
      </c>
      <c r="H4107" s="1">
        <f t="shared" si="360"/>
        <v>1</v>
      </c>
      <c r="I4107" s="1">
        <f t="shared" si="359"/>
        <v>16</v>
      </c>
    </row>
    <row r="4108" spans="1:9" x14ac:dyDescent="0.35">
      <c r="A4108" s="321">
        <f t="shared" si="357"/>
        <v>42174.666666656791</v>
      </c>
      <c r="B4108" s="303"/>
      <c r="C4108" s="303">
        <v>4073</v>
      </c>
      <c r="D4108" s="304">
        <f>INDEX(Method_calculation!$J$161:$L$184,Output_interface!I4108,Output_interface!H4108)</f>
        <v>0</v>
      </c>
      <c r="E4108" s="304">
        <f>INDEX(Method_calculation!$J$194:$L$217,Output_interface!I4108,Output_interface!H4108)</f>
        <v>0</v>
      </c>
      <c r="G4108" s="1">
        <f>VLOOKUP(A4108+1/48,Interface!$B$118:$D$483,3)</f>
        <v>5</v>
      </c>
      <c r="H4108" s="1">
        <f t="shared" si="360"/>
        <v>1</v>
      </c>
      <c r="I4108" s="1">
        <f t="shared" si="359"/>
        <v>17</v>
      </c>
    </row>
    <row r="4109" spans="1:9" x14ac:dyDescent="0.35">
      <c r="A4109" s="321">
        <f t="shared" si="357"/>
        <v>42174.708333323455</v>
      </c>
      <c r="B4109" s="303"/>
      <c r="C4109" s="303">
        <v>4074</v>
      </c>
      <c r="D4109" s="304">
        <f>INDEX(Method_calculation!$J$161:$L$184,Output_interface!I4109,Output_interface!H4109)</f>
        <v>0</v>
      </c>
      <c r="E4109" s="304">
        <f>INDEX(Method_calculation!$J$194:$L$217,Output_interface!I4109,Output_interface!H4109)</f>
        <v>0</v>
      </c>
      <c r="G4109" s="1">
        <f>VLOOKUP(A4109+1/48,Interface!$B$118:$D$483,3)</f>
        <v>5</v>
      </c>
      <c r="H4109" s="1">
        <f t="shared" si="360"/>
        <v>1</v>
      </c>
      <c r="I4109" s="1">
        <f t="shared" si="359"/>
        <v>18</v>
      </c>
    </row>
    <row r="4110" spans="1:9" x14ac:dyDescent="0.35">
      <c r="A4110" s="321">
        <f t="shared" si="357"/>
        <v>42174.749999990119</v>
      </c>
      <c r="B4110" s="303"/>
      <c r="C4110" s="303">
        <v>4075</v>
      </c>
      <c r="D4110" s="304">
        <f>INDEX(Method_calculation!$J$161:$L$184,Output_interface!I4110,Output_interface!H4110)</f>
        <v>0</v>
      </c>
      <c r="E4110" s="304">
        <f>INDEX(Method_calculation!$J$194:$L$217,Output_interface!I4110,Output_interface!H4110)</f>
        <v>0</v>
      </c>
      <c r="G4110" s="1">
        <f>VLOOKUP(A4110+1/48,Interface!$B$118:$D$483,3)</f>
        <v>5</v>
      </c>
      <c r="H4110" s="1">
        <f t="shared" si="360"/>
        <v>1</v>
      </c>
      <c r="I4110" s="1">
        <f t="shared" si="359"/>
        <v>19</v>
      </c>
    </row>
    <row r="4111" spans="1:9" x14ac:dyDescent="0.35">
      <c r="A4111" s="321">
        <f t="shared" si="357"/>
        <v>42174.791666656783</v>
      </c>
      <c r="B4111" s="303"/>
      <c r="C4111" s="303">
        <v>4076</v>
      </c>
      <c r="D4111" s="304">
        <f>INDEX(Method_calculation!$J$161:$L$184,Output_interface!I4111,Output_interface!H4111)</f>
        <v>0</v>
      </c>
      <c r="E4111" s="304">
        <f>INDEX(Method_calculation!$J$194:$L$217,Output_interface!I4111,Output_interface!H4111)</f>
        <v>0</v>
      </c>
      <c r="G4111" s="1">
        <f>VLOOKUP(A4111+1/48,Interface!$B$118:$D$483,3)</f>
        <v>5</v>
      </c>
      <c r="H4111" s="1">
        <f t="shared" si="360"/>
        <v>1</v>
      </c>
      <c r="I4111" s="1">
        <f t="shared" si="359"/>
        <v>20</v>
      </c>
    </row>
    <row r="4112" spans="1:9" x14ac:dyDescent="0.35">
      <c r="A4112" s="321">
        <f t="shared" ref="A4112:A4175" si="362">+A4111+1/24</f>
        <v>42174.833333323448</v>
      </c>
      <c r="B4112" s="303"/>
      <c r="C4112" s="303">
        <v>4077</v>
      </c>
      <c r="D4112" s="304">
        <f>INDEX(Method_calculation!$J$161:$L$184,Output_interface!I4112,Output_interface!H4112)</f>
        <v>0</v>
      </c>
      <c r="E4112" s="304">
        <f>INDEX(Method_calculation!$J$194:$L$217,Output_interface!I4112,Output_interface!H4112)</f>
        <v>0</v>
      </c>
      <c r="G4112" s="1">
        <f>VLOOKUP(A4112+1/48,Interface!$B$118:$D$483,3)</f>
        <v>5</v>
      </c>
      <c r="H4112" s="1">
        <f t="shared" si="360"/>
        <v>1</v>
      </c>
      <c r="I4112" s="1">
        <f t="shared" si="359"/>
        <v>21</v>
      </c>
    </row>
    <row r="4113" spans="1:9" x14ac:dyDescent="0.35">
      <c r="A4113" s="321">
        <f t="shared" si="362"/>
        <v>42174.874999990112</v>
      </c>
      <c r="B4113" s="303"/>
      <c r="C4113" s="303">
        <v>4078</v>
      </c>
      <c r="D4113" s="304">
        <f>INDEX(Method_calculation!$J$161:$L$184,Output_interface!I4113,Output_interface!H4113)</f>
        <v>0</v>
      </c>
      <c r="E4113" s="304">
        <f>INDEX(Method_calculation!$J$194:$L$217,Output_interface!I4113,Output_interface!H4113)</f>
        <v>0</v>
      </c>
      <c r="G4113" s="1">
        <f>VLOOKUP(A4113+1/48,Interface!$B$118:$D$483,3)</f>
        <v>5</v>
      </c>
      <c r="H4113" s="1">
        <f t="shared" si="360"/>
        <v>1</v>
      </c>
      <c r="I4113" s="1">
        <f t="shared" si="359"/>
        <v>22</v>
      </c>
    </row>
    <row r="4114" spans="1:9" x14ac:dyDescent="0.35">
      <c r="A4114" s="321">
        <f t="shared" si="362"/>
        <v>42174.916666656776</v>
      </c>
      <c r="B4114" s="303"/>
      <c r="C4114" s="303">
        <v>4079</v>
      </c>
      <c r="D4114" s="304">
        <f>INDEX(Method_calculation!$J$161:$L$184,Output_interface!I4114,Output_interface!H4114)</f>
        <v>0</v>
      </c>
      <c r="E4114" s="304">
        <f>INDEX(Method_calculation!$J$194:$L$217,Output_interface!I4114,Output_interface!H4114)</f>
        <v>0</v>
      </c>
      <c r="G4114" s="1">
        <f>VLOOKUP(A4114+1/48,Interface!$B$118:$D$483,3)</f>
        <v>5</v>
      </c>
      <c r="H4114" s="1">
        <f t="shared" si="360"/>
        <v>1</v>
      </c>
      <c r="I4114" s="1">
        <f t="shared" si="359"/>
        <v>23</v>
      </c>
    </row>
    <row r="4115" spans="1:9" x14ac:dyDescent="0.35">
      <c r="A4115" s="322">
        <f t="shared" si="362"/>
        <v>42174.95833332344</v>
      </c>
      <c r="B4115" s="306"/>
      <c r="C4115" s="306">
        <v>4080</v>
      </c>
      <c r="D4115" s="307">
        <f>INDEX(Method_calculation!$J$161:$L$184,Output_interface!I4115,Output_interface!H4115)</f>
        <v>0</v>
      </c>
      <c r="E4115" s="307">
        <f>INDEX(Method_calculation!$J$194:$L$217,Output_interface!I4115,Output_interface!H4115)</f>
        <v>0</v>
      </c>
      <c r="G4115" s="1">
        <f>VLOOKUP(A4115+1/48,Interface!$B$118:$D$483,3)</f>
        <v>5</v>
      </c>
      <c r="H4115" s="1">
        <f t="shared" si="360"/>
        <v>1</v>
      </c>
      <c r="I4115" s="1">
        <f t="shared" si="359"/>
        <v>24</v>
      </c>
    </row>
    <row r="4116" spans="1:9" x14ac:dyDescent="0.35">
      <c r="A4116" s="299">
        <f t="shared" si="362"/>
        <v>42174.999999990105</v>
      </c>
      <c r="B4116" s="300" t="str">
        <f t="shared" ref="B4116" si="363">INDEX($H$27:$H$29,H4116)</f>
        <v>Saturday</v>
      </c>
      <c r="C4116" s="300">
        <v>4081</v>
      </c>
      <c r="D4116" s="301">
        <f>INDEX(Method_calculation!$J$161:$L$184,Output_interface!I4116,Output_interface!H4116)</f>
        <v>0</v>
      </c>
      <c r="E4116" s="301">
        <f>INDEX(Method_calculation!$J$194:$L$217,Output_interface!I4116,Output_interface!H4116)</f>
        <v>0</v>
      </c>
      <c r="G4116" s="1">
        <f>VLOOKUP(A4116+1/48,Interface!$B$118:$D$483,3)</f>
        <v>6</v>
      </c>
      <c r="H4116" s="1">
        <f t="shared" si="360"/>
        <v>2</v>
      </c>
      <c r="I4116" s="1">
        <f t="shared" si="359"/>
        <v>1</v>
      </c>
    </row>
    <row r="4117" spans="1:9" x14ac:dyDescent="0.35">
      <c r="A4117" s="321">
        <f t="shared" si="362"/>
        <v>42175.041666656769</v>
      </c>
      <c r="B4117" s="303"/>
      <c r="C4117" s="303">
        <v>4082</v>
      </c>
      <c r="D4117" s="304">
        <f>INDEX(Method_calculation!$J$161:$L$184,Output_interface!I4117,Output_interface!H4117)</f>
        <v>0</v>
      </c>
      <c r="E4117" s="304">
        <f>INDEX(Method_calculation!$J$194:$L$217,Output_interface!I4117,Output_interface!H4117)</f>
        <v>0</v>
      </c>
      <c r="G4117" s="1">
        <f>VLOOKUP(A4117+1/48,Interface!$B$118:$D$483,3)</f>
        <v>6</v>
      </c>
      <c r="H4117" s="1">
        <f t="shared" si="360"/>
        <v>2</v>
      </c>
      <c r="I4117" s="1">
        <f t="shared" si="359"/>
        <v>2</v>
      </c>
    </row>
    <row r="4118" spans="1:9" x14ac:dyDescent="0.35">
      <c r="A4118" s="321">
        <f t="shared" si="362"/>
        <v>42175.083333323433</v>
      </c>
      <c r="B4118" s="303"/>
      <c r="C4118" s="303">
        <v>4083</v>
      </c>
      <c r="D4118" s="304">
        <f>INDEX(Method_calculation!$J$161:$L$184,Output_interface!I4118,Output_interface!H4118)</f>
        <v>0</v>
      </c>
      <c r="E4118" s="304">
        <f>INDEX(Method_calculation!$J$194:$L$217,Output_interface!I4118,Output_interface!H4118)</f>
        <v>0</v>
      </c>
      <c r="G4118" s="1">
        <f>VLOOKUP(A4118+1/48,Interface!$B$118:$D$483,3)</f>
        <v>6</v>
      </c>
      <c r="H4118" s="1">
        <f t="shared" si="360"/>
        <v>2</v>
      </c>
      <c r="I4118" s="1">
        <f t="shared" si="359"/>
        <v>3</v>
      </c>
    </row>
    <row r="4119" spans="1:9" x14ac:dyDescent="0.35">
      <c r="A4119" s="321">
        <f t="shared" si="362"/>
        <v>42175.124999990097</v>
      </c>
      <c r="B4119" s="303"/>
      <c r="C4119" s="303">
        <v>4084</v>
      </c>
      <c r="D4119" s="304">
        <f>INDEX(Method_calculation!$J$161:$L$184,Output_interface!I4119,Output_interface!H4119)</f>
        <v>0</v>
      </c>
      <c r="E4119" s="304">
        <f>INDEX(Method_calculation!$J$194:$L$217,Output_interface!I4119,Output_interface!H4119)</f>
        <v>0</v>
      </c>
      <c r="G4119" s="1">
        <f>VLOOKUP(A4119+1/48,Interface!$B$118:$D$483,3)</f>
        <v>6</v>
      </c>
      <c r="H4119" s="1">
        <f t="shared" si="360"/>
        <v>2</v>
      </c>
      <c r="I4119" s="1">
        <f t="shared" si="359"/>
        <v>4</v>
      </c>
    </row>
    <row r="4120" spans="1:9" x14ac:dyDescent="0.35">
      <c r="A4120" s="321">
        <f t="shared" si="362"/>
        <v>42175.166666656762</v>
      </c>
      <c r="B4120" s="303"/>
      <c r="C4120" s="303">
        <v>4085</v>
      </c>
      <c r="D4120" s="304">
        <f>INDEX(Method_calculation!$J$161:$L$184,Output_interface!I4120,Output_interface!H4120)</f>
        <v>0</v>
      </c>
      <c r="E4120" s="304">
        <f>INDEX(Method_calculation!$J$194:$L$217,Output_interface!I4120,Output_interface!H4120)</f>
        <v>0</v>
      </c>
      <c r="G4120" s="1">
        <f>VLOOKUP(A4120+1/48,Interface!$B$118:$D$483,3)</f>
        <v>6</v>
      </c>
      <c r="H4120" s="1">
        <f t="shared" si="360"/>
        <v>2</v>
      </c>
      <c r="I4120" s="1">
        <f t="shared" si="359"/>
        <v>5</v>
      </c>
    </row>
    <row r="4121" spans="1:9" x14ac:dyDescent="0.35">
      <c r="A4121" s="321">
        <f t="shared" si="362"/>
        <v>42175.208333323426</v>
      </c>
      <c r="B4121" s="303"/>
      <c r="C4121" s="303">
        <v>4086</v>
      </c>
      <c r="D4121" s="304">
        <f>INDEX(Method_calculation!$J$161:$L$184,Output_interface!I4121,Output_interface!H4121)</f>
        <v>0</v>
      </c>
      <c r="E4121" s="304">
        <f>INDEX(Method_calculation!$J$194:$L$217,Output_interface!I4121,Output_interface!H4121)</f>
        <v>0</v>
      </c>
      <c r="G4121" s="1">
        <f>VLOOKUP(A4121+1/48,Interface!$B$118:$D$483,3)</f>
        <v>6</v>
      </c>
      <c r="H4121" s="1">
        <f t="shared" si="360"/>
        <v>2</v>
      </c>
      <c r="I4121" s="1">
        <f t="shared" si="359"/>
        <v>6</v>
      </c>
    </row>
    <row r="4122" spans="1:9" x14ac:dyDescent="0.35">
      <c r="A4122" s="321">
        <f t="shared" si="362"/>
        <v>42175.24999999009</v>
      </c>
      <c r="B4122" s="303"/>
      <c r="C4122" s="303">
        <v>4087</v>
      </c>
      <c r="D4122" s="304">
        <f>INDEX(Method_calculation!$J$161:$L$184,Output_interface!I4122,Output_interface!H4122)</f>
        <v>0</v>
      </c>
      <c r="E4122" s="304">
        <f>INDEX(Method_calculation!$J$194:$L$217,Output_interface!I4122,Output_interface!H4122)</f>
        <v>0</v>
      </c>
      <c r="G4122" s="1">
        <f>VLOOKUP(A4122+1/48,Interface!$B$118:$D$483,3)</f>
        <v>6</v>
      </c>
      <c r="H4122" s="1">
        <f t="shared" si="360"/>
        <v>2</v>
      </c>
      <c r="I4122" s="1">
        <f t="shared" si="359"/>
        <v>7</v>
      </c>
    </row>
    <row r="4123" spans="1:9" x14ac:dyDescent="0.35">
      <c r="A4123" s="321">
        <f t="shared" si="362"/>
        <v>42175.291666656754</v>
      </c>
      <c r="B4123" s="303"/>
      <c r="C4123" s="303">
        <v>4088</v>
      </c>
      <c r="D4123" s="304">
        <f>INDEX(Method_calculation!$J$161:$L$184,Output_interface!I4123,Output_interface!H4123)</f>
        <v>0</v>
      </c>
      <c r="E4123" s="304">
        <f>INDEX(Method_calculation!$J$194:$L$217,Output_interface!I4123,Output_interface!H4123)</f>
        <v>0</v>
      </c>
      <c r="G4123" s="1">
        <f>VLOOKUP(A4123+1/48,Interface!$B$118:$D$483,3)</f>
        <v>6</v>
      </c>
      <c r="H4123" s="1">
        <f t="shared" si="360"/>
        <v>2</v>
      </c>
      <c r="I4123" s="1">
        <f t="shared" si="359"/>
        <v>8</v>
      </c>
    </row>
    <row r="4124" spans="1:9" x14ac:dyDescent="0.35">
      <c r="A4124" s="321">
        <f t="shared" si="362"/>
        <v>42175.333333323419</v>
      </c>
      <c r="B4124" s="303"/>
      <c r="C4124" s="303">
        <v>4089</v>
      </c>
      <c r="D4124" s="304">
        <f>INDEX(Method_calculation!$J$161:$L$184,Output_interface!I4124,Output_interface!H4124)</f>
        <v>0</v>
      </c>
      <c r="E4124" s="304">
        <f>INDEX(Method_calculation!$J$194:$L$217,Output_interface!I4124,Output_interface!H4124)</f>
        <v>0</v>
      </c>
      <c r="G4124" s="1">
        <f>VLOOKUP(A4124+1/48,Interface!$B$118:$D$483,3)</f>
        <v>6</v>
      </c>
      <c r="H4124" s="1">
        <f t="shared" si="360"/>
        <v>2</v>
      </c>
      <c r="I4124" s="1">
        <f t="shared" si="359"/>
        <v>9</v>
      </c>
    </row>
    <row r="4125" spans="1:9" x14ac:dyDescent="0.35">
      <c r="A4125" s="321">
        <f t="shared" si="362"/>
        <v>42175.374999990083</v>
      </c>
      <c r="B4125" s="303"/>
      <c r="C4125" s="303">
        <v>4090</v>
      </c>
      <c r="D4125" s="304">
        <f>INDEX(Method_calculation!$J$161:$L$184,Output_interface!I4125,Output_interface!H4125)</f>
        <v>0</v>
      </c>
      <c r="E4125" s="304">
        <f>INDEX(Method_calculation!$J$194:$L$217,Output_interface!I4125,Output_interface!H4125)</f>
        <v>0</v>
      </c>
      <c r="G4125" s="1">
        <f>VLOOKUP(A4125+1/48,Interface!$B$118:$D$483,3)</f>
        <v>6</v>
      </c>
      <c r="H4125" s="1">
        <f t="shared" si="360"/>
        <v>2</v>
      </c>
      <c r="I4125" s="1">
        <f t="shared" si="359"/>
        <v>10</v>
      </c>
    </row>
    <row r="4126" spans="1:9" x14ac:dyDescent="0.35">
      <c r="A4126" s="321">
        <f t="shared" si="362"/>
        <v>42175.416666656747</v>
      </c>
      <c r="B4126" s="303"/>
      <c r="C4126" s="303">
        <v>4091</v>
      </c>
      <c r="D4126" s="304">
        <f>INDEX(Method_calculation!$J$161:$L$184,Output_interface!I4126,Output_interface!H4126)</f>
        <v>0</v>
      </c>
      <c r="E4126" s="304">
        <f>INDEX(Method_calculation!$J$194:$L$217,Output_interface!I4126,Output_interface!H4126)</f>
        <v>0</v>
      </c>
      <c r="G4126" s="1">
        <f>VLOOKUP(A4126+1/48,Interface!$B$118:$D$483,3)</f>
        <v>6</v>
      </c>
      <c r="H4126" s="1">
        <f t="shared" si="360"/>
        <v>2</v>
      </c>
      <c r="I4126" s="1">
        <f t="shared" si="359"/>
        <v>11</v>
      </c>
    </row>
    <row r="4127" spans="1:9" x14ac:dyDescent="0.35">
      <c r="A4127" s="321">
        <f t="shared" si="362"/>
        <v>42175.458333323411</v>
      </c>
      <c r="B4127" s="303"/>
      <c r="C4127" s="303">
        <v>4092</v>
      </c>
      <c r="D4127" s="304">
        <f>INDEX(Method_calculation!$J$161:$L$184,Output_interface!I4127,Output_interface!H4127)</f>
        <v>0</v>
      </c>
      <c r="E4127" s="304">
        <f>INDEX(Method_calculation!$J$194:$L$217,Output_interface!I4127,Output_interface!H4127)</f>
        <v>0</v>
      </c>
      <c r="G4127" s="1">
        <f>VLOOKUP(A4127+1/48,Interface!$B$118:$D$483,3)</f>
        <v>6</v>
      </c>
      <c r="H4127" s="1">
        <f t="shared" si="360"/>
        <v>2</v>
      </c>
      <c r="I4127" s="1">
        <f t="shared" si="359"/>
        <v>12</v>
      </c>
    </row>
    <row r="4128" spans="1:9" x14ac:dyDescent="0.35">
      <c r="A4128" s="321">
        <f t="shared" si="362"/>
        <v>42175.499999990076</v>
      </c>
      <c r="B4128" s="303"/>
      <c r="C4128" s="303">
        <v>4093</v>
      </c>
      <c r="D4128" s="304">
        <f>INDEX(Method_calculation!$J$161:$L$184,Output_interface!I4128,Output_interface!H4128)</f>
        <v>0</v>
      </c>
      <c r="E4128" s="304">
        <f>INDEX(Method_calculation!$J$194:$L$217,Output_interface!I4128,Output_interface!H4128)</f>
        <v>0</v>
      </c>
      <c r="G4128" s="1">
        <f>VLOOKUP(A4128+1/48,Interface!$B$118:$D$483,3)</f>
        <v>6</v>
      </c>
      <c r="H4128" s="1">
        <f t="shared" si="360"/>
        <v>2</v>
      </c>
      <c r="I4128" s="1">
        <f t="shared" si="359"/>
        <v>13</v>
      </c>
    </row>
    <row r="4129" spans="1:9" x14ac:dyDescent="0.35">
      <c r="A4129" s="321">
        <f t="shared" si="362"/>
        <v>42175.54166665674</v>
      </c>
      <c r="B4129" s="303"/>
      <c r="C4129" s="303">
        <v>4094</v>
      </c>
      <c r="D4129" s="304">
        <f>INDEX(Method_calculation!$J$161:$L$184,Output_interface!I4129,Output_interface!H4129)</f>
        <v>0</v>
      </c>
      <c r="E4129" s="304">
        <f>INDEX(Method_calculation!$J$194:$L$217,Output_interface!I4129,Output_interface!H4129)</f>
        <v>0</v>
      </c>
      <c r="G4129" s="1">
        <f>VLOOKUP(A4129+1/48,Interface!$B$118:$D$483,3)</f>
        <v>6</v>
      </c>
      <c r="H4129" s="1">
        <f t="shared" si="360"/>
        <v>2</v>
      </c>
      <c r="I4129" s="1">
        <f t="shared" si="359"/>
        <v>14</v>
      </c>
    </row>
    <row r="4130" spans="1:9" x14ac:dyDescent="0.35">
      <c r="A4130" s="321">
        <f t="shared" si="362"/>
        <v>42175.583333323404</v>
      </c>
      <c r="B4130" s="303"/>
      <c r="C4130" s="303">
        <v>4095</v>
      </c>
      <c r="D4130" s="304">
        <f>INDEX(Method_calculation!$J$161:$L$184,Output_interface!I4130,Output_interface!H4130)</f>
        <v>0</v>
      </c>
      <c r="E4130" s="304">
        <f>INDEX(Method_calculation!$J$194:$L$217,Output_interface!I4130,Output_interface!H4130)</f>
        <v>0</v>
      </c>
      <c r="G4130" s="1">
        <f>VLOOKUP(A4130+1/48,Interface!$B$118:$D$483,3)</f>
        <v>6</v>
      </c>
      <c r="H4130" s="1">
        <f t="shared" si="360"/>
        <v>2</v>
      </c>
      <c r="I4130" s="1">
        <f t="shared" si="359"/>
        <v>15</v>
      </c>
    </row>
    <row r="4131" spans="1:9" x14ac:dyDescent="0.35">
      <c r="A4131" s="321">
        <f t="shared" si="362"/>
        <v>42175.624999990068</v>
      </c>
      <c r="B4131" s="303"/>
      <c r="C4131" s="303">
        <v>4096</v>
      </c>
      <c r="D4131" s="304">
        <f>INDEX(Method_calculation!$J$161:$L$184,Output_interface!I4131,Output_interface!H4131)</f>
        <v>0</v>
      </c>
      <c r="E4131" s="304">
        <f>INDEX(Method_calculation!$J$194:$L$217,Output_interface!I4131,Output_interface!H4131)</f>
        <v>0</v>
      </c>
      <c r="G4131" s="1">
        <f>VLOOKUP(A4131+1/48,Interface!$B$118:$D$483,3)</f>
        <v>6</v>
      </c>
      <c r="H4131" s="1">
        <f t="shared" si="360"/>
        <v>2</v>
      </c>
      <c r="I4131" s="1">
        <f t="shared" si="359"/>
        <v>16</v>
      </c>
    </row>
    <row r="4132" spans="1:9" x14ac:dyDescent="0.35">
      <c r="A4132" s="321">
        <f t="shared" si="362"/>
        <v>42175.666666656733</v>
      </c>
      <c r="B4132" s="303"/>
      <c r="C4132" s="303">
        <v>4097</v>
      </c>
      <c r="D4132" s="304">
        <f>INDEX(Method_calculation!$J$161:$L$184,Output_interface!I4132,Output_interface!H4132)</f>
        <v>0</v>
      </c>
      <c r="E4132" s="304">
        <f>INDEX(Method_calculation!$J$194:$L$217,Output_interface!I4132,Output_interface!H4132)</f>
        <v>0</v>
      </c>
      <c r="G4132" s="1">
        <f>VLOOKUP(A4132+1/48,Interface!$B$118:$D$483,3)</f>
        <v>6</v>
      </c>
      <c r="H4132" s="1">
        <f t="shared" si="360"/>
        <v>2</v>
      </c>
      <c r="I4132" s="1">
        <f t="shared" ref="I4132:I4195" si="364">MOD(C4132-1,24)+1</f>
        <v>17</v>
      </c>
    </row>
    <row r="4133" spans="1:9" x14ac:dyDescent="0.35">
      <c r="A4133" s="321">
        <f t="shared" si="362"/>
        <v>42175.708333323397</v>
      </c>
      <c r="B4133" s="303"/>
      <c r="C4133" s="303">
        <v>4098</v>
      </c>
      <c r="D4133" s="304">
        <f>INDEX(Method_calculation!$J$161:$L$184,Output_interface!I4133,Output_interface!H4133)</f>
        <v>0</v>
      </c>
      <c r="E4133" s="304">
        <f>INDEX(Method_calculation!$J$194:$L$217,Output_interface!I4133,Output_interface!H4133)</f>
        <v>0</v>
      </c>
      <c r="G4133" s="1">
        <f>VLOOKUP(A4133+1/48,Interface!$B$118:$D$483,3)</f>
        <v>6</v>
      </c>
      <c r="H4133" s="1">
        <f t="shared" ref="H4133:H4196" si="365">IF(G4133=7,3,IF(G4133=6,2,1))</f>
        <v>2</v>
      </c>
      <c r="I4133" s="1">
        <f t="shared" si="364"/>
        <v>18</v>
      </c>
    </row>
    <row r="4134" spans="1:9" x14ac:dyDescent="0.35">
      <c r="A4134" s="321">
        <f t="shared" si="362"/>
        <v>42175.749999990061</v>
      </c>
      <c r="B4134" s="303"/>
      <c r="C4134" s="303">
        <v>4099</v>
      </c>
      <c r="D4134" s="304">
        <f>INDEX(Method_calculation!$J$161:$L$184,Output_interface!I4134,Output_interface!H4134)</f>
        <v>0</v>
      </c>
      <c r="E4134" s="304">
        <f>INDEX(Method_calculation!$J$194:$L$217,Output_interface!I4134,Output_interface!H4134)</f>
        <v>0</v>
      </c>
      <c r="G4134" s="1">
        <f>VLOOKUP(A4134+1/48,Interface!$B$118:$D$483,3)</f>
        <v>6</v>
      </c>
      <c r="H4134" s="1">
        <f t="shared" si="365"/>
        <v>2</v>
      </c>
      <c r="I4134" s="1">
        <f t="shared" si="364"/>
        <v>19</v>
      </c>
    </row>
    <row r="4135" spans="1:9" x14ac:dyDescent="0.35">
      <c r="A4135" s="321">
        <f t="shared" si="362"/>
        <v>42175.791666656725</v>
      </c>
      <c r="B4135" s="303"/>
      <c r="C4135" s="303">
        <v>4100</v>
      </c>
      <c r="D4135" s="304">
        <f>INDEX(Method_calculation!$J$161:$L$184,Output_interface!I4135,Output_interface!H4135)</f>
        <v>0</v>
      </c>
      <c r="E4135" s="304">
        <f>INDEX(Method_calculation!$J$194:$L$217,Output_interface!I4135,Output_interface!H4135)</f>
        <v>0</v>
      </c>
      <c r="G4135" s="1">
        <f>VLOOKUP(A4135+1/48,Interface!$B$118:$D$483,3)</f>
        <v>6</v>
      </c>
      <c r="H4135" s="1">
        <f t="shared" si="365"/>
        <v>2</v>
      </c>
      <c r="I4135" s="1">
        <f t="shared" si="364"/>
        <v>20</v>
      </c>
    </row>
    <row r="4136" spans="1:9" x14ac:dyDescent="0.35">
      <c r="A4136" s="321">
        <f t="shared" si="362"/>
        <v>42175.83333332339</v>
      </c>
      <c r="B4136" s="303"/>
      <c r="C4136" s="303">
        <v>4101</v>
      </c>
      <c r="D4136" s="304">
        <f>INDEX(Method_calculation!$J$161:$L$184,Output_interface!I4136,Output_interface!H4136)</f>
        <v>0</v>
      </c>
      <c r="E4136" s="304">
        <f>INDEX(Method_calculation!$J$194:$L$217,Output_interface!I4136,Output_interface!H4136)</f>
        <v>0</v>
      </c>
      <c r="G4136" s="1">
        <f>VLOOKUP(A4136+1/48,Interface!$B$118:$D$483,3)</f>
        <v>6</v>
      </c>
      <c r="H4136" s="1">
        <f t="shared" si="365"/>
        <v>2</v>
      </c>
      <c r="I4136" s="1">
        <f t="shared" si="364"/>
        <v>21</v>
      </c>
    </row>
    <row r="4137" spans="1:9" x14ac:dyDescent="0.35">
      <c r="A4137" s="321">
        <f t="shared" si="362"/>
        <v>42175.874999990054</v>
      </c>
      <c r="B4137" s="303"/>
      <c r="C4137" s="303">
        <v>4102</v>
      </c>
      <c r="D4137" s="304">
        <f>INDEX(Method_calculation!$J$161:$L$184,Output_interface!I4137,Output_interface!H4137)</f>
        <v>0</v>
      </c>
      <c r="E4137" s="304">
        <f>INDEX(Method_calculation!$J$194:$L$217,Output_interface!I4137,Output_interface!H4137)</f>
        <v>0</v>
      </c>
      <c r="G4137" s="1">
        <f>VLOOKUP(A4137+1/48,Interface!$B$118:$D$483,3)</f>
        <v>6</v>
      </c>
      <c r="H4137" s="1">
        <f t="shared" si="365"/>
        <v>2</v>
      </c>
      <c r="I4137" s="1">
        <f t="shared" si="364"/>
        <v>22</v>
      </c>
    </row>
    <row r="4138" spans="1:9" x14ac:dyDescent="0.35">
      <c r="A4138" s="321">
        <f t="shared" si="362"/>
        <v>42175.916666656718</v>
      </c>
      <c r="B4138" s="303"/>
      <c r="C4138" s="303">
        <v>4103</v>
      </c>
      <c r="D4138" s="304">
        <f>INDEX(Method_calculation!$J$161:$L$184,Output_interface!I4138,Output_interface!H4138)</f>
        <v>0</v>
      </c>
      <c r="E4138" s="304">
        <f>INDEX(Method_calculation!$J$194:$L$217,Output_interface!I4138,Output_interface!H4138)</f>
        <v>0</v>
      </c>
      <c r="G4138" s="1">
        <f>VLOOKUP(A4138+1/48,Interface!$B$118:$D$483,3)</f>
        <v>6</v>
      </c>
      <c r="H4138" s="1">
        <f t="shared" si="365"/>
        <v>2</v>
      </c>
      <c r="I4138" s="1">
        <f t="shared" si="364"/>
        <v>23</v>
      </c>
    </row>
    <row r="4139" spans="1:9" x14ac:dyDescent="0.35">
      <c r="A4139" s="322">
        <f t="shared" si="362"/>
        <v>42175.958333323382</v>
      </c>
      <c r="B4139" s="306"/>
      <c r="C4139" s="306">
        <v>4104</v>
      </c>
      <c r="D4139" s="307">
        <f>INDEX(Method_calculation!$J$161:$L$184,Output_interface!I4139,Output_interface!H4139)</f>
        <v>0</v>
      </c>
      <c r="E4139" s="307">
        <f>INDEX(Method_calculation!$J$194:$L$217,Output_interface!I4139,Output_interface!H4139)</f>
        <v>0</v>
      </c>
      <c r="G4139" s="1">
        <f>VLOOKUP(A4139+1/48,Interface!$B$118:$D$483,3)</f>
        <v>6</v>
      </c>
      <c r="H4139" s="1">
        <f t="shared" si="365"/>
        <v>2</v>
      </c>
      <c r="I4139" s="1">
        <f t="shared" si="364"/>
        <v>24</v>
      </c>
    </row>
    <row r="4140" spans="1:9" x14ac:dyDescent="0.35">
      <c r="A4140" s="299">
        <f t="shared" si="362"/>
        <v>42175.999999990046</v>
      </c>
      <c r="B4140" s="300" t="str">
        <f t="shared" ref="B4140" si="366">INDEX($H$27:$H$29,H4140)</f>
        <v>Holiday</v>
      </c>
      <c r="C4140" s="300">
        <v>4105</v>
      </c>
      <c r="D4140" s="301">
        <f>INDEX(Method_calculation!$J$161:$L$184,Output_interface!I4140,Output_interface!H4140)</f>
        <v>0</v>
      </c>
      <c r="E4140" s="301">
        <f>INDEX(Method_calculation!$J$194:$L$217,Output_interface!I4140,Output_interface!H4140)</f>
        <v>0</v>
      </c>
      <c r="G4140" s="1">
        <f>VLOOKUP(A4140+1/48,Interface!$B$118:$D$483,3)</f>
        <v>7</v>
      </c>
      <c r="H4140" s="1">
        <f t="shared" si="365"/>
        <v>3</v>
      </c>
      <c r="I4140" s="1">
        <f t="shared" si="364"/>
        <v>1</v>
      </c>
    </row>
    <row r="4141" spans="1:9" x14ac:dyDescent="0.35">
      <c r="A4141" s="321">
        <f t="shared" si="362"/>
        <v>42176.041666656711</v>
      </c>
      <c r="B4141" s="303"/>
      <c r="C4141" s="303">
        <v>4106</v>
      </c>
      <c r="D4141" s="304">
        <f>INDEX(Method_calculation!$J$161:$L$184,Output_interface!I4141,Output_interface!H4141)</f>
        <v>0</v>
      </c>
      <c r="E4141" s="304">
        <f>INDEX(Method_calculation!$J$194:$L$217,Output_interface!I4141,Output_interface!H4141)</f>
        <v>0</v>
      </c>
      <c r="G4141" s="1">
        <f>VLOOKUP(A4141+1/48,Interface!$B$118:$D$483,3)</f>
        <v>7</v>
      </c>
      <c r="H4141" s="1">
        <f t="shared" si="365"/>
        <v>3</v>
      </c>
      <c r="I4141" s="1">
        <f t="shared" si="364"/>
        <v>2</v>
      </c>
    </row>
    <row r="4142" spans="1:9" x14ac:dyDescent="0.35">
      <c r="A4142" s="321">
        <f t="shared" si="362"/>
        <v>42176.083333323375</v>
      </c>
      <c r="B4142" s="303"/>
      <c r="C4142" s="303">
        <v>4107</v>
      </c>
      <c r="D4142" s="304">
        <f>INDEX(Method_calculation!$J$161:$L$184,Output_interface!I4142,Output_interface!H4142)</f>
        <v>0</v>
      </c>
      <c r="E4142" s="304">
        <f>INDEX(Method_calculation!$J$194:$L$217,Output_interface!I4142,Output_interface!H4142)</f>
        <v>0</v>
      </c>
      <c r="G4142" s="1">
        <f>VLOOKUP(A4142+1/48,Interface!$B$118:$D$483,3)</f>
        <v>7</v>
      </c>
      <c r="H4142" s="1">
        <f t="shared" si="365"/>
        <v>3</v>
      </c>
      <c r="I4142" s="1">
        <f t="shared" si="364"/>
        <v>3</v>
      </c>
    </row>
    <row r="4143" spans="1:9" x14ac:dyDescent="0.35">
      <c r="A4143" s="321">
        <f t="shared" si="362"/>
        <v>42176.124999990039</v>
      </c>
      <c r="B4143" s="303"/>
      <c r="C4143" s="303">
        <v>4108</v>
      </c>
      <c r="D4143" s="304">
        <f>INDEX(Method_calculation!$J$161:$L$184,Output_interface!I4143,Output_interface!H4143)</f>
        <v>0</v>
      </c>
      <c r="E4143" s="304">
        <f>INDEX(Method_calculation!$J$194:$L$217,Output_interface!I4143,Output_interface!H4143)</f>
        <v>0</v>
      </c>
      <c r="G4143" s="1">
        <f>VLOOKUP(A4143+1/48,Interface!$B$118:$D$483,3)</f>
        <v>7</v>
      </c>
      <c r="H4143" s="1">
        <f t="shared" si="365"/>
        <v>3</v>
      </c>
      <c r="I4143" s="1">
        <f t="shared" si="364"/>
        <v>4</v>
      </c>
    </row>
    <row r="4144" spans="1:9" x14ac:dyDescent="0.35">
      <c r="A4144" s="321">
        <f t="shared" si="362"/>
        <v>42176.166666656703</v>
      </c>
      <c r="B4144" s="303"/>
      <c r="C4144" s="303">
        <v>4109</v>
      </c>
      <c r="D4144" s="304">
        <f>INDEX(Method_calculation!$J$161:$L$184,Output_interface!I4144,Output_interface!H4144)</f>
        <v>0</v>
      </c>
      <c r="E4144" s="304">
        <f>INDEX(Method_calculation!$J$194:$L$217,Output_interface!I4144,Output_interface!H4144)</f>
        <v>0</v>
      </c>
      <c r="G4144" s="1">
        <f>VLOOKUP(A4144+1/48,Interface!$B$118:$D$483,3)</f>
        <v>7</v>
      </c>
      <c r="H4144" s="1">
        <f t="shared" si="365"/>
        <v>3</v>
      </c>
      <c r="I4144" s="1">
        <f t="shared" si="364"/>
        <v>5</v>
      </c>
    </row>
    <row r="4145" spans="1:9" x14ac:dyDescent="0.35">
      <c r="A4145" s="321">
        <f t="shared" si="362"/>
        <v>42176.208333323368</v>
      </c>
      <c r="B4145" s="303"/>
      <c r="C4145" s="303">
        <v>4110</v>
      </c>
      <c r="D4145" s="304">
        <f>INDEX(Method_calculation!$J$161:$L$184,Output_interface!I4145,Output_interface!H4145)</f>
        <v>0</v>
      </c>
      <c r="E4145" s="304">
        <f>INDEX(Method_calculation!$J$194:$L$217,Output_interface!I4145,Output_interface!H4145)</f>
        <v>0</v>
      </c>
      <c r="G4145" s="1">
        <f>VLOOKUP(A4145+1/48,Interface!$B$118:$D$483,3)</f>
        <v>7</v>
      </c>
      <c r="H4145" s="1">
        <f t="shared" si="365"/>
        <v>3</v>
      </c>
      <c r="I4145" s="1">
        <f t="shared" si="364"/>
        <v>6</v>
      </c>
    </row>
    <row r="4146" spans="1:9" x14ac:dyDescent="0.35">
      <c r="A4146" s="321">
        <f t="shared" si="362"/>
        <v>42176.249999990032</v>
      </c>
      <c r="B4146" s="303"/>
      <c r="C4146" s="303">
        <v>4111</v>
      </c>
      <c r="D4146" s="304">
        <f>INDEX(Method_calculation!$J$161:$L$184,Output_interface!I4146,Output_interface!H4146)</f>
        <v>0</v>
      </c>
      <c r="E4146" s="304">
        <f>INDEX(Method_calculation!$J$194:$L$217,Output_interface!I4146,Output_interface!H4146)</f>
        <v>0</v>
      </c>
      <c r="G4146" s="1">
        <f>VLOOKUP(A4146+1/48,Interface!$B$118:$D$483,3)</f>
        <v>7</v>
      </c>
      <c r="H4146" s="1">
        <f t="shared" si="365"/>
        <v>3</v>
      </c>
      <c r="I4146" s="1">
        <f t="shared" si="364"/>
        <v>7</v>
      </c>
    </row>
    <row r="4147" spans="1:9" x14ac:dyDescent="0.35">
      <c r="A4147" s="321">
        <f t="shared" si="362"/>
        <v>42176.291666656696</v>
      </c>
      <c r="B4147" s="303"/>
      <c r="C4147" s="303">
        <v>4112</v>
      </c>
      <c r="D4147" s="304">
        <f>INDEX(Method_calculation!$J$161:$L$184,Output_interface!I4147,Output_interface!H4147)</f>
        <v>0</v>
      </c>
      <c r="E4147" s="304">
        <f>INDEX(Method_calculation!$J$194:$L$217,Output_interface!I4147,Output_interface!H4147)</f>
        <v>0</v>
      </c>
      <c r="G4147" s="1">
        <f>VLOOKUP(A4147+1/48,Interface!$B$118:$D$483,3)</f>
        <v>7</v>
      </c>
      <c r="H4147" s="1">
        <f t="shared" si="365"/>
        <v>3</v>
      </c>
      <c r="I4147" s="1">
        <f t="shared" si="364"/>
        <v>8</v>
      </c>
    </row>
    <row r="4148" spans="1:9" x14ac:dyDescent="0.35">
      <c r="A4148" s="321">
        <f t="shared" si="362"/>
        <v>42176.33333332336</v>
      </c>
      <c r="B4148" s="303"/>
      <c r="C4148" s="303">
        <v>4113</v>
      </c>
      <c r="D4148" s="304">
        <f>INDEX(Method_calculation!$J$161:$L$184,Output_interface!I4148,Output_interface!H4148)</f>
        <v>0</v>
      </c>
      <c r="E4148" s="304">
        <f>INDEX(Method_calculation!$J$194:$L$217,Output_interface!I4148,Output_interface!H4148)</f>
        <v>0</v>
      </c>
      <c r="G4148" s="1">
        <f>VLOOKUP(A4148+1/48,Interface!$B$118:$D$483,3)</f>
        <v>7</v>
      </c>
      <c r="H4148" s="1">
        <f t="shared" si="365"/>
        <v>3</v>
      </c>
      <c r="I4148" s="1">
        <f t="shared" si="364"/>
        <v>9</v>
      </c>
    </row>
    <row r="4149" spans="1:9" x14ac:dyDescent="0.35">
      <c r="A4149" s="321">
        <f t="shared" si="362"/>
        <v>42176.374999990025</v>
      </c>
      <c r="B4149" s="303"/>
      <c r="C4149" s="303">
        <v>4114</v>
      </c>
      <c r="D4149" s="304">
        <f>INDEX(Method_calculation!$J$161:$L$184,Output_interface!I4149,Output_interface!H4149)</f>
        <v>0</v>
      </c>
      <c r="E4149" s="304">
        <f>INDEX(Method_calculation!$J$194:$L$217,Output_interface!I4149,Output_interface!H4149)</f>
        <v>0</v>
      </c>
      <c r="G4149" s="1">
        <f>VLOOKUP(A4149+1/48,Interface!$B$118:$D$483,3)</f>
        <v>7</v>
      </c>
      <c r="H4149" s="1">
        <f t="shared" si="365"/>
        <v>3</v>
      </c>
      <c r="I4149" s="1">
        <f t="shared" si="364"/>
        <v>10</v>
      </c>
    </row>
    <row r="4150" spans="1:9" x14ac:dyDescent="0.35">
      <c r="A4150" s="321">
        <f t="shared" si="362"/>
        <v>42176.416666656689</v>
      </c>
      <c r="B4150" s="303"/>
      <c r="C4150" s="303">
        <v>4115</v>
      </c>
      <c r="D4150" s="304">
        <f>INDEX(Method_calculation!$J$161:$L$184,Output_interface!I4150,Output_interface!H4150)</f>
        <v>0</v>
      </c>
      <c r="E4150" s="304">
        <f>INDEX(Method_calculation!$J$194:$L$217,Output_interface!I4150,Output_interface!H4150)</f>
        <v>0</v>
      </c>
      <c r="G4150" s="1">
        <f>VLOOKUP(A4150+1/48,Interface!$B$118:$D$483,3)</f>
        <v>7</v>
      </c>
      <c r="H4150" s="1">
        <f t="shared" si="365"/>
        <v>3</v>
      </c>
      <c r="I4150" s="1">
        <f t="shared" si="364"/>
        <v>11</v>
      </c>
    </row>
    <row r="4151" spans="1:9" x14ac:dyDescent="0.35">
      <c r="A4151" s="321">
        <f t="shared" si="362"/>
        <v>42176.458333323353</v>
      </c>
      <c r="B4151" s="303"/>
      <c r="C4151" s="303">
        <v>4116</v>
      </c>
      <c r="D4151" s="304">
        <f>INDEX(Method_calculation!$J$161:$L$184,Output_interface!I4151,Output_interface!H4151)</f>
        <v>0</v>
      </c>
      <c r="E4151" s="304">
        <f>INDEX(Method_calculation!$J$194:$L$217,Output_interface!I4151,Output_interface!H4151)</f>
        <v>0</v>
      </c>
      <c r="G4151" s="1">
        <f>VLOOKUP(A4151+1/48,Interface!$B$118:$D$483,3)</f>
        <v>7</v>
      </c>
      <c r="H4151" s="1">
        <f t="shared" si="365"/>
        <v>3</v>
      </c>
      <c r="I4151" s="1">
        <f t="shared" si="364"/>
        <v>12</v>
      </c>
    </row>
    <row r="4152" spans="1:9" x14ac:dyDescent="0.35">
      <c r="A4152" s="321">
        <f t="shared" si="362"/>
        <v>42176.499999990017</v>
      </c>
      <c r="B4152" s="303"/>
      <c r="C4152" s="303">
        <v>4117</v>
      </c>
      <c r="D4152" s="304">
        <f>INDEX(Method_calculation!$J$161:$L$184,Output_interface!I4152,Output_interface!H4152)</f>
        <v>0</v>
      </c>
      <c r="E4152" s="304">
        <f>INDEX(Method_calculation!$J$194:$L$217,Output_interface!I4152,Output_interface!H4152)</f>
        <v>0</v>
      </c>
      <c r="G4152" s="1">
        <f>VLOOKUP(A4152+1/48,Interface!$B$118:$D$483,3)</f>
        <v>7</v>
      </c>
      <c r="H4152" s="1">
        <f t="shared" si="365"/>
        <v>3</v>
      </c>
      <c r="I4152" s="1">
        <f t="shared" si="364"/>
        <v>13</v>
      </c>
    </row>
    <row r="4153" spans="1:9" x14ac:dyDescent="0.35">
      <c r="A4153" s="321">
        <f t="shared" si="362"/>
        <v>42176.541666656682</v>
      </c>
      <c r="B4153" s="303"/>
      <c r="C4153" s="303">
        <v>4118</v>
      </c>
      <c r="D4153" s="304">
        <f>INDEX(Method_calculation!$J$161:$L$184,Output_interface!I4153,Output_interface!H4153)</f>
        <v>0</v>
      </c>
      <c r="E4153" s="304">
        <f>INDEX(Method_calculation!$J$194:$L$217,Output_interface!I4153,Output_interface!H4153)</f>
        <v>0</v>
      </c>
      <c r="G4153" s="1">
        <f>VLOOKUP(A4153+1/48,Interface!$B$118:$D$483,3)</f>
        <v>7</v>
      </c>
      <c r="H4153" s="1">
        <f t="shared" si="365"/>
        <v>3</v>
      </c>
      <c r="I4153" s="1">
        <f t="shared" si="364"/>
        <v>14</v>
      </c>
    </row>
    <row r="4154" spans="1:9" x14ac:dyDescent="0.35">
      <c r="A4154" s="321">
        <f t="shared" si="362"/>
        <v>42176.583333323346</v>
      </c>
      <c r="B4154" s="303"/>
      <c r="C4154" s="303">
        <v>4119</v>
      </c>
      <c r="D4154" s="304">
        <f>INDEX(Method_calculation!$J$161:$L$184,Output_interface!I4154,Output_interface!H4154)</f>
        <v>0</v>
      </c>
      <c r="E4154" s="304">
        <f>INDEX(Method_calculation!$J$194:$L$217,Output_interface!I4154,Output_interface!H4154)</f>
        <v>0</v>
      </c>
      <c r="G4154" s="1">
        <f>VLOOKUP(A4154+1/48,Interface!$B$118:$D$483,3)</f>
        <v>7</v>
      </c>
      <c r="H4154" s="1">
        <f t="shared" si="365"/>
        <v>3</v>
      </c>
      <c r="I4154" s="1">
        <f t="shared" si="364"/>
        <v>15</v>
      </c>
    </row>
    <row r="4155" spans="1:9" x14ac:dyDescent="0.35">
      <c r="A4155" s="321">
        <f t="shared" si="362"/>
        <v>42176.62499999001</v>
      </c>
      <c r="B4155" s="303"/>
      <c r="C4155" s="303">
        <v>4120</v>
      </c>
      <c r="D4155" s="304">
        <f>INDEX(Method_calculation!$J$161:$L$184,Output_interface!I4155,Output_interface!H4155)</f>
        <v>0</v>
      </c>
      <c r="E4155" s="304">
        <f>INDEX(Method_calculation!$J$194:$L$217,Output_interface!I4155,Output_interface!H4155)</f>
        <v>0</v>
      </c>
      <c r="G4155" s="1">
        <f>VLOOKUP(A4155+1/48,Interface!$B$118:$D$483,3)</f>
        <v>7</v>
      </c>
      <c r="H4155" s="1">
        <f t="shared" si="365"/>
        <v>3</v>
      </c>
      <c r="I4155" s="1">
        <f t="shared" si="364"/>
        <v>16</v>
      </c>
    </row>
    <row r="4156" spans="1:9" x14ac:dyDescent="0.35">
      <c r="A4156" s="321">
        <f t="shared" si="362"/>
        <v>42176.666666656674</v>
      </c>
      <c r="B4156" s="303"/>
      <c r="C4156" s="303">
        <v>4121</v>
      </c>
      <c r="D4156" s="304">
        <f>INDEX(Method_calculation!$J$161:$L$184,Output_interface!I4156,Output_interface!H4156)</f>
        <v>0</v>
      </c>
      <c r="E4156" s="304">
        <f>INDEX(Method_calculation!$J$194:$L$217,Output_interface!I4156,Output_interface!H4156)</f>
        <v>0</v>
      </c>
      <c r="G4156" s="1">
        <f>VLOOKUP(A4156+1/48,Interface!$B$118:$D$483,3)</f>
        <v>7</v>
      </c>
      <c r="H4156" s="1">
        <f t="shared" si="365"/>
        <v>3</v>
      </c>
      <c r="I4156" s="1">
        <f t="shared" si="364"/>
        <v>17</v>
      </c>
    </row>
    <row r="4157" spans="1:9" x14ac:dyDescent="0.35">
      <c r="A4157" s="321">
        <f t="shared" si="362"/>
        <v>42176.708333323339</v>
      </c>
      <c r="B4157" s="303"/>
      <c r="C4157" s="303">
        <v>4122</v>
      </c>
      <c r="D4157" s="304">
        <f>INDEX(Method_calculation!$J$161:$L$184,Output_interface!I4157,Output_interface!H4157)</f>
        <v>0</v>
      </c>
      <c r="E4157" s="304">
        <f>INDEX(Method_calculation!$J$194:$L$217,Output_interface!I4157,Output_interface!H4157)</f>
        <v>0</v>
      </c>
      <c r="G4157" s="1">
        <f>VLOOKUP(A4157+1/48,Interface!$B$118:$D$483,3)</f>
        <v>7</v>
      </c>
      <c r="H4157" s="1">
        <f t="shared" si="365"/>
        <v>3</v>
      </c>
      <c r="I4157" s="1">
        <f t="shared" si="364"/>
        <v>18</v>
      </c>
    </row>
    <row r="4158" spans="1:9" x14ac:dyDescent="0.35">
      <c r="A4158" s="321">
        <f t="shared" si="362"/>
        <v>42176.749999990003</v>
      </c>
      <c r="B4158" s="303"/>
      <c r="C4158" s="303">
        <v>4123</v>
      </c>
      <c r="D4158" s="304">
        <f>INDEX(Method_calculation!$J$161:$L$184,Output_interface!I4158,Output_interface!H4158)</f>
        <v>0</v>
      </c>
      <c r="E4158" s="304">
        <f>INDEX(Method_calculation!$J$194:$L$217,Output_interface!I4158,Output_interface!H4158)</f>
        <v>0</v>
      </c>
      <c r="G4158" s="1">
        <f>VLOOKUP(A4158+1/48,Interface!$B$118:$D$483,3)</f>
        <v>7</v>
      </c>
      <c r="H4158" s="1">
        <f t="shared" si="365"/>
        <v>3</v>
      </c>
      <c r="I4158" s="1">
        <f t="shared" si="364"/>
        <v>19</v>
      </c>
    </row>
    <row r="4159" spans="1:9" x14ac:dyDescent="0.35">
      <c r="A4159" s="321">
        <f t="shared" si="362"/>
        <v>42176.791666656667</v>
      </c>
      <c r="B4159" s="303"/>
      <c r="C4159" s="303">
        <v>4124</v>
      </c>
      <c r="D4159" s="304">
        <f>INDEX(Method_calculation!$J$161:$L$184,Output_interface!I4159,Output_interface!H4159)</f>
        <v>0</v>
      </c>
      <c r="E4159" s="304">
        <f>INDEX(Method_calculation!$J$194:$L$217,Output_interface!I4159,Output_interface!H4159)</f>
        <v>0</v>
      </c>
      <c r="G4159" s="1">
        <f>VLOOKUP(A4159+1/48,Interface!$B$118:$D$483,3)</f>
        <v>7</v>
      </c>
      <c r="H4159" s="1">
        <f t="shared" si="365"/>
        <v>3</v>
      </c>
      <c r="I4159" s="1">
        <f t="shared" si="364"/>
        <v>20</v>
      </c>
    </row>
    <row r="4160" spans="1:9" x14ac:dyDescent="0.35">
      <c r="A4160" s="321">
        <f t="shared" si="362"/>
        <v>42176.833333323331</v>
      </c>
      <c r="B4160" s="303"/>
      <c r="C4160" s="303">
        <v>4125</v>
      </c>
      <c r="D4160" s="304">
        <f>INDEX(Method_calculation!$J$161:$L$184,Output_interface!I4160,Output_interface!H4160)</f>
        <v>0</v>
      </c>
      <c r="E4160" s="304">
        <f>INDEX(Method_calculation!$J$194:$L$217,Output_interface!I4160,Output_interface!H4160)</f>
        <v>0</v>
      </c>
      <c r="G4160" s="1">
        <f>VLOOKUP(A4160+1/48,Interface!$B$118:$D$483,3)</f>
        <v>7</v>
      </c>
      <c r="H4160" s="1">
        <f t="shared" si="365"/>
        <v>3</v>
      </c>
      <c r="I4160" s="1">
        <f t="shared" si="364"/>
        <v>21</v>
      </c>
    </row>
    <row r="4161" spans="1:9" x14ac:dyDescent="0.35">
      <c r="A4161" s="321">
        <f t="shared" si="362"/>
        <v>42176.874999989996</v>
      </c>
      <c r="B4161" s="303"/>
      <c r="C4161" s="303">
        <v>4126</v>
      </c>
      <c r="D4161" s="304">
        <f>INDEX(Method_calculation!$J$161:$L$184,Output_interface!I4161,Output_interface!H4161)</f>
        <v>0</v>
      </c>
      <c r="E4161" s="304">
        <f>INDEX(Method_calculation!$J$194:$L$217,Output_interface!I4161,Output_interface!H4161)</f>
        <v>0</v>
      </c>
      <c r="G4161" s="1">
        <f>VLOOKUP(A4161+1/48,Interface!$B$118:$D$483,3)</f>
        <v>7</v>
      </c>
      <c r="H4161" s="1">
        <f t="shared" si="365"/>
        <v>3</v>
      </c>
      <c r="I4161" s="1">
        <f t="shared" si="364"/>
        <v>22</v>
      </c>
    </row>
    <row r="4162" spans="1:9" x14ac:dyDescent="0.35">
      <c r="A4162" s="321">
        <f t="shared" si="362"/>
        <v>42176.91666665666</v>
      </c>
      <c r="B4162" s="303"/>
      <c r="C4162" s="303">
        <v>4127</v>
      </c>
      <c r="D4162" s="304">
        <f>INDEX(Method_calculation!$J$161:$L$184,Output_interface!I4162,Output_interface!H4162)</f>
        <v>0</v>
      </c>
      <c r="E4162" s="304">
        <f>INDEX(Method_calculation!$J$194:$L$217,Output_interface!I4162,Output_interface!H4162)</f>
        <v>0</v>
      </c>
      <c r="G4162" s="1">
        <f>VLOOKUP(A4162+1/48,Interface!$B$118:$D$483,3)</f>
        <v>7</v>
      </c>
      <c r="H4162" s="1">
        <f t="shared" si="365"/>
        <v>3</v>
      </c>
      <c r="I4162" s="1">
        <f t="shared" si="364"/>
        <v>23</v>
      </c>
    </row>
    <row r="4163" spans="1:9" x14ac:dyDescent="0.35">
      <c r="A4163" s="322">
        <f t="shared" si="362"/>
        <v>42176.958333323324</v>
      </c>
      <c r="B4163" s="306"/>
      <c r="C4163" s="306">
        <v>4128</v>
      </c>
      <c r="D4163" s="307">
        <f>INDEX(Method_calculation!$J$161:$L$184,Output_interface!I4163,Output_interface!H4163)</f>
        <v>0</v>
      </c>
      <c r="E4163" s="307">
        <f>INDEX(Method_calculation!$J$194:$L$217,Output_interface!I4163,Output_interface!H4163)</f>
        <v>0</v>
      </c>
      <c r="G4163" s="1">
        <f>VLOOKUP(A4163+1/48,Interface!$B$118:$D$483,3)</f>
        <v>7</v>
      </c>
      <c r="H4163" s="1">
        <f t="shared" si="365"/>
        <v>3</v>
      </c>
      <c r="I4163" s="1">
        <f t="shared" si="364"/>
        <v>24</v>
      </c>
    </row>
    <row r="4164" spans="1:9" x14ac:dyDescent="0.35">
      <c r="A4164" s="299">
        <f t="shared" si="362"/>
        <v>42176.999999989988</v>
      </c>
      <c r="B4164" s="300" t="str">
        <f t="shared" ref="B4164" si="367">INDEX($H$27:$H$29,H4164)</f>
        <v>Workday</v>
      </c>
      <c r="C4164" s="300">
        <v>4129</v>
      </c>
      <c r="D4164" s="301">
        <f>INDEX(Method_calculation!$J$161:$L$184,Output_interface!I4164,Output_interface!H4164)</f>
        <v>0</v>
      </c>
      <c r="E4164" s="301">
        <f>INDEX(Method_calculation!$J$194:$L$217,Output_interface!I4164,Output_interface!H4164)</f>
        <v>0</v>
      </c>
      <c r="G4164" s="1">
        <f>VLOOKUP(A4164+1/48,Interface!$B$118:$D$483,3)</f>
        <v>1</v>
      </c>
      <c r="H4164" s="1">
        <f t="shared" si="365"/>
        <v>1</v>
      </c>
      <c r="I4164" s="1">
        <f t="shared" si="364"/>
        <v>1</v>
      </c>
    </row>
    <row r="4165" spans="1:9" x14ac:dyDescent="0.35">
      <c r="A4165" s="321">
        <f t="shared" si="362"/>
        <v>42177.041666656653</v>
      </c>
      <c r="B4165" s="303"/>
      <c r="C4165" s="303">
        <v>4130</v>
      </c>
      <c r="D4165" s="304">
        <f>INDEX(Method_calculation!$J$161:$L$184,Output_interface!I4165,Output_interface!H4165)</f>
        <v>0</v>
      </c>
      <c r="E4165" s="304">
        <f>INDEX(Method_calculation!$J$194:$L$217,Output_interface!I4165,Output_interface!H4165)</f>
        <v>0</v>
      </c>
      <c r="G4165" s="1">
        <f>VLOOKUP(A4165+1/48,Interface!$B$118:$D$483,3)</f>
        <v>1</v>
      </c>
      <c r="H4165" s="1">
        <f t="shared" si="365"/>
        <v>1</v>
      </c>
      <c r="I4165" s="1">
        <f t="shared" si="364"/>
        <v>2</v>
      </c>
    </row>
    <row r="4166" spans="1:9" x14ac:dyDescent="0.35">
      <c r="A4166" s="321">
        <f t="shared" si="362"/>
        <v>42177.083333323317</v>
      </c>
      <c r="B4166" s="303"/>
      <c r="C4166" s="303">
        <v>4131</v>
      </c>
      <c r="D4166" s="304">
        <f>INDEX(Method_calculation!$J$161:$L$184,Output_interface!I4166,Output_interface!H4166)</f>
        <v>0</v>
      </c>
      <c r="E4166" s="304">
        <f>INDEX(Method_calculation!$J$194:$L$217,Output_interface!I4166,Output_interface!H4166)</f>
        <v>0</v>
      </c>
      <c r="G4166" s="1">
        <f>VLOOKUP(A4166+1/48,Interface!$B$118:$D$483,3)</f>
        <v>1</v>
      </c>
      <c r="H4166" s="1">
        <f t="shared" si="365"/>
        <v>1</v>
      </c>
      <c r="I4166" s="1">
        <f t="shared" si="364"/>
        <v>3</v>
      </c>
    </row>
    <row r="4167" spans="1:9" x14ac:dyDescent="0.35">
      <c r="A4167" s="321">
        <f t="shared" si="362"/>
        <v>42177.124999989981</v>
      </c>
      <c r="B4167" s="303"/>
      <c r="C4167" s="303">
        <v>4132</v>
      </c>
      <c r="D4167" s="304">
        <f>INDEX(Method_calculation!$J$161:$L$184,Output_interface!I4167,Output_interface!H4167)</f>
        <v>0</v>
      </c>
      <c r="E4167" s="304">
        <f>INDEX(Method_calculation!$J$194:$L$217,Output_interface!I4167,Output_interface!H4167)</f>
        <v>0</v>
      </c>
      <c r="G4167" s="1">
        <f>VLOOKUP(A4167+1/48,Interface!$B$118:$D$483,3)</f>
        <v>1</v>
      </c>
      <c r="H4167" s="1">
        <f t="shared" si="365"/>
        <v>1</v>
      </c>
      <c r="I4167" s="1">
        <f t="shared" si="364"/>
        <v>4</v>
      </c>
    </row>
    <row r="4168" spans="1:9" x14ac:dyDescent="0.35">
      <c r="A4168" s="321">
        <f t="shared" si="362"/>
        <v>42177.166666656645</v>
      </c>
      <c r="B4168" s="303"/>
      <c r="C4168" s="303">
        <v>4133</v>
      </c>
      <c r="D4168" s="304">
        <f>INDEX(Method_calculation!$J$161:$L$184,Output_interface!I4168,Output_interface!H4168)</f>
        <v>0</v>
      </c>
      <c r="E4168" s="304">
        <f>INDEX(Method_calculation!$J$194:$L$217,Output_interface!I4168,Output_interface!H4168)</f>
        <v>0</v>
      </c>
      <c r="G4168" s="1">
        <f>VLOOKUP(A4168+1/48,Interface!$B$118:$D$483,3)</f>
        <v>1</v>
      </c>
      <c r="H4168" s="1">
        <f t="shared" si="365"/>
        <v>1</v>
      </c>
      <c r="I4168" s="1">
        <f t="shared" si="364"/>
        <v>5</v>
      </c>
    </row>
    <row r="4169" spans="1:9" x14ac:dyDescent="0.35">
      <c r="A4169" s="321">
        <f t="shared" si="362"/>
        <v>42177.208333323309</v>
      </c>
      <c r="B4169" s="303"/>
      <c r="C4169" s="303">
        <v>4134</v>
      </c>
      <c r="D4169" s="304">
        <f>INDEX(Method_calculation!$J$161:$L$184,Output_interface!I4169,Output_interface!H4169)</f>
        <v>0</v>
      </c>
      <c r="E4169" s="304">
        <f>INDEX(Method_calculation!$J$194:$L$217,Output_interface!I4169,Output_interface!H4169)</f>
        <v>0</v>
      </c>
      <c r="G4169" s="1">
        <f>VLOOKUP(A4169+1/48,Interface!$B$118:$D$483,3)</f>
        <v>1</v>
      </c>
      <c r="H4169" s="1">
        <f t="shared" si="365"/>
        <v>1</v>
      </c>
      <c r="I4169" s="1">
        <f t="shared" si="364"/>
        <v>6</v>
      </c>
    </row>
    <row r="4170" spans="1:9" x14ac:dyDescent="0.35">
      <c r="A4170" s="321">
        <f t="shared" si="362"/>
        <v>42177.249999989974</v>
      </c>
      <c r="B4170" s="303"/>
      <c r="C4170" s="303">
        <v>4135</v>
      </c>
      <c r="D4170" s="304">
        <f>INDEX(Method_calculation!$J$161:$L$184,Output_interface!I4170,Output_interface!H4170)</f>
        <v>0</v>
      </c>
      <c r="E4170" s="304">
        <f>INDEX(Method_calculation!$J$194:$L$217,Output_interface!I4170,Output_interface!H4170)</f>
        <v>0</v>
      </c>
      <c r="G4170" s="1">
        <f>VLOOKUP(A4170+1/48,Interface!$B$118:$D$483,3)</f>
        <v>1</v>
      </c>
      <c r="H4170" s="1">
        <f t="shared" si="365"/>
        <v>1</v>
      </c>
      <c r="I4170" s="1">
        <f t="shared" si="364"/>
        <v>7</v>
      </c>
    </row>
    <row r="4171" spans="1:9" x14ac:dyDescent="0.35">
      <c r="A4171" s="321">
        <f t="shared" si="362"/>
        <v>42177.291666656638</v>
      </c>
      <c r="B4171" s="303"/>
      <c r="C4171" s="303">
        <v>4136</v>
      </c>
      <c r="D4171" s="304">
        <f>INDEX(Method_calculation!$J$161:$L$184,Output_interface!I4171,Output_interface!H4171)</f>
        <v>0</v>
      </c>
      <c r="E4171" s="304">
        <f>INDEX(Method_calculation!$J$194:$L$217,Output_interface!I4171,Output_interface!H4171)</f>
        <v>0</v>
      </c>
      <c r="G4171" s="1">
        <f>VLOOKUP(A4171+1/48,Interface!$B$118:$D$483,3)</f>
        <v>1</v>
      </c>
      <c r="H4171" s="1">
        <f t="shared" si="365"/>
        <v>1</v>
      </c>
      <c r="I4171" s="1">
        <f t="shared" si="364"/>
        <v>8</v>
      </c>
    </row>
    <row r="4172" spans="1:9" x14ac:dyDescent="0.35">
      <c r="A4172" s="321">
        <f t="shared" si="362"/>
        <v>42177.333333323302</v>
      </c>
      <c r="B4172" s="303"/>
      <c r="C4172" s="303">
        <v>4137</v>
      </c>
      <c r="D4172" s="304">
        <f>INDEX(Method_calculation!$J$161:$L$184,Output_interface!I4172,Output_interface!H4172)</f>
        <v>0</v>
      </c>
      <c r="E4172" s="304">
        <f>INDEX(Method_calculation!$J$194:$L$217,Output_interface!I4172,Output_interface!H4172)</f>
        <v>0</v>
      </c>
      <c r="G4172" s="1">
        <f>VLOOKUP(A4172+1/48,Interface!$B$118:$D$483,3)</f>
        <v>1</v>
      </c>
      <c r="H4172" s="1">
        <f t="shared" si="365"/>
        <v>1</v>
      </c>
      <c r="I4172" s="1">
        <f t="shared" si="364"/>
        <v>9</v>
      </c>
    </row>
    <row r="4173" spans="1:9" x14ac:dyDescent="0.35">
      <c r="A4173" s="321">
        <f t="shared" si="362"/>
        <v>42177.374999989966</v>
      </c>
      <c r="B4173" s="303"/>
      <c r="C4173" s="303">
        <v>4138</v>
      </c>
      <c r="D4173" s="304">
        <f>INDEX(Method_calculation!$J$161:$L$184,Output_interface!I4173,Output_interface!H4173)</f>
        <v>0</v>
      </c>
      <c r="E4173" s="304">
        <f>INDEX(Method_calculation!$J$194:$L$217,Output_interface!I4173,Output_interface!H4173)</f>
        <v>0</v>
      </c>
      <c r="G4173" s="1">
        <f>VLOOKUP(A4173+1/48,Interface!$B$118:$D$483,3)</f>
        <v>1</v>
      </c>
      <c r="H4173" s="1">
        <f t="shared" si="365"/>
        <v>1</v>
      </c>
      <c r="I4173" s="1">
        <f t="shared" si="364"/>
        <v>10</v>
      </c>
    </row>
    <row r="4174" spans="1:9" x14ac:dyDescent="0.35">
      <c r="A4174" s="321">
        <f t="shared" si="362"/>
        <v>42177.416666656631</v>
      </c>
      <c r="B4174" s="303"/>
      <c r="C4174" s="303">
        <v>4139</v>
      </c>
      <c r="D4174" s="304">
        <f>INDEX(Method_calculation!$J$161:$L$184,Output_interface!I4174,Output_interface!H4174)</f>
        <v>0</v>
      </c>
      <c r="E4174" s="304">
        <f>INDEX(Method_calculation!$J$194:$L$217,Output_interface!I4174,Output_interface!H4174)</f>
        <v>0</v>
      </c>
      <c r="G4174" s="1">
        <f>VLOOKUP(A4174+1/48,Interface!$B$118:$D$483,3)</f>
        <v>1</v>
      </c>
      <c r="H4174" s="1">
        <f t="shared" si="365"/>
        <v>1</v>
      </c>
      <c r="I4174" s="1">
        <f t="shared" si="364"/>
        <v>11</v>
      </c>
    </row>
    <row r="4175" spans="1:9" x14ac:dyDescent="0.35">
      <c r="A4175" s="321">
        <f t="shared" si="362"/>
        <v>42177.458333323295</v>
      </c>
      <c r="B4175" s="303"/>
      <c r="C4175" s="303">
        <v>4140</v>
      </c>
      <c r="D4175" s="304">
        <f>INDEX(Method_calculation!$J$161:$L$184,Output_interface!I4175,Output_interface!H4175)</f>
        <v>0</v>
      </c>
      <c r="E4175" s="304">
        <f>INDEX(Method_calculation!$J$194:$L$217,Output_interface!I4175,Output_interface!H4175)</f>
        <v>0</v>
      </c>
      <c r="G4175" s="1">
        <f>VLOOKUP(A4175+1/48,Interface!$B$118:$D$483,3)</f>
        <v>1</v>
      </c>
      <c r="H4175" s="1">
        <f t="shared" si="365"/>
        <v>1</v>
      </c>
      <c r="I4175" s="1">
        <f t="shared" si="364"/>
        <v>12</v>
      </c>
    </row>
    <row r="4176" spans="1:9" x14ac:dyDescent="0.35">
      <c r="A4176" s="321">
        <f t="shared" ref="A4176:A4239" si="368">+A4175+1/24</f>
        <v>42177.499999989959</v>
      </c>
      <c r="B4176" s="303"/>
      <c r="C4176" s="303">
        <v>4141</v>
      </c>
      <c r="D4176" s="304">
        <f>INDEX(Method_calculation!$J$161:$L$184,Output_interface!I4176,Output_interface!H4176)</f>
        <v>0</v>
      </c>
      <c r="E4176" s="304">
        <f>INDEX(Method_calculation!$J$194:$L$217,Output_interface!I4176,Output_interface!H4176)</f>
        <v>0</v>
      </c>
      <c r="G4176" s="1">
        <f>VLOOKUP(A4176+1/48,Interface!$B$118:$D$483,3)</f>
        <v>1</v>
      </c>
      <c r="H4176" s="1">
        <f t="shared" si="365"/>
        <v>1</v>
      </c>
      <c r="I4176" s="1">
        <f t="shared" si="364"/>
        <v>13</v>
      </c>
    </row>
    <row r="4177" spans="1:9" x14ac:dyDescent="0.35">
      <c r="A4177" s="321">
        <f t="shared" si="368"/>
        <v>42177.541666656623</v>
      </c>
      <c r="B4177" s="303"/>
      <c r="C4177" s="303">
        <v>4142</v>
      </c>
      <c r="D4177" s="304">
        <f>INDEX(Method_calculation!$J$161:$L$184,Output_interface!I4177,Output_interface!H4177)</f>
        <v>0</v>
      </c>
      <c r="E4177" s="304">
        <f>INDEX(Method_calculation!$J$194:$L$217,Output_interface!I4177,Output_interface!H4177)</f>
        <v>0</v>
      </c>
      <c r="G4177" s="1">
        <f>VLOOKUP(A4177+1/48,Interface!$B$118:$D$483,3)</f>
        <v>1</v>
      </c>
      <c r="H4177" s="1">
        <f t="shared" si="365"/>
        <v>1</v>
      </c>
      <c r="I4177" s="1">
        <f t="shared" si="364"/>
        <v>14</v>
      </c>
    </row>
    <row r="4178" spans="1:9" x14ac:dyDescent="0.35">
      <c r="A4178" s="321">
        <f t="shared" si="368"/>
        <v>42177.583333323288</v>
      </c>
      <c r="B4178" s="303"/>
      <c r="C4178" s="303">
        <v>4143</v>
      </c>
      <c r="D4178" s="304">
        <f>INDEX(Method_calculation!$J$161:$L$184,Output_interface!I4178,Output_interface!H4178)</f>
        <v>0</v>
      </c>
      <c r="E4178" s="304">
        <f>INDEX(Method_calculation!$J$194:$L$217,Output_interface!I4178,Output_interface!H4178)</f>
        <v>0</v>
      </c>
      <c r="G4178" s="1">
        <f>VLOOKUP(A4178+1/48,Interface!$B$118:$D$483,3)</f>
        <v>1</v>
      </c>
      <c r="H4178" s="1">
        <f t="shared" si="365"/>
        <v>1</v>
      </c>
      <c r="I4178" s="1">
        <f t="shared" si="364"/>
        <v>15</v>
      </c>
    </row>
    <row r="4179" spans="1:9" x14ac:dyDescent="0.35">
      <c r="A4179" s="321">
        <f t="shared" si="368"/>
        <v>42177.624999989952</v>
      </c>
      <c r="B4179" s="303"/>
      <c r="C4179" s="303">
        <v>4144</v>
      </c>
      <c r="D4179" s="304">
        <f>INDEX(Method_calculation!$J$161:$L$184,Output_interface!I4179,Output_interface!H4179)</f>
        <v>0</v>
      </c>
      <c r="E4179" s="304">
        <f>INDEX(Method_calculation!$J$194:$L$217,Output_interface!I4179,Output_interface!H4179)</f>
        <v>0</v>
      </c>
      <c r="G4179" s="1">
        <f>VLOOKUP(A4179+1/48,Interface!$B$118:$D$483,3)</f>
        <v>1</v>
      </c>
      <c r="H4179" s="1">
        <f t="shared" si="365"/>
        <v>1</v>
      </c>
      <c r="I4179" s="1">
        <f t="shared" si="364"/>
        <v>16</v>
      </c>
    </row>
    <row r="4180" spans="1:9" x14ac:dyDescent="0.35">
      <c r="A4180" s="321">
        <f t="shared" si="368"/>
        <v>42177.666666656616</v>
      </c>
      <c r="B4180" s="303"/>
      <c r="C4180" s="303">
        <v>4145</v>
      </c>
      <c r="D4180" s="304">
        <f>INDEX(Method_calculation!$J$161:$L$184,Output_interface!I4180,Output_interface!H4180)</f>
        <v>0</v>
      </c>
      <c r="E4180" s="304">
        <f>INDEX(Method_calculation!$J$194:$L$217,Output_interface!I4180,Output_interface!H4180)</f>
        <v>0</v>
      </c>
      <c r="G4180" s="1">
        <f>VLOOKUP(A4180+1/48,Interface!$B$118:$D$483,3)</f>
        <v>1</v>
      </c>
      <c r="H4180" s="1">
        <f t="shared" si="365"/>
        <v>1</v>
      </c>
      <c r="I4180" s="1">
        <f t="shared" si="364"/>
        <v>17</v>
      </c>
    </row>
    <row r="4181" spans="1:9" x14ac:dyDescent="0.35">
      <c r="A4181" s="321">
        <f t="shared" si="368"/>
        <v>42177.70833332328</v>
      </c>
      <c r="B4181" s="303"/>
      <c r="C4181" s="303">
        <v>4146</v>
      </c>
      <c r="D4181" s="304">
        <f>INDEX(Method_calculation!$J$161:$L$184,Output_interface!I4181,Output_interface!H4181)</f>
        <v>0</v>
      </c>
      <c r="E4181" s="304">
        <f>INDEX(Method_calculation!$J$194:$L$217,Output_interface!I4181,Output_interface!H4181)</f>
        <v>0</v>
      </c>
      <c r="G4181" s="1">
        <f>VLOOKUP(A4181+1/48,Interface!$B$118:$D$483,3)</f>
        <v>1</v>
      </c>
      <c r="H4181" s="1">
        <f t="shared" si="365"/>
        <v>1</v>
      </c>
      <c r="I4181" s="1">
        <f t="shared" si="364"/>
        <v>18</v>
      </c>
    </row>
    <row r="4182" spans="1:9" x14ac:dyDescent="0.35">
      <c r="A4182" s="321">
        <f t="shared" si="368"/>
        <v>42177.749999989945</v>
      </c>
      <c r="B4182" s="303"/>
      <c r="C4182" s="303">
        <v>4147</v>
      </c>
      <c r="D4182" s="304">
        <f>INDEX(Method_calculation!$J$161:$L$184,Output_interface!I4182,Output_interface!H4182)</f>
        <v>0</v>
      </c>
      <c r="E4182" s="304">
        <f>INDEX(Method_calculation!$J$194:$L$217,Output_interface!I4182,Output_interface!H4182)</f>
        <v>0</v>
      </c>
      <c r="G4182" s="1">
        <f>VLOOKUP(A4182+1/48,Interface!$B$118:$D$483,3)</f>
        <v>1</v>
      </c>
      <c r="H4182" s="1">
        <f t="shared" si="365"/>
        <v>1</v>
      </c>
      <c r="I4182" s="1">
        <f t="shared" si="364"/>
        <v>19</v>
      </c>
    </row>
    <row r="4183" spans="1:9" x14ac:dyDescent="0.35">
      <c r="A4183" s="321">
        <f t="shared" si="368"/>
        <v>42177.791666656609</v>
      </c>
      <c r="B4183" s="303"/>
      <c r="C4183" s="303">
        <v>4148</v>
      </c>
      <c r="D4183" s="304">
        <f>INDEX(Method_calculation!$J$161:$L$184,Output_interface!I4183,Output_interface!H4183)</f>
        <v>0</v>
      </c>
      <c r="E4183" s="304">
        <f>INDEX(Method_calculation!$J$194:$L$217,Output_interface!I4183,Output_interface!H4183)</f>
        <v>0</v>
      </c>
      <c r="G4183" s="1">
        <f>VLOOKUP(A4183+1/48,Interface!$B$118:$D$483,3)</f>
        <v>1</v>
      </c>
      <c r="H4183" s="1">
        <f t="shared" si="365"/>
        <v>1</v>
      </c>
      <c r="I4183" s="1">
        <f t="shared" si="364"/>
        <v>20</v>
      </c>
    </row>
    <row r="4184" spans="1:9" x14ac:dyDescent="0.35">
      <c r="A4184" s="321">
        <f t="shared" si="368"/>
        <v>42177.833333323273</v>
      </c>
      <c r="B4184" s="303"/>
      <c r="C4184" s="303">
        <v>4149</v>
      </c>
      <c r="D4184" s="304">
        <f>INDEX(Method_calculation!$J$161:$L$184,Output_interface!I4184,Output_interface!H4184)</f>
        <v>0</v>
      </c>
      <c r="E4184" s="304">
        <f>INDEX(Method_calculation!$J$194:$L$217,Output_interface!I4184,Output_interface!H4184)</f>
        <v>0</v>
      </c>
      <c r="G4184" s="1">
        <f>VLOOKUP(A4184+1/48,Interface!$B$118:$D$483,3)</f>
        <v>1</v>
      </c>
      <c r="H4184" s="1">
        <f t="shared" si="365"/>
        <v>1</v>
      </c>
      <c r="I4184" s="1">
        <f t="shared" si="364"/>
        <v>21</v>
      </c>
    </row>
    <row r="4185" spans="1:9" x14ac:dyDescent="0.35">
      <c r="A4185" s="321">
        <f t="shared" si="368"/>
        <v>42177.874999989937</v>
      </c>
      <c r="B4185" s="303"/>
      <c r="C4185" s="303">
        <v>4150</v>
      </c>
      <c r="D4185" s="304">
        <f>INDEX(Method_calculation!$J$161:$L$184,Output_interface!I4185,Output_interface!H4185)</f>
        <v>0</v>
      </c>
      <c r="E4185" s="304">
        <f>INDEX(Method_calculation!$J$194:$L$217,Output_interface!I4185,Output_interface!H4185)</f>
        <v>0</v>
      </c>
      <c r="G4185" s="1">
        <f>VLOOKUP(A4185+1/48,Interface!$B$118:$D$483,3)</f>
        <v>1</v>
      </c>
      <c r="H4185" s="1">
        <f t="shared" si="365"/>
        <v>1</v>
      </c>
      <c r="I4185" s="1">
        <f t="shared" si="364"/>
        <v>22</v>
      </c>
    </row>
    <row r="4186" spans="1:9" x14ac:dyDescent="0.35">
      <c r="A4186" s="321">
        <f t="shared" si="368"/>
        <v>42177.916666656602</v>
      </c>
      <c r="B4186" s="303"/>
      <c r="C4186" s="303">
        <v>4151</v>
      </c>
      <c r="D4186" s="304">
        <f>INDEX(Method_calculation!$J$161:$L$184,Output_interface!I4186,Output_interface!H4186)</f>
        <v>0</v>
      </c>
      <c r="E4186" s="304">
        <f>INDEX(Method_calculation!$J$194:$L$217,Output_interface!I4186,Output_interface!H4186)</f>
        <v>0</v>
      </c>
      <c r="G4186" s="1">
        <f>VLOOKUP(A4186+1/48,Interface!$B$118:$D$483,3)</f>
        <v>1</v>
      </c>
      <c r="H4186" s="1">
        <f t="shared" si="365"/>
        <v>1</v>
      </c>
      <c r="I4186" s="1">
        <f t="shared" si="364"/>
        <v>23</v>
      </c>
    </row>
    <row r="4187" spans="1:9" x14ac:dyDescent="0.35">
      <c r="A4187" s="322">
        <f t="shared" si="368"/>
        <v>42177.958333323266</v>
      </c>
      <c r="B4187" s="306"/>
      <c r="C4187" s="306">
        <v>4152</v>
      </c>
      <c r="D4187" s="307">
        <f>INDEX(Method_calculation!$J$161:$L$184,Output_interface!I4187,Output_interface!H4187)</f>
        <v>0</v>
      </c>
      <c r="E4187" s="307">
        <f>INDEX(Method_calculation!$J$194:$L$217,Output_interface!I4187,Output_interface!H4187)</f>
        <v>0</v>
      </c>
      <c r="G4187" s="1">
        <f>VLOOKUP(A4187+1/48,Interface!$B$118:$D$483,3)</f>
        <v>1</v>
      </c>
      <c r="H4187" s="1">
        <f t="shared" si="365"/>
        <v>1</v>
      </c>
      <c r="I4187" s="1">
        <f t="shared" si="364"/>
        <v>24</v>
      </c>
    </row>
    <row r="4188" spans="1:9" x14ac:dyDescent="0.35">
      <c r="A4188" s="299">
        <f t="shared" si="368"/>
        <v>42177.99999998993</v>
      </c>
      <c r="B4188" s="300" t="str">
        <f t="shared" ref="B4188" si="369">INDEX($H$27:$H$29,H4188)</f>
        <v>Workday</v>
      </c>
      <c r="C4188" s="300">
        <v>4153</v>
      </c>
      <c r="D4188" s="301">
        <f>INDEX(Method_calculation!$J$161:$L$184,Output_interface!I4188,Output_interface!H4188)</f>
        <v>0</v>
      </c>
      <c r="E4188" s="301">
        <f>INDEX(Method_calculation!$J$194:$L$217,Output_interface!I4188,Output_interface!H4188)</f>
        <v>0</v>
      </c>
      <c r="G4188" s="1">
        <f>VLOOKUP(A4188+1/48,Interface!$B$118:$D$483,3)</f>
        <v>2</v>
      </c>
      <c r="H4188" s="1">
        <f t="shared" si="365"/>
        <v>1</v>
      </c>
      <c r="I4188" s="1">
        <f t="shared" si="364"/>
        <v>1</v>
      </c>
    </row>
    <row r="4189" spans="1:9" x14ac:dyDescent="0.35">
      <c r="A4189" s="321">
        <f t="shared" si="368"/>
        <v>42178.041666656594</v>
      </c>
      <c r="B4189" s="303"/>
      <c r="C4189" s="303">
        <v>4154</v>
      </c>
      <c r="D4189" s="304">
        <f>INDEX(Method_calculation!$J$161:$L$184,Output_interface!I4189,Output_interface!H4189)</f>
        <v>0</v>
      </c>
      <c r="E4189" s="304">
        <f>INDEX(Method_calculation!$J$194:$L$217,Output_interface!I4189,Output_interface!H4189)</f>
        <v>0</v>
      </c>
      <c r="G4189" s="1">
        <f>VLOOKUP(A4189+1/48,Interface!$B$118:$D$483,3)</f>
        <v>2</v>
      </c>
      <c r="H4189" s="1">
        <f t="shared" si="365"/>
        <v>1</v>
      </c>
      <c r="I4189" s="1">
        <f t="shared" si="364"/>
        <v>2</v>
      </c>
    </row>
    <row r="4190" spans="1:9" x14ac:dyDescent="0.35">
      <c r="A4190" s="321">
        <f t="shared" si="368"/>
        <v>42178.083333323259</v>
      </c>
      <c r="B4190" s="303"/>
      <c r="C4190" s="303">
        <v>4155</v>
      </c>
      <c r="D4190" s="304">
        <f>INDEX(Method_calculation!$J$161:$L$184,Output_interface!I4190,Output_interface!H4190)</f>
        <v>0</v>
      </c>
      <c r="E4190" s="304">
        <f>INDEX(Method_calculation!$J$194:$L$217,Output_interface!I4190,Output_interface!H4190)</f>
        <v>0</v>
      </c>
      <c r="G4190" s="1">
        <f>VLOOKUP(A4190+1/48,Interface!$B$118:$D$483,3)</f>
        <v>2</v>
      </c>
      <c r="H4190" s="1">
        <f t="shared" si="365"/>
        <v>1</v>
      </c>
      <c r="I4190" s="1">
        <f t="shared" si="364"/>
        <v>3</v>
      </c>
    </row>
    <row r="4191" spans="1:9" x14ac:dyDescent="0.35">
      <c r="A4191" s="321">
        <f t="shared" si="368"/>
        <v>42178.124999989923</v>
      </c>
      <c r="B4191" s="303"/>
      <c r="C4191" s="303">
        <v>4156</v>
      </c>
      <c r="D4191" s="304">
        <f>INDEX(Method_calculation!$J$161:$L$184,Output_interface!I4191,Output_interface!H4191)</f>
        <v>0</v>
      </c>
      <c r="E4191" s="304">
        <f>INDEX(Method_calculation!$J$194:$L$217,Output_interface!I4191,Output_interface!H4191)</f>
        <v>0</v>
      </c>
      <c r="G4191" s="1">
        <f>VLOOKUP(A4191+1/48,Interface!$B$118:$D$483,3)</f>
        <v>2</v>
      </c>
      <c r="H4191" s="1">
        <f t="shared" si="365"/>
        <v>1</v>
      </c>
      <c r="I4191" s="1">
        <f t="shared" si="364"/>
        <v>4</v>
      </c>
    </row>
    <row r="4192" spans="1:9" x14ac:dyDescent="0.35">
      <c r="A4192" s="321">
        <f t="shared" si="368"/>
        <v>42178.166666656587</v>
      </c>
      <c r="B4192" s="303"/>
      <c r="C4192" s="303">
        <v>4157</v>
      </c>
      <c r="D4192" s="304">
        <f>INDEX(Method_calculation!$J$161:$L$184,Output_interface!I4192,Output_interface!H4192)</f>
        <v>0</v>
      </c>
      <c r="E4192" s="304">
        <f>INDEX(Method_calculation!$J$194:$L$217,Output_interface!I4192,Output_interface!H4192)</f>
        <v>0</v>
      </c>
      <c r="G4192" s="1">
        <f>VLOOKUP(A4192+1/48,Interface!$B$118:$D$483,3)</f>
        <v>2</v>
      </c>
      <c r="H4192" s="1">
        <f t="shared" si="365"/>
        <v>1</v>
      </c>
      <c r="I4192" s="1">
        <f t="shared" si="364"/>
        <v>5</v>
      </c>
    </row>
    <row r="4193" spans="1:9" x14ac:dyDescent="0.35">
      <c r="A4193" s="321">
        <f t="shared" si="368"/>
        <v>42178.208333323251</v>
      </c>
      <c r="B4193" s="303"/>
      <c r="C4193" s="303">
        <v>4158</v>
      </c>
      <c r="D4193" s="304">
        <f>INDEX(Method_calculation!$J$161:$L$184,Output_interface!I4193,Output_interface!H4193)</f>
        <v>0</v>
      </c>
      <c r="E4193" s="304">
        <f>INDEX(Method_calculation!$J$194:$L$217,Output_interface!I4193,Output_interface!H4193)</f>
        <v>0</v>
      </c>
      <c r="G4193" s="1">
        <f>VLOOKUP(A4193+1/48,Interface!$B$118:$D$483,3)</f>
        <v>2</v>
      </c>
      <c r="H4193" s="1">
        <f t="shared" si="365"/>
        <v>1</v>
      </c>
      <c r="I4193" s="1">
        <f t="shared" si="364"/>
        <v>6</v>
      </c>
    </row>
    <row r="4194" spans="1:9" x14ac:dyDescent="0.35">
      <c r="A4194" s="321">
        <f t="shared" si="368"/>
        <v>42178.249999989916</v>
      </c>
      <c r="B4194" s="303"/>
      <c r="C4194" s="303">
        <v>4159</v>
      </c>
      <c r="D4194" s="304">
        <f>INDEX(Method_calculation!$J$161:$L$184,Output_interface!I4194,Output_interface!H4194)</f>
        <v>0</v>
      </c>
      <c r="E4194" s="304">
        <f>INDEX(Method_calculation!$J$194:$L$217,Output_interface!I4194,Output_interface!H4194)</f>
        <v>0</v>
      </c>
      <c r="G4194" s="1">
        <f>VLOOKUP(A4194+1/48,Interface!$B$118:$D$483,3)</f>
        <v>2</v>
      </c>
      <c r="H4194" s="1">
        <f t="shared" si="365"/>
        <v>1</v>
      </c>
      <c r="I4194" s="1">
        <f t="shared" si="364"/>
        <v>7</v>
      </c>
    </row>
    <row r="4195" spans="1:9" x14ac:dyDescent="0.35">
      <c r="A4195" s="321">
        <f t="shared" si="368"/>
        <v>42178.29166665658</v>
      </c>
      <c r="B4195" s="303"/>
      <c r="C4195" s="303">
        <v>4160</v>
      </c>
      <c r="D4195" s="304">
        <f>INDEX(Method_calculation!$J$161:$L$184,Output_interface!I4195,Output_interface!H4195)</f>
        <v>0</v>
      </c>
      <c r="E4195" s="304">
        <f>INDEX(Method_calculation!$J$194:$L$217,Output_interface!I4195,Output_interface!H4195)</f>
        <v>0</v>
      </c>
      <c r="G4195" s="1">
        <f>VLOOKUP(A4195+1/48,Interface!$B$118:$D$483,3)</f>
        <v>2</v>
      </c>
      <c r="H4195" s="1">
        <f t="shared" si="365"/>
        <v>1</v>
      </c>
      <c r="I4195" s="1">
        <f t="shared" si="364"/>
        <v>8</v>
      </c>
    </row>
    <row r="4196" spans="1:9" x14ac:dyDescent="0.35">
      <c r="A4196" s="321">
        <f t="shared" si="368"/>
        <v>42178.333333323244</v>
      </c>
      <c r="B4196" s="303"/>
      <c r="C4196" s="303">
        <v>4161</v>
      </c>
      <c r="D4196" s="304">
        <f>INDEX(Method_calculation!$J$161:$L$184,Output_interface!I4196,Output_interface!H4196)</f>
        <v>0</v>
      </c>
      <c r="E4196" s="304">
        <f>INDEX(Method_calculation!$J$194:$L$217,Output_interface!I4196,Output_interface!H4196)</f>
        <v>0</v>
      </c>
      <c r="G4196" s="1">
        <f>VLOOKUP(A4196+1/48,Interface!$B$118:$D$483,3)</f>
        <v>2</v>
      </c>
      <c r="H4196" s="1">
        <f t="shared" si="365"/>
        <v>1</v>
      </c>
      <c r="I4196" s="1">
        <f t="shared" ref="I4196:I4259" si="370">MOD(C4196-1,24)+1</f>
        <v>9</v>
      </c>
    </row>
    <row r="4197" spans="1:9" x14ac:dyDescent="0.35">
      <c r="A4197" s="321">
        <f t="shared" si="368"/>
        <v>42178.374999989908</v>
      </c>
      <c r="B4197" s="303"/>
      <c r="C4197" s="303">
        <v>4162</v>
      </c>
      <c r="D4197" s="304">
        <f>INDEX(Method_calculation!$J$161:$L$184,Output_interface!I4197,Output_interface!H4197)</f>
        <v>0</v>
      </c>
      <c r="E4197" s="304">
        <f>INDEX(Method_calculation!$J$194:$L$217,Output_interface!I4197,Output_interface!H4197)</f>
        <v>0</v>
      </c>
      <c r="G4197" s="1">
        <f>VLOOKUP(A4197+1/48,Interface!$B$118:$D$483,3)</f>
        <v>2</v>
      </c>
      <c r="H4197" s="1">
        <f t="shared" ref="H4197:H4260" si="371">IF(G4197=7,3,IF(G4197=6,2,1))</f>
        <v>1</v>
      </c>
      <c r="I4197" s="1">
        <f t="shared" si="370"/>
        <v>10</v>
      </c>
    </row>
    <row r="4198" spans="1:9" x14ac:dyDescent="0.35">
      <c r="A4198" s="321">
        <f t="shared" si="368"/>
        <v>42178.416666656572</v>
      </c>
      <c r="B4198" s="303"/>
      <c r="C4198" s="303">
        <v>4163</v>
      </c>
      <c r="D4198" s="304">
        <f>INDEX(Method_calculation!$J$161:$L$184,Output_interface!I4198,Output_interface!H4198)</f>
        <v>0</v>
      </c>
      <c r="E4198" s="304">
        <f>INDEX(Method_calculation!$J$194:$L$217,Output_interface!I4198,Output_interface!H4198)</f>
        <v>0</v>
      </c>
      <c r="G4198" s="1">
        <f>VLOOKUP(A4198+1/48,Interface!$B$118:$D$483,3)</f>
        <v>2</v>
      </c>
      <c r="H4198" s="1">
        <f t="shared" si="371"/>
        <v>1</v>
      </c>
      <c r="I4198" s="1">
        <f t="shared" si="370"/>
        <v>11</v>
      </c>
    </row>
    <row r="4199" spans="1:9" x14ac:dyDescent="0.35">
      <c r="A4199" s="321">
        <f t="shared" si="368"/>
        <v>42178.458333323237</v>
      </c>
      <c r="B4199" s="303"/>
      <c r="C4199" s="303">
        <v>4164</v>
      </c>
      <c r="D4199" s="304">
        <f>INDEX(Method_calculation!$J$161:$L$184,Output_interface!I4199,Output_interface!H4199)</f>
        <v>0</v>
      </c>
      <c r="E4199" s="304">
        <f>INDEX(Method_calculation!$J$194:$L$217,Output_interface!I4199,Output_interface!H4199)</f>
        <v>0</v>
      </c>
      <c r="G4199" s="1">
        <f>VLOOKUP(A4199+1/48,Interface!$B$118:$D$483,3)</f>
        <v>2</v>
      </c>
      <c r="H4199" s="1">
        <f t="shared" si="371"/>
        <v>1</v>
      </c>
      <c r="I4199" s="1">
        <f t="shared" si="370"/>
        <v>12</v>
      </c>
    </row>
    <row r="4200" spans="1:9" x14ac:dyDescent="0.35">
      <c r="A4200" s="321">
        <f t="shared" si="368"/>
        <v>42178.499999989901</v>
      </c>
      <c r="B4200" s="303"/>
      <c r="C4200" s="303">
        <v>4165</v>
      </c>
      <c r="D4200" s="304">
        <f>INDEX(Method_calculation!$J$161:$L$184,Output_interface!I4200,Output_interface!H4200)</f>
        <v>0</v>
      </c>
      <c r="E4200" s="304">
        <f>INDEX(Method_calculation!$J$194:$L$217,Output_interface!I4200,Output_interface!H4200)</f>
        <v>0</v>
      </c>
      <c r="G4200" s="1">
        <f>VLOOKUP(A4200+1/48,Interface!$B$118:$D$483,3)</f>
        <v>2</v>
      </c>
      <c r="H4200" s="1">
        <f t="shared" si="371"/>
        <v>1</v>
      </c>
      <c r="I4200" s="1">
        <f t="shared" si="370"/>
        <v>13</v>
      </c>
    </row>
    <row r="4201" spans="1:9" x14ac:dyDescent="0.35">
      <c r="A4201" s="321">
        <f t="shared" si="368"/>
        <v>42178.541666656565</v>
      </c>
      <c r="B4201" s="303"/>
      <c r="C4201" s="303">
        <v>4166</v>
      </c>
      <c r="D4201" s="304">
        <f>INDEX(Method_calculation!$J$161:$L$184,Output_interface!I4201,Output_interface!H4201)</f>
        <v>0</v>
      </c>
      <c r="E4201" s="304">
        <f>INDEX(Method_calculation!$J$194:$L$217,Output_interface!I4201,Output_interface!H4201)</f>
        <v>0</v>
      </c>
      <c r="G4201" s="1">
        <f>VLOOKUP(A4201+1/48,Interface!$B$118:$D$483,3)</f>
        <v>2</v>
      </c>
      <c r="H4201" s="1">
        <f t="shared" si="371"/>
        <v>1</v>
      </c>
      <c r="I4201" s="1">
        <f t="shared" si="370"/>
        <v>14</v>
      </c>
    </row>
    <row r="4202" spans="1:9" x14ac:dyDescent="0.35">
      <c r="A4202" s="321">
        <f t="shared" si="368"/>
        <v>42178.583333323229</v>
      </c>
      <c r="B4202" s="303"/>
      <c r="C4202" s="303">
        <v>4167</v>
      </c>
      <c r="D4202" s="304">
        <f>INDEX(Method_calculation!$J$161:$L$184,Output_interface!I4202,Output_interface!H4202)</f>
        <v>0</v>
      </c>
      <c r="E4202" s="304">
        <f>INDEX(Method_calculation!$J$194:$L$217,Output_interface!I4202,Output_interface!H4202)</f>
        <v>0</v>
      </c>
      <c r="G4202" s="1">
        <f>VLOOKUP(A4202+1/48,Interface!$B$118:$D$483,3)</f>
        <v>2</v>
      </c>
      <c r="H4202" s="1">
        <f t="shared" si="371"/>
        <v>1</v>
      </c>
      <c r="I4202" s="1">
        <f t="shared" si="370"/>
        <v>15</v>
      </c>
    </row>
    <row r="4203" spans="1:9" x14ac:dyDescent="0.35">
      <c r="A4203" s="321">
        <f t="shared" si="368"/>
        <v>42178.624999989894</v>
      </c>
      <c r="B4203" s="303"/>
      <c r="C4203" s="303">
        <v>4168</v>
      </c>
      <c r="D4203" s="304">
        <f>INDEX(Method_calculation!$J$161:$L$184,Output_interface!I4203,Output_interface!H4203)</f>
        <v>0</v>
      </c>
      <c r="E4203" s="304">
        <f>INDEX(Method_calculation!$J$194:$L$217,Output_interface!I4203,Output_interface!H4203)</f>
        <v>0</v>
      </c>
      <c r="G4203" s="1">
        <f>VLOOKUP(A4203+1/48,Interface!$B$118:$D$483,3)</f>
        <v>2</v>
      </c>
      <c r="H4203" s="1">
        <f t="shared" si="371"/>
        <v>1</v>
      </c>
      <c r="I4203" s="1">
        <f t="shared" si="370"/>
        <v>16</v>
      </c>
    </row>
    <row r="4204" spans="1:9" x14ac:dyDescent="0.35">
      <c r="A4204" s="321">
        <f t="shared" si="368"/>
        <v>42178.666666656558</v>
      </c>
      <c r="B4204" s="303"/>
      <c r="C4204" s="303">
        <v>4169</v>
      </c>
      <c r="D4204" s="304">
        <f>INDEX(Method_calculation!$J$161:$L$184,Output_interface!I4204,Output_interface!H4204)</f>
        <v>0</v>
      </c>
      <c r="E4204" s="304">
        <f>INDEX(Method_calculation!$J$194:$L$217,Output_interface!I4204,Output_interface!H4204)</f>
        <v>0</v>
      </c>
      <c r="G4204" s="1">
        <f>VLOOKUP(A4204+1/48,Interface!$B$118:$D$483,3)</f>
        <v>2</v>
      </c>
      <c r="H4204" s="1">
        <f t="shared" si="371"/>
        <v>1</v>
      </c>
      <c r="I4204" s="1">
        <f t="shared" si="370"/>
        <v>17</v>
      </c>
    </row>
    <row r="4205" spans="1:9" x14ac:dyDescent="0.35">
      <c r="A4205" s="321">
        <f t="shared" si="368"/>
        <v>42178.708333323222</v>
      </c>
      <c r="B4205" s="303"/>
      <c r="C4205" s="303">
        <v>4170</v>
      </c>
      <c r="D4205" s="304">
        <f>INDEX(Method_calculation!$J$161:$L$184,Output_interface!I4205,Output_interface!H4205)</f>
        <v>0</v>
      </c>
      <c r="E4205" s="304">
        <f>INDEX(Method_calculation!$J$194:$L$217,Output_interface!I4205,Output_interface!H4205)</f>
        <v>0</v>
      </c>
      <c r="G4205" s="1">
        <f>VLOOKUP(A4205+1/48,Interface!$B$118:$D$483,3)</f>
        <v>2</v>
      </c>
      <c r="H4205" s="1">
        <f t="shared" si="371"/>
        <v>1</v>
      </c>
      <c r="I4205" s="1">
        <f t="shared" si="370"/>
        <v>18</v>
      </c>
    </row>
    <row r="4206" spans="1:9" x14ac:dyDescent="0.35">
      <c r="A4206" s="321">
        <f t="shared" si="368"/>
        <v>42178.749999989886</v>
      </c>
      <c r="B4206" s="303"/>
      <c r="C4206" s="303">
        <v>4171</v>
      </c>
      <c r="D4206" s="304">
        <f>INDEX(Method_calculation!$J$161:$L$184,Output_interface!I4206,Output_interface!H4206)</f>
        <v>0</v>
      </c>
      <c r="E4206" s="304">
        <f>INDEX(Method_calculation!$J$194:$L$217,Output_interface!I4206,Output_interface!H4206)</f>
        <v>0</v>
      </c>
      <c r="G4206" s="1">
        <f>VLOOKUP(A4206+1/48,Interface!$B$118:$D$483,3)</f>
        <v>2</v>
      </c>
      <c r="H4206" s="1">
        <f t="shared" si="371"/>
        <v>1</v>
      </c>
      <c r="I4206" s="1">
        <f t="shared" si="370"/>
        <v>19</v>
      </c>
    </row>
    <row r="4207" spans="1:9" x14ac:dyDescent="0.35">
      <c r="A4207" s="321">
        <f t="shared" si="368"/>
        <v>42178.791666656551</v>
      </c>
      <c r="B4207" s="303"/>
      <c r="C4207" s="303">
        <v>4172</v>
      </c>
      <c r="D4207" s="304">
        <f>INDEX(Method_calculation!$J$161:$L$184,Output_interface!I4207,Output_interface!H4207)</f>
        <v>0</v>
      </c>
      <c r="E4207" s="304">
        <f>INDEX(Method_calculation!$J$194:$L$217,Output_interface!I4207,Output_interface!H4207)</f>
        <v>0</v>
      </c>
      <c r="G4207" s="1">
        <f>VLOOKUP(A4207+1/48,Interface!$B$118:$D$483,3)</f>
        <v>2</v>
      </c>
      <c r="H4207" s="1">
        <f t="shared" si="371"/>
        <v>1</v>
      </c>
      <c r="I4207" s="1">
        <f t="shared" si="370"/>
        <v>20</v>
      </c>
    </row>
    <row r="4208" spans="1:9" x14ac:dyDescent="0.35">
      <c r="A4208" s="321">
        <f t="shared" si="368"/>
        <v>42178.833333323215</v>
      </c>
      <c r="B4208" s="303"/>
      <c r="C4208" s="303">
        <v>4173</v>
      </c>
      <c r="D4208" s="304">
        <f>INDEX(Method_calculation!$J$161:$L$184,Output_interface!I4208,Output_interface!H4208)</f>
        <v>0</v>
      </c>
      <c r="E4208" s="304">
        <f>INDEX(Method_calculation!$J$194:$L$217,Output_interface!I4208,Output_interface!H4208)</f>
        <v>0</v>
      </c>
      <c r="G4208" s="1">
        <f>VLOOKUP(A4208+1/48,Interface!$B$118:$D$483,3)</f>
        <v>2</v>
      </c>
      <c r="H4208" s="1">
        <f t="shared" si="371"/>
        <v>1</v>
      </c>
      <c r="I4208" s="1">
        <f t="shared" si="370"/>
        <v>21</v>
      </c>
    </row>
    <row r="4209" spans="1:9" x14ac:dyDescent="0.35">
      <c r="A4209" s="321">
        <f t="shared" si="368"/>
        <v>42178.874999989879</v>
      </c>
      <c r="B4209" s="303"/>
      <c r="C4209" s="303">
        <v>4174</v>
      </c>
      <c r="D4209" s="304">
        <f>INDEX(Method_calculation!$J$161:$L$184,Output_interface!I4209,Output_interface!H4209)</f>
        <v>0</v>
      </c>
      <c r="E4209" s="304">
        <f>INDEX(Method_calculation!$J$194:$L$217,Output_interface!I4209,Output_interface!H4209)</f>
        <v>0</v>
      </c>
      <c r="G4209" s="1">
        <f>VLOOKUP(A4209+1/48,Interface!$B$118:$D$483,3)</f>
        <v>2</v>
      </c>
      <c r="H4209" s="1">
        <f t="shared" si="371"/>
        <v>1</v>
      </c>
      <c r="I4209" s="1">
        <f t="shared" si="370"/>
        <v>22</v>
      </c>
    </row>
    <row r="4210" spans="1:9" x14ac:dyDescent="0.35">
      <c r="A4210" s="321">
        <f t="shared" si="368"/>
        <v>42178.916666656543</v>
      </c>
      <c r="B4210" s="303"/>
      <c r="C4210" s="303">
        <v>4175</v>
      </c>
      <c r="D4210" s="304">
        <f>INDEX(Method_calculation!$J$161:$L$184,Output_interface!I4210,Output_interface!H4210)</f>
        <v>0</v>
      </c>
      <c r="E4210" s="304">
        <f>INDEX(Method_calculation!$J$194:$L$217,Output_interface!I4210,Output_interface!H4210)</f>
        <v>0</v>
      </c>
      <c r="G4210" s="1">
        <f>VLOOKUP(A4210+1/48,Interface!$B$118:$D$483,3)</f>
        <v>2</v>
      </c>
      <c r="H4210" s="1">
        <f t="shared" si="371"/>
        <v>1</v>
      </c>
      <c r="I4210" s="1">
        <f t="shared" si="370"/>
        <v>23</v>
      </c>
    </row>
    <row r="4211" spans="1:9" x14ac:dyDescent="0.35">
      <c r="A4211" s="322">
        <f t="shared" si="368"/>
        <v>42178.958333323208</v>
      </c>
      <c r="B4211" s="306"/>
      <c r="C4211" s="306">
        <v>4176</v>
      </c>
      <c r="D4211" s="307">
        <f>INDEX(Method_calculation!$J$161:$L$184,Output_interface!I4211,Output_interface!H4211)</f>
        <v>0</v>
      </c>
      <c r="E4211" s="307">
        <f>INDEX(Method_calculation!$J$194:$L$217,Output_interface!I4211,Output_interface!H4211)</f>
        <v>0</v>
      </c>
      <c r="G4211" s="1">
        <f>VLOOKUP(A4211+1/48,Interface!$B$118:$D$483,3)</f>
        <v>2</v>
      </c>
      <c r="H4211" s="1">
        <f t="shared" si="371"/>
        <v>1</v>
      </c>
      <c r="I4211" s="1">
        <f t="shared" si="370"/>
        <v>24</v>
      </c>
    </row>
    <row r="4212" spans="1:9" x14ac:dyDescent="0.35">
      <c r="A4212" s="299">
        <f t="shared" si="368"/>
        <v>42178.999999989872</v>
      </c>
      <c r="B4212" s="300" t="str">
        <f t="shared" ref="B4212" si="372">INDEX($H$27:$H$29,H4212)</f>
        <v>Workday</v>
      </c>
      <c r="C4212" s="300">
        <v>4177</v>
      </c>
      <c r="D4212" s="301">
        <f>INDEX(Method_calculation!$J$161:$L$184,Output_interface!I4212,Output_interface!H4212)</f>
        <v>0</v>
      </c>
      <c r="E4212" s="301">
        <f>INDEX(Method_calculation!$J$194:$L$217,Output_interface!I4212,Output_interface!H4212)</f>
        <v>0</v>
      </c>
      <c r="G4212" s="1">
        <f>VLOOKUP(A4212+1/48,Interface!$B$118:$D$483,3)</f>
        <v>3</v>
      </c>
      <c r="H4212" s="1">
        <f t="shared" si="371"/>
        <v>1</v>
      </c>
      <c r="I4212" s="1">
        <f t="shared" si="370"/>
        <v>1</v>
      </c>
    </row>
    <row r="4213" spans="1:9" x14ac:dyDescent="0.35">
      <c r="A4213" s="321">
        <f t="shared" si="368"/>
        <v>42179.041666656536</v>
      </c>
      <c r="B4213" s="303"/>
      <c r="C4213" s="303">
        <v>4178</v>
      </c>
      <c r="D4213" s="304">
        <f>INDEX(Method_calculation!$J$161:$L$184,Output_interface!I4213,Output_interface!H4213)</f>
        <v>0</v>
      </c>
      <c r="E4213" s="304">
        <f>INDEX(Method_calculation!$J$194:$L$217,Output_interface!I4213,Output_interface!H4213)</f>
        <v>0</v>
      </c>
      <c r="G4213" s="1">
        <f>VLOOKUP(A4213+1/48,Interface!$B$118:$D$483,3)</f>
        <v>3</v>
      </c>
      <c r="H4213" s="1">
        <f t="shared" si="371"/>
        <v>1</v>
      </c>
      <c r="I4213" s="1">
        <f t="shared" si="370"/>
        <v>2</v>
      </c>
    </row>
    <row r="4214" spans="1:9" x14ac:dyDescent="0.35">
      <c r="A4214" s="321">
        <f t="shared" si="368"/>
        <v>42179.0833333232</v>
      </c>
      <c r="B4214" s="303"/>
      <c r="C4214" s="303">
        <v>4179</v>
      </c>
      <c r="D4214" s="304">
        <f>INDEX(Method_calculation!$J$161:$L$184,Output_interface!I4214,Output_interface!H4214)</f>
        <v>0</v>
      </c>
      <c r="E4214" s="304">
        <f>INDEX(Method_calculation!$J$194:$L$217,Output_interface!I4214,Output_interface!H4214)</f>
        <v>0</v>
      </c>
      <c r="G4214" s="1">
        <f>VLOOKUP(A4214+1/48,Interface!$B$118:$D$483,3)</f>
        <v>3</v>
      </c>
      <c r="H4214" s="1">
        <f t="shared" si="371"/>
        <v>1</v>
      </c>
      <c r="I4214" s="1">
        <f t="shared" si="370"/>
        <v>3</v>
      </c>
    </row>
    <row r="4215" spans="1:9" x14ac:dyDescent="0.35">
      <c r="A4215" s="321">
        <f t="shared" si="368"/>
        <v>42179.124999989865</v>
      </c>
      <c r="B4215" s="303"/>
      <c r="C4215" s="303">
        <v>4180</v>
      </c>
      <c r="D4215" s="304">
        <f>INDEX(Method_calculation!$J$161:$L$184,Output_interface!I4215,Output_interface!H4215)</f>
        <v>0</v>
      </c>
      <c r="E4215" s="304">
        <f>INDEX(Method_calculation!$J$194:$L$217,Output_interface!I4215,Output_interface!H4215)</f>
        <v>0</v>
      </c>
      <c r="G4215" s="1">
        <f>VLOOKUP(A4215+1/48,Interface!$B$118:$D$483,3)</f>
        <v>3</v>
      </c>
      <c r="H4215" s="1">
        <f t="shared" si="371"/>
        <v>1</v>
      </c>
      <c r="I4215" s="1">
        <f t="shared" si="370"/>
        <v>4</v>
      </c>
    </row>
    <row r="4216" spans="1:9" x14ac:dyDescent="0.35">
      <c r="A4216" s="321">
        <f t="shared" si="368"/>
        <v>42179.166666656529</v>
      </c>
      <c r="B4216" s="303"/>
      <c r="C4216" s="303">
        <v>4181</v>
      </c>
      <c r="D4216" s="304">
        <f>INDEX(Method_calculation!$J$161:$L$184,Output_interface!I4216,Output_interface!H4216)</f>
        <v>0</v>
      </c>
      <c r="E4216" s="304">
        <f>INDEX(Method_calculation!$J$194:$L$217,Output_interface!I4216,Output_interface!H4216)</f>
        <v>0</v>
      </c>
      <c r="G4216" s="1">
        <f>VLOOKUP(A4216+1/48,Interface!$B$118:$D$483,3)</f>
        <v>3</v>
      </c>
      <c r="H4216" s="1">
        <f t="shared" si="371"/>
        <v>1</v>
      </c>
      <c r="I4216" s="1">
        <f t="shared" si="370"/>
        <v>5</v>
      </c>
    </row>
    <row r="4217" spans="1:9" x14ac:dyDescent="0.35">
      <c r="A4217" s="321">
        <f t="shared" si="368"/>
        <v>42179.208333323193</v>
      </c>
      <c r="B4217" s="303"/>
      <c r="C4217" s="303">
        <v>4182</v>
      </c>
      <c r="D4217" s="304">
        <f>INDEX(Method_calculation!$J$161:$L$184,Output_interface!I4217,Output_interface!H4217)</f>
        <v>0</v>
      </c>
      <c r="E4217" s="304">
        <f>INDEX(Method_calculation!$J$194:$L$217,Output_interface!I4217,Output_interface!H4217)</f>
        <v>0</v>
      </c>
      <c r="G4217" s="1">
        <f>VLOOKUP(A4217+1/48,Interface!$B$118:$D$483,3)</f>
        <v>3</v>
      </c>
      <c r="H4217" s="1">
        <f t="shared" si="371"/>
        <v>1</v>
      </c>
      <c r="I4217" s="1">
        <f t="shared" si="370"/>
        <v>6</v>
      </c>
    </row>
    <row r="4218" spans="1:9" x14ac:dyDescent="0.35">
      <c r="A4218" s="321">
        <f t="shared" si="368"/>
        <v>42179.249999989857</v>
      </c>
      <c r="B4218" s="303"/>
      <c r="C4218" s="303">
        <v>4183</v>
      </c>
      <c r="D4218" s="304">
        <f>INDEX(Method_calculation!$J$161:$L$184,Output_interface!I4218,Output_interface!H4218)</f>
        <v>0</v>
      </c>
      <c r="E4218" s="304">
        <f>INDEX(Method_calculation!$J$194:$L$217,Output_interface!I4218,Output_interface!H4218)</f>
        <v>0</v>
      </c>
      <c r="G4218" s="1">
        <f>VLOOKUP(A4218+1/48,Interface!$B$118:$D$483,3)</f>
        <v>3</v>
      </c>
      <c r="H4218" s="1">
        <f t="shared" si="371"/>
        <v>1</v>
      </c>
      <c r="I4218" s="1">
        <f t="shared" si="370"/>
        <v>7</v>
      </c>
    </row>
    <row r="4219" spans="1:9" x14ac:dyDescent="0.35">
      <c r="A4219" s="321">
        <f t="shared" si="368"/>
        <v>42179.291666656522</v>
      </c>
      <c r="B4219" s="303"/>
      <c r="C4219" s="303">
        <v>4184</v>
      </c>
      <c r="D4219" s="304">
        <f>INDEX(Method_calculation!$J$161:$L$184,Output_interface!I4219,Output_interface!H4219)</f>
        <v>0</v>
      </c>
      <c r="E4219" s="304">
        <f>INDEX(Method_calculation!$J$194:$L$217,Output_interface!I4219,Output_interface!H4219)</f>
        <v>0</v>
      </c>
      <c r="G4219" s="1">
        <f>VLOOKUP(A4219+1/48,Interface!$B$118:$D$483,3)</f>
        <v>3</v>
      </c>
      <c r="H4219" s="1">
        <f t="shared" si="371"/>
        <v>1</v>
      </c>
      <c r="I4219" s="1">
        <f t="shared" si="370"/>
        <v>8</v>
      </c>
    </row>
    <row r="4220" spans="1:9" x14ac:dyDescent="0.35">
      <c r="A4220" s="321">
        <f t="shared" si="368"/>
        <v>42179.333333323186</v>
      </c>
      <c r="B4220" s="303"/>
      <c r="C4220" s="303">
        <v>4185</v>
      </c>
      <c r="D4220" s="304">
        <f>INDEX(Method_calculation!$J$161:$L$184,Output_interface!I4220,Output_interface!H4220)</f>
        <v>0</v>
      </c>
      <c r="E4220" s="304">
        <f>INDEX(Method_calculation!$J$194:$L$217,Output_interface!I4220,Output_interface!H4220)</f>
        <v>0</v>
      </c>
      <c r="G4220" s="1">
        <f>VLOOKUP(A4220+1/48,Interface!$B$118:$D$483,3)</f>
        <v>3</v>
      </c>
      <c r="H4220" s="1">
        <f t="shared" si="371"/>
        <v>1</v>
      </c>
      <c r="I4220" s="1">
        <f t="shared" si="370"/>
        <v>9</v>
      </c>
    </row>
    <row r="4221" spans="1:9" x14ac:dyDescent="0.35">
      <c r="A4221" s="321">
        <f t="shared" si="368"/>
        <v>42179.37499998985</v>
      </c>
      <c r="B4221" s="303"/>
      <c r="C4221" s="303">
        <v>4186</v>
      </c>
      <c r="D4221" s="304">
        <f>INDEX(Method_calculation!$J$161:$L$184,Output_interface!I4221,Output_interface!H4221)</f>
        <v>0</v>
      </c>
      <c r="E4221" s="304">
        <f>INDEX(Method_calculation!$J$194:$L$217,Output_interface!I4221,Output_interface!H4221)</f>
        <v>0</v>
      </c>
      <c r="G4221" s="1">
        <f>VLOOKUP(A4221+1/48,Interface!$B$118:$D$483,3)</f>
        <v>3</v>
      </c>
      <c r="H4221" s="1">
        <f t="shared" si="371"/>
        <v>1</v>
      </c>
      <c r="I4221" s="1">
        <f t="shared" si="370"/>
        <v>10</v>
      </c>
    </row>
    <row r="4222" spans="1:9" x14ac:dyDescent="0.35">
      <c r="A4222" s="321">
        <f t="shared" si="368"/>
        <v>42179.416666656514</v>
      </c>
      <c r="B4222" s="303"/>
      <c r="C4222" s="303">
        <v>4187</v>
      </c>
      <c r="D4222" s="304">
        <f>INDEX(Method_calculation!$J$161:$L$184,Output_interface!I4222,Output_interface!H4222)</f>
        <v>0</v>
      </c>
      <c r="E4222" s="304">
        <f>INDEX(Method_calculation!$J$194:$L$217,Output_interface!I4222,Output_interface!H4222)</f>
        <v>0</v>
      </c>
      <c r="G4222" s="1">
        <f>VLOOKUP(A4222+1/48,Interface!$B$118:$D$483,3)</f>
        <v>3</v>
      </c>
      <c r="H4222" s="1">
        <f t="shared" si="371"/>
        <v>1</v>
      </c>
      <c r="I4222" s="1">
        <f t="shared" si="370"/>
        <v>11</v>
      </c>
    </row>
    <row r="4223" spans="1:9" x14ac:dyDescent="0.35">
      <c r="A4223" s="321">
        <f t="shared" si="368"/>
        <v>42179.458333323179</v>
      </c>
      <c r="B4223" s="303"/>
      <c r="C4223" s="303">
        <v>4188</v>
      </c>
      <c r="D4223" s="304">
        <f>INDEX(Method_calculation!$J$161:$L$184,Output_interface!I4223,Output_interface!H4223)</f>
        <v>0</v>
      </c>
      <c r="E4223" s="304">
        <f>INDEX(Method_calculation!$J$194:$L$217,Output_interface!I4223,Output_interface!H4223)</f>
        <v>0</v>
      </c>
      <c r="G4223" s="1">
        <f>VLOOKUP(A4223+1/48,Interface!$B$118:$D$483,3)</f>
        <v>3</v>
      </c>
      <c r="H4223" s="1">
        <f t="shared" si="371"/>
        <v>1</v>
      </c>
      <c r="I4223" s="1">
        <f t="shared" si="370"/>
        <v>12</v>
      </c>
    </row>
    <row r="4224" spans="1:9" x14ac:dyDescent="0.35">
      <c r="A4224" s="321">
        <f t="shared" si="368"/>
        <v>42179.499999989843</v>
      </c>
      <c r="B4224" s="303"/>
      <c r="C4224" s="303">
        <v>4189</v>
      </c>
      <c r="D4224" s="304">
        <f>INDEX(Method_calculation!$J$161:$L$184,Output_interface!I4224,Output_interface!H4224)</f>
        <v>0</v>
      </c>
      <c r="E4224" s="304">
        <f>INDEX(Method_calculation!$J$194:$L$217,Output_interface!I4224,Output_interface!H4224)</f>
        <v>0</v>
      </c>
      <c r="G4224" s="1">
        <f>VLOOKUP(A4224+1/48,Interface!$B$118:$D$483,3)</f>
        <v>3</v>
      </c>
      <c r="H4224" s="1">
        <f t="shared" si="371"/>
        <v>1</v>
      </c>
      <c r="I4224" s="1">
        <f t="shared" si="370"/>
        <v>13</v>
      </c>
    </row>
    <row r="4225" spans="1:9" x14ac:dyDescent="0.35">
      <c r="A4225" s="321">
        <f t="shared" si="368"/>
        <v>42179.541666656507</v>
      </c>
      <c r="B4225" s="303"/>
      <c r="C4225" s="303">
        <v>4190</v>
      </c>
      <c r="D4225" s="304">
        <f>INDEX(Method_calculation!$J$161:$L$184,Output_interface!I4225,Output_interface!H4225)</f>
        <v>0</v>
      </c>
      <c r="E4225" s="304">
        <f>INDEX(Method_calculation!$J$194:$L$217,Output_interface!I4225,Output_interface!H4225)</f>
        <v>0</v>
      </c>
      <c r="G4225" s="1">
        <f>VLOOKUP(A4225+1/48,Interface!$B$118:$D$483,3)</f>
        <v>3</v>
      </c>
      <c r="H4225" s="1">
        <f t="shared" si="371"/>
        <v>1</v>
      </c>
      <c r="I4225" s="1">
        <f t="shared" si="370"/>
        <v>14</v>
      </c>
    </row>
    <row r="4226" spans="1:9" x14ac:dyDescent="0.35">
      <c r="A4226" s="321">
        <f t="shared" si="368"/>
        <v>42179.583333323171</v>
      </c>
      <c r="B4226" s="303"/>
      <c r="C4226" s="303">
        <v>4191</v>
      </c>
      <c r="D4226" s="304">
        <f>INDEX(Method_calculation!$J$161:$L$184,Output_interface!I4226,Output_interface!H4226)</f>
        <v>0</v>
      </c>
      <c r="E4226" s="304">
        <f>INDEX(Method_calculation!$J$194:$L$217,Output_interface!I4226,Output_interface!H4226)</f>
        <v>0</v>
      </c>
      <c r="G4226" s="1">
        <f>VLOOKUP(A4226+1/48,Interface!$B$118:$D$483,3)</f>
        <v>3</v>
      </c>
      <c r="H4226" s="1">
        <f t="shared" si="371"/>
        <v>1</v>
      </c>
      <c r="I4226" s="1">
        <f t="shared" si="370"/>
        <v>15</v>
      </c>
    </row>
    <row r="4227" spans="1:9" x14ac:dyDescent="0.35">
      <c r="A4227" s="321">
        <f t="shared" si="368"/>
        <v>42179.624999989835</v>
      </c>
      <c r="B4227" s="303"/>
      <c r="C4227" s="303">
        <v>4192</v>
      </c>
      <c r="D4227" s="304">
        <f>INDEX(Method_calculation!$J$161:$L$184,Output_interface!I4227,Output_interface!H4227)</f>
        <v>0</v>
      </c>
      <c r="E4227" s="304">
        <f>INDEX(Method_calculation!$J$194:$L$217,Output_interface!I4227,Output_interface!H4227)</f>
        <v>0</v>
      </c>
      <c r="G4227" s="1">
        <f>VLOOKUP(A4227+1/48,Interface!$B$118:$D$483,3)</f>
        <v>3</v>
      </c>
      <c r="H4227" s="1">
        <f t="shared" si="371"/>
        <v>1</v>
      </c>
      <c r="I4227" s="1">
        <f t="shared" si="370"/>
        <v>16</v>
      </c>
    </row>
    <row r="4228" spans="1:9" x14ac:dyDescent="0.35">
      <c r="A4228" s="321">
        <f t="shared" si="368"/>
        <v>42179.6666666565</v>
      </c>
      <c r="B4228" s="303"/>
      <c r="C4228" s="303">
        <v>4193</v>
      </c>
      <c r="D4228" s="304">
        <f>INDEX(Method_calculation!$J$161:$L$184,Output_interface!I4228,Output_interface!H4228)</f>
        <v>0</v>
      </c>
      <c r="E4228" s="304">
        <f>INDEX(Method_calculation!$J$194:$L$217,Output_interface!I4228,Output_interface!H4228)</f>
        <v>0</v>
      </c>
      <c r="G4228" s="1">
        <f>VLOOKUP(A4228+1/48,Interface!$B$118:$D$483,3)</f>
        <v>3</v>
      </c>
      <c r="H4228" s="1">
        <f t="shared" si="371"/>
        <v>1</v>
      </c>
      <c r="I4228" s="1">
        <f t="shared" si="370"/>
        <v>17</v>
      </c>
    </row>
    <row r="4229" spans="1:9" x14ac:dyDescent="0.35">
      <c r="A4229" s="321">
        <f t="shared" si="368"/>
        <v>42179.708333323164</v>
      </c>
      <c r="B4229" s="303"/>
      <c r="C4229" s="303">
        <v>4194</v>
      </c>
      <c r="D4229" s="304">
        <f>INDEX(Method_calculation!$J$161:$L$184,Output_interface!I4229,Output_interface!H4229)</f>
        <v>0</v>
      </c>
      <c r="E4229" s="304">
        <f>INDEX(Method_calculation!$J$194:$L$217,Output_interface!I4229,Output_interface!H4229)</f>
        <v>0</v>
      </c>
      <c r="G4229" s="1">
        <f>VLOOKUP(A4229+1/48,Interface!$B$118:$D$483,3)</f>
        <v>3</v>
      </c>
      <c r="H4229" s="1">
        <f t="shared" si="371"/>
        <v>1</v>
      </c>
      <c r="I4229" s="1">
        <f t="shared" si="370"/>
        <v>18</v>
      </c>
    </row>
    <row r="4230" spans="1:9" x14ac:dyDescent="0.35">
      <c r="A4230" s="321">
        <f t="shared" si="368"/>
        <v>42179.749999989828</v>
      </c>
      <c r="B4230" s="303"/>
      <c r="C4230" s="303">
        <v>4195</v>
      </c>
      <c r="D4230" s="304">
        <f>INDEX(Method_calculation!$J$161:$L$184,Output_interface!I4230,Output_interface!H4230)</f>
        <v>0</v>
      </c>
      <c r="E4230" s="304">
        <f>INDEX(Method_calculation!$J$194:$L$217,Output_interface!I4230,Output_interface!H4230)</f>
        <v>0</v>
      </c>
      <c r="G4230" s="1">
        <f>VLOOKUP(A4230+1/48,Interface!$B$118:$D$483,3)</f>
        <v>3</v>
      </c>
      <c r="H4230" s="1">
        <f t="shared" si="371"/>
        <v>1</v>
      </c>
      <c r="I4230" s="1">
        <f t="shared" si="370"/>
        <v>19</v>
      </c>
    </row>
    <row r="4231" spans="1:9" x14ac:dyDescent="0.35">
      <c r="A4231" s="321">
        <f t="shared" si="368"/>
        <v>42179.791666656492</v>
      </c>
      <c r="B4231" s="303"/>
      <c r="C4231" s="303">
        <v>4196</v>
      </c>
      <c r="D4231" s="304">
        <f>INDEX(Method_calculation!$J$161:$L$184,Output_interface!I4231,Output_interface!H4231)</f>
        <v>0</v>
      </c>
      <c r="E4231" s="304">
        <f>INDEX(Method_calculation!$J$194:$L$217,Output_interface!I4231,Output_interface!H4231)</f>
        <v>0</v>
      </c>
      <c r="G4231" s="1">
        <f>VLOOKUP(A4231+1/48,Interface!$B$118:$D$483,3)</f>
        <v>3</v>
      </c>
      <c r="H4231" s="1">
        <f t="shared" si="371"/>
        <v>1</v>
      </c>
      <c r="I4231" s="1">
        <f t="shared" si="370"/>
        <v>20</v>
      </c>
    </row>
    <row r="4232" spans="1:9" x14ac:dyDescent="0.35">
      <c r="A4232" s="321">
        <f t="shared" si="368"/>
        <v>42179.833333323157</v>
      </c>
      <c r="B4232" s="303"/>
      <c r="C4232" s="303">
        <v>4197</v>
      </c>
      <c r="D4232" s="304">
        <f>INDEX(Method_calculation!$J$161:$L$184,Output_interface!I4232,Output_interface!H4232)</f>
        <v>0</v>
      </c>
      <c r="E4232" s="304">
        <f>INDEX(Method_calculation!$J$194:$L$217,Output_interface!I4232,Output_interface!H4232)</f>
        <v>0</v>
      </c>
      <c r="G4232" s="1">
        <f>VLOOKUP(A4232+1/48,Interface!$B$118:$D$483,3)</f>
        <v>3</v>
      </c>
      <c r="H4232" s="1">
        <f t="shared" si="371"/>
        <v>1</v>
      </c>
      <c r="I4232" s="1">
        <f t="shared" si="370"/>
        <v>21</v>
      </c>
    </row>
    <row r="4233" spans="1:9" x14ac:dyDescent="0.35">
      <c r="A4233" s="321">
        <f t="shared" si="368"/>
        <v>42179.874999989821</v>
      </c>
      <c r="B4233" s="303"/>
      <c r="C4233" s="303">
        <v>4198</v>
      </c>
      <c r="D4233" s="304">
        <f>INDEX(Method_calculation!$J$161:$L$184,Output_interface!I4233,Output_interface!H4233)</f>
        <v>0</v>
      </c>
      <c r="E4233" s="304">
        <f>INDEX(Method_calculation!$J$194:$L$217,Output_interface!I4233,Output_interface!H4233)</f>
        <v>0</v>
      </c>
      <c r="G4233" s="1">
        <f>VLOOKUP(A4233+1/48,Interface!$B$118:$D$483,3)</f>
        <v>3</v>
      </c>
      <c r="H4233" s="1">
        <f t="shared" si="371"/>
        <v>1</v>
      </c>
      <c r="I4233" s="1">
        <f t="shared" si="370"/>
        <v>22</v>
      </c>
    </row>
    <row r="4234" spans="1:9" x14ac:dyDescent="0.35">
      <c r="A4234" s="321">
        <f t="shared" si="368"/>
        <v>42179.916666656485</v>
      </c>
      <c r="B4234" s="303"/>
      <c r="C4234" s="303">
        <v>4199</v>
      </c>
      <c r="D4234" s="304">
        <f>INDEX(Method_calculation!$J$161:$L$184,Output_interface!I4234,Output_interface!H4234)</f>
        <v>0</v>
      </c>
      <c r="E4234" s="304">
        <f>INDEX(Method_calculation!$J$194:$L$217,Output_interface!I4234,Output_interface!H4234)</f>
        <v>0</v>
      </c>
      <c r="G4234" s="1">
        <f>VLOOKUP(A4234+1/48,Interface!$B$118:$D$483,3)</f>
        <v>3</v>
      </c>
      <c r="H4234" s="1">
        <f t="shared" si="371"/>
        <v>1</v>
      </c>
      <c r="I4234" s="1">
        <f t="shared" si="370"/>
        <v>23</v>
      </c>
    </row>
    <row r="4235" spans="1:9" x14ac:dyDescent="0.35">
      <c r="A4235" s="322">
        <f t="shared" si="368"/>
        <v>42179.958333323149</v>
      </c>
      <c r="B4235" s="306"/>
      <c r="C4235" s="306">
        <v>4200</v>
      </c>
      <c r="D4235" s="307">
        <f>INDEX(Method_calculation!$J$161:$L$184,Output_interface!I4235,Output_interface!H4235)</f>
        <v>0</v>
      </c>
      <c r="E4235" s="307">
        <f>INDEX(Method_calculation!$J$194:$L$217,Output_interface!I4235,Output_interface!H4235)</f>
        <v>0</v>
      </c>
      <c r="G4235" s="1">
        <f>VLOOKUP(A4235+1/48,Interface!$B$118:$D$483,3)</f>
        <v>3</v>
      </c>
      <c r="H4235" s="1">
        <f t="shared" si="371"/>
        <v>1</v>
      </c>
      <c r="I4235" s="1">
        <f t="shared" si="370"/>
        <v>24</v>
      </c>
    </row>
    <row r="4236" spans="1:9" x14ac:dyDescent="0.35">
      <c r="A4236" s="299">
        <f t="shared" si="368"/>
        <v>42179.999999989814</v>
      </c>
      <c r="B4236" s="300" t="str">
        <f t="shared" ref="B4236" si="373">INDEX($H$27:$H$29,H4236)</f>
        <v>Workday</v>
      </c>
      <c r="C4236" s="300">
        <v>4201</v>
      </c>
      <c r="D4236" s="301">
        <f>INDEX(Method_calculation!$J$161:$L$184,Output_interface!I4236,Output_interface!H4236)</f>
        <v>0</v>
      </c>
      <c r="E4236" s="301">
        <f>INDEX(Method_calculation!$J$194:$L$217,Output_interface!I4236,Output_interface!H4236)</f>
        <v>0</v>
      </c>
      <c r="G4236" s="1">
        <f>VLOOKUP(A4236+1/48,Interface!$B$118:$D$483,3)</f>
        <v>4</v>
      </c>
      <c r="H4236" s="1">
        <f t="shared" si="371"/>
        <v>1</v>
      </c>
      <c r="I4236" s="1">
        <f t="shared" si="370"/>
        <v>1</v>
      </c>
    </row>
    <row r="4237" spans="1:9" x14ac:dyDescent="0.35">
      <c r="A4237" s="321">
        <f t="shared" si="368"/>
        <v>42180.041666656478</v>
      </c>
      <c r="B4237" s="303"/>
      <c r="C4237" s="303">
        <v>4202</v>
      </c>
      <c r="D4237" s="304">
        <f>INDEX(Method_calculation!$J$161:$L$184,Output_interface!I4237,Output_interface!H4237)</f>
        <v>0</v>
      </c>
      <c r="E4237" s="304">
        <f>INDEX(Method_calculation!$J$194:$L$217,Output_interface!I4237,Output_interface!H4237)</f>
        <v>0</v>
      </c>
      <c r="G4237" s="1">
        <f>VLOOKUP(A4237+1/48,Interface!$B$118:$D$483,3)</f>
        <v>4</v>
      </c>
      <c r="H4237" s="1">
        <f t="shared" si="371"/>
        <v>1</v>
      </c>
      <c r="I4237" s="1">
        <f t="shared" si="370"/>
        <v>2</v>
      </c>
    </row>
    <row r="4238" spans="1:9" x14ac:dyDescent="0.35">
      <c r="A4238" s="321">
        <f t="shared" si="368"/>
        <v>42180.083333323142</v>
      </c>
      <c r="B4238" s="303"/>
      <c r="C4238" s="303">
        <v>4203</v>
      </c>
      <c r="D4238" s="304">
        <f>INDEX(Method_calculation!$J$161:$L$184,Output_interface!I4238,Output_interface!H4238)</f>
        <v>0</v>
      </c>
      <c r="E4238" s="304">
        <f>INDEX(Method_calculation!$J$194:$L$217,Output_interface!I4238,Output_interface!H4238)</f>
        <v>0</v>
      </c>
      <c r="G4238" s="1">
        <f>VLOOKUP(A4238+1/48,Interface!$B$118:$D$483,3)</f>
        <v>4</v>
      </c>
      <c r="H4238" s="1">
        <f t="shared" si="371"/>
        <v>1</v>
      </c>
      <c r="I4238" s="1">
        <f t="shared" si="370"/>
        <v>3</v>
      </c>
    </row>
    <row r="4239" spans="1:9" x14ac:dyDescent="0.35">
      <c r="A4239" s="321">
        <f t="shared" si="368"/>
        <v>42180.124999989806</v>
      </c>
      <c r="B4239" s="303"/>
      <c r="C4239" s="303">
        <v>4204</v>
      </c>
      <c r="D4239" s="304">
        <f>INDEX(Method_calculation!$J$161:$L$184,Output_interface!I4239,Output_interface!H4239)</f>
        <v>0</v>
      </c>
      <c r="E4239" s="304">
        <f>INDEX(Method_calculation!$J$194:$L$217,Output_interface!I4239,Output_interface!H4239)</f>
        <v>0</v>
      </c>
      <c r="G4239" s="1">
        <f>VLOOKUP(A4239+1/48,Interface!$B$118:$D$483,3)</f>
        <v>4</v>
      </c>
      <c r="H4239" s="1">
        <f t="shared" si="371"/>
        <v>1</v>
      </c>
      <c r="I4239" s="1">
        <f t="shared" si="370"/>
        <v>4</v>
      </c>
    </row>
    <row r="4240" spans="1:9" x14ac:dyDescent="0.35">
      <c r="A4240" s="321">
        <f t="shared" ref="A4240:A4303" si="374">+A4239+1/24</f>
        <v>42180.166666656471</v>
      </c>
      <c r="B4240" s="303"/>
      <c r="C4240" s="303">
        <v>4205</v>
      </c>
      <c r="D4240" s="304">
        <f>INDEX(Method_calculation!$J$161:$L$184,Output_interface!I4240,Output_interface!H4240)</f>
        <v>0</v>
      </c>
      <c r="E4240" s="304">
        <f>INDEX(Method_calculation!$J$194:$L$217,Output_interface!I4240,Output_interface!H4240)</f>
        <v>0</v>
      </c>
      <c r="G4240" s="1">
        <f>VLOOKUP(A4240+1/48,Interface!$B$118:$D$483,3)</f>
        <v>4</v>
      </c>
      <c r="H4240" s="1">
        <f t="shared" si="371"/>
        <v>1</v>
      </c>
      <c r="I4240" s="1">
        <f t="shared" si="370"/>
        <v>5</v>
      </c>
    </row>
    <row r="4241" spans="1:9" x14ac:dyDescent="0.35">
      <c r="A4241" s="321">
        <f t="shared" si="374"/>
        <v>42180.208333323135</v>
      </c>
      <c r="B4241" s="303"/>
      <c r="C4241" s="303">
        <v>4206</v>
      </c>
      <c r="D4241" s="304">
        <f>INDEX(Method_calculation!$J$161:$L$184,Output_interface!I4241,Output_interface!H4241)</f>
        <v>0</v>
      </c>
      <c r="E4241" s="304">
        <f>INDEX(Method_calculation!$J$194:$L$217,Output_interface!I4241,Output_interface!H4241)</f>
        <v>0</v>
      </c>
      <c r="G4241" s="1">
        <f>VLOOKUP(A4241+1/48,Interface!$B$118:$D$483,3)</f>
        <v>4</v>
      </c>
      <c r="H4241" s="1">
        <f t="shared" si="371"/>
        <v>1</v>
      </c>
      <c r="I4241" s="1">
        <f t="shared" si="370"/>
        <v>6</v>
      </c>
    </row>
    <row r="4242" spans="1:9" x14ac:dyDescent="0.35">
      <c r="A4242" s="321">
        <f t="shared" si="374"/>
        <v>42180.249999989799</v>
      </c>
      <c r="B4242" s="303"/>
      <c r="C4242" s="303">
        <v>4207</v>
      </c>
      <c r="D4242" s="304">
        <f>INDEX(Method_calculation!$J$161:$L$184,Output_interface!I4242,Output_interface!H4242)</f>
        <v>0</v>
      </c>
      <c r="E4242" s="304">
        <f>INDEX(Method_calculation!$J$194:$L$217,Output_interface!I4242,Output_interface!H4242)</f>
        <v>0</v>
      </c>
      <c r="G4242" s="1">
        <f>VLOOKUP(A4242+1/48,Interface!$B$118:$D$483,3)</f>
        <v>4</v>
      </c>
      <c r="H4242" s="1">
        <f t="shared" si="371"/>
        <v>1</v>
      </c>
      <c r="I4242" s="1">
        <f t="shared" si="370"/>
        <v>7</v>
      </c>
    </row>
    <row r="4243" spans="1:9" x14ac:dyDescent="0.35">
      <c r="A4243" s="321">
        <f t="shared" si="374"/>
        <v>42180.291666656463</v>
      </c>
      <c r="B4243" s="303"/>
      <c r="C4243" s="303">
        <v>4208</v>
      </c>
      <c r="D4243" s="304">
        <f>INDEX(Method_calculation!$J$161:$L$184,Output_interface!I4243,Output_interface!H4243)</f>
        <v>0</v>
      </c>
      <c r="E4243" s="304">
        <f>INDEX(Method_calculation!$J$194:$L$217,Output_interface!I4243,Output_interface!H4243)</f>
        <v>0</v>
      </c>
      <c r="G4243" s="1">
        <f>VLOOKUP(A4243+1/48,Interface!$B$118:$D$483,3)</f>
        <v>4</v>
      </c>
      <c r="H4243" s="1">
        <f t="shared" si="371"/>
        <v>1</v>
      </c>
      <c r="I4243" s="1">
        <f t="shared" si="370"/>
        <v>8</v>
      </c>
    </row>
    <row r="4244" spans="1:9" x14ac:dyDescent="0.35">
      <c r="A4244" s="321">
        <f t="shared" si="374"/>
        <v>42180.333333323128</v>
      </c>
      <c r="B4244" s="303"/>
      <c r="C4244" s="303">
        <v>4209</v>
      </c>
      <c r="D4244" s="304">
        <f>INDEX(Method_calculation!$J$161:$L$184,Output_interface!I4244,Output_interface!H4244)</f>
        <v>0</v>
      </c>
      <c r="E4244" s="304">
        <f>INDEX(Method_calculation!$J$194:$L$217,Output_interface!I4244,Output_interface!H4244)</f>
        <v>0</v>
      </c>
      <c r="G4244" s="1">
        <f>VLOOKUP(A4244+1/48,Interface!$B$118:$D$483,3)</f>
        <v>4</v>
      </c>
      <c r="H4244" s="1">
        <f t="shared" si="371"/>
        <v>1</v>
      </c>
      <c r="I4244" s="1">
        <f t="shared" si="370"/>
        <v>9</v>
      </c>
    </row>
    <row r="4245" spans="1:9" x14ac:dyDescent="0.35">
      <c r="A4245" s="321">
        <f t="shared" si="374"/>
        <v>42180.374999989792</v>
      </c>
      <c r="B4245" s="303"/>
      <c r="C4245" s="303">
        <v>4210</v>
      </c>
      <c r="D4245" s="304">
        <f>INDEX(Method_calculation!$J$161:$L$184,Output_interface!I4245,Output_interface!H4245)</f>
        <v>0</v>
      </c>
      <c r="E4245" s="304">
        <f>INDEX(Method_calculation!$J$194:$L$217,Output_interface!I4245,Output_interface!H4245)</f>
        <v>0</v>
      </c>
      <c r="G4245" s="1">
        <f>VLOOKUP(A4245+1/48,Interface!$B$118:$D$483,3)</f>
        <v>4</v>
      </c>
      <c r="H4245" s="1">
        <f t="shared" si="371"/>
        <v>1</v>
      </c>
      <c r="I4245" s="1">
        <f t="shared" si="370"/>
        <v>10</v>
      </c>
    </row>
    <row r="4246" spans="1:9" x14ac:dyDescent="0.35">
      <c r="A4246" s="321">
        <f t="shared" si="374"/>
        <v>42180.416666656456</v>
      </c>
      <c r="B4246" s="303"/>
      <c r="C4246" s="303">
        <v>4211</v>
      </c>
      <c r="D4246" s="304">
        <f>INDEX(Method_calculation!$J$161:$L$184,Output_interface!I4246,Output_interface!H4246)</f>
        <v>0</v>
      </c>
      <c r="E4246" s="304">
        <f>INDEX(Method_calculation!$J$194:$L$217,Output_interface!I4246,Output_interface!H4246)</f>
        <v>0</v>
      </c>
      <c r="G4246" s="1">
        <f>VLOOKUP(A4246+1/48,Interface!$B$118:$D$483,3)</f>
        <v>4</v>
      </c>
      <c r="H4246" s="1">
        <f t="shared" si="371"/>
        <v>1</v>
      </c>
      <c r="I4246" s="1">
        <f t="shared" si="370"/>
        <v>11</v>
      </c>
    </row>
    <row r="4247" spans="1:9" x14ac:dyDescent="0.35">
      <c r="A4247" s="321">
        <f t="shared" si="374"/>
        <v>42180.45833332312</v>
      </c>
      <c r="B4247" s="303"/>
      <c r="C4247" s="303">
        <v>4212</v>
      </c>
      <c r="D4247" s="304">
        <f>INDEX(Method_calculation!$J$161:$L$184,Output_interface!I4247,Output_interface!H4247)</f>
        <v>0</v>
      </c>
      <c r="E4247" s="304">
        <f>INDEX(Method_calculation!$J$194:$L$217,Output_interface!I4247,Output_interface!H4247)</f>
        <v>0</v>
      </c>
      <c r="G4247" s="1">
        <f>VLOOKUP(A4247+1/48,Interface!$B$118:$D$483,3)</f>
        <v>4</v>
      </c>
      <c r="H4247" s="1">
        <f t="shared" si="371"/>
        <v>1</v>
      </c>
      <c r="I4247" s="1">
        <f t="shared" si="370"/>
        <v>12</v>
      </c>
    </row>
    <row r="4248" spans="1:9" x14ac:dyDescent="0.35">
      <c r="A4248" s="321">
        <f t="shared" si="374"/>
        <v>42180.499999989785</v>
      </c>
      <c r="B4248" s="303"/>
      <c r="C4248" s="303">
        <v>4213</v>
      </c>
      <c r="D4248" s="304">
        <f>INDEX(Method_calculation!$J$161:$L$184,Output_interface!I4248,Output_interface!H4248)</f>
        <v>0</v>
      </c>
      <c r="E4248" s="304">
        <f>INDEX(Method_calculation!$J$194:$L$217,Output_interface!I4248,Output_interface!H4248)</f>
        <v>0</v>
      </c>
      <c r="G4248" s="1">
        <f>VLOOKUP(A4248+1/48,Interface!$B$118:$D$483,3)</f>
        <v>4</v>
      </c>
      <c r="H4248" s="1">
        <f t="shared" si="371"/>
        <v>1</v>
      </c>
      <c r="I4248" s="1">
        <f t="shared" si="370"/>
        <v>13</v>
      </c>
    </row>
    <row r="4249" spans="1:9" x14ac:dyDescent="0.35">
      <c r="A4249" s="321">
        <f t="shared" si="374"/>
        <v>42180.541666656449</v>
      </c>
      <c r="B4249" s="303"/>
      <c r="C4249" s="303">
        <v>4214</v>
      </c>
      <c r="D4249" s="304">
        <f>INDEX(Method_calculation!$J$161:$L$184,Output_interface!I4249,Output_interface!H4249)</f>
        <v>0</v>
      </c>
      <c r="E4249" s="304">
        <f>INDEX(Method_calculation!$J$194:$L$217,Output_interface!I4249,Output_interface!H4249)</f>
        <v>0</v>
      </c>
      <c r="G4249" s="1">
        <f>VLOOKUP(A4249+1/48,Interface!$B$118:$D$483,3)</f>
        <v>4</v>
      </c>
      <c r="H4249" s="1">
        <f t="shared" si="371"/>
        <v>1</v>
      </c>
      <c r="I4249" s="1">
        <f t="shared" si="370"/>
        <v>14</v>
      </c>
    </row>
    <row r="4250" spans="1:9" x14ac:dyDescent="0.35">
      <c r="A4250" s="321">
        <f t="shared" si="374"/>
        <v>42180.583333323113</v>
      </c>
      <c r="B4250" s="303"/>
      <c r="C4250" s="303">
        <v>4215</v>
      </c>
      <c r="D4250" s="304">
        <f>INDEX(Method_calculation!$J$161:$L$184,Output_interface!I4250,Output_interface!H4250)</f>
        <v>0</v>
      </c>
      <c r="E4250" s="304">
        <f>INDEX(Method_calculation!$J$194:$L$217,Output_interface!I4250,Output_interface!H4250)</f>
        <v>0</v>
      </c>
      <c r="G4250" s="1">
        <f>VLOOKUP(A4250+1/48,Interface!$B$118:$D$483,3)</f>
        <v>4</v>
      </c>
      <c r="H4250" s="1">
        <f t="shared" si="371"/>
        <v>1</v>
      </c>
      <c r="I4250" s="1">
        <f t="shared" si="370"/>
        <v>15</v>
      </c>
    </row>
    <row r="4251" spans="1:9" x14ac:dyDescent="0.35">
      <c r="A4251" s="321">
        <f t="shared" si="374"/>
        <v>42180.624999989777</v>
      </c>
      <c r="B4251" s="303"/>
      <c r="C4251" s="303">
        <v>4216</v>
      </c>
      <c r="D4251" s="304">
        <f>INDEX(Method_calculation!$J$161:$L$184,Output_interface!I4251,Output_interface!H4251)</f>
        <v>0</v>
      </c>
      <c r="E4251" s="304">
        <f>INDEX(Method_calculation!$J$194:$L$217,Output_interface!I4251,Output_interface!H4251)</f>
        <v>0</v>
      </c>
      <c r="G4251" s="1">
        <f>VLOOKUP(A4251+1/48,Interface!$B$118:$D$483,3)</f>
        <v>4</v>
      </c>
      <c r="H4251" s="1">
        <f t="shared" si="371"/>
        <v>1</v>
      </c>
      <c r="I4251" s="1">
        <f t="shared" si="370"/>
        <v>16</v>
      </c>
    </row>
    <row r="4252" spans="1:9" x14ac:dyDescent="0.35">
      <c r="A4252" s="321">
        <f t="shared" si="374"/>
        <v>42180.666666656442</v>
      </c>
      <c r="B4252" s="303"/>
      <c r="C4252" s="303">
        <v>4217</v>
      </c>
      <c r="D4252" s="304">
        <f>INDEX(Method_calculation!$J$161:$L$184,Output_interface!I4252,Output_interface!H4252)</f>
        <v>0</v>
      </c>
      <c r="E4252" s="304">
        <f>INDEX(Method_calculation!$J$194:$L$217,Output_interface!I4252,Output_interface!H4252)</f>
        <v>0</v>
      </c>
      <c r="G4252" s="1">
        <f>VLOOKUP(A4252+1/48,Interface!$B$118:$D$483,3)</f>
        <v>4</v>
      </c>
      <c r="H4252" s="1">
        <f t="shared" si="371"/>
        <v>1</v>
      </c>
      <c r="I4252" s="1">
        <f t="shared" si="370"/>
        <v>17</v>
      </c>
    </row>
    <row r="4253" spans="1:9" x14ac:dyDescent="0.35">
      <c r="A4253" s="321">
        <f t="shared" si="374"/>
        <v>42180.708333323106</v>
      </c>
      <c r="B4253" s="303"/>
      <c r="C4253" s="303">
        <v>4218</v>
      </c>
      <c r="D4253" s="304">
        <f>INDEX(Method_calculation!$J$161:$L$184,Output_interface!I4253,Output_interface!H4253)</f>
        <v>0</v>
      </c>
      <c r="E4253" s="304">
        <f>INDEX(Method_calculation!$J$194:$L$217,Output_interface!I4253,Output_interface!H4253)</f>
        <v>0</v>
      </c>
      <c r="G4253" s="1">
        <f>VLOOKUP(A4253+1/48,Interface!$B$118:$D$483,3)</f>
        <v>4</v>
      </c>
      <c r="H4253" s="1">
        <f t="shared" si="371"/>
        <v>1</v>
      </c>
      <c r="I4253" s="1">
        <f t="shared" si="370"/>
        <v>18</v>
      </c>
    </row>
    <row r="4254" spans="1:9" x14ac:dyDescent="0.35">
      <c r="A4254" s="321">
        <f t="shared" si="374"/>
        <v>42180.74999998977</v>
      </c>
      <c r="B4254" s="303"/>
      <c r="C4254" s="303">
        <v>4219</v>
      </c>
      <c r="D4254" s="304">
        <f>INDEX(Method_calculation!$J$161:$L$184,Output_interface!I4254,Output_interface!H4254)</f>
        <v>0</v>
      </c>
      <c r="E4254" s="304">
        <f>INDEX(Method_calculation!$J$194:$L$217,Output_interface!I4254,Output_interface!H4254)</f>
        <v>0</v>
      </c>
      <c r="G4254" s="1">
        <f>VLOOKUP(A4254+1/48,Interface!$B$118:$D$483,3)</f>
        <v>4</v>
      </c>
      <c r="H4254" s="1">
        <f t="shared" si="371"/>
        <v>1</v>
      </c>
      <c r="I4254" s="1">
        <f t="shared" si="370"/>
        <v>19</v>
      </c>
    </row>
    <row r="4255" spans="1:9" x14ac:dyDescent="0.35">
      <c r="A4255" s="321">
        <f t="shared" si="374"/>
        <v>42180.791666656434</v>
      </c>
      <c r="B4255" s="303"/>
      <c r="C4255" s="303">
        <v>4220</v>
      </c>
      <c r="D4255" s="304">
        <f>INDEX(Method_calculation!$J$161:$L$184,Output_interface!I4255,Output_interface!H4255)</f>
        <v>0</v>
      </c>
      <c r="E4255" s="304">
        <f>INDEX(Method_calculation!$J$194:$L$217,Output_interface!I4255,Output_interface!H4255)</f>
        <v>0</v>
      </c>
      <c r="G4255" s="1">
        <f>VLOOKUP(A4255+1/48,Interface!$B$118:$D$483,3)</f>
        <v>4</v>
      </c>
      <c r="H4255" s="1">
        <f t="shared" si="371"/>
        <v>1</v>
      </c>
      <c r="I4255" s="1">
        <f t="shared" si="370"/>
        <v>20</v>
      </c>
    </row>
    <row r="4256" spans="1:9" x14ac:dyDescent="0.35">
      <c r="A4256" s="321">
        <f t="shared" si="374"/>
        <v>42180.833333323098</v>
      </c>
      <c r="B4256" s="303"/>
      <c r="C4256" s="303">
        <v>4221</v>
      </c>
      <c r="D4256" s="304">
        <f>INDEX(Method_calculation!$J$161:$L$184,Output_interface!I4256,Output_interface!H4256)</f>
        <v>0</v>
      </c>
      <c r="E4256" s="304">
        <f>INDEX(Method_calculation!$J$194:$L$217,Output_interface!I4256,Output_interface!H4256)</f>
        <v>0</v>
      </c>
      <c r="G4256" s="1">
        <f>VLOOKUP(A4256+1/48,Interface!$B$118:$D$483,3)</f>
        <v>4</v>
      </c>
      <c r="H4256" s="1">
        <f t="shared" si="371"/>
        <v>1</v>
      </c>
      <c r="I4256" s="1">
        <f t="shared" si="370"/>
        <v>21</v>
      </c>
    </row>
    <row r="4257" spans="1:9" x14ac:dyDescent="0.35">
      <c r="A4257" s="321">
        <f t="shared" si="374"/>
        <v>42180.874999989763</v>
      </c>
      <c r="B4257" s="303"/>
      <c r="C4257" s="303">
        <v>4222</v>
      </c>
      <c r="D4257" s="304">
        <f>INDEX(Method_calculation!$J$161:$L$184,Output_interface!I4257,Output_interface!H4257)</f>
        <v>0</v>
      </c>
      <c r="E4257" s="304">
        <f>INDEX(Method_calculation!$J$194:$L$217,Output_interface!I4257,Output_interface!H4257)</f>
        <v>0</v>
      </c>
      <c r="G4257" s="1">
        <f>VLOOKUP(A4257+1/48,Interface!$B$118:$D$483,3)</f>
        <v>4</v>
      </c>
      <c r="H4257" s="1">
        <f t="shared" si="371"/>
        <v>1</v>
      </c>
      <c r="I4257" s="1">
        <f t="shared" si="370"/>
        <v>22</v>
      </c>
    </row>
    <row r="4258" spans="1:9" x14ac:dyDescent="0.35">
      <c r="A4258" s="321">
        <f t="shared" si="374"/>
        <v>42180.916666656427</v>
      </c>
      <c r="B4258" s="303"/>
      <c r="C4258" s="303">
        <v>4223</v>
      </c>
      <c r="D4258" s="304">
        <f>INDEX(Method_calculation!$J$161:$L$184,Output_interface!I4258,Output_interface!H4258)</f>
        <v>0</v>
      </c>
      <c r="E4258" s="304">
        <f>INDEX(Method_calculation!$J$194:$L$217,Output_interface!I4258,Output_interface!H4258)</f>
        <v>0</v>
      </c>
      <c r="G4258" s="1">
        <f>VLOOKUP(A4258+1/48,Interface!$B$118:$D$483,3)</f>
        <v>4</v>
      </c>
      <c r="H4258" s="1">
        <f t="shared" si="371"/>
        <v>1</v>
      </c>
      <c r="I4258" s="1">
        <f t="shared" si="370"/>
        <v>23</v>
      </c>
    </row>
    <row r="4259" spans="1:9" x14ac:dyDescent="0.35">
      <c r="A4259" s="322">
        <f t="shared" si="374"/>
        <v>42180.958333323091</v>
      </c>
      <c r="B4259" s="306"/>
      <c r="C4259" s="306">
        <v>4224</v>
      </c>
      <c r="D4259" s="307">
        <f>INDEX(Method_calculation!$J$161:$L$184,Output_interface!I4259,Output_interface!H4259)</f>
        <v>0</v>
      </c>
      <c r="E4259" s="307">
        <f>INDEX(Method_calculation!$J$194:$L$217,Output_interface!I4259,Output_interface!H4259)</f>
        <v>0</v>
      </c>
      <c r="G4259" s="1">
        <f>VLOOKUP(A4259+1/48,Interface!$B$118:$D$483,3)</f>
        <v>4</v>
      </c>
      <c r="H4259" s="1">
        <f t="shared" si="371"/>
        <v>1</v>
      </c>
      <c r="I4259" s="1">
        <f t="shared" si="370"/>
        <v>24</v>
      </c>
    </row>
    <row r="4260" spans="1:9" x14ac:dyDescent="0.35">
      <c r="A4260" s="299">
        <f t="shared" si="374"/>
        <v>42180.999999989755</v>
      </c>
      <c r="B4260" s="300" t="str">
        <f t="shared" ref="B4260" si="375">INDEX($H$27:$H$29,H4260)</f>
        <v>Workday</v>
      </c>
      <c r="C4260" s="300">
        <v>4225</v>
      </c>
      <c r="D4260" s="301">
        <f>INDEX(Method_calculation!$J$161:$L$184,Output_interface!I4260,Output_interface!H4260)</f>
        <v>0</v>
      </c>
      <c r="E4260" s="301">
        <f>INDEX(Method_calculation!$J$194:$L$217,Output_interface!I4260,Output_interface!H4260)</f>
        <v>0</v>
      </c>
      <c r="G4260" s="1">
        <f>VLOOKUP(A4260+1/48,Interface!$B$118:$D$483,3)</f>
        <v>5</v>
      </c>
      <c r="H4260" s="1">
        <f t="shared" si="371"/>
        <v>1</v>
      </c>
      <c r="I4260" s="1">
        <f t="shared" ref="I4260:I4323" si="376">MOD(C4260-1,24)+1</f>
        <v>1</v>
      </c>
    </row>
    <row r="4261" spans="1:9" x14ac:dyDescent="0.35">
      <c r="A4261" s="321">
        <f t="shared" si="374"/>
        <v>42181.04166665642</v>
      </c>
      <c r="B4261" s="303"/>
      <c r="C4261" s="303">
        <v>4226</v>
      </c>
      <c r="D4261" s="304">
        <f>INDEX(Method_calculation!$J$161:$L$184,Output_interface!I4261,Output_interface!H4261)</f>
        <v>0</v>
      </c>
      <c r="E4261" s="304">
        <f>INDEX(Method_calculation!$J$194:$L$217,Output_interface!I4261,Output_interface!H4261)</f>
        <v>0</v>
      </c>
      <c r="G4261" s="1">
        <f>VLOOKUP(A4261+1/48,Interface!$B$118:$D$483,3)</f>
        <v>5</v>
      </c>
      <c r="H4261" s="1">
        <f t="shared" ref="H4261:H4324" si="377">IF(G4261=7,3,IF(G4261=6,2,1))</f>
        <v>1</v>
      </c>
      <c r="I4261" s="1">
        <f t="shared" si="376"/>
        <v>2</v>
      </c>
    </row>
    <row r="4262" spans="1:9" x14ac:dyDescent="0.35">
      <c r="A4262" s="321">
        <f t="shared" si="374"/>
        <v>42181.083333323084</v>
      </c>
      <c r="B4262" s="303"/>
      <c r="C4262" s="303">
        <v>4227</v>
      </c>
      <c r="D4262" s="304">
        <f>INDEX(Method_calculation!$J$161:$L$184,Output_interface!I4262,Output_interface!H4262)</f>
        <v>0</v>
      </c>
      <c r="E4262" s="304">
        <f>INDEX(Method_calculation!$J$194:$L$217,Output_interface!I4262,Output_interface!H4262)</f>
        <v>0</v>
      </c>
      <c r="G4262" s="1">
        <f>VLOOKUP(A4262+1/48,Interface!$B$118:$D$483,3)</f>
        <v>5</v>
      </c>
      <c r="H4262" s="1">
        <f t="shared" si="377"/>
        <v>1</v>
      </c>
      <c r="I4262" s="1">
        <f t="shared" si="376"/>
        <v>3</v>
      </c>
    </row>
    <row r="4263" spans="1:9" x14ac:dyDescent="0.35">
      <c r="A4263" s="321">
        <f t="shared" si="374"/>
        <v>42181.124999989748</v>
      </c>
      <c r="B4263" s="303"/>
      <c r="C4263" s="303">
        <v>4228</v>
      </c>
      <c r="D4263" s="304">
        <f>INDEX(Method_calculation!$J$161:$L$184,Output_interface!I4263,Output_interface!H4263)</f>
        <v>0</v>
      </c>
      <c r="E4263" s="304">
        <f>INDEX(Method_calculation!$J$194:$L$217,Output_interface!I4263,Output_interface!H4263)</f>
        <v>0</v>
      </c>
      <c r="G4263" s="1">
        <f>VLOOKUP(A4263+1/48,Interface!$B$118:$D$483,3)</f>
        <v>5</v>
      </c>
      <c r="H4263" s="1">
        <f t="shared" si="377"/>
        <v>1</v>
      </c>
      <c r="I4263" s="1">
        <f t="shared" si="376"/>
        <v>4</v>
      </c>
    </row>
    <row r="4264" spans="1:9" x14ac:dyDescent="0.35">
      <c r="A4264" s="321">
        <f t="shared" si="374"/>
        <v>42181.166666656412</v>
      </c>
      <c r="B4264" s="303"/>
      <c r="C4264" s="303">
        <v>4229</v>
      </c>
      <c r="D4264" s="304">
        <f>INDEX(Method_calculation!$J$161:$L$184,Output_interface!I4264,Output_interface!H4264)</f>
        <v>0</v>
      </c>
      <c r="E4264" s="304">
        <f>INDEX(Method_calculation!$J$194:$L$217,Output_interface!I4264,Output_interface!H4264)</f>
        <v>0</v>
      </c>
      <c r="G4264" s="1">
        <f>VLOOKUP(A4264+1/48,Interface!$B$118:$D$483,3)</f>
        <v>5</v>
      </c>
      <c r="H4264" s="1">
        <f t="shared" si="377"/>
        <v>1</v>
      </c>
      <c r="I4264" s="1">
        <f t="shared" si="376"/>
        <v>5</v>
      </c>
    </row>
    <row r="4265" spans="1:9" x14ac:dyDescent="0.35">
      <c r="A4265" s="321">
        <f t="shared" si="374"/>
        <v>42181.208333323077</v>
      </c>
      <c r="B4265" s="303"/>
      <c r="C4265" s="303">
        <v>4230</v>
      </c>
      <c r="D4265" s="304">
        <f>INDEX(Method_calculation!$J$161:$L$184,Output_interface!I4265,Output_interface!H4265)</f>
        <v>0</v>
      </c>
      <c r="E4265" s="304">
        <f>INDEX(Method_calculation!$J$194:$L$217,Output_interface!I4265,Output_interface!H4265)</f>
        <v>0</v>
      </c>
      <c r="G4265" s="1">
        <f>VLOOKUP(A4265+1/48,Interface!$B$118:$D$483,3)</f>
        <v>5</v>
      </c>
      <c r="H4265" s="1">
        <f t="shared" si="377"/>
        <v>1</v>
      </c>
      <c r="I4265" s="1">
        <f t="shared" si="376"/>
        <v>6</v>
      </c>
    </row>
    <row r="4266" spans="1:9" x14ac:dyDescent="0.35">
      <c r="A4266" s="321">
        <f t="shared" si="374"/>
        <v>42181.249999989741</v>
      </c>
      <c r="B4266" s="303"/>
      <c r="C4266" s="303">
        <v>4231</v>
      </c>
      <c r="D4266" s="304">
        <f>INDEX(Method_calculation!$J$161:$L$184,Output_interface!I4266,Output_interface!H4266)</f>
        <v>0</v>
      </c>
      <c r="E4266" s="304">
        <f>INDEX(Method_calculation!$J$194:$L$217,Output_interface!I4266,Output_interface!H4266)</f>
        <v>0</v>
      </c>
      <c r="G4266" s="1">
        <f>VLOOKUP(A4266+1/48,Interface!$B$118:$D$483,3)</f>
        <v>5</v>
      </c>
      <c r="H4266" s="1">
        <f t="shared" si="377"/>
        <v>1</v>
      </c>
      <c r="I4266" s="1">
        <f t="shared" si="376"/>
        <v>7</v>
      </c>
    </row>
    <row r="4267" spans="1:9" x14ac:dyDescent="0.35">
      <c r="A4267" s="321">
        <f t="shared" si="374"/>
        <v>42181.291666656405</v>
      </c>
      <c r="B4267" s="303"/>
      <c r="C4267" s="303">
        <v>4232</v>
      </c>
      <c r="D4267" s="304">
        <f>INDEX(Method_calculation!$J$161:$L$184,Output_interface!I4267,Output_interface!H4267)</f>
        <v>0</v>
      </c>
      <c r="E4267" s="304">
        <f>INDEX(Method_calculation!$J$194:$L$217,Output_interface!I4267,Output_interface!H4267)</f>
        <v>0</v>
      </c>
      <c r="G4267" s="1">
        <f>VLOOKUP(A4267+1/48,Interface!$B$118:$D$483,3)</f>
        <v>5</v>
      </c>
      <c r="H4267" s="1">
        <f t="shared" si="377"/>
        <v>1</v>
      </c>
      <c r="I4267" s="1">
        <f t="shared" si="376"/>
        <v>8</v>
      </c>
    </row>
    <row r="4268" spans="1:9" x14ac:dyDescent="0.35">
      <c r="A4268" s="321">
        <f t="shared" si="374"/>
        <v>42181.333333323069</v>
      </c>
      <c r="B4268" s="303"/>
      <c r="C4268" s="303">
        <v>4233</v>
      </c>
      <c r="D4268" s="304">
        <f>INDEX(Method_calculation!$J$161:$L$184,Output_interface!I4268,Output_interface!H4268)</f>
        <v>0</v>
      </c>
      <c r="E4268" s="304">
        <f>INDEX(Method_calculation!$J$194:$L$217,Output_interface!I4268,Output_interface!H4268)</f>
        <v>0</v>
      </c>
      <c r="G4268" s="1">
        <f>VLOOKUP(A4268+1/48,Interface!$B$118:$D$483,3)</f>
        <v>5</v>
      </c>
      <c r="H4268" s="1">
        <f t="shared" si="377"/>
        <v>1</v>
      </c>
      <c r="I4268" s="1">
        <f t="shared" si="376"/>
        <v>9</v>
      </c>
    </row>
    <row r="4269" spans="1:9" x14ac:dyDescent="0.35">
      <c r="A4269" s="321">
        <f t="shared" si="374"/>
        <v>42181.374999989734</v>
      </c>
      <c r="B4269" s="303"/>
      <c r="C4269" s="303">
        <v>4234</v>
      </c>
      <c r="D4269" s="304">
        <f>INDEX(Method_calculation!$J$161:$L$184,Output_interface!I4269,Output_interface!H4269)</f>
        <v>0</v>
      </c>
      <c r="E4269" s="304">
        <f>INDEX(Method_calculation!$J$194:$L$217,Output_interface!I4269,Output_interface!H4269)</f>
        <v>0</v>
      </c>
      <c r="G4269" s="1">
        <f>VLOOKUP(A4269+1/48,Interface!$B$118:$D$483,3)</f>
        <v>5</v>
      </c>
      <c r="H4269" s="1">
        <f t="shared" si="377"/>
        <v>1</v>
      </c>
      <c r="I4269" s="1">
        <f t="shared" si="376"/>
        <v>10</v>
      </c>
    </row>
    <row r="4270" spans="1:9" x14ac:dyDescent="0.35">
      <c r="A4270" s="321">
        <f t="shared" si="374"/>
        <v>42181.416666656398</v>
      </c>
      <c r="B4270" s="303"/>
      <c r="C4270" s="303">
        <v>4235</v>
      </c>
      <c r="D4270" s="304">
        <f>INDEX(Method_calculation!$J$161:$L$184,Output_interface!I4270,Output_interface!H4270)</f>
        <v>0</v>
      </c>
      <c r="E4270" s="304">
        <f>INDEX(Method_calculation!$J$194:$L$217,Output_interface!I4270,Output_interface!H4270)</f>
        <v>0</v>
      </c>
      <c r="G4270" s="1">
        <f>VLOOKUP(A4270+1/48,Interface!$B$118:$D$483,3)</f>
        <v>5</v>
      </c>
      <c r="H4270" s="1">
        <f t="shared" si="377"/>
        <v>1</v>
      </c>
      <c r="I4270" s="1">
        <f t="shared" si="376"/>
        <v>11</v>
      </c>
    </row>
    <row r="4271" spans="1:9" x14ac:dyDescent="0.35">
      <c r="A4271" s="321">
        <f t="shared" si="374"/>
        <v>42181.458333323062</v>
      </c>
      <c r="B4271" s="303"/>
      <c r="C4271" s="303">
        <v>4236</v>
      </c>
      <c r="D4271" s="304">
        <f>INDEX(Method_calculation!$J$161:$L$184,Output_interface!I4271,Output_interface!H4271)</f>
        <v>0</v>
      </c>
      <c r="E4271" s="304">
        <f>INDEX(Method_calculation!$J$194:$L$217,Output_interface!I4271,Output_interface!H4271)</f>
        <v>0</v>
      </c>
      <c r="G4271" s="1">
        <f>VLOOKUP(A4271+1/48,Interface!$B$118:$D$483,3)</f>
        <v>5</v>
      </c>
      <c r="H4271" s="1">
        <f t="shared" si="377"/>
        <v>1</v>
      </c>
      <c r="I4271" s="1">
        <f t="shared" si="376"/>
        <v>12</v>
      </c>
    </row>
    <row r="4272" spans="1:9" x14ac:dyDescent="0.35">
      <c r="A4272" s="321">
        <f t="shared" si="374"/>
        <v>42181.499999989726</v>
      </c>
      <c r="B4272" s="303"/>
      <c r="C4272" s="303">
        <v>4237</v>
      </c>
      <c r="D4272" s="304">
        <f>INDEX(Method_calculation!$J$161:$L$184,Output_interface!I4272,Output_interface!H4272)</f>
        <v>0</v>
      </c>
      <c r="E4272" s="304">
        <f>INDEX(Method_calculation!$J$194:$L$217,Output_interface!I4272,Output_interface!H4272)</f>
        <v>0</v>
      </c>
      <c r="G4272" s="1">
        <f>VLOOKUP(A4272+1/48,Interface!$B$118:$D$483,3)</f>
        <v>5</v>
      </c>
      <c r="H4272" s="1">
        <f t="shared" si="377"/>
        <v>1</v>
      </c>
      <c r="I4272" s="1">
        <f t="shared" si="376"/>
        <v>13</v>
      </c>
    </row>
    <row r="4273" spans="1:9" x14ac:dyDescent="0.35">
      <c r="A4273" s="321">
        <f t="shared" si="374"/>
        <v>42181.541666656391</v>
      </c>
      <c r="B4273" s="303"/>
      <c r="C4273" s="303">
        <v>4238</v>
      </c>
      <c r="D4273" s="304">
        <f>INDEX(Method_calculation!$J$161:$L$184,Output_interface!I4273,Output_interface!H4273)</f>
        <v>0</v>
      </c>
      <c r="E4273" s="304">
        <f>INDEX(Method_calculation!$J$194:$L$217,Output_interface!I4273,Output_interface!H4273)</f>
        <v>0</v>
      </c>
      <c r="G4273" s="1">
        <f>VLOOKUP(A4273+1/48,Interface!$B$118:$D$483,3)</f>
        <v>5</v>
      </c>
      <c r="H4273" s="1">
        <f t="shared" si="377"/>
        <v>1</v>
      </c>
      <c r="I4273" s="1">
        <f t="shared" si="376"/>
        <v>14</v>
      </c>
    </row>
    <row r="4274" spans="1:9" x14ac:dyDescent="0.35">
      <c r="A4274" s="321">
        <f t="shared" si="374"/>
        <v>42181.583333323055</v>
      </c>
      <c r="B4274" s="303"/>
      <c r="C4274" s="303">
        <v>4239</v>
      </c>
      <c r="D4274" s="304">
        <f>INDEX(Method_calculation!$J$161:$L$184,Output_interface!I4274,Output_interface!H4274)</f>
        <v>0</v>
      </c>
      <c r="E4274" s="304">
        <f>INDEX(Method_calculation!$J$194:$L$217,Output_interface!I4274,Output_interface!H4274)</f>
        <v>0</v>
      </c>
      <c r="G4274" s="1">
        <f>VLOOKUP(A4274+1/48,Interface!$B$118:$D$483,3)</f>
        <v>5</v>
      </c>
      <c r="H4274" s="1">
        <f t="shared" si="377"/>
        <v>1</v>
      </c>
      <c r="I4274" s="1">
        <f t="shared" si="376"/>
        <v>15</v>
      </c>
    </row>
    <row r="4275" spans="1:9" x14ac:dyDescent="0.35">
      <c r="A4275" s="321">
        <f t="shared" si="374"/>
        <v>42181.624999989719</v>
      </c>
      <c r="B4275" s="303"/>
      <c r="C4275" s="303">
        <v>4240</v>
      </c>
      <c r="D4275" s="304">
        <f>INDEX(Method_calculation!$J$161:$L$184,Output_interface!I4275,Output_interface!H4275)</f>
        <v>0</v>
      </c>
      <c r="E4275" s="304">
        <f>INDEX(Method_calculation!$J$194:$L$217,Output_interface!I4275,Output_interface!H4275)</f>
        <v>0</v>
      </c>
      <c r="G4275" s="1">
        <f>VLOOKUP(A4275+1/48,Interface!$B$118:$D$483,3)</f>
        <v>5</v>
      </c>
      <c r="H4275" s="1">
        <f t="shared" si="377"/>
        <v>1</v>
      </c>
      <c r="I4275" s="1">
        <f t="shared" si="376"/>
        <v>16</v>
      </c>
    </row>
    <row r="4276" spans="1:9" x14ac:dyDescent="0.35">
      <c r="A4276" s="321">
        <f t="shared" si="374"/>
        <v>42181.666666656383</v>
      </c>
      <c r="B4276" s="303"/>
      <c r="C4276" s="303">
        <v>4241</v>
      </c>
      <c r="D4276" s="304">
        <f>INDEX(Method_calculation!$J$161:$L$184,Output_interface!I4276,Output_interface!H4276)</f>
        <v>0</v>
      </c>
      <c r="E4276" s="304">
        <f>INDEX(Method_calculation!$J$194:$L$217,Output_interface!I4276,Output_interface!H4276)</f>
        <v>0</v>
      </c>
      <c r="G4276" s="1">
        <f>VLOOKUP(A4276+1/48,Interface!$B$118:$D$483,3)</f>
        <v>5</v>
      </c>
      <c r="H4276" s="1">
        <f t="shared" si="377"/>
        <v>1</v>
      </c>
      <c r="I4276" s="1">
        <f t="shared" si="376"/>
        <v>17</v>
      </c>
    </row>
    <row r="4277" spans="1:9" x14ac:dyDescent="0.35">
      <c r="A4277" s="321">
        <f t="shared" si="374"/>
        <v>42181.708333323048</v>
      </c>
      <c r="B4277" s="303"/>
      <c r="C4277" s="303">
        <v>4242</v>
      </c>
      <c r="D4277" s="304">
        <f>INDEX(Method_calculation!$J$161:$L$184,Output_interface!I4277,Output_interface!H4277)</f>
        <v>0</v>
      </c>
      <c r="E4277" s="304">
        <f>INDEX(Method_calculation!$J$194:$L$217,Output_interface!I4277,Output_interface!H4277)</f>
        <v>0</v>
      </c>
      <c r="G4277" s="1">
        <f>VLOOKUP(A4277+1/48,Interface!$B$118:$D$483,3)</f>
        <v>5</v>
      </c>
      <c r="H4277" s="1">
        <f t="shared" si="377"/>
        <v>1</v>
      </c>
      <c r="I4277" s="1">
        <f t="shared" si="376"/>
        <v>18</v>
      </c>
    </row>
    <row r="4278" spans="1:9" x14ac:dyDescent="0.35">
      <c r="A4278" s="321">
        <f t="shared" si="374"/>
        <v>42181.749999989712</v>
      </c>
      <c r="B4278" s="303"/>
      <c r="C4278" s="303">
        <v>4243</v>
      </c>
      <c r="D4278" s="304">
        <f>INDEX(Method_calculation!$J$161:$L$184,Output_interface!I4278,Output_interface!H4278)</f>
        <v>0</v>
      </c>
      <c r="E4278" s="304">
        <f>INDEX(Method_calculation!$J$194:$L$217,Output_interface!I4278,Output_interface!H4278)</f>
        <v>0</v>
      </c>
      <c r="G4278" s="1">
        <f>VLOOKUP(A4278+1/48,Interface!$B$118:$D$483,3)</f>
        <v>5</v>
      </c>
      <c r="H4278" s="1">
        <f t="shared" si="377"/>
        <v>1</v>
      </c>
      <c r="I4278" s="1">
        <f t="shared" si="376"/>
        <v>19</v>
      </c>
    </row>
    <row r="4279" spans="1:9" x14ac:dyDescent="0.35">
      <c r="A4279" s="321">
        <f t="shared" si="374"/>
        <v>42181.791666656376</v>
      </c>
      <c r="B4279" s="303"/>
      <c r="C4279" s="303">
        <v>4244</v>
      </c>
      <c r="D4279" s="304">
        <f>INDEX(Method_calculation!$J$161:$L$184,Output_interface!I4279,Output_interface!H4279)</f>
        <v>0</v>
      </c>
      <c r="E4279" s="304">
        <f>INDEX(Method_calculation!$J$194:$L$217,Output_interface!I4279,Output_interface!H4279)</f>
        <v>0</v>
      </c>
      <c r="G4279" s="1">
        <f>VLOOKUP(A4279+1/48,Interface!$B$118:$D$483,3)</f>
        <v>5</v>
      </c>
      <c r="H4279" s="1">
        <f t="shared" si="377"/>
        <v>1</v>
      </c>
      <c r="I4279" s="1">
        <f t="shared" si="376"/>
        <v>20</v>
      </c>
    </row>
    <row r="4280" spans="1:9" x14ac:dyDescent="0.35">
      <c r="A4280" s="321">
        <f t="shared" si="374"/>
        <v>42181.83333332304</v>
      </c>
      <c r="B4280" s="303"/>
      <c r="C4280" s="303">
        <v>4245</v>
      </c>
      <c r="D4280" s="304">
        <f>INDEX(Method_calculation!$J$161:$L$184,Output_interface!I4280,Output_interface!H4280)</f>
        <v>0</v>
      </c>
      <c r="E4280" s="304">
        <f>INDEX(Method_calculation!$J$194:$L$217,Output_interface!I4280,Output_interface!H4280)</f>
        <v>0</v>
      </c>
      <c r="G4280" s="1">
        <f>VLOOKUP(A4280+1/48,Interface!$B$118:$D$483,3)</f>
        <v>5</v>
      </c>
      <c r="H4280" s="1">
        <f t="shared" si="377"/>
        <v>1</v>
      </c>
      <c r="I4280" s="1">
        <f t="shared" si="376"/>
        <v>21</v>
      </c>
    </row>
    <row r="4281" spans="1:9" x14ac:dyDescent="0.35">
      <c r="A4281" s="321">
        <f t="shared" si="374"/>
        <v>42181.874999989705</v>
      </c>
      <c r="B4281" s="303"/>
      <c r="C4281" s="303">
        <v>4246</v>
      </c>
      <c r="D4281" s="304">
        <f>INDEX(Method_calculation!$J$161:$L$184,Output_interface!I4281,Output_interface!H4281)</f>
        <v>0</v>
      </c>
      <c r="E4281" s="304">
        <f>INDEX(Method_calculation!$J$194:$L$217,Output_interface!I4281,Output_interface!H4281)</f>
        <v>0</v>
      </c>
      <c r="G4281" s="1">
        <f>VLOOKUP(A4281+1/48,Interface!$B$118:$D$483,3)</f>
        <v>5</v>
      </c>
      <c r="H4281" s="1">
        <f t="shared" si="377"/>
        <v>1</v>
      </c>
      <c r="I4281" s="1">
        <f t="shared" si="376"/>
        <v>22</v>
      </c>
    </row>
    <row r="4282" spans="1:9" x14ac:dyDescent="0.35">
      <c r="A4282" s="321">
        <f t="shared" si="374"/>
        <v>42181.916666656369</v>
      </c>
      <c r="B4282" s="303"/>
      <c r="C4282" s="303">
        <v>4247</v>
      </c>
      <c r="D4282" s="304">
        <f>INDEX(Method_calculation!$J$161:$L$184,Output_interface!I4282,Output_interface!H4282)</f>
        <v>0</v>
      </c>
      <c r="E4282" s="304">
        <f>INDEX(Method_calculation!$J$194:$L$217,Output_interface!I4282,Output_interface!H4282)</f>
        <v>0</v>
      </c>
      <c r="G4282" s="1">
        <f>VLOOKUP(A4282+1/48,Interface!$B$118:$D$483,3)</f>
        <v>5</v>
      </c>
      <c r="H4282" s="1">
        <f t="shared" si="377"/>
        <v>1</v>
      </c>
      <c r="I4282" s="1">
        <f t="shared" si="376"/>
        <v>23</v>
      </c>
    </row>
    <row r="4283" spans="1:9" x14ac:dyDescent="0.35">
      <c r="A4283" s="322">
        <f t="shared" si="374"/>
        <v>42181.958333323033</v>
      </c>
      <c r="B4283" s="306"/>
      <c r="C4283" s="306">
        <v>4248</v>
      </c>
      <c r="D4283" s="307">
        <f>INDEX(Method_calculation!$J$161:$L$184,Output_interface!I4283,Output_interface!H4283)</f>
        <v>0</v>
      </c>
      <c r="E4283" s="307">
        <f>INDEX(Method_calculation!$J$194:$L$217,Output_interface!I4283,Output_interface!H4283)</f>
        <v>0</v>
      </c>
      <c r="G4283" s="1">
        <f>VLOOKUP(A4283+1/48,Interface!$B$118:$D$483,3)</f>
        <v>5</v>
      </c>
      <c r="H4283" s="1">
        <f t="shared" si="377"/>
        <v>1</v>
      </c>
      <c r="I4283" s="1">
        <f t="shared" si="376"/>
        <v>24</v>
      </c>
    </row>
    <row r="4284" spans="1:9" x14ac:dyDescent="0.35">
      <c r="A4284" s="299">
        <f t="shared" si="374"/>
        <v>42181.999999989697</v>
      </c>
      <c r="B4284" s="300" t="str">
        <f t="shared" ref="B4284" si="378">INDEX($H$27:$H$29,H4284)</f>
        <v>Saturday</v>
      </c>
      <c r="C4284" s="300">
        <v>4249</v>
      </c>
      <c r="D4284" s="301">
        <f>INDEX(Method_calculation!$J$161:$L$184,Output_interface!I4284,Output_interface!H4284)</f>
        <v>0</v>
      </c>
      <c r="E4284" s="301">
        <f>INDEX(Method_calculation!$J$194:$L$217,Output_interface!I4284,Output_interface!H4284)</f>
        <v>0</v>
      </c>
      <c r="G4284" s="1">
        <f>VLOOKUP(A4284+1/48,Interface!$B$118:$D$483,3)</f>
        <v>6</v>
      </c>
      <c r="H4284" s="1">
        <f t="shared" si="377"/>
        <v>2</v>
      </c>
      <c r="I4284" s="1">
        <f t="shared" si="376"/>
        <v>1</v>
      </c>
    </row>
    <row r="4285" spans="1:9" x14ac:dyDescent="0.35">
      <c r="A4285" s="321">
        <f t="shared" si="374"/>
        <v>42182.041666656361</v>
      </c>
      <c r="B4285" s="303"/>
      <c r="C4285" s="303">
        <v>4250</v>
      </c>
      <c r="D4285" s="304">
        <f>INDEX(Method_calculation!$J$161:$L$184,Output_interface!I4285,Output_interface!H4285)</f>
        <v>0</v>
      </c>
      <c r="E4285" s="304">
        <f>INDEX(Method_calculation!$J$194:$L$217,Output_interface!I4285,Output_interface!H4285)</f>
        <v>0</v>
      </c>
      <c r="G4285" s="1">
        <f>VLOOKUP(A4285+1/48,Interface!$B$118:$D$483,3)</f>
        <v>6</v>
      </c>
      <c r="H4285" s="1">
        <f t="shared" si="377"/>
        <v>2</v>
      </c>
      <c r="I4285" s="1">
        <f t="shared" si="376"/>
        <v>2</v>
      </c>
    </row>
    <row r="4286" spans="1:9" x14ac:dyDescent="0.35">
      <c r="A4286" s="321">
        <f t="shared" si="374"/>
        <v>42182.083333323026</v>
      </c>
      <c r="B4286" s="303"/>
      <c r="C4286" s="303">
        <v>4251</v>
      </c>
      <c r="D4286" s="304">
        <f>INDEX(Method_calculation!$J$161:$L$184,Output_interface!I4286,Output_interface!H4286)</f>
        <v>0</v>
      </c>
      <c r="E4286" s="304">
        <f>INDEX(Method_calculation!$J$194:$L$217,Output_interface!I4286,Output_interface!H4286)</f>
        <v>0</v>
      </c>
      <c r="G4286" s="1">
        <f>VLOOKUP(A4286+1/48,Interface!$B$118:$D$483,3)</f>
        <v>6</v>
      </c>
      <c r="H4286" s="1">
        <f t="shared" si="377"/>
        <v>2</v>
      </c>
      <c r="I4286" s="1">
        <f t="shared" si="376"/>
        <v>3</v>
      </c>
    </row>
    <row r="4287" spans="1:9" x14ac:dyDescent="0.35">
      <c r="A4287" s="321">
        <f t="shared" si="374"/>
        <v>42182.12499998969</v>
      </c>
      <c r="B4287" s="303"/>
      <c r="C4287" s="303">
        <v>4252</v>
      </c>
      <c r="D4287" s="304">
        <f>INDEX(Method_calculation!$J$161:$L$184,Output_interface!I4287,Output_interface!H4287)</f>
        <v>0</v>
      </c>
      <c r="E4287" s="304">
        <f>INDEX(Method_calculation!$J$194:$L$217,Output_interface!I4287,Output_interface!H4287)</f>
        <v>0</v>
      </c>
      <c r="G4287" s="1">
        <f>VLOOKUP(A4287+1/48,Interface!$B$118:$D$483,3)</f>
        <v>6</v>
      </c>
      <c r="H4287" s="1">
        <f t="shared" si="377"/>
        <v>2</v>
      </c>
      <c r="I4287" s="1">
        <f t="shared" si="376"/>
        <v>4</v>
      </c>
    </row>
    <row r="4288" spans="1:9" x14ac:dyDescent="0.35">
      <c r="A4288" s="321">
        <f t="shared" si="374"/>
        <v>42182.166666656354</v>
      </c>
      <c r="B4288" s="303"/>
      <c r="C4288" s="303">
        <v>4253</v>
      </c>
      <c r="D4288" s="304">
        <f>INDEX(Method_calculation!$J$161:$L$184,Output_interface!I4288,Output_interface!H4288)</f>
        <v>0</v>
      </c>
      <c r="E4288" s="304">
        <f>INDEX(Method_calculation!$J$194:$L$217,Output_interface!I4288,Output_interface!H4288)</f>
        <v>0</v>
      </c>
      <c r="G4288" s="1">
        <f>VLOOKUP(A4288+1/48,Interface!$B$118:$D$483,3)</f>
        <v>6</v>
      </c>
      <c r="H4288" s="1">
        <f t="shared" si="377"/>
        <v>2</v>
      </c>
      <c r="I4288" s="1">
        <f t="shared" si="376"/>
        <v>5</v>
      </c>
    </row>
    <row r="4289" spans="1:9" x14ac:dyDescent="0.35">
      <c r="A4289" s="321">
        <f t="shared" si="374"/>
        <v>42182.208333323018</v>
      </c>
      <c r="B4289" s="303"/>
      <c r="C4289" s="303">
        <v>4254</v>
      </c>
      <c r="D4289" s="304">
        <f>INDEX(Method_calculation!$J$161:$L$184,Output_interface!I4289,Output_interface!H4289)</f>
        <v>0</v>
      </c>
      <c r="E4289" s="304">
        <f>INDEX(Method_calculation!$J$194:$L$217,Output_interface!I4289,Output_interface!H4289)</f>
        <v>0</v>
      </c>
      <c r="G4289" s="1">
        <f>VLOOKUP(A4289+1/48,Interface!$B$118:$D$483,3)</f>
        <v>6</v>
      </c>
      <c r="H4289" s="1">
        <f t="shared" si="377"/>
        <v>2</v>
      </c>
      <c r="I4289" s="1">
        <f t="shared" si="376"/>
        <v>6</v>
      </c>
    </row>
    <row r="4290" spans="1:9" x14ac:dyDescent="0.35">
      <c r="A4290" s="321">
        <f t="shared" si="374"/>
        <v>42182.249999989683</v>
      </c>
      <c r="B4290" s="303"/>
      <c r="C4290" s="303">
        <v>4255</v>
      </c>
      <c r="D4290" s="304">
        <f>INDEX(Method_calculation!$J$161:$L$184,Output_interface!I4290,Output_interface!H4290)</f>
        <v>0</v>
      </c>
      <c r="E4290" s="304">
        <f>INDEX(Method_calculation!$J$194:$L$217,Output_interface!I4290,Output_interface!H4290)</f>
        <v>0</v>
      </c>
      <c r="G4290" s="1">
        <f>VLOOKUP(A4290+1/48,Interface!$B$118:$D$483,3)</f>
        <v>6</v>
      </c>
      <c r="H4290" s="1">
        <f t="shared" si="377"/>
        <v>2</v>
      </c>
      <c r="I4290" s="1">
        <f t="shared" si="376"/>
        <v>7</v>
      </c>
    </row>
    <row r="4291" spans="1:9" x14ac:dyDescent="0.35">
      <c r="A4291" s="321">
        <f t="shared" si="374"/>
        <v>42182.291666656347</v>
      </c>
      <c r="B4291" s="303"/>
      <c r="C4291" s="303">
        <v>4256</v>
      </c>
      <c r="D4291" s="304">
        <f>INDEX(Method_calculation!$J$161:$L$184,Output_interface!I4291,Output_interface!H4291)</f>
        <v>0</v>
      </c>
      <c r="E4291" s="304">
        <f>INDEX(Method_calculation!$J$194:$L$217,Output_interface!I4291,Output_interface!H4291)</f>
        <v>0</v>
      </c>
      <c r="G4291" s="1">
        <f>VLOOKUP(A4291+1/48,Interface!$B$118:$D$483,3)</f>
        <v>6</v>
      </c>
      <c r="H4291" s="1">
        <f t="shared" si="377"/>
        <v>2</v>
      </c>
      <c r="I4291" s="1">
        <f t="shared" si="376"/>
        <v>8</v>
      </c>
    </row>
    <row r="4292" spans="1:9" x14ac:dyDescent="0.35">
      <c r="A4292" s="321">
        <f t="shared" si="374"/>
        <v>42182.333333323011</v>
      </c>
      <c r="B4292" s="303"/>
      <c r="C4292" s="303">
        <v>4257</v>
      </c>
      <c r="D4292" s="304">
        <f>INDEX(Method_calculation!$J$161:$L$184,Output_interface!I4292,Output_interface!H4292)</f>
        <v>0</v>
      </c>
      <c r="E4292" s="304">
        <f>INDEX(Method_calculation!$J$194:$L$217,Output_interface!I4292,Output_interface!H4292)</f>
        <v>0</v>
      </c>
      <c r="G4292" s="1">
        <f>VLOOKUP(A4292+1/48,Interface!$B$118:$D$483,3)</f>
        <v>6</v>
      </c>
      <c r="H4292" s="1">
        <f t="shared" si="377"/>
        <v>2</v>
      </c>
      <c r="I4292" s="1">
        <f t="shared" si="376"/>
        <v>9</v>
      </c>
    </row>
    <row r="4293" spans="1:9" x14ac:dyDescent="0.35">
      <c r="A4293" s="321">
        <f t="shared" si="374"/>
        <v>42182.374999989675</v>
      </c>
      <c r="B4293" s="303"/>
      <c r="C4293" s="303">
        <v>4258</v>
      </c>
      <c r="D4293" s="304">
        <f>INDEX(Method_calculation!$J$161:$L$184,Output_interface!I4293,Output_interface!H4293)</f>
        <v>0</v>
      </c>
      <c r="E4293" s="304">
        <f>INDEX(Method_calculation!$J$194:$L$217,Output_interface!I4293,Output_interface!H4293)</f>
        <v>0</v>
      </c>
      <c r="G4293" s="1">
        <f>VLOOKUP(A4293+1/48,Interface!$B$118:$D$483,3)</f>
        <v>6</v>
      </c>
      <c r="H4293" s="1">
        <f t="shared" si="377"/>
        <v>2</v>
      </c>
      <c r="I4293" s="1">
        <f t="shared" si="376"/>
        <v>10</v>
      </c>
    </row>
    <row r="4294" spans="1:9" x14ac:dyDescent="0.35">
      <c r="A4294" s="321">
        <f t="shared" si="374"/>
        <v>42182.41666665634</v>
      </c>
      <c r="B4294" s="303"/>
      <c r="C4294" s="303">
        <v>4259</v>
      </c>
      <c r="D4294" s="304">
        <f>INDEX(Method_calculation!$J$161:$L$184,Output_interface!I4294,Output_interface!H4294)</f>
        <v>0</v>
      </c>
      <c r="E4294" s="304">
        <f>INDEX(Method_calculation!$J$194:$L$217,Output_interface!I4294,Output_interface!H4294)</f>
        <v>0</v>
      </c>
      <c r="G4294" s="1">
        <f>VLOOKUP(A4294+1/48,Interface!$B$118:$D$483,3)</f>
        <v>6</v>
      </c>
      <c r="H4294" s="1">
        <f t="shared" si="377"/>
        <v>2</v>
      </c>
      <c r="I4294" s="1">
        <f t="shared" si="376"/>
        <v>11</v>
      </c>
    </row>
    <row r="4295" spans="1:9" x14ac:dyDescent="0.35">
      <c r="A4295" s="321">
        <f t="shared" si="374"/>
        <v>42182.458333323004</v>
      </c>
      <c r="B4295" s="303"/>
      <c r="C4295" s="303">
        <v>4260</v>
      </c>
      <c r="D4295" s="304">
        <f>INDEX(Method_calculation!$J$161:$L$184,Output_interface!I4295,Output_interface!H4295)</f>
        <v>0</v>
      </c>
      <c r="E4295" s="304">
        <f>INDEX(Method_calculation!$J$194:$L$217,Output_interface!I4295,Output_interface!H4295)</f>
        <v>0</v>
      </c>
      <c r="G4295" s="1">
        <f>VLOOKUP(A4295+1/48,Interface!$B$118:$D$483,3)</f>
        <v>6</v>
      </c>
      <c r="H4295" s="1">
        <f t="shared" si="377"/>
        <v>2</v>
      </c>
      <c r="I4295" s="1">
        <f t="shared" si="376"/>
        <v>12</v>
      </c>
    </row>
    <row r="4296" spans="1:9" x14ac:dyDescent="0.35">
      <c r="A4296" s="321">
        <f t="shared" si="374"/>
        <v>42182.499999989668</v>
      </c>
      <c r="B4296" s="303"/>
      <c r="C4296" s="303">
        <v>4261</v>
      </c>
      <c r="D4296" s="304">
        <f>INDEX(Method_calculation!$J$161:$L$184,Output_interface!I4296,Output_interface!H4296)</f>
        <v>0</v>
      </c>
      <c r="E4296" s="304">
        <f>INDEX(Method_calculation!$J$194:$L$217,Output_interface!I4296,Output_interface!H4296)</f>
        <v>0</v>
      </c>
      <c r="G4296" s="1">
        <f>VLOOKUP(A4296+1/48,Interface!$B$118:$D$483,3)</f>
        <v>6</v>
      </c>
      <c r="H4296" s="1">
        <f t="shared" si="377"/>
        <v>2</v>
      </c>
      <c r="I4296" s="1">
        <f t="shared" si="376"/>
        <v>13</v>
      </c>
    </row>
    <row r="4297" spans="1:9" x14ac:dyDescent="0.35">
      <c r="A4297" s="321">
        <f t="shared" si="374"/>
        <v>42182.541666656332</v>
      </c>
      <c r="B4297" s="303"/>
      <c r="C4297" s="303">
        <v>4262</v>
      </c>
      <c r="D4297" s="304">
        <f>INDEX(Method_calculation!$J$161:$L$184,Output_interface!I4297,Output_interface!H4297)</f>
        <v>0</v>
      </c>
      <c r="E4297" s="304">
        <f>INDEX(Method_calculation!$J$194:$L$217,Output_interface!I4297,Output_interface!H4297)</f>
        <v>0</v>
      </c>
      <c r="G4297" s="1">
        <f>VLOOKUP(A4297+1/48,Interface!$B$118:$D$483,3)</f>
        <v>6</v>
      </c>
      <c r="H4297" s="1">
        <f t="shared" si="377"/>
        <v>2</v>
      </c>
      <c r="I4297" s="1">
        <f t="shared" si="376"/>
        <v>14</v>
      </c>
    </row>
    <row r="4298" spans="1:9" x14ac:dyDescent="0.35">
      <c r="A4298" s="321">
        <f t="shared" si="374"/>
        <v>42182.583333322997</v>
      </c>
      <c r="B4298" s="303"/>
      <c r="C4298" s="303">
        <v>4263</v>
      </c>
      <c r="D4298" s="304">
        <f>INDEX(Method_calculation!$J$161:$L$184,Output_interface!I4298,Output_interface!H4298)</f>
        <v>0</v>
      </c>
      <c r="E4298" s="304">
        <f>INDEX(Method_calculation!$J$194:$L$217,Output_interface!I4298,Output_interface!H4298)</f>
        <v>0</v>
      </c>
      <c r="G4298" s="1">
        <f>VLOOKUP(A4298+1/48,Interface!$B$118:$D$483,3)</f>
        <v>6</v>
      </c>
      <c r="H4298" s="1">
        <f t="shared" si="377"/>
        <v>2</v>
      </c>
      <c r="I4298" s="1">
        <f t="shared" si="376"/>
        <v>15</v>
      </c>
    </row>
    <row r="4299" spans="1:9" x14ac:dyDescent="0.35">
      <c r="A4299" s="321">
        <f t="shared" si="374"/>
        <v>42182.624999989661</v>
      </c>
      <c r="B4299" s="303"/>
      <c r="C4299" s="303">
        <v>4264</v>
      </c>
      <c r="D4299" s="304">
        <f>INDEX(Method_calculation!$J$161:$L$184,Output_interface!I4299,Output_interface!H4299)</f>
        <v>0</v>
      </c>
      <c r="E4299" s="304">
        <f>INDEX(Method_calculation!$J$194:$L$217,Output_interface!I4299,Output_interface!H4299)</f>
        <v>0</v>
      </c>
      <c r="G4299" s="1">
        <f>VLOOKUP(A4299+1/48,Interface!$B$118:$D$483,3)</f>
        <v>6</v>
      </c>
      <c r="H4299" s="1">
        <f t="shared" si="377"/>
        <v>2</v>
      </c>
      <c r="I4299" s="1">
        <f t="shared" si="376"/>
        <v>16</v>
      </c>
    </row>
    <row r="4300" spans="1:9" x14ac:dyDescent="0.35">
      <c r="A4300" s="321">
        <f t="shared" si="374"/>
        <v>42182.666666656325</v>
      </c>
      <c r="B4300" s="303"/>
      <c r="C4300" s="303">
        <v>4265</v>
      </c>
      <c r="D4300" s="304">
        <f>INDEX(Method_calculation!$J$161:$L$184,Output_interface!I4300,Output_interface!H4300)</f>
        <v>0</v>
      </c>
      <c r="E4300" s="304">
        <f>INDEX(Method_calculation!$J$194:$L$217,Output_interface!I4300,Output_interface!H4300)</f>
        <v>0</v>
      </c>
      <c r="G4300" s="1">
        <f>VLOOKUP(A4300+1/48,Interface!$B$118:$D$483,3)</f>
        <v>6</v>
      </c>
      <c r="H4300" s="1">
        <f t="shared" si="377"/>
        <v>2</v>
      </c>
      <c r="I4300" s="1">
        <f t="shared" si="376"/>
        <v>17</v>
      </c>
    </row>
    <row r="4301" spans="1:9" x14ac:dyDescent="0.35">
      <c r="A4301" s="321">
        <f t="shared" si="374"/>
        <v>42182.708333322989</v>
      </c>
      <c r="B4301" s="303"/>
      <c r="C4301" s="303">
        <v>4266</v>
      </c>
      <c r="D4301" s="304">
        <f>INDEX(Method_calculation!$J$161:$L$184,Output_interface!I4301,Output_interface!H4301)</f>
        <v>0</v>
      </c>
      <c r="E4301" s="304">
        <f>INDEX(Method_calculation!$J$194:$L$217,Output_interface!I4301,Output_interface!H4301)</f>
        <v>0</v>
      </c>
      <c r="G4301" s="1">
        <f>VLOOKUP(A4301+1/48,Interface!$B$118:$D$483,3)</f>
        <v>6</v>
      </c>
      <c r="H4301" s="1">
        <f t="shared" si="377"/>
        <v>2</v>
      </c>
      <c r="I4301" s="1">
        <f t="shared" si="376"/>
        <v>18</v>
      </c>
    </row>
    <row r="4302" spans="1:9" x14ac:dyDescent="0.35">
      <c r="A4302" s="321">
        <f t="shared" si="374"/>
        <v>42182.749999989654</v>
      </c>
      <c r="B4302" s="303"/>
      <c r="C4302" s="303">
        <v>4267</v>
      </c>
      <c r="D4302" s="304">
        <f>INDEX(Method_calculation!$J$161:$L$184,Output_interface!I4302,Output_interface!H4302)</f>
        <v>0</v>
      </c>
      <c r="E4302" s="304">
        <f>INDEX(Method_calculation!$J$194:$L$217,Output_interface!I4302,Output_interface!H4302)</f>
        <v>0</v>
      </c>
      <c r="G4302" s="1">
        <f>VLOOKUP(A4302+1/48,Interface!$B$118:$D$483,3)</f>
        <v>6</v>
      </c>
      <c r="H4302" s="1">
        <f t="shared" si="377"/>
        <v>2</v>
      </c>
      <c r="I4302" s="1">
        <f t="shared" si="376"/>
        <v>19</v>
      </c>
    </row>
    <row r="4303" spans="1:9" x14ac:dyDescent="0.35">
      <c r="A4303" s="321">
        <f t="shared" si="374"/>
        <v>42182.791666656318</v>
      </c>
      <c r="B4303" s="303"/>
      <c r="C4303" s="303">
        <v>4268</v>
      </c>
      <c r="D4303" s="304">
        <f>INDEX(Method_calculation!$J$161:$L$184,Output_interface!I4303,Output_interface!H4303)</f>
        <v>0</v>
      </c>
      <c r="E4303" s="304">
        <f>INDEX(Method_calculation!$J$194:$L$217,Output_interface!I4303,Output_interface!H4303)</f>
        <v>0</v>
      </c>
      <c r="G4303" s="1">
        <f>VLOOKUP(A4303+1/48,Interface!$B$118:$D$483,3)</f>
        <v>6</v>
      </c>
      <c r="H4303" s="1">
        <f t="shared" si="377"/>
        <v>2</v>
      </c>
      <c r="I4303" s="1">
        <f t="shared" si="376"/>
        <v>20</v>
      </c>
    </row>
    <row r="4304" spans="1:9" x14ac:dyDescent="0.35">
      <c r="A4304" s="321">
        <f t="shared" ref="A4304:A4367" si="379">+A4303+1/24</f>
        <v>42182.833333322982</v>
      </c>
      <c r="B4304" s="303"/>
      <c r="C4304" s="303">
        <v>4269</v>
      </c>
      <c r="D4304" s="304">
        <f>INDEX(Method_calculation!$J$161:$L$184,Output_interface!I4304,Output_interface!H4304)</f>
        <v>0</v>
      </c>
      <c r="E4304" s="304">
        <f>INDEX(Method_calculation!$J$194:$L$217,Output_interface!I4304,Output_interface!H4304)</f>
        <v>0</v>
      </c>
      <c r="G4304" s="1">
        <f>VLOOKUP(A4304+1/48,Interface!$B$118:$D$483,3)</f>
        <v>6</v>
      </c>
      <c r="H4304" s="1">
        <f t="shared" si="377"/>
        <v>2</v>
      </c>
      <c r="I4304" s="1">
        <f t="shared" si="376"/>
        <v>21</v>
      </c>
    </row>
    <row r="4305" spans="1:9" x14ac:dyDescent="0.35">
      <c r="A4305" s="321">
        <f t="shared" si="379"/>
        <v>42182.874999989646</v>
      </c>
      <c r="B4305" s="303"/>
      <c r="C4305" s="303">
        <v>4270</v>
      </c>
      <c r="D4305" s="304">
        <f>INDEX(Method_calculation!$J$161:$L$184,Output_interface!I4305,Output_interface!H4305)</f>
        <v>0</v>
      </c>
      <c r="E4305" s="304">
        <f>INDEX(Method_calculation!$J$194:$L$217,Output_interface!I4305,Output_interface!H4305)</f>
        <v>0</v>
      </c>
      <c r="G4305" s="1">
        <f>VLOOKUP(A4305+1/48,Interface!$B$118:$D$483,3)</f>
        <v>6</v>
      </c>
      <c r="H4305" s="1">
        <f t="shared" si="377"/>
        <v>2</v>
      </c>
      <c r="I4305" s="1">
        <f t="shared" si="376"/>
        <v>22</v>
      </c>
    </row>
    <row r="4306" spans="1:9" x14ac:dyDescent="0.35">
      <c r="A4306" s="321">
        <f t="shared" si="379"/>
        <v>42182.916666656311</v>
      </c>
      <c r="B4306" s="303"/>
      <c r="C4306" s="303">
        <v>4271</v>
      </c>
      <c r="D4306" s="304">
        <f>INDEX(Method_calculation!$J$161:$L$184,Output_interface!I4306,Output_interface!H4306)</f>
        <v>0</v>
      </c>
      <c r="E4306" s="304">
        <f>INDEX(Method_calculation!$J$194:$L$217,Output_interface!I4306,Output_interface!H4306)</f>
        <v>0</v>
      </c>
      <c r="G4306" s="1">
        <f>VLOOKUP(A4306+1/48,Interface!$B$118:$D$483,3)</f>
        <v>6</v>
      </c>
      <c r="H4306" s="1">
        <f t="shared" si="377"/>
        <v>2</v>
      </c>
      <c r="I4306" s="1">
        <f t="shared" si="376"/>
        <v>23</v>
      </c>
    </row>
    <row r="4307" spans="1:9" x14ac:dyDescent="0.35">
      <c r="A4307" s="322">
        <f t="shared" si="379"/>
        <v>42182.958333322975</v>
      </c>
      <c r="B4307" s="306"/>
      <c r="C4307" s="306">
        <v>4272</v>
      </c>
      <c r="D4307" s="307">
        <f>INDEX(Method_calculation!$J$161:$L$184,Output_interface!I4307,Output_interface!H4307)</f>
        <v>0</v>
      </c>
      <c r="E4307" s="307">
        <f>INDEX(Method_calculation!$J$194:$L$217,Output_interface!I4307,Output_interface!H4307)</f>
        <v>0</v>
      </c>
      <c r="G4307" s="1">
        <f>VLOOKUP(A4307+1/48,Interface!$B$118:$D$483,3)</f>
        <v>6</v>
      </c>
      <c r="H4307" s="1">
        <f t="shared" si="377"/>
        <v>2</v>
      </c>
      <c r="I4307" s="1">
        <f t="shared" si="376"/>
        <v>24</v>
      </c>
    </row>
    <row r="4308" spans="1:9" x14ac:dyDescent="0.35">
      <c r="A4308" s="299">
        <f t="shared" si="379"/>
        <v>42182.999999989639</v>
      </c>
      <c r="B4308" s="300" t="str">
        <f t="shared" ref="B4308" si="380">INDEX($H$27:$H$29,H4308)</f>
        <v>Holiday</v>
      </c>
      <c r="C4308" s="300">
        <v>4273</v>
      </c>
      <c r="D4308" s="301">
        <f>INDEX(Method_calculation!$J$161:$L$184,Output_interface!I4308,Output_interface!H4308)</f>
        <v>0</v>
      </c>
      <c r="E4308" s="301">
        <f>INDEX(Method_calculation!$J$194:$L$217,Output_interface!I4308,Output_interface!H4308)</f>
        <v>0</v>
      </c>
      <c r="G4308" s="1">
        <f>VLOOKUP(A4308+1/48,Interface!$B$118:$D$483,3)</f>
        <v>7</v>
      </c>
      <c r="H4308" s="1">
        <f t="shared" si="377"/>
        <v>3</v>
      </c>
      <c r="I4308" s="1">
        <f t="shared" si="376"/>
        <v>1</v>
      </c>
    </row>
    <row r="4309" spans="1:9" x14ac:dyDescent="0.35">
      <c r="A4309" s="321">
        <f t="shared" si="379"/>
        <v>42183.041666656303</v>
      </c>
      <c r="B4309" s="303"/>
      <c r="C4309" s="303">
        <v>4274</v>
      </c>
      <c r="D4309" s="304">
        <f>INDEX(Method_calculation!$J$161:$L$184,Output_interface!I4309,Output_interface!H4309)</f>
        <v>0</v>
      </c>
      <c r="E4309" s="304">
        <f>INDEX(Method_calculation!$J$194:$L$217,Output_interface!I4309,Output_interface!H4309)</f>
        <v>0</v>
      </c>
      <c r="G4309" s="1">
        <f>VLOOKUP(A4309+1/48,Interface!$B$118:$D$483,3)</f>
        <v>7</v>
      </c>
      <c r="H4309" s="1">
        <f t="shared" si="377"/>
        <v>3</v>
      </c>
      <c r="I4309" s="1">
        <f t="shared" si="376"/>
        <v>2</v>
      </c>
    </row>
    <row r="4310" spans="1:9" x14ac:dyDescent="0.35">
      <c r="A4310" s="321">
        <f t="shared" si="379"/>
        <v>42183.083333322968</v>
      </c>
      <c r="B4310" s="303"/>
      <c r="C4310" s="303">
        <v>4275</v>
      </c>
      <c r="D4310" s="304">
        <f>INDEX(Method_calculation!$J$161:$L$184,Output_interface!I4310,Output_interface!H4310)</f>
        <v>0</v>
      </c>
      <c r="E4310" s="304">
        <f>INDEX(Method_calculation!$J$194:$L$217,Output_interface!I4310,Output_interface!H4310)</f>
        <v>0</v>
      </c>
      <c r="G4310" s="1">
        <f>VLOOKUP(A4310+1/48,Interface!$B$118:$D$483,3)</f>
        <v>7</v>
      </c>
      <c r="H4310" s="1">
        <f t="shared" si="377"/>
        <v>3</v>
      </c>
      <c r="I4310" s="1">
        <f t="shared" si="376"/>
        <v>3</v>
      </c>
    </row>
    <row r="4311" spans="1:9" x14ac:dyDescent="0.35">
      <c r="A4311" s="321">
        <f t="shared" si="379"/>
        <v>42183.124999989632</v>
      </c>
      <c r="B4311" s="303"/>
      <c r="C4311" s="303">
        <v>4276</v>
      </c>
      <c r="D4311" s="304">
        <f>INDEX(Method_calculation!$J$161:$L$184,Output_interface!I4311,Output_interface!H4311)</f>
        <v>0</v>
      </c>
      <c r="E4311" s="304">
        <f>INDEX(Method_calculation!$J$194:$L$217,Output_interface!I4311,Output_interface!H4311)</f>
        <v>0</v>
      </c>
      <c r="G4311" s="1">
        <f>VLOOKUP(A4311+1/48,Interface!$B$118:$D$483,3)</f>
        <v>7</v>
      </c>
      <c r="H4311" s="1">
        <f t="shared" si="377"/>
        <v>3</v>
      </c>
      <c r="I4311" s="1">
        <f t="shared" si="376"/>
        <v>4</v>
      </c>
    </row>
    <row r="4312" spans="1:9" x14ac:dyDescent="0.35">
      <c r="A4312" s="321">
        <f t="shared" si="379"/>
        <v>42183.166666656296</v>
      </c>
      <c r="B4312" s="303"/>
      <c r="C4312" s="303">
        <v>4277</v>
      </c>
      <c r="D4312" s="304">
        <f>INDEX(Method_calculation!$J$161:$L$184,Output_interface!I4312,Output_interface!H4312)</f>
        <v>0</v>
      </c>
      <c r="E4312" s="304">
        <f>INDEX(Method_calculation!$J$194:$L$217,Output_interface!I4312,Output_interface!H4312)</f>
        <v>0</v>
      </c>
      <c r="G4312" s="1">
        <f>VLOOKUP(A4312+1/48,Interface!$B$118:$D$483,3)</f>
        <v>7</v>
      </c>
      <c r="H4312" s="1">
        <f t="shared" si="377"/>
        <v>3</v>
      </c>
      <c r="I4312" s="1">
        <f t="shared" si="376"/>
        <v>5</v>
      </c>
    </row>
    <row r="4313" spans="1:9" x14ac:dyDescent="0.35">
      <c r="A4313" s="321">
        <f t="shared" si="379"/>
        <v>42183.20833332296</v>
      </c>
      <c r="B4313" s="303"/>
      <c r="C4313" s="303">
        <v>4278</v>
      </c>
      <c r="D4313" s="304">
        <f>INDEX(Method_calculation!$J$161:$L$184,Output_interface!I4313,Output_interface!H4313)</f>
        <v>0</v>
      </c>
      <c r="E4313" s="304">
        <f>INDEX(Method_calculation!$J$194:$L$217,Output_interface!I4313,Output_interface!H4313)</f>
        <v>0</v>
      </c>
      <c r="G4313" s="1">
        <f>VLOOKUP(A4313+1/48,Interface!$B$118:$D$483,3)</f>
        <v>7</v>
      </c>
      <c r="H4313" s="1">
        <f t="shared" si="377"/>
        <v>3</v>
      </c>
      <c r="I4313" s="1">
        <f t="shared" si="376"/>
        <v>6</v>
      </c>
    </row>
    <row r="4314" spans="1:9" x14ac:dyDescent="0.35">
      <c r="A4314" s="321">
        <f t="shared" si="379"/>
        <v>42183.249999989624</v>
      </c>
      <c r="B4314" s="303"/>
      <c r="C4314" s="303">
        <v>4279</v>
      </c>
      <c r="D4314" s="304">
        <f>INDEX(Method_calculation!$J$161:$L$184,Output_interface!I4314,Output_interface!H4314)</f>
        <v>0</v>
      </c>
      <c r="E4314" s="304">
        <f>INDEX(Method_calculation!$J$194:$L$217,Output_interface!I4314,Output_interface!H4314)</f>
        <v>0</v>
      </c>
      <c r="G4314" s="1">
        <f>VLOOKUP(A4314+1/48,Interface!$B$118:$D$483,3)</f>
        <v>7</v>
      </c>
      <c r="H4314" s="1">
        <f t="shared" si="377"/>
        <v>3</v>
      </c>
      <c r="I4314" s="1">
        <f t="shared" si="376"/>
        <v>7</v>
      </c>
    </row>
    <row r="4315" spans="1:9" x14ac:dyDescent="0.35">
      <c r="A4315" s="321">
        <f t="shared" si="379"/>
        <v>42183.291666656289</v>
      </c>
      <c r="B4315" s="303"/>
      <c r="C4315" s="303">
        <v>4280</v>
      </c>
      <c r="D4315" s="304">
        <f>INDEX(Method_calculation!$J$161:$L$184,Output_interface!I4315,Output_interface!H4315)</f>
        <v>0</v>
      </c>
      <c r="E4315" s="304">
        <f>INDEX(Method_calculation!$J$194:$L$217,Output_interface!I4315,Output_interface!H4315)</f>
        <v>0</v>
      </c>
      <c r="G4315" s="1">
        <f>VLOOKUP(A4315+1/48,Interface!$B$118:$D$483,3)</f>
        <v>7</v>
      </c>
      <c r="H4315" s="1">
        <f t="shared" si="377"/>
        <v>3</v>
      </c>
      <c r="I4315" s="1">
        <f t="shared" si="376"/>
        <v>8</v>
      </c>
    </row>
    <row r="4316" spans="1:9" x14ac:dyDescent="0.35">
      <c r="A4316" s="321">
        <f t="shared" si="379"/>
        <v>42183.333333322953</v>
      </c>
      <c r="B4316" s="303"/>
      <c r="C4316" s="303">
        <v>4281</v>
      </c>
      <c r="D4316" s="304">
        <f>INDEX(Method_calculation!$J$161:$L$184,Output_interface!I4316,Output_interface!H4316)</f>
        <v>0</v>
      </c>
      <c r="E4316" s="304">
        <f>INDEX(Method_calculation!$J$194:$L$217,Output_interface!I4316,Output_interface!H4316)</f>
        <v>0</v>
      </c>
      <c r="G4316" s="1">
        <f>VLOOKUP(A4316+1/48,Interface!$B$118:$D$483,3)</f>
        <v>7</v>
      </c>
      <c r="H4316" s="1">
        <f t="shared" si="377"/>
        <v>3</v>
      </c>
      <c r="I4316" s="1">
        <f t="shared" si="376"/>
        <v>9</v>
      </c>
    </row>
    <row r="4317" spans="1:9" x14ac:dyDescent="0.35">
      <c r="A4317" s="321">
        <f t="shared" si="379"/>
        <v>42183.374999989617</v>
      </c>
      <c r="B4317" s="303"/>
      <c r="C4317" s="303">
        <v>4282</v>
      </c>
      <c r="D4317" s="304">
        <f>INDEX(Method_calculation!$J$161:$L$184,Output_interface!I4317,Output_interface!H4317)</f>
        <v>0</v>
      </c>
      <c r="E4317" s="304">
        <f>INDEX(Method_calculation!$J$194:$L$217,Output_interface!I4317,Output_interface!H4317)</f>
        <v>0</v>
      </c>
      <c r="G4317" s="1">
        <f>VLOOKUP(A4317+1/48,Interface!$B$118:$D$483,3)</f>
        <v>7</v>
      </c>
      <c r="H4317" s="1">
        <f t="shared" si="377"/>
        <v>3</v>
      </c>
      <c r="I4317" s="1">
        <f t="shared" si="376"/>
        <v>10</v>
      </c>
    </row>
    <row r="4318" spans="1:9" x14ac:dyDescent="0.35">
      <c r="A4318" s="321">
        <f t="shared" si="379"/>
        <v>42183.416666656281</v>
      </c>
      <c r="B4318" s="303"/>
      <c r="C4318" s="303">
        <v>4283</v>
      </c>
      <c r="D4318" s="304">
        <f>INDEX(Method_calculation!$J$161:$L$184,Output_interface!I4318,Output_interface!H4318)</f>
        <v>0</v>
      </c>
      <c r="E4318" s="304">
        <f>INDEX(Method_calculation!$J$194:$L$217,Output_interface!I4318,Output_interface!H4318)</f>
        <v>0</v>
      </c>
      <c r="G4318" s="1">
        <f>VLOOKUP(A4318+1/48,Interface!$B$118:$D$483,3)</f>
        <v>7</v>
      </c>
      <c r="H4318" s="1">
        <f t="shared" si="377"/>
        <v>3</v>
      </c>
      <c r="I4318" s="1">
        <f t="shared" si="376"/>
        <v>11</v>
      </c>
    </row>
    <row r="4319" spans="1:9" x14ac:dyDescent="0.35">
      <c r="A4319" s="321">
        <f t="shared" si="379"/>
        <v>42183.458333322946</v>
      </c>
      <c r="B4319" s="303"/>
      <c r="C4319" s="303">
        <v>4284</v>
      </c>
      <c r="D4319" s="304">
        <f>INDEX(Method_calculation!$J$161:$L$184,Output_interface!I4319,Output_interface!H4319)</f>
        <v>0</v>
      </c>
      <c r="E4319" s="304">
        <f>INDEX(Method_calculation!$J$194:$L$217,Output_interface!I4319,Output_interface!H4319)</f>
        <v>0</v>
      </c>
      <c r="G4319" s="1">
        <f>VLOOKUP(A4319+1/48,Interface!$B$118:$D$483,3)</f>
        <v>7</v>
      </c>
      <c r="H4319" s="1">
        <f t="shared" si="377"/>
        <v>3</v>
      </c>
      <c r="I4319" s="1">
        <f t="shared" si="376"/>
        <v>12</v>
      </c>
    </row>
    <row r="4320" spans="1:9" x14ac:dyDescent="0.35">
      <c r="A4320" s="321">
        <f t="shared" si="379"/>
        <v>42183.49999998961</v>
      </c>
      <c r="B4320" s="303"/>
      <c r="C4320" s="303">
        <v>4285</v>
      </c>
      <c r="D4320" s="304">
        <f>INDEX(Method_calculation!$J$161:$L$184,Output_interface!I4320,Output_interface!H4320)</f>
        <v>0</v>
      </c>
      <c r="E4320" s="304">
        <f>INDEX(Method_calculation!$J$194:$L$217,Output_interface!I4320,Output_interface!H4320)</f>
        <v>0</v>
      </c>
      <c r="G4320" s="1">
        <f>VLOOKUP(A4320+1/48,Interface!$B$118:$D$483,3)</f>
        <v>7</v>
      </c>
      <c r="H4320" s="1">
        <f t="shared" si="377"/>
        <v>3</v>
      </c>
      <c r="I4320" s="1">
        <f t="shared" si="376"/>
        <v>13</v>
      </c>
    </row>
    <row r="4321" spans="1:9" x14ac:dyDescent="0.35">
      <c r="A4321" s="321">
        <f t="shared" si="379"/>
        <v>42183.541666656274</v>
      </c>
      <c r="B4321" s="303"/>
      <c r="C4321" s="303">
        <v>4286</v>
      </c>
      <c r="D4321" s="304">
        <f>INDEX(Method_calculation!$J$161:$L$184,Output_interface!I4321,Output_interface!H4321)</f>
        <v>0</v>
      </c>
      <c r="E4321" s="304">
        <f>INDEX(Method_calculation!$J$194:$L$217,Output_interface!I4321,Output_interface!H4321)</f>
        <v>0</v>
      </c>
      <c r="G4321" s="1">
        <f>VLOOKUP(A4321+1/48,Interface!$B$118:$D$483,3)</f>
        <v>7</v>
      </c>
      <c r="H4321" s="1">
        <f t="shared" si="377"/>
        <v>3</v>
      </c>
      <c r="I4321" s="1">
        <f t="shared" si="376"/>
        <v>14</v>
      </c>
    </row>
    <row r="4322" spans="1:9" x14ac:dyDescent="0.35">
      <c r="A4322" s="321">
        <f t="shared" si="379"/>
        <v>42183.583333322938</v>
      </c>
      <c r="B4322" s="303"/>
      <c r="C4322" s="303">
        <v>4287</v>
      </c>
      <c r="D4322" s="304">
        <f>INDEX(Method_calculation!$J$161:$L$184,Output_interface!I4322,Output_interface!H4322)</f>
        <v>0</v>
      </c>
      <c r="E4322" s="304">
        <f>INDEX(Method_calculation!$J$194:$L$217,Output_interface!I4322,Output_interface!H4322)</f>
        <v>0</v>
      </c>
      <c r="G4322" s="1">
        <f>VLOOKUP(A4322+1/48,Interface!$B$118:$D$483,3)</f>
        <v>7</v>
      </c>
      <c r="H4322" s="1">
        <f t="shared" si="377"/>
        <v>3</v>
      </c>
      <c r="I4322" s="1">
        <f t="shared" si="376"/>
        <v>15</v>
      </c>
    </row>
    <row r="4323" spans="1:9" x14ac:dyDescent="0.35">
      <c r="A4323" s="321">
        <f t="shared" si="379"/>
        <v>42183.624999989603</v>
      </c>
      <c r="B4323" s="303"/>
      <c r="C4323" s="303">
        <v>4288</v>
      </c>
      <c r="D4323" s="304">
        <f>INDEX(Method_calculation!$J$161:$L$184,Output_interface!I4323,Output_interface!H4323)</f>
        <v>0</v>
      </c>
      <c r="E4323" s="304">
        <f>INDEX(Method_calculation!$J$194:$L$217,Output_interface!I4323,Output_interface!H4323)</f>
        <v>0</v>
      </c>
      <c r="G4323" s="1">
        <f>VLOOKUP(A4323+1/48,Interface!$B$118:$D$483,3)</f>
        <v>7</v>
      </c>
      <c r="H4323" s="1">
        <f t="shared" si="377"/>
        <v>3</v>
      </c>
      <c r="I4323" s="1">
        <f t="shared" si="376"/>
        <v>16</v>
      </c>
    </row>
    <row r="4324" spans="1:9" x14ac:dyDescent="0.35">
      <c r="A4324" s="321">
        <f t="shared" si="379"/>
        <v>42183.666666656267</v>
      </c>
      <c r="B4324" s="303"/>
      <c r="C4324" s="303">
        <v>4289</v>
      </c>
      <c r="D4324" s="304">
        <f>INDEX(Method_calculation!$J$161:$L$184,Output_interface!I4324,Output_interface!H4324)</f>
        <v>0</v>
      </c>
      <c r="E4324" s="304">
        <f>INDEX(Method_calculation!$J$194:$L$217,Output_interface!I4324,Output_interface!H4324)</f>
        <v>0</v>
      </c>
      <c r="G4324" s="1">
        <f>VLOOKUP(A4324+1/48,Interface!$B$118:$D$483,3)</f>
        <v>7</v>
      </c>
      <c r="H4324" s="1">
        <f t="shared" si="377"/>
        <v>3</v>
      </c>
      <c r="I4324" s="1">
        <f t="shared" ref="I4324:I4387" si="381">MOD(C4324-1,24)+1</f>
        <v>17</v>
      </c>
    </row>
    <row r="4325" spans="1:9" x14ac:dyDescent="0.35">
      <c r="A4325" s="321">
        <f t="shared" si="379"/>
        <v>42183.708333322931</v>
      </c>
      <c r="B4325" s="303"/>
      <c r="C4325" s="303">
        <v>4290</v>
      </c>
      <c r="D4325" s="304">
        <f>INDEX(Method_calculation!$J$161:$L$184,Output_interface!I4325,Output_interface!H4325)</f>
        <v>0</v>
      </c>
      <c r="E4325" s="304">
        <f>INDEX(Method_calculation!$J$194:$L$217,Output_interface!I4325,Output_interface!H4325)</f>
        <v>0</v>
      </c>
      <c r="G4325" s="1">
        <f>VLOOKUP(A4325+1/48,Interface!$B$118:$D$483,3)</f>
        <v>7</v>
      </c>
      <c r="H4325" s="1">
        <f t="shared" ref="H4325:H4388" si="382">IF(G4325=7,3,IF(G4325=6,2,1))</f>
        <v>3</v>
      </c>
      <c r="I4325" s="1">
        <f t="shared" si="381"/>
        <v>18</v>
      </c>
    </row>
    <row r="4326" spans="1:9" x14ac:dyDescent="0.35">
      <c r="A4326" s="321">
        <f t="shared" si="379"/>
        <v>42183.749999989595</v>
      </c>
      <c r="B4326" s="303"/>
      <c r="C4326" s="303">
        <v>4291</v>
      </c>
      <c r="D4326" s="304">
        <f>INDEX(Method_calculation!$J$161:$L$184,Output_interface!I4326,Output_interface!H4326)</f>
        <v>0</v>
      </c>
      <c r="E4326" s="304">
        <f>INDEX(Method_calculation!$J$194:$L$217,Output_interface!I4326,Output_interface!H4326)</f>
        <v>0</v>
      </c>
      <c r="G4326" s="1">
        <f>VLOOKUP(A4326+1/48,Interface!$B$118:$D$483,3)</f>
        <v>7</v>
      </c>
      <c r="H4326" s="1">
        <f t="shared" si="382"/>
        <v>3</v>
      </c>
      <c r="I4326" s="1">
        <f t="shared" si="381"/>
        <v>19</v>
      </c>
    </row>
    <row r="4327" spans="1:9" x14ac:dyDescent="0.35">
      <c r="A4327" s="321">
        <f t="shared" si="379"/>
        <v>42183.79166665626</v>
      </c>
      <c r="B4327" s="303"/>
      <c r="C4327" s="303">
        <v>4292</v>
      </c>
      <c r="D4327" s="304">
        <f>INDEX(Method_calculation!$J$161:$L$184,Output_interface!I4327,Output_interface!H4327)</f>
        <v>0</v>
      </c>
      <c r="E4327" s="304">
        <f>INDEX(Method_calculation!$J$194:$L$217,Output_interface!I4327,Output_interface!H4327)</f>
        <v>0</v>
      </c>
      <c r="G4327" s="1">
        <f>VLOOKUP(A4327+1/48,Interface!$B$118:$D$483,3)</f>
        <v>7</v>
      </c>
      <c r="H4327" s="1">
        <f t="shared" si="382"/>
        <v>3</v>
      </c>
      <c r="I4327" s="1">
        <f t="shared" si="381"/>
        <v>20</v>
      </c>
    </row>
    <row r="4328" spans="1:9" x14ac:dyDescent="0.35">
      <c r="A4328" s="321">
        <f t="shared" si="379"/>
        <v>42183.833333322924</v>
      </c>
      <c r="B4328" s="303"/>
      <c r="C4328" s="303">
        <v>4293</v>
      </c>
      <c r="D4328" s="304">
        <f>INDEX(Method_calculation!$J$161:$L$184,Output_interface!I4328,Output_interface!H4328)</f>
        <v>0</v>
      </c>
      <c r="E4328" s="304">
        <f>INDEX(Method_calculation!$J$194:$L$217,Output_interface!I4328,Output_interface!H4328)</f>
        <v>0</v>
      </c>
      <c r="G4328" s="1">
        <f>VLOOKUP(A4328+1/48,Interface!$B$118:$D$483,3)</f>
        <v>7</v>
      </c>
      <c r="H4328" s="1">
        <f t="shared" si="382"/>
        <v>3</v>
      </c>
      <c r="I4328" s="1">
        <f t="shared" si="381"/>
        <v>21</v>
      </c>
    </row>
    <row r="4329" spans="1:9" x14ac:dyDescent="0.35">
      <c r="A4329" s="321">
        <f t="shared" si="379"/>
        <v>42183.874999989588</v>
      </c>
      <c r="B4329" s="303"/>
      <c r="C4329" s="303">
        <v>4294</v>
      </c>
      <c r="D4329" s="304">
        <f>INDEX(Method_calculation!$J$161:$L$184,Output_interface!I4329,Output_interface!H4329)</f>
        <v>0</v>
      </c>
      <c r="E4329" s="304">
        <f>INDEX(Method_calculation!$J$194:$L$217,Output_interface!I4329,Output_interface!H4329)</f>
        <v>0</v>
      </c>
      <c r="G4329" s="1">
        <f>VLOOKUP(A4329+1/48,Interface!$B$118:$D$483,3)</f>
        <v>7</v>
      </c>
      <c r="H4329" s="1">
        <f t="shared" si="382"/>
        <v>3</v>
      </c>
      <c r="I4329" s="1">
        <f t="shared" si="381"/>
        <v>22</v>
      </c>
    </row>
    <row r="4330" spans="1:9" x14ac:dyDescent="0.35">
      <c r="A4330" s="321">
        <f t="shared" si="379"/>
        <v>42183.916666656252</v>
      </c>
      <c r="B4330" s="303"/>
      <c r="C4330" s="303">
        <v>4295</v>
      </c>
      <c r="D4330" s="304">
        <f>INDEX(Method_calculation!$J$161:$L$184,Output_interface!I4330,Output_interface!H4330)</f>
        <v>0</v>
      </c>
      <c r="E4330" s="304">
        <f>INDEX(Method_calculation!$J$194:$L$217,Output_interface!I4330,Output_interface!H4330)</f>
        <v>0</v>
      </c>
      <c r="G4330" s="1">
        <f>VLOOKUP(A4330+1/48,Interface!$B$118:$D$483,3)</f>
        <v>7</v>
      </c>
      <c r="H4330" s="1">
        <f t="shared" si="382"/>
        <v>3</v>
      </c>
      <c r="I4330" s="1">
        <f t="shared" si="381"/>
        <v>23</v>
      </c>
    </row>
    <row r="4331" spans="1:9" x14ac:dyDescent="0.35">
      <c r="A4331" s="322">
        <f t="shared" si="379"/>
        <v>42183.958333322917</v>
      </c>
      <c r="B4331" s="306"/>
      <c r="C4331" s="306">
        <v>4296</v>
      </c>
      <c r="D4331" s="307">
        <f>INDEX(Method_calculation!$J$161:$L$184,Output_interface!I4331,Output_interface!H4331)</f>
        <v>0</v>
      </c>
      <c r="E4331" s="307">
        <f>INDEX(Method_calculation!$J$194:$L$217,Output_interface!I4331,Output_interface!H4331)</f>
        <v>0</v>
      </c>
      <c r="G4331" s="1">
        <f>VLOOKUP(A4331+1/48,Interface!$B$118:$D$483,3)</f>
        <v>7</v>
      </c>
      <c r="H4331" s="1">
        <f t="shared" si="382"/>
        <v>3</v>
      </c>
      <c r="I4331" s="1">
        <f t="shared" si="381"/>
        <v>24</v>
      </c>
    </row>
    <row r="4332" spans="1:9" x14ac:dyDescent="0.35">
      <c r="A4332" s="299">
        <f t="shared" si="379"/>
        <v>42183.999999989581</v>
      </c>
      <c r="B4332" s="300" t="str">
        <f t="shared" ref="B4332" si="383">INDEX($H$27:$H$29,H4332)</f>
        <v>Workday</v>
      </c>
      <c r="C4332" s="300">
        <v>4297</v>
      </c>
      <c r="D4332" s="301">
        <f>INDEX(Method_calculation!$J$161:$L$184,Output_interface!I4332,Output_interface!H4332)</f>
        <v>0</v>
      </c>
      <c r="E4332" s="301">
        <f>INDEX(Method_calculation!$J$194:$L$217,Output_interface!I4332,Output_interface!H4332)</f>
        <v>0</v>
      </c>
      <c r="G4332" s="1">
        <f>VLOOKUP(A4332+1/48,Interface!$B$118:$D$483,3)</f>
        <v>1</v>
      </c>
      <c r="H4332" s="1">
        <f t="shared" si="382"/>
        <v>1</v>
      </c>
      <c r="I4332" s="1">
        <f t="shared" si="381"/>
        <v>1</v>
      </c>
    </row>
    <row r="4333" spans="1:9" x14ac:dyDescent="0.35">
      <c r="A4333" s="321">
        <f t="shared" si="379"/>
        <v>42184.041666656245</v>
      </c>
      <c r="B4333" s="303"/>
      <c r="C4333" s="303">
        <v>4298</v>
      </c>
      <c r="D4333" s="304">
        <f>INDEX(Method_calculation!$J$161:$L$184,Output_interface!I4333,Output_interface!H4333)</f>
        <v>0</v>
      </c>
      <c r="E4333" s="304">
        <f>INDEX(Method_calculation!$J$194:$L$217,Output_interface!I4333,Output_interface!H4333)</f>
        <v>0</v>
      </c>
      <c r="G4333" s="1">
        <f>VLOOKUP(A4333+1/48,Interface!$B$118:$D$483,3)</f>
        <v>1</v>
      </c>
      <c r="H4333" s="1">
        <f t="shared" si="382"/>
        <v>1</v>
      </c>
      <c r="I4333" s="1">
        <f t="shared" si="381"/>
        <v>2</v>
      </c>
    </row>
    <row r="4334" spans="1:9" x14ac:dyDescent="0.35">
      <c r="A4334" s="321">
        <f t="shared" si="379"/>
        <v>42184.083333322909</v>
      </c>
      <c r="B4334" s="303"/>
      <c r="C4334" s="303">
        <v>4299</v>
      </c>
      <c r="D4334" s="304">
        <f>INDEX(Method_calculation!$J$161:$L$184,Output_interface!I4334,Output_interface!H4334)</f>
        <v>0</v>
      </c>
      <c r="E4334" s="304">
        <f>INDEX(Method_calculation!$J$194:$L$217,Output_interface!I4334,Output_interface!H4334)</f>
        <v>0</v>
      </c>
      <c r="G4334" s="1">
        <f>VLOOKUP(A4334+1/48,Interface!$B$118:$D$483,3)</f>
        <v>1</v>
      </c>
      <c r="H4334" s="1">
        <f t="shared" si="382"/>
        <v>1</v>
      </c>
      <c r="I4334" s="1">
        <f t="shared" si="381"/>
        <v>3</v>
      </c>
    </row>
    <row r="4335" spans="1:9" x14ac:dyDescent="0.35">
      <c r="A4335" s="321">
        <f t="shared" si="379"/>
        <v>42184.124999989574</v>
      </c>
      <c r="B4335" s="303"/>
      <c r="C4335" s="303">
        <v>4300</v>
      </c>
      <c r="D4335" s="304">
        <f>INDEX(Method_calculation!$J$161:$L$184,Output_interface!I4335,Output_interface!H4335)</f>
        <v>0</v>
      </c>
      <c r="E4335" s="304">
        <f>INDEX(Method_calculation!$J$194:$L$217,Output_interface!I4335,Output_interface!H4335)</f>
        <v>0</v>
      </c>
      <c r="G4335" s="1">
        <f>VLOOKUP(A4335+1/48,Interface!$B$118:$D$483,3)</f>
        <v>1</v>
      </c>
      <c r="H4335" s="1">
        <f t="shared" si="382"/>
        <v>1</v>
      </c>
      <c r="I4335" s="1">
        <f t="shared" si="381"/>
        <v>4</v>
      </c>
    </row>
    <row r="4336" spans="1:9" x14ac:dyDescent="0.35">
      <c r="A4336" s="321">
        <f t="shared" si="379"/>
        <v>42184.166666656238</v>
      </c>
      <c r="B4336" s="303"/>
      <c r="C4336" s="303">
        <v>4301</v>
      </c>
      <c r="D4336" s="304">
        <f>INDEX(Method_calculation!$J$161:$L$184,Output_interface!I4336,Output_interface!H4336)</f>
        <v>0</v>
      </c>
      <c r="E4336" s="304">
        <f>INDEX(Method_calculation!$J$194:$L$217,Output_interface!I4336,Output_interface!H4336)</f>
        <v>0</v>
      </c>
      <c r="G4336" s="1">
        <f>VLOOKUP(A4336+1/48,Interface!$B$118:$D$483,3)</f>
        <v>1</v>
      </c>
      <c r="H4336" s="1">
        <f t="shared" si="382"/>
        <v>1</v>
      </c>
      <c r="I4336" s="1">
        <f t="shared" si="381"/>
        <v>5</v>
      </c>
    </row>
    <row r="4337" spans="1:9" x14ac:dyDescent="0.35">
      <c r="A4337" s="321">
        <f t="shared" si="379"/>
        <v>42184.208333322902</v>
      </c>
      <c r="B4337" s="303"/>
      <c r="C4337" s="303">
        <v>4302</v>
      </c>
      <c r="D4337" s="304">
        <f>INDEX(Method_calculation!$J$161:$L$184,Output_interface!I4337,Output_interface!H4337)</f>
        <v>0</v>
      </c>
      <c r="E4337" s="304">
        <f>INDEX(Method_calculation!$J$194:$L$217,Output_interface!I4337,Output_interface!H4337)</f>
        <v>0</v>
      </c>
      <c r="G4337" s="1">
        <f>VLOOKUP(A4337+1/48,Interface!$B$118:$D$483,3)</f>
        <v>1</v>
      </c>
      <c r="H4337" s="1">
        <f t="shared" si="382"/>
        <v>1</v>
      </c>
      <c r="I4337" s="1">
        <f t="shared" si="381"/>
        <v>6</v>
      </c>
    </row>
    <row r="4338" spans="1:9" x14ac:dyDescent="0.35">
      <c r="A4338" s="321">
        <f t="shared" si="379"/>
        <v>42184.249999989566</v>
      </c>
      <c r="B4338" s="303"/>
      <c r="C4338" s="303">
        <v>4303</v>
      </c>
      <c r="D4338" s="304">
        <f>INDEX(Method_calculation!$J$161:$L$184,Output_interface!I4338,Output_interface!H4338)</f>
        <v>0</v>
      </c>
      <c r="E4338" s="304">
        <f>INDEX(Method_calculation!$J$194:$L$217,Output_interface!I4338,Output_interface!H4338)</f>
        <v>0</v>
      </c>
      <c r="G4338" s="1">
        <f>VLOOKUP(A4338+1/48,Interface!$B$118:$D$483,3)</f>
        <v>1</v>
      </c>
      <c r="H4338" s="1">
        <f t="shared" si="382"/>
        <v>1</v>
      </c>
      <c r="I4338" s="1">
        <f t="shared" si="381"/>
        <v>7</v>
      </c>
    </row>
    <row r="4339" spans="1:9" x14ac:dyDescent="0.35">
      <c r="A4339" s="321">
        <f t="shared" si="379"/>
        <v>42184.291666656231</v>
      </c>
      <c r="B4339" s="303"/>
      <c r="C4339" s="303">
        <v>4304</v>
      </c>
      <c r="D4339" s="304">
        <f>INDEX(Method_calculation!$J$161:$L$184,Output_interface!I4339,Output_interface!H4339)</f>
        <v>0</v>
      </c>
      <c r="E4339" s="304">
        <f>INDEX(Method_calculation!$J$194:$L$217,Output_interface!I4339,Output_interface!H4339)</f>
        <v>0</v>
      </c>
      <c r="G4339" s="1">
        <f>VLOOKUP(A4339+1/48,Interface!$B$118:$D$483,3)</f>
        <v>1</v>
      </c>
      <c r="H4339" s="1">
        <f t="shared" si="382"/>
        <v>1</v>
      </c>
      <c r="I4339" s="1">
        <f t="shared" si="381"/>
        <v>8</v>
      </c>
    </row>
    <row r="4340" spans="1:9" x14ac:dyDescent="0.35">
      <c r="A4340" s="321">
        <f t="shared" si="379"/>
        <v>42184.333333322895</v>
      </c>
      <c r="B4340" s="303"/>
      <c r="C4340" s="303">
        <v>4305</v>
      </c>
      <c r="D4340" s="304">
        <f>INDEX(Method_calculation!$J$161:$L$184,Output_interface!I4340,Output_interface!H4340)</f>
        <v>0</v>
      </c>
      <c r="E4340" s="304">
        <f>INDEX(Method_calculation!$J$194:$L$217,Output_interface!I4340,Output_interface!H4340)</f>
        <v>0</v>
      </c>
      <c r="G4340" s="1">
        <f>VLOOKUP(A4340+1/48,Interface!$B$118:$D$483,3)</f>
        <v>1</v>
      </c>
      <c r="H4340" s="1">
        <f t="shared" si="382"/>
        <v>1</v>
      </c>
      <c r="I4340" s="1">
        <f t="shared" si="381"/>
        <v>9</v>
      </c>
    </row>
    <row r="4341" spans="1:9" x14ac:dyDescent="0.35">
      <c r="A4341" s="321">
        <f t="shared" si="379"/>
        <v>42184.374999989559</v>
      </c>
      <c r="B4341" s="303"/>
      <c r="C4341" s="303">
        <v>4306</v>
      </c>
      <c r="D4341" s="304">
        <f>INDEX(Method_calculation!$J$161:$L$184,Output_interface!I4341,Output_interface!H4341)</f>
        <v>0</v>
      </c>
      <c r="E4341" s="304">
        <f>INDEX(Method_calculation!$J$194:$L$217,Output_interface!I4341,Output_interface!H4341)</f>
        <v>0</v>
      </c>
      <c r="G4341" s="1">
        <f>VLOOKUP(A4341+1/48,Interface!$B$118:$D$483,3)</f>
        <v>1</v>
      </c>
      <c r="H4341" s="1">
        <f t="shared" si="382"/>
        <v>1</v>
      </c>
      <c r="I4341" s="1">
        <f t="shared" si="381"/>
        <v>10</v>
      </c>
    </row>
    <row r="4342" spans="1:9" x14ac:dyDescent="0.35">
      <c r="A4342" s="321">
        <f t="shared" si="379"/>
        <v>42184.416666656223</v>
      </c>
      <c r="B4342" s="303"/>
      <c r="C4342" s="303">
        <v>4307</v>
      </c>
      <c r="D4342" s="304">
        <f>INDEX(Method_calculation!$J$161:$L$184,Output_interface!I4342,Output_interface!H4342)</f>
        <v>0</v>
      </c>
      <c r="E4342" s="304">
        <f>INDEX(Method_calculation!$J$194:$L$217,Output_interface!I4342,Output_interface!H4342)</f>
        <v>0</v>
      </c>
      <c r="G4342" s="1">
        <f>VLOOKUP(A4342+1/48,Interface!$B$118:$D$483,3)</f>
        <v>1</v>
      </c>
      <c r="H4342" s="1">
        <f t="shared" si="382"/>
        <v>1</v>
      </c>
      <c r="I4342" s="1">
        <f t="shared" si="381"/>
        <v>11</v>
      </c>
    </row>
    <row r="4343" spans="1:9" x14ac:dyDescent="0.35">
      <c r="A4343" s="321">
        <f t="shared" si="379"/>
        <v>42184.458333322887</v>
      </c>
      <c r="B4343" s="303"/>
      <c r="C4343" s="303">
        <v>4308</v>
      </c>
      <c r="D4343" s="304">
        <f>INDEX(Method_calculation!$J$161:$L$184,Output_interface!I4343,Output_interface!H4343)</f>
        <v>0</v>
      </c>
      <c r="E4343" s="304">
        <f>INDEX(Method_calculation!$J$194:$L$217,Output_interface!I4343,Output_interface!H4343)</f>
        <v>0</v>
      </c>
      <c r="G4343" s="1">
        <f>VLOOKUP(A4343+1/48,Interface!$B$118:$D$483,3)</f>
        <v>1</v>
      </c>
      <c r="H4343" s="1">
        <f t="shared" si="382"/>
        <v>1</v>
      </c>
      <c r="I4343" s="1">
        <f t="shared" si="381"/>
        <v>12</v>
      </c>
    </row>
    <row r="4344" spans="1:9" x14ac:dyDescent="0.35">
      <c r="A4344" s="321">
        <f t="shared" si="379"/>
        <v>42184.499999989552</v>
      </c>
      <c r="B4344" s="303"/>
      <c r="C4344" s="303">
        <v>4309</v>
      </c>
      <c r="D4344" s="304">
        <f>INDEX(Method_calculation!$J$161:$L$184,Output_interface!I4344,Output_interface!H4344)</f>
        <v>0</v>
      </c>
      <c r="E4344" s="304">
        <f>INDEX(Method_calculation!$J$194:$L$217,Output_interface!I4344,Output_interface!H4344)</f>
        <v>0</v>
      </c>
      <c r="G4344" s="1">
        <f>VLOOKUP(A4344+1/48,Interface!$B$118:$D$483,3)</f>
        <v>1</v>
      </c>
      <c r="H4344" s="1">
        <f t="shared" si="382"/>
        <v>1</v>
      </c>
      <c r="I4344" s="1">
        <f t="shared" si="381"/>
        <v>13</v>
      </c>
    </row>
    <row r="4345" spans="1:9" x14ac:dyDescent="0.35">
      <c r="A4345" s="321">
        <f t="shared" si="379"/>
        <v>42184.541666656216</v>
      </c>
      <c r="B4345" s="303"/>
      <c r="C4345" s="303">
        <v>4310</v>
      </c>
      <c r="D4345" s="304">
        <f>INDEX(Method_calculation!$J$161:$L$184,Output_interface!I4345,Output_interface!H4345)</f>
        <v>0</v>
      </c>
      <c r="E4345" s="304">
        <f>INDEX(Method_calculation!$J$194:$L$217,Output_interface!I4345,Output_interface!H4345)</f>
        <v>0</v>
      </c>
      <c r="G4345" s="1">
        <f>VLOOKUP(A4345+1/48,Interface!$B$118:$D$483,3)</f>
        <v>1</v>
      </c>
      <c r="H4345" s="1">
        <f t="shared" si="382"/>
        <v>1</v>
      </c>
      <c r="I4345" s="1">
        <f t="shared" si="381"/>
        <v>14</v>
      </c>
    </row>
    <row r="4346" spans="1:9" x14ac:dyDescent="0.35">
      <c r="A4346" s="321">
        <f t="shared" si="379"/>
        <v>42184.58333332288</v>
      </c>
      <c r="B4346" s="303"/>
      <c r="C4346" s="303">
        <v>4311</v>
      </c>
      <c r="D4346" s="304">
        <f>INDEX(Method_calculation!$J$161:$L$184,Output_interface!I4346,Output_interface!H4346)</f>
        <v>0</v>
      </c>
      <c r="E4346" s="304">
        <f>INDEX(Method_calculation!$J$194:$L$217,Output_interface!I4346,Output_interface!H4346)</f>
        <v>0</v>
      </c>
      <c r="G4346" s="1">
        <f>VLOOKUP(A4346+1/48,Interface!$B$118:$D$483,3)</f>
        <v>1</v>
      </c>
      <c r="H4346" s="1">
        <f t="shared" si="382"/>
        <v>1</v>
      </c>
      <c r="I4346" s="1">
        <f t="shared" si="381"/>
        <v>15</v>
      </c>
    </row>
    <row r="4347" spans="1:9" x14ac:dyDescent="0.35">
      <c r="A4347" s="321">
        <f t="shared" si="379"/>
        <v>42184.624999989544</v>
      </c>
      <c r="B4347" s="303"/>
      <c r="C4347" s="303">
        <v>4312</v>
      </c>
      <c r="D4347" s="304">
        <f>INDEX(Method_calculation!$J$161:$L$184,Output_interface!I4347,Output_interface!H4347)</f>
        <v>0</v>
      </c>
      <c r="E4347" s="304">
        <f>INDEX(Method_calculation!$J$194:$L$217,Output_interface!I4347,Output_interface!H4347)</f>
        <v>0</v>
      </c>
      <c r="G4347" s="1">
        <f>VLOOKUP(A4347+1/48,Interface!$B$118:$D$483,3)</f>
        <v>1</v>
      </c>
      <c r="H4347" s="1">
        <f t="shared" si="382"/>
        <v>1</v>
      </c>
      <c r="I4347" s="1">
        <f t="shared" si="381"/>
        <v>16</v>
      </c>
    </row>
    <row r="4348" spans="1:9" x14ac:dyDescent="0.35">
      <c r="A4348" s="321">
        <f t="shared" si="379"/>
        <v>42184.666666656209</v>
      </c>
      <c r="B4348" s="303"/>
      <c r="C4348" s="303">
        <v>4313</v>
      </c>
      <c r="D4348" s="304">
        <f>INDEX(Method_calculation!$J$161:$L$184,Output_interface!I4348,Output_interface!H4348)</f>
        <v>0</v>
      </c>
      <c r="E4348" s="304">
        <f>INDEX(Method_calculation!$J$194:$L$217,Output_interface!I4348,Output_interface!H4348)</f>
        <v>0</v>
      </c>
      <c r="G4348" s="1">
        <f>VLOOKUP(A4348+1/48,Interface!$B$118:$D$483,3)</f>
        <v>1</v>
      </c>
      <c r="H4348" s="1">
        <f t="shared" si="382"/>
        <v>1</v>
      </c>
      <c r="I4348" s="1">
        <f t="shared" si="381"/>
        <v>17</v>
      </c>
    </row>
    <row r="4349" spans="1:9" x14ac:dyDescent="0.35">
      <c r="A4349" s="321">
        <f t="shared" si="379"/>
        <v>42184.708333322873</v>
      </c>
      <c r="B4349" s="303"/>
      <c r="C4349" s="303">
        <v>4314</v>
      </c>
      <c r="D4349" s="304">
        <f>INDEX(Method_calculation!$J$161:$L$184,Output_interface!I4349,Output_interface!H4349)</f>
        <v>0</v>
      </c>
      <c r="E4349" s="304">
        <f>INDEX(Method_calculation!$J$194:$L$217,Output_interface!I4349,Output_interface!H4349)</f>
        <v>0</v>
      </c>
      <c r="G4349" s="1">
        <f>VLOOKUP(A4349+1/48,Interface!$B$118:$D$483,3)</f>
        <v>1</v>
      </c>
      <c r="H4349" s="1">
        <f t="shared" si="382"/>
        <v>1</v>
      </c>
      <c r="I4349" s="1">
        <f t="shared" si="381"/>
        <v>18</v>
      </c>
    </row>
    <row r="4350" spans="1:9" x14ac:dyDescent="0.35">
      <c r="A4350" s="321">
        <f t="shared" si="379"/>
        <v>42184.749999989537</v>
      </c>
      <c r="B4350" s="303"/>
      <c r="C4350" s="303">
        <v>4315</v>
      </c>
      <c r="D4350" s="304">
        <f>INDEX(Method_calculation!$J$161:$L$184,Output_interface!I4350,Output_interface!H4350)</f>
        <v>0</v>
      </c>
      <c r="E4350" s="304">
        <f>INDEX(Method_calculation!$J$194:$L$217,Output_interface!I4350,Output_interface!H4350)</f>
        <v>0</v>
      </c>
      <c r="G4350" s="1">
        <f>VLOOKUP(A4350+1/48,Interface!$B$118:$D$483,3)</f>
        <v>1</v>
      </c>
      <c r="H4350" s="1">
        <f t="shared" si="382"/>
        <v>1</v>
      </c>
      <c r="I4350" s="1">
        <f t="shared" si="381"/>
        <v>19</v>
      </c>
    </row>
    <row r="4351" spans="1:9" x14ac:dyDescent="0.35">
      <c r="A4351" s="321">
        <f t="shared" si="379"/>
        <v>42184.791666656201</v>
      </c>
      <c r="B4351" s="303"/>
      <c r="C4351" s="303">
        <v>4316</v>
      </c>
      <c r="D4351" s="304">
        <f>INDEX(Method_calculation!$J$161:$L$184,Output_interface!I4351,Output_interface!H4351)</f>
        <v>0</v>
      </c>
      <c r="E4351" s="304">
        <f>INDEX(Method_calculation!$J$194:$L$217,Output_interface!I4351,Output_interface!H4351)</f>
        <v>0</v>
      </c>
      <c r="G4351" s="1">
        <f>VLOOKUP(A4351+1/48,Interface!$B$118:$D$483,3)</f>
        <v>1</v>
      </c>
      <c r="H4351" s="1">
        <f t="shared" si="382"/>
        <v>1</v>
      </c>
      <c r="I4351" s="1">
        <f t="shared" si="381"/>
        <v>20</v>
      </c>
    </row>
    <row r="4352" spans="1:9" x14ac:dyDescent="0.35">
      <c r="A4352" s="321">
        <f t="shared" si="379"/>
        <v>42184.833333322866</v>
      </c>
      <c r="B4352" s="303"/>
      <c r="C4352" s="303">
        <v>4317</v>
      </c>
      <c r="D4352" s="304">
        <f>INDEX(Method_calculation!$J$161:$L$184,Output_interface!I4352,Output_interface!H4352)</f>
        <v>0</v>
      </c>
      <c r="E4352" s="304">
        <f>INDEX(Method_calculation!$J$194:$L$217,Output_interface!I4352,Output_interface!H4352)</f>
        <v>0</v>
      </c>
      <c r="G4352" s="1">
        <f>VLOOKUP(A4352+1/48,Interface!$B$118:$D$483,3)</f>
        <v>1</v>
      </c>
      <c r="H4352" s="1">
        <f t="shared" si="382"/>
        <v>1</v>
      </c>
      <c r="I4352" s="1">
        <f t="shared" si="381"/>
        <v>21</v>
      </c>
    </row>
    <row r="4353" spans="1:9" x14ac:dyDescent="0.35">
      <c r="A4353" s="321">
        <f t="shared" si="379"/>
        <v>42184.87499998953</v>
      </c>
      <c r="B4353" s="303"/>
      <c r="C4353" s="303">
        <v>4318</v>
      </c>
      <c r="D4353" s="304">
        <f>INDEX(Method_calculation!$J$161:$L$184,Output_interface!I4353,Output_interface!H4353)</f>
        <v>0</v>
      </c>
      <c r="E4353" s="304">
        <f>INDEX(Method_calculation!$J$194:$L$217,Output_interface!I4353,Output_interface!H4353)</f>
        <v>0</v>
      </c>
      <c r="G4353" s="1">
        <f>VLOOKUP(A4353+1/48,Interface!$B$118:$D$483,3)</f>
        <v>1</v>
      </c>
      <c r="H4353" s="1">
        <f t="shared" si="382"/>
        <v>1</v>
      </c>
      <c r="I4353" s="1">
        <f t="shared" si="381"/>
        <v>22</v>
      </c>
    </row>
    <row r="4354" spans="1:9" x14ac:dyDescent="0.35">
      <c r="A4354" s="321">
        <f t="shared" si="379"/>
        <v>42184.916666656194</v>
      </c>
      <c r="B4354" s="303"/>
      <c r="C4354" s="303">
        <v>4319</v>
      </c>
      <c r="D4354" s="304">
        <f>INDEX(Method_calculation!$J$161:$L$184,Output_interface!I4354,Output_interface!H4354)</f>
        <v>0</v>
      </c>
      <c r="E4354" s="304">
        <f>INDEX(Method_calculation!$J$194:$L$217,Output_interface!I4354,Output_interface!H4354)</f>
        <v>0</v>
      </c>
      <c r="G4354" s="1">
        <f>VLOOKUP(A4354+1/48,Interface!$B$118:$D$483,3)</f>
        <v>1</v>
      </c>
      <c r="H4354" s="1">
        <f t="shared" si="382"/>
        <v>1</v>
      </c>
      <c r="I4354" s="1">
        <f t="shared" si="381"/>
        <v>23</v>
      </c>
    </row>
    <row r="4355" spans="1:9" x14ac:dyDescent="0.35">
      <c r="A4355" s="322">
        <f t="shared" si="379"/>
        <v>42184.958333322858</v>
      </c>
      <c r="B4355" s="306"/>
      <c r="C4355" s="306">
        <v>4320</v>
      </c>
      <c r="D4355" s="307">
        <f>INDEX(Method_calculation!$J$161:$L$184,Output_interface!I4355,Output_interface!H4355)</f>
        <v>0</v>
      </c>
      <c r="E4355" s="307">
        <f>INDEX(Method_calculation!$J$194:$L$217,Output_interface!I4355,Output_interface!H4355)</f>
        <v>0</v>
      </c>
      <c r="G4355" s="1">
        <f>VLOOKUP(A4355+1/48,Interface!$B$118:$D$483,3)</f>
        <v>1</v>
      </c>
      <c r="H4355" s="1">
        <f t="shared" si="382"/>
        <v>1</v>
      </c>
      <c r="I4355" s="1">
        <f t="shared" si="381"/>
        <v>24</v>
      </c>
    </row>
    <row r="4356" spans="1:9" x14ac:dyDescent="0.35">
      <c r="A4356" s="299">
        <f t="shared" si="379"/>
        <v>42184.999999989523</v>
      </c>
      <c r="B4356" s="300" t="str">
        <f t="shared" ref="B4356" si="384">INDEX($H$27:$H$29,H4356)</f>
        <v>Workday</v>
      </c>
      <c r="C4356" s="300">
        <v>4321</v>
      </c>
      <c r="D4356" s="301">
        <f>INDEX(Method_calculation!$J$161:$L$184,Output_interface!I4356,Output_interface!H4356)</f>
        <v>0</v>
      </c>
      <c r="E4356" s="301">
        <f>INDEX(Method_calculation!$J$194:$L$217,Output_interface!I4356,Output_interface!H4356)</f>
        <v>0</v>
      </c>
      <c r="G4356" s="1">
        <f>VLOOKUP(A4356+1/48,Interface!$B$118:$D$483,3)</f>
        <v>2</v>
      </c>
      <c r="H4356" s="1">
        <f t="shared" si="382"/>
        <v>1</v>
      </c>
      <c r="I4356" s="1">
        <f t="shared" si="381"/>
        <v>1</v>
      </c>
    </row>
    <row r="4357" spans="1:9" x14ac:dyDescent="0.35">
      <c r="A4357" s="321">
        <f t="shared" si="379"/>
        <v>42185.041666656187</v>
      </c>
      <c r="B4357" s="303"/>
      <c r="C4357" s="303">
        <v>4322</v>
      </c>
      <c r="D4357" s="304">
        <f>INDEX(Method_calculation!$J$161:$L$184,Output_interface!I4357,Output_interface!H4357)</f>
        <v>0</v>
      </c>
      <c r="E4357" s="304">
        <f>INDEX(Method_calculation!$J$194:$L$217,Output_interface!I4357,Output_interface!H4357)</f>
        <v>0</v>
      </c>
      <c r="G4357" s="1">
        <f>VLOOKUP(A4357+1/48,Interface!$B$118:$D$483,3)</f>
        <v>2</v>
      </c>
      <c r="H4357" s="1">
        <f t="shared" si="382"/>
        <v>1</v>
      </c>
      <c r="I4357" s="1">
        <f t="shared" si="381"/>
        <v>2</v>
      </c>
    </row>
    <row r="4358" spans="1:9" x14ac:dyDescent="0.35">
      <c r="A4358" s="321">
        <f t="shared" si="379"/>
        <v>42185.083333322851</v>
      </c>
      <c r="B4358" s="303"/>
      <c r="C4358" s="303">
        <v>4323</v>
      </c>
      <c r="D4358" s="304">
        <f>INDEX(Method_calculation!$J$161:$L$184,Output_interface!I4358,Output_interface!H4358)</f>
        <v>0</v>
      </c>
      <c r="E4358" s="304">
        <f>INDEX(Method_calculation!$J$194:$L$217,Output_interface!I4358,Output_interface!H4358)</f>
        <v>0</v>
      </c>
      <c r="G4358" s="1">
        <f>VLOOKUP(A4358+1/48,Interface!$B$118:$D$483,3)</f>
        <v>2</v>
      </c>
      <c r="H4358" s="1">
        <f t="shared" si="382"/>
        <v>1</v>
      </c>
      <c r="I4358" s="1">
        <f t="shared" si="381"/>
        <v>3</v>
      </c>
    </row>
    <row r="4359" spans="1:9" x14ac:dyDescent="0.35">
      <c r="A4359" s="321">
        <f t="shared" si="379"/>
        <v>42185.124999989515</v>
      </c>
      <c r="B4359" s="303"/>
      <c r="C4359" s="303">
        <v>4324</v>
      </c>
      <c r="D4359" s="304">
        <f>INDEX(Method_calculation!$J$161:$L$184,Output_interface!I4359,Output_interface!H4359)</f>
        <v>0</v>
      </c>
      <c r="E4359" s="304">
        <f>INDEX(Method_calculation!$J$194:$L$217,Output_interface!I4359,Output_interface!H4359)</f>
        <v>0</v>
      </c>
      <c r="G4359" s="1">
        <f>VLOOKUP(A4359+1/48,Interface!$B$118:$D$483,3)</f>
        <v>2</v>
      </c>
      <c r="H4359" s="1">
        <f t="shared" si="382"/>
        <v>1</v>
      </c>
      <c r="I4359" s="1">
        <f t="shared" si="381"/>
        <v>4</v>
      </c>
    </row>
    <row r="4360" spans="1:9" x14ac:dyDescent="0.35">
      <c r="A4360" s="321">
        <f t="shared" si="379"/>
        <v>42185.16666665618</v>
      </c>
      <c r="B4360" s="303"/>
      <c r="C4360" s="303">
        <v>4325</v>
      </c>
      <c r="D4360" s="304">
        <f>INDEX(Method_calculation!$J$161:$L$184,Output_interface!I4360,Output_interface!H4360)</f>
        <v>0</v>
      </c>
      <c r="E4360" s="304">
        <f>INDEX(Method_calculation!$J$194:$L$217,Output_interface!I4360,Output_interface!H4360)</f>
        <v>0</v>
      </c>
      <c r="G4360" s="1">
        <f>VLOOKUP(A4360+1/48,Interface!$B$118:$D$483,3)</f>
        <v>2</v>
      </c>
      <c r="H4360" s="1">
        <f t="shared" si="382"/>
        <v>1</v>
      </c>
      <c r="I4360" s="1">
        <f t="shared" si="381"/>
        <v>5</v>
      </c>
    </row>
    <row r="4361" spans="1:9" x14ac:dyDescent="0.35">
      <c r="A4361" s="321">
        <f t="shared" si="379"/>
        <v>42185.208333322844</v>
      </c>
      <c r="B4361" s="303"/>
      <c r="C4361" s="303">
        <v>4326</v>
      </c>
      <c r="D4361" s="304">
        <f>INDEX(Method_calculation!$J$161:$L$184,Output_interface!I4361,Output_interface!H4361)</f>
        <v>0</v>
      </c>
      <c r="E4361" s="304">
        <f>INDEX(Method_calculation!$J$194:$L$217,Output_interface!I4361,Output_interface!H4361)</f>
        <v>0</v>
      </c>
      <c r="G4361" s="1">
        <f>VLOOKUP(A4361+1/48,Interface!$B$118:$D$483,3)</f>
        <v>2</v>
      </c>
      <c r="H4361" s="1">
        <f t="shared" si="382"/>
        <v>1</v>
      </c>
      <c r="I4361" s="1">
        <f t="shared" si="381"/>
        <v>6</v>
      </c>
    </row>
    <row r="4362" spans="1:9" x14ac:dyDescent="0.35">
      <c r="A4362" s="321">
        <f t="shared" si="379"/>
        <v>42185.249999989508</v>
      </c>
      <c r="B4362" s="303"/>
      <c r="C4362" s="303">
        <v>4327</v>
      </c>
      <c r="D4362" s="304">
        <f>INDEX(Method_calculation!$J$161:$L$184,Output_interface!I4362,Output_interface!H4362)</f>
        <v>0</v>
      </c>
      <c r="E4362" s="304">
        <f>INDEX(Method_calculation!$J$194:$L$217,Output_interface!I4362,Output_interface!H4362)</f>
        <v>0</v>
      </c>
      <c r="G4362" s="1">
        <f>VLOOKUP(A4362+1/48,Interface!$B$118:$D$483,3)</f>
        <v>2</v>
      </c>
      <c r="H4362" s="1">
        <f t="shared" si="382"/>
        <v>1</v>
      </c>
      <c r="I4362" s="1">
        <f t="shared" si="381"/>
        <v>7</v>
      </c>
    </row>
    <row r="4363" spans="1:9" x14ac:dyDescent="0.35">
      <c r="A4363" s="321">
        <f t="shared" si="379"/>
        <v>42185.291666656172</v>
      </c>
      <c r="B4363" s="303"/>
      <c r="C4363" s="303">
        <v>4328</v>
      </c>
      <c r="D4363" s="304">
        <f>INDEX(Method_calculation!$J$161:$L$184,Output_interface!I4363,Output_interface!H4363)</f>
        <v>0</v>
      </c>
      <c r="E4363" s="304">
        <f>INDEX(Method_calculation!$J$194:$L$217,Output_interface!I4363,Output_interface!H4363)</f>
        <v>0</v>
      </c>
      <c r="G4363" s="1">
        <f>VLOOKUP(A4363+1/48,Interface!$B$118:$D$483,3)</f>
        <v>2</v>
      </c>
      <c r="H4363" s="1">
        <f t="shared" si="382"/>
        <v>1</v>
      </c>
      <c r="I4363" s="1">
        <f t="shared" si="381"/>
        <v>8</v>
      </c>
    </row>
    <row r="4364" spans="1:9" x14ac:dyDescent="0.35">
      <c r="A4364" s="321">
        <f t="shared" si="379"/>
        <v>42185.333333322837</v>
      </c>
      <c r="B4364" s="303"/>
      <c r="C4364" s="303">
        <v>4329</v>
      </c>
      <c r="D4364" s="304">
        <f>INDEX(Method_calculation!$J$161:$L$184,Output_interface!I4364,Output_interface!H4364)</f>
        <v>0</v>
      </c>
      <c r="E4364" s="304">
        <f>INDEX(Method_calculation!$J$194:$L$217,Output_interface!I4364,Output_interface!H4364)</f>
        <v>0</v>
      </c>
      <c r="G4364" s="1">
        <f>VLOOKUP(A4364+1/48,Interface!$B$118:$D$483,3)</f>
        <v>2</v>
      </c>
      <c r="H4364" s="1">
        <f t="shared" si="382"/>
        <v>1</v>
      </c>
      <c r="I4364" s="1">
        <f t="shared" si="381"/>
        <v>9</v>
      </c>
    </row>
    <row r="4365" spans="1:9" x14ac:dyDescent="0.35">
      <c r="A4365" s="321">
        <f t="shared" si="379"/>
        <v>42185.374999989501</v>
      </c>
      <c r="B4365" s="303"/>
      <c r="C4365" s="303">
        <v>4330</v>
      </c>
      <c r="D4365" s="304">
        <f>INDEX(Method_calculation!$J$161:$L$184,Output_interface!I4365,Output_interface!H4365)</f>
        <v>0</v>
      </c>
      <c r="E4365" s="304">
        <f>INDEX(Method_calculation!$J$194:$L$217,Output_interface!I4365,Output_interface!H4365)</f>
        <v>0</v>
      </c>
      <c r="G4365" s="1">
        <f>VLOOKUP(A4365+1/48,Interface!$B$118:$D$483,3)</f>
        <v>2</v>
      </c>
      <c r="H4365" s="1">
        <f t="shared" si="382"/>
        <v>1</v>
      </c>
      <c r="I4365" s="1">
        <f t="shared" si="381"/>
        <v>10</v>
      </c>
    </row>
    <row r="4366" spans="1:9" x14ac:dyDescent="0.35">
      <c r="A4366" s="321">
        <f t="shared" si="379"/>
        <v>42185.416666656165</v>
      </c>
      <c r="B4366" s="303"/>
      <c r="C4366" s="303">
        <v>4331</v>
      </c>
      <c r="D4366" s="304">
        <f>INDEX(Method_calculation!$J$161:$L$184,Output_interface!I4366,Output_interface!H4366)</f>
        <v>0</v>
      </c>
      <c r="E4366" s="304">
        <f>INDEX(Method_calculation!$J$194:$L$217,Output_interface!I4366,Output_interface!H4366)</f>
        <v>0</v>
      </c>
      <c r="G4366" s="1">
        <f>VLOOKUP(A4366+1/48,Interface!$B$118:$D$483,3)</f>
        <v>2</v>
      </c>
      <c r="H4366" s="1">
        <f t="shared" si="382"/>
        <v>1</v>
      </c>
      <c r="I4366" s="1">
        <f t="shared" si="381"/>
        <v>11</v>
      </c>
    </row>
    <row r="4367" spans="1:9" x14ac:dyDescent="0.35">
      <c r="A4367" s="321">
        <f t="shared" si="379"/>
        <v>42185.458333322829</v>
      </c>
      <c r="B4367" s="303"/>
      <c r="C4367" s="303">
        <v>4332</v>
      </c>
      <c r="D4367" s="304">
        <f>INDEX(Method_calculation!$J$161:$L$184,Output_interface!I4367,Output_interface!H4367)</f>
        <v>0</v>
      </c>
      <c r="E4367" s="304">
        <f>INDEX(Method_calculation!$J$194:$L$217,Output_interface!I4367,Output_interface!H4367)</f>
        <v>0</v>
      </c>
      <c r="G4367" s="1">
        <f>VLOOKUP(A4367+1/48,Interface!$B$118:$D$483,3)</f>
        <v>2</v>
      </c>
      <c r="H4367" s="1">
        <f t="shared" si="382"/>
        <v>1</v>
      </c>
      <c r="I4367" s="1">
        <f t="shared" si="381"/>
        <v>12</v>
      </c>
    </row>
    <row r="4368" spans="1:9" x14ac:dyDescent="0.35">
      <c r="A4368" s="321">
        <f t="shared" ref="A4368:A4431" si="385">+A4367+1/24</f>
        <v>42185.499999989494</v>
      </c>
      <c r="B4368" s="303"/>
      <c r="C4368" s="303">
        <v>4333</v>
      </c>
      <c r="D4368" s="304">
        <f>INDEX(Method_calculation!$J$161:$L$184,Output_interface!I4368,Output_interface!H4368)</f>
        <v>0</v>
      </c>
      <c r="E4368" s="304">
        <f>INDEX(Method_calculation!$J$194:$L$217,Output_interface!I4368,Output_interface!H4368)</f>
        <v>0</v>
      </c>
      <c r="G4368" s="1">
        <f>VLOOKUP(A4368+1/48,Interface!$B$118:$D$483,3)</f>
        <v>2</v>
      </c>
      <c r="H4368" s="1">
        <f t="shared" si="382"/>
        <v>1</v>
      </c>
      <c r="I4368" s="1">
        <f t="shared" si="381"/>
        <v>13</v>
      </c>
    </row>
    <row r="4369" spans="1:9" x14ac:dyDescent="0.35">
      <c r="A4369" s="321">
        <f t="shared" si="385"/>
        <v>42185.541666656158</v>
      </c>
      <c r="B4369" s="303"/>
      <c r="C4369" s="303">
        <v>4334</v>
      </c>
      <c r="D4369" s="304">
        <f>INDEX(Method_calculation!$J$161:$L$184,Output_interface!I4369,Output_interface!H4369)</f>
        <v>0</v>
      </c>
      <c r="E4369" s="304">
        <f>INDEX(Method_calculation!$J$194:$L$217,Output_interface!I4369,Output_interface!H4369)</f>
        <v>0</v>
      </c>
      <c r="G4369" s="1">
        <f>VLOOKUP(A4369+1/48,Interface!$B$118:$D$483,3)</f>
        <v>2</v>
      </c>
      <c r="H4369" s="1">
        <f t="shared" si="382"/>
        <v>1</v>
      </c>
      <c r="I4369" s="1">
        <f t="shared" si="381"/>
        <v>14</v>
      </c>
    </row>
    <row r="4370" spans="1:9" x14ac:dyDescent="0.35">
      <c r="A4370" s="321">
        <f t="shared" si="385"/>
        <v>42185.583333322822</v>
      </c>
      <c r="B4370" s="303"/>
      <c r="C4370" s="303">
        <v>4335</v>
      </c>
      <c r="D4370" s="304">
        <f>INDEX(Method_calculation!$J$161:$L$184,Output_interface!I4370,Output_interface!H4370)</f>
        <v>0</v>
      </c>
      <c r="E4370" s="304">
        <f>INDEX(Method_calculation!$J$194:$L$217,Output_interface!I4370,Output_interface!H4370)</f>
        <v>0</v>
      </c>
      <c r="G4370" s="1">
        <f>VLOOKUP(A4370+1/48,Interface!$B$118:$D$483,3)</f>
        <v>2</v>
      </c>
      <c r="H4370" s="1">
        <f t="shared" si="382"/>
        <v>1</v>
      </c>
      <c r="I4370" s="1">
        <f t="shared" si="381"/>
        <v>15</v>
      </c>
    </row>
    <row r="4371" spans="1:9" x14ac:dyDescent="0.35">
      <c r="A4371" s="321">
        <f t="shared" si="385"/>
        <v>42185.624999989486</v>
      </c>
      <c r="B4371" s="303"/>
      <c r="C4371" s="303">
        <v>4336</v>
      </c>
      <c r="D4371" s="304">
        <f>INDEX(Method_calculation!$J$161:$L$184,Output_interface!I4371,Output_interface!H4371)</f>
        <v>0</v>
      </c>
      <c r="E4371" s="304">
        <f>INDEX(Method_calculation!$J$194:$L$217,Output_interface!I4371,Output_interface!H4371)</f>
        <v>0</v>
      </c>
      <c r="G4371" s="1">
        <f>VLOOKUP(A4371+1/48,Interface!$B$118:$D$483,3)</f>
        <v>2</v>
      </c>
      <c r="H4371" s="1">
        <f t="shared" si="382"/>
        <v>1</v>
      </c>
      <c r="I4371" s="1">
        <f t="shared" si="381"/>
        <v>16</v>
      </c>
    </row>
    <row r="4372" spans="1:9" x14ac:dyDescent="0.35">
      <c r="A4372" s="321">
        <f t="shared" si="385"/>
        <v>42185.66666665615</v>
      </c>
      <c r="B4372" s="303"/>
      <c r="C4372" s="303">
        <v>4337</v>
      </c>
      <c r="D4372" s="304">
        <f>INDEX(Method_calculation!$J$161:$L$184,Output_interface!I4372,Output_interface!H4372)</f>
        <v>0</v>
      </c>
      <c r="E4372" s="304">
        <f>INDEX(Method_calculation!$J$194:$L$217,Output_interface!I4372,Output_interface!H4372)</f>
        <v>0</v>
      </c>
      <c r="G4372" s="1">
        <f>VLOOKUP(A4372+1/48,Interface!$B$118:$D$483,3)</f>
        <v>2</v>
      </c>
      <c r="H4372" s="1">
        <f t="shared" si="382"/>
        <v>1</v>
      </c>
      <c r="I4372" s="1">
        <f t="shared" si="381"/>
        <v>17</v>
      </c>
    </row>
    <row r="4373" spans="1:9" x14ac:dyDescent="0.35">
      <c r="A4373" s="321">
        <f t="shared" si="385"/>
        <v>42185.708333322815</v>
      </c>
      <c r="B4373" s="303"/>
      <c r="C4373" s="303">
        <v>4338</v>
      </c>
      <c r="D4373" s="304">
        <f>INDEX(Method_calculation!$J$161:$L$184,Output_interface!I4373,Output_interface!H4373)</f>
        <v>0</v>
      </c>
      <c r="E4373" s="304">
        <f>INDEX(Method_calculation!$J$194:$L$217,Output_interface!I4373,Output_interface!H4373)</f>
        <v>0</v>
      </c>
      <c r="G4373" s="1">
        <f>VLOOKUP(A4373+1/48,Interface!$B$118:$D$483,3)</f>
        <v>2</v>
      </c>
      <c r="H4373" s="1">
        <f t="shared" si="382"/>
        <v>1</v>
      </c>
      <c r="I4373" s="1">
        <f t="shared" si="381"/>
        <v>18</v>
      </c>
    </row>
    <row r="4374" spans="1:9" x14ac:dyDescent="0.35">
      <c r="A4374" s="321">
        <f t="shared" si="385"/>
        <v>42185.749999989479</v>
      </c>
      <c r="B4374" s="303"/>
      <c r="C4374" s="303">
        <v>4339</v>
      </c>
      <c r="D4374" s="304">
        <f>INDEX(Method_calculation!$J$161:$L$184,Output_interface!I4374,Output_interface!H4374)</f>
        <v>0</v>
      </c>
      <c r="E4374" s="304">
        <f>INDEX(Method_calculation!$J$194:$L$217,Output_interface!I4374,Output_interface!H4374)</f>
        <v>0</v>
      </c>
      <c r="G4374" s="1">
        <f>VLOOKUP(A4374+1/48,Interface!$B$118:$D$483,3)</f>
        <v>2</v>
      </c>
      <c r="H4374" s="1">
        <f t="shared" si="382"/>
        <v>1</v>
      </c>
      <c r="I4374" s="1">
        <f t="shared" si="381"/>
        <v>19</v>
      </c>
    </row>
    <row r="4375" spans="1:9" x14ac:dyDescent="0.35">
      <c r="A4375" s="321">
        <f t="shared" si="385"/>
        <v>42185.791666656143</v>
      </c>
      <c r="B4375" s="303"/>
      <c r="C4375" s="303">
        <v>4340</v>
      </c>
      <c r="D4375" s="304">
        <f>INDEX(Method_calculation!$J$161:$L$184,Output_interface!I4375,Output_interface!H4375)</f>
        <v>0</v>
      </c>
      <c r="E4375" s="304">
        <f>INDEX(Method_calculation!$J$194:$L$217,Output_interface!I4375,Output_interface!H4375)</f>
        <v>0</v>
      </c>
      <c r="G4375" s="1">
        <f>VLOOKUP(A4375+1/48,Interface!$B$118:$D$483,3)</f>
        <v>2</v>
      </c>
      <c r="H4375" s="1">
        <f t="shared" si="382"/>
        <v>1</v>
      </c>
      <c r="I4375" s="1">
        <f t="shared" si="381"/>
        <v>20</v>
      </c>
    </row>
    <row r="4376" spans="1:9" x14ac:dyDescent="0.35">
      <c r="A4376" s="321">
        <f t="shared" si="385"/>
        <v>42185.833333322807</v>
      </c>
      <c r="B4376" s="303"/>
      <c r="C4376" s="303">
        <v>4341</v>
      </c>
      <c r="D4376" s="304">
        <f>INDEX(Method_calculation!$J$161:$L$184,Output_interface!I4376,Output_interface!H4376)</f>
        <v>0</v>
      </c>
      <c r="E4376" s="304">
        <f>INDEX(Method_calculation!$J$194:$L$217,Output_interface!I4376,Output_interface!H4376)</f>
        <v>0</v>
      </c>
      <c r="G4376" s="1">
        <f>VLOOKUP(A4376+1/48,Interface!$B$118:$D$483,3)</f>
        <v>2</v>
      </c>
      <c r="H4376" s="1">
        <f t="shared" si="382"/>
        <v>1</v>
      </c>
      <c r="I4376" s="1">
        <f t="shared" si="381"/>
        <v>21</v>
      </c>
    </row>
    <row r="4377" spans="1:9" x14ac:dyDescent="0.35">
      <c r="A4377" s="321">
        <f t="shared" si="385"/>
        <v>42185.874999989472</v>
      </c>
      <c r="B4377" s="303"/>
      <c r="C4377" s="303">
        <v>4342</v>
      </c>
      <c r="D4377" s="304">
        <f>INDEX(Method_calculation!$J$161:$L$184,Output_interface!I4377,Output_interface!H4377)</f>
        <v>0</v>
      </c>
      <c r="E4377" s="304">
        <f>INDEX(Method_calculation!$J$194:$L$217,Output_interface!I4377,Output_interface!H4377)</f>
        <v>0</v>
      </c>
      <c r="G4377" s="1">
        <f>VLOOKUP(A4377+1/48,Interface!$B$118:$D$483,3)</f>
        <v>2</v>
      </c>
      <c r="H4377" s="1">
        <f t="shared" si="382"/>
        <v>1</v>
      </c>
      <c r="I4377" s="1">
        <f t="shared" si="381"/>
        <v>22</v>
      </c>
    </row>
    <row r="4378" spans="1:9" x14ac:dyDescent="0.35">
      <c r="A4378" s="321">
        <f t="shared" si="385"/>
        <v>42185.916666656136</v>
      </c>
      <c r="B4378" s="303"/>
      <c r="C4378" s="303">
        <v>4343</v>
      </c>
      <c r="D4378" s="304">
        <f>INDEX(Method_calculation!$J$161:$L$184,Output_interface!I4378,Output_interface!H4378)</f>
        <v>0</v>
      </c>
      <c r="E4378" s="304">
        <f>INDEX(Method_calculation!$J$194:$L$217,Output_interface!I4378,Output_interface!H4378)</f>
        <v>0</v>
      </c>
      <c r="G4378" s="1">
        <f>VLOOKUP(A4378+1/48,Interface!$B$118:$D$483,3)</f>
        <v>2</v>
      </c>
      <c r="H4378" s="1">
        <f t="shared" si="382"/>
        <v>1</v>
      </c>
      <c r="I4378" s="1">
        <f t="shared" si="381"/>
        <v>23</v>
      </c>
    </row>
    <row r="4379" spans="1:9" x14ac:dyDescent="0.35">
      <c r="A4379" s="322">
        <f t="shared" si="385"/>
        <v>42185.9583333228</v>
      </c>
      <c r="B4379" s="306"/>
      <c r="C4379" s="306">
        <v>4344</v>
      </c>
      <c r="D4379" s="307">
        <f>INDEX(Method_calculation!$J$161:$L$184,Output_interface!I4379,Output_interface!H4379)</f>
        <v>0</v>
      </c>
      <c r="E4379" s="307">
        <f>INDEX(Method_calculation!$J$194:$L$217,Output_interface!I4379,Output_interface!H4379)</f>
        <v>0</v>
      </c>
      <c r="G4379" s="1">
        <f>VLOOKUP(A4379+1/48,Interface!$B$118:$D$483,3)</f>
        <v>2</v>
      </c>
      <c r="H4379" s="1">
        <f t="shared" si="382"/>
        <v>1</v>
      </c>
      <c r="I4379" s="1">
        <f t="shared" si="381"/>
        <v>24</v>
      </c>
    </row>
    <row r="4380" spans="1:9" x14ac:dyDescent="0.35">
      <c r="A4380" s="299">
        <f t="shared" si="385"/>
        <v>42185.999999989464</v>
      </c>
      <c r="B4380" s="300" t="str">
        <f t="shared" ref="B4380" si="386">INDEX($H$27:$H$29,H4380)</f>
        <v>Workday</v>
      </c>
      <c r="C4380" s="300">
        <v>4345</v>
      </c>
      <c r="D4380" s="301">
        <f>INDEX(Method_calculation!$J$161:$L$184,Output_interface!I4380,Output_interface!H4380)</f>
        <v>0</v>
      </c>
      <c r="E4380" s="301">
        <f>INDEX(Method_calculation!$J$194:$L$217,Output_interface!I4380,Output_interface!H4380)</f>
        <v>0</v>
      </c>
      <c r="G4380" s="1">
        <f>VLOOKUP(A4380+1/48,Interface!$B$118:$D$483,3)</f>
        <v>3</v>
      </c>
      <c r="H4380" s="1">
        <f t="shared" si="382"/>
        <v>1</v>
      </c>
      <c r="I4380" s="1">
        <f t="shared" si="381"/>
        <v>1</v>
      </c>
    </row>
    <row r="4381" spans="1:9" x14ac:dyDescent="0.35">
      <c r="A4381" s="321">
        <f t="shared" si="385"/>
        <v>42186.041666656129</v>
      </c>
      <c r="B4381" s="303"/>
      <c r="C4381" s="303">
        <v>4346</v>
      </c>
      <c r="D4381" s="304">
        <f>INDEX(Method_calculation!$J$161:$L$184,Output_interface!I4381,Output_interface!H4381)</f>
        <v>0</v>
      </c>
      <c r="E4381" s="304">
        <f>INDEX(Method_calculation!$J$194:$L$217,Output_interface!I4381,Output_interface!H4381)</f>
        <v>0</v>
      </c>
      <c r="G4381" s="1">
        <f>VLOOKUP(A4381+1/48,Interface!$B$118:$D$483,3)</f>
        <v>3</v>
      </c>
      <c r="H4381" s="1">
        <f t="shared" si="382"/>
        <v>1</v>
      </c>
      <c r="I4381" s="1">
        <f t="shared" si="381"/>
        <v>2</v>
      </c>
    </row>
    <row r="4382" spans="1:9" x14ac:dyDescent="0.35">
      <c r="A4382" s="321">
        <f t="shared" si="385"/>
        <v>42186.083333322793</v>
      </c>
      <c r="B4382" s="303"/>
      <c r="C4382" s="303">
        <v>4347</v>
      </c>
      <c r="D4382" s="304">
        <f>INDEX(Method_calculation!$J$161:$L$184,Output_interface!I4382,Output_interface!H4382)</f>
        <v>0</v>
      </c>
      <c r="E4382" s="304">
        <f>INDEX(Method_calculation!$J$194:$L$217,Output_interface!I4382,Output_interface!H4382)</f>
        <v>0</v>
      </c>
      <c r="G4382" s="1">
        <f>VLOOKUP(A4382+1/48,Interface!$B$118:$D$483,3)</f>
        <v>3</v>
      </c>
      <c r="H4382" s="1">
        <f t="shared" si="382"/>
        <v>1</v>
      </c>
      <c r="I4382" s="1">
        <f t="shared" si="381"/>
        <v>3</v>
      </c>
    </row>
    <row r="4383" spans="1:9" x14ac:dyDescent="0.35">
      <c r="A4383" s="321">
        <f t="shared" si="385"/>
        <v>42186.124999989457</v>
      </c>
      <c r="B4383" s="303"/>
      <c r="C4383" s="303">
        <v>4348</v>
      </c>
      <c r="D4383" s="304">
        <f>INDEX(Method_calculation!$J$161:$L$184,Output_interface!I4383,Output_interface!H4383)</f>
        <v>0</v>
      </c>
      <c r="E4383" s="304">
        <f>INDEX(Method_calculation!$J$194:$L$217,Output_interface!I4383,Output_interface!H4383)</f>
        <v>0</v>
      </c>
      <c r="G4383" s="1">
        <f>VLOOKUP(A4383+1/48,Interface!$B$118:$D$483,3)</f>
        <v>3</v>
      </c>
      <c r="H4383" s="1">
        <f t="shared" si="382"/>
        <v>1</v>
      </c>
      <c r="I4383" s="1">
        <f t="shared" si="381"/>
        <v>4</v>
      </c>
    </row>
    <row r="4384" spans="1:9" x14ac:dyDescent="0.35">
      <c r="A4384" s="321">
        <f t="shared" si="385"/>
        <v>42186.166666656121</v>
      </c>
      <c r="B4384" s="303"/>
      <c r="C4384" s="303">
        <v>4349</v>
      </c>
      <c r="D4384" s="304">
        <f>INDEX(Method_calculation!$J$161:$L$184,Output_interface!I4384,Output_interface!H4384)</f>
        <v>0</v>
      </c>
      <c r="E4384" s="304">
        <f>INDEX(Method_calculation!$J$194:$L$217,Output_interface!I4384,Output_interface!H4384)</f>
        <v>0</v>
      </c>
      <c r="G4384" s="1">
        <f>VLOOKUP(A4384+1/48,Interface!$B$118:$D$483,3)</f>
        <v>3</v>
      </c>
      <c r="H4384" s="1">
        <f t="shared" si="382"/>
        <v>1</v>
      </c>
      <c r="I4384" s="1">
        <f t="shared" si="381"/>
        <v>5</v>
      </c>
    </row>
    <row r="4385" spans="1:9" x14ac:dyDescent="0.35">
      <c r="A4385" s="321">
        <f t="shared" si="385"/>
        <v>42186.208333322786</v>
      </c>
      <c r="B4385" s="303"/>
      <c r="C4385" s="303">
        <v>4350</v>
      </c>
      <c r="D4385" s="304">
        <f>INDEX(Method_calculation!$J$161:$L$184,Output_interface!I4385,Output_interface!H4385)</f>
        <v>0</v>
      </c>
      <c r="E4385" s="304">
        <f>INDEX(Method_calculation!$J$194:$L$217,Output_interface!I4385,Output_interface!H4385)</f>
        <v>0</v>
      </c>
      <c r="G4385" s="1">
        <f>VLOOKUP(A4385+1/48,Interface!$B$118:$D$483,3)</f>
        <v>3</v>
      </c>
      <c r="H4385" s="1">
        <f t="shared" si="382"/>
        <v>1</v>
      </c>
      <c r="I4385" s="1">
        <f t="shared" si="381"/>
        <v>6</v>
      </c>
    </row>
    <row r="4386" spans="1:9" x14ac:dyDescent="0.35">
      <c r="A4386" s="321">
        <f t="shared" si="385"/>
        <v>42186.24999998945</v>
      </c>
      <c r="B4386" s="303"/>
      <c r="C4386" s="303">
        <v>4351</v>
      </c>
      <c r="D4386" s="304">
        <f>INDEX(Method_calculation!$J$161:$L$184,Output_interface!I4386,Output_interface!H4386)</f>
        <v>0</v>
      </c>
      <c r="E4386" s="304">
        <f>INDEX(Method_calculation!$J$194:$L$217,Output_interface!I4386,Output_interface!H4386)</f>
        <v>0</v>
      </c>
      <c r="G4386" s="1">
        <f>VLOOKUP(A4386+1/48,Interface!$B$118:$D$483,3)</f>
        <v>3</v>
      </c>
      <c r="H4386" s="1">
        <f t="shared" si="382"/>
        <v>1</v>
      </c>
      <c r="I4386" s="1">
        <f t="shared" si="381"/>
        <v>7</v>
      </c>
    </row>
    <row r="4387" spans="1:9" x14ac:dyDescent="0.35">
      <c r="A4387" s="321">
        <f t="shared" si="385"/>
        <v>42186.291666656114</v>
      </c>
      <c r="B4387" s="303"/>
      <c r="C4387" s="303">
        <v>4352</v>
      </c>
      <c r="D4387" s="304">
        <f>INDEX(Method_calculation!$J$161:$L$184,Output_interface!I4387,Output_interface!H4387)</f>
        <v>0</v>
      </c>
      <c r="E4387" s="304">
        <f>INDEX(Method_calculation!$J$194:$L$217,Output_interface!I4387,Output_interface!H4387)</f>
        <v>0</v>
      </c>
      <c r="G4387" s="1">
        <f>VLOOKUP(A4387+1/48,Interface!$B$118:$D$483,3)</f>
        <v>3</v>
      </c>
      <c r="H4387" s="1">
        <f t="shared" si="382"/>
        <v>1</v>
      </c>
      <c r="I4387" s="1">
        <f t="shared" si="381"/>
        <v>8</v>
      </c>
    </row>
    <row r="4388" spans="1:9" x14ac:dyDescent="0.35">
      <c r="A4388" s="321">
        <f t="shared" si="385"/>
        <v>42186.333333322778</v>
      </c>
      <c r="B4388" s="303"/>
      <c r="C4388" s="303">
        <v>4353</v>
      </c>
      <c r="D4388" s="304">
        <f>INDEX(Method_calculation!$J$161:$L$184,Output_interface!I4388,Output_interface!H4388)</f>
        <v>0</v>
      </c>
      <c r="E4388" s="304">
        <f>INDEX(Method_calculation!$J$194:$L$217,Output_interface!I4388,Output_interface!H4388)</f>
        <v>0</v>
      </c>
      <c r="G4388" s="1">
        <f>VLOOKUP(A4388+1/48,Interface!$B$118:$D$483,3)</f>
        <v>3</v>
      </c>
      <c r="H4388" s="1">
        <f t="shared" si="382"/>
        <v>1</v>
      </c>
      <c r="I4388" s="1">
        <f t="shared" ref="I4388:I4451" si="387">MOD(C4388-1,24)+1</f>
        <v>9</v>
      </c>
    </row>
    <row r="4389" spans="1:9" x14ac:dyDescent="0.35">
      <c r="A4389" s="321">
        <f t="shared" si="385"/>
        <v>42186.374999989443</v>
      </c>
      <c r="B4389" s="303"/>
      <c r="C4389" s="303">
        <v>4354</v>
      </c>
      <c r="D4389" s="304">
        <f>INDEX(Method_calculation!$J$161:$L$184,Output_interface!I4389,Output_interface!H4389)</f>
        <v>0</v>
      </c>
      <c r="E4389" s="304">
        <f>INDEX(Method_calculation!$J$194:$L$217,Output_interface!I4389,Output_interface!H4389)</f>
        <v>0</v>
      </c>
      <c r="G4389" s="1">
        <f>VLOOKUP(A4389+1/48,Interface!$B$118:$D$483,3)</f>
        <v>3</v>
      </c>
      <c r="H4389" s="1">
        <f t="shared" ref="H4389:H4452" si="388">IF(G4389=7,3,IF(G4389=6,2,1))</f>
        <v>1</v>
      </c>
      <c r="I4389" s="1">
        <f t="shared" si="387"/>
        <v>10</v>
      </c>
    </row>
    <row r="4390" spans="1:9" x14ac:dyDescent="0.35">
      <c r="A4390" s="321">
        <f t="shared" si="385"/>
        <v>42186.416666656107</v>
      </c>
      <c r="B4390" s="303"/>
      <c r="C4390" s="303">
        <v>4355</v>
      </c>
      <c r="D4390" s="304">
        <f>INDEX(Method_calculation!$J$161:$L$184,Output_interface!I4390,Output_interface!H4390)</f>
        <v>0</v>
      </c>
      <c r="E4390" s="304">
        <f>INDEX(Method_calculation!$J$194:$L$217,Output_interface!I4390,Output_interface!H4390)</f>
        <v>0</v>
      </c>
      <c r="G4390" s="1">
        <f>VLOOKUP(A4390+1/48,Interface!$B$118:$D$483,3)</f>
        <v>3</v>
      </c>
      <c r="H4390" s="1">
        <f t="shared" si="388"/>
        <v>1</v>
      </c>
      <c r="I4390" s="1">
        <f t="shared" si="387"/>
        <v>11</v>
      </c>
    </row>
    <row r="4391" spans="1:9" x14ac:dyDescent="0.35">
      <c r="A4391" s="321">
        <f t="shared" si="385"/>
        <v>42186.458333322771</v>
      </c>
      <c r="B4391" s="303"/>
      <c r="C4391" s="303">
        <v>4356</v>
      </c>
      <c r="D4391" s="304">
        <f>INDEX(Method_calculation!$J$161:$L$184,Output_interface!I4391,Output_interface!H4391)</f>
        <v>0</v>
      </c>
      <c r="E4391" s="304">
        <f>INDEX(Method_calculation!$J$194:$L$217,Output_interface!I4391,Output_interface!H4391)</f>
        <v>0</v>
      </c>
      <c r="G4391" s="1">
        <f>VLOOKUP(A4391+1/48,Interface!$B$118:$D$483,3)</f>
        <v>3</v>
      </c>
      <c r="H4391" s="1">
        <f t="shared" si="388"/>
        <v>1</v>
      </c>
      <c r="I4391" s="1">
        <f t="shared" si="387"/>
        <v>12</v>
      </c>
    </row>
    <row r="4392" spans="1:9" x14ac:dyDescent="0.35">
      <c r="A4392" s="321">
        <f t="shared" si="385"/>
        <v>42186.499999989435</v>
      </c>
      <c r="B4392" s="303"/>
      <c r="C4392" s="303">
        <v>4357</v>
      </c>
      <c r="D4392" s="304">
        <f>INDEX(Method_calculation!$J$161:$L$184,Output_interface!I4392,Output_interface!H4392)</f>
        <v>0</v>
      </c>
      <c r="E4392" s="304">
        <f>INDEX(Method_calculation!$J$194:$L$217,Output_interface!I4392,Output_interface!H4392)</f>
        <v>0</v>
      </c>
      <c r="G4392" s="1">
        <f>VLOOKUP(A4392+1/48,Interface!$B$118:$D$483,3)</f>
        <v>3</v>
      </c>
      <c r="H4392" s="1">
        <f t="shared" si="388"/>
        <v>1</v>
      </c>
      <c r="I4392" s="1">
        <f t="shared" si="387"/>
        <v>13</v>
      </c>
    </row>
    <row r="4393" spans="1:9" x14ac:dyDescent="0.35">
      <c r="A4393" s="321">
        <f t="shared" si="385"/>
        <v>42186.5416666561</v>
      </c>
      <c r="B4393" s="303"/>
      <c r="C4393" s="303">
        <v>4358</v>
      </c>
      <c r="D4393" s="304">
        <f>INDEX(Method_calculation!$J$161:$L$184,Output_interface!I4393,Output_interface!H4393)</f>
        <v>0</v>
      </c>
      <c r="E4393" s="304">
        <f>INDEX(Method_calculation!$J$194:$L$217,Output_interface!I4393,Output_interface!H4393)</f>
        <v>0</v>
      </c>
      <c r="G4393" s="1">
        <f>VLOOKUP(A4393+1/48,Interface!$B$118:$D$483,3)</f>
        <v>3</v>
      </c>
      <c r="H4393" s="1">
        <f t="shared" si="388"/>
        <v>1</v>
      </c>
      <c r="I4393" s="1">
        <f t="shared" si="387"/>
        <v>14</v>
      </c>
    </row>
    <row r="4394" spans="1:9" x14ac:dyDescent="0.35">
      <c r="A4394" s="321">
        <f t="shared" si="385"/>
        <v>42186.583333322764</v>
      </c>
      <c r="B4394" s="303"/>
      <c r="C4394" s="303">
        <v>4359</v>
      </c>
      <c r="D4394" s="304">
        <f>INDEX(Method_calculation!$J$161:$L$184,Output_interface!I4394,Output_interface!H4394)</f>
        <v>0</v>
      </c>
      <c r="E4394" s="304">
        <f>INDEX(Method_calculation!$J$194:$L$217,Output_interface!I4394,Output_interface!H4394)</f>
        <v>0</v>
      </c>
      <c r="G4394" s="1">
        <f>VLOOKUP(A4394+1/48,Interface!$B$118:$D$483,3)</f>
        <v>3</v>
      </c>
      <c r="H4394" s="1">
        <f t="shared" si="388"/>
        <v>1</v>
      </c>
      <c r="I4394" s="1">
        <f t="shared" si="387"/>
        <v>15</v>
      </c>
    </row>
    <row r="4395" spans="1:9" x14ac:dyDescent="0.35">
      <c r="A4395" s="321">
        <f t="shared" si="385"/>
        <v>42186.624999989428</v>
      </c>
      <c r="B4395" s="303"/>
      <c r="C4395" s="303">
        <v>4360</v>
      </c>
      <c r="D4395" s="304">
        <f>INDEX(Method_calculation!$J$161:$L$184,Output_interface!I4395,Output_interface!H4395)</f>
        <v>0</v>
      </c>
      <c r="E4395" s="304">
        <f>INDEX(Method_calculation!$J$194:$L$217,Output_interface!I4395,Output_interface!H4395)</f>
        <v>0</v>
      </c>
      <c r="G4395" s="1">
        <f>VLOOKUP(A4395+1/48,Interface!$B$118:$D$483,3)</f>
        <v>3</v>
      </c>
      <c r="H4395" s="1">
        <f t="shared" si="388"/>
        <v>1</v>
      </c>
      <c r="I4395" s="1">
        <f t="shared" si="387"/>
        <v>16</v>
      </c>
    </row>
    <row r="4396" spans="1:9" x14ac:dyDescent="0.35">
      <c r="A4396" s="321">
        <f t="shared" si="385"/>
        <v>42186.666666656092</v>
      </c>
      <c r="B4396" s="303"/>
      <c r="C4396" s="303">
        <v>4361</v>
      </c>
      <c r="D4396" s="304">
        <f>INDEX(Method_calculation!$J$161:$L$184,Output_interface!I4396,Output_interface!H4396)</f>
        <v>0</v>
      </c>
      <c r="E4396" s="304">
        <f>INDEX(Method_calculation!$J$194:$L$217,Output_interface!I4396,Output_interface!H4396)</f>
        <v>0</v>
      </c>
      <c r="G4396" s="1">
        <f>VLOOKUP(A4396+1/48,Interface!$B$118:$D$483,3)</f>
        <v>3</v>
      </c>
      <c r="H4396" s="1">
        <f t="shared" si="388"/>
        <v>1</v>
      </c>
      <c r="I4396" s="1">
        <f t="shared" si="387"/>
        <v>17</v>
      </c>
    </row>
    <row r="4397" spans="1:9" x14ac:dyDescent="0.35">
      <c r="A4397" s="321">
        <f t="shared" si="385"/>
        <v>42186.708333322757</v>
      </c>
      <c r="B4397" s="303"/>
      <c r="C4397" s="303">
        <v>4362</v>
      </c>
      <c r="D4397" s="304">
        <f>INDEX(Method_calculation!$J$161:$L$184,Output_interface!I4397,Output_interface!H4397)</f>
        <v>0</v>
      </c>
      <c r="E4397" s="304">
        <f>INDEX(Method_calculation!$J$194:$L$217,Output_interface!I4397,Output_interface!H4397)</f>
        <v>0</v>
      </c>
      <c r="G4397" s="1">
        <f>VLOOKUP(A4397+1/48,Interface!$B$118:$D$483,3)</f>
        <v>3</v>
      </c>
      <c r="H4397" s="1">
        <f t="shared" si="388"/>
        <v>1</v>
      </c>
      <c r="I4397" s="1">
        <f t="shared" si="387"/>
        <v>18</v>
      </c>
    </row>
    <row r="4398" spans="1:9" x14ac:dyDescent="0.35">
      <c r="A4398" s="321">
        <f t="shared" si="385"/>
        <v>42186.749999989421</v>
      </c>
      <c r="B4398" s="303"/>
      <c r="C4398" s="303">
        <v>4363</v>
      </c>
      <c r="D4398" s="304">
        <f>INDEX(Method_calculation!$J$161:$L$184,Output_interface!I4398,Output_interface!H4398)</f>
        <v>0</v>
      </c>
      <c r="E4398" s="304">
        <f>INDEX(Method_calculation!$J$194:$L$217,Output_interface!I4398,Output_interface!H4398)</f>
        <v>0</v>
      </c>
      <c r="G4398" s="1">
        <f>VLOOKUP(A4398+1/48,Interface!$B$118:$D$483,3)</f>
        <v>3</v>
      </c>
      <c r="H4398" s="1">
        <f t="shared" si="388"/>
        <v>1</v>
      </c>
      <c r="I4398" s="1">
        <f t="shared" si="387"/>
        <v>19</v>
      </c>
    </row>
    <row r="4399" spans="1:9" x14ac:dyDescent="0.35">
      <c r="A4399" s="321">
        <f t="shared" si="385"/>
        <v>42186.791666656085</v>
      </c>
      <c r="B4399" s="303"/>
      <c r="C4399" s="303">
        <v>4364</v>
      </c>
      <c r="D4399" s="304">
        <f>INDEX(Method_calculation!$J$161:$L$184,Output_interface!I4399,Output_interface!H4399)</f>
        <v>0</v>
      </c>
      <c r="E4399" s="304">
        <f>INDEX(Method_calculation!$J$194:$L$217,Output_interface!I4399,Output_interface!H4399)</f>
        <v>0</v>
      </c>
      <c r="G4399" s="1">
        <f>VLOOKUP(A4399+1/48,Interface!$B$118:$D$483,3)</f>
        <v>3</v>
      </c>
      <c r="H4399" s="1">
        <f t="shared" si="388"/>
        <v>1</v>
      </c>
      <c r="I4399" s="1">
        <f t="shared" si="387"/>
        <v>20</v>
      </c>
    </row>
    <row r="4400" spans="1:9" x14ac:dyDescent="0.35">
      <c r="A4400" s="321">
        <f t="shared" si="385"/>
        <v>42186.833333322749</v>
      </c>
      <c r="B4400" s="303"/>
      <c r="C4400" s="303">
        <v>4365</v>
      </c>
      <c r="D4400" s="304">
        <f>INDEX(Method_calculation!$J$161:$L$184,Output_interface!I4400,Output_interface!H4400)</f>
        <v>0</v>
      </c>
      <c r="E4400" s="304">
        <f>INDEX(Method_calculation!$J$194:$L$217,Output_interface!I4400,Output_interface!H4400)</f>
        <v>0</v>
      </c>
      <c r="G4400" s="1">
        <f>VLOOKUP(A4400+1/48,Interface!$B$118:$D$483,3)</f>
        <v>3</v>
      </c>
      <c r="H4400" s="1">
        <f t="shared" si="388"/>
        <v>1</v>
      </c>
      <c r="I4400" s="1">
        <f t="shared" si="387"/>
        <v>21</v>
      </c>
    </row>
    <row r="4401" spans="1:9" x14ac:dyDescent="0.35">
      <c r="A4401" s="321">
        <f t="shared" si="385"/>
        <v>42186.874999989413</v>
      </c>
      <c r="B4401" s="303"/>
      <c r="C4401" s="303">
        <v>4366</v>
      </c>
      <c r="D4401" s="304">
        <f>INDEX(Method_calculation!$J$161:$L$184,Output_interface!I4401,Output_interface!H4401)</f>
        <v>0</v>
      </c>
      <c r="E4401" s="304">
        <f>INDEX(Method_calculation!$J$194:$L$217,Output_interface!I4401,Output_interface!H4401)</f>
        <v>0</v>
      </c>
      <c r="G4401" s="1">
        <f>VLOOKUP(A4401+1/48,Interface!$B$118:$D$483,3)</f>
        <v>3</v>
      </c>
      <c r="H4401" s="1">
        <f t="shared" si="388"/>
        <v>1</v>
      </c>
      <c r="I4401" s="1">
        <f t="shared" si="387"/>
        <v>22</v>
      </c>
    </row>
    <row r="4402" spans="1:9" x14ac:dyDescent="0.35">
      <c r="A4402" s="321">
        <f t="shared" si="385"/>
        <v>42186.916666656078</v>
      </c>
      <c r="B4402" s="303"/>
      <c r="C4402" s="303">
        <v>4367</v>
      </c>
      <c r="D4402" s="304">
        <f>INDEX(Method_calculation!$J$161:$L$184,Output_interface!I4402,Output_interface!H4402)</f>
        <v>0</v>
      </c>
      <c r="E4402" s="304">
        <f>INDEX(Method_calculation!$J$194:$L$217,Output_interface!I4402,Output_interface!H4402)</f>
        <v>0</v>
      </c>
      <c r="G4402" s="1">
        <f>VLOOKUP(A4402+1/48,Interface!$B$118:$D$483,3)</f>
        <v>3</v>
      </c>
      <c r="H4402" s="1">
        <f t="shared" si="388"/>
        <v>1</v>
      </c>
      <c r="I4402" s="1">
        <f t="shared" si="387"/>
        <v>23</v>
      </c>
    </row>
    <row r="4403" spans="1:9" x14ac:dyDescent="0.35">
      <c r="A4403" s="322">
        <f t="shared" si="385"/>
        <v>42186.958333322742</v>
      </c>
      <c r="B4403" s="306"/>
      <c r="C4403" s="306">
        <v>4368</v>
      </c>
      <c r="D4403" s="307">
        <f>INDEX(Method_calculation!$J$161:$L$184,Output_interface!I4403,Output_interface!H4403)</f>
        <v>0</v>
      </c>
      <c r="E4403" s="307">
        <f>INDEX(Method_calculation!$J$194:$L$217,Output_interface!I4403,Output_interface!H4403)</f>
        <v>0</v>
      </c>
      <c r="G4403" s="1">
        <f>VLOOKUP(A4403+1/48,Interface!$B$118:$D$483,3)</f>
        <v>3</v>
      </c>
      <c r="H4403" s="1">
        <f t="shared" si="388"/>
        <v>1</v>
      </c>
      <c r="I4403" s="1">
        <f t="shared" si="387"/>
        <v>24</v>
      </c>
    </row>
    <row r="4404" spans="1:9" x14ac:dyDescent="0.35">
      <c r="A4404" s="299">
        <f t="shared" si="385"/>
        <v>42186.999999989406</v>
      </c>
      <c r="B4404" s="300" t="str">
        <f t="shared" ref="B4404" si="389">INDEX($H$27:$H$29,H4404)</f>
        <v>Workday</v>
      </c>
      <c r="C4404" s="300">
        <v>4369</v>
      </c>
      <c r="D4404" s="301">
        <f>INDEX(Method_calculation!$J$161:$L$184,Output_interface!I4404,Output_interface!H4404)</f>
        <v>0</v>
      </c>
      <c r="E4404" s="301">
        <f>INDEX(Method_calculation!$J$194:$L$217,Output_interface!I4404,Output_interface!H4404)</f>
        <v>0</v>
      </c>
      <c r="G4404" s="1">
        <f>VLOOKUP(A4404+1/48,Interface!$B$118:$D$483,3)</f>
        <v>4</v>
      </c>
      <c r="H4404" s="1">
        <f t="shared" si="388"/>
        <v>1</v>
      </c>
      <c r="I4404" s="1">
        <f t="shared" si="387"/>
        <v>1</v>
      </c>
    </row>
    <row r="4405" spans="1:9" x14ac:dyDescent="0.35">
      <c r="A4405" s="321">
        <f t="shared" si="385"/>
        <v>42187.04166665607</v>
      </c>
      <c r="B4405" s="303"/>
      <c r="C4405" s="303">
        <v>4370</v>
      </c>
      <c r="D4405" s="304">
        <f>INDEX(Method_calculation!$J$161:$L$184,Output_interface!I4405,Output_interface!H4405)</f>
        <v>0</v>
      </c>
      <c r="E4405" s="304">
        <f>INDEX(Method_calculation!$J$194:$L$217,Output_interface!I4405,Output_interface!H4405)</f>
        <v>0</v>
      </c>
      <c r="G4405" s="1">
        <f>VLOOKUP(A4405+1/48,Interface!$B$118:$D$483,3)</f>
        <v>4</v>
      </c>
      <c r="H4405" s="1">
        <f t="shared" si="388"/>
        <v>1</v>
      </c>
      <c r="I4405" s="1">
        <f t="shared" si="387"/>
        <v>2</v>
      </c>
    </row>
    <row r="4406" spans="1:9" x14ac:dyDescent="0.35">
      <c r="A4406" s="321">
        <f t="shared" si="385"/>
        <v>42187.083333322735</v>
      </c>
      <c r="B4406" s="303"/>
      <c r="C4406" s="303">
        <v>4371</v>
      </c>
      <c r="D4406" s="304">
        <f>INDEX(Method_calculation!$J$161:$L$184,Output_interface!I4406,Output_interface!H4406)</f>
        <v>0</v>
      </c>
      <c r="E4406" s="304">
        <f>INDEX(Method_calculation!$J$194:$L$217,Output_interface!I4406,Output_interface!H4406)</f>
        <v>0</v>
      </c>
      <c r="G4406" s="1">
        <f>VLOOKUP(A4406+1/48,Interface!$B$118:$D$483,3)</f>
        <v>4</v>
      </c>
      <c r="H4406" s="1">
        <f t="shared" si="388"/>
        <v>1</v>
      </c>
      <c r="I4406" s="1">
        <f t="shared" si="387"/>
        <v>3</v>
      </c>
    </row>
    <row r="4407" spans="1:9" x14ac:dyDescent="0.35">
      <c r="A4407" s="321">
        <f t="shared" si="385"/>
        <v>42187.124999989399</v>
      </c>
      <c r="B4407" s="303"/>
      <c r="C4407" s="303">
        <v>4372</v>
      </c>
      <c r="D4407" s="304">
        <f>INDEX(Method_calculation!$J$161:$L$184,Output_interface!I4407,Output_interface!H4407)</f>
        <v>0</v>
      </c>
      <c r="E4407" s="304">
        <f>INDEX(Method_calculation!$J$194:$L$217,Output_interface!I4407,Output_interface!H4407)</f>
        <v>0</v>
      </c>
      <c r="G4407" s="1">
        <f>VLOOKUP(A4407+1/48,Interface!$B$118:$D$483,3)</f>
        <v>4</v>
      </c>
      <c r="H4407" s="1">
        <f t="shared" si="388"/>
        <v>1</v>
      </c>
      <c r="I4407" s="1">
        <f t="shared" si="387"/>
        <v>4</v>
      </c>
    </row>
    <row r="4408" spans="1:9" x14ac:dyDescent="0.35">
      <c r="A4408" s="321">
        <f t="shared" si="385"/>
        <v>42187.166666656063</v>
      </c>
      <c r="B4408" s="303"/>
      <c r="C4408" s="303">
        <v>4373</v>
      </c>
      <c r="D4408" s="304">
        <f>INDEX(Method_calculation!$J$161:$L$184,Output_interface!I4408,Output_interface!H4408)</f>
        <v>0</v>
      </c>
      <c r="E4408" s="304">
        <f>INDEX(Method_calculation!$J$194:$L$217,Output_interface!I4408,Output_interface!H4408)</f>
        <v>0</v>
      </c>
      <c r="G4408" s="1">
        <f>VLOOKUP(A4408+1/48,Interface!$B$118:$D$483,3)</f>
        <v>4</v>
      </c>
      <c r="H4408" s="1">
        <f t="shared" si="388"/>
        <v>1</v>
      </c>
      <c r="I4408" s="1">
        <f t="shared" si="387"/>
        <v>5</v>
      </c>
    </row>
    <row r="4409" spans="1:9" x14ac:dyDescent="0.35">
      <c r="A4409" s="321">
        <f t="shared" si="385"/>
        <v>42187.208333322727</v>
      </c>
      <c r="B4409" s="303"/>
      <c r="C4409" s="303">
        <v>4374</v>
      </c>
      <c r="D4409" s="304">
        <f>INDEX(Method_calculation!$J$161:$L$184,Output_interface!I4409,Output_interface!H4409)</f>
        <v>0</v>
      </c>
      <c r="E4409" s="304">
        <f>INDEX(Method_calculation!$J$194:$L$217,Output_interface!I4409,Output_interface!H4409)</f>
        <v>0</v>
      </c>
      <c r="G4409" s="1">
        <f>VLOOKUP(A4409+1/48,Interface!$B$118:$D$483,3)</f>
        <v>4</v>
      </c>
      <c r="H4409" s="1">
        <f t="shared" si="388"/>
        <v>1</v>
      </c>
      <c r="I4409" s="1">
        <f t="shared" si="387"/>
        <v>6</v>
      </c>
    </row>
    <row r="4410" spans="1:9" x14ac:dyDescent="0.35">
      <c r="A4410" s="321">
        <f t="shared" si="385"/>
        <v>42187.249999989392</v>
      </c>
      <c r="B4410" s="303"/>
      <c r="C4410" s="303">
        <v>4375</v>
      </c>
      <c r="D4410" s="304">
        <f>INDEX(Method_calculation!$J$161:$L$184,Output_interface!I4410,Output_interface!H4410)</f>
        <v>0</v>
      </c>
      <c r="E4410" s="304">
        <f>INDEX(Method_calculation!$J$194:$L$217,Output_interface!I4410,Output_interface!H4410)</f>
        <v>0</v>
      </c>
      <c r="G4410" s="1">
        <f>VLOOKUP(A4410+1/48,Interface!$B$118:$D$483,3)</f>
        <v>4</v>
      </c>
      <c r="H4410" s="1">
        <f t="shared" si="388"/>
        <v>1</v>
      </c>
      <c r="I4410" s="1">
        <f t="shared" si="387"/>
        <v>7</v>
      </c>
    </row>
    <row r="4411" spans="1:9" x14ac:dyDescent="0.35">
      <c r="A4411" s="321">
        <f t="shared" si="385"/>
        <v>42187.291666656056</v>
      </c>
      <c r="B4411" s="303"/>
      <c r="C4411" s="303">
        <v>4376</v>
      </c>
      <c r="D4411" s="304">
        <f>INDEX(Method_calculation!$J$161:$L$184,Output_interface!I4411,Output_interface!H4411)</f>
        <v>0</v>
      </c>
      <c r="E4411" s="304">
        <f>INDEX(Method_calculation!$J$194:$L$217,Output_interface!I4411,Output_interface!H4411)</f>
        <v>0</v>
      </c>
      <c r="G4411" s="1">
        <f>VLOOKUP(A4411+1/48,Interface!$B$118:$D$483,3)</f>
        <v>4</v>
      </c>
      <c r="H4411" s="1">
        <f t="shared" si="388"/>
        <v>1</v>
      </c>
      <c r="I4411" s="1">
        <f t="shared" si="387"/>
        <v>8</v>
      </c>
    </row>
    <row r="4412" spans="1:9" x14ac:dyDescent="0.35">
      <c r="A4412" s="321">
        <f t="shared" si="385"/>
        <v>42187.33333332272</v>
      </c>
      <c r="B4412" s="303"/>
      <c r="C4412" s="303">
        <v>4377</v>
      </c>
      <c r="D4412" s="304">
        <f>INDEX(Method_calculation!$J$161:$L$184,Output_interface!I4412,Output_interface!H4412)</f>
        <v>0</v>
      </c>
      <c r="E4412" s="304">
        <f>INDEX(Method_calculation!$J$194:$L$217,Output_interface!I4412,Output_interface!H4412)</f>
        <v>0</v>
      </c>
      <c r="G4412" s="1">
        <f>VLOOKUP(A4412+1/48,Interface!$B$118:$D$483,3)</f>
        <v>4</v>
      </c>
      <c r="H4412" s="1">
        <f t="shared" si="388"/>
        <v>1</v>
      </c>
      <c r="I4412" s="1">
        <f t="shared" si="387"/>
        <v>9</v>
      </c>
    </row>
    <row r="4413" spans="1:9" x14ac:dyDescent="0.35">
      <c r="A4413" s="321">
        <f t="shared" si="385"/>
        <v>42187.374999989384</v>
      </c>
      <c r="B4413" s="303"/>
      <c r="C4413" s="303">
        <v>4378</v>
      </c>
      <c r="D4413" s="304">
        <f>INDEX(Method_calculation!$J$161:$L$184,Output_interface!I4413,Output_interface!H4413)</f>
        <v>0</v>
      </c>
      <c r="E4413" s="304">
        <f>INDEX(Method_calculation!$J$194:$L$217,Output_interface!I4413,Output_interface!H4413)</f>
        <v>0</v>
      </c>
      <c r="G4413" s="1">
        <f>VLOOKUP(A4413+1/48,Interface!$B$118:$D$483,3)</f>
        <v>4</v>
      </c>
      <c r="H4413" s="1">
        <f t="shared" si="388"/>
        <v>1</v>
      </c>
      <c r="I4413" s="1">
        <f t="shared" si="387"/>
        <v>10</v>
      </c>
    </row>
    <row r="4414" spans="1:9" x14ac:dyDescent="0.35">
      <c r="A4414" s="321">
        <f t="shared" si="385"/>
        <v>42187.416666656049</v>
      </c>
      <c r="B4414" s="303"/>
      <c r="C4414" s="303">
        <v>4379</v>
      </c>
      <c r="D4414" s="304">
        <f>INDEX(Method_calculation!$J$161:$L$184,Output_interface!I4414,Output_interface!H4414)</f>
        <v>0</v>
      </c>
      <c r="E4414" s="304">
        <f>INDEX(Method_calculation!$J$194:$L$217,Output_interface!I4414,Output_interface!H4414)</f>
        <v>0</v>
      </c>
      <c r="G4414" s="1">
        <f>VLOOKUP(A4414+1/48,Interface!$B$118:$D$483,3)</f>
        <v>4</v>
      </c>
      <c r="H4414" s="1">
        <f t="shared" si="388"/>
        <v>1</v>
      </c>
      <c r="I4414" s="1">
        <f t="shared" si="387"/>
        <v>11</v>
      </c>
    </row>
    <row r="4415" spans="1:9" x14ac:dyDescent="0.35">
      <c r="A4415" s="321">
        <f t="shared" si="385"/>
        <v>42187.458333322713</v>
      </c>
      <c r="B4415" s="303"/>
      <c r="C4415" s="303">
        <v>4380</v>
      </c>
      <c r="D4415" s="304">
        <f>INDEX(Method_calculation!$J$161:$L$184,Output_interface!I4415,Output_interface!H4415)</f>
        <v>0</v>
      </c>
      <c r="E4415" s="304">
        <f>INDEX(Method_calculation!$J$194:$L$217,Output_interface!I4415,Output_interface!H4415)</f>
        <v>0</v>
      </c>
      <c r="G4415" s="1">
        <f>VLOOKUP(A4415+1/48,Interface!$B$118:$D$483,3)</f>
        <v>4</v>
      </c>
      <c r="H4415" s="1">
        <f t="shared" si="388"/>
        <v>1</v>
      </c>
      <c r="I4415" s="1">
        <f t="shared" si="387"/>
        <v>12</v>
      </c>
    </row>
    <row r="4416" spans="1:9" x14ac:dyDescent="0.35">
      <c r="A4416" s="321">
        <f t="shared" si="385"/>
        <v>42187.499999989377</v>
      </c>
      <c r="B4416" s="303"/>
      <c r="C4416" s="303">
        <v>4381</v>
      </c>
      <c r="D4416" s="304">
        <f>INDEX(Method_calculation!$J$161:$L$184,Output_interface!I4416,Output_interface!H4416)</f>
        <v>0</v>
      </c>
      <c r="E4416" s="304">
        <f>INDEX(Method_calculation!$J$194:$L$217,Output_interface!I4416,Output_interface!H4416)</f>
        <v>0</v>
      </c>
      <c r="G4416" s="1">
        <f>VLOOKUP(A4416+1/48,Interface!$B$118:$D$483,3)</f>
        <v>4</v>
      </c>
      <c r="H4416" s="1">
        <f t="shared" si="388"/>
        <v>1</v>
      </c>
      <c r="I4416" s="1">
        <f t="shared" si="387"/>
        <v>13</v>
      </c>
    </row>
    <row r="4417" spans="1:9" x14ac:dyDescent="0.35">
      <c r="A4417" s="321">
        <f t="shared" si="385"/>
        <v>42187.541666656041</v>
      </c>
      <c r="B4417" s="303"/>
      <c r="C4417" s="303">
        <v>4382</v>
      </c>
      <c r="D4417" s="304">
        <f>INDEX(Method_calculation!$J$161:$L$184,Output_interface!I4417,Output_interface!H4417)</f>
        <v>0</v>
      </c>
      <c r="E4417" s="304">
        <f>INDEX(Method_calculation!$J$194:$L$217,Output_interface!I4417,Output_interface!H4417)</f>
        <v>0</v>
      </c>
      <c r="G4417" s="1">
        <f>VLOOKUP(A4417+1/48,Interface!$B$118:$D$483,3)</f>
        <v>4</v>
      </c>
      <c r="H4417" s="1">
        <f t="shared" si="388"/>
        <v>1</v>
      </c>
      <c r="I4417" s="1">
        <f t="shared" si="387"/>
        <v>14</v>
      </c>
    </row>
    <row r="4418" spans="1:9" x14ac:dyDescent="0.35">
      <c r="A4418" s="321">
        <f t="shared" si="385"/>
        <v>42187.583333322706</v>
      </c>
      <c r="B4418" s="303"/>
      <c r="C4418" s="303">
        <v>4383</v>
      </c>
      <c r="D4418" s="304">
        <f>INDEX(Method_calculation!$J$161:$L$184,Output_interface!I4418,Output_interface!H4418)</f>
        <v>0</v>
      </c>
      <c r="E4418" s="304">
        <f>INDEX(Method_calculation!$J$194:$L$217,Output_interface!I4418,Output_interface!H4418)</f>
        <v>0</v>
      </c>
      <c r="G4418" s="1">
        <f>VLOOKUP(A4418+1/48,Interface!$B$118:$D$483,3)</f>
        <v>4</v>
      </c>
      <c r="H4418" s="1">
        <f t="shared" si="388"/>
        <v>1</v>
      </c>
      <c r="I4418" s="1">
        <f t="shared" si="387"/>
        <v>15</v>
      </c>
    </row>
    <row r="4419" spans="1:9" x14ac:dyDescent="0.35">
      <c r="A4419" s="321">
        <f t="shared" si="385"/>
        <v>42187.62499998937</v>
      </c>
      <c r="B4419" s="303"/>
      <c r="C4419" s="303">
        <v>4384</v>
      </c>
      <c r="D4419" s="304">
        <f>INDEX(Method_calculation!$J$161:$L$184,Output_interface!I4419,Output_interface!H4419)</f>
        <v>0</v>
      </c>
      <c r="E4419" s="304">
        <f>INDEX(Method_calculation!$J$194:$L$217,Output_interface!I4419,Output_interface!H4419)</f>
        <v>0</v>
      </c>
      <c r="G4419" s="1">
        <f>VLOOKUP(A4419+1/48,Interface!$B$118:$D$483,3)</f>
        <v>4</v>
      </c>
      <c r="H4419" s="1">
        <f t="shared" si="388"/>
        <v>1</v>
      </c>
      <c r="I4419" s="1">
        <f t="shared" si="387"/>
        <v>16</v>
      </c>
    </row>
    <row r="4420" spans="1:9" x14ac:dyDescent="0.35">
      <c r="A4420" s="321">
        <f t="shared" si="385"/>
        <v>42187.666666656034</v>
      </c>
      <c r="B4420" s="303"/>
      <c r="C4420" s="303">
        <v>4385</v>
      </c>
      <c r="D4420" s="304">
        <f>INDEX(Method_calculation!$J$161:$L$184,Output_interface!I4420,Output_interface!H4420)</f>
        <v>0</v>
      </c>
      <c r="E4420" s="304">
        <f>INDEX(Method_calculation!$J$194:$L$217,Output_interface!I4420,Output_interface!H4420)</f>
        <v>0</v>
      </c>
      <c r="G4420" s="1">
        <f>VLOOKUP(A4420+1/48,Interface!$B$118:$D$483,3)</f>
        <v>4</v>
      </c>
      <c r="H4420" s="1">
        <f t="shared" si="388"/>
        <v>1</v>
      </c>
      <c r="I4420" s="1">
        <f t="shared" si="387"/>
        <v>17</v>
      </c>
    </row>
    <row r="4421" spans="1:9" x14ac:dyDescent="0.35">
      <c r="A4421" s="321">
        <f t="shared" si="385"/>
        <v>42187.708333322698</v>
      </c>
      <c r="B4421" s="303"/>
      <c r="C4421" s="303">
        <v>4386</v>
      </c>
      <c r="D4421" s="304">
        <f>INDEX(Method_calculation!$J$161:$L$184,Output_interface!I4421,Output_interface!H4421)</f>
        <v>0</v>
      </c>
      <c r="E4421" s="304">
        <f>INDEX(Method_calculation!$J$194:$L$217,Output_interface!I4421,Output_interface!H4421)</f>
        <v>0</v>
      </c>
      <c r="G4421" s="1">
        <f>VLOOKUP(A4421+1/48,Interface!$B$118:$D$483,3)</f>
        <v>4</v>
      </c>
      <c r="H4421" s="1">
        <f t="shared" si="388"/>
        <v>1</v>
      </c>
      <c r="I4421" s="1">
        <f t="shared" si="387"/>
        <v>18</v>
      </c>
    </row>
    <row r="4422" spans="1:9" x14ac:dyDescent="0.35">
      <c r="A4422" s="321">
        <f t="shared" si="385"/>
        <v>42187.749999989363</v>
      </c>
      <c r="B4422" s="303"/>
      <c r="C4422" s="303">
        <v>4387</v>
      </c>
      <c r="D4422" s="304">
        <f>INDEX(Method_calculation!$J$161:$L$184,Output_interface!I4422,Output_interface!H4422)</f>
        <v>0</v>
      </c>
      <c r="E4422" s="304">
        <f>INDEX(Method_calculation!$J$194:$L$217,Output_interface!I4422,Output_interface!H4422)</f>
        <v>0</v>
      </c>
      <c r="G4422" s="1">
        <f>VLOOKUP(A4422+1/48,Interface!$B$118:$D$483,3)</f>
        <v>4</v>
      </c>
      <c r="H4422" s="1">
        <f t="shared" si="388"/>
        <v>1</v>
      </c>
      <c r="I4422" s="1">
        <f t="shared" si="387"/>
        <v>19</v>
      </c>
    </row>
    <row r="4423" spans="1:9" x14ac:dyDescent="0.35">
      <c r="A4423" s="321">
        <f t="shared" si="385"/>
        <v>42187.791666656027</v>
      </c>
      <c r="B4423" s="303"/>
      <c r="C4423" s="303">
        <v>4388</v>
      </c>
      <c r="D4423" s="304">
        <f>INDEX(Method_calculation!$J$161:$L$184,Output_interface!I4423,Output_interface!H4423)</f>
        <v>0</v>
      </c>
      <c r="E4423" s="304">
        <f>INDEX(Method_calculation!$J$194:$L$217,Output_interface!I4423,Output_interface!H4423)</f>
        <v>0</v>
      </c>
      <c r="G4423" s="1">
        <f>VLOOKUP(A4423+1/48,Interface!$B$118:$D$483,3)</f>
        <v>4</v>
      </c>
      <c r="H4423" s="1">
        <f t="shared" si="388"/>
        <v>1</v>
      </c>
      <c r="I4423" s="1">
        <f t="shared" si="387"/>
        <v>20</v>
      </c>
    </row>
    <row r="4424" spans="1:9" x14ac:dyDescent="0.35">
      <c r="A4424" s="321">
        <f t="shared" si="385"/>
        <v>42187.833333322691</v>
      </c>
      <c r="B4424" s="303"/>
      <c r="C4424" s="303">
        <v>4389</v>
      </c>
      <c r="D4424" s="304">
        <f>INDEX(Method_calculation!$J$161:$L$184,Output_interface!I4424,Output_interface!H4424)</f>
        <v>0</v>
      </c>
      <c r="E4424" s="304">
        <f>INDEX(Method_calculation!$J$194:$L$217,Output_interface!I4424,Output_interface!H4424)</f>
        <v>0</v>
      </c>
      <c r="G4424" s="1">
        <f>VLOOKUP(A4424+1/48,Interface!$B$118:$D$483,3)</f>
        <v>4</v>
      </c>
      <c r="H4424" s="1">
        <f t="shared" si="388"/>
        <v>1</v>
      </c>
      <c r="I4424" s="1">
        <f t="shared" si="387"/>
        <v>21</v>
      </c>
    </row>
    <row r="4425" spans="1:9" x14ac:dyDescent="0.35">
      <c r="A4425" s="321">
        <f t="shared" si="385"/>
        <v>42187.874999989355</v>
      </c>
      <c r="B4425" s="303"/>
      <c r="C4425" s="303">
        <v>4390</v>
      </c>
      <c r="D4425" s="304">
        <f>INDEX(Method_calculation!$J$161:$L$184,Output_interface!I4425,Output_interface!H4425)</f>
        <v>0</v>
      </c>
      <c r="E4425" s="304">
        <f>INDEX(Method_calculation!$J$194:$L$217,Output_interface!I4425,Output_interface!H4425)</f>
        <v>0</v>
      </c>
      <c r="G4425" s="1">
        <f>VLOOKUP(A4425+1/48,Interface!$B$118:$D$483,3)</f>
        <v>4</v>
      </c>
      <c r="H4425" s="1">
        <f t="shared" si="388"/>
        <v>1</v>
      </c>
      <c r="I4425" s="1">
        <f t="shared" si="387"/>
        <v>22</v>
      </c>
    </row>
    <row r="4426" spans="1:9" x14ac:dyDescent="0.35">
      <c r="A4426" s="321">
        <f t="shared" si="385"/>
        <v>42187.91666665602</v>
      </c>
      <c r="B4426" s="303"/>
      <c r="C4426" s="303">
        <v>4391</v>
      </c>
      <c r="D4426" s="304">
        <f>INDEX(Method_calculation!$J$161:$L$184,Output_interface!I4426,Output_interface!H4426)</f>
        <v>0</v>
      </c>
      <c r="E4426" s="304">
        <f>INDEX(Method_calculation!$J$194:$L$217,Output_interface!I4426,Output_interface!H4426)</f>
        <v>0</v>
      </c>
      <c r="G4426" s="1">
        <f>VLOOKUP(A4426+1/48,Interface!$B$118:$D$483,3)</f>
        <v>4</v>
      </c>
      <c r="H4426" s="1">
        <f t="shared" si="388"/>
        <v>1</v>
      </c>
      <c r="I4426" s="1">
        <f t="shared" si="387"/>
        <v>23</v>
      </c>
    </row>
    <row r="4427" spans="1:9" x14ac:dyDescent="0.35">
      <c r="A4427" s="322">
        <f t="shared" si="385"/>
        <v>42187.958333322684</v>
      </c>
      <c r="B4427" s="306"/>
      <c r="C4427" s="306">
        <v>4392</v>
      </c>
      <c r="D4427" s="307">
        <f>INDEX(Method_calculation!$J$161:$L$184,Output_interface!I4427,Output_interface!H4427)</f>
        <v>0</v>
      </c>
      <c r="E4427" s="307">
        <f>INDEX(Method_calculation!$J$194:$L$217,Output_interface!I4427,Output_interface!H4427)</f>
        <v>0</v>
      </c>
      <c r="G4427" s="1">
        <f>VLOOKUP(A4427+1/48,Interface!$B$118:$D$483,3)</f>
        <v>4</v>
      </c>
      <c r="H4427" s="1">
        <f t="shared" si="388"/>
        <v>1</v>
      </c>
      <c r="I4427" s="1">
        <f t="shared" si="387"/>
        <v>24</v>
      </c>
    </row>
    <row r="4428" spans="1:9" x14ac:dyDescent="0.35">
      <c r="A4428" s="299">
        <f t="shared" si="385"/>
        <v>42187.999999989348</v>
      </c>
      <c r="B4428" s="300" t="str">
        <f t="shared" ref="B4428" si="390">INDEX($H$27:$H$29,H4428)</f>
        <v>Workday</v>
      </c>
      <c r="C4428" s="300">
        <v>4393</v>
      </c>
      <c r="D4428" s="301">
        <f>INDEX(Method_calculation!$J$161:$L$184,Output_interface!I4428,Output_interface!H4428)</f>
        <v>0</v>
      </c>
      <c r="E4428" s="301">
        <f>INDEX(Method_calculation!$J$194:$L$217,Output_interface!I4428,Output_interface!H4428)</f>
        <v>0</v>
      </c>
      <c r="G4428" s="1">
        <f>VLOOKUP(A4428+1/48,Interface!$B$118:$D$483,3)</f>
        <v>5</v>
      </c>
      <c r="H4428" s="1">
        <f t="shared" si="388"/>
        <v>1</v>
      </c>
      <c r="I4428" s="1">
        <f t="shared" si="387"/>
        <v>1</v>
      </c>
    </row>
    <row r="4429" spans="1:9" x14ac:dyDescent="0.35">
      <c r="A4429" s="321">
        <f t="shared" si="385"/>
        <v>42188.041666656012</v>
      </c>
      <c r="B4429" s="303"/>
      <c r="C4429" s="303">
        <v>4394</v>
      </c>
      <c r="D4429" s="304">
        <f>INDEX(Method_calculation!$J$161:$L$184,Output_interface!I4429,Output_interface!H4429)</f>
        <v>0</v>
      </c>
      <c r="E4429" s="304">
        <f>INDEX(Method_calculation!$J$194:$L$217,Output_interface!I4429,Output_interface!H4429)</f>
        <v>0</v>
      </c>
      <c r="G4429" s="1">
        <f>VLOOKUP(A4429+1/48,Interface!$B$118:$D$483,3)</f>
        <v>5</v>
      </c>
      <c r="H4429" s="1">
        <f t="shared" si="388"/>
        <v>1</v>
      </c>
      <c r="I4429" s="1">
        <f t="shared" si="387"/>
        <v>2</v>
      </c>
    </row>
    <row r="4430" spans="1:9" x14ac:dyDescent="0.35">
      <c r="A4430" s="321">
        <f t="shared" si="385"/>
        <v>42188.083333322676</v>
      </c>
      <c r="B4430" s="303"/>
      <c r="C4430" s="303">
        <v>4395</v>
      </c>
      <c r="D4430" s="304">
        <f>INDEX(Method_calculation!$J$161:$L$184,Output_interface!I4430,Output_interface!H4430)</f>
        <v>0</v>
      </c>
      <c r="E4430" s="304">
        <f>INDEX(Method_calculation!$J$194:$L$217,Output_interface!I4430,Output_interface!H4430)</f>
        <v>0</v>
      </c>
      <c r="G4430" s="1">
        <f>VLOOKUP(A4430+1/48,Interface!$B$118:$D$483,3)</f>
        <v>5</v>
      </c>
      <c r="H4430" s="1">
        <f t="shared" si="388"/>
        <v>1</v>
      </c>
      <c r="I4430" s="1">
        <f t="shared" si="387"/>
        <v>3</v>
      </c>
    </row>
    <row r="4431" spans="1:9" x14ac:dyDescent="0.35">
      <c r="A4431" s="321">
        <f t="shared" si="385"/>
        <v>42188.124999989341</v>
      </c>
      <c r="B4431" s="303"/>
      <c r="C4431" s="303">
        <v>4396</v>
      </c>
      <c r="D4431" s="304">
        <f>INDEX(Method_calculation!$J$161:$L$184,Output_interface!I4431,Output_interface!H4431)</f>
        <v>0</v>
      </c>
      <c r="E4431" s="304">
        <f>INDEX(Method_calculation!$J$194:$L$217,Output_interface!I4431,Output_interface!H4431)</f>
        <v>0</v>
      </c>
      <c r="G4431" s="1">
        <f>VLOOKUP(A4431+1/48,Interface!$B$118:$D$483,3)</f>
        <v>5</v>
      </c>
      <c r="H4431" s="1">
        <f t="shared" si="388"/>
        <v>1</v>
      </c>
      <c r="I4431" s="1">
        <f t="shared" si="387"/>
        <v>4</v>
      </c>
    </row>
    <row r="4432" spans="1:9" x14ac:dyDescent="0.35">
      <c r="A4432" s="321">
        <f t="shared" ref="A4432:A4495" si="391">+A4431+1/24</f>
        <v>42188.166666656005</v>
      </c>
      <c r="B4432" s="303"/>
      <c r="C4432" s="303">
        <v>4397</v>
      </c>
      <c r="D4432" s="304">
        <f>INDEX(Method_calculation!$J$161:$L$184,Output_interface!I4432,Output_interface!H4432)</f>
        <v>0</v>
      </c>
      <c r="E4432" s="304">
        <f>INDEX(Method_calculation!$J$194:$L$217,Output_interface!I4432,Output_interface!H4432)</f>
        <v>0</v>
      </c>
      <c r="G4432" s="1">
        <f>VLOOKUP(A4432+1/48,Interface!$B$118:$D$483,3)</f>
        <v>5</v>
      </c>
      <c r="H4432" s="1">
        <f t="shared" si="388"/>
        <v>1</v>
      </c>
      <c r="I4432" s="1">
        <f t="shared" si="387"/>
        <v>5</v>
      </c>
    </row>
    <row r="4433" spans="1:9" x14ac:dyDescent="0.35">
      <c r="A4433" s="321">
        <f t="shared" si="391"/>
        <v>42188.208333322669</v>
      </c>
      <c r="B4433" s="303"/>
      <c r="C4433" s="303">
        <v>4398</v>
      </c>
      <c r="D4433" s="304">
        <f>INDEX(Method_calculation!$J$161:$L$184,Output_interface!I4433,Output_interface!H4433)</f>
        <v>0</v>
      </c>
      <c r="E4433" s="304">
        <f>INDEX(Method_calculation!$J$194:$L$217,Output_interface!I4433,Output_interface!H4433)</f>
        <v>0</v>
      </c>
      <c r="G4433" s="1">
        <f>VLOOKUP(A4433+1/48,Interface!$B$118:$D$483,3)</f>
        <v>5</v>
      </c>
      <c r="H4433" s="1">
        <f t="shared" si="388"/>
        <v>1</v>
      </c>
      <c r="I4433" s="1">
        <f t="shared" si="387"/>
        <v>6</v>
      </c>
    </row>
    <row r="4434" spans="1:9" x14ac:dyDescent="0.35">
      <c r="A4434" s="321">
        <f t="shared" si="391"/>
        <v>42188.249999989333</v>
      </c>
      <c r="B4434" s="303"/>
      <c r="C4434" s="303">
        <v>4399</v>
      </c>
      <c r="D4434" s="304">
        <f>INDEX(Method_calculation!$J$161:$L$184,Output_interface!I4434,Output_interface!H4434)</f>
        <v>0</v>
      </c>
      <c r="E4434" s="304">
        <f>INDEX(Method_calculation!$J$194:$L$217,Output_interface!I4434,Output_interface!H4434)</f>
        <v>0</v>
      </c>
      <c r="G4434" s="1">
        <f>VLOOKUP(A4434+1/48,Interface!$B$118:$D$483,3)</f>
        <v>5</v>
      </c>
      <c r="H4434" s="1">
        <f t="shared" si="388"/>
        <v>1</v>
      </c>
      <c r="I4434" s="1">
        <f t="shared" si="387"/>
        <v>7</v>
      </c>
    </row>
    <row r="4435" spans="1:9" x14ac:dyDescent="0.35">
      <c r="A4435" s="321">
        <f t="shared" si="391"/>
        <v>42188.291666655998</v>
      </c>
      <c r="B4435" s="303"/>
      <c r="C4435" s="303">
        <v>4400</v>
      </c>
      <c r="D4435" s="304">
        <f>INDEX(Method_calculation!$J$161:$L$184,Output_interface!I4435,Output_interface!H4435)</f>
        <v>0</v>
      </c>
      <c r="E4435" s="304">
        <f>INDEX(Method_calculation!$J$194:$L$217,Output_interface!I4435,Output_interface!H4435)</f>
        <v>0</v>
      </c>
      <c r="G4435" s="1">
        <f>VLOOKUP(A4435+1/48,Interface!$B$118:$D$483,3)</f>
        <v>5</v>
      </c>
      <c r="H4435" s="1">
        <f t="shared" si="388"/>
        <v>1</v>
      </c>
      <c r="I4435" s="1">
        <f t="shared" si="387"/>
        <v>8</v>
      </c>
    </row>
    <row r="4436" spans="1:9" x14ac:dyDescent="0.35">
      <c r="A4436" s="321">
        <f t="shared" si="391"/>
        <v>42188.333333322662</v>
      </c>
      <c r="B4436" s="303"/>
      <c r="C4436" s="303">
        <v>4401</v>
      </c>
      <c r="D4436" s="304">
        <f>INDEX(Method_calculation!$J$161:$L$184,Output_interface!I4436,Output_interface!H4436)</f>
        <v>0</v>
      </c>
      <c r="E4436" s="304">
        <f>INDEX(Method_calculation!$J$194:$L$217,Output_interface!I4436,Output_interface!H4436)</f>
        <v>0</v>
      </c>
      <c r="G4436" s="1">
        <f>VLOOKUP(A4436+1/48,Interface!$B$118:$D$483,3)</f>
        <v>5</v>
      </c>
      <c r="H4436" s="1">
        <f t="shared" si="388"/>
        <v>1</v>
      </c>
      <c r="I4436" s="1">
        <f t="shared" si="387"/>
        <v>9</v>
      </c>
    </row>
    <row r="4437" spans="1:9" x14ac:dyDescent="0.35">
      <c r="A4437" s="321">
        <f t="shared" si="391"/>
        <v>42188.374999989326</v>
      </c>
      <c r="B4437" s="303"/>
      <c r="C4437" s="303">
        <v>4402</v>
      </c>
      <c r="D4437" s="304">
        <f>INDEX(Method_calculation!$J$161:$L$184,Output_interface!I4437,Output_interface!H4437)</f>
        <v>0</v>
      </c>
      <c r="E4437" s="304">
        <f>INDEX(Method_calculation!$J$194:$L$217,Output_interface!I4437,Output_interface!H4437)</f>
        <v>0</v>
      </c>
      <c r="G4437" s="1">
        <f>VLOOKUP(A4437+1/48,Interface!$B$118:$D$483,3)</f>
        <v>5</v>
      </c>
      <c r="H4437" s="1">
        <f t="shared" si="388"/>
        <v>1</v>
      </c>
      <c r="I4437" s="1">
        <f t="shared" si="387"/>
        <v>10</v>
      </c>
    </row>
    <row r="4438" spans="1:9" x14ac:dyDescent="0.35">
      <c r="A4438" s="321">
        <f t="shared" si="391"/>
        <v>42188.41666665599</v>
      </c>
      <c r="B4438" s="303"/>
      <c r="C4438" s="303">
        <v>4403</v>
      </c>
      <c r="D4438" s="304">
        <f>INDEX(Method_calculation!$J$161:$L$184,Output_interface!I4438,Output_interface!H4438)</f>
        <v>0</v>
      </c>
      <c r="E4438" s="304">
        <f>INDEX(Method_calculation!$J$194:$L$217,Output_interface!I4438,Output_interface!H4438)</f>
        <v>0</v>
      </c>
      <c r="G4438" s="1">
        <f>VLOOKUP(A4438+1/48,Interface!$B$118:$D$483,3)</f>
        <v>5</v>
      </c>
      <c r="H4438" s="1">
        <f t="shared" si="388"/>
        <v>1</v>
      </c>
      <c r="I4438" s="1">
        <f t="shared" si="387"/>
        <v>11</v>
      </c>
    </row>
    <row r="4439" spans="1:9" x14ac:dyDescent="0.35">
      <c r="A4439" s="321">
        <f t="shared" si="391"/>
        <v>42188.458333322655</v>
      </c>
      <c r="B4439" s="303"/>
      <c r="C4439" s="303">
        <v>4404</v>
      </c>
      <c r="D4439" s="304">
        <f>INDEX(Method_calculation!$J$161:$L$184,Output_interface!I4439,Output_interface!H4439)</f>
        <v>0</v>
      </c>
      <c r="E4439" s="304">
        <f>INDEX(Method_calculation!$J$194:$L$217,Output_interface!I4439,Output_interface!H4439)</f>
        <v>0</v>
      </c>
      <c r="G4439" s="1">
        <f>VLOOKUP(A4439+1/48,Interface!$B$118:$D$483,3)</f>
        <v>5</v>
      </c>
      <c r="H4439" s="1">
        <f t="shared" si="388"/>
        <v>1</v>
      </c>
      <c r="I4439" s="1">
        <f t="shared" si="387"/>
        <v>12</v>
      </c>
    </row>
    <row r="4440" spans="1:9" x14ac:dyDescent="0.35">
      <c r="A4440" s="321">
        <f t="shared" si="391"/>
        <v>42188.499999989319</v>
      </c>
      <c r="B4440" s="303"/>
      <c r="C4440" s="303">
        <v>4405</v>
      </c>
      <c r="D4440" s="304">
        <f>INDEX(Method_calculation!$J$161:$L$184,Output_interface!I4440,Output_interface!H4440)</f>
        <v>0</v>
      </c>
      <c r="E4440" s="304">
        <f>INDEX(Method_calculation!$J$194:$L$217,Output_interface!I4440,Output_interface!H4440)</f>
        <v>0</v>
      </c>
      <c r="G4440" s="1">
        <f>VLOOKUP(A4440+1/48,Interface!$B$118:$D$483,3)</f>
        <v>5</v>
      </c>
      <c r="H4440" s="1">
        <f t="shared" si="388"/>
        <v>1</v>
      </c>
      <c r="I4440" s="1">
        <f t="shared" si="387"/>
        <v>13</v>
      </c>
    </row>
    <row r="4441" spans="1:9" x14ac:dyDescent="0.35">
      <c r="A4441" s="321">
        <f t="shared" si="391"/>
        <v>42188.541666655983</v>
      </c>
      <c r="B4441" s="303"/>
      <c r="C4441" s="303">
        <v>4406</v>
      </c>
      <c r="D4441" s="304">
        <f>INDEX(Method_calculation!$J$161:$L$184,Output_interface!I4441,Output_interface!H4441)</f>
        <v>0</v>
      </c>
      <c r="E4441" s="304">
        <f>INDEX(Method_calculation!$J$194:$L$217,Output_interface!I4441,Output_interface!H4441)</f>
        <v>0</v>
      </c>
      <c r="G4441" s="1">
        <f>VLOOKUP(A4441+1/48,Interface!$B$118:$D$483,3)</f>
        <v>5</v>
      </c>
      <c r="H4441" s="1">
        <f t="shared" si="388"/>
        <v>1</v>
      </c>
      <c r="I4441" s="1">
        <f t="shared" si="387"/>
        <v>14</v>
      </c>
    </row>
    <row r="4442" spans="1:9" x14ac:dyDescent="0.35">
      <c r="A4442" s="321">
        <f t="shared" si="391"/>
        <v>42188.583333322647</v>
      </c>
      <c r="B4442" s="303"/>
      <c r="C4442" s="303">
        <v>4407</v>
      </c>
      <c r="D4442" s="304">
        <f>INDEX(Method_calculation!$J$161:$L$184,Output_interface!I4442,Output_interface!H4442)</f>
        <v>0</v>
      </c>
      <c r="E4442" s="304">
        <f>INDEX(Method_calculation!$J$194:$L$217,Output_interface!I4442,Output_interface!H4442)</f>
        <v>0</v>
      </c>
      <c r="G4442" s="1">
        <f>VLOOKUP(A4442+1/48,Interface!$B$118:$D$483,3)</f>
        <v>5</v>
      </c>
      <c r="H4442" s="1">
        <f t="shared" si="388"/>
        <v>1</v>
      </c>
      <c r="I4442" s="1">
        <f t="shared" si="387"/>
        <v>15</v>
      </c>
    </row>
    <row r="4443" spans="1:9" x14ac:dyDescent="0.35">
      <c r="A4443" s="321">
        <f t="shared" si="391"/>
        <v>42188.624999989312</v>
      </c>
      <c r="B4443" s="303"/>
      <c r="C4443" s="303">
        <v>4408</v>
      </c>
      <c r="D4443" s="304">
        <f>INDEX(Method_calculation!$J$161:$L$184,Output_interface!I4443,Output_interface!H4443)</f>
        <v>0</v>
      </c>
      <c r="E4443" s="304">
        <f>INDEX(Method_calculation!$J$194:$L$217,Output_interface!I4443,Output_interface!H4443)</f>
        <v>0</v>
      </c>
      <c r="G4443" s="1">
        <f>VLOOKUP(A4443+1/48,Interface!$B$118:$D$483,3)</f>
        <v>5</v>
      </c>
      <c r="H4443" s="1">
        <f t="shared" si="388"/>
        <v>1</v>
      </c>
      <c r="I4443" s="1">
        <f t="shared" si="387"/>
        <v>16</v>
      </c>
    </row>
    <row r="4444" spans="1:9" x14ac:dyDescent="0.35">
      <c r="A4444" s="321">
        <f t="shared" si="391"/>
        <v>42188.666666655976</v>
      </c>
      <c r="B4444" s="303"/>
      <c r="C4444" s="303">
        <v>4409</v>
      </c>
      <c r="D4444" s="304">
        <f>INDEX(Method_calculation!$J$161:$L$184,Output_interface!I4444,Output_interface!H4444)</f>
        <v>0</v>
      </c>
      <c r="E4444" s="304">
        <f>INDEX(Method_calculation!$J$194:$L$217,Output_interface!I4444,Output_interface!H4444)</f>
        <v>0</v>
      </c>
      <c r="G4444" s="1">
        <f>VLOOKUP(A4444+1/48,Interface!$B$118:$D$483,3)</f>
        <v>5</v>
      </c>
      <c r="H4444" s="1">
        <f t="shared" si="388"/>
        <v>1</v>
      </c>
      <c r="I4444" s="1">
        <f t="shared" si="387"/>
        <v>17</v>
      </c>
    </row>
    <row r="4445" spans="1:9" x14ac:dyDescent="0.35">
      <c r="A4445" s="321">
        <f t="shared" si="391"/>
        <v>42188.70833332264</v>
      </c>
      <c r="B4445" s="303"/>
      <c r="C4445" s="303">
        <v>4410</v>
      </c>
      <c r="D4445" s="304">
        <f>INDEX(Method_calculation!$J$161:$L$184,Output_interface!I4445,Output_interface!H4445)</f>
        <v>0</v>
      </c>
      <c r="E4445" s="304">
        <f>INDEX(Method_calculation!$J$194:$L$217,Output_interface!I4445,Output_interface!H4445)</f>
        <v>0</v>
      </c>
      <c r="G4445" s="1">
        <f>VLOOKUP(A4445+1/48,Interface!$B$118:$D$483,3)</f>
        <v>5</v>
      </c>
      <c r="H4445" s="1">
        <f t="shared" si="388"/>
        <v>1</v>
      </c>
      <c r="I4445" s="1">
        <f t="shared" si="387"/>
        <v>18</v>
      </c>
    </row>
    <row r="4446" spans="1:9" x14ac:dyDescent="0.35">
      <c r="A4446" s="321">
        <f t="shared" si="391"/>
        <v>42188.749999989304</v>
      </c>
      <c r="B4446" s="303"/>
      <c r="C4446" s="303">
        <v>4411</v>
      </c>
      <c r="D4446" s="304">
        <f>INDEX(Method_calculation!$J$161:$L$184,Output_interface!I4446,Output_interface!H4446)</f>
        <v>0</v>
      </c>
      <c r="E4446" s="304">
        <f>INDEX(Method_calculation!$J$194:$L$217,Output_interface!I4446,Output_interface!H4446)</f>
        <v>0</v>
      </c>
      <c r="G4446" s="1">
        <f>VLOOKUP(A4446+1/48,Interface!$B$118:$D$483,3)</f>
        <v>5</v>
      </c>
      <c r="H4446" s="1">
        <f t="shared" si="388"/>
        <v>1</v>
      </c>
      <c r="I4446" s="1">
        <f t="shared" si="387"/>
        <v>19</v>
      </c>
    </row>
    <row r="4447" spans="1:9" x14ac:dyDescent="0.35">
      <c r="A4447" s="321">
        <f t="shared" si="391"/>
        <v>42188.791666655969</v>
      </c>
      <c r="B4447" s="303"/>
      <c r="C4447" s="303">
        <v>4412</v>
      </c>
      <c r="D4447" s="304">
        <f>INDEX(Method_calculation!$J$161:$L$184,Output_interface!I4447,Output_interface!H4447)</f>
        <v>0</v>
      </c>
      <c r="E4447" s="304">
        <f>INDEX(Method_calculation!$J$194:$L$217,Output_interface!I4447,Output_interface!H4447)</f>
        <v>0</v>
      </c>
      <c r="G4447" s="1">
        <f>VLOOKUP(A4447+1/48,Interface!$B$118:$D$483,3)</f>
        <v>5</v>
      </c>
      <c r="H4447" s="1">
        <f t="shared" si="388"/>
        <v>1</v>
      </c>
      <c r="I4447" s="1">
        <f t="shared" si="387"/>
        <v>20</v>
      </c>
    </row>
    <row r="4448" spans="1:9" x14ac:dyDescent="0.35">
      <c r="A4448" s="321">
        <f t="shared" si="391"/>
        <v>42188.833333322633</v>
      </c>
      <c r="B4448" s="303"/>
      <c r="C4448" s="303">
        <v>4413</v>
      </c>
      <c r="D4448" s="304">
        <f>INDEX(Method_calculation!$J$161:$L$184,Output_interface!I4448,Output_interface!H4448)</f>
        <v>0</v>
      </c>
      <c r="E4448" s="304">
        <f>INDEX(Method_calculation!$J$194:$L$217,Output_interface!I4448,Output_interface!H4448)</f>
        <v>0</v>
      </c>
      <c r="G4448" s="1">
        <f>VLOOKUP(A4448+1/48,Interface!$B$118:$D$483,3)</f>
        <v>5</v>
      </c>
      <c r="H4448" s="1">
        <f t="shared" si="388"/>
        <v>1</v>
      </c>
      <c r="I4448" s="1">
        <f t="shared" si="387"/>
        <v>21</v>
      </c>
    </row>
    <row r="4449" spans="1:9" x14ac:dyDescent="0.35">
      <c r="A4449" s="321">
        <f t="shared" si="391"/>
        <v>42188.874999989297</v>
      </c>
      <c r="B4449" s="303"/>
      <c r="C4449" s="303">
        <v>4414</v>
      </c>
      <c r="D4449" s="304">
        <f>INDEX(Method_calculation!$J$161:$L$184,Output_interface!I4449,Output_interface!H4449)</f>
        <v>0</v>
      </c>
      <c r="E4449" s="304">
        <f>INDEX(Method_calculation!$J$194:$L$217,Output_interface!I4449,Output_interface!H4449)</f>
        <v>0</v>
      </c>
      <c r="G4449" s="1">
        <f>VLOOKUP(A4449+1/48,Interface!$B$118:$D$483,3)</f>
        <v>5</v>
      </c>
      <c r="H4449" s="1">
        <f t="shared" si="388"/>
        <v>1</v>
      </c>
      <c r="I4449" s="1">
        <f t="shared" si="387"/>
        <v>22</v>
      </c>
    </row>
    <row r="4450" spans="1:9" x14ac:dyDescent="0.35">
      <c r="A4450" s="321">
        <f t="shared" si="391"/>
        <v>42188.916666655961</v>
      </c>
      <c r="B4450" s="303"/>
      <c r="C4450" s="303">
        <v>4415</v>
      </c>
      <c r="D4450" s="304">
        <f>INDEX(Method_calculation!$J$161:$L$184,Output_interface!I4450,Output_interface!H4450)</f>
        <v>0</v>
      </c>
      <c r="E4450" s="304">
        <f>INDEX(Method_calculation!$J$194:$L$217,Output_interface!I4450,Output_interface!H4450)</f>
        <v>0</v>
      </c>
      <c r="G4450" s="1">
        <f>VLOOKUP(A4450+1/48,Interface!$B$118:$D$483,3)</f>
        <v>5</v>
      </c>
      <c r="H4450" s="1">
        <f t="shared" si="388"/>
        <v>1</v>
      </c>
      <c r="I4450" s="1">
        <f t="shared" si="387"/>
        <v>23</v>
      </c>
    </row>
    <row r="4451" spans="1:9" x14ac:dyDescent="0.35">
      <c r="A4451" s="322">
        <f t="shared" si="391"/>
        <v>42188.958333322626</v>
      </c>
      <c r="B4451" s="306"/>
      <c r="C4451" s="306">
        <v>4416</v>
      </c>
      <c r="D4451" s="307">
        <f>INDEX(Method_calculation!$J$161:$L$184,Output_interface!I4451,Output_interface!H4451)</f>
        <v>0</v>
      </c>
      <c r="E4451" s="307">
        <f>INDEX(Method_calculation!$J$194:$L$217,Output_interface!I4451,Output_interface!H4451)</f>
        <v>0</v>
      </c>
      <c r="G4451" s="1">
        <f>VLOOKUP(A4451+1/48,Interface!$B$118:$D$483,3)</f>
        <v>5</v>
      </c>
      <c r="H4451" s="1">
        <f t="shared" si="388"/>
        <v>1</v>
      </c>
      <c r="I4451" s="1">
        <f t="shared" si="387"/>
        <v>24</v>
      </c>
    </row>
    <row r="4452" spans="1:9" x14ac:dyDescent="0.35">
      <c r="A4452" s="299">
        <f t="shared" si="391"/>
        <v>42188.99999998929</v>
      </c>
      <c r="B4452" s="300" t="str">
        <f t="shared" ref="B4452" si="392">INDEX($H$27:$H$29,H4452)</f>
        <v>Saturday</v>
      </c>
      <c r="C4452" s="300">
        <v>4417</v>
      </c>
      <c r="D4452" s="301">
        <f>INDEX(Method_calculation!$J$161:$L$184,Output_interface!I4452,Output_interface!H4452)</f>
        <v>0</v>
      </c>
      <c r="E4452" s="301">
        <f>INDEX(Method_calculation!$J$194:$L$217,Output_interface!I4452,Output_interface!H4452)</f>
        <v>0</v>
      </c>
      <c r="G4452" s="1">
        <f>VLOOKUP(A4452+1/48,Interface!$B$118:$D$483,3)</f>
        <v>6</v>
      </c>
      <c r="H4452" s="1">
        <f t="shared" si="388"/>
        <v>2</v>
      </c>
      <c r="I4452" s="1">
        <f t="shared" ref="I4452:I4515" si="393">MOD(C4452-1,24)+1</f>
        <v>1</v>
      </c>
    </row>
    <row r="4453" spans="1:9" x14ac:dyDescent="0.35">
      <c r="A4453" s="321">
        <f t="shared" si="391"/>
        <v>42189.041666655954</v>
      </c>
      <c r="B4453" s="303"/>
      <c r="C4453" s="303">
        <v>4418</v>
      </c>
      <c r="D4453" s="304">
        <f>INDEX(Method_calculation!$J$161:$L$184,Output_interface!I4453,Output_interface!H4453)</f>
        <v>0</v>
      </c>
      <c r="E4453" s="304">
        <f>INDEX(Method_calculation!$J$194:$L$217,Output_interface!I4453,Output_interface!H4453)</f>
        <v>0</v>
      </c>
      <c r="G4453" s="1">
        <f>VLOOKUP(A4453+1/48,Interface!$B$118:$D$483,3)</f>
        <v>6</v>
      </c>
      <c r="H4453" s="1">
        <f t="shared" ref="H4453:H4516" si="394">IF(G4453=7,3,IF(G4453=6,2,1))</f>
        <v>2</v>
      </c>
      <c r="I4453" s="1">
        <f t="shared" si="393"/>
        <v>2</v>
      </c>
    </row>
    <row r="4454" spans="1:9" x14ac:dyDescent="0.35">
      <c r="A4454" s="321">
        <f t="shared" si="391"/>
        <v>42189.083333322618</v>
      </c>
      <c r="B4454" s="303"/>
      <c r="C4454" s="303">
        <v>4419</v>
      </c>
      <c r="D4454" s="304">
        <f>INDEX(Method_calculation!$J$161:$L$184,Output_interface!I4454,Output_interface!H4454)</f>
        <v>0</v>
      </c>
      <c r="E4454" s="304">
        <f>INDEX(Method_calculation!$J$194:$L$217,Output_interface!I4454,Output_interface!H4454)</f>
        <v>0</v>
      </c>
      <c r="G4454" s="1">
        <f>VLOOKUP(A4454+1/48,Interface!$B$118:$D$483,3)</f>
        <v>6</v>
      </c>
      <c r="H4454" s="1">
        <f t="shared" si="394"/>
        <v>2</v>
      </c>
      <c r="I4454" s="1">
        <f t="shared" si="393"/>
        <v>3</v>
      </c>
    </row>
    <row r="4455" spans="1:9" x14ac:dyDescent="0.35">
      <c r="A4455" s="321">
        <f t="shared" si="391"/>
        <v>42189.124999989283</v>
      </c>
      <c r="B4455" s="303"/>
      <c r="C4455" s="303">
        <v>4420</v>
      </c>
      <c r="D4455" s="304">
        <f>INDEX(Method_calculation!$J$161:$L$184,Output_interface!I4455,Output_interface!H4455)</f>
        <v>0</v>
      </c>
      <c r="E4455" s="304">
        <f>INDEX(Method_calculation!$J$194:$L$217,Output_interface!I4455,Output_interface!H4455)</f>
        <v>0</v>
      </c>
      <c r="G4455" s="1">
        <f>VLOOKUP(A4455+1/48,Interface!$B$118:$D$483,3)</f>
        <v>6</v>
      </c>
      <c r="H4455" s="1">
        <f t="shared" si="394"/>
        <v>2</v>
      </c>
      <c r="I4455" s="1">
        <f t="shared" si="393"/>
        <v>4</v>
      </c>
    </row>
    <row r="4456" spans="1:9" x14ac:dyDescent="0.35">
      <c r="A4456" s="321">
        <f t="shared" si="391"/>
        <v>42189.166666655947</v>
      </c>
      <c r="B4456" s="303"/>
      <c r="C4456" s="303">
        <v>4421</v>
      </c>
      <c r="D4456" s="304">
        <f>INDEX(Method_calculation!$J$161:$L$184,Output_interface!I4456,Output_interface!H4456)</f>
        <v>0</v>
      </c>
      <c r="E4456" s="304">
        <f>INDEX(Method_calculation!$J$194:$L$217,Output_interface!I4456,Output_interface!H4456)</f>
        <v>0</v>
      </c>
      <c r="G4456" s="1">
        <f>VLOOKUP(A4456+1/48,Interface!$B$118:$D$483,3)</f>
        <v>6</v>
      </c>
      <c r="H4456" s="1">
        <f t="shared" si="394"/>
        <v>2</v>
      </c>
      <c r="I4456" s="1">
        <f t="shared" si="393"/>
        <v>5</v>
      </c>
    </row>
    <row r="4457" spans="1:9" x14ac:dyDescent="0.35">
      <c r="A4457" s="321">
        <f t="shared" si="391"/>
        <v>42189.208333322611</v>
      </c>
      <c r="B4457" s="303"/>
      <c r="C4457" s="303">
        <v>4422</v>
      </c>
      <c r="D4457" s="304">
        <f>INDEX(Method_calculation!$J$161:$L$184,Output_interface!I4457,Output_interface!H4457)</f>
        <v>0</v>
      </c>
      <c r="E4457" s="304">
        <f>INDEX(Method_calculation!$J$194:$L$217,Output_interface!I4457,Output_interface!H4457)</f>
        <v>0</v>
      </c>
      <c r="G4457" s="1">
        <f>VLOOKUP(A4457+1/48,Interface!$B$118:$D$483,3)</f>
        <v>6</v>
      </c>
      <c r="H4457" s="1">
        <f t="shared" si="394"/>
        <v>2</v>
      </c>
      <c r="I4457" s="1">
        <f t="shared" si="393"/>
        <v>6</v>
      </c>
    </row>
    <row r="4458" spans="1:9" x14ac:dyDescent="0.35">
      <c r="A4458" s="321">
        <f t="shared" si="391"/>
        <v>42189.249999989275</v>
      </c>
      <c r="B4458" s="303"/>
      <c r="C4458" s="303">
        <v>4423</v>
      </c>
      <c r="D4458" s="304">
        <f>INDEX(Method_calculation!$J$161:$L$184,Output_interface!I4458,Output_interface!H4458)</f>
        <v>0</v>
      </c>
      <c r="E4458" s="304">
        <f>INDEX(Method_calculation!$J$194:$L$217,Output_interface!I4458,Output_interface!H4458)</f>
        <v>0</v>
      </c>
      <c r="G4458" s="1">
        <f>VLOOKUP(A4458+1/48,Interface!$B$118:$D$483,3)</f>
        <v>6</v>
      </c>
      <c r="H4458" s="1">
        <f t="shared" si="394"/>
        <v>2</v>
      </c>
      <c r="I4458" s="1">
        <f t="shared" si="393"/>
        <v>7</v>
      </c>
    </row>
    <row r="4459" spans="1:9" x14ac:dyDescent="0.35">
      <c r="A4459" s="321">
        <f t="shared" si="391"/>
        <v>42189.291666655939</v>
      </c>
      <c r="B4459" s="303"/>
      <c r="C4459" s="303">
        <v>4424</v>
      </c>
      <c r="D4459" s="304">
        <f>INDEX(Method_calculation!$J$161:$L$184,Output_interface!I4459,Output_interface!H4459)</f>
        <v>0</v>
      </c>
      <c r="E4459" s="304">
        <f>INDEX(Method_calculation!$J$194:$L$217,Output_interface!I4459,Output_interface!H4459)</f>
        <v>0</v>
      </c>
      <c r="G4459" s="1">
        <f>VLOOKUP(A4459+1/48,Interface!$B$118:$D$483,3)</f>
        <v>6</v>
      </c>
      <c r="H4459" s="1">
        <f t="shared" si="394"/>
        <v>2</v>
      </c>
      <c r="I4459" s="1">
        <f t="shared" si="393"/>
        <v>8</v>
      </c>
    </row>
    <row r="4460" spans="1:9" x14ac:dyDescent="0.35">
      <c r="A4460" s="321">
        <f t="shared" si="391"/>
        <v>42189.333333322604</v>
      </c>
      <c r="B4460" s="303"/>
      <c r="C4460" s="303">
        <v>4425</v>
      </c>
      <c r="D4460" s="304">
        <f>INDEX(Method_calculation!$J$161:$L$184,Output_interface!I4460,Output_interface!H4460)</f>
        <v>0</v>
      </c>
      <c r="E4460" s="304">
        <f>INDEX(Method_calculation!$J$194:$L$217,Output_interface!I4460,Output_interface!H4460)</f>
        <v>0</v>
      </c>
      <c r="G4460" s="1">
        <f>VLOOKUP(A4460+1/48,Interface!$B$118:$D$483,3)</f>
        <v>6</v>
      </c>
      <c r="H4460" s="1">
        <f t="shared" si="394"/>
        <v>2</v>
      </c>
      <c r="I4460" s="1">
        <f t="shared" si="393"/>
        <v>9</v>
      </c>
    </row>
    <row r="4461" spans="1:9" x14ac:dyDescent="0.35">
      <c r="A4461" s="321">
        <f t="shared" si="391"/>
        <v>42189.374999989268</v>
      </c>
      <c r="B4461" s="303"/>
      <c r="C4461" s="303">
        <v>4426</v>
      </c>
      <c r="D4461" s="304">
        <f>INDEX(Method_calculation!$J$161:$L$184,Output_interface!I4461,Output_interface!H4461)</f>
        <v>0</v>
      </c>
      <c r="E4461" s="304">
        <f>INDEX(Method_calculation!$J$194:$L$217,Output_interface!I4461,Output_interface!H4461)</f>
        <v>0</v>
      </c>
      <c r="G4461" s="1">
        <f>VLOOKUP(A4461+1/48,Interface!$B$118:$D$483,3)</f>
        <v>6</v>
      </c>
      <c r="H4461" s="1">
        <f t="shared" si="394"/>
        <v>2</v>
      </c>
      <c r="I4461" s="1">
        <f t="shared" si="393"/>
        <v>10</v>
      </c>
    </row>
    <row r="4462" spans="1:9" x14ac:dyDescent="0.35">
      <c r="A4462" s="321">
        <f t="shared" si="391"/>
        <v>42189.416666655932</v>
      </c>
      <c r="B4462" s="303"/>
      <c r="C4462" s="303">
        <v>4427</v>
      </c>
      <c r="D4462" s="304">
        <f>INDEX(Method_calculation!$J$161:$L$184,Output_interface!I4462,Output_interface!H4462)</f>
        <v>0</v>
      </c>
      <c r="E4462" s="304">
        <f>INDEX(Method_calculation!$J$194:$L$217,Output_interface!I4462,Output_interface!H4462)</f>
        <v>0</v>
      </c>
      <c r="G4462" s="1">
        <f>VLOOKUP(A4462+1/48,Interface!$B$118:$D$483,3)</f>
        <v>6</v>
      </c>
      <c r="H4462" s="1">
        <f t="shared" si="394"/>
        <v>2</v>
      </c>
      <c r="I4462" s="1">
        <f t="shared" si="393"/>
        <v>11</v>
      </c>
    </row>
    <row r="4463" spans="1:9" x14ac:dyDescent="0.35">
      <c r="A4463" s="321">
        <f t="shared" si="391"/>
        <v>42189.458333322596</v>
      </c>
      <c r="B4463" s="303"/>
      <c r="C4463" s="303">
        <v>4428</v>
      </c>
      <c r="D4463" s="304">
        <f>INDEX(Method_calculation!$J$161:$L$184,Output_interface!I4463,Output_interface!H4463)</f>
        <v>0</v>
      </c>
      <c r="E4463" s="304">
        <f>INDEX(Method_calculation!$J$194:$L$217,Output_interface!I4463,Output_interface!H4463)</f>
        <v>0</v>
      </c>
      <c r="G4463" s="1">
        <f>VLOOKUP(A4463+1/48,Interface!$B$118:$D$483,3)</f>
        <v>6</v>
      </c>
      <c r="H4463" s="1">
        <f t="shared" si="394"/>
        <v>2</v>
      </c>
      <c r="I4463" s="1">
        <f t="shared" si="393"/>
        <v>12</v>
      </c>
    </row>
    <row r="4464" spans="1:9" x14ac:dyDescent="0.35">
      <c r="A4464" s="321">
        <f t="shared" si="391"/>
        <v>42189.499999989261</v>
      </c>
      <c r="B4464" s="303"/>
      <c r="C4464" s="303">
        <v>4429</v>
      </c>
      <c r="D4464" s="304">
        <f>INDEX(Method_calculation!$J$161:$L$184,Output_interface!I4464,Output_interface!H4464)</f>
        <v>0</v>
      </c>
      <c r="E4464" s="304">
        <f>INDEX(Method_calculation!$J$194:$L$217,Output_interface!I4464,Output_interface!H4464)</f>
        <v>0</v>
      </c>
      <c r="G4464" s="1">
        <f>VLOOKUP(A4464+1/48,Interface!$B$118:$D$483,3)</f>
        <v>6</v>
      </c>
      <c r="H4464" s="1">
        <f t="shared" si="394"/>
        <v>2</v>
      </c>
      <c r="I4464" s="1">
        <f t="shared" si="393"/>
        <v>13</v>
      </c>
    </row>
    <row r="4465" spans="1:9" x14ac:dyDescent="0.35">
      <c r="A4465" s="321">
        <f t="shared" si="391"/>
        <v>42189.541666655925</v>
      </c>
      <c r="B4465" s="303"/>
      <c r="C4465" s="303">
        <v>4430</v>
      </c>
      <c r="D4465" s="304">
        <f>INDEX(Method_calculation!$J$161:$L$184,Output_interface!I4465,Output_interface!H4465)</f>
        <v>0</v>
      </c>
      <c r="E4465" s="304">
        <f>INDEX(Method_calculation!$J$194:$L$217,Output_interface!I4465,Output_interface!H4465)</f>
        <v>0</v>
      </c>
      <c r="G4465" s="1">
        <f>VLOOKUP(A4465+1/48,Interface!$B$118:$D$483,3)</f>
        <v>6</v>
      </c>
      <c r="H4465" s="1">
        <f t="shared" si="394"/>
        <v>2</v>
      </c>
      <c r="I4465" s="1">
        <f t="shared" si="393"/>
        <v>14</v>
      </c>
    </row>
    <row r="4466" spans="1:9" x14ac:dyDescent="0.35">
      <c r="A4466" s="321">
        <f t="shared" si="391"/>
        <v>42189.583333322589</v>
      </c>
      <c r="B4466" s="303"/>
      <c r="C4466" s="303">
        <v>4431</v>
      </c>
      <c r="D4466" s="304">
        <f>INDEX(Method_calculation!$J$161:$L$184,Output_interface!I4466,Output_interface!H4466)</f>
        <v>0</v>
      </c>
      <c r="E4466" s="304">
        <f>INDEX(Method_calculation!$J$194:$L$217,Output_interface!I4466,Output_interface!H4466)</f>
        <v>0</v>
      </c>
      <c r="G4466" s="1">
        <f>VLOOKUP(A4466+1/48,Interface!$B$118:$D$483,3)</f>
        <v>6</v>
      </c>
      <c r="H4466" s="1">
        <f t="shared" si="394"/>
        <v>2</v>
      </c>
      <c r="I4466" s="1">
        <f t="shared" si="393"/>
        <v>15</v>
      </c>
    </row>
    <row r="4467" spans="1:9" x14ac:dyDescent="0.35">
      <c r="A4467" s="321">
        <f t="shared" si="391"/>
        <v>42189.624999989253</v>
      </c>
      <c r="B4467" s="303"/>
      <c r="C4467" s="303">
        <v>4432</v>
      </c>
      <c r="D4467" s="304">
        <f>INDEX(Method_calculation!$J$161:$L$184,Output_interface!I4467,Output_interface!H4467)</f>
        <v>0</v>
      </c>
      <c r="E4467" s="304">
        <f>INDEX(Method_calculation!$J$194:$L$217,Output_interface!I4467,Output_interface!H4467)</f>
        <v>0</v>
      </c>
      <c r="G4467" s="1">
        <f>VLOOKUP(A4467+1/48,Interface!$B$118:$D$483,3)</f>
        <v>6</v>
      </c>
      <c r="H4467" s="1">
        <f t="shared" si="394"/>
        <v>2</v>
      </c>
      <c r="I4467" s="1">
        <f t="shared" si="393"/>
        <v>16</v>
      </c>
    </row>
    <row r="4468" spans="1:9" x14ac:dyDescent="0.35">
      <c r="A4468" s="321">
        <f t="shared" si="391"/>
        <v>42189.666666655918</v>
      </c>
      <c r="B4468" s="303"/>
      <c r="C4468" s="303">
        <v>4433</v>
      </c>
      <c r="D4468" s="304">
        <f>INDEX(Method_calculation!$J$161:$L$184,Output_interface!I4468,Output_interface!H4468)</f>
        <v>0</v>
      </c>
      <c r="E4468" s="304">
        <f>INDEX(Method_calculation!$J$194:$L$217,Output_interface!I4468,Output_interface!H4468)</f>
        <v>0</v>
      </c>
      <c r="G4468" s="1">
        <f>VLOOKUP(A4468+1/48,Interface!$B$118:$D$483,3)</f>
        <v>6</v>
      </c>
      <c r="H4468" s="1">
        <f t="shared" si="394"/>
        <v>2</v>
      </c>
      <c r="I4468" s="1">
        <f t="shared" si="393"/>
        <v>17</v>
      </c>
    </row>
    <row r="4469" spans="1:9" x14ac:dyDescent="0.35">
      <c r="A4469" s="321">
        <f t="shared" si="391"/>
        <v>42189.708333322582</v>
      </c>
      <c r="B4469" s="303"/>
      <c r="C4469" s="303">
        <v>4434</v>
      </c>
      <c r="D4469" s="304">
        <f>INDEX(Method_calculation!$J$161:$L$184,Output_interface!I4469,Output_interface!H4469)</f>
        <v>0</v>
      </c>
      <c r="E4469" s="304">
        <f>INDEX(Method_calculation!$J$194:$L$217,Output_interface!I4469,Output_interface!H4469)</f>
        <v>0</v>
      </c>
      <c r="G4469" s="1">
        <f>VLOOKUP(A4469+1/48,Interface!$B$118:$D$483,3)</f>
        <v>6</v>
      </c>
      <c r="H4469" s="1">
        <f t="shared" si="394"/>
        <v>2</v>
      </c>
      <c r="I4469" s="1">
        <f t="shared" si="393"/>
        <v>18</v>
      </c>
    </row>
    <row r="4470" spans="1:9" x14ac:dyDescent="0.35">
      <c r="A4470" s="321">
        <f t="shared" si="391"/>
        <v>42189.749999989246</v>
      </c>
      <c r="B4470" s="303"/>
      <c r="C4470" s="303">
        <v>4435</v>
      </c>
      <c r="D4470" s="304">
        <f>INDEX(Method_calculation!$J$161:$L$184,Output_interface!I4470,Output_interface!H4470)</f>
        <v>0</v>
      </c>
      <c r="E4470" s="304">
        <f>INDEX(Method_calculation!$J$194:$L$217,Output_interface!I4470,Output_interface!H4470)</f>
        <v>0</v>
      </c>
      <c r="G4470" s="1">
        <f>VLOOKUP(A4470+1/48,Interface!$B$118:$D$483,3)</f>
        <v>6</v>
      </c>
      <c r="H4470" s="1">
        <f t="shared" si="394"/>
        <v>2</v>
      </c>
      <c r="I4470" s="1">
        <f t="shared" si="393"/>
        <v>19</v>
      </c>
    </row>
    <row r="4471" spans="1:9" x14ac:dyDescent="0.35">
      <c r="A4471" s="321">
        <f t="shared" si="391"/>
        <v>42189.79166665591</v>
      </c>
      <c r="B4471" s="303"/>
      <c r="C4471" s="303">
        <v>4436</v>
      </c>
      <c r="D4471" s="304">
        <f>INDEX(Method_calculation!$J$161:$L$184,Output_interface!I4471,Output_interface!H4471)</f>
        <v>0</v>
      </c>
      <c r="E4471" s="304">
        <f>INDEX(Method_calculation!$J$194:$L$217,Output_interface!I4471,Output_interface!H4471)</f>
        <v>0</v>
      </c>
      <c r="G4471" s="1">
        <f>VLOOKUP(A4471+1/48,Interface!$B$118:$D$483,3)</f>
        <v>6</v>
      </c>
      <c r="H4471" s="1">
        <f t="shared" si="394"/>
        <v>2</v>
      </c>
      <c r="I4471" s="1">
        <f t="shared" si="393"/>
        <v>20</v>
      </c>
    </row>
    <row r="4472" spans="1:9" x14ac:dyDescent="0.35">
      <c r="A4472" s="321">
        <f t="shared" si="391"/>
        <v>42189.833333322575</v>
      </c>
      <c r="B4472" s="303"/>
      <c r="C4472" s="303">
        <v>4437</v>
      </c>
      <c r="D4472" s="304">
        <f>INDEX(Method_calculation!$J$161:$L$184,Output_interface!I4472,Output_interface!H4472)</f>
        <v>0</v>
      </c>
      <c r="E4472" s="304">
        <f>INDEX(Method_calculation!$J$194:$L$217,Output_interface!I4472,Output_interface!H4472)</f>
        <v>0</v>
      </c>
      <c r="G4472" s="1">
        <f>VLOOKUP(A4472+1/48,Interface!$B$118:$D$483,3)</f>
        <v>6</v>
      </c>
      <c r="H4472" s="1">
        <f t="shared" si="394"/>
        <v>2</v>
      </c>
      <c r="I4472" s="1">
        <f t="shared" si="393"/>
        <v>21</v>
      </c>
    </row>
    <row r="4473" spans="1:9" x14ac:dyDescent="0.35">
      <c r="A4473" s="321">
        <f t="shared" si="391"/>
        <v>42189.874999989239</v>
      </c>
      <c r="B4473" s="303"/>
      <c r="C4473" s="303">
        <v>4438</v>
      </c>
      <c r="D4473" s="304">
        <f>INDEX(Method_calculation!$J$161:$L$184,Output_interface!I4473,Output_interface!H4473)</f>
        <v>0</v>
      </c>
      <c r="E4473" s="304">
        <f>INDEX(Method_calculation!$J$194:$L$217,Output_interface!I4473,Output_interface!H4473)</f>
        <v>0</v>
      </c>
      <c r="G4473" s="1">
        <f>VLOOKUP(A4473+1/48,Interface!$B$118:$D$483,3)</f>
        <v>6</v>
      </c>
      <c r="H4473" s="1">
        <f t="shared" si="394"/>
        <v>2</v>
      </c>
      <c r="I4473" s="1">
        <f t="shared" si="393"/>
        <v>22</v>
      </c>
    </row>
    <row r="4474" spans="1:9" x14ac:dyDescent="0.35">
      <c r="A4474" s="321">
        <f t="shared" si="391"/>
        <v>42189.916666655903</v>
      </c>
      <c r="B4474" s="303"/>
      <c r="C4474" s="303">
        <v>4439</v>
      </c>
      <c r="D4474" s="304">
        <f>INDEX(Method_calculation!$J$161:$L$184,Output_interface!I4474,Output_interface!H4474)</f>
        <v>0</v>
      </c>
      <c r="E4474" s="304">
        <f>INDEX(Method_calculation!$J$194:$L$217,Output_interface!I4474,Output_interface!H4474)</f>
        <v>0</v>
      </c>
      <c r="G4474" s="1">
        <f>VLOOKUP(A4474+1/48,Interface!$B$118:$D$483,3)</f>
        <v>6</v>
      </c>
      <c r="H4474" s="1">
        <f t="shared" si="394"/>
        <v>2</v>
      </c>
      <c r="I4474" s="1">
        <f t="shared" si="393"/>
        <v>23</v>
      </c>
    </row>
    <row r="4475" spans="1:9" x14ac:dyDescent="0.35">
      <c r="A4475" s="322">
        <f t="shared" si="391"/>
        <v>42189.958333322567</v>
      </c>
      <c r="B4475" s="306"/>
      <c r="C4475" s="306">
        <v>4440</v>
      </c>
      <c r="D4475" s="307">
        <f>INDEX(Method_calculation!$J$161:$L$184,Output_interface!I4475,Output_interface!H4475)</f>
        <v>0</v>
      </c>
      <c r="E4475" s="307">
        <f>INDEX(Method_calculation!$J$194:$L$217,Output_interface!I4475,Output_interface!H4475)</f>
        <v>0</v>
      </c>
      <c r="G4475" s="1">
        <f>VLOOKUP(A4475+1/48,Interface!$B$118:$D$483,3)</f>
        <v>6</v>
      </c>
      <c r="H4475" s="1">
        <f t="shared" si="394"/>
        <v>2</v>
      </c>
      <c r="I4475" s="1">
        <f t="shared" si="393"/>
        <v>24</v>
      </c>
    </row>
    <row r="4476" spans="1:9" x14ac:dyDescent="0.35">
      <c r="A4476" s="299">
        <f t="shared" si="391"/>
        <v>42189.999999989232</v>
      </c>
      <c r="B4476" s="300" t="str">
        <f t="shared" ref="B4476" si="395">INDEX($H$27:$H$29,H4476)</f>
        <v>Holiday</v>
      </c>
      <c r="C4476" s="300">
        <v>4441</v>
      </c>
      <c r="D4476" s="301">
        <f>INDEX(Method_calculation!$J$161:$L$184,Output_interface!I4476,Output_interface!H4476)</f>
        <v>0</v>
      </c>
      <c r="E4476" s="301">
        <f>INDEX(Method_calculation!$J$194:$L$217,Output_interface!I4476,Output_interface!H4476)</f>
        <v>0</v>
      </c>
      <c r="G4476" s="1">
        <f>VLOOKUP(A4476+1/48,Interface!$B$118:$D$483,3)</f>
        <v>7</v>
      </c>
      <c r="H4476" s="1">
        <f t="shared" si="394"/>
        <v>3</v>
      </c>
      <c r="I4476" s="1">
        <f t="shared" si="393"/>
        <v>1</v>
      </c>
    </row>
    <row r="4477" spans="1:9" x14ac:dyDescent="0.35">
      <c r="A4477" s="321">
        <f t="shared" si="391"/>
        <v>42190.041666655896</v>
      </c>
      <c r="B4477" s="303"/>
      <c r="C4477" s="303">
        <v>4442</v>
      </c>
      <c r="D4477" s="304">
        <f>INDEX(Method_calculation!$J$161:$L$184,Output_interface!I4477,Output_interface!H4477)</f>
        <v>0</v>
      </c>
      <c r="E4477" s="304">
        <f>INDEX(Method_calculation!$J$194:$L$217,Output_interface!I4477,Output_interface!H4477)</f>
        <v>0</v>
      </c>
      <c r="G4477" s="1">
        <f>VLOOKUP(A4477+1/48,Interface!$B$118:$D$483,3)</f>
        <v>7</v>
      </c>
      <c r="H4477" s="1">
        <f t="shared" si="394"/>
        <v>3</v>
      </c>
      <c r="I4477" s="1">
        <f t="shared" si="393"/>
        <v>2</v>
      </c>
    </row>
    <row r="4478" spans="1:9" x14ac:dyDescent="0.35">
      <c r="A4478" s="321">
        <f t="shared" si="391"/>
        <v>42190.08333332256</v>
      </c>
      <c r="B4478" s="303"/>
      <c r="C4478" s="303">
        <v>4443</v>
      </c>
      <c r="D4478" s="304">
        <f>INDEX(Method_calculation!$J$161:$L$184,Output_interface!I4478,Output_interface!H4478)</f>
        <v>0</v>
      </c>
      <c r="E4478" s="304">
        <f>INDEX(Method_calculation!$J$194:$L$217,Output_interface!I4478,Output_interface!H4478)</f>
        <v>0</v>
      </c>
      <c r="G4478" s="1">
        <f>VLOOKUP(A4478+1/48,Interface!$B$118:$D$483,3)</f>
        <v>7</v>
      </c>
      <c r="H4478" s="1">
        <f t="shared" si="394"/>
        <v>3</v>
      </c>
      <c r="I4478" s="1">
        <f t="shared" si="393"/>
        <v>3</v>
      </c>
    </row>
    <row r="4479" spans="1:9" x14ac:dyDescent="0.35">
      <c r="A4479" s="321">
        <f t="shared" si="391"/>
        <v>42190.124999989224</v>
      </c>
      <c r="B4479" s="303"/>
      <c r="C4479" s="303">
        <v>4444</v>
      </c>
      <c r="D4479" s="304">
        <f>INDEX(Method_calculation!$J$161:$L$184,Output_interface!I4479,Output_interface!H4479)</f>
        <v>0</v>
      </c>
      <c r="E4479" s="304">
        <f>INDEX(Method_calculation!$J$194:$L$217,Output_interface!I4479,Output_interface!H4479)</f>
        <v>0</v>
      </c>
      <c r="G4479" s="1">
        <f>VLOOKUP(A4479+1/48,Interface!$B$118:$D$483,3)</f>
        <v>7</v>
      </c>
      <c r="H4479" s="1">
        <f t="shared" si="394"/>
        <v>3</v>
      </c>
      <c r="I4479" s="1">
        <f t="shared" si="393"/>
        <v>4</v>
      </c>
    </row>
    <row r="4480" spans="1:9" x14ac:dyDescent="0.35">
      <c r="A4480" s="321">
        <f t="shared" si="391"/>
        <v>42190.166666655889</v>
      </c>
      <c r="B4480" s="303"/>
      <c r="C4480" s="303">
        <v>4445</v>
      </c>
      <c r="D4480" s="304">
        <f>INDEX(Method_calculation!$J$161:$L$184,Output_interface!I4480,Output_interface!H4480)</f>
        <v>0</v>
      </c>
      <c r="E4480" s="304">
        <f>INDEX(Method_calculation!$J$194:$L$217,Output_interface!I4480,Output_interface!H4480)</f>
        <v>0</v>
      </c>
      <c r="G4480" s="1">
        <f>VLOOKUP(A4480+1/48,Interface!$B$118:$D$483,3)</f>
        <v>7</v>
      </c>
      <c r="H4480" s="1">
        <f t="shared" si="394"/>
        <v>3</v>
      </c>
      <c r="I4480" s="1">
        <f t="shared" si="393"/>
        <v>5</v>
      </c>
    </row>
    <row r="4481" spans="1:9" x14ac:dyDescent="0.35">
      <c r="A4481" s="321">
        <f t="shared" si="391"/>
        <v>42190.208333322553</v>
      </c>
      <c r="B4481" s="303"/>
      <c r="C4481" s="303">
        <v>4446</v>
      </c>
      <c r="D4481" s="304">
        <f>INDEX(Method_calculation!$J$161:$L$184,Output_interface!I4481,Output_interface!H4481)</f>
        <v>0</v>
      </c>
      <c r="E4481" s="304">
        <f>INDEX(Method_calculation!$J$194:$L$217,Output_interface!I4481,Output_interface!H4481)</f>
        <v>0</v>
      </c>
      <c r="G4481" s="1">
        <f>VLOOKUP(A4481+1/48,Interface!$B$118:$D$483,3)</f>
        <v>7</v>
      </c>
      <c r="H4481" s="1">
        <f t="shared" si="394"/>
        <v>3</v>
      </c>
      <c r="I4481" s="1">
        <f t="shared" si="393"/>
        <v>6</v>
      </c>
    </row>
    <row r="4482" spans="1:9" x14ac:dyDescent="0.35">
      <c r="A4482" s="321">
        <f t="shared" si="391"/>
        <v>42190.249999989217</v>
      </c>
      <c r="B4482" s="303"/>
      <c r="C4482" s="303">
        <v>4447</v>
      </c>
      <c r="D4482" s="304">
        <f>INDEX(Method_calculation!$J$161:$L$184,Output_interface!I4482,Output_interface!H4482)</f>
        <v>0</v>
      </c>
      <c r="E4482" s="304">
        <f>INDEX(Method_calculation!$J$194:$L$217,Output_interface!I4482,Output_interface!H4482)</f>
        <v>0</v>
      </c>
      <c r="G4482" s="1">
        <f>VLOOKUP(A4482+1/48,Interface!$B$118:$D$483,3)</f>
        <v>7</v>
      </c>
      <c r="H4482" s="1">
        <f t="shared" si="394"/>
        <v>3</v>
      </c>
      <c r="I4482" s="1">
        <f t="shared" si="393"/>
        <v>7</v>
      </c>
    </row>
    <row r="4483" spans="1:9" x14ac:dyDescent="0.35">
      <c r="A4483" s="321">
        <f t="shared" si="391"/>
        <v>42190.291666655881</v>
      </c>
      <c r="B4483" s="303"/>
      <c r="C4483" s="303">
        <v>4448</v>
      </c>
      <c r="D4483" s="304">
        <f>INDEX(Method_calculation!$J$161:$L$184,Output_interface!I4483,Output_interface!H4483)</f>
        <v>0</v>
      </c>
      <c r="E4483" s="304">
        <f>INDEX(Method_calculation!$J$194:$L$217,Output_interface!I4483,Output_interface!H4483)</f>
        <v>0</v>
      </c>
      <c r="G4483" s="1">
        <f>VLOOKUP(A4483+1/48,Interface!$B$118:$D$483,3)</f>
        <v>7</v>
      </c>
      <c r="H4483" s="1">
        <f t="shared" si="394"/>
        <v>3</v>
      </c>
      <c r="I4483" s="1">
        <f t="shared" si="393"/>
        <v>8</v>
      </c>
    </row>
    <row r="4484" spans="1:9" x14ac:dyDescent="0.35">
      <c r="A4484" s="321">
        <f t="shared" si="391"/>
        <v>42190.333333322546</v>
      </c>
      <c r="B4484" s="303"/>
      <c r="C4484" s="303">
        <v>4449</v>
      </c>
      <c r="D4484" s="304">
        <f>INDEX(Method_calculation!$J$161:$L$184,Output_interface!I4484,Output_interface!H4484)</f>
        <v>0</v>
      </c>
      <c r="E4484" s="304">
        <f>INDEX(Method_calculation!$J$194:$L$217,Output_interface!I4484,Output_interface!H4484)</f>
        <v>0</v>
      </c>
      <c r="G4484" s="1">
        <f>VLOOKUP(A4484+1/48,Interface!$B$118:$D$483,3)</f>
        <v>7</v>
      </c>
      <c r="H4484" s="1">
        <f t="shared" si="394"/>
        <v>3</v>
      </c>
      <c r="I4484" s="1">
        <f t="shared" si="393"/>
        <v>9</v>
      </c>
    </row>
    <row r="4485" spans="1:9" x14ac:dyDescent="0.35">
      <c r="A4485" s="321">
        <f t="shared" si="391"/>
        <v>42190.37499998921</v>
      </c>
      <c r="B4485" s="303"/>
      <c r="C4485" s="303">
        <v>4450</v>
      </c>
      <c r="D4485" s="304">
        <f>INDEX(Method_calculation!$J$161:$L$184,Output_interface!I4485,Output_interface!H4485)</f>
        <v>0</v>
      </c>
      <c r="E4485" s="304">
        <f>INDEX(Method_calculation!$J$194:$L$217,Output_interface!I4485,Output_interface!H4485)</f>
        <v>0</v>
      </c>
      <c r="G4485" s="1">
        <f>VLOOKUP(A4485+1/48,Interface!$B$118:$D$483,3)</f>
        <v>7</v>
      </c>
      <c r="H4485" s="1">
        <f t="shared" si="394"/>
        <v>3</v>
      </c>
      <c r="I4485" s="1">
        <f t="shared" si="393"/>
        <v>10</v>
      </c>
    </row>
    <row r="4486" spans="1:9" x14ac:dyDescent="0.35">
      <c r="A4486" s="321">
        <f t="shared" si="391"/>
        <v>42190.416666655874</v>
      </c>
      <c r="B4486" s="303"/>
      <c r="C4486" s="303">
        <v>4451</v>
      </c>
      <c r="D4486" s="304">
        <f>INDEX(Method_calculation!$J$161:$L$184,Output_interface!I4486,Output_interface!H4486)</f>
        <v>0</v>
      </c>
      <c r="E4486" s="304">
        <f>INDEX(Method_calculation!$J$194:$L$217,Output_interface!I4486,Output_interface!H4486)</f>
        <v>0</v>
      </c>
      <c r="G4486" s="1">
        <f>VLOOKUP(A4486+1/48,Interface!$B$118:$D$483,3)</f>
        <v>7</v>
      </c>
      <c r="H4486" s="1">
        <f t="shared" si="394"/>
        <v>3</v>
      </c>
      <c r="I4486" s="1">
        <f t="shared" si="393"/>
        <v>11</v>
      </c>
    </row>
    <row r="4487" spans="1:9" x14ac:dyDescent="0.35">
      <c r="A4487" s="321">
        <f t="shared" si="391"/>
        <v>42190.458333322538</v>
      </c>
      <c r="B4487" s="303"/>
      <c r="C4487" s="303">
        <v>4452</v>
      </c>
      <c r="D4487" s="304">
        <f>INDEX(Method_calculation!$J$161:$L$184,Output_interface!I4487,Output_interface!H4487)</f>
        <v>0</v>
      </c>
      <c r="E4487" s="304">
        <f>INDEX(Method_calculation!$J$194:$L$217,Output_interface!I4487,Output_interface!H4487)</f>
        <v>0</v>
      </c>
      <c r="G4487" s="1">
        <f>VLOOKUP(A4487+1/48,Interface!$B$118:$D$483,3)</f>
        <v>7</v>
      </c>
      <c r="H4487" s="1">
        <f t="shared" si="394"/>
        <v>3</v>
      </c>
      <c r="I4487" s="1">
        <f t="shared" si="393"/>
        <v>12</v>
      </c>
    </row>
    <row r="4488" spans="1:9" x14ac:dyDescent="0.35">
      <c r="A4488" s="321">
        <f t="shared" si="391"/>
        <v>42190.499999989202</v>
      </c>
      <c r="B4488" s="303"/>
      <c r="C4488" s="303">
        <v>4453</v>
      </c>
      <c r="D4488" s="304">
        <f>INDEX(Method_calculation!$J$161:$L$184,Output_interface!I4488,Output_interface!H4488)</f>
        <v>0</v>
      </c>
      <c r="E4488" s="304">
        <f>INDEX(Method_calculation!$J$194:$L$217,Output_interface!I4488,Output_interface!H4488)</f>
        <v>0</v>
      </c>
      <c r="G4488" s="1">
        <f>VLOOKUP(A4488+1/48,Interface!$B$118:$D$483,3)</f>
        <v>7</v>
      </c>
      <c r="H4488" s="1">
        <f t="shared" si="394"/>
        <v>3</v>
      </c>
      <c r="I4488" s="1">
        <f t="shared" si="393"/>
        <v>13</v>
      </c>
    </row>
    <row r="4489" spans="1:9" x14ac:dyDescent="0.35">
      <c r="A4489" s="321">
        <f t="shared" si="391"/>
        <v>42190.541666655867</v>
      </c>
      <c r="B4489" s="303"/>
      <c r="C4489" s="303">
        <v>4454</v>
      </c>
      <c r="D4489" s="304">
        <f>INDEX(Method_calculation!$J$161:$L$184,Output_interface!I4489,Output_interface!H4489)</f>
        <v>0</v>
      </c>
      <c r="E4489" s="304">
        <f>INDEX(Method_calculation!$J$194:$L$217,Output_interface!I4489,Output_interface!H4489)</f>
        <v>0</v>
      </c>
      <c r="G4489" s="1">
        <f>VLOOKUP(A4489+1/48,Interface!$B$118:$D$483,3)</f>
        <v>7</v>
      </c>
      <c r="H4489" s="1">
        <f t="shared" si="394"/>
        <v>3</v>
      </c>
      <c r="I4489" s="1">
        <f t="shared" si="393"/>
        <v>14</v>
      </c>
    </row>
    <row r="4490" spans="1:9" x14ac:dyDescent="0.35">
      <c r="A4490" s="321">
        <f t="shared" si="391"/>
        <v>42190.583333322531</v>
      </c>
      <c r="B4490" s="303"/>
      <c r="C4490" s="303">
        <v>4455</v>
      </c>
      <c r="D4490" s="304">
        <f>INDEX(Method_calculation!$J$161:$L$184,Output_interface!I4490,Output_interface!H4490)</f>
        <v>0</v>
      </c>
      <c r="E4490" s="304">
        <f>INDEX(Method_calculation!$J$194:$L$217,Output_interface!I4490,Output_interface!H4490)</f>
        <v>0</v>
      </c>
      <c r="G4490" s="1">
        <f>VLOOKUP(A4490+1/48,Interface!$B$118:$D$483,3)</f>
        <v>7</v>
      </c>
      <c r="H4490" s="1">
        <f t="shared" si="394"/>
        <v>3</v>
      </c>
      <c r="I4490" s="1">
        <f t="shared" si="393"/>
        <v>15</v>
      </c>
    </row>
    <row r="4491" spans="1:9" x14ac:dyDescent="0.35">
      <c r="A4491" s="321">
        <f t="shared" si="391"/>
        <v>42190.624999989195</v>
      </c>
      <c r="B4491" s="303"/>
      <c r="C4491" s="303">
        <v>4456</v>
      </c>
      <c r="D4491" s="304">
        <f>INDEX(Method_calculation!$J$161:$L$184,Output_interface!I4491,Output_interface!H4491)</f>
        <v>0</v>
      </c>
      <c r="E4491" s="304">
        <f>INDEX(Method_calculation!$J$194:$L$217,Output_interface!I4491,Output_interface!H4491)</f>
        <v>0</v>
      </c>
      <c r="G4491" s="1">
        <f>VLOOKUP(A4491+1/48,Interface!$B$118:$D$483,3)</f>
        <v>7</v>
      </c>
      <c r="H4491" s="1">
        <f t="shared" si="394"/>
        <v>3</v>
      </c>
      <c r="I4491" s="1">
        <f t="shared" si="393"/>
        <v>16</v>
      </c>
    </row>
    <row r="4492" spans="1:9" x14ac:dyDescent="0.35">
      <c r="A4492" s="321">
        <f t="shared" si="391"/>
        <v>42190.666666655859</v>
      </c>
      <c r="B4492" s="303"/>
      <c r="C4492" s="303">
        <v>4457</v>
      </c>
      <c r="D4492" s="304">
        <f>INDEX(Method_calculation!$J$161:$L$184,Output_interface!I4492,Output_interface!H4492)</f>
        <v>0</v>
      </c>
      <c r="E4492" s="304">
        <f>INDEX(Method_calculation!$J$194:$L$217,Output_interface!I4492,Output_interface!H4492)</f>
        <v>0</v>
      </c>
      <c r="G4492" s="1">
        <f>VLOOKUP(A4492+1/48,Interface!$B$118:$D$483,3)</f>
        <v>7</v>
      </c>
      <c r="H4492" s="1">
        <f t="shared" si="394"/>
        <v>3</v>
      </c>
      <c r="I4492" s="1">
        <f t="shared" si="393"/>
        <v>17</v>
      </c>
    </row>
    <row r="4493" spans="1:9" x14ac:dyDescent="0.35">
      <c r="A4493" s="321">
        <f t="shared" si="391"/>
        <v>42190.708333322524</v>
      </c>
      <c r="B4493" s="303"/>
      <c r="C4493" s="303">
        <v>4458</v>
      </c>
      <c r="D4493" s="304">
        <f>INDEX(Method_calculation!$J$161:$L$184,Output_interface!I4493,Output_interface!H4493)</f>
        <v>0</v>
      </c>
      <c r="E4493" s="304">
        <f>INDEX(Method_calculation!$J$194:$L$217,Output_interface!I4493,Output_interface!H4493)</f>
        <v>0</v>
      </c>
      <c r="G4493" s="1">
        <f>VLOOKUP(A4493+1/48,Interface!$B$118:$D$483,3)</f>
        <v>7</v>
      </c>
      <c r="H4493" s="1">
        <f t="shared" si="394"/>
        <v>3</v>
      </c>
      <c r="I4493" s="1">
        <f t="shared" si="393"/>
        <v>18</v>
      </c>
    </row>
    <row r="4494" spans="1:9" x14ac:dyDescent="0.35">
      <c r="A4494" s="321">
        <f t="shared" si="391"/>
        <v>42190.749999989188</v>
      </c>
      <c r="B4494" s="303"/>
      <c r="C4494" s="303">
        <v>4459</v>
      </c>
      <c r="D4494" s="304">
        <f>INDEX(Method_calculation!$J$161:$L$184,Output_interface!I4494,Output_interface!H4494)</f>
        <v>0</v>
      </c>
      <c r="E4494" s="304">
        <f>INDEX(Method_calculation!$J$194:$L$217,Output_interface!I4494,Output_interface!H4494)</f>
        <v>0</v>
      </c>
      <c r="G4494" s="1">
        <f>VLOOKUP(A4494+1/48,Interface!$B$118:$D$483,3)</f>
        <v>7</v>
      </c>
      <c r="H4494" s="1">
        <f t="shared" si="394"/>
        <v>3</v>
      </c>
      <c r="I4494" s="1">
        <f t="shared" si="393"/>
        <v>19</v>
      </c>
    </row>
    <row r="4495" spans="1:9" x14ac:dyDescent="0.35">
      <c r="A4495" s="321">
        <f t="shared" si="391"/>
        <v>42190.791666655852</v>
      </c>
      <c r="B4495" s="303"/>
      <c r="C4495" s="303">
        <v>4460</v>
      </c>
      <c r="D4495" s="304">
        <f>INDEX(Method_calculation!$J$161:$L$184,Output_interface!I4495,Output_interface!H4495)</f>
        <v>0</v>
      </c>
      <c r="E4495" s="304">
        <f>INDEX(Method_calculation!$J$194:$L$217,Output_interface!I4495,Output_interface!H4495)</f>
        <v>0</v>
      </c>
      <c r="G4495" s="1">
        <f>VLOOKUP(A4495+1/48,Interface!$B$118:$D$483,3)</f>
        <v>7</v>
      </c>
      <c r="H4495" s="1">
        <f t="shared" si="394"/>
        <v>3</v>
      </c>
      <c r="I4495" s="1">
        <f t="shared" si="393"/>
        <v>20</v>
      </c>
    </row>
    <row r="4496" spans="1:9" x14ac:dyDescent="0.35">
      <c r="A4496" s="321">
        <f t="shared" ref="A4496:A4559" si="396">+A4495+1/24</f>
        <v>42190.833333322516</v>
      </c>
      <c r="B4496" s="303"/>
      <c r="C4496" s="303">
        <v>4461</v>
      </c>
      <c r="D4496" s="304">
        <f>INDEX(Method_calculation!$J$161:$L$184,Output_interface!I4496,Output_interface!H4496)</f>
        <v>0</v>
      </c>
      <c r="E4496" s="304">
        <f>INDEX(Method_calculation!$J$194:$L$217,Output_interface!I4496,Output_interface!H4496)</f>
        <v>0</v>
      </c>
      <c r="G4496" s="1">
        <f>VLOOKUP(A4496+1/48,Interface!$B$118:$D$483,3)</f>
        <v>7</v>
      </c>
      <c r="H4496" s="1">
        <f t="shared" si="394"/>
        <v>3</v>
      </c>
      <c r="I4496" s="1">
        <f t="shared" si="393"/>
        <v>21</v>
      </c>
    </row>
    <row r="4497" spans="1:9" x14ac:dyDescent="0.35">
      <c r="A4497" s="321">
        <f t="shared" si="396"/>
        <v>42190.874999989181</v>
      </c>
      <c r="B4497" s="303"/>
      <c r="C4497" s="303">
        <v>4462</v>
      </c>
      <c r="D4497" s="304">
        <f>INDEX(Method_calculation!$J$161:$L$184,Output_interface!I4497,Output_interface!H4497)</f>
        <v>0</v>
      </c>
      <c r="E4497" s="304">
        <f>INDEX(Method_calculation!$J$194:$L$217,Output_interface!I4497,Output_interface!H4497)</f>
        <v>0</v>
      </c>
      <c r="G4497" s="1">
        <f>VLOOKUP(A4497+1/48,Interface!$B$118:$D$483,3)</f>
        <v>7</v>
      </c>
      <c r="H4497" s="1">
        <f t="shared" si="394"/>
        <v>3</v>
      </c>
      <c r="I4497" s="1">
        <f t="shared" si="393"/>
        <v>22</v>
      </c>
    </row>
    <row r="4498" spans="1:9" x14ac:dyDescent="0.35">
      <c r="A4498" s="321">
        <f t="shared" si="396"/>
        <v>42190.916666655845</v>
      </c>
      <c r="B4498" s="303"/>
      <c r="C4498" s="303">
        <v>4463</v>
      </c>
      <c r="D4498" s="304">
        <f>INDEX(Method_calculation!$J$161:$L$184,Output_interface!I4498,Output_interface!H4498)</f>
        <v>0</v>
      </c>
      <c r="E4498" s="304">
        <f>INDEX(Method_calculation!$J$194:$L$217,Output_interface!I4498,Output_interface!H4498)</f>
        <v>0</v>
      </c>
      <c r="G4498" s="1">
        <f>VLOOKUP(A4498+1/48,Interface!$B$118:$D$483,3)</f>
        <v>7</v>
      </c>
      <c r="H4498" s="1">
        <f t="shared" si="394"/>
        <v>3</v>
      </c>
      <c r="I4498" s="1">
        <f t="shared" si="393"/>
        <v>23</v>
      </c>
    </row>
    <row r="4499" spans="1:9" x14ac:dyDescent="0.35">
      <c r="A4499" s="322">
        <f t="shared" si="396"/>
        <v>42190.958333322509</v>
      </c>
      <c r="B4499" s="306"/>
      <c r="C4499" s="306">
        <v>4464</v>
      </c>
      <c r="D4499" s="307">
        <f>INDEX(Method_calculation!$J$161:$L$184,Output_interface!I4499,Output_interface!H4499)</f>
        <v>0</v>
      </c>
      <c r="E4499" s="307">
        <f>INDEX(Method_calculation!$J$194:$L$217,Output_interface!I4499,Output_interface!H4499)</f>
        <v>0</v>
      </c>
      <c r="G4499" s="1">
        <f>VLOOKUP(A4499+1/48,Interface!$B$118:$D$483,3)</f>
        <v>7</v>
      </c>
      <c r="H4499" s="1">
        <f t="shared" si="394"/>
        <v>3</v>
      </c>
      <c r="I4499" s="1">
        <f t="shared" si="393"/>
        <v>24</v>
      </c>
    </row>
    <row r="4500" spans="1:9" x14ac:dyDescent="0.35">
      <c r="A4500" s="299">
        <f t="shared" si="396"/>
        <v>42190.999999989173</v>
      </c>
      <c r="B4500" s="300" t="str">
        <f t="shared" ref="B4500" si="397">INDEX($H$27:$H$29,H4500)</f>
        <v>Workday</v>
      </c>
      <c r="C4500" s="300">
        <v>4465</v>
      </c>
      <c r="D4500" s="301">
        <f>INDEX(Method_calculation!$J$161:$L$184,Output_interface!I4500,Output_interface!H4500)</f>
        <v>0</v>
      </c>
      <c r="E4500" s="301">
        <f>INDEX(Method_calculation!$J$194:$L$217,Output_interface!I4500,Output_interface!H4500)</f>
        <v>0</v>
      </c>
      <c r="G4500" s="1">
        <f>VLOOKUP(A4500+1/48,Interface!$B$118:$D$483,3)</f>
        <v>1</v>
      </c>
      <c r="H4500" s="1">
        <f t="shared" si="394"/>
        <v>1</v>
      </c>
      <c r="I4500" s="1">
        <f t="shared" si="393"/>
        <v>1</v>
      </c>
    </row>
    <row r="4501" spans="1:9" x14ac:dyDescent="0.35">
      <c r="A4501" s="321">
        <f t="shared" si="396"/>
        <v>42191.041666655838</v>
      </c>
      <c r="B4501" s="303"/>
      <c r="C4501" s="303">
        <v>4466</v>
      </c>
      <c r="D4501" s="304">
        <f>INDEX(Method_calculation!$J$161:$L$184,Output_interface!I4501,Output_interface!H4501)</f>
        <v>0</v>
      </c>
      <c r="E4501" s="304">
        <f>INDEX(Method_calculation!$J$194:$L$217,Output_interface!I4501,Output_interface!H4501)</f>
        <v>0</v>
      </c>
      <c r="G4501" s="1">
        <f>VLOOKUP(A4501+1/48,Interface!$B$118:$D$483,3)</f>
        <v>1</v>
      </c>
      <c r="H4501" s="1">
        <f t="shared" si="394"/>
        <v>1</v>
      </c>
      <c r="I4501" s="1">
        <f t="shared" si="393"/>
        <v>2</v>
      </c>
    </row>
    <row r="4502" spans="1:9" x14ac:dyDescent="0.35">
      <c r="A4502" s="321">
        <f t="shared" si="396"/>
        <v>42191.083333322502</v>
      </c>
      <c r="B4502" s="303"/>
      <c r="C4502" s="303">
        <v>4467</v>
      </c>
      <c r="D4502" s="304">
        <f>INDEX(Method_calculation!$J$161:$L$184,Output_interface!I4502,Output_interface!H4502)</f>
        <v>0</v>
      </c>
      <c r="E4502" s="304">
        <f>INDEX(Method_calculation!$J$194:$L$217,Output_interface!I4502,Output_interface!H4502)</f>
        <v>0</v>
      </c>
      <c r="G4502" s="1">
        <f>VLOOKUP(A4502+1/48,Interface!$B$118:$D$483,3)</f>
        <v>1</v>
      </c>
      <c r="H4502" s="1">
        <f t="shared" si="394"/>
        <v>1</v>
      </c>
      <c r="I4502" s="1">
        <f t="shared" si="393"/>
        <v>3</v>
      </c>
    </row>
    <row r="4503" spans="1:9" x14ac:dyDescent="0.35">
      <c r="A4503" s="321">
        <f t="shared" si="396"/>
        <v>42191.124999989166</v>
      </c>
      <c r="B4503" s="303"/>
      <c r="C4503" s="303">
        <v>4468</v>
      </c>
      <c r="D4503" s="304">
        <f>INDEX(Method_calculation!$J$161:$L$184,Output_interface!I4503,Output_interface!H4503)</f>
        <v>0</v>
      </c>
      <c r="E4503" s="304">
        <f>INDEX(Method_calculation!$J$194:$L$217,Output_interface!I4503,Output_interface!H4503)</f>
        <v>0</v>
      </c>
      <c r="G4503" s="1">
        <f>VLOOKUP(A4503+1/48,Interface!$B$118:$D$483,3)</f>
        <v>1</v>
      </c>
      <c r="H4503" s="1">
        <f t="shared" si="394"/>
        <v>1</v>
      </c>
      <c r="I4503" s="1">
        <f t="shared" si="393"/>
        <v>4</v>
      </c>
    </row>
    <row r="4504" spans="1:9" x14ac:dyDescent="0.35">
      <c r="A4504" s="321">
        <f t="shared" si="396"/>
        <v>42191.16666665583</v>
      </c>
      <c r="B4504" s="303"/>
      <c r="C4504" s="303">
        <v>4469</v>
      </c>
      <c r="D4504" s="304">
        <f>INDEX(Method_calculation!$J$161:$L$184,Output_interface!I4504,Output_interface!H4504)</f>
        <v>0</v>
      </c>
      <c r="E4504" s="304">
        <f>INDEX(Method_calculation!$J$194:$L$217,Output_interface!I4504,Output_interface!H4504)</f>
        <v>0</v>
      </c>
      <c r="G4504" s="1">
        <f>VLOOKUP(A4504+1/48,Interface!$B$118:$D$483,3)</f>
        <v>1</v>
      </c>
      <c r="H4504" s="1">
        <f t="shared" si="394"/>
        <v>1</v>
      </c>
      <c r="I4504" s="1">
        <f t="shared" si="393"/>
        <v>5</v>
      </c>
    </row>
    <row r="4505" spans="1:9" x14ac:dyDescent="0.35">
      <c r="A4505" s="321">
        <f t="shared" si="396"/>
        <v>42191.208333322495</v>
      </c>
      <c r="B4505" s="303"/>
      <c r="C4505" s="303">
        <v>4470</v>
      </c>
      <c r="D4505" s="304">
        <f>INDEX(Method_calculation!$J$161:$L$184,Output_interface!I4505,Output_interface!H4505)</f>
        <v>0</v>
      </c>
      <c r="E4505" s="304">
        <f>INDEX(Method_calculation!$J$194:$L$217,Output_interface!I4505,Output_interface!H4505)</f>
        <v>0</v>
      </c>
      <c r="G4505" s="1">
        <f>VLOOKUP(A4505+1/48,Interface!$B$118:$D$483,3)</f>
        <v>1</v>
      </c>
      <c r="H4505" s="1">
        <f t="shared" si="394"/>
        <v>1</v>
      </c>
      <c r="I4505" s="1">
        <f t="shared" si="393"/>
        <v>6</v>
      </c>
    </row>
    <row r="4506" spans="1:9" x14ac:dyDescent="0.35">
      <c r="A4506" s="321">
        <f t="shared" si="396"/>
        <v>42191.249999989159</v>
      </c>
      <c r="B4506" s="303"/>
      <c r="C4506" s="303">
        <v>4471</v>
      </c>
      <c r="D4506" s="304">
        <f>INDEX(Method_calculation!$J$161:$L$184,Output_interface!I4506,Output_interface!H4506)</f>
        <v>0</v>
      </c>
      <c r="E4506" s="304">
        <f>INDEX(Method_calculation!$J$194:$L$217,Output_interface!I4506,Output_interface!H4506)</f>
        <v>0</v>
      </c>
      <c r="G4506" s="1">
        <f>VLOOKUP(A4506+1/48,Interface!$B$118:$D$483,3)</f>
        <v>1</v>
      </c>
      <c r="H4506" s="1">
        <f t="shared" si="394"/>
        <v>1</v>
      </c>
      <c r="I4506" s="1">
        <f t="shared" si="393"/>
        <v>7</v>
      </c>
    </row>
    <row r="4507" spans="1:9" x14ac:dyDescent="0.35">
      <c r="A4507" s="321">
        <f t="shared" si="396"/>
        <v>42191.291666655823</v>
      </c>
      <c r="B4507" s="303"/>
      <c r="C4507" s="303">
        <v>4472</v>
      </c>
      <c r="D4507" s="304">
        <f>INDEX(Method_calculation!$J$161:$L$184,Output_interface!I4507,Output_interface!H4507)</f>
        <v>0</v>
      </c>
      <c r="E4507" s="304">
        <f>INDEX(Method_calculation!$J$194:$L$217,Output_interface!I4507,Output_interface!H4507)</f>
        <v>0</v>
      </c>
      <c r="G4507" s="1">
        <f>VLOOKUP(A4507+1/48,Interface!$B$118:$D$483,3)</f>
        <v>1</v>
      </c>
      <c r="H4507" s="1">
        <f t="shared" si="394"/>
        <v>1</v>
      </c>
      <c r="I4507" s="1">
        <f t="shared" si="393"/>
        <v>8</v>
      </c>
    </row>
    <row r="4508" spans="1:9" x14ac:dyDescent="0.35">
      <c r="A4508" s="321">
        <f t="shared" si="396"/>
        <v>42191.333333322487</v>
      </c>
      <c r="B4508" s="303"/>
      <c r="C4508" s="303">
        <v>4473</v>
      </c>
      <c r="D4508" s="304">
        <f>INDEX(Method_calculation!$J$161:$L$184,Output_interface!I4508,Output_interface!H4508)</f>
        <v>0</v>
      </c>
      <c r="E4508" s="304">
        <f>INDEX(Method_calculation!$J$194:$L$217,Output_interface!I4508,Output_interface!H4508)</f>
        <v>0</v>
      </c>
      <c r="G4508" s="1">
        <f>VLOOKUP(A4508+1/48,Interface!$B$118:$D$483,3)</f>
        <v>1</v>
      </c>
      <c r="H4508" s="1">
        <f t="shared" si="394"/>
        <v>1</v>
      </c>
      <c r="I4508" s="1">
        <f t="shared" si="393"/>
        <v>9</v>
      </c>
    </row>
    <row r="4509" spans="1:9" x14ac:dyDescent="0.35">
      <c r="A4509" s="321">
        <f t="shared" si="396"/>
        <v>42191.374999989152</v>
      </c>
      <c r="B4509" s="303"/>
      <c r="C4509" s="303">
        <v>4474</v>
      </c>
      <c r="D4509" s="304">
        <f>INDEX(Method_calculation!$J$161:$L$184,Output_interface!I4509,Output_interface!H4509)</f>
        <v>0</v>
      </c>
      <c r="E4509" s="304">
        <f>INDEX(Method_calculation!$J$194:$L$217,Output_interface!I4509,Output_interface!H4509)</f>
        <v>0</v>
      </c>
      <c r="G4509" s="1">
        <f>VLOOKUP(A4509+1/48,Interface!$B$118:$D$483,3)</f>
        <v>1</v>
      </c>
      <c r="H4509" s="1">
        <f t="shared" si="394"/>
        <v>1</v>
      </c>
      <c r="I4509" s="1">
        <f t="shared" si="393"/>
        <v>10</v>
      </c>
    </row>
    <row r="4510" spans="1:9" x14ac:dyDescent="0.35">
      <c r="A4510" s="321">
        <f t="shared" si="396"/>
        <v>42191.416666655816</v>
      </c>
      <c r="B4510" s="303"/>
      <c r="C4510" s="303">
        <v>4475</v>
      </c>
      <c r="D4510" s="304">
        <f>INDEX(Method_calculation!$J$161:$L$184,Output_interface!I4510,Output_interface!H4510)</f>
        <v>0</v>
      </c>
      <c r="E4510" s="304">
        <f>INDEX(Method_calculation!$J$194:$L$217,Output_interface!I4510,Output_interface!H4510)</f>
        <v>0</v>
      </c>
      <c r="G4510" s="1">
        <f>VLOOKUP(A4510+1/48,Interface!$B$118:$D$483,3)</f>
        <v>1</v>
      </c>
      <c r="H4510" s="1">
        <f t="shared" si="394"/>
        <v>1</v>
      </c>
      <c r="I4510" s="1">
        <f t="shared" si="393"/>
        <v>11</v>
      </c>
    </row>
    <row r="4511" spans="1:9" x14ac:dyDescent="0.35">
      <c r="A4511" s="321">
        <f t="shared" si="396"/>
        <v>42191.45833332248</v>
      </c>
      <c r="B4511" s="303"/>
      <c r="C4511" s="303">
        <v>4476</v>
      </c>
      <c r="D4511" s="304">
        <f>INDEX(Method_calculation!$J$161:$L$184,Output_interface!I4511,Output_interface!H4511)</f>
        <v>0</v>
      </c>
      <c r="E4511" s="304">
        <f>INDEX(Method_calculation!$J$194:$L$217,Output_interface!I4511,Output_interface!H4511)</f>
        <v>0</v>
      </c>
      <c r="G4511" s="1">
        <f>VLOOKUP(A4511+1/48,Interface!$B$118:$D$483,3)</f>
        <v>1</v>
      </c>
      <c r="H4511" s="1">
        <f t="shared" si="394"/>
        <v>1</v>
      </c>
      <c r="I4511" s="1">
        <f t="shared" si="393"/>
        <v>12</v>
      </c>
    </row>
    <row r="4512" spans="1:9" x14ac:dyDescent="0.35">
      <c r="A4512" s="321">
        <f t="shared" si="396"/>
        <v>42191.499999989144</v>
      </c>
      <c r="B4512" s="303"/>
      <c r="C4512" s="303">
        <v>4477</v>
      </c>
      <c r="D4512" s="304">
        <f>INDEX(Method_calculation!$J$161:$L$184,Output_interface!I4512,Output_interface!H4512)</f>
        <v>0</v>
      </c>
      <c r="E4512" s="304">
        <f>INDEX(Method_calculation!$J$194:$L$217,Output_interface!I4512,Output_interface!H4512)</f>
        <v>0</v>
      </c>
      <c r="G4512" s="1">
        <f>VLOOKUP(A4512+1/48,Interface!$B$118:$D$483,3)</f>
        <v>1</v>
      </c>
      <c r="H4512" s="1">
        <f t="shared" si="394"/>
        <v>1</v>
      </c>
      <c r="I4512" s="1">
        <f t="shared" si="393"/>
        <v>13</v>
      </c>
    </row>
    <row r="4513" spans="1:9" x14ac:dyDescent="0.35">
      <c r="A4513" s="321">
        <f t="shared" si="396"/>
        <v>42191.541666655809</v>
      </c>
      <c r="B4513" s="303"/>
      <c r="C4513" s="303">
        <v>4478</v>
      </c>
      <c r="D4513" s="304">
        <f>INDEX(Method_calculation!$J$161:$L$184,Output_interface!I4513,Output_interface!H4513)</f>
        <v>0</v>
      </c>
      <c r="E4513" s="304">
        <f>INDEX(Method_calculation!$J$194:$L$217,Output_interface!I4513,Output_interface!H4513)</f>
        <v>0</v>
      </c>
      <c r="G4513" s="1">
        <f>VLOOKUP(A4513+1/48,Interface!$B$118:$D$483,3)</f>
        <v>1</v>
      </c>
      <c r="H4513" s="1">
        <f t="shared" si="394"/>
        <v>1</v>
      </c>
      <c r="I4513" s="1">
        <f t="shared" si="393"/>
        <v>14</v>
      </c>
    </row>
    <row r="4514" spans="1:9" x14ac:dyDescent="0.35">
      <c r="A4514" s="321">
        <f t="shared" si="396"/>
        <v>42191.583333322473</v>
      </c>
      <c r="B4514" s="303"/>
      <c r="C4514" s="303">
        <v>4479</v>
      </c>
      <c r="D4514" s="304">
        <f>INDEX(Method_calculation!$J$161:$L$184,Output_interface!I4514,Output_interface!H4514)</f>
        <v>0</v>
      </c>
      <c r="E4514" s="304">
        <f>INDEX(Method_calculation!$J$194:$L$217,Output_interface!I4514,Output_interface!H4514)</f>
        <v>0</v>
      </c>
      <c r="G4514" s="1">
        <f>VLOOKUP(A4514+1/48,Interface!$B$118:$D$483,3)</f>
        <v>1</v>
      </c>
      <c r="H4514" s="1">
        <f t="shared" si="394"/>
        <v>1</v>
      </c>
      <c r="I4514" s="1">
        <f t="shared" si="393"/>
        <v>15</v>
      </c>
    </row>
    <row r="4515" spans="1:9" x14ac:dyDescent="0.35">
      <c r="A4515" s="321">
        <f t="shared" si="396"/>
        <v>42191.624999989137</v>
      </c>
      <c r="B4515" s="303"/>
      <c r="C4515" s="303">
        <v>4480</v>
      </c>
      <c r="D4515" s="304">
        <f>INDEX(Method_calculation!$J$161:$L$184,Output_interface!I4515,Output_interface!H4515)</f>
        <v>0</v>
      </c>
      <c r="E4515" s="304">
        <f>INDEX(Method_calculation!$J$194:$L$217,Output_interface!I4515,Output_interface!H4515)</f>
        <v>0</v>
      </c>
      <c r="G4515" s="1">
        <f>VLOOKUP(A4515+1/48,Interface!$B$118:$D$483,3)</f>
        <v>1</v>
      </c>
      <c r="H4515" s="1">
        <f t="shared" si="394"/>
        <v>1</v>
      </c>
      <c r="I4515" s="1">
        <f t="shared" si="393"/>
        <v>16</v>
      </c>
    </row>
    <row r="4516" spans="1:9" x14ac:dyDescent="0.35">
      <c r="A4516" s="321">
        <f t="shared" si="396"/>
        <v>42191.666666655801</v>
      </c>
      <c r="B4516" s="303"/>
      <c r="C4516" s="303">
        <v>4481</v>
      </c>
      <c r="D4516" s="304">
        <f>INDEX(Method_calculation!$J$161:$L$184,Output_interface!I4516,Output_interface!H4516)</f>
        <v>0</v>
      </c>
      <c r="E4516" s="304">
        <f>INDEX(Method_calculation!$J$194:$L$217,Output_interface!I4516,Output_interface!H4516)</f>
        <v>0</v>
      </c>
      <c r="G4516" s="1">
        <f>VLOOKUP(A4516+1/48,Interface!$B$118:$D$483,3)</f>
        <v>1</v>
      </c>
      <c r="H4516" s="1">
        <f t="shared" si="394"/>
        <v>1</v>
      </c>
      <c r="I4516" s="1">
        <f t="shared" ref="I4516:I4579" si="398">MOD(C4516-1,24)+1</f>
        <v>17</v>
      </c>
    </row>
    <row r="4517" spans="1:9" x14ac:dyDescent="0.35">
      <c r="A4517" s="321">
        <f t="shared" si="396"/>
        <v>42191.708333322465</v>
      </c>
      <c r="B4517" s="303"/>
      <c r="C4517" s="303">
        <v>4482</v>
      </c>
      <c r="D4517" s="304">
        <f>INDEX(Method_calculation!$J$161:$L$184,Output_interface!I4517,Output_interface!H4517)</f>
        <v>0</v>
      </c>
      <c r="E4517" s="304">
        <f>INDEX(Method_calculation!$J$194:$L$217,Output_interface!I4517,Output_interface!H4517)</f>
        <v>0</v>
      </c>
      <c r="G4517" s="1">
        <f>VLOOKUP(A4517+1/48,Interface!$B$118:$D$483,3)</f>
        <v>1</v>
      </c>
      <c r="H4517" s="1">
        <f t="shared" ref="H4517:H4580" si="399">IF(G4517=7,3,IF(G4517=6,2,1))</f>
        <v>1</v>
      </c>
      <c r="I4517" s="1">
        <f t="shared" si="398"/>
        <v>18</v>
      </c>
    </row>
    <row r="4518" spans="1:9" x14ac:dyDescent="0.35">
      <c r="A4518" s="321">
        <f t="shared" si="396"/>
        <v>42191.74999998913</v>
      </c>
      <c r="B4518" s="303"/>
      <c r="C4518" s="303">
        <v>4483</v>
      </c>
      <c r="D4518" s="304">
        <f>INDEX(Method_calculation!$J$161:$L$184,Output_interface!I4518,Output_interface!H4518)</f>
        <v>0</v>
      </c>
      <c r="E4518" s="304">
        <f>INDEX(Method_calculation!$J$194:$L$217,Output_interface!I4518,Output_interface!H4518)</f>
        <v>0</v>
      </c>
      <c r="G4518" s="1">
        <f>VLOOKUP(A4518+1/48,Interface!$B$118:$D$483,3)</f>
        <v>1</v>
      </c>
      <c r="H4518" s="1">
        <f t="shared" si="399"/>
        <v>1</v>
      </c>
      <c r="I4518" s="1">
        <f t="shared" si="398"/>
        <v>19</v>
      </c>
    </row>
    <row r="4519" spans="1:9" x14ac:dyDescent="0.35">
      <c r="A4519" s="321">
        <f t="shared" si="396"/>
        <v>42191.791666655794</v>
      </c>
      <c r="B4519" s="303"/>
      <c r="C4519" s="303">
        <v>4484</v>
      </c>
      <c r="D4519" s="304">
        <f>INDEX(Method_calculation!$J$161:$L$184,Output_interface!I4519,Output_interface!H4519)</f>
        <v>0</v>
      </c>
      <c r="E4519" s="304">
        <f>INDEX(Method_calculation!$J$194:$L$217,Output_interface!I4519,Output_interface!H4519)</f>
        <v>0</v>
      </c>
      <c r="G4519" s="1">
        <f>VLOOKUP(A4519+1/48,Interface!$B$118:$D$483,3)</f>
        <v>1</v>
      </c>
      <c r="H4519" s="1">
        <f t="shared" si="399"/>
        <v>1</v>
      </c>
      <c r="I4519" s="1">
        <f t="shared" si="398"/>
        <v>20</v>
      </c>
    </row>
    <row r="4520" spans="1:9" x14ac:dyDescent="0.35">
      <c r="A4520" s="321">
        <f t="shared" si="396"/>
        <v>42191.833333322458</v>
      </c>
      <c r="B4520" s="303"/>
      <c r="C4520" s="303">
        <v>4485</v>
      </c>
      <c r="D4520" s="304">
        <f>INDEX(Method_calculation!$J$161:$L$184,Output_interface!I4520,Output_interface!H4520)</f>
        <v>0</v>
      </c>
      <c r="E4520" s="304">
        <f>INDEX(Method_calculation!$J$194:$L$217,Output_interface!I4520,Output_interface!H4520)</f>
        <v>0</v>
      </c>
      <c r="G4520" s="1">
        <f>VLOOKUP(A4520+1/48,Interface!$B$118:$D$483,3)</f>
        <v>1</v>
      </c>
      <c r="H4520" s="1">
        <f t="shared" si="399"/>
        <v>1</v>
      </c>
      <c r="I4520" s="1">
        <f t="shared" si="398"/>
        <v>21</v>
      </c>
    </row>
    <row r="4521" spans="1:9" x14ac:dyDescent="0.35">
      <c r="A4521" s="321">
        <f t="shared" si="396"/>
        <v>42191.874999989122</v>
      </c>
      <c r="B4521" s="303"/>
      <c r="C4521" s="303">
        <v>4486</v>
      </c>
      <c r="D4521" s="304">
        <f>INDEX(Method_calculation!$J$161:$L$184,Output_interface!I4521,Output_interface!H4521)</f>
        <v>0</v>
      </c>
      <c r="E4521" s="304">
        <f>INDEX(Method_calculation!$J$194:$L$217,Output_interface!I4521,Output_interface!H4521)</f>
        <v>0</v>
      </c>
      <c r="G4521" s="1">
        <f>VLOOKUP(A4521+1/48,Interface!$B$118:$D$483,3)</f>
        <v>1</v>
      </c>
      <c r="H4521" s="1">
        <f t="shared" si="399"/>
        <v>1</v>
      </c>
      <c r="I4521" s="1">
        <f t="shared" si="398"/>
        <v>22</v>
      </c>
    </row>
    <row r="4522" spans="1:9" x14ac:dyDescent="0.35">
      <c r="A4522" s="321">
        <f t="shared" si="396"/>
        <v>42191.916666655787</v>
      </c>
      <c r="B4522" s="303"/>
      <c r="C4522" s="303">
        <v>4487</v>
      </c>
      <c r="D4522" s="304">
        <f>INDEX(Method_calculation!$J$161:$L$184,Output_interface!I4522,Output_interface!H4522)</f>
        <v>0</v>
      </c>
      <c r="E4522" s="304">
        <f>INDEX(Method_calculation!$J$194:$L$217,Output_interface!I4522,Output_interface!H4522)</f>
        <v>0</v>
      </c>
      <c r="G4522" s="1">
        <f>VLOOKUP(A4522+1/48,Interface!$B$118:$D$483,3)</f>
        <v>1</v>
      </c>
      <c r="H4522" s="1">
        <f t="shared" si="399"/>
        <v>1</v>
      </c>
      <c r="I4522" s="1">
        <f t="shared" si="398"/>
        <v>23</v>
      </c>
    </row>
    <row r="4523" spans="1:9" x14ac:dyDescent="0.35">
      <c r="A4523" s="322">
        <f t="shared" si="396"/>
        <v>42191.958333322451</v>
      </c>
      <c r="B4523" s="306"/>
      <c r="C4523" s="306">
        <v>4488</v>
      </c>
      <c r="D4523" s="307">
        <f>INDEX(Method_calculation!$J$161:$L$184,Output_interface!I4523,Output_interface!H4523)</f>
        <v>0</v>
      </c>
      <c r="E4523" s="307">
        <f>INDEX(Method_calculation!$J$194:$L$217,Output_interface!I4523,Output_interface!H4523)</f>
        <v>0</v>
      </c>
      <c r="G4523" s="1">
        <f>VLOOKUP(A4523+1/48,Interface!$B$118:$D$483,3)</f>
        <v>1</v>
      </c>
      <c r="H4523" s="1">
        <f t="shared" si="399"/>
        <v>1</v>
      </c>
      <c r="I4523" s="1">
        <f t="shared" si="398"/>
        <v>24</v>
      </c>
    </row>
    <row r="4524" spans="1:9" x14ac:dyDescent="0.35">
      <c r="A4524" s="299">
        <f t="shared" si="396"/>
        <v>42191.999999989115</v>
      </c>
      <c r="B4524" s="300" t="str">
        <f t="shared" ref="B4524" si="400">INDEX($H$27:$H$29,H4524)</f>
        <v>Workday</v>
      </c>
      <c r="C4524" s="300">
        <v>4489</v>
      </c>
      <c r="D4524" s="301">
        <f>INDEX(Method_calculation!$J$161:$L$184,Output_interface!I4524,Output_interface!H4524)</f>
        <v>0</v>
      </c>
      <c r="E4524" s="301">
        <f>INDEX(Method_calculation!$J$194:$L$217,Output_interface!I4524,Output_interface!H4524)</f>
        <v>0</v>
      </c>
      <c r="G4524" s="1">
        <f>VLOOKUP(A4524+1/48,Interface!$B$118:$D$483,3)</f>
        <v>2</v>
      </c>
      <c r="H4524" s="1">
        <f t="shared" si="399"/>
        <v>1</v>
      </c>
      <c r="I4524" s="1">
        <f t="shared" si="398"/>
        <v>1</v>
      </c>
    </row>
    <row r="4525" spans="1:9" x14ac:dyDescent="0.35">
      <c r="A4525" s="321">
        <f t="shared" si="396"/>
        <v>42192.041666655779</v>
      </c>
      <c r="B4525" s="303"/>
      <c r="C4525" s="303">
        <v>4490</v>
      </c>
      <c r="D4525" s="304">
        <f>INDEX(Method_calculation!$J$161:$L$184,Output_interface!I4525,Output_interface!H4525)</f>
        <v>0</v>
      </c>
      <c r="E4525" s="304">
        <f>INDEX(Method_calculation!$J$194:$L$217,Output_interface!I4525,Output_interface!H4525)</f>
        <v>0</v>
      </c>
      <c r="G4525" s="1">
        <f>VLOOKUP(A4525+1/48,Interface!$B$118:$D$483,3)</f>
        <v>2</v>
      </c>
      <c r="H4525" s="1">
        <f t="shared" si="399"/>
        <v>1</v>
      </c>
      <c r="I4525" s="1">
        <f t="shared" si="398"/>
        <v>2</v>
      </c>
    </row>
    <row r="4526" spans="1:9" x14ac:dyDescent="0.35">
      <c r="A4526" s="321">
        <f t="shared" si="396"/>
        <v>42192.083333322444</v>
      </c>
      <c r="B4526" s="303"/>
      <c r="C4526" s="303">
        <v>4491</v>
      </c>
      <c r="D4526" s="304">
        <f>INDEX(Method_calculation!$J$161:$L$184,Output_interface!I4526,Output_interface!H4526)</f>
        <v>0</v>
      </c>
      <c r="E4526" s="304">
        <f>INDEX(Method_calculation!$J$194:$L$217,Output_interface!I4526,Output_interface!H4526)</f>
        <v>0</v>
      </c>
      <c r="G4526" s="1">
        <f>VLOOKUP(A4526+1/48,Interface!$B$118:$D$483,3)</f>
        <v>2</v>
      </c>
      <c r="H4526" s="1">
        <f t="shared" si="399"/>
        <v>1</v>
      </c>
      <c r="I4526" s="1">
        <f t="shared" si="398"/>
        <v>3</v>
      </c>
    </row>
    <row r="4527" spans="1:9" x14ac:dyDescent="0.35">
      <c r="A4527" s="321">
        <f t="shared" si="396"/>
        <v>42192.124999989108</v>
      </c>
      <c r="B4527" s="303"/>
      <c r="C4527" s="303">
        <v>4492</v>
      </c>
      <c r="D4527" s="304">
        <f>INDEX(Method_calculation!$J$161:$L$184,Output_interface!I4527,Output_interface!H4527)</f>
        <v>0</v>
      </c>
      <c r="E4527" s="304">
        <f>INDEX(Method_calculation!$J$194:$L$217,Output_interface!I4527,Output_interface!H4527)</f>
        <v>0</v>
      </c>
      <c r="G4527" s="1">
        <f>VLOOKUP(A4527+1/48,Interface!$B$118:$D$483,3)</f>
        <v>2</v>
      </c>
      <c r="H4527" s="1">
        <f t="shared" si="399"/>
        <v>1</v>
      </c>
      <c r="I4527" s="1">
        <f t="shared" si="398"/>
        <v>4</v>
      </c>
    </row>
    <row r="4528" spans="1:9" x14ac:dyDescent="0.35">
      <c r="A4528" s="321">
        <f t="shared" si="396"/>
        <v>42192.166666655772</v>
      </c>
      <c r="B4528" s="303"/>
      <c r="C4528" s="303">
        <v>4493</v>
      </c>
      <c r="D4528" s="304">
        <f>INDEX(Method_calculation!$J$161:$L$184,Output_interface!I4528,Output_interface!H4528)</f>
        <v>0</v>
      </c>
      <c r="E4528" s="304">
        <f>INDEX(Method_calculation!$J$194:$L$217,Output_interface!I4528,Output_interface!H4528)</f>
        <v>0</v>
      </c>
      <c r="G4528" s="1">
        <f>VLOOKUP(A4528+1/48,Interface!$B$118:$D$483,3)</f>
        <v>2</v>
      </c>
      <c r="H4528" s="1">
        <f t="shared" si="399"/>
        <v>1</v>
      </c>
      <c r="I4528" s="1">
        <f t="shared" si="398"/>
        <v>5</v>
      </c>
    </row>
    <row r="4529" spans="1:9" x14ac:dyDescent="0.35">
      <c r="A4529" s="321">
        <f t="shared" si="396"/>
        <v>42192.208333322436</v>
      </c>
      <c r="B4529" s="303"/>
      <c r="C4529" s="303">
        <v>4494</v>
      </c>
      <c r="D4529" s="304">
        <f>INDEX(Method_calculation!$J$161:$L$184,Output_interface!I4529,Output_interface!H4529)</f>
        <v>0</v>
      </c>
      <c r="E4529" s="304">
        <f>INDEX(Method_calculation!$J$194:$L$217,Output_interface!I4529,Output_interface!H4529)</f>
        <v>0</v>
      </c>
      <c r="G4529" s="1">
        <f>VLOOKUP(A4529+1/48,Interface!$B$118:$D$483,3)</f>
        <v>2</v>
      </c>
      <c r="H4529" s="1">
        <f t="shared" si="399"/>
        <v>1</v>
      </c>
      <c r="I4529" s="1">
        <f t="shared" si="398"/>
        <v>6</v>
      </c>
    </row>
    <row r="4530" spans="1:9" x14ac:dyDescent="0.35">
      <c r="A4530" s="321">
        <f t="shared" si="396"/>
        <v>42192.249999989101</v>
      </c>
      <c r="B4530" s="303"/>
      <c r="C4530" s="303">
        <v>4495</v>
      </c>
      <c r="D4530" s="304">
        <f>INDEX(Method_calculation!$J$161:$L$184,Output_interface!I4530,Output_interface!H4530)</f>
        <v>0</v>
      </c>
      <c r="E4530" s="304">
        <f>INDEX(Method_calculation!$J$194:$L$217,Output_interface!I4530,Output_interface!H4530)</f>
        <v>0</v>
      </c>
      <c r="G4530" s="1">
        <f>VLOOKUP(A4530+1/48,Interface!$B$118:$D$483,3)</f>
        <v>2</v>
      </c>
      <c r="H4530" s="1">
        <f t="shared" si="399"/>
        <v>1</v>
      </c>
      <c r="I4530" s="1">
        <f t="shared" si="398"/>
        <v>7</v>
      </c>
    </row>
    <row r="4531" spans="1:9" x14ac:dyDescent="0.35">
      <c r="A4531" s="321">
        <f t="shared" si="396"/>
        <v>42192.291666655765</v>
      </c>
      <c r="B4531" s="303"/>
      <c r="C4531" s="303">
        <v>4496</v>
      </c>
      <c r="D4531" s="304">
        <f>INDEX(Method_calculation!$J$161:$L$184,Output_interface!I4531,Output_interface!H4531)</f>
        <v>0</v>
      </c>
      <c r="E4531" s="304">
        <f>INDEX(Method_calculation!$J$194:$L$217,Output_interface!I4531,Output_interface!H4531)</f>
        <v>0</v>
      </c>
      <c r="G4531" s="1">
        <f>VLOOKUP(A4531+1/48,Interface!$B$118:$D$483,3)</f>
        <v>2</v>
      </c>
      <c r="H4531" s="1">
        <f t="shared" si="399"/>
        <v>1</v>
      </c>
      <c r="I4531" s="1">
        <f t="shared" si="398"/>
        <v>8</v>
      </c>
    </row>
    <row r="4532" spans="1:9" x14ac:dyDescent="0.35">
      <c r="A4532" s="321">
        <f t="shared" si="396"/>
        <v>42192.333333322429</v>
      </c>
      <c r="B4532" s="303"/>
      <c r="C4532" s="303">
        <v>4497</v>
      </c>
      <c r="D4532" s="304">
        <f>INDEX(Method_calculation!$J$161:$L$184,Output_interface!I4532,Output_interface!H4532)</f>
        <v>0</v>
      </c>
      <c r="E4532" s="304">
        <f>INDEX(Method_calculation!$J$194:$L$217,Output_interface!I4532,Output_interface!H4532)</f>
        <v>0</v>
      </c>
      <c r="G4532" s="1">
        <f>VLOOKUP(A4532+1/48,Interface!$B$118:$D$483,3)</f>
        <v>2</v>
      </c>
      <c r="H4532" s="1">
        <f t="shared" si="399"/>
        <v>1</v>
      </c>
      <c r="I4532" s="1">
        <f t="shared" si="398"/>
        <v>9</v>
      </c>
    </row>
    <row r="4533" spans="1:9" x14ac:dyDescent="0.35">
      <c r="A4533" s="321">
        <f t="shared" si="396"/>
        <v>42192.374999989093</v>
      </c>
      <c r="B4533" s="303"/>
      <c r="C4533" s="303">
        <v>4498</v>
      </c>
      <c r="D4533" s="304">
        <f>INDEX(Method_calculation!$J$161:$L$184,Output_interface!I4533,Output_interface!H4533)</f>
        <v>0</v>
      </c>
      <c r="E4533" s="304">
        <f>INDEX(Method_calculation!$J$194:$L$217,Output_interface!I4533,Output_interface!H4533)</f>
        <v>0</v>
      </c>
      <c r="G4533" s="1">
        <f>VLOOKUP(A4533+1/48,Interface!$B$118:$D$483,3)</f>
        <v>2</v>
      </c>
      <c r="H4533" s="1">
        <f t="shared" si="399"/>
        <v>1</v>
      </c>
      <c r="I4533" s="1">
        <f t="shared" si="398"/>
        <v>10</v>
      </c>
    </row>
    <row r="4534" spans="1:9" x14ac:dyDescent="0.35">
      <c r="A4534" s="321">
        <f t="shared" si="396"/>
        <v>42192.416666655758</v>
      </c>
      <c r="B4534" s="303"/>
      <c r="C4534" s="303">
        <v>4499</v>
      </c>
      <c r="D4534" s="304">
        <f>INDEX(Method_calculation!$J$161:$L$184,Output_interface!I4534,Output_interface!H4534)</f>
        <v>0</v>
      </c>
      <c r="E4534" s="304">
        <f>INDEX(Method_calculation!$J$194:$L$217,Output_interface!I4534,Output_interface!H4534)</f>
        <v>0</v>
      </c>
      <c r="G4534" s="1">
        <f>VLOOKUP(A4534+1/48,Interface!$B$118:$D$483,3)</f>
        <v>2</v>
      </c>
      <c r="H4534" s="1">
        <f t="shared" si="399"/>
        <v>1</v>
      </c>
      <c r="I4534" s="1">
        <f t="shared" si="398"/>
        <v>11</v>
      </c>
    </row>
    <row r="4535" spans="1:9" x14ac:dyDescent="0.35">
      <c r="A4535" s="321">
        <f t="shared" si="396"/>
        <v>42192.458333322422</v>
      </c>
      <c r="B4535" s="303"/>
      <c r="C4535" s="303">
        <v>4500</v>
      </c>
      <c r="D4535" s="304">
        <f>INDEX(Method_calculation!$J$161:$L$184,Output_interface!I4535,Output_interface!H4535)</f>
        <v>0</v>
      </c>
      <c r="E4535" s="304">
        <f>INDEX(Method_calculation!$J$194:$L$217,Output_interface!I4535,Output_interface!H4535)</f>
        <v>0</v>
      </c>
      <c r="G4535" s="1">
        <f>VLOOKUP(A4535+1/48,Interface!$B$118:$D$483,3)</f>
        <v>2</v>
      </c>
      <c r="H4535" s="1">
        <f t="shared" si="399"/>
        <v>1</v>
      </c>
      <c r="I4535" s="1">
        <f t="shared" si="398"/>
        <v>12</v>
      </c>
    </row>
    <row r="4536" spans="1:9" x14ac:dyDescent="0.35">
      <c r="A4536" s="321">
        <f t="shared" si="396"/>
        <v>42192.499999989086</v>
      </c>
      <c r="B4536" s="303"/>
      <c r="C4536" s="303">
        <v>4501</v>
      </c>
      <c r="D4536" s="304">
        <f>INDEX(Method_calculation!$J$161:$L$184,Output_interface!I4536,Output_interface!H4536)</f>
        <v>0</v>
      </c>
      <c r="E4536" s="304">
        <f>INDEX(Method_calculation!$J$194:$L$217,Output_interface!I4536,Output_interface!H4536)</f>
        <v>0</v>
      </c>
      <c r="G4536" s="1">
        <f>VLOOKUP(A4536+1/48,Interface!$B$118:$D$483,3)</f>
        <v>2</v>
      </c>
      <c r="H4536" s="1">
        <f t="shared" si="399"/>
        <v>1</v>
      </c>
      <c r="I4536" s="1">
        <f t="shared" si="398"/>
        <v>13</v>
      </c>
    </row>
    <row r="4537" spans="1:9" x14ac:dyDescent="0.35">
      <c r="A4537" s="321">
        <f t="shared" si="396"/>
        <v>42192.54166665575</v>
      </c>
      <c r="B4537" s="303"/>
      <c r="C4537" s="303">
        <v>4502</v>
      </c>
      <c r="D4537" s="304">
        <f>INDEX(Method_calculation!$J$161:$L$184,Output_interface!I4537,Output_interface!H4537)</f>
        <v>0</v>
      </c>
      <c r="E4537" s="304">
        <f>INDEX(Method_calculation!$J$194:$L$217,Output_interface!I4537,Output_interface!H4537)</f>
        <v>0</v>
      </c>
      <c r="G4537" s="1">
        <f>VLOOKUP(A4537+1/48,Interface!$B$118:$D$483,3)</f>
        <v>2</v>
      </c>
      <c r="H4537" s="1">
        <f t="shared" si="399"/>
        <v>1</v>
      </c>
      <c r="I4537" s="1">
        <f t="shared" si="398"/>
        <v>14</v>
      </c>
    </row>
    <row r="4538" spans="1:9" x14ac:dyDescent="0.35">
      <c r="A4538" s="321">
        <f t="shared" si="396"/>
        <v>42192.583333322415</v>
      </c>
      <c r="B4538" s="303"/>
      <c r="C4538" s="303">
        <v>4503</v>
      </c>
      <c r="D4538" s="304">
        <f>INDEX(Method_calculation!$J$161:$L$184,Output_interface!I4538,Output_interface!H4538)</f>
        <v>0</v>
      </c>
      <c r="E4538" s="304">
        <f>INDEX(Method_calculation!$J$194:$L$217,Output_interface!I4538,Output_interface!H4538)</f>
        <v>0</v>
      </c>
      <c r="G4538" s="1">
        <f>VLOOKUP(A4538+1/48,Interface!$B$118:$D$483,3)</f>
        <v>2</v>
      </c>
      <c r="H4538" s="1">
        <f t="shared" si="399"/>
        <v>1</v>
      </c>
      <c r="I4538" s="1">
        <f t="shared" si="398"/>
        <v>15</v>
      </c>
    </row>
    <row r="4539" spans="1:9" x14ac:dyDescent="0.35">
      <c r="A4539" s="321">
        <f t="shared" si="396"/>
        <v>42192.624999989079</v>
      </c>
      <c r="B4539" s="303"/>
      <c r="C4539" s="303">
        <v>4504</v>
      </c>
      <c r="D4539" s="304">
        <f>INDEX(Method_calculation!$J$161:$L$184,Output_interface!I4539,Output_interface!H4539)</f>
        <v>0</v>
      </c>
      <c r="E4539" s="304">
        <f>INDEX(Method_calculation!$J$194:$L$217,Output_interface!I4539,Output_interface!H4539)</f>
        <v>0</v>
      </c>
      <c r="G4539" s="1">
        <f>VLOOKUP(A4539+1/48,Interface!$B$118:$D$483,3)</f>
        <v>2</v>
      </c>
      <c r="H4539" s="1">
        <f t="shared" si="399"/>
        <v>1</v>
      </c>
      <c r="I4539" s="1">
        <f t="shared" si="398"/>
        <v>16</v>
      </c>
    </row>
    <row r="4540" spans="1:9" x14ac:dyDescent="0.35">
      <c r="A4540" s="321">
        <f t="shared" si="396"/>
        <v>42192.666666655743</v>
      </c>
      <c r="B4540" s="303"/>
      <c r="C4540" s="303">
        <v>4505</v>
      </c>
      <c r="D4540" s="304">
        <f>INDEX(Method_calculation!$J$161:$L$184,Output_interface!I4540,Output_interface!H4540)</f>
        <v>0</v>
      </c>
      <c r="E4540" s="304">
        <f>INDEX(Method_calculation!$J$194:$L$217,Output_interface!I4540,Output_interface!H4540)</f>
        <v>0</v>
      </c>
      <c r="G4540" s="1">
        <f>VLOOKUP(A4540+1/48,Interface!$B$118:$D$483,3)</f>
        <v>2</v>
      </c>
      <c r="H4540" s="1">
        <f t="shared" si="399"/>
        <v>1</v>
      </c>
      <c r="I4540" s="1">
        <f t="shared" si="398"/>
        <v>17</v>
      </c>
    </row>
    <row r="4541" spans="1:9" x14ac:dyDescent="0.35">
      <c r="A4541" s="321">
        <f t="shared" si="396"/>
        <v>42192.708333322407</v>
      </c>
      <c r="B4541" s="303"/>
      <c r="C4541" s="303">
        <v>4506</v>
      </c>
      <c r="D4541" s="304">
        <f>INDEX(Method_calculation!$J$161:$L$184,Output_interface!I4541,Output_interface!H4541)</f>
        <v>0</v>
      </c>
      <c r="E4541" s="304">
        <f>INDEX(Method_calculation!$J$194:$L$217,Output_interface!I4541,Output_interface!H4541)</f>
        <v>0</v>
      </c>
      <c r="G4541" s="1">
        <f>VLOOKUP(A4541+1/48,Interface!$B$118:$D$483,3)</f>
        <v>2</v>
      </c>
      <c r="H4541" s="1">
        <f t="shared" si="399"/>
        <v>1</v>
      </c>
      <c r="I4541" s="1">
        <f t="shared" si="398"/>
        <v>18</v>
      </c>
    </row>
    <row r="4542" spans="1:9" x14ac:dyDescent="0.35">
      <c r="A4542" s="321">
        <f t="shared" si="396"/>
        <v>42192.749999989072</v>
      </c>
      <c r="B4542" s="303"/>
      <c r="C4542" s="303">
        <v>4507</v>
      </c>
      <c r="D4542" s="304">
        <f>INDEX(Method_calculation!$J$161:$L$184,Output_interface!I4542,Output_interface!H4542)</f>
        <v>0</v>
      </c>
      <c r="E4542" s="304">
        <f>INDEX(Method_calculation!$J$194:$L$217,Output_interface!I4542,Output_interface!H4542)</f>
        <v>0</v>
      </c>
      <c r="G4542" s="1">
        <f>VLOOKUP(A4542+1/48,Interface!$B$118:$D$483,3)</f>
        <v>2</v>
      </c>
      <c r="H4542" s="1">
        <f t="shared" si="399"/>
        <v>1</v>
      </c>
      <c r="I4542" s="1">
        <f t="shared" si="398"/>
        <v>19</v>
      </c>
    </row>
    <row r="4543" spans="1:9" x14ac:dyDescent="0.35">
      <c r="A4543" s="321">
        <f t="shared" si="396"/>
        <v>42192.791666655736</v>
      </c>
      <c r="B4543" s="303"/>
      <c r="C4543" s="303">
        <v>4508</v>
      </c>
      <c r="D4543" s="304">
        <f>INDEX(Method_calculation!$J$161:$L$184,Output_interface!I4543,Output_interface!H4543)</f>
        <v>0</v>
      </c>
      <c r="E4543" s="304">
        <f>INDEX(Method_calculation!$J$194:$L$217,Output_interface!I4543,Output_interface!H4543)</f>
        <v>0</v>
      </c>
      <c r="G4543" s="1">
        <f>VLOOKUP(A4543+1/48,Interface!$B$118:$D$483,3)</f>
        <v>2</v>
      </c>
      <c r="H4543" s="1">
        <f t="shared" si="399"/>
        <v>1</v>
      </c>
      <c r="I4543" s="1">
        <f t="shared" si="398"/>
        <v>20</v>
      </c>
    </row>
    <row r="4544" spans="1:9" x14ac:dyDescent="0.35">
      <c r="A4544" s="321">
        <f t="shared" si="396"/>
        <v>42192.8333333224</v>
      </c>
      <c r="B4544" s="303"/>
      <c r="C4544" s="303">
        <v>4509</v>
      </c>
      <c r="D4544" s="304">
        <f>INDEX(Method_calculation!$J$161:$L$184,Output_interface!I4544,Output_interface!H4544)</f>
        <v>0</v>
      </c>
      <c r="E4544" s="304">
        <f>INDEX(Method_calculation!$J$194:$L$217,Output_interface!I4544,Output_interface!H4544)</f>
        <v>0</v>
      </c>
      <c r="G4544" s="1">
        <f>VLOOKUP(A4544+1/48,Interface!$B$118:$D$483,3)</f>
        <v>2</v>
      </c>
      <c r="H4544" s="1">
        <f t="shared" si="399"/>
        <v>1</v>
      </c>
      <c r="I4544" s="1">
        <f t="shared" si="398"/>
        <v>21</v>
      </c>
    </row>
    <row r="4545" spans="1:9" x14ac:dyDescent="0.35">
      <c r="A4545" s="321">
        <f t="shared" si="396"/>
        <v>42192.874999989064</v>
      </c>
      <c r="B4545" s="303"/>
      <c r="C4545" s="303">
        <v>4510</v>
      </c>
      <c r="D4545" s="304">
        <f>INDEX(Method_calculation!$J$161:$L$184,Output_interface!I4545,Output_interface!H4545)</f>
        <v>0</v>
      </c>
      <c r="E4545" s="304">
        <f>INDEX(Method_calculation!$J$194:$L$217,Output_interface!I4545,Output_interface!H4545)</f>
        <v>0</v>
      </c>
      <c r="G4545" s="1">
        <f>VLOOKUP(A4545+1/48,Interface!$B$118:$D$483,3)</f>
        <v>2</v>
      </c>
      <c r="H4545" s="1">
        <f t="shared" si="399"/>
        <v>1</v>
      </c>
      <c r="I4545" s="1">
        <f t="shared" si="398"/>
        <v>22</v>
      </c>
    </row>
    <row r="4546" spans="1:9" x14ac:dyDescent="0.35">
      <c r="A4546" s="321">
        <f t="shared" si="396"/>
        <v>42192.916666655728</v>
      </c>
      <c r="B4546" s="303"/>
      <c r="C4546" s="303">
        <v>4511</v>
      </c>
      <c r="D4546" s="304">
        <f>INDEX(Method_calculation!$J$161:$L$184,Output_interface!I4546,Output_interface!H4546)</f>
        <v>0</v>
      </c>
      <c r="E4546" s="304">
        <f>INDEX(Method_calculation!$J$194:$L$217,Output_interface!I4546,Output_interface!H4546)</f>
        <v>0</v>
      </c>
      <c r="G4546" s="1">
        <f>VLOOKUP(A4546+1/48,Interface!$B$118:$D$483,3)</f>
        <v>2</v>
      </c>
      <c r="H4546" s="1">
        <f t="shared" si="399"/>
        <v>1</v>
      </c>
      <c r="I4546" s="1">
        <f t="shared" si="398"/>
        <v>23</v>
      </c>
    </row>
    <row r="4547" spans="1:9" x14ac:dyDescent="0.35">
      <c r="A4547" s="322">
        <f t="shared" si="396"/>
        <v>42192.958333322393</v>
      </c>
      <c r="B4547" s="306"/>
      <c r="C4547" s="306">
        <v>4512</v>
      </c>
      <c r="D4547" s="307">
        <f>INDEX(Method_calculation!$J$161:$L$184,Output_interface!I4547,Output_interface!H4547)</f>
        <v>0</v>
      </c>
      <c r="E4547" s="307">
        <f>INDEX(Method_calculation!$J$194:$L$217,Output_interface!I4547,Output_interface!H4547)</f>
        <v>0</v>
      </c>
      <c r="G4547" s="1">
        <f>VLOOKUP(A4547+1/48,Interface!$B$118:$D$483,3)</f>
        <v>2</v>
      </c>
      <c r="H4547" s="1">
        <f t="shared" si="399"/>
        <v>1</v>
      </c>
      <c r="I4547" s="1">
        <f t="shared" si="398"/>
        <v>24</v>
      </c>
    </row>
    <row r="4548" spans="1:9" x14ac:dyDescent="0.35">
      <c r="A4548" s="299">
        <f t="shared" si="396"/>
        <v>42192.999999989057</v>
      </c>
      <c r="B4548" s="300" t="str">
        <f t="shared" ref="B4548" si="401">INDEX($H$27:$H$29,H4548)</f>
        <v>Workday</v>
      </c>
      <c r="C4548" s="300">
        <v>4513</v>
      </c>
      <c r="D4548" s="301">
        <f>INDEX(Method_calculation!$J$161:$L$184,Output_interface!I4548,Output_interface!H4548)</f>
        <v>0</v>
      </c>
      <c r="E4548" s="301">
        <f>INDEX(Method_calculation!$J$194:$L$217,Output_interface!I4548,Output_interface!H4548)</f>
        <v>0</v>
      </c>
      <c r="G4548" s="1">
        <f>VLOOKUP(A4548+1/48,Interface!$B$118:$D$483,3)</f>
        <v>3</v>
      </c>
      <c r="H4548" s="1">
        <f t="shared" si="399"/>
        <v>1</v>
      </c>
      <c r="I4548" s="1">
        <f t="shared" si="398"/>
        <v>1</v>
      </c>
    </row>
    <row r="4549" spans="1:9" x14ac:dyDescent="0.35">
      <c r="A4549" s="321">
        <f t="shared" si="396"/>
        <v>42193.041666655721</v>
      </c>
      <c r="B4549" s="303"/>
      <c r="C4549" s="303">
        <v>4514</v>
      </c>
      <c r="D4549" s="304">
        <f>INDEX(Method_calculation!$J$161:$L$184,Output_interface!I4549,Output_interface!H4549)</f>
        <v>0</v>
      </c>
      <c r="E4549" s="304">
        <f>INDEX(Method_calculation!$J$194:$L$217,Output_interface!I4549,Output_interface!H4549)</f>
        <v>0</v>
      </c>
      <c r="G4549" s="1">
        <f>VLOOKUP(A4549+1/48,Interface!$B$118:$D$483,3)</f>
        <v>3</v>
      </c>
      <c r="H4549" s="1">
        <f t="shared" si="399"/>
        <v>1</v>
      </c>
      <c r="I4549" s="1">
        <f t="shared" si="398"/>
        <v>2</v>
      </c>
    </row>
    <row r="4550" spans="1:9" x14ac:dyDescent="0.35">
      <c r="A4550" s="321">
        <f t="shared" si="396"/>
        <v>42193.083333322385</v>
      </c>
      <c r="B4550" s="303"/>
      <c r="C4550" s="303">
        <v>4515</v>
      </c>
      <c r="D4550" s="304">
        <f>INDEX(Method_calculation!$J$161:$L$184,Output_interface!I4550,Output_interface!H4550)</f>
        <v>0</v>
      </c>
      <c r="E4550" s="304">
        <f>INDEX(Method_calculation!$J$194:$L$217,Output_interface!I4550,Output_interface!H4550)</f>
        <v>0</v>
      </c>
      <c r="G4550" s="1">
        <f>VLOOKUP(A4550+1/48,Interface!$B$118:$D$483,3)</f>
        <v>3</v>
      </c>
      <c r="H4550" s="1">
        <f t="shared" si="399"/>
        <v>1</v>
      </c>
      <c r="I4550" s="1">
        <f t="shared" si="398"/>
        <v>3</v>
      </c>
    </row>
    <row r="4551" spans="1:9" x14ac:dyDescent="0.35">
      <c r="A4551" s="321">
        <f t="shared" si="396"/>
        <v>42193.12499998905</v>
      </c>
      <c r="B4551" s="303"/>
      <c r="C4551" s="303">
        <v>4516</v>
      </c>
      <c r="D4551" s="304">
        <f>INDEX(Method_calculation!$J$161:$L$184,Output_interface!I4551,Output_interface!H4551)</f>
        <v>0</v>
      </c>
      <c r="E4551" s="304">
        <f>INDEX(Method_calculation!$J$194:$L$217,Output_interface!I4551,Output_interface!H4551)</f>
        <v>0</v>
      </c>
      <c r="G4551" s="1">
        <f>VLOOKUP(A4551+1/48,Interface!$B$118:$D$483,3)</f>
        <v>3</v>
      </c>
      <c r="H4551" s="1">
        <f t="shared" si="399"/>
        <v>1</v>
      </c>
      <c r="I4551" s="1">
        <f t="shared" si="398"/>
        <v>4</v>
      </c>
    </row>
    <row r="4552" spans="1:9" x14ac:dyDescent="0.35">
      <c r="A4552" s="321">
        <f t="shared" si="396"/>
        <v>42193.166666655714</v>
      </c>
      <c r="B4552" s="303"/>
      <c r="C4552" s="303">
        <v>4517</v>
      </c>
      <c r="D4552" s="304">
        <f>INDEX(Method_calculation!$J$161:$L$184,Output_interface!I4552,Output_interface!H4552)</f>
        <v>0</v>
      </c>
      <c r="E4552" s="304">
        <f>INDEX(Method_calculation!$J$194:$L$217,Output_interface!I4552,Output_interface!H4552)</f>
        <v>0</v>
      </c>
      <c r="G4552" s="1">
        <f>VLOOKUP(A4552+1/48,Interface!$B$118:$D$483,3)</f>
        <v>3</v>
      </c>
      <c r="H4552" s="1">
        <f t="shared" si="399"/>
        <v>1</v>
      </c>
      <c r="I4552" s="1">
        <f t="shared" si="398"/>
        <v>5</v>
      </c>
    </row>
    <row r="4553" spans="1:9" x14ac:dyDescent="0.35">
      <c r="A4553" s="321">
        <f t="shared" si="396"/>
        <v>42193.208333322378</v>
      </c>
      <c r="B4553" s="303"/>
      <c r="C4553" s="303">
        <v>4518</v>
      </c>
      <c r="D4553" s="304">
        <f>INDEX(Method_calculation!$J$161:$L$184,Output_interface!I4553,Output_interface!H4553)</f>
        <v>0</v>
      </c>
      <c r="E4553" s="304">
        <f>INDEX(Method_calculation!$J$194:$L$217,Output_interface!I4553,Output_interface!H4553)</f>
        <v>0</v>
      </c>
      <c r="G4553" s="1">
        <f>VLOOKUP(A4553+1/48,Interface!$B$118:$D$483,3)</f>
        <v>3</v>
      </c>
      <c r="H4553" s="1">
        <f t="shared" si="399"/>
        <v>1</v>
      </c>
      <c r="I4553" s="1">
        <f t="shared" si="398"/>
        <v>6</v>
      </c>
    </row>
    <row r="4554" spans="1:9" x14ac:dyDescent="0.35">
      <c r="A4554" s="321">
        <f t="shared" si="396"/>
        <v>42193.249999989042</v>
      </c>
      <c r="B4554" s="303"/>
      <c r="C4554" s="303">
        <v>4519</v>
      </c>
      <c r="D4554" s="304">
        <f>INDEX(Method_calculation!$J$161:$L$184,Output_interface!I4554,Output_interface!H4554)</f>
        <v>0</v>
      </c>
      <c r="E4554" s="304">
        <f>INDEX(Method_calculation!$J$194:$L$217,Output_interface!I4554,Output_interface!H4554)</f>
        <v>0</v>
      </c>
      <c r="G4554" s="1">
        <f>VLOOKUP(A4554+1/48,Interface!$B$118:$D$483,3)</f>
        <v>3</v>
      </c>
      <c r="H4554" s="1">
        <f t="shared" si="399"/>
        <v>1</v>
      </c>
      <c r="I4554" s="1">
        <f t="shared" si="398"/>
        <v>7</v>
      </c>
    </row>
    <row r="4555" spans="1:9" x14ac:dyDescent="0.35">
      <c r="A4555" s="321">
        <f t="shared" si="396"/>
        <v>42193.291666655707</v>
      </c>
      <c r="B4555" s="303"/>
      <c r="C4555" s="303">
        <v>4520</v>
      </c>
      <c r="D4555" s="304">
        <f>INDEX(Method_calculation!$J$161:$L$184,Output_interface!I4555,Output_interface!H4555)</f>
        <v>0</v>
      </c>
      <c r="E4555" s="304">
        <f>INDEX(Method_calculation!$J$194:$L$217,Output_interface!I4555,Output_interface!H4555)</f>
        <v>0</v>
      </c>
      <c r="G4555" s="1">
        <f>VLOOKUP(A4555+1/48,Interface!$B$118:$D$483,3)</f>
        <v>3</v>
      </c>
      <c r="H4555" s="1">
        <f t="shared" si="399"/>
        <v>1</v>
      </c>
      <c r="I4555" s="1">
        <f t="shared" si="398"/>
        <v>8</v>
      </c>
    </row>
    <row r="4556" spans="1:9" x14ac:dyDescent="0.35">
      <c r="A4556" s="321">
        <f t="shared" si="396"/>
        <v>42193.333333322371</v>
      </c>
      <c r="B4556" s="303"/>
      <c r="C4556" s="303">
        <v>4521</v>
      </c>
      <c r="D4556" s="304">
        <f>INDEX(Method_calculation!$J$161:$L$184,Output_interface!I4556,Output_interface!H4556)</f>
        <v>0</v>
      </c>
      <c r="E4556" s="304">
        <f>INDEX(Method_calculation!$J$194:$L$217,Output_interface!I4556,Output_interface!H4556)</f>
        <v>0</v>
      </c>
      <c r="G4556" s="1">
        <f>VLOOKUP(A4556+1/48,Interface!$B$118:$D$483,3)</f>
        <v>3</v>
      </c>
      <c r="H4556" s="1">
        <f t="shared" si="399"/>
        <v>1</v>
      </c>
      <c r="I4556" s="1">
        <f t="shared" si="398"/>
        <v>9</v>
      </c>
    </row>
    <row r="4557" spans="1:9" x14ac:dyDescent="0.35">
      <c r="A4557" s="321">
        <f t="shared" si="396"/>
        <v>42193.374999989035</v>
      </c>
      <c r="B4557" s="303"/>
      <c r="C4557" s="303">
        <v>4522</v>
      </c>
      <c r="D4557" s="304">
        <f>INDEX(Method_calculation!$J$161:$L$184,Output_interface!I4557,Output_interface!H4557)</f>
        <v>0</v>
      </c>
      <c r="E4557" s="304">
        <f>INDEX(Method_calculation!$J$194:$L$217,Output_interface!I4557,Output_interface!H4557)</f>
        <v>0</v>
      </c>
      <c r="G4557" s="1">
        <f>VLOOKUP(A4557+1/48,Interface!$B$118:$D$483,3)</f>
        <v>3</v>
      </c>
      <c r="H4557" s="1">
        <f t="shared" si="399"/>
        <v>1</v>
      </c>
      <c r="I4557" s="1">
        <f t="shared" si="398"/>
        <v>10</v>
      </c>
    </row>
    <row r="4558" spans="1:9" x14ac:dyDescent="0.35">
      <c r="A4558" s="321">
        <f t="shared" si="396"/>
        <v>42193.416666655699</v>
      </c>
      <c r="B4558" s="303"/>
      <c r="C4558" s="303">
        <v>4523</v>
      </c>
      <c r="D4558" s="304">
        <f>INDEX(Method_calculation!$J$161:$L$184,Output_interface!I4558,Output_interface!H4558)</f>
        <v>0</v>
      </c>
      <c r="E4558" s="304">
        <f>INDEX(Method_calculation!$J$194:$L$217,Output_interface!I4558,Output_interface!H4558)</f>
        <v>0</v>
      </c>
      <c r="G4558" s="1">
        <f>VLOOKUP(A4558+1/48,Interface!$B$118:$D$483,3)</f>
        <v>3</v>
      </c>
      <c r="H4558" s="1">
        <f t="shared" si="399"/>
        <v>1</v>
      </c>
      <c r="I4558" s="1">
        <f t="shared" si="398"/>
        <v>11</v>
      </c>
    </row>
    <row r="4559" spans="1:9" x14ac:dyDescent="0.35">
      <c r="A4559" s="321">
        <f t="shared" si="396"/>
        <v>42193.458333322364</v>
      </c>
      <c r="B4559" s="303"/>
      <c r="C4559" s="303">
        <v>4524</v>
      </c>
      <c r="D4559" s="304">
        <f>INDEX(Method_calculation!$J$161:$L$184,Output_interface!I4559,Output_interface!H4559)</f>
        <v>0</v>
      </c>
      <c r="E4559" s="304">
        <f>INDEX(Method_calculation!$J$194:$L$217,Output_interface!I4559,Output_interface!H4559)</f>
        <v>0</v>
      </c>
      <c r="G4559" s="1">
        <f>VLOOKUP(A4559+1/48,Interface!$B$118:$D$483,3)</f>
        <v>3</v>
      </c>
      <c r="H4559" s="1">
        <f t="shared" si="399"/>
        <v>1</v>
      </c>
      <c r="I4559" s="1">
        <f t="shared" si="398"/>
        <v>12</v>
      </c>
    </row>
    <row r="4560" spans="1:9" x14ac:dyDescent="0.35">
      <c r="A4560" s="321">
        <f t="shared" ref="A4560:A4623" si="402">+A4559+1/24</f>
        <v>42193.499999989028</v>
      </c>
      <c r="B4560" s="303"/>
      <c r="C4560" s="303">
        <v>4525</v>
      </c>
      <c r="D4560" s="304">
        <f>INDEX(Method_calculation!$J$161:$L$184,Output_interface!I4560,Output_interface!H4560)</f>
        <v>0</v>
      </c>
      <c r="E4560" s="304">
        <f>INDEX(Method_calculation!$J$194:$L$217,Output_interface!I4560,Output_interface!H4560)</f>
        <v>0</v>
      </c>
      <c r="G4560" s="1">
        <f>VLOOKUP(A4560+1/48,Interface!$B$118:$D$483,3)</f>
        <v>3</v>
      </c>
      <c r="H4560" s="1">
        <f t="shared" si="399"/>
        <v>1</v>
      </c>
      <c r="I4560" s="1">
        <f t="shared" si="398"/>
        <v>13</v>
      </c>
    </row>
    <row r="4561" spans="1:9" x14ac:dyDescent="0.35">
      <c r="A4561" s="321">
        <f t="shared" si="402"/>
        <v>42193.541666655692</v>
      </c>
      <c r="B4561" s="303"/>
      <c r="C4561" s="303">
        <v>4526</v>
      </c>
      <c r="D4561" s="304">
        <f>INDEX(Method_calculation!$J$161:$L$184,Output_interface!I4561,Output_interface!H4561)</f>
        <v>0</v>
      </c>
      <c r="E4561" s="304">
        <f>INDEX(Method_calculation!$J$194:$L$217,Output_interface!I4561,Output_interface!H4561)</f>
        <v>0</v>
      </c>
      <c r="G4561" s="1">
        <f>VLOOKUP(A4561+1/48,Interface!$B$118:$D$483,3)</f>
        <v>3</v>
      </c>
      <c r="H4561" s="1">
        <f t="shared" si="399"/>
        <v>1</v>
      </c>
      <c r="I4561" s="1">
        <f t="shared" si="398"/>
        <v>14</v>
      </c>
    </row>
    <row r="4562" spans="1:9" x14ac:dyDescent="0.35">
      <c r="A4562" s="321">
        <f t="shared" si="402"/>
        <v>42193.583333322356</v>
      </c>
      <c r="B4562" s="303"/>
      <c r="C4562" s="303">
        <v>4527</v>
      </c>
      <c r="D4562" s="304">
        <f>INDEX(Method_calculation!$J$161:$L$184,Output_interface!I4562,Output_interface!H4562)</f>
        <v>0</v>
      </c>
      <c r="E4562" s="304">
        <f>INDEX(Method_calculation!$J$194:$L$217,Output_interface!I4562,Output_interface!H4562)</f>
        <v>0</v>
      </c>
      <c r="G4562" s="1">
        <f>VLOOKUP(A4562+1/48,Interface!$B$118:$D$483,3)</f>
        <v>3</v>
      </c>
      <c r="H4562" s="1">
        <f t="shared" si="399"/>
        <v>1</v>
      </c>
      <c r="I4562" s="1">
        <f t="shared" si="398"/>
        <v>15</v>
      </c>
    </row>
    <row r="4563" spans="1:9" x14ac:dyDescent="0.35">
      <c r="A4563" s="321">
        <f t="shared" si="402"/>
        <v>42193.624999989021</v>
      </c>
      <c r="B4563" s="303"/>
      <c r="C4563" s="303">
        <v>4528</v>
      </c>
      <c r="D4563" s="304">
        <f>INDEX(Method_calculation!$J$161:$L$184,Output_interface!I4563,Output_interface!H4563)</f>
        <v>0</v>
      </c>
      <c r="E4563" s="304">
        <f>INDEX(Method_calculation!$J$194:$L$217,Output_interface!I4563,Output_interface!H4563)</f>
        <v>0</v>
      </c>
      <c r="G4563" s="1">
        <f>VLOOKUP(A4563+1/48,Interface!$B$118:$D$483,3)</f>
        <v>3</v>
      </c>
      <c r="H4563" s="1">
        <f t="shared" si="399"/>
        <v>1</v>
      </c>
      <c r="I4563" s="1">
        <f t="shared" si="398"/>
        <v>16</v>
      </c>
    </row>
    <row r="4564" spans="1:9" x14ac:dyDescent="0.35">
      <c r="A4564" s="321">
        <f t="shared" si="402"/>
        <v>42193.666666655685</v>
      </c>
      <c r="B4564" s="303"/>
      <c r="C4564" s="303">
        <v>4529</v>
      </c>
      <c r="D4564" s="304">
        <f>INDEX(Method_calculation!$J$161:$L$184,Output_interface!I4564,Output_interface!H4564)</f>
        <v>0</v>
      </c>
      <c r="E4564" s="304">
        <f>INDEX(Method_calculation!$J$194:$L$217,Output_interface!I4564,Output_interface!H4564)</f>
        <v>0</v>
      </c>
      <c r="G4564" s="1">
        <f>VLOOKUP(A4564+1/48,Interface!$B$118:$D$483,3)</f>
        <v>3</v>
      </c>
      <c r="H4564" s="1">
        <f t="shared" si="399"/>
        <v>1</v>
      </c>
      <c r="I4564" s="1">
        <f t="shared" si="398"/>
        <v>17</v>
      </c>
    </row>
    <row r="4565" spans="1:9" x14ac:dyDescent="0.35">
      <c r="A4565" s="321">
        <f t="shared" si="402"/>
        <v>42193.708333322349</v>
      </c>
      <c r="B4565" s="303"/>
      <c r="C4565" s="303">
        <v>4530</v>
      </c>
      <c r="D4565" s="304">
        <f>INDEX(Method_calculation!$J$161:$L$184,Output_interface!I4565,Output_interface!H4565)</f>
        <v>0</v>
      </c>
      <c r="E4565" s="304">
        <f>INDEX(Method_calculation!$J$194:$L$217,Output_interface!I4565,Output_interface!H4565)</f>
        <v>0</v>
      </c>
      <c r="G4565" s="1">
        <f>VLOOKUP(A4565+1/48,Interface!$B$118:$D$483,3)</f>
        <v>3</v>
      </c>
      <c r="H4565" s="1">
        <f t="shared" si="399"/>
        <v>1</v>
      </c>
      <c r="I4565" s="1">
        <f t="shared" si="398"/>
        <v>18</v>
      </c>
    </row>
    <row r="4566" spans="1:9" x14ac:dyDescent="0.35">
      <c r="A4566" s="321">
        <f t="shared" si="402"/>
        <v>42193.749999989013</v>
      </c>
      <c r="B4566" s="303"/>
      <c r="C4566" s="303">
        <v>4531</v>
      </c>
      <c r="D4566" s="304">
        <f>INDEX(Method_calculation!$J$161:$L$184,Output_interface!I4566,Output_interface!H4566)</f>
        <v>0</v>
      </c>
      <c r="E4566" s="304">
        <f>INDEX(Method_calculation!$J$194:$L$217,Output_interface!I4566,Output_interface!H4566)</f>
        <v>0</v>
      </c>
      <c r="G4566" s="1">
        <f>VLOOKUP(A4566+1/48,Interface!$B$118:$D$483,3)</f>
        <v>3</v>
      </c>
      <c r="H4566" s="1">
        <f t="shared" si="399"/>
        <v>1</v>
      </c>
      <c r="I4566" s="1">
        <f t="shared" si="398"/>
        <v>19</v>
      </c>
    </row>
    <row r="4567" spans="1:9" x14ac:dyDescent="0.35">
      <c r="A4567" s="321">
        <f t="shared" si="402"/>
        <v>42193.791666655678</v>
      </c>
      <c r="B4567" s="303"/>
      <c r="C4567" s="303">
        <v>4532</v>
      </c>
      <c r="D4567" s="304">
        <f>INDEX(Method_calculation!$J$161:$L$184,Output_interface!I4567,Output_interface!H4567)</f>
        <v>0</v>
      </c>
      <c r="E4567" s="304">
        <f>INDEX(Method_calculation!$J$194:$L$217,Output_interface!I4567,Output_interface!H4567)</f>
        <v>0</v>
      </c>
      <c r="G4567" s="1">
        <f>VLOOKUP(A4567+1/48,Interface!$B$118:$D$483,3)</f>
        <v>3</v>
      </c>
      <c r="H4567" s="1">
        <f t="shared" si="399"/>
        <v>1</v>
      </c>
      <c r="I4567" s="1">
        <f t="shared" si="398"/>
        <v>20</v>
      </c>
    </row>
    <row r="4568" spans="1:9" x14ac:dyDescent="0.35">
      <c r="A4568" s="321">
        <f t="shared" si="402"/>
        <v>42193.833333322342</v>
      </c>
      <c r="B4568" s="303"/>
      <c r="C4568" s="303">
        <v>4533</v>
      </c>
      <c r="D4568" s="304">
        <f>INDEX(Method_calculation!$J$161:$L$184,Output_interface!I4568,Output_interface!H4568)</f>
        <v>0</v>
      </c>
      <c r="E4568" s="304">
        <f>INDEX(Method_calculation!$J$194:$L$217,Output_interface!I4568,Output_interface!H4568)</f>
        <v>0</v>
      </c>
      <c r="G4568" s="1">
        <f>VLOOKUP(A4568+1/48,Interface!$B$118:$D$483,3)</f>
        <v>3</v>
      </c>
      <c r="H4568" s="1">
        <f t="shared" si="399"/>
        <v>1</v>
      </c>
      <c r="I4568" s="1">
        <f t="shared" si="398"/>
        <v>21</v>
      </c>
    </row>
    <row r="4569" spans="1:9" x14ac:dyDescent="0.35">
      <c r="A4569" s="321">
        <f t="shared" si="402"/>
        <v>42193.874999989006</v>
      </c>
      <c r="B4569" s="303"/>
      <c r="C4569" s="303">
        <v>4534</v>
      </c>
      <c r="D4569" s="304">
        <f>INDEX(Method_calculation!$J$161:$L$184,Output_interface!I4569,Output_interface!H4569)</f>
        <v>0</v>
      </c>
      <c r="E4569" s="304">
        <f>INDEX(Method_calculation!$J$194:$L$217,Output_interface!I4569,Output_interface!H4569)</f>
        <v>0</v>
      </c>
      <c r="G4569" s="1">
        <f>VLOOKUP(A4569+1/48,Interface!$B$118:$D$483,3)</f>
        <v>3</v>
      </c>
      <c r="H4569" s="1">
        <f t="shared" si="399"/>
        <v>1</v>
      </c>
      <c r="I4569" s="1">
        <f t="shared" si="398"/>
        <v>22</v>
      </c>
    </row>
    <row r="4570" spans="1:9" x14ac:dyDescent="0.35">
      <c r="A4570" s="321">
        <f t="shared" si="402"/>
        <v>42193.91666665567</v>
      </c>
      <c r="B4570" s="303"/>
      <c r="C4570" s="303">
        <v>4535</v>
      </c>
      <c r="D4570" s="304">
        <f>INDEX(Method_calculation!$J$161:$L$184,Output_interface!I4570,Output_interface!H4570)</f>
        <v>0</v>
      </c>
      <c r="E4570" s="304">
        <f>INDEX(Method_calculation!$J$194:$L$217,Output_interface!I4570,Output_interface!H4570)</f>
        <v>0</v>
      </c>
      <c r="G4570" s="1">
        <f>VLOOKUP(A4570+1/48,Interface!$B$118:$D$483,3)</f>
        <v>3</v>
      </c>
      <c r="H4570" s="1">
        <f t="shared" si="399"/>
        <v>1</v>
      </c>
      <c r="I4570" s="1">
        <f t="shared" si="398"/>
        <v>23</v>
      </c>
    </row>
    <row r="4571" spans="1:9" x14ac:dyDescent="0.35">
      <c r="A4571" s="322">
        <f t="shared" si="402"/>
        <v>42193.958333322335</v>
      </c>
      <c r="B4571" s="306"/>
      <c r="C4571" s="306">
        <v>4536</v>
      </c>
      <c r="D4571" s="307">
        <f>INDEX(Method_calculation!$J$161:$L$184,Output_interface!I4571,Output_interface!H4571)</f>
        <v>0</v>
      </c>
      <c r="E4571" s="307">
        <f>INDEX(Method_calculation!$J$194:$L$217,Output_interface!I4571,Output_interface!H4571)</f>
        <v>0</v>
      </c>
      <c r="G4571" s="1">
        <f>VLOOKUP(A4571+1/48,Interface!$B$118:$D$483,3)</f>
        <v>3</v>
      </c>
      <c r="H4571" s="1">
        <f t="shared" si="399"/>
        <v>1</v>
      </c>
      <c r="I4571" s="1">
        <f t="shared" si="398"/>
        <v>24</v>
      </c>
    </row>
    <row r="4572" spans="1:9" x14ac:dyDescent="0.35">
      <c r="A4572" s="299">
        <f t="shared" si="402"/>
        <v>42193.999999988999</v>
      </c>
      <c r="B4572" s="300" t="str">
        <f t="shared" ref="B4572" si="403">INDEX($H$27:$H$29,H4572)</f>
        <v>Workday</v>
      </c>
      <c r="C4572" s="300">
        <v>4537</v>
      </c>
      <c r="D4572" s="301">
        <f>INDEX(Method_calculation!$J$161:$L$184,Output_interface!I4572,Output_interface!H4572)</f>
        <v>0</v>
      </c>
      <c r="E4572" s="301">
        <f>INDEX(Method_calculation!$J$194:$L$217,Output_interface!I4572,Output_interface!H4572)</f>
        <v>0</v>
      </c>
      <c r="G4572" s="1">
        <f>VLOOKUP(A4572+1/48,Interface!$B$118:$D$483,3)</f>
        <v>4</v>
      </c>
      <c r="H4572" s="1">
        <f t="shared" si="399"/>
        <v>1</v>
      </c>
      <c r="I4572" s="1">
        <f t="shared" si="398"/>
        <v>1</v>
      </c>
    </row>
    <row r="4573" spans="1:9" x14ac:dyDescent="0.35">
      <c r="A4573" s="321">
        <f t="shared" si="402"/>
        <v>42194.041666655663</v>
      </c>
      <c r="B4573" s="303"/>
      <c r="C4573" s="303">
        <v>4538</v>
      </c>
      <c r="D4573" s="304">
        <f>INDEX(Method_calculation!$J$161:$L$184,Output_interface!I4573,Output_interface!H4573)</f>
        <v>0</v>
      </c>
      <c r="E4573" s="304">
        <f>INDEX(Method_calculation!$J$194:$L$217,Output_interface!I4573,Output_interface!H4573)</f>
        <v>0</v>
      </c>
      <c r="G4573" s="1">
        <f>VLOOKUP(A4573+1/48,Interface!$B$118:$D$483,3)</f>
        <v>4</v>
      </c>
      <c r="H4573" s="1">
        <f t="shared" si="399"/>
        <v>1</v>
      </c>
      <c r="I4573" s="1">
        <f t="shared" si="398"/>
        <v>2</v>
      </c>
    </row>
    <row r="4574" spans="1:9" x14ac:dyDescent="0.35">
      <c r="A4574" s="321">
        <f t="shared" si="402"/>
        <v>42194.083333322327</v>
      </c>
      <c r="B4574" s="303"/>
      <c r="C4574" s="303">
        <v>4539</v>
      </c>
      <c r="D4574" s="304">
        <f>INDEX(Method_calculation!$J$161:$L$184,Output_interface!I4574,Output_interface!H4574)</f>
        <v>0</v>
      </c>
      <c r="E4574" s="304">
        <f>INDEX(Method_calculation!$J$194:$L$217,Output_interface!I4574,Output_interface!H4574)</f>
        <v>0</v>
      </c>
      <c r="G4574" s="1">
        <f>VLOOKUP(A4574+1/48,Interface!$B$118:$D$483,3)</f>
        <v>4</v>
      </c>
      <c r="H4574" s="1">
        <f t="shared" si="399"/>
        <v>1</v>
      </c>
      <c r="I4574" s="1">
        <f t="shared" si="398"/>
        <v>3</v>
      </c>
    </row>
    <row r="4575" spans="1:9" x14ac:dyDescent="0.35">
      <c r="A4575" s="321">
        <f t="shared" si="402"/>
        <v>42194.124999988991</v>
      </c>
      <c r="B4575" s="303"/>
      <c r="C4575" s="303">
        <v>4540</v>
      </c>
      <c r="D4575" s="304">
        <f>INDEX(Method_calculation!$J$161:$L$184,Output_interface!I4575,Output_interface!H4575)</f>
        <v>0</v>
      </c>
      <c r="E4575" s="304">
        <f>INDEX(Method_calculation!$J$194:$L$217,Output_interface!I4575,Output_interface!H4575)</f>
        <v>0</v>
      </c>
      <c r="G4575" s="1">
        <f>VLOOKUP(A4575+1/48,Interface!$B$118:$D$483,3)</f>
        <v>4</v>
      </c>
      <c r="H4575" s="1">
        <f t="shared" si="399"/>
        <v>1</v>
      </c>
      <c r="I4575" s="1">
        <f t="shared" si="398"/>
        <v>4</v>
      </c>
    </row>
    <row r="4576" spans="1:9" x14ac:dyDescent="0.35">
      <c r="A4576" s="321">
        <f t="shared" si="402"/>
        <v>42194.166666655656</v>
      </c>
      <c r="B4576" s="303"/>
      <c r="C4576" s="303">
        <v>4541</v>
      </c>
      <c r="D4576" s="304">
        <f>INDEX(Method_calculation!$J$161:$L$184,Output_interface!I4576,Output_interface!H4576)</f>
        <v>0</v>
      </c>
      <c r="E4576" s="304">
        <f>INDEX(Method_calculation!$J$194:$L$217,Output_interface!I4576,Output_interface!H4576)</f>
        <v>0</v>
      </c>
      <c r="G4576" s="1">
        <f>VLOOKUP(A4576+1/48,Interface!$B$118:$D$483,3)</f>
        <v>4</v>
      </c>
      <c r="H4576" s="1">
        <f t="shared" si="399"/>
        <v>1</v>
      </c>
      <c r="I4576" s="1">
        <f t="shared" si="398"/>
        <v>5</v>
      </c>
    </row>
    <row r="4577" spans="1:9" x14ac:dyDescent="0.35">
      <c r="A4577" s="321">
        <f t="shared" si="402"/>
        <v>42194.20833332232</v>
      </c>
      <c r="B4577" s="303"/>
      <c r="C4577" s="303">
        <v>4542</v>
      </c>
      <c r="D4577" s="304">
        <f>INDEX(Method_calculation!$J$161:$L$184,Output_interface!I4577,Output_interface!H4577)</f>
        <v>0</v>
      </c>
      <c r="E4577" s="304">
        <f>INDEX(Method_calculation!$J$194:$L$217,Output_interface!I4577,Output_interface!H4577)</f>
        <v>0</v>
      </c>
      <c r="G4577" s="1">
        <f>VLOOKUP(A4577+1/48,Interface!$B$118:$D$483,3)</f>
        <v>4</v>
      </c>
      <c r="H4577" s="1">
        <f t="shared" si="399"/>
        <v>1</v>
      </c>
      <c r="I4577" s="1">
        <f t="shared" si="398"/>
        <v>6</v>
      </c>
    </row>
    <row r="4578" spans="1:9" x14ac:dyDescent="0.35">
      <c r="A4578" s="321">
        <f t="shared" si="402"/>
        <v>42194.249999988984</v>
      </c>
      <c r="B4578" s="303"/>
      <c r="C4578" s="303">
        <v>4543</v>
      </c>
      <c r="D4578" s="304">
        <f>INDEX(Method_calculation!$J$161:$L$184,Output_interface!I4578,Output_interface!H4578)</f>
        <v>0</v>
      </c>
      <c r="E4578" s="304">
        <f>INDEX(Method_calculation!$J$194:$L$217,Output_interface!I4578,Output_interface!H4578)</f>
        <v>0</v>
      </c>
      <c r="G4578" s="1">
        <f>VLOOKUP(A4578+1/48,Interface!$B$118:$D$483,3)</f>
        <v>4</v>
      </c>
      <c r="H4578" s="1">
        <f t="shared" si="399"/>
        <v>1</v>
      </c>
      <c r="I4578" s="1">
        <f t="shared" si="398"/>
        <v>7</v>
      </c>
    </row>
    <row r="4579" spans="1:9" x14ac:dyDescent="0.35">
      <c r="A4579" s="321">
        <f t="shared" si="402"/>
        <v>42194.291666655648</v>
      </c>
      <c r="B4579" s="303"/>
      <c r="C4579" s="303">
        <v>4544</v>
      </c>
      <c r="D4579" s="304">
        <f>INDEX(Method_calculation!$J$161:$L$184,Output_interface!I4579,Output_interface!H4579)</f>
        <v>0</v>
      </c>
      <c r="E4579" s="304">
        <f>INDEX(Method_calculation!$J$194:$L$217,Output_interface!I4579,Output_interface!H4579)</f>
        <v>0</v>
      </c>
      <c r="G4579" s="1">
        <f>VLOOKUP(A4579+1/48,Interface!$B$118:$D$483,3)</f>
        <v>4</v>
      </c>
      <c r="H4579" s="1">
        <f t="shared" si="399"/>
        <v>1</v>
      </c>
      <c r="I4579" s="1">
        <f t="shared" si="398"/>
        <v>8</v>
      </c>
    </row>
    <row r="4580" spans="1:9" x14ac:dyDescent="0.35">
      <c r="A4580" s="321">
        <f t="shared" si="402"/>
        <v>42194.333333322313</v>
      </c>
      <c r="B4580" s="303"/>
      <c r="C4580" s="303">
        <v>4545</v>
      </c>
      <c r="D4580" s="304">
        <f>INDEX(Method_calculation!$J$161:$L$184,Output_interface!I4580,Output_interface!H4580)</f>
        <v>0</v>
      </c>
      <c r="E4580" s="304">
        <f>INDEX(Method_calculation!$J$194:$L$217,Output_interface!I4580,Output_interface!H4580)</f>
        <v>0</v>
      </c>
      <c r="G4580" s="1">
        <f>VLOOKUP(A4580+1/48,Interface!$B$118:$D$483,3)</f>
        <v>4</v>
      </c>
      <c r="H4580" s="1">
        <f t="shared" si="399"/>
        <v>1</v>
      </c>
      <c r="I4580" s="1">
        <f t="shared" ref="I4580:I4643" si="404">MOD(C4580-1,24)+1</f>
        <v>9</v>
      </c>
    </row>
    <row r="4581" spans="1:9" x14ac:dyDescent="0.35">
      <c r="A4581" s="321">
        <f t="shared" si="402"/>
        <v>42194.374999988977</v>
      </c>
      <c r="B4581" s="303"/>
      <c r="C4581" s="303">
        <v>4546</v>
      </c>
      <c r="D4581" s="304">
        <f>INDEX(Method_calculation!$J$161:$L$184,Output_interface!I4581,Output_interface!H4581)</f>
        <v>0</v>
      </c>
      <c r="E4581" s="304">
        <f>INDEX(Method_calculation!$J$194:$L$217,Output_interface!I4581,Output_interface!H4581)</f>
        <v>0</v>
      </c>
      <c r="G4581" s="1">
        <f>VLOOKUP(A4581+1/48,Interface!$B$118:$D$483,3)</f>
        <v>4</v>
      </c>
      <c r="H4581" s="1">
        <f t="shared" ref="H4581:H4644" si="405">IF(G4581=7,3,IF(G4581=6,2,1))</f>
        <v>1</v>
      </c>
      <c r="I4581" s="1">
        <f t="shared" si="404"/>
        <v>10</v>
      </c>
    </row>
    <row r="4582" spans="1:9" x14ac:dyDescent="0.35">
      <c r="A4582" s="321">
        <f t="shared" si="402"/>
        <v>42194.416666655641</v>
      </c>
      <c r="B4582" s="303"/>
      <c r="C4582" s="303">
        <v>4547</v>
      </c>
      <c r="D4582" s="304">
        <f>INDEX(Method_calculation!$J$161:$L$184,Output_interface!I4582,Output_interface!H4582)</f>
        <v>0</v>
      </c>
      <c r="E4582" s="304">
        <f>INDEX(Method_calculation!$J$194:$L$217,Output_interface!I4582,Output_interface!H4582)</f>
        <v>0</v>
      </c>
      <c r="G4582" s="1">
        <f>VLOOKUP(A4582+1/48,Interface!$B$118:$D$483,3)</f>
        <v>4</v>
      </c>
      <c r="H4582" s="1">
        <f t="shared" si="405"/>
        <v>1</v>
      </c>
      <c r="I4582" s="1">
        <f t="shared" si="404"/>
        <v>11</v>
      </c>
    </row>
    <row r="4583" spans="1:9" x14ac:dyDescent="0.35">
      <c r="A4583" s="321">
        <f t="shared" si="402"/>
        <v>42194.458333322305</v>
      </c>
      <c r="B4583" s="303"/>
      <c r="C4583" s="303">
        <v>4548</v>
      </c>
      <c r="D4583" s="304">
        <f>INDEX(Method_calculation!$J$161:$L$184,Output_interface!I4583,Output_interface!H4583)</f>
        <v>0</v>
      </c>
      <c r="E4583" s="304">
        <f>INDEX(Method_calculation!$J$194:$L$217,Output_interface!I4583,Output_interface!H4583)</f>
        <v>0</v>
      </c>
      <c r="G4583" s="1">
        <f>VLOOKUP(A4583+1/48,Interface!$B$118:$D$483,3)</f>
        <v>4</v>
      </c>
      <c r="H4583" s="1">
        <f t="shared" si="405"/>
        <v>1</v>
      </c>
      <c r="I4583" s="1">
        <f t="shared" si="404"/>
        <v>12</v>
      </c>
    </row>
    <row r="4584" spans="1:9" x14ac:dyDescent="0.35">
      <c r="A4584" s="321">
        <f t="shared" si="402"/>
        <v>42194.49999998897</v>
      </c>
      <c r="B4584" s="303"/>
      <c r="C4584" s="303">
        <v>4549</v>
      </c>
      <c r="D4584" s="304">
        <f>INDEX(Method_calculation!$J$161:$L$184,Output_interface!I4584,Output_interface!H4584)</f>
        <v>0</v>
      </c>
      <c r="E4584" s="304">
        <f>INDEX(Method_calculation!$J$194:$L$217,Output_interface!I4584,Output_interface!H4584)</f>
        <v>0</v>
      </c>
      <c r="G4584" s="1">
        <f>VLOOKUP(A4584+1/48,Interface!$B$118:$D$483,3)</f>
        <v>4</v>
      </c>
      <c r="H4584" s="1">
        <f t="shared" si="405"/>
        <v>1</v>
      </c>
      <c r="I4584" s="1">
        <f t="shared" si="404"/>
        <v>13</v>
      </c>
    </row>
    <row r="4585" spans="1:9" x14ac:dyDescent="0.35">
      <c r="A4585" s="321">
        <f t="shared" si="402"/>
        <v>42194.541666655634</v>
      </c>
      <c r="B4585" s="303"/>
      <c r="C4585" s="303">
        <v>4550</v>
      </c>
      <c r="D4585" s="304">
        <f>INDEX(Method_calculation!$J$161:$L$184,Output_interface!I4585,Output_interface!H4585)</f>
        <v>0</v>
      </c>
      <c r="E4585" s="304">
        <f>INDEX(Method_calculation!$J$194:$L$217,Output_interface!I4585,Output_interface!H4585)</f>
        <v>0</v>
      </c>
      <c r="G4585" s="1">
        <f>VLOOKUP(A4585+1/48,Interface!$B$118:$D$483,3)</f>
        <v>4</v>
      </c>
      <c r="H4585" s="1">
        <f t="shared" si="405"/>
        <v>1</v>
      </c>
      <c r="I4585" s="1">
        <f t="shared" si="404"/>
        <v>14</v>
      </c>
    </row>
    <row r="4586" spans="1:9" x14ac:dyDescent="0.35">
      <c r="A4586" s="321">
        <f t="shared" si="402"/>
        <v>42194.583333322298</v>
      </c>
      <c r="B4586" s="303"/>
      <c r="C4586" s="303">
        <v>4551</v>
      </c>
      <c r="D4586" s="304">
        <f>INDEX(Method_calculation!$J$161:$L$184,Output_interface!I4586,Output_interface!H4586)</f>
        <v>0</v>
      </c>
      <c r="E4586" s="304">
        <f>INDEX(Method_calculation!$J$194:$L$217,Output_interface!I4586,Output_interface!H4586)</f>
        <v>0</v>
      </c>
      <c r="G4586" s="1">
        <f>VLOOKUP(A4586+1/48,Interface!$B$118:$D$483,3)</f>
        <v>4</v>
      </c>
      <c r="H4586" s="1">
        <f t="shared" si="405"/>
        <v>1</v>
      </c>
      <c r="I4586" s="1">
        <f t="shared" si="404"/>
        <v>15</v>
      </c>
    </row>
    <row r="4587" spans="1:9" x14ac:dyDescent="0.35">
      <c r="A4587" s="321">
        <f t="shared" si="402"/>
        <v>42194.624999988962</v>
      </c>
      <c r="B4587" s="303"/>
      <c r="C4587" s="303">
        <v>4552</v>
      </c>
      <c r="D4587" s="304">
        <f>INDEX(Method_calculation!$J$161:$L$184,Output_interface!I4587,Output_interface!H4587)</f>
        <v>0</v>
      </c>
      <c r="E4587" s="304">
        <f>INDEX(Method_calculation!$J$194:$L$217,Output_interface!I4587,Output_interface!H4587)</f>
        <v>0</v>
      </c>
      <c r="G4587" s="1">
        <f>VLOOKUP(A4587+1/48,Interface!$B$118:$D$483,3)</f>
        <v>4</v>
      </c>
      <c r="H4587" s="1">
        <f t="shared" si="405"/>
        <v>1</v>
      </c>
      <c r="I4587" s="1">
        <f t="shared" si="404"/>
        <v>16</v>
      </c>
    </row>
    <row r="4588" spans="1:9" x14ac:dyDescent="0.35">
      <c r="A4588" s="321">
        <f t="shared" si="402"/>
        <v>42194.666666655627</v>
      </c>
      <c r="B4588" s="303"/>
      <c r="C4588" s="303">
        <v>4553</v>
      </c>
      <c r="D4588" s="304">
        <f>INDEX(Method_calculation!$J$161:$L$184,Output_interface!I4588,Output_interface!H4588)</f>
        <v>0</v>
      </c>
      <c r="E4588" s="304">
        <f>INDEX(Method_calculation!$J$194:$L$217,Output_interface!I4588,Output_interface!H4588)</f>
        <v>0</v>
      </c>
      <c r="G4588" s="1">
        <f>VLOOKUP(A4588+1/48,Interface!$B$118:$D$483,3)</f>
        <v>4</v>
      </c>
      <c r="H4588" s="1">
        <f t="shared" si="405"/>
        <v>1</v>
      </c>
      <c r="I4588" s="1">
        <f t="shared" si="404"/>
        <v>17</v>
      </c>
    </row>
    <row r="4589" spans="1:9" x14ac:dyDescent="0.35">
      <c r="A4589" s="321">
        <f t="shared" si="402"/>
        <v>42194.708333322291</v>
      </c>
      <c r="B4589" s="303"/>
      <c r="C4589" s="303">
        <v>4554</v>
      </c>
      <c r="D4589" s="304">
        <f>INDEX(Method_calculation!$J$161:$L$184,Output_interface!I4589,Output_interface!H4589)</f>
        <v>0</v>
      </c>
      <c r="E4589" s="304">
        <f>INDEX(Method_calculation!$J$194:$L$217,Output_interface!I4589,Output_interface!H4589)</f>
        <v>0</v>
      </c>
      <c r="G4589" s="1">
        <f>VLOOKUP(A4589+1/48,Interface!$B$118:$D$483,3)</f>
        <v>4</v>
      </c>
      <c r="H4589" s="1">
        <f t="shared" si="405"/>
        <v>1</v>
      </c>
      <c r="I4589" s="1">
        <f t="shared" si="404"/>
        <v>18</v>
      </c>
    </row>
    <row r="4590" spans="1:9" x14ac:dyDescent="0.35">
      <c r="A4590" s="321">
        <f t="shared" si="402"/>
        <v>42194.749999988955</v>
      </c>
      <c r="B4590" s="303"/>
      <c r="C4590" s="303">
        <v>4555</v>
      </c>
      <c r="D4590" s="304">
        <f>INDEX(Method_calculation!$J$161:$L$184,Output_interface!I4590,Output_interface!H4590)</f>
        <v>0</v>
      </c>
      <c r="E4590" s="304">
        <f>INDEX(Method_calculation!$J$194:$L$217,Output_interface!I4590,Output_interface!H4590)</f>
        <v>0</v>
      </c>
      <c r="G4590" s="1">
        <f>VLOOKUP(A4590+1/48,Interface!$B$118:$D$483,3)</f>
        <v>4</v>
      </c>
      <c r="H4590" s="1">
        <f t="shared" si="405"/>
        <v>1</v>
      </c>
      <c r="I4590" s="1">
        <f t="shared" si="404"/>
        <v>19</v>
      </c>
    </row>
    <row r="4591" spans="1:9" x14ac:dyDescent="0.35">
      <c r="A4591" s="321">
        <f t="shared" si="402"/>
        <v>42194.791666655619</v>
      </c>
      <c r="B4591" s="303"/>
      <c r="C4591" s="303">
        <v>4556</v>
      </c>
      <c r="D4591" s="304">
        <f>INDEX(Method_calculation!$J$161:$L$184,Output_interface!I4591,Output_interface!H4591)</f>
        <v>0</v>
      </c>
      <c r="E4591" s="304">
        <f>INDEX(Method_calculation!$J$194:$L$217,Output_interface!I4591,Output_interface!H4591)</f>
        <v>0</v>
      </c>
      <c r="G4591" s="1">
        <f>VLOOKUP(A4591+1/48,Interface!$B$118:$D$483,3)</f>
        <v>4</v>
      </c>
      <c r="H4591" s="1">
        <f t="shared" si="405"/>
        <v>1</v>
      </c>
      <c r="I4591" s="1">
        <f t="shared" si="404"/>
        <v>20</v>
      </c>
    </row>
    <row r="4592" spans="1:9" x14ac:dyDescent="0.35">
      <c r="A4592" s="321">
        <f t="shared" si="402"/>
        <v>42194.833333322284</v>
      </c>
      <c r="B4592" s="303"/>
      <c r="C4592" s="303">
        <v>4557</v>
      </c>
      <c r="D4592" s="304">
        <f>INDEX(Method_calculation!$J$161:$L$184,Output_interface!I4592,Output_interface!H4592)</f>
        <v>0</v>
      </c>
      <c r="E4592" s="304">
        <f>INDEX(Method_calculation!$J$194:$L$217,Output_interface!I4592,Output_interface!H4592)</f>
        <v>0</v>
      </c>
      <c r="G4592" s="1">
        <f>VLOOKUP(A4592+1/48,Interface!$B$118:$D$483,3)</f>
        <v>4</v>
      </c>
      <c r="H4592" s="1">
        <f t="shared" si="405"/>
        <v>1</v>
      </c>
      <c r="I4592" s="1">
        <f t="shared" si="404"/>
        <v>21</v>
      </c>
    </row>
    <row r="4593" spans="1:9" x14ac:dyDescent="0.35">
      <c r="A4593" s="321">
        <f t="shared" si="402"/>
        <v>42194.874999988948</v>
      </c>
      <c r="B4593" s="303"/>
      <c r="C4593" s="303">
        <v>4558</v>
      </c>
      <c r="D4593" s="304">
        <f>INDEX(Method_calculation!$J$161:$L$184,Output_interface!I4593,Output_interface!H4593)</f>
        <v>0</v>
      </c>
      <c r="E4593" s="304">
        <f>INDEX(Method_calculation!$J$194:$L$217,Output_interface!I4593,Output_interface!H4593)</f>
        <v>0</v>
      </c>
      <c r="G4593" s="1">
        <f>VLOOKUP(A4593+1/48,Interface!$B$118:$D$483,3)</f>
        <v>4</v>
      </c>
      <c r="H4593" s="1">
        <f t="shared" si="405"/>
        <v>1</v>
      </c>
      <c r="I4593" s="1">
        <f t="shared" si="404"/>
        <v>22</v>
      </c>
    </row>
    <row r="4594" spans="1:9" x14ac:dyDescent="0.35">
      <c r="A4594" s="321">
        <f t="shared" si="402"/>
        <v>42194.916666655612</v>
      </c>
      <c r="B4594" s="303"/>
      <c r="C4594" s="303">
        <v>4559</v>
      </c>
      <c r="D4594" s="304">
        <f>INDEX(Method_calculation!$J$161:$L$184,Output_interface!I4594,Output_interface!H4594)</f>
        <v>0</v>
      </c>
      <c r="E4594" s="304">
        <f>INDEX(Method_calculation!$J$194:$L$217,Output_interface!I4594,Output_interface!H4594)</f>
        <v>0</v>
      </c>
      <c r="G4594" s="1">
        <f>VLOOKUP(A4594+1/48,Interface!$B$118:$D$483,3)</f>
        <v>4</v>
      </c>
      <c r="H4594" s="1">
        <f t="shared" si="405"/>
        <v>1</v>
      </c>
      <c r="I4594" s="1">
        <f t="shared" si="404"/>
        <v>23</v>
      </c>
    </row>
    <row r="4595" spans="1:9" x14ac:dyDescent="0.35">
      <c r="A4595" s="322">
        <f t="shared" si="402"/>
        <v>42194.958333322276</v>
      </c>
      <c r="B4595" s="306"/>
      <c r="C4595" s="306">
        <v>4560</v>
      </c>
      <c r="D4595" s="307">
        <f>INDEX(Method_calculation!$J$161:$L$184,Output_interface!I4595,Output_interface!H4595)</f>
        <v>0</v>
      </c>
      <c r="E4595" s="307">
        <f>INDEX(Method_calculation!$J$194:$L$217,Output_interface!I4595,Output_interface!H4595)</f>
        <v>0</v>
      </c>
      <c r="G4595" s="1">
        <f>VLOOKUP(A4595+1/48,Interface!$B$118:$D$483,3)</f>
        <v>4</v>
      </c>
      <c r="H4595" s="1">
        <f t="shared" si="405"/>
        <v>1</v>
      </c>
      <c r="I4595" s="1">
        <f t="shared" si="404"/>
        <v>24</v>
      </c>
    </row>
    <row r="4596" spans="1:9" x14ac:dyDescent="0.35">
      <c r="A4596" s="299">
        <f t="shared" si="402"/>
        <v>42194.999999988941</v>
      </c>
      <c r="B4596" s="300" t="str">
        <f t="shared" ref="B4596" si="406">INDEX($H$27:$H$29,H4596)</f>
        <v>Workday</v>
      </c>
      <c r="C4596" s="300">
        <v>4561</v>
      </c>
      <c r="D4596" s="301">
        <f>INDEX(Method_calculation!$J$161:$L$184,Output_interface!I4596,Output_interface!H4596)</f>
        <v>0</v>
      </c>
      <c r="E4596" s="301">
        <f>INDEX(Method_calculation!$J$194:$L$217,Output_interface!I4596,Output_interface!H4596)</f>
        <v>0</v>
      </c>
      <c r="G4596" s="1">
        <f>VLOOKUP(A4596+1/48,Interface!$B$118:$D$483,3)</f>
        <v>5</v>
      </c>
      <c r="H4596" s="1">
        <f t="shared" si="405"/>
        <v>1</v>
      </c>
      <c r="I4596" s="1">
        <f t="shared" si="404"/>
        <v>1</v>
      </c>
    </row>
    <row r="4597" spans="1:9" x14ac:dyDescent="0.35">
      <c r="A4597" s="321">
        <f t="shared" si="402"/>
        <v>42195.041666655605</v>
      </c>
      <c r="B4597" s="303"/>
      <c r="C4597" s="303">
        <v>4562</v>
      </c>
      <c r="D4597" s="304">
        <f>INDEX(Method_calculation!$J$161:$L$184,Output_interface!I4597,Output_interface!H4597)</f>
        <v>0</v>
      </c>
      <c r="E4597" s="304">
        <f>INDEX(Method_calculation!$J$194:$L$217,Output_interface!I4597,Output_interface!H4597)</f>
        <v>0</v>
      </c>
      <c r="G4597" s="1">
        <f>VLOOKUP(A4597+1/48,Interface!$B$118:$D$483,3)</f>
        <v>5</v>
      </c>
      <c r="H4597" s="1">
        <f t="shared" si="405"/>
        <v>1</v>
      </c>
      <c r="I4597" s="1">
        <f t="shared" si="404"/>
        <v>2</v>
      </c>
    </row>
    <row r="4598" spans="1:9" x14ac:dyDescent="0.35">
      <c r="A4598" s="321">
        <f t="shared" si="402"/>
        <v>42195.083333322269</v>
      </c>
      <c r="B4598" s="303"/>
      <c r="C4598" s="303">
        <v>4563</v>
      </c>
      <c r="D4598" s="304">
        <f>INDEX(Method_calculation!$J$161:$L$184,Output_interface!I4598,Output_interface!H4598)</f>
        <v>0</v>
      </c>
      <c r="E4598" s="304">
        <f>INDEX(Method_calculation!$J$194:$L$217,Output_interface!I4598,Output_interface!H4598)</f>
        <v>0</v>
      </c>
      <c r="G4598" s="1">
        <f>VLOOKUP(A4598+1/48,Interface!$B$118:$D$483,3)</f>
        <v>5</v>
      </c>
      <c r="H4598" s="1">
        <f t="shared" si="405"/>
        <v>1</v>
      </c>
      <c r="I4598" s="1">
        <f t="shared" si="404"/>
        <v>3</v>
      </c>
    </row>
    <row r="4599" spans="1:9" x14ac:dyDescent="0.35">
      <c r="A4599" s="321">
        <f t="shared" si="402"/>
        <v>42195.124999988933</v>
      </c>
      <c r="B4599" s="303"/>
      <c r="C4599" s="303">
        <v>4564</v>
      </c>
      <c r="D4599" s="304">
        <f>INDEX(Method_calculation!$J$161:$L$184,Output_interface!I4599,Output_interface!H4599)</f>
        <v>0</v>
      </c>
      <c r="E4599" s="304">
        <f>INDEX(Method_calculation!$J$194:$L$217,Output_interface!I4599,Output_interface!H4599)</f>
        <v>0</v>
      </c>
      <c r="G4599" s="1">
        <f>VLOOKUP(A4599+1/48,Interface!$B$118:$D$483,3)</f>
        <v>5</v>
      </c>
      <c r="H4599" s="1">
        <f t="shared" si="405"/>
        <v>1</v>
      </c>
      <c r="I4599" s="1">
        <f t="shared" si="404"/>
        <v>4</v>
      </c>
    </row>
    <row r="4600" spans="1:9" x14ac:dyDescent="0.35">
      <c r="A4600" s="321">
        <f t="shared" si="402"/>
        <v>42195.166666655598</v>
      </c>
      <c r="B4600" s="303"/>
      <c r="C4600" s="303">
        <v>4565</v>
      </c>
      <c r="D4600" s="304">
        <f>INDEX(Method_calculation!$J$161:$L$184,Output_interface!I4600,Output_interface!H4600)</f>
        <v>0</v>
      </c>
      <c r="E4600" s="304">
        <f>INDEX(Method_calculation!$J$194:$L$217,Output_interface!I4600,Output_interface!H4600)</f>
        <v>0</v>
      </c>
      <c r="G4600" s="1">
        <f>VLOOKUP(A4600+1/48,Interface!$B$118:$D$483,3)</f>
        <v>5</v>
      </c>
      <c r="H4600" s="1">
        <f t="shared" si="405"/>
        <v>1</v>
      </c>
      <c r="I4600" s="1">
        <f t="shared" si="404"/>
        <v>5</v>
      </c>
    </row>
    <row r="4601" spans="1:9" x14ac:dyDescent="0.35">
      <c r="A4601" s="321">
        <f t="shared" si="402"/>
        <v>42195.208333322262</v>
      </c>
      <c r="B4601" s="303"/>
      <c r="C4601" s="303">
        <v>4566</v>
      </c>
      <c r="D4601" s="304">
        <f>INDEX(Method_calculation!$J$161:$L$184,Output_interface!I4601,Output_interface!H4601)</f>
        <v>0</v>
      </c>
      <c r="E4601" s="304">
        <f>INDEX(Method_calculation!$J$194:$L$217,Output_interface!I4601,Output_interface!H4601)</f>
        <v>0</v>
      </c>
      <c r="G4601" s="1">
        <f>VLOOKUP(A4601+1/48,Interface!$B$118:$D$483,3)</f>
        <v>5</v>
      </c>
      <c r="H4601" s="1">
        <f t="shared" si="405"/>
        <v>1</v>
      </c>
      <c r="I4601" s="1">
        <f t="shared" si="404"/>
        <v>6</v>
      </c>
    </row>
    <row r="4602" spans="1:9" x14ac:dyDescent="0.35">
      <c r="A4602" s="321">
        <f t="shared" si="402"/>
        <v>42195.249999988926</v>
      </c>
      <c r="B4602" s="303"/>
      <c r="C4602" s="303">
        <v>4567</v>
      </c>
      <c r="D4602" s="304">
        <f>INDEX(Method_calculation!$J$161:$L$184,Output_interface!I4602,Output_interface!H4602)</f>
        <v>0</v>
      </c>
      <c r="E4602" s="304">
        <f>INDEX(Method_calculation!$J$194:$L$217,Output_interface!I4602,Output_interface!H4602)</f>
        <v>0</v>
      </c>
      <c r="G4602" s="1">
        <f>VLOOKUP(A4602+1/48,Interface!$B$118:$D$483,3)</f>
        <v>5</v>
      </c>
      <c r="H4602" s="1">
        <f t="shared" si="405"/>
        <v>1</v>
      </c>
      <c r="I4602" s="1">
        <f t="shared" si="404"/>
        <v>7</v>
      </c>
    </row>
    <row r="4603" spans="1:9" x14ac:dyDescent="0.35">
      <c r="A4603" s="321">
        <f t="shared" si="402"/>
        <v>42195.29166665559</v>
      </c>
      <c r="B4603" s="303"/>
      <c r="C4603" s="303">
        <v>4568</v>
      </c>
      <c r="D4603" s="304">
        <f>INDEX(Method_calculation!$J$161:$L$184,Output_interface!I4603,Output_interface!H4603)</f>
        <v>0</v>
      </c>
      <c r="E4603" s="304">
        <f>INDEX(Method_calculation!$J$194:$L$217,Output_interface!I4603,Output_interface!H4603)</f>
        <v>0</v>
      </c>
      <c r="G4603" s="1">
        <f>VLOOKUP(A4603+1/48,Interface!$B$118:$D$483,3)</f>
        <v>5</v>
      </c>
      <c r="H4603" s="1">
        <f t="shared" si="405"/>
        <v>1</v>
      </c>
      <c r="I4603" s="1">
        <f t="shared" si="404"/>
        <v>8</v>
      </c>
    </row>
    <row r="4604" spans="1:9" x14ac:dyDescent="0.35">
      <c r="A4604" s="321">
        <f t="shared" si="402"/>
        <v>42195.333333322254</v>
      </c>
      <c r="B4604" s="303"/>
      <c r="C4604" s="303">
        <v>4569</v>
      </c>
      <c r="D4604" s="304">
        <f>INDEX(Method_calculation!$J$161:$L$184,Output_interface!I4604,Output_interface!H4604)</f>
        <v>0</v>
      </c>
      <c r="E4604" s="304">
        <f>INDEX(Method_calculation!$J$194:$L$217,Output_interface!I4604,Output_interface!H4604)</f>
        <v>0</v>
      </c>
      <c r="G4604" s="1">
        <f>VLOOKUP(A4604+1/48,Interface!$B$118:$D$483,3)</f>
        <v>5</v>
      </c>
      <c r="H4604" s="1">
        <f t="shared" si="405"/>
        <v>1</v>
      </c>
      <c r="I4604" s="1">
        <f t="shared" si="404"/>
        <v>9</v>
      </c>
    </row>
    <row r="4605" spans="1:9" x14ac:dyDescent="0.35">
      <c r="A4605" s="321">
        <f t="shared" si="402"/>
        <v>42195.374999988919</v>
      </c>
      <c r="B4605" s="303"/>
      <c r="C4605" s="303">
        <v>4570</v>
      </c>
      <c r="D4605" s="304">
        <f>INDEX(Method_calculation!$J$161:$L$184,Output_interface!I4605,Output_interface!H4605)</f>
        <v>0</v>
      </c>
      <c r="E4605" s="304">
        <f>INDEX(Method_calculation!$J$194:$L$217,Output_interface!I4605,Output_interface!H4605)</f>
        <v>0</v>
      </c>
      <c r="G4605" s="1">
        <f>VLOOKUP(A4605+1/48,Interface!$B$118:$D$483,3)</f>
        <v>5</v>
      </c>
      <c r="H4605" s="1">
        <f t="shared" si="405"/>
        <v>1</v>
      </c>
      <c r="I4605" s="1">
        <f t="shared" si="404"/>
        <v>10</v>
      </c>
    </row>
    <row r="4606" spans="1:9" x14ac:dyDescent="0.35">
      <c r="A4606" s="321">
        <f t="shared" si="402"/>
        <v>42195.416666655583</v>
      </c>
      <c r="B4606" s="303"/>
      <c r="C4606" s="303">
        <v>4571</v>
      </c>
      <c r="D4606" s="304">
        <f>INDEX(Method_calculation!$J$161:$L$184,Output_interface!I4606,Output_interface!H4606)</f>
        <v>0</v>
      </c>
      <c r="E4606" s="304">
        <f>INDEX(Method_calculation!$J$194:$L$217,Output_interface!I4606,Output_interface!H4606)</f>
        <v>0</v>
      </c>
      <c r="G4606" s="1">
        <f>VLOOKUP(A4606+1/48,Interface!$B$118:$D$483,3)</f>
        <v>5</v>
      </c>
      <c r="H4606" s="1">
        <f t="shared" si="405"/>
        <v>1</v>
      </c>
      <c r="I4606" s="1">
        <f t="shared" si="404"/>
        <v>11</v>
      </c>
    </row>
    <row r="4607" spans="1:9" x14ac:dyDescent="0.35">
      <c r="A4607" s="321">
        <f t="shared" si="402"/>
        <v>42195.458333322247</v>
      </c>
      <c r="B4607" s="303"/>
      <c r="C4607" s="303">
        <v>4572</v>
      </c>
      <c r="D4607" s="304">
        <f>INDEX(Method_calculation!$J$161:$L$184,Output_interface!I4607,Output_interface!H4607)</f>
        <v>0</v>
      </c>
      <c r="E4607" s="304">
        <f>INDEX(Method_calculation!$J$194:$L$217,Output_interface!I4607,Output_interface!H4607)</f>
        <v>0</v>
      </c>
      <c r="G4607" s="1">
        <f>VLOOKUP(A4607+1/48,Interface!$B$118:$D$483,3)</f>
        <v>5</v>
      </c>
      <c r="H4607" s="1">
        <f t="shared" si="405"/>
        <v>1</v>
      </c>
      <c r="I4607" s="1">
        <f t="shared" si="404"/>
        <v>12</v>
      </c>
    </row>
    <row r="4608" spans="1:9" x14ac:dyDescent="0.35">
      <c r="A4608" s="321">
        <f t="shared" si="402"/>
        <v>42195.499999988911</v>
      </c>
      <c r="B4608" s="303"/>
      <c r="C4608" s="303">
        <v>4573</v>
      </c>
      <c r="D4608" s="304">
        <f>INDEX(Method_calculation!$J$161:$L$184,Output_interface!I4608,Output_interface!H4608)</f>
        <v>0</v>
      </c>
      <c r="E4608" s="304">
        <f>INDEX(Method_calculation!$J$194:$L$217,Output_interface!I4608,Output_interface!H4608)</f>
        <v>0</v>
      </c>
      <c r="G4608" s="1">
        <f>VLOOKUP(A4608+1/48,Interface!$B$118:$D$483,3)</f>
        <v>5</v>
      </c>
      <c r="H4608" s="1">
        <f t="shared" si="405"/>
        <v>1</v>
      </c>
      <c r="I4608" s="1">
        <f t="shared" si="404"/>
        <v>13</v>
      </c>
    </row>
    <row r="4609" spans="1:9" x14ac:dyDescent="0.35">
      <c r="A4609" s="321">
        <f t="shared" si="402"/>
        <v>42195.541666655576</v>
      </c>
      <c r="B4609" s="303"/>
      <c r="C4609" s="303">
        <v>4574</v>
      </c>
      <c r="D4609" s="304">
        <f>INDEX(Method_calculation!$J$161:$L$184,Output_interface!I4609,Output_interface!H4609)</f>
        <v>0</v>
      </c>
      <c r="E4609" s="304">
        <f>INDEX(Method_calculation!$J$194:$L$217,Output_interface!I4609,Output_interface!H4609)</f>
        <v>0</v>
      </c>
      <c r="G4609" s="1">
        <f>VLOOKUP(A4609+1/48,Interface!$B$118:$D$483,3)</f>
        <v>5</v>
      </c>
      <c r="H4609" s="1">
        <f t="shared" si="405"/>
        <v>1</v>
      </c>
      <c r="I4609" s="1">
        <f t="shared" si="404"/>
        <v>14</v>
      </c>
    </row>
    <row r="4610" spans="1:9" x14ac:dyDescent="0.35">
      <c r="A4610" s="321">
        <f t="shared" si="402"/>
        <v>42195.58333332224</v>
      </c>
      <c r="B4610" s="303"/>
      <c r="C4610" s="303">
        <v>4575</v>
      </c>
      <c r="D4610" s="304">
        <f>INDEX(Method_calculation!$J$161:$L$184,Output_interface!I4610,Output_interface!H4610)</f>
        <v>0</v>
      </c>
      <c r="E4610" s="304">
        <f>INDEX(Method_calculation!$J$194:$L$217,Output_interface!I4610,Output_interface!H4610)</f>
        <v>0</v>
      </c>
      <c r="G4610" s="1">
        <f>VLOOKUP(A4610+1/48,Interface!$B$118:$D$483,3)</f>
        <v>5</v>
      </c>
      <c r="H4610" s="1">
        <f t="shared" si="405"/>
        <v>1</v>
      </c>
      <c r="I4610" s="1">
        <f t="shared" si="404"/>
        <v>15</v>
      </c>
    </row>
    <row r="4611" spans="1:9" x14ac:dyDescent="0.35">
      <c r="A4611" s="321">
        <f t="shared" si="402"/>
        <v>42195.624999988904</v>
      </c>
      <c r="B4611" s="303"/>
      <c r="C4611" s="303">
        <v>4576</v>
      </c>
      <c r="D4611" s="304">
        <f>INDEX(Method_calculation!$J$161:$L$184,Output_interface!I4611,Output_interface!H4611)</f>
        <v>0</v>
      </c>
      <c r="E4611" s="304">
        <f>INDEX(Method_calculation!$J$194:$L$217,Output_interface!I4611,Output_interface!H4611)</f>
        <v>0</v>
      </c>
      <c r="G4611" s="1">
        <f>VLOOKUP(A4611+1/48,Interface!$B$118:$D$483,3)</f>
        <v>5</v>
      </c>
      <c r="H4611" s="1">
        <f t="shared" si="405"/>
        <v>1</v>
      </c>
      <c r="I4611" s="1">
        <f t="shared" si="404"/>
        <v>16</v>
      </c>
    </row>
    <row r="4612" spans="1:9" x14ac:dyDescent="0.35">
      <c r="A4612" s="321">
        <f t="shared" si="402"/>
        <v>42195.666666655568</v>
      </c>
      <c r="B4612" s="303"/>
      <c r="C4612" s="303">
        <v>4577</v>
      </c>
      <c r="D4612" s="304">
        <f>INDEX(Method_calculation!$J$161:$L$184,Output_interface!I4612,Output_interface!H4612)</f>
        <v>0</v>
      </c>
      <c r="E4612" s="304">
        <f>INDEX(Method_calculation!$J$194:$L$217,Output_interface!I4612,Output_interface!H4612)</f>
        <v>0</v>
      </c>
      <c r="G4612" s="1">
        <f>VLOOKUP(A4612+1/48,Interface!$B$118:$D$483,3)</f>
        <v>5</v>
      </c>
      <c r="H4612" s="1">
        <f t="shared" si="405"/>
        <v>1</v>
      </c>
      <c r="I4612" s="1">
        <f t="shared" si="404"/>
        <v>17</v>
      </c>
    </row>
    <row r="4613" spans="1:9" x14ac:dyDescent="0.35">
      <c r="A4613" s="321">
        <f t="shared" si="402"/>
        <v>42195.708333322233</v>
      </c>
      <c r="B4613" s="303"/>
      <c r="C4613" s="303">
        <v>4578</v>
      </c>
      <c r="D4613" s="304">
        <f>INDEX(Method_calculation!$J$161:$L$184,Output_interface!I4613,Output_interface!H4613)</f>
        <v>0</v>
      </c>
      <c r="E4613" s="304">
        <f>INDEX(Method_calculation!$J$194:$L$217,Output_interface!I4613,Output_interface!H4613)</f>
        <v>0</v>
      </c>
      <c r="G4613" s="1">
        <f>VLOOKUP(A4613+1/48,Interface!$B$118:$D$483,3)</f>
        <v>5</v>
      </c>
      <c r="H4613" s="1">
        <f t="shared" si="405"/>
        <v>1</v>
      </c>
      <c r="I4613" s="1">
        <f t="shared" si="404"/>
        <v>18</v>
      </c>
    </row>
    <row r="4614" spans="1:9" x14ac:dyDescent="0.35">
      <c r="A4614" s="321">
        <f t="shared" si="402"/>
        <v>42195.749999988897</v>
      </c>
      <c r="B4614" s="303"/>
      <c r="C4614" s="303">
        <v>4579</v>
      </c>
      <c r="D4614" s="304">
        <f>INDEX(Method_calculation!$J$161:$L$184,Output_interface!I4614,Output_interface!H4614)</f>
        <v>0</v>
      </c>
      <c r="E4614" s="304">
        <f>INDEX(Method_calculation!$J$194:$L$217,Output_interface!I4614,Output_interface!H4614)</f>
        <v>0</v>
      </c>
      <c r="G4614" s="1">
        <f>VLOOKUP(A4614+1/48,Interface!$B$118:$D$483,3)</f>
        <v>5</v>
      </c>
      <c r="H4614" s="1">
        <f t="shared" si="405"/>
        <v>1</v>
      </c>
      <c r="I4614" s="1">
        <f t="shared" si="404"/>
        <v>19</v>
      </c>
    </row>
    <row r="4615" spans="1:9" x14ac:dyDescent="0.35">
      <c r="A4615" s="321">
        <f t="shared" si="402"/>
        <v>42195.791666655561</v>
      </c>
      <c r="B4615" s="303"/>
      <c r="C4615" s="303">
        <v>4580</v>
      </c>
      <c r="D4615" s="304">
        <f>INDEX(Method_calculation!$J$161:$L$184,Output_interface!I4615,Output_interface!H4615)</f>
        <v>0</v>
      </c>
      <c r="E4615" s="304">
        <f>INDEX(Method_calculation!$J$194:$L$217,Output_interface!I4615,Output_interface!H4615)</f>
        <v>0</v>
      </c>
      <c r="G4615" s="1">
        <f>VLOOKUP(A4615+1/48,Interface!$B$118:$D$483,3)</f>
        <v>5</v>
      </c>
      <c r="H4615" s="1">
        <f t="shared" si="405"/>
        <v>1</v>
      </c>
      <c r="I4615" s="1">
        <f t="shared" si="404"/>
        <v>20</v>
      </c>
    </row>
    <row r="4616" spans="1:9" x14ac:dyDescent="0.35">
      <c r="A4616" s="321">
        <f t="shared" si="402"/>
        <v>42195.833333322225</v>
      </c>
      <c r="B4616" s="303"/>
      <c r="C4616" s="303">
        <v>4581</v>
      </c>
      <c r="D4616" s="304">
        <f>INDEX(Method_calculation!$J$161:$L$184,Output_interface!I4616,Output_interface!H4616)</f>
        <v>0</v>
      </c>
      <c r="E4616" s="304">
        <f>INDEX(Method_calculation!$J$194:$L$217,Output_interface!I4616,Output_interface!H4616)</f>
        <v>0</v>
      </c>
      <c r="G4616" s="1">
        <f>VLOOKUP(A4616+1/48,Interface!$B$118:$D$483,3)</f>
        <v>5</v>
      </c>
      <c r="H4616" s="1">
        <f t="shared" si="405"/>
        <v>1</v>
      </c>
      <c r="I4616" s="1">
        <f t="shared" si="404"/>
        <v>21</v>
      </c>
    </row>
    <row r="4617" spans="1:9" x14ac:dyDescent="0.35">
      <c r="A4617" s="321">
        <f t="shared" si="402"/>
        <v>42195.87499998889</v>
      </c>
      <c r="B4617" s="303"/>
      <c r="C4617" s="303">
        <v>4582</v>
      </c>
      <c r="D4617" s="304">
        <f>INDEX(Method_calculation!$J$161:$L$184,Output_interface!I4617,Output_interface!H4617)</f>
        <v>0</v>
      </c>
      <c r="E4617" s="304">
        <f>INDEX(Method_calculation!$J$194:$L$217,Output_interface!I4617,Output_interface!H4617)</f>
        <v>0</v>
      </c>
      <c r="G4617" s="1">
        <f>VLOOKUP(A4617+1/48,Interface!$B$118:$D$483,3)</f>
        <v>5</v>
      </c>
      <c r="H4617" s="1">
        <f t="shared" si="405"/>
        <v>1</v>
      </c>
      <c r="I4617" s="1">
        <f t="shared" si="404"/>
        <v>22</v>
      </c>
    </row>
    <row r="4618" spans="1:9" x14ac:dyDescent="0.35">
      <c r="A4618" s="321">
        <f t="shared" si="402"/>
        <v>42195.916666655554</v>
      </c>
      <c r="B4618" s="303"/>
      <c r="C4618" s="303">
        <v>4583</v>
      </c>
      <c r="D4618" s="304">
        <f>INDEX(Method_calculation!$J$161:$L$184,Output_interface!I4618,Output_interface!H4618)</f>
        <v>0</v>
      </c>
      <c r="E4618" s="304">
        <f>INDEX(Method_calculation!$J$194:$L$217,Output_interface!I4618,Output_interface!H4618)</f>
        <v>0</v>
      </c>
      <c r="G4618" s="1">
        <f>VLOOKUP(A4618+1/48,Interface!$B$118:$D$483,3)</f>
        <v>5</v>
      </c>
      <c r="H4618" s="1">
        <f t="shared" si="405"/>
        <v>1</v>
      </c>
      <c r="I4618" s="1">
        <f t="shared" si="404"/>
        <v>23</v>
      </c>
    </row>
    <row r="4619" spans="1:9" x14ac:dyDescent="0.35">
      <c r="A4619" s="322">
        <f t="shared" si="402"/>
        <v>42195.958333322218</v>
      </c>
      <c r="B4619" s="306"/>
      <c r="C4619" s="306">
        <v>4584</v>
      </c>
      <c r="D4619" s="307">
        <f>INDEX(Method_calculation!$J$161:$L$184,Output_interface!I4619,Output_interface!H4619)</f>
        <v>0</v>
      </c>
      <c r="E4619" s="307">
        <f>INDEX(Method_calculation!$J$194:$L$217,Output_interface!I4619,Output_interface!H4619)</f>
        <v>0</v>
      </c>
      <c r="G4619" s="1">
        <f>VLOOKUP(A4619+1/48,Interface!$B$118:$D$483,3)</f>
        <v>5</v>
      </c>
      <c r="H4619" s="1">
        <f t="shared" si="405"/>
        <v>1</v>
      </c>
      <c r="I4619" s="1">
        <f t="shared" si="404"/>
        <v>24</v>
      </c>
    </row>
    <row r="4620" spans="1:9" x14ac:dyDescent="0.35">
      <c r="A4620" s="299">
        <f t="shared" si="402"/>
        <v>42195.999999988882</v>
      </c>
      <c r="B4620" s="300" t="str">
        <f t="shared" ref="B4620" si="407">INDEX($H$27:$H$29,H4620)</f>
        <v>Saturday</v>
      </c>
      <c r="C4620" s="300">
        <v>4585</v>
      </c>
      <c r="D4620" s="301">
        <f>INDEX(Method_calculation!$J$161:$L$184,Output_interface!I4620,Output_interface!H4620)</f>
        <v>0</v>
      </c>
      <c r="E4620" s="301">
        <f>INDEX(Method_calculation!$J$194:$L$217,Output_interface!I4620,Output_interface!H4620)</f>
        <v>0</v>
      </c>
      <c r="G4620" s="1">
        <f>VLOOKUP(A4620+1/48,Interface!$B$118:$D$483,3)</f>
        <v>6</v>
      </c>
      <c r="H4620" s="1">
        <f t="shared" si="405"/>
        <v>2</v>
      </c>
      <c r="I4620" s="1">
        <f t="shared" si="404"/>
        <v>1</v>
      </c>
    </row>
    <row r="4621" spans="1:9" x14ac:dyDescent="0.35">
      <c r="A4621" s="321">
        <f t="shared" si="402"/>
        <v>42196.041666655547</v>
      </c>
      <c r="B4621" s="303"/>
      <c r="C4621" s="303">
        <v>4586</v>
      </c>
      <c r="D4621" s="304">
        <f>INDEX(Method_calculation!$J$161:$L$184,Output_interface!I4621,Output_interface!H4621)</f>
        <v>0</v>
      </c>
      <c r="E4621" s="304">
        <f>INDEX(Method_calculation!$J$194:$L$217,Output_interface!I4621,Output_interface!H4621)</f>
        <v>0</v>
      </c>
      <c r="G4621" s="1">
        <f>VLOOKUP(A4621+1/48,Interface!$B$118:$D$483,3)</f>
        <v>6</v>
      </c>
      <c r="H4621" s="1">
        <f t="shared" si="405"/>
        <v>2</v>
      </c>
      <c r="I4621" s="1">
        <f t="shared" si="404"/>
        <v>2</v>
      </c>
    </row>
    <row r="4622" spans="1:9" x14ac:dyDescent="0.35">
      <c r="A4622" s="321">
        <f t="shared" si="402"/>
        <v>42196.083333322211</v>
      </c>
      <c r="B4622" s="303"/>
      <c r="C4622" s="303">
        <v>4587</v>
      </c>
      <c r="D4622" s="304">
        <f>INDEX(Method_calculation!$J$161:$L$184,Output_interface!I4622,Output_interface!H4622)</f>
        <v>0</v>
      </c>
      <c r="E4622" s="304">
        <f>INDEX(Method_calculation!$J$194:$L$217,Output_interface!I4622,Output_interface!H4622)</f>
        <v>0</v>
      </c>
      <c r="G4622" s="1">
        <f>VLOOKUP(A4622+1/48,Interface!$B$118:$D$483,3)</f>
        <v>6</v>
      </c>
      <c r="H4622" s="1">
        <f t="shared" si="405"/>
        <v>2</v>
      </c>
      <c r="I4622" s="1">
        <f t="shared" si="404"/>
        <v>3</v>
      </c>
    </row>
    <row r="4623" spans="1:9" x14ac:dyDescent="0.35">
      <c r="A4623" s="321">
        <f t="shared" si="402"/>
        <v>42196.124999988875</v>
      </c>
      <c r="B4623" s="303"/>
      <c r="C4623" s="303">
        <v>4588</v>
      </c>
      <c r="D4623" s="304">
        <f>INDEX(Method_calculation!$J$161:$L$184,Output_interface!I4623,Output_interface!H4623)</f>
        <v>0</v>
      </c>
      <c r="E4623" s="304">
        <f>INDEX(Method_calculation!$J$194:$L$217,Output_interface!I4623,Output_interface!H4623)</f>
        <v>0</v>
      </c>
      <c r="G4623" s="1">
        <f>VLOOKUP(A4623+1/48,Interface!$B$118:$D$483,3)</f>
        <v>6</v>
      </c>
      <c r="H4623" s="1">
        <f t="shared" si="405"/>
        <v>2</v>
      </c>
      <c r="I4623" s="1">
        <f t="shared" si="404"/>
        <v>4</v>
      </c>
    </row>
    <row r="4624" spans="1:9" x14ac:dyDescent="0.35">
      <c r="A4624" s="321">
        <f t="shared" ref="A4624:A4687" si="408">+A4623+1/24</f>
        <v>42196.166666655539</v>
      </c>
      <c r="B4624" s="303"/>
      <c r="C4624" s="303">
        <v>4589</v>
      </c>
      <c r="D4624" s="304">
        <f>INDEX(Method_calculation!$J$161:$L$184,Output_interface!I4624,Output_interface!H4624)</f>
        <v>0</v>
      </c>
      <c r="E4624" s="304">
        <f>INDEX(Method_calculation!$J$194:$L$217,Output_interface!I4624,Output_interface!H4624)</f>
        <v>0</v>
      </c>
      <c r="G4624" s="1">
        <f>VLOOKUP(A4624+1/48,Interface!$B$118:$D$483,3)</f>
        <v>6</v>
      </c>
      <c r="H4624" s="1">
        <f t="shared" si="405"/>
        <v>2</v>
      </c>
      <c r="I4624" s="1">
        <f t="shared" si="404"/>
        <v>5</v>
      </c>
    </row>
    <row r="4625" spans="1:9" x14ac:dyDescent="0.35">
      <c r="A4625" s="321">
        <f t="shared" si="408"/>
        <v>42196.208333322204</v>
      </c>
      <c r="B4625" s="303"/>
      <c r="C4625" s="303">
        <v>4590</v>
      </c>
      <c r="D4625" s="304">
        <f>INDEX(Method_calculation!$J$161:$L$184,Output_interface!I4625,Output_interface!H4625)</f>
        <v>0</v>
      </c>
      <c r="E4625" s="304">
        <f>INDEX(Method_calculation!$J$194:$L$217,Output_interface!I4625,Output_interface!H4625)</f>
        <v>0</v>
      </c>
      <c r="G4625" s="1">
        <f>VLOOKUP(A4625+1/48,Interface!$B$118:$D$483,3)</f>
        <v>6</v>
      </c>
      <c r="H4625" s="1">
        <f t="shared" si="405"/>
        <v>2</v>
      </c>
      <c r="I4625" s="1">
        <f t="shared" si="404"/>
        <v>6</v>
      </c>
    </row>
    <row r="4626" spans="1:9" x14ac:dyDescent="0.35">
      <c r="A4626" s="321">
        <f t="shared" si="408"/>
        <v>42196.249999988868</v>
      </c>
      <c r="B4626" s="303"/>
      <c r="C4626" s="303">
        <v>4591</v>
      </c>
      <c r="D4626" s="304">
        <f>INDEX(Method_calculation!$J$161:$L$184,Output_interface!I4626,Output_interface!H4626)</f>
        <v>0</v>
      </c>
      <c r="E4626" s="304">
        <f>INDEX(Method_calculation!$J$194:$L$217,Output_interface!I4626,Output_interface!H4626)</f>
        <v>0</v>
      </c>
      <c r="G4626" s="1">
        <f>VLOOKUP(A4626+1/48,Interface!$B$118:$D$483,3)</f>
        <v>6</v>
      </c>
      <c r="H4626" s="1">
        <f t="shared" si="405"/>
        <v>2</v>
      </c>
      <c r="I4626" s="1">
        <f t="shared" si="404"/>
        <v>7</v>
      </c>
    </row>
    <row r="4627" spans="1:9" x14ac:dyDescent="0.35">
      <c r="A4627" s="321">
        <f t="shared" si="408"/>
        <v>42196.291666655532</v>
      </c>
      <c r="B4627" s="303"/>
      <c r="C4627" s="303">
        <v>4592</v>
      </c>
      <c r="D4627" s="304">
        <f>INDEX(Method_calculation!$J$161:$L$184,Output_interface!I4627,Output_interface!H4627)</f>
        <v>0</v>
      </c>
      <c r="E4627" s="304">
        <f>INDEX(Method_calculation!$J$194:$L$217,Output_interface!I4627,Output_interface!H4627)</f>
        <v>0</v>
      </c>
      <c r="G4627" s="1">
        <f>VLOOKUP(A4627+1/48,Interface!$B$118:$D$483,3)</f>
        <v>6</v>
      </c>
      <c r="H4627" s="1">
        <f t="shared" si="405"/>
        <v>2</v>
      </c>
      <c r="I4627" s="1">
        <f t="shared" si="404"/>
        <v>8</v>
      </c>
    </row>
    <row r="4628" spans="1:9" x14ac:dyDescent="0.35">
      <c r="A4628" s="321">
        <f t="shared" si="408"/>
        <v>42196.333333322196</v>
      </c>
      <c r="B4628" s="303"/>
      <c r="C4628" s="303">
        <v>4593</v>
      </c>
      <c r="D4628" s="304">
        <f>INDEX(Method_calculation!$J$161:$L$184,Output_interface!I4628,Output_interface!H4628)</f>
        <v>0</v>
      </c>
      <c r="E4628" s="304">
        <f>INDEX(Method_calculation!$J$194:$L$217,Output_interface!I4628,Output_interface!H4628)</f>
        <v>0</v>
      </c>
      <c r="G4628" s="1">
        <f>VLOOKUP(A4628+1/48,Interface!$B$118:$D$483,3)</f>
        <v>6</v>
      </c>
      <c r="H4628" s="1">
        <f t="shared" si="405"/>
        <v>2</v>
      </c>
      <c r="I4628" s="1">
        <f t="shared" si="404"/>
        <v>9</v>
      </c>
    </row>
    <row r="4629" spans="1:9" x14ac:dyDescent="0.35">
      <c r="A4629" s="321">
        <f t="shared" si="408"/>
        <v>42196.374999988861</v>
      </c>
      <c r="B4629" s="303"/>
      <c r="C4629" s="303">
        <v>4594</v>
      </c>
      <c r="D4629" s="304">
        <f>INDEX(Method_calculation!$J$161:$L$184,Output_interface!I4629,Output_interface!H4629)</f>
        <v>0</v>
      </c>
      <c r="E4629" s="304">
        <f>INDEX(Method_calculation!$J$194:$L$217,Output_interface!I4629,Output_interface!H4629)</f>
        <v>0</v>
      </c>
      <c r="G4629" s="1">
        <f>VLOOKUP(A4629+1/48,Interface!$B$118:$D$483,3)</f>
        <v>6</v>
      </c>
      <c r="H4629" s="1">
        <f t="shared" si="405"/>
        <v>2</v>
      </c>
      <c r="I4629" s="1">
        <f t="shared" si="404"/>
        <v>10</v>
      </c>
    </row>
    <row r="4630" spans="1:9" x14ac:dyDescent="0.35">
      <c r="A4630" s="321">
        <f t="shared" si="408"/>
        <v>42196.416666655525</v>
      </c>
      <c r="B4630" s="303"/>
      <c r="C4630" s="303">
        <v>4595</v>
      </c>
      <c r="D4630" s="304">
        <f>INDEX(Method_calculation!$J$161:$L$184,Output_interface!I4630,Output_interface!H4630)</f>
        <v>0</v>
      </c>
      <c r="E4630" s="304">
        <f>INDEX(Method_calculation!$J$194:$L$217,Output_interface!I4630,Output_interface!H4630)</f>
        <v>0</v>
      </c>
      <c r="G4630" s="1">
        <f>VLOOKUP(A4630+1/48,Interface!$B$118:$D$483,3)</f>
        <v>6</v>
      </c>
      <c r="H4630" s="1">
        <f t="shared" si="405"/>
        <v>2</v>
      </c>
      <c r="I4630" s="1">
        <f t="shared" si="404"/>
        <v>11</v>
      </c>
    </row>
    <row r="4631" spans="1:9" x14ac:dyDescent="0.35">
      <c r="A4631" s="321">
        <f t="shared" si="408"/>
        <v>42196.458333322189</v>
      </c>
      <c r="B4631" s="303"/>
      <c r="C4631" s="303">
        <v>4596</v>
      </c>
      <c r="D4631" s="304">
        <f>INDEX(Method_calculation!$J$161:$L$184,Output_interface!I4631,Output_interface!H4631)</f>
        <v>0</v>
      </c>
      <c r="E4631" s="304">
        <f>INDEX(Method_calculation!$J$194:$L$217,Output_interface!I4631,Output_interface!H4631)</f>
        <v>0</v>
      </c>
      <c r="G4631" s="1">
        <f>VLOOKUP(A4631+1/48,Interface!$B$118:$D$483,3)</f>
        <v>6</v>
      </c>
      <c r="H4631" s="1">
        <f t="shared" si="405"/>
        <v>2</v>
      </c>
      <c r="I4631" s="1">
        <f t="shared" si="404"/>
        <v>12</v>
      </c>
    </row>
    <row r="4632" spans="1:9" x14ac:dyDescent="0.35">
      <c r="A4632" s="321">
        <f t="shared" si="408"/>
        <v>42196.499999988853</v>
      </c>
      <c r="B4632" s="303"/>
      <c r="C4632" s="303">
        <v>4597</v>
      </c>
      <c r="D4632" s="304">
        <f>INDEX(Method_calculation!$J$161:$L$184,Output_interface!I4632,Output_interface!H4632)</f>
        <v>0</v>
      </c>
      <c r="E4632" s="304">
        <f>INDEX(Method_calculation!$J$194:$L$217,Output_interface!I4632,Output_interface!H4632)</f>
        <v>0</v>
      </c>
      <c r="G4632" s="1">
        <f>VLOOKUP(A4632+1/48,Interface!$B$118:$D$483,3)</f>
        <v>6</v>
      </c>
      <c r="H4632" s="1">
        <f t="shared" si="405"/>
        <v>2</v>
      </c>
      <c r="I4632" s="1">
        <f t="shared" si="404"/>
        <v>13</v>
      </c>
    </row>
    <row r="4633" spans="1:9" x14ac:dyDescent="0.35">
      <c r="A4633" s="321">
        <f t="shared" si="408"/>
        <v>42196.541666655517</v>
      </c>
      <c r="B4633" s="303"/>
      <c r="C4633" s="303">
        <v>4598</v>
      </c>
      <c r="D4633" s="304">
        <f>INDEX(Method_calculation!$J$161:$L$184,Output_interface!I4633,Output_interface!H4633)</f>
        <v>0</v>
      </c>
      <c r="E4633" s="304">
        <f>INDEX(Method_calculation!$J$194:$L$217,Output_interface!I4633,Output_interface!H4633)</f>
        <v>0</v>
      </c>
      <c r="G4633" s="1">
        <f>VLOOKUP(A4633+1/48,Interface!$B$118:$D$483,3)</f>
        <v>6</v>
      </c>
      <c r="H4633" s="1">
        <f t="shared" si="405"/>
        <v>2</v>
      </c>
      <c r="I4633" s="1">
        <f t="shared" si="404"/>
        <v>14</v>
      </c>
    </row>
    <row r="4634" spans="1:9" x14ac:dyDescent="0.35">
      <c r="A4634" s="321">
        <f t="shared" si="408"/>
        <v>42196.583333322182</v>
      </c>
      <c r="B4634" s="303"/>
      <c r="C4634" s="303">
        <v>4599</v>
      </c>
      <c r="D4634" s="304">
        <f>INDEX(Method_calculation!$J$161:$L$184,Output_interface!I4634,Output_interface!H4634)</f>
        <v>0</v>
      </c>
      <c r="E4634" s="304">
        <f>INDEX(Method_calculation!$J$194:$L$217,Output_interface!I4634,Output_interface!H4634)</f>
        <v>0</v>
      </c>
      <c r="G4634" s="1">
        <f>VLOOKUP(A4634+1/48,Interface!$B$118:$D$483,3)</f>
        <v>6</v>
      </c>
      <c r="H4634" s="1">
        <f t="shared" si="405"/>
        <v>2</v>
      </c>
      <c r="I4634" s="1">
        <f t="shared" si="404"/>
        <v>15</v>
      </c>
    </row>
    <row r="4635" spans="1:9" x14ac:dyDescent="0.35">
      <c r="A4635" s="321">
        <f t="shared" si="408"/>
        <v>42196.624999988846</v>
      </c>
      <c r="B4635" s="303"/>
      <c r="C4635" s="303">
        <v>4600</v>
      </c>
      <c r="D4635" s="304">
        <f>INDEX(Method_calculation!$J$161:$L$184,Output_interface!I4635,Output_interface!H4635)</f>
        <v>0</v>
      </c>
      <c r="E4635" s="304">
        <f>INDEX(Method_calculation!$J$194:$L$217,Output_interface!I4635,Output_interface!H4635)</f>
        <v>0</v>
      </c>
      <c r="G4635" s="1">
        <f>VLOOKUP(A4635+1/48,Interface!$B$118:$D$483,3)</f>
        <v>6</v>
      </c>
      <c r="H4635" s="1">
        <f t="shared" si="405"/>
        <v>2</v>
      </c>
      <c r="I4635" s="1">
        <f t="shared" si="404"/>
        <v>16</v>
      </c>
    </row>
    <row r="4636" spans="1:9" x14ac:dyDescent="0.35">
      <c r="A4636" s="321">
        <f t="shared" si="408"/>
        <v>42196.66666665551</v>
      </c>
      <c r="B4636" s="303"/>
      <c r="C4636" s="303">
        <v>4601</v>
      </c>
      <c r="D4636" s="304">
        <f>INDEX(Method_calculation!$J$161:$L$184,Output_interface!I4636,Output_interface!H4636)</f>
        <v>0</v>
      </c>
      <c r="E4636" s="304">
        <f>INDEX(Method_calculation!$J$194:$L$217,Output_interface!I4636,Output_interface!H4636)</f>
        <v>0</v>
      </c>
      <c r="G4636" s="1">
        <f>VLOOKUP(A4636+1/48,Interface!$B$118:$D$483,3)</f>
        <v>6</v>
      </c>
      <c r="H4636" s="1">
        <f t="shared" si="405"/>
        <v>2</v>
      </c>
      <c r="I4636" s="1">
        <f t="shared" si="404"/>
        <v>17</v>
      </c>
    </row>
    <row r="4637" spans="1:9" x14ac:dyDescent="0.35">
      <c r="A4637" s="321">
        <f t="shared" si="408"/>
        <v>42196.708333322174</v>
      </c>
      <c r="B4637" s="303"/>
      <c r="C4637" s="303">
        <v>4602</v>
      </c>
      <c r="D4637" s="304">
        <f>INDEX(Method_calculation!$J$161:$L$184,Output_interface!I4637,Output_interface!H4637)</f>
        <v>0</v>
      </c>
      <c r="E4637" s="304">
        <f>INDEX(Method_calculation!$J$194:$L$217,Output_interface!I4637,Output_interface!H4637)</f>
        <v>0</v>
      </c>
      <c r="G4637" s="1">
        <f>VLOOKUP(A4637+1/48,Interface!$B$118:$D$483,3)</f>
        <v>6</v>
      </c>
      <c r="H4637" s="1">
        <f t="shared" si="405"/>
        <v>2</v>
      </c>
      <c r="I4637" s="1">
        <f t="shared" si="404"/>
        <v>18</v>
      </c>
    </row>
    <row r="4638" spans="1:9" x14ac:dyDescent="0.35">
      <c r="A4638" s="321">
        <f t="shared" si="408"/>
        <v>42196.749999988839</v>
      </c>
      <c r="B4638" s="303"/>
      <c r="C4638" s="303">
        <v>4603</v>
      </c>
      <c r="D4638" s="304">
        <f>INDEX(Method_calculation!$J$161:$L$184,Output_interface!I4638,Output_interface!H4638)</f>
        <v>0</v>
      </c>
      <c r="E4638" s="304">
        <f>INDEX(Method_calculation!$J$194:$L$217,Output_interface!I4638,Output_interface!H4638)</f>
        <v>0</v>
      </c>
      <c r="G4638" s="1">
        <f>VLOOKUP(A4638+1/48,Interface!$B$118:$D$483,3)</f>
        <v>6</v>
      </c>
      <c r="H4638" s="1">
        <f t="shared" si="405"/>
        <v>2</v>
      </c>
      <c r="I4638" s="1">
        <f t="shared" si="404"/>
        <v>19</v>
      </c>
    </row>
    <row r="4639" spans="1:9" x14ac:dyDescent="0.35">
      <c r="A4639" s="321">
        <f t="shared" si="408"/>
        <v>42196.791666655503</v>
      </c>
      <c r="B4639" s="303"/>
      <c r="C4639" s="303">
        <v>4604</v>
      </c>
      <c r="D4639" s="304">
        <f>INDEX(Method_calculation!$J$161:$L$184,Output_interface!I4639,Output_interface!H4639)</f>
        <v>0</v>
      </c>
      <c r="E4639" s="304">
        <f>INDEX(Method_calculation!$J$194:$L$217,Output_interface!I4639,Output_interface!H4639)</f>
        <v>0</v>
      </c>
      <c r="G4639" s="1">
        <f>VLOOKUP(A4639+1/48,Interface!$B$118:$D$483,3)</f>
        <v>6</v>
      </c>
      <c r="H4639" s="1">
        <f t="shared" si="405"/>
        <v>2</v>
      </c>
      <c r="I4639" s="1">
        <f t="shared" si="404"/>
        <v>20</v>
      </c>
    </row>
    <row r="4640" spans="1:9" x14ac:dyDescent="0.35">
      <c r="A4640" s="321">
        <f t="shared" si="408"/>
        <v>42196.833333322167</v>
      </c>
      <c r="B4640" s="303"/>
      <c r="C4640" s="303">
        <v>4605</v>
      </c>
      <c r="D4640" s="304">
        <f>INDEX(Method_calculation!$J$161:$L$184,Output_interface!I4640,Output_interface!H4640)</f>
        <v>0</v>
      </c>
      <c r="E4640" s="304">
        <f>INDEX(Method_calculation!$J$194:$L$217,Output_interface!I4640,Output_interface!H4640)</f>
        <v>0</v>
      </c>
      <c r="G4640" s="1">
        <f>VLOOKUP(A4640+1/48,Interface!$B$118:$D$483,3)</f>
        <v>6</v>
      </c>
      <c r="H4640" s="1">
        <f t="shared" si="405"/>
        <v>2</v>
      </c>
      <c r="I4640" s="1">
        <f t="shared" si="404"/>
        <v>21</v>
      </c>
    </row>
    <row r="4641" spans="1:9" x14ac:dyDescent="0.35">
      <c r="A4641" s="321">
        <f t="shared" si="408"/>
        <v>42196.874999988831</v>
      </c>
      <c r="B4641" s="303"/>
      <c r="C4641" s="303">
        <v>4606</v>
      </c>
      <c r="D4641" s="304">
        <f>INDEX(Method_calculation!$J$161:$L$184,Output_interface!I4641,Output_interface!H4641)</f>
        <v>0</v>
      </c>
      <c r="E4641" s="304">
        <f>INDEX(Method_calculation!$J$194:$L$217,Output_interface!I4641,Output_interface!H4641)</f>
        <v>0</v>
      </c>
      <c r="G4641" s="1">
        <f>VLOOKUP(A4641+1/48,Interface!$B$118:$D$483,3)</f>
        <v>6</v>
      </c>
      <c r="H4641" s="1">
        <f t="shared" si="405"/>
        <v>2</v>
      </c>
      <c r="I4641" s="1">
        <f t="shared" si="404"/>
        <v>22</v>
      </c>
    </row>
    <row r="4642" spans="1:9" x14ac:dyDescent="0.35">
      <c r="A4642" s="321">
        <f t="shared" si="408"/>
        <v>42196.916666655496</v>
      </c>
      <c r="B4642" s="303"/>
      <c r="C4642" s="303">
        <v>4607</v>
      </c>
      <c r="D4642" s="304">
        <f>INDEX(Method_calculation!$J$161:$L$184,Output_interface!I4642,Output_interface!H4642)</f>
        <v>0</v>
      </c>
      <c r="E4642" s="304">
        <f>INDEX(Method_calculation!$J$194:$L$217,Output_interface!I4642,Output_interface!H4642)</f>
        <v>0</v>
      </c>
      <c r="G4642" s="1">
        <f>VLOOKUP(A4642+1/48,Interface!$B$118:$D$483,3)</f>
        <v>6</v>
      </c>
      <c r="H4642" s="1">
        <f t="shared" si="405"/>
        <v>2</v>
      </c>
      <c r="I4642" s="1">
        <f t="shared" si="404"/>
        <v>23</v>
      </c>
    </row>
    <row r="4643" spans="1:9" x14ac:dyDescent="0.35">
      <c r="A4643" s="322">
        <f t="shared" si="408"/>
        <v>42196.95833332216</v>
      </c>
      <c r="B4643" s="306"/>
      <c r="C4643" s="306">
        <v>4608</v>
      </c>
      <c r="D4643" s="307">
        <f>INDEX(Method_calculation!$J$161:$L$184,Output_interface!I4643,Output_interface!H4643)</f>
        <v>0</v>
      </c>
      <c r="E4643" s="307">
        <f>INDEX(Method_calculation!$J$194:$L$217,Output_interface!I4643,Output_interface!H4643)</f>
        <v>0</v>
      </c>
      <c r="G4643" s="1">
        <f>VLOOKUP(A4643+1/48,Interface!$B$118:$D$483,3)</f>
        <v>6</v>
      </c>
      <c r="H4643" s="1">
        <f t="shared" si="405"/>
        <v>2</v>
      </c>
      <c r="I4643" s="1">
        <f t="shared" si="404"/>
        <v>24</v>
      </c>
    </row>
    <row r="4644" spans="1:9" x14ac:dyDescent="0.35">
      <c r="A4644" s="299">
        <f t="shared" si="408"/>
        <v>42196.999999988824</v>
      </c>
      <c r="B4644" s="300" t="str">
        <f t="shared" ref="B4644" si="409">INDEX($H$27:$H$29,H4644)</f>
        <v>Holiday</v>
      </c>
      <c r="C4644" s="300">
        <v>4609</v>
      </c>
      <c r="D4644" s="301">
        <f>INDEX(Method_calculation!$J$161:$L$184,Output_interface!I4644,Output_interface!H4644)</f>
        <v>0</v>
      </c>
      <c r="E4644" s="301">
        <f>INDEX(Method_calculation!$J$194:$L$217,Output_interface!I4644,Output_interface!H4644)</f>
        <v>0</v>
      </c>
      <c r="G4644" s="1">
        <f>VLOOKUP(A4644+1/48,Interface!$B$118:$D$483,3)</f>
        <v>7</v>
      </c>
      <c r="H4644" s="1">
        <f t="shared" si="405"/>
        <v>3</v>
      </c>
      <c r="I4644" s="1">
        <f t="shared" ref="I4644:I4707" si="410">MOD(C4644-1,24)+1</f>
        <v>1</v>
      </c>
    </row>
    <row r="4645" spans="1:9" x14ac:dyDescent="0.35">
      <c r="A4645" s="321">
        <f t="shared" si="408"/>
        <v>42197.041666655488</v>
      </c>
      <c r="B4645" s="303"/>
      <c r="C4645" s="303">
        <v>4610</v>
      </c>
      <c r="D4645" s="304">
        <f>INDEX(Method_calculation!$J$161:$L$184,Output_interface!I4645,Output_interface!H4645)</f>
        <v>0</v>
      </c>
      <c r="E4645" s="304">
        <f>INDEX(Method_calculation!$J$194:$L$217,Output_interface!I4645,Output_interface!H4645)</f>
        <v>0</v>
      </c>
      <c r="G4645" s="1">
        <f>VLOOKUP(A4645+1/48,Interface!$B$118:$D$483,3)</f>
        <v>7</v>
      </c>
      <c r="H4645" s="1">
        <f t="shared" ref="H4645:H4708" si="411">IF(G4645=7,3,IF(G4645=6,2,1))</f>
        <v>3</v>
      </c>
      <c r="I4645" s="1">
        <f t="shared" si="410"/>
        <v>2</v>
      </c>
    </row>
    <row r="4646" spans="1:9" x14ac:dyDescent="0.35">
      <c r="A4646" s="321">
        <f t="shared" si="408"/>
        <v>42197.083333322153</v>
      </c>
      <c r="B4646" s="303"/>
      <c r="C4646" s="303">
        <v>4611</v>
      </c>
      <c r="D4646" s="304">
        <f>INDEX(Method_calculation!$J$161:$L$184,Output_interface!I4646,Output_interface!H4646)</f>
        <v>0</v>
      </c>
      <c r="E4646" s="304">
        <f>INDEX(Method_calculation!$J$194:$L$217,Output_interface!I4646,Output_interface!H4646)</f>
        <v>0</v>
      </c>
      <c r="G4646" s="1">
        <f>VLOOKUP(A4646+1/48,Interface!$B$118:$D$483,3)</f>
        <v>7</v>
      </c>
      <c r="H4646" s="1">
        <f t="shared" si="411"/>
        <v>3</v>
      </c>
      <c r="I4646" s="1">
        <f t="shared" si="410"/>
        <v>3</v>
      </c>
    </row>
    <row r="4647" spans="1:9" x14ac:dyDescent="0.35">
      <c r="A4647" s="321">
        <f t="shared" si="408"/>
        <v>42197.124999988817</v>
      </c>
      <c r="B4647" s="303"/>
      <c r="C4647" s="303">
        <v>4612</v>
      </c>
      <c r="D4647" s="304">
        <f>INDEX(Method_calculation!$J$161:$L$184,Output_interface!I4647,Output_interface!H4647)</f>
        <v>0</v>
      </c>
      <c r="E4647" s="304">
        <f>INDEX(Method_calculation!$J$194:$L$217,Output_interface!I4647,Output_interface!H4647)</f>
        <v>0</v>
      </c>
      <c r="G4647" s="1">
        <f>VLOOKUP(A4647+1/48,Interface!$B$118:$D$483,3)</f>
        <v>7</v>
      </c>
      <c r="H4647" s="1">
        <f t="shared" si="411"/>
        <v>3</v>
      </c>
      <c r="I4647" s="1">
        <f t="shared" si="410"/>
        <v>4</v>
      </c>
    </row>
    <row r="4648" spans="1:9" x14ac:dyDescent="0.35">
      <c r="A4648" s="321">
        <f t="shared" si="408"/>
        <v>42197.166666655481</v>
      </c>
      <c r="B4648" s="303"/>
      <c r="C4648" s="303">
        <v>4613</v>
      </c>
      <c r="D4648" s="304">
        <f>INDEX(Method_calculation!$J$161:$L$184,Output_interface!I4648,Output_interface!H4648)</f>
        <v>0</v>
      </c>
      <c r="E4648" s="304">
        <f>INDEX(Method_calculation!$J$194:$L$217,Output_interface!I4648,Output_interface!H4648)</f>
        <v>0</v>
      </c>
      <c r="G4648" s="1">
        <f>VLOOKUP(A4648+1/48,Interface!$B$118:$D$483,3)</f>
        <v>7</v>
      </c>
      <c r="H4648" s="1">
        <f t="shared" si="411"/>
        <v>3</v>
      </c>
      <c r="I4648" s="1">
        <f t="shared" si="410"/>
        <v>5</v>
      </c>
    </row>
    <row r="4649" spans="1:9" x14ac:dyDescent="0.35">
      <c r="A4649" s="321">
        <f t="shared" si="408"/>
        <v>42197.208333322145</v>
      </c>
      <c r="B4649" s="303"/>
      <c r="C4649" s="303">
        <v>4614</v>
      </c>
      <c r="D4649" s="304">
        <f>INDEX(Method_calculation!$J$161:$L$184,Output_interface!I4649,Output_interface!H4649)</f>
        <v>0</v>
      </c>
      <c r="E4649" s="304">
        <f>INDEX(Method_calculation!$J$194:$L$217,Output_interface!I4649,Output_interface!H4649)</f>
        <v>0</v>
      </c>
      <c r="G4649" s="1">
        <f>VLOOKUP(A4649+1/48,Interface!$B$118:$D$483,3)</f>
        <v>7</v>
      </c>
      <c r="H4649" s="1">
        <f t="shared" si="411"/>
        <v>3</v>
      </c>
      <c r="I4649" s="1">
        <f t="shared" si="410"/>
        <v>6</v>
      </c>
    </row>
    <row r="4650" spans="1:9" x14ac:dyDescent="0.35">
      <c r="A4650" s="321">
        <f t="shared" si="408"/>
        <v>42197.24999998881</v>
      </c>
      <c r="B4650" s="303"/>
      <c r="C4650" s="303">
        <v>4615</v>
      </c>
      <c r="D4650" s="304">
        <f>INDEX(Method_calculation!$J$161:$L$184,Output_interface!I4650,Output_interface!H4650)</f>
        <v>0</v>
      </c>
      <c r="E4650" s="304">
        <f>INDEX(Method_calculation!$J$194:$L$217,Output_interface!I4650,Output_interface!H4650)</f>
        <v>0</v>
      </c>
      <c r="G4650" s="1">
        <f>VLOOKUP(A4650+1/48,Interface!$B$118:$D$483,3)</f>
        <v>7</v>
      </c>
      <c r="H4650" s="1">
        <f t="shared" si="411"/>
        <v>3</v>
      </c>
      <c r="I4650" s="1">
        <f t="shared" si="410"/>
        <v>7</v>
      </c>
    </row>
    <row r="4651" spans="1:9" x14ac:dyDescent="0.35">
      <c r="A4651" s="321">
        <f t="shared" si="408"/>
        <v>42197.291666655474</v>
      </c>
      <c r="B4651" s="303"/>
      <c r="C4651" s="303">
        <v>4616</v>
      </c>
      <c r="D4651" s="304">
        <f>INDEX(Method_calculation!$J$161:$L$184,Output_interface!I4651,Output_interface!H4651)</f>
        <v>0</v>
      </c>
      <c r="E4651" s="304">
        <f>INDEX(Method_calculation!$J$194:$L$217,Output_interface!I4651,Output_interface!H4651)</f>
        <v>0</v>
      </c>
      <c r="G4651" s="1">
        <f>VLOOKUP(A4651+1/48,Interface!$B$118:$D$483,3)</f>
        <v>7</v>
      </c>
      <c r="H4651" s="1">
        <f t="shared" si="411"/>
        <v>3</v>
      </c>
      <c r="I4651" s="1">
        <f t="shared" si="410"/>
        <v>8</v>
      </c>
    </row>
    <row r="4652" spans="1:9" x14ac:dyDescent="0.35">
      <c r="A4652" s="321">
        <f t="shared" si="408"/>
        <v>42197.333333322138</v>
      </c>
      <c r="B4652" s="303"/>
      <c r="C4652" s="303">
        <v>4617</v>
      </c>
      <c r="D4652" s="304">
        <f>INDEX(Method_calculation!$J$161:$L$184,Output_interface!I4652,Output_interface!H4652)</f>
        <v>0</v>
      </c>
      <c r="E4652" s="304">
        <f>INDEX(Method_calculation!$J$194:$L$217,Output_interface!I4652,Output_interface!H4652)</f>
        <v>0</v>
      </c>
      <c r="G4652" s="1">
        <f>VLOOKUP(A4652+1/48,Interface!$B$118:$D$483,3)</f>
        <v>7</v>
      </c>
      <c r="H4652" s="1">
        <f t="shared" si="411"/>
        <v>3</v>
      </c>
      <c r="I4652" s="1">
        <f t="shared" si="410"/>
        <v>9</v>
      </c>
    </row>
    <row r="4653" spans="1:9" x14ac:dyDescent="0.35">
      <c r="A4653" s="321">
        <f t="shared" si="408"/>
        <v>42197.374999988802</v>
      </c>
      <c r="B4653" s="303"/>
      <c r="C4653" s="303">
        <v>4618</v>
      </c>
      <c r="D4653" s="304">
        <f>INDEX(Method_calculation!$J$161:$L$184,Output_interface!I4653,Output_interface!H4653)</f>
        <v>0</v>
      </c>
      <c r="E4653" s="304">
        <f>INDEX(Method_calculation!$J$194:$L$217,Output_interface!I4653,Output_interface!H4653)</f>
        <v>0</v>
      </c>
      <c r="G4653" s="1">
        <f>VLOOKUP(A4653+1/48,Interface!$B$118:$D$483,3)</f>
        <v>7</v>
      </c>
      <c r="H4653" s="1">
        <f t="shared" si="411"/>
        <v>3</v>
      </c>
      <c r="I4653" s="1">
        <f t="shared" si="410"/>
        <v>10</v>
      </c>
    </row>
    <row r="4654" spans="1:9" x14ac:dyDescent="0.35">
      <c r="A4654" s="321">
        <f t="shared" si="408"/>
        <v>42197.416666655467</v>
      </c>
      <c r="B4654" s="303"/>
      <c r="C4654" s="303">
        <v>4619</v>
      </c>
      <c r="D4654" s="304">
        <f>INDEX(Method_calculation!$J$161:$L$184,Output_interface!I4654,Output_interface!H4654)</f>
        <v>0</v>
      </c>
      <c r="E4654" s="304">
        <f>INDEX(Method_calculation!$J$194:$L$217,Output_interface!I4654,Output_interface!H4654)</f>
        <v>0</v>
      </c>
      <c r="G4654" s="1">
        <f>VLOOKUP(A4654+1/48,Interface!$B$118:$D$483,3)</f>
        <v>7</v>
      </c>
      <c r="H4654" s="1">
        <f t="shared" si="411"/>
        <v>3</v>
      </c>
      <c r="I4654" s="1">
        <f t="shared" si="410"/>
        <v>11</v>
      </c>
    </row>
    <row r="4655" spans="1:9" x14ac:dyDescent="0.35">
      <c r="A4655" s="321">
        <f t="shared" si="408"/>
        <v>42197.458333322131</v>
      </c>
      <c r="B4655" s="303"/>
      <c r="C4655" s="303">
        <v>4620</v>
      </c>
      <c r="D4655" s="304">
        <f>INDEX(Method_calculation!$J$161:$L$184,Output_interface!I4655,Output_interface!H4655)</f>
        <v>0</v>
      </c>
      <c r="E4655" s="304">
        <f>INDEX(Method_calculation!$J$194:$L$217,Output_interface!I4655,Output_interface!H4655)</f>
        <v>0</v>
      </c>
      <c r="G4655" s="1">
        <f>VLOOKUP(A4655+1/48,Interface!$B$118:$D$483,3)</f>
        <v>7</v>
      </c>
      <c r="H4655" s="1">
        <f t="shared" si="411"/>
        <v>3</v>
      </c>
      <c r="I4655" s="1">
        <f t="shared" si="410"/>
        <v>12</v>
      </c>
    </row>
    <row r="4656" spans="1:9" x14ac:dyDescent="0.35">
      <c r="A4656" s="321">
        <f t="shared" si="408"/>
        <v>42197.499999988795</v>
      </c>
      <c r="B4656" s="303"/>
      <c r="C4656" s="303">
        <v>4621</v>
      </c>
      <c r="D4656" s="304">
        <f>INDEX(Method_calculation!$J$161:$L$184,Output_interface!I4656,Output_interface!H4656)</f>
        <v>0</v>
      </c>
      <c r="E4656" s="304">
        <f>INDEX(Method_calculation!$J$194:$L$217,Output_interface!I4656,Output_interface!H4656)</f>
        <v>0</v>
      </c>
      <c r="G4656" s="1">
        <f>VLOOKUP(A4656+1/48,Interface!$B$118:$D$483,3)</f>
        <v>7</v>
      </c>
      <c r="H4656" s="1">
        <f t="shared" si="411"/>
        <v>3</v>
      </c>
      <c r="I4656" s="1">
        <f t="shared" si="410"/>
        <v>13</v>
      </c>
    </row>
    <row r="4657" spans="1:9" x14ac:dyDescent="0.35">
      <c r="A4657" s="321">
        <f t="shared" si="408"/>
        <v>42197.541666655459</v>
      </c>
      <c r="B4657" s="303"/>
      <c r="C4657" s="303">
        <v>4622</v>
      </c>
      <c r="D4657" s="304">
        <f>INDEX(Method_calculation!$J$161:$L$184,Output_interface!I4657,Output_interface!H4657)</f>
        <v>0</v>
      </c>
      <c r="E4657" s="304">
        <f>INDEX(Method_calculation!$J$194:$L$217,Output_interface!I4657,Output_interface!H4657)</f>
        <v>0</v>
      </c>
      <c r="G4657" s="1">
        <f>VLOOKUP(A4657+1/48,Interface!$B$118:$D$483,3)</f>
        <v>7</v>
      </c>
      <c r="H4657" s="1">
        <f t="shared" si="411"/>
        <v>3</v>
      </c>
      <c r="I4657" s="1">
        <f t="shared" si="410"/>
        <v>14</v>
      </c>
    </row>
    <row r="4658" spans="1:9" x14ac:dyDescent="0.35">
      <c r="A4658" s="321">
        <f t="shared" si="408"/>
        <v>42197.583333322124</v>
      </c>
      <c r="B4658" s="303"/>
      <c r="C4658" s="303">
        <v>4623</v>
      </c>
      <c r="D4658" s="304">
        <f>INDEX(Method_calculation!$J$161:$L$184,Output_interface!I4658,Output_interface!H4658)</f>
        <v>0</v>
      </c>
      <c r="E4658" s="304">
        <f>INDEX(Method_calculation!$J$194:$L$217,Output_interface!I4658,Output_interface!H4658)</f>
        <v>0</v>
      </c>
      <c r="G4658" s="1">
        <f>VLOOKUP(A4658+1/48,Interface!$B$118:$D$483,3)</f>
        <v>7</v>
      </c>
      <c r="H4658" s="1">
        <f t="shared" si="411"/>
        <v>3</v>
      </c>
      <c r="I4658" s="1">
        <f t="shared" si="410"/>
        <v>15</v>
      </c>
    </row>
    <row r="4659" spans="1:9" x14ac:dyDescent="0.35">
      <c r="A4659" s="321">
        <f t="shared" si="408"/>
        <v>42197.624999988788</v>
      </c>
      <c r="B4659" s="303"/>
      <c r="C4659" s="303">
        <v>4624</v>
      </c>
      <c r="D4659" s="304">
        <f>INDEX(Method_calculation!$J$161:$L$184,Output_interface!I4659,Output_interface!H4659)</f>
        <v>0</v>
      </c>
      <c r="E4659" s="304">
        <f>INDEX(Method_calculation!$J$194:$L$217,Output_interface!I4659,Output_interface!H4659)</f>
        <v>0</v>
      </c>
      <c r="G4659" s="1">
        <f>VLOOKUP(A4659+1/48,Interface!$B$118:$D$483,3)</f>
        <v>7</v>
      </c>
      <c r="H4659" s="1">
        <f t="shared" si="411"/>
        <v>3</v>
      </c>
      <c r="I4659" s="1">
        <f t="shared" si="410"/>
        <v>16</v>
      </c>
    </row>
    <row r="4660" spans="1:9" x14ac:dyDescent="0.35">
      <c r="A4660" s="321">
        <f t="shared" si="408"/>
        <v>42197.666666655452</v>
      </c>
      <c r="B4660" s="303"/>
      <c r="C4660" s="303">
        <v>4625</v>
      </c>
      <c r="D4660" s="304">
        <f>INDEX(Method_calculation!$J$161:$L$184,Output_interface!I4660,Output_interface!H4660)</f>
        <v>0</v>
      </c>
      <c r="E4660" s="304">
        <f>INDEX(Method_calculation!$J$194:$L$217,Output_interface!I4660,Output_interface!H4660)</f>
        <v>0</v>
      </c>
      <c r="G4660" s="1">
        <f>VLOOKUP(A4660+1/48,Interface!$B$118:$D$483,3)</f>
        <v>7</v>
      </c>
      <c r="H4660" s="1">
        <f t="shared" si="411"/>
        <v>3</v>
      </c>
      <c r="I4660" s="1">
        <f t="shared" si="410"/>
        <v>17</v>
      </c>
    </row>
    <row r="4661" spans="1:9" x14ac:dyDescent="0.35">
      <c r="A4661" s="321">
        <f t="shared" si="408"/>
        <v>42197.708333322116</v>
      </c>
      <c r="B4661" s="303"/>
      <c r="C4661" s="303">
        <v>4626</v>
      </c>
      <c r="D4661" s="304">
        <f>INDEX(Method_calculation!$J$161:$L$184,Output_interface!I4661,Output_interface!H4661)</f>
        <v>0</v>
      </c>
      <c r="E4661" s="304">
        <f>INDEX(Method_calculation!$J$194:$L$217,Output_interface!I4661,Output_interface!H4661)</f>
        <v>0</v>
      </c>
      <c r="G4661" s="1">
        <f>VLOOKUP(A4661+1/48,Interface!$B$118:$D$483,3)</f>
        <v>7</v>
      </c>
      <c r="H4661" s="1">
        <f t="shared" si="411"/>
        <v>3</v>
      </c>
      <c r="I4661" s="1">
        <f t="shared" si="410"/>
        <v>18</v>
      </c>
    </row>
    <row r="4662" spans="1:9" x14ac:dyDescent="0.35">
      <c r="A4662" s="321">
        <f t="shared" si="408"/>
        <v>42197.74999998878</v>
      </c>
      <c r="B4662" s="303"/>
      <c r="C4662" s="303">
        <v>4627</v>
      </c>
      <c r="D4662" s="304">
        <f>INDEX(Method_calculation!$J$161:$L$184,Output_interface!I4662,Output_interface!H4662)</f>
        <v>0</v>
      </c>
      <c r="E4662" s="304">
        <f>INDEX(Method_calculation!$J$194:$L$217,Output_interface!I4662,Output_interface!H4662)</f>
        <v>0</v>
      </c>
      <c r="G4662" s="1">
        <f>VLOOKUP(A4662+1/48,Interface!$B$118:$D$483,3)</f>
        <v>7</v>
      </c>
      <c r="H4662" s="1">
        <f t="shared" si="411"/>
        <v>3</v>
      </c>
      <c r="I4662" s="1">
        <f t="shared" si="410"/>
        <v>19</v>
      </c>
    </row>
    <row r="4663" spans="1:9" x14ac:dyDescent="0.35">
      <c r="A4663" s="321">
        <f t="shared" si="408"/>
        <v>42197.791666655445</v>
      </c>
      <c r="B4663" s="303"/>
      <c r="C4663" s="303">
        <v>4628</v>
      </c>
      <c r="D4663" s="304">
        <f>INDEX(Method_calculation!$J$161:$L$184,Output_interface!I4663,Output_interface!H4663)</f>
        <v>0</v>
      </c>
      <c r="E4663" s="304">
        <f>INDEX(Method_calculation!$J$194:$L$217,Output_interface!I4663,Output_interface!H4663)</f>
        <v>0</v>
      </c>
      <c r="G4663" s="1">
        <f>VLOOKUP(A4663+1/48,Interface!$B$118:$D$483,3)</f>
        <v>7</v>
      </c>
      <c r="H4663" s="1">
        <f t="shared" si="411"/>
        <v>3</v>
      </c>
      <c r="I4663" s="1">
        <f t="shared" si="410"/>
        <v>20</v>
      </c>
    </row>
    <row r="4664" spans="1:9" x14ac:dyDescent="0.35">
      <c r="A4664" s="321">
        <f t="shared" si="408"/>
        <v>42197.833333322109</v>
      </c>
      <c r="B4664" s="303"/>
      <c r="C4664" s="303">
        <v>4629</v>
      </c>
      <c r="D4664" s="304">
        <f>INDEX(Method_calculation!$J$161:$L$184,Output_interface!I4664,Output_interface!H4664)</f>
        <v>0</v>
      </c>
      <c r="E4664" s="304">
        <f>INDEX(Method_calculation!$J$194:$L$217,Output_interface!I4664,Output_interface!H4664)</f>
        <v>0</v>
      </c>
      <c r="G4664" s="1">
        <f>VLOOKUP(A4664+1/48,Interface!$B$118:$D$483,3)</f>
        <v>7</v>
      </c>
      <c r="H4664" s="1">
        <f t="shared" si="411"/>
        <v>3</v>
      </c>
      <c r="I4664" s="1">
        <f t="shared" si="410"/>
        <v>21</v>
      </c>
    </row>
    <row r="4665" spans="1:9" x14ac:dyDescent="0.35">
      <c r="A4665" s="321">
        <f t="shared" si="408"/>
        <v>42197.874999988773</v>
      </c>
      <c r="B4665" s="303"/>
      <c r="C4665" s="303">
        <v>4630</v>
      </c>
      <c r="D4665" s="304">
        <f>INDEX(Method_calculation!$J$161:$L$184,Output_interface!I4665,Output_interface!H4665)</f>
        <v>0</v>
      </c>
      <c r="E4665" s="304">
        <f>INDEX(Method_calculation!$J$194:$L$217,Output_interface!I4665,Output_interface!H4665)</f>
        <v>0</v>
      </c>
      <c r="G4665" s="1">
        <f>VLOOKUP(A4665+1/48,Interface!$B$118:$D$483,3)</f>
        <v>7</v>
      </c>
      <c r="H4665" s="1">
        <f t="shared" si="411"/>
        <v>3</v>
      </c>
      <c r="I4665" s="1">
        <f t="shared" si="410"/>
        <v>22</v>
      </c>
    </row>
    <row r="4666" spans="1:9" x14ac:dyDescent="0.35">
      <c r="A4666" s="321">
        <f t="shared" si="408"/>
        <v>42197.916666655437</v>
      </c>
      <c r="B4666" s="303"/>
      <c r="C4666" s="303">
        <v>4631</v>
      </c>
      <c r="D4666" s="304">
        <f>INDEX(Method_calculation!$J$161:$L$184,Output_interface!I4666,Output_interface!H4666)</f>
        <v>0</v>
      </c>
      <c r="E4666" s="304">
        <f>INDEX(Method_calculation!$J$194:$L$217,Output_interface!I4666,Output_interface!H4666)</f>
        <v>0</v>
      </c>
      <c r="G4666" s="1">
        <f>VLOOKUP(A4666+1/48,Interface!$B$118:$D$483,3)</f>
        <v>7</v>
      </c>
      <c r="H4666" s="1">
        <f t="shared" si="411"/>
        <v>3</v>
      </c>
      <c r="I4666" s="1">
        <f t="shared" si="410"/>
        <v>23</v>
      </c>
    </row>
    <row r="4667" spans="1:9" x14ac:dyDescent="0.35">
      <c r="A4667" s="322">
        <f t="shared" si="408"/>
        <v>42197.958333322102</v>
      </c>
      <c r="B4667" s="306"/>
      <c r="C4667" s="306">
        <v>4632</v>
      </c>
      <c r="D4667" s="307">
        <f>INDEX(Method_calculation!$J$161:$L$184,Output_interface!I4667,Output_interface!H4667)</f>
        <v>0</v>
      </c>
      <c r="E4667" s="307">
        <f>INDEX(Method_calculation!$J$194:$L$217,Output_interface!I4667,Output_interface!H4667)</f>
        <v>0</v>
      </c>
      <c r="G4667" s="1">
        <f>VLOOKUP(A4667+1/48,Interface!$B$118:$D$483,3)</f>
        <v>7</v>
      </c>
      <c r="H4667" s="1">
        <f t="shared" si="411"/>
        <v>3</v>
      </c>
      <c r="I4667" s="1">
        <f t="shared" si="410"/>
        <v>24</v>
      </c>
    </row>
    <row r="4668" spans="1:9" x14ac:dyDescent="0.35">
      <c r="A4668" s="299">
        <f t="shared" si="408"/>
        <v>42197.999999988766</v>
      </c>
      <c r="B4668" s="300" t="str">
        <f t="shared" ref="B4668" si="412">INDEX($H$27:$H$29,H4668)</f>
        <v>Workday</v>
      </c>
      <c r="C4668" s="300">
        <v>4633</v>
      </c>
      <c r="D4668" s="301">
        <f>INDEX(Method_calculation!$J$161:$L$184,Output_interface!I4668,Output_interface!H4668)</f>
        <v>0</v>
      </c>
      <c r="E4668" s="301">
        <f>INDEX(Method_calculation!$J$194:$L$217,Output_interface!I4668,Output_interface!H4668)</f>
        <v>0</v>
      </c>
      <c r="G4668" s="1">
        <f>VLOOKUP(A4668+1/48,Interface!$B$118:$D$483,3)</f>
        <v>1</v>
      </c>
      <c r="H4668" s="1">
        <f t="shared" si="411"/>
        <v>1</v>
      </c>
      <c r="I4668" s="1">
        <f t="shared" si="410"/>
        <v>1</v>
      </c>
    </row>
    <row r="4669" spans="1:9" x14ac:dyDescent="0.35">
      <c r="A4669" s="321">
        <f t="shared" si="408"/>
        <v>42198.04166665543</v>
      </c>
      <c r="B4669" s="303"/>
      <c r="C4669" s="303">
        <v>4634</v>
      </c>
      <c r="D4669" s="304">
        <f>INDEX(Method_calculation!$J$161:$L$184,Output_interface!I4669,Output_interface!H4669)</f>
        <v>0</v>
      </c>
      <c r="E4669" s="304">
        <f>INDEX(Method_calculation!$J$194:$L$217,Output_interface!I4669,Output_interface!H4669)</f>
        <v>0</v>
      </c>
      <c r="G4669" s="1">
        <f>VLOOKUP(A4669+1/48,Interface!$B$118:$D$483,3)</f>
        <v>1</v>
      </c>
      <c r="H4669" s="1">
        <f t="shared" si="411"/>
        <v>1</v>
      </c>
      <c r="I4669" s="1">
        <f t="shared" si="410"/>
        <v>2</v>
      </c>
    </row>
    <row r="4670" spans="1:9" x14ac:dyDescent="0.35">
      <c r="A4670" s="321">
        <f t="shared" si="408"/>
        <v>42198.083333322094</v>
      </c>
      <c r="B4670" s="303"/>
      <c r="C4670" s="303">
        <v>4635</v>
      </c>
      <c r="D4670" s="304">
        <f>INDEX(Method_calculation!$J$161:$L$184,Output_interface!I4670,Output_interface!H4670)</f>
        <v>0</v>
      </c>
      <c r="E4670" s="304">
        <f>INDEX(Method_calculation!$J$194:$L$217,Output_interface!I4670,Output_interface!H4670)</f>
        <v>0</v>
      </c>
      <c r="G4670" s="1">
        <f>VLOOKUP(A4670+1/48,Interface!$B$118:$D$483,3)</f>
        <v>1</v>
      </c>
      <c r="H4670" s="1">
        <f t="shared" si="411"/>
        <v>1</v>
      </c>
      <c r="I4670" s="1">
        <f t="shared" si="410"/>
        <v>3</v>
      </c>
    </row>
    <row r="4671" spans="1:9" x14ac:dyDescent="0.35">
      <c r="A4671" s="321">
        <f t="shared" si="408"/>
        <v>42198.124999988759</v>
      </c>
      <c r="B4671" s="303"/>
      <c r="C4671" s="303">
        <v>4636</v>
      </c>
      <c r="D4671" s="304">
        <f>INDEX(Method_calculation!$J$161:$L$184,Output_interface!I4671,Output_interface!H4671)</f>
        <v>0</v>
      </c>
      <c r="E4671" s="304">
        <f>INDEX(Method_calculation!$J$194:$L$217,Output_interface!I4671,Output_interface!H4671)</f>
        <v>0</v>
      </c>
      <c r="G4671" s="1">
        <f>VLOOKUP(A4671+1/48,Interface!$B$118:$D$483,3)</f>
        <v>1</v>
      </c>
      <c r="H4671" s="1">
        <f t="shared" si="411"/>
        <v>1</v>
      </c>
      <c r="I4671" s="1">
        <f t="shared" si="410"/>
        <v>4</v>
      </c>
    </row>
    <row r="4672" spans="1:9" x14ac:dyDescent="0.35">
      <c r="A4672" s="321">
        <f t="shared" si="408"/>
        <v>42198.166666655423</v>
      </c>
      <c r="B4672" s="303"/>
      <c r="C4672" s="303">
        <v>4637</v>
      </c>
      <c r="D4672" s="304">
        <f>INDEX(Method_calculation!$J$161:$L$184,Output_interface!I4672,Output_interface!H4672)</f>
        <v>0</v>
      </c>
      <c r="E4672" s="304">
        <f>INDEX(Method_calculation!$J$194:$L$217,Output_interface!I4672,Output_interface!H4672)</f>
        <v>0</v>
      </c>
      <c r="G4672" s="1">
        <f>VLOOKUP(A4672+1/48,Interface!$B$118:$D$483,3)</f>
        <v>1</v>
      </c>
      <c r="H4672" s="1">
        <f t="shared" si="411"/>
        <v>1</v>
      </c>
      <c r="I4672" s="1">
        <f t="shared" si="410"/>
        <v>5</v>
      </c>
    </row>
    <row r="4673" spans="1:9" x14ac:dyDescent="0.35">
      <c r="A4673" s="321">
        <f t="shared" si="408"/>
        <v>42198.208333322087</v>
      </c>
      <c r="B4673" s="303"/>
      <c r="C4673" s="303">
        <v>4638</v>
      </c>
      <c r="D4673" s="304">
        <f>INDEX(Method_calculation!$J$161:$L$184,Output_interface!I4673,Output_interface!H4673)</f>
        <v>0</v>
      </c>
      <c r="E4673" s="304">
        <f>INDEX(Method_calculation!$J$194:$L$217,Output_interface!I4673,Output_interface!H4673)</f>
        <v>0</v>
      </c>
      <c r="G4673" s="1">
        <f>VLOOKUP(A4673+1/48,Interface!$B$118:$D$483,3)</f>
        <v>1</v>
      </c>
      <c r="H4673" s="1">
        <f t="shared" si="411"/>
        <v>1</v>
      </c>
      <c r="I4673" s="1">
        <f t="shared" si="410"/>
        <v>6</v>
      </c>
    </row>
    <row r="4674" spans="1:9" x14ac:dyDescent="0.35">
      <c r="A4674" s="321">
        <f t="shared" si="408"/>
        <v>42198.249999988751</v>
      </c>
      <c r="B4674" s="303"/>
      <c r="C4674" s="303">
        <v>4639</v>
      </c>
      <c r="D4674" s="304">
        <f>INDEX(Method_calculation!$J$161:$L$184,Output_interface!I4674,Output_interface!H4674)</f>
        <v>0</v>
      </c>
      <c r="E4674" s="304">
        <f>INDEX(Method_calculation!$J$194:$L$217,Output_interface!I4674,Output_interface!H4674)</f>
        <v>0</v>
      </c>
      <c r="G4674" s="1">
        <f>VLOOKUP(A4674+1/48,Interface!$B$118:$D$483,3)</f>
        <v>1</v>
      </c>
      <c r="H4674" s="1">
        <f t="shared" si="411"/>
        <v>1</v>
      </c>
      <c r="I4674" s="1">
        <f t="shared" si="410"/>
        <v>7</v>
      </c>
    </row>
    <row r="4675" spans="1:9" x14ac:dyDescent="0.35">
      <c r="A4675" s="321">
        <f t="shared" si="408"/>
        <v>42198.291666655416</v>
      </c>
      <c r="B4675" s="303"/>
      <c r="C4675" s="303">
        <v>4640</v>
      </c>
      <c r="D4675" s="304">
        <f>INDEX(Method_calculation!$J$161:$L$184,Output_interface!I4675,Output_interface!H4675)</f>
        <v>0</v>
      </c>
      <c r="E4675" s="304">
        <f>INDEX(Method_calculation!$J$194:$L$217,Output_interface!I4675,Output_interface!H4675)</f>
        <v>0</v>
      </c>
      <c r="G4675" s="1">
        <f>VLOOKUP(A4675+1/48,Interface!$B$118:$D$483,3)</f>
        <v>1</v>
      </c>
      <c r="H4675" s="1">
        <f t="shared" si="411"/>
        <v>1</v>
      </c>
      <c r="I4675" s="1">
        <f t="shared" si="410"/>
        <v>8</v>
      </c>
    </row>
    <row r="4676" spans="1:9" x14ac:dyDescent="0.35">
      <c r="A4676" s="321">
        <f t="shared" si="408"/>
        <v>42198.33333332208</v>
      </c>
      <c r="B4676" s="303"/>
      <c r="C4676" s="303">
        <v>4641</v>
      </c>
      <c r="D4676" s="304">
        <f>INDEX(Method_calculation!$J$161:$L$184,Output_interface!I4676,Output_interface!H4676)</f>
        <v>0</v>
      </c>
      <c r="E4676" s="304">
        <f>INDEX(Method_calculation!$J$194:$L$217,Output_interface!I4676,Output_interface!H4676)</f>
        <v>0</v>
      </c>
      <c r="G4676" s="1">
        <f>VLOOKUP(A4676+1/48,Interface!$B$118:$D$483,3)</f>
        <v>1</v>
      </c>
      <c r="H4676" s="1">
        <f t="shared" si="411"/>
        <v>1</v>
      </c>
      <c r="I4676" s="1">
        <f t="shared" si="410"/>
        <v>9</v>
      </c>
    </row>
    <row r="4677" spans="1:9" x14ac:dyDescent="0.35">
      <c r="A4677" s="321">
        <f t="shared" si="408"/>
        <v>42198.374999988744</v>
      </c>
      <c r="B4677" s="303"/>
      <c r="C4677" s="303">
        <v>4642</v>
      </c>
      <c r="D4677" s="304">
        <f>INDEX(Method_calculation!$J$161:$L$184,Output_interface!I4677,Output_interface!H4677)</f>
        <v>0</v>
      </c>
      <c r="E4677" s="304">
        <f>INDEX(Method_calculation!$J$194:$L$217,Output_interface!I4677,Output_interface!H4677)</f>
        <v>0</v>
      </c>
      <c r="G4677" s="1">
        <f>VLOOKUP(A4677+1/48,Interface!$B$118:$D$483,3)</f>
        <v>1</v>
      </c>
      <c r="H4677" s="1">
        <f t="shared" si="411"/>
        <v>1</v>
      </c>
      <c r="I4677" s="1">
        <f t="shared" si="410"/>
        <v>10</v>
      </c>
    </row>
    <row r="4678" spans="1:9" x14ac:dyDescent="0.35">
      <c r="A4678" s="321">
        <f t="shared" si="408"/>
        <v>42198.416666655408</v>
      </c>
      <c r="B4678" s="303"/>
      <c r="C4678" s="303">
        <v>4643</v>
      </c>
      <c r="D4678" s="304">
        <f>INDEX(Method_calculation!$J$161:$L$184,Output_interface!I4678,Output_interface!H4678)</f>
        <v>0</v>
      </c>
      <c r="E4678" s="304">
        <f>INDEX(Method_calculation!$J$194:$L$217,Output_interface!I4678,Output_interface!H4678)</f>
        <v>0</v>
      </c>
      <c r="G4678" s="1">
        <f>VLOOKUP(A4678+1/48,Interface!$B$118:$D$483,3)</f>
        <v>1</v>
      </c>
      <c r="H4678" s="1">
        <f t="shared" si="411"/>
        <v>1</v>
      </c>
      <c r="I4678" s="1">
        <f t="shared" si="410"/>
        <v>11</v>
      </c>
    </row>
    <row r="4679" spans="1:9" x14ac:dyDescent="0.35">
      <c r="A4679" s="321">
        <f t="shared" si="408"/>
        <v>42198.458333322073</v>
      </c>
      <c r="B4679" s="303"/>
      <c r="C4679" s="303">
        <v>4644</v>
      </c>
      <c r="D4679" s="304">
        <f>INDEX(Method_calculation!$J$161:$L$184,Output_interface!I4679,Output_interface!H4679)</f>
        <v>0</v>
      </c>
      <c r="E4679" s="304">
        <f>INDEX(Method_calculation!$J$194:$L$217,Output_interface!I4679,Output_interface!H4679)</f>
        <v>0</v>
      </c>
      <c r="G4679" s="1">
        <f>VLOOKUP(A4679+1/48,Interface!$B$118:$D$483,3)</f>
        <v>1</v>
      </c>
      <c r="H4679" s="1">
        <f t="shared" si="411"/>
        <v>1</v>
      </c>
      <c r="I4679" s="1">
        <f t="shared" si="410"/>
        <v>12</v>
      </c>
    </row>
    <row r="4680" spans="1:9" x14ac:dyDescent="0.35">
      <c r="A4680" s="321">
        <f t="shared" si="408"/>
        <v>42198.499999988737</v>
      </c>
      <c r="B4680" s="303"/>
      <c r="C4680" s="303">
        <v>4645</v>
      </c>
      <c r="D4680" s="304">
        <f>INDEX(Method_calculation!$J$161:$L$184,Output_interface!I4680,Output_interface!H4680)</f>
        <v>0</v>
      </c>
      <c r="E4680" s="304">
        <f>INDEX(Method_calculation!$J$194:$L$217,Output_interface!I4680,Output_interface!H4680)</f>
        <v>0</v>
      </c>
      <c r="G4680" s="1">
        <f>VLOOKUP(A4680+1/48,Interface!$B$118:$D$483,3)</f>
        <v>1</v>
      </c>
      <c r="H4680" s="1">
        <f t="shared" si="411"/>
        <v>1</v>
      </c>
      <c r="I4680" s="1">
        <f t="shared" si="410"/>
        <v>13</v>
      </c>
    </row>
    <row r="4681" spans="1:9" x14ac:dyDescent="0.35">
      <c r="A4681" s="321">
        <f t="shared" si="408"/>
        <v>42198.541666655401</v>
      </c>
      <c r="B4681" s="303"/>
      <c r="C4681" s="303">
        <v>4646</v>
      </c>
      <c r="D4681" s="304">
        <f>INDEX(Method_calculation!$J$161:$L$184,Output_interface!I4681,Output_interface!H4681)</f>
        <v>0</v>
      </c>
      <c r="E4681" s="304">
        <f>INDEX(Method_calculation!$J$194:$L$217,Output_interface!I4681,Output_interface!H4681)</f>
        <v>0</v>
      </c>
      <c r="G4681" s="1">
        <f>VLOOKUP(A4681+1/48,Interface!$B$118:$D$483,3)</f>
        <v>1</v>
      </c>
      <c r="H4681" s="1">
        <f t="shared" si="411"/>
        <v>1</v>
      </c>
      <c r="I4681" s="1">
        <f t="shared" si="410"/>
        <v>14</v>
      </c>
    </row>
    <row r="4682" spans="1:9" x14ac:dyDescent="0.35">
      <c r="A4682" s="321">
        <f t="shared" si="408"/>
        <v>42198.583333322065</v>
      </c>
      <c r="B4682" s="303"/>
      <c r="C4682" s="303">
        <v>4647</v>
      </c>
      <c r="D4682" s="304">
        <f>INDEX(Method_calculation!$J$161:$L$184,Output_interface!I4682,Output_interface!H4682)</f>
        <v>0</v>
      </c>
      <c r="E4682" s="304">
        <f>INDEX(Method_calculation!$J$194:$L$217,Output_interface!I4682,Output_interface!H4682)</f>
        <v>0</v>
      </c>
      <c r="G4682" s="1">
        <f>VLOOKUP(A4682+1/48,Interface!$B$118:$D$483,3)</f>
        <v>1</v>
      </c>
      <c r="H4682" s="1">
        <f t="shared" si="411"/>
        <v>1</v>
      </c>
      <c r="I4682" s="1">
        <f t="shared" si="410"/>
        <v>15</v>
      </c>
    </row>
    <row r="4683" spans="1:9" x14ac:dyDescent="0.35">
      <c r="A4683" s="321">
        <f t="shared" si="408"/>
        <v>42198.62499998873</v>
      </c>
      <c r="B4683" s="303"/>
      <c r="C4683" s="303">
        <v>4648</v>
      </c>
      <c r="D4683" s="304">
        <f>INDEX(Method_calculation!$J$161:$L$184,Output_interface!I4683,Output_interface!H4683)</f>
        <v>0</v>
      </c>
      <c r="E4683" s="304">
        <f>INDEX(Method_calculation!$J$194:$L$217,Output_interface!I4683,Output_interface!H4683)</f>
        <v>0</v>
      </c>
      <c r="G4683" s="1">
        <f>VLOOKUP(A4683+1/48,Interface!$B$118:$D$483,3)</f>
        <v>1</v>
      </c>
      <c r="H4683" s="1">
        <f t="shared" si="411"/>
        <v>1</v>
      </c>
      <c r="I4683" s="1">
        <f t="shared" si="410"/>
        <v>16</v>
      </c>
    </row>
    <row r="4684" spans="1:9" x14ac:dyDescent="0.35">
      <c r="A4684" s="321">
        <f t="shared" si="408"/>
        <v>42198.666666655394</v>
      </c>
      <c r="B4684" s="303"/>
      <c r="C4684" s="303">
        <v>4649</v>
      </c>
      <c r="D4684" s="304">
        <f>INDEX(Method_calculation!$J$161:$L$184,Output_interface!I4684,Output_interface!H4684)</f>
        <v>0</v>
      </c>
      <c r="E4684" s="304">
        <f>INDEX(Method_calculation!$J$194:$L$217,Output_interface!I4684,Output_interface!H4684)</f>
        <v>0</v>
      </c>
      <c r="G4684" s="1">
        <f>VLOOKUP(A4684+1/48,Interface!$B$118:$D$483,3)</f>
        <v>1</v>
      </c>
      <c r="H4684" s="1">
        <f t="shared" si="411"/>
        <v>1</v>
      </c>
      <c r="I4684" s="1">
        <f t="shared" si="410"/>
        <v>17</v>
      </c>
    </row>
    <row r="4685" spans="1:9" x14ac:dyDescent="0.35">
      <c r="A4685" s="321">
        <f t="shared" si="408"/>
        <v>42198.708333322058</v>
      </c>
      <c r="B4685" s="303"/>
      <c r="C4685" s="303">
        <v>4650</v>
      </c>
      <c r="D4685" s="304">
        <f>INDEX(Method_calculation!$J$161:$L$184,Output_interface!I4685,Output_interface!H4685)</f>
        <v>0</v>
      </c>
      <c r="E4685" s="304">
        <f>INDEX(Method_calculation!$J$194:$L$217,Output_interface!I4685,Output_interface!H4685)</f>
        <v>0</v>
      </c>
      <c r="G4685" s="1">
        <f>VLOOKUP(A4685+1/48,Interface!$B$118:$D$483,3)</f>
        <v>1</v>
      </c>
      <c r="H4685" s="1">
        <f t="shared" si="411"/>
        <v>1</v>
      </c>
      <c r="I4685" s="1">
        <f t="shared" si="410"/>
        <v>18</v>
      </c>
    </row>
    <row r="4686" spans="1:9" x14ac:dyDescent="0.35">
      <c r="A4686" s="321">
        <f t="shared" si="408"/>
        <v>42198.749999988722</v>
      </c>
      <c r="B4686" s="303"/>
      <c r="C4686" s="303">
        <v>4651</v>
      </c>
      <c r="D4686" s="304">
        <f>INDEX(Method_calculation!$J$161:$L$184,Output_interface!I4686,Output_interface!H4686)</f>
        <v>0</v>
      </c>
      <c r="E4686" s="304">
        <f>INDEX(Method_calculation!$J$194:$L$217,Output_interface!I4686,Output_interface!H4686)</f>
        <v>0</v>
      </c>
      <c r="G4686" s="1">
        <f>VLOOKUP(A4686+1/48,Interface!$B$118:$D$483,3)</f>
        <v>1</v>
      </c>
      <c r="H4686" s="1">
        <f t="shared" si="411"/>
        <v>1</v>
      </c>
      <c r="I4686" s="1">
        <f t="shared" si="410"/>
        <v>19</v>
      </c>
    </row>
    <row r="4687" spans="1:9" x14ac:dyDescent="0.35">
      <c r="A4687" s="321">
        <f t="shared" si="408"/>
        <v>42198.791666655387</v>
      </c>
      <c r="B4687" s="303"/>
      <c r="C4687" s="303">
        <v>4652</v>
      </c>
      <c r="D4687" s="304">
        <f>INDEX(Method_calculation!$J$161:$L$184,Output_interface!I4687,Output_interface!H4687)</f>
        <v>0</v>
      </c>
      <c r="E4687" s="304">
        <f>INDEX(Method_calculation!$J$194:$L$217,Output_interface!I4687,Output_interface!H4687)</f>
        <v>0</v>
      </c>
      <c r="G4687" s="1">
        <f>VLOOKUP(A4687+1/48,Interface!$B$118:$D$483,3)</f>
        <v>1</v>
      </c>
      <c r="H4687" s="1">
        <f t="shared" si="411"/>
        <v>1</v>
      </c>
      <c r="I4687" s="1">
        <f t="shared" si="410"/>
        <v>20</v>
      </c>
    </row>
    <row r="4688" spans="1:9" x14ac:dyDescent="0.35">
      <c r="A4688" s="321">
        <f t="shared" ref="A4688:A4751" si="413">+A4687+1/24</f>
        <v>42198.833333322051</v>
      </c>
      <c r="B4688" s="303"/>
      <c r="C4688" s="303">
        <v>4653</v>
      </c>
      <c r="D4688" s="304">
        <f>INDEX(Method_calculation!$J$161:$L$184,Output_interface!I4688,Output_interface!H4688)</f>
        <v>0</v>
      </c>
      <c r="E4688" s="304">
        <f>INDEX(Method_calculation!$J$194:$L$217,Output_interface!I4688,Output_interface!H4688)</f>
        <v>0</v>
      </c>
      <c r="G4688" s="1">
        <f>VLOOKUP(A4688+1/48,Interface!$B$118:$D$483,3)</f>
        <v>1</v>
      </c>
      <c r="H4688" s="1">
        <f t="shared" si="411"/>
        <v>1</v>
      </c>
      <c r="I4688" s="1">
        <f t="shared" si="410"/>
        <v>21</v>
      </c>
    </row>
    <row r="4689" spans="1:9" x14ac:dyDescent="0.35">
      <c r="A4689" s="321">
        <f t="shared" si="413"/>
        <v>42198.874999988715</v>
      </c>
      <c r="B4689" s="303"/>
      <c r="C4689" s="303">
        <v>4654</v>
      </c>
      <c r="D4689" s="304">
        <f>INDEX(Method_calculation!$J$161:$L$184,Output_interface!I4689,Output_interface!H4689)</f>
        <v>0</v>
      </c>
      <c r="E4689" s="304">
        <f>INDEX(Method_calculation!$J$194:$L$217,Output_interface!I4689,Output_interface!H4689)</f>
        <v>0</v>
      </c>
      <c r="G4689" s="1">
        <f>VLOOKUP(A4689+1/48,Interface!$B$118:$D$483,3)</f>
        <v>1</v>
      </c>
      <c r="H4689" s="1">
        <f t="shared" si="411"/>
        <v>1</v>
      </c>
      <c r="I4689" s="1">
        <f t="shared" si="410"/>
        <v>22</v>
      </c>
    </row>
    <row r="4690" spans="1:9" x14ac:dyDescent="0.35">
      <c r="A4690" s="321">
        <f t="shared" si="413"/>
        <v>42198.916666655379</v>
      </c>
      <c r="B4690" s="303"/>
      <c r="C4690" s="303">
        <v>4655</v>
      </c>
      <c r="D4690" s="304">
        <f>INDEX(Method_calculation!$J$161:$L$184,Output_interface!I4690,Output_interface!H4690)</f>
        <v>0</v>
      </c>
      <c r="E4690" s="304">
        <f>INDEX(Method_calculation!$J$194:$L$217,Output_interface!I4690,Output_interface!H4690)</f>
        <v>0</v>
      </c>
      <c r="G4690" s="1">
        <f>VLOOKUP(A4690+1/48,Interface!$B$118:$D$483,3)</f>
        <v>1</v>
      </c>
      <c r="H4690" s="1">
        <f t="shared" si="411"/>
        <v>1</v>
      </c>
      <c r="I4690" s="1">
        <f t="shared" si="410"/>
        <v>23</v>
      </c>
    </row>
    <row r="4691" spans="1:9" x14ac:dyDescent="0.35">
      <c r="A4691" s="322">
        <f t="shared" si="413"/>
        <v>42198.958333322043</v>
      </c>
      <c r="B4691" s="306"/>
      <c r="C4691" s="306">
        <v>4656</v>
      </c>
      <c r="D4691" s="307">
        <f>INDEX(Method_calculation!$J$161:$L$184,Output_interface!I4691,Output_interface!H4691)</f>
        <v>0</v>
      </c>
      <c r="E4691" s="307">
        <f>INDEX(Method_calculation!$J$194:$L$217,Output_interface!I4691,Output_interface!H4691)</f>
        <v>0</v>
      </c>
      <c r="G4691" s="1">
        <f>VLOOKUP(A4691+1/48,Interface!$B$118:$D$483,3)</f>
        <v>1</v>
      </c>
      <c r="H4691" s="1">
        <f t="shared" si="411"/>
        <v>1</v>
      </c>
      <c r="I4691" s="1">
        <f t="shared" si="410"/>
        <v>24</v>
      </c>
    </row>
    <row r="4692" spans="1:9" x14ac:dyDescent="0.35">
      <c r="A4692" s="299">
        <f t="shared" si="413"/>
        <v>42198.999999988708</v>
      </c>
      <c r="B4692" s="300" t="str">
        <f t="shared" ref="B4692" si="414">INDEX($H$27:$H$29,H4692)</f>
        <v>Workday</v>
      </c>
      <c r="C4692" s="300">
        <v>4657</v>
      </c>
      <c r="D4692" s="301">
        <f>INDEX(Method_calculation!$J$161:$L$184,Output_interface!I4692,Output_interface!H4692)</f>
        <v>0</v>
      </c>
      <c r="E4692" s="301">
        <f>INDEX(Method_calculation!$J$194:$L$217,Output_interface!I4692,Output_interface!H4692)</f>
        <v>0</v>
      </c>
      <c r="G4692" s="1">
        <f>VLOOKUP(A4692+1/48,Interface!$B$118:$D$483,3)</f>
        <v>2</v>
      </c>
      <c r="H4692" s="1">
        <f t="shared" si="411"/>
        <v>1</v>
      </c>
      <c r="I4692" s="1">
        <f t="shared" si="410"/>
        <v>1</v>
      </c>
    </row>
    <row r="4693" spans="1:9" x14ac:dyDescent="0.35">
      <c r="A4693" s="321">
        <f t="shared" si="413"/>
        <v>42199.041666655372</v>
      </c>
      <c r="B4693" s="303"/>
      <c r="C4693" s="303">
        <v>4658</v>
      </c>
      <c r="D4693" s="304">
        <f>INDEX(Method_calculation!$J$161:$L$184,Output_interface!I4693,Output_interface!H4693)</f>
        <v>0</v>
      </c>
      <c r="E4693" s="304">
        <f>INDEX(Method_calculation!$J$194:$L$217,Output_interface!I4693,Output_interface!H4693)</f>
        <v>0</v>
      </c>
      <c r="G4693" s="1">
        <f>VLOOKUP(A4693+1/48,Interface!$B$118:$D$483,3)</f>
        <v>2</v>
      </c>
      <c r="H4693" s="1">
        <f t="shared" si="411"/>
        <v>1</v>
      </c>
      <c r="I4693" s="1">
        <f t="shared" si="410"/>
        <v>2</v>
      </c>
    </row>
    <row r="4694" spans="1:9" x14ac:dyDescent="0.35">
      <c r="A4694" s="321">
        <f t="shared" si="413"/>
        <v>42199.083333322036</v>
      </c>
      <c r="B4694" s="303"/>
      <c r="C4694" s="303">
        <v>4659</v>
      </c>
      <c r="D4694" s="304">
        <f>INDEX(Method_calculation!$J$161:$L$184,Output_interface!I4694,Output_interface!H4694)</f>
        <v>0</v>
      </c>
      <c r="E4694" s="304">
        <f>INDEX(Method_calculation!$J$194:$L$217,Output_interface!I4694,Output_interface!H4694)</f>
        <v>0</v>
      </c>
      <c r="G4694" s="1">
        <f>VLOOKUP(A4694+1/48,Interface!$B$118:$D$483,3)</f>
        <v>2</v>
      </c>
      <c r="H4694" s="1">
        <f t="shared" si="411"/>
        <v>1</v>
      </c>
      <c r="I4694" s="1">
        <f t="shared" si="410"/>
        <v>3</v>
      </c>
    </row>
    <row r="4695" spans="1:9" x14ac:dyDescent="0.35">
      <c r="A4695" s="321">
        <f t="shared" si="413"/>
        <v>42199.1249999887</v>
      </c>
      <c r="B4695" s="303"/>
      <c r="C4695" s="303">
        <v>4660</v>
      </c>
      <c r="D4695" s="304">
        <f>INDEX(Method_calculation!$J$161:$L$184,Output_interface!I4695,Output_interface!H4695)</f>
        <v>0</v>
      </c>
      <c r="E4695" s="304">
        <f>INDEX(Method_calculation!$J$194:$L$217,Output_interface!I4695,Output_interface!H4695)</f>
        <v>0</v>
      </c>
      <c r="G4695" s="1">
        <f>VLOOKUP(A4695+1/48,Interface!$B$118:$D$483,3)</f>
        <v>2</v>
      </c>
      <c r="H4695" s="1">
        <f t="shared" si="411"/>
        <v>1</v>
      </c>
      <c r="I4695" s="1">
        <f t="shared" si="410"/>
        <v>4</v>
      </c>
    </row>
    <row r="4696" spans="1:9" x14ac:dyDescent="0.35">
      <c r="A4696" s="321">
        <f t="shared" si="413"/>
        <v>42199.166666655365</v>
      </c>
      <c r="B4696" s="303"/>
      <c r="C4696" s="303">
        <v>4661</v>
      </c>
      <c r="D4696" s="304">
        <f>INDEX(Method_calculation!$J$161:$L$184,Output_interface!I4696,Output_interface!H4696)</f>
        <v>0</v>
      </c>
      <c r="E4696" s="304">
        <f>INDEX(Method_calculation!$J$194:$L$217,Output_interface!I4696,Output_interface!H4696)</f>
        <v>0</v>
      </c>
      <c r="G4696" s="1">
        <f>VLOOKUP(A4696+1/48,Interface!$B$118:$D$483,3)</f>
        <v>2</v>
      </c>
      <c r="H4696" s="1">
        <f t="shared" si="411"/>
        <v>1</v>
      </c>
      <c r="I4696" s="1">
        <f t="shared" si="410"/>
        <v>5</v>
      </c>
    </row>
    <row r="4697" spans="1:9" x14ac:dyDescent="0.35">
      <c r="A4697" s="321">
        <f t="shared" si="413"/>
        <v>42199.208333322029</v>
      </c>
      <c r="B4697" s="303"/>
      <c r="C4697" s="303">
        <v>4662</v>
      </c>
      <c r="D4697" s="304">
        <f>INDEX(Method_calculation!$J$161:$L$184,Output_interface!I4697,Output_interface!H4697)</f>
        <v>0</v>
      </c>
      <c r="E4697" s="304">
        <f>INDEX(Method_calculation!$J$194:$L$217,Output_interface!I4697,Output_interface!H4697)</f>
        <v>0</v>
      </c>
      <c r="G4697" s="1">
        <f>VLOOKUP(A4697+1/48,Interface!$B$118:$D$483,3)</f>
        <v>2</v>
      </c>
      <c r="H4697" s="1">
        <f t="shared" si="411"/>
        <v>1</v>
      </c>
      <c r="I4697" s="1">
        <f t="shared" si="410"/>
        <v>6</v>
      </c>
    </row>
    <row r="4698" spans="1:9" x14ac:dyDescent="0.35">
      <c r="A4698" s="321">
        <f t="shared" si="413"/>
        <v>42199.249999988693</v>
      </c>
      <c r="B4698" s="303"/>
      <c r="C4698" s="303">
        <v>4663</v>
      </c>
      <c r="D4698" s="304">
        <f>INDEX(Method_calculation!$J$161:$L$184,Output_interface!I4698,Output_interface!H4698)</f>
        <v>0</v>
      </c>
      <c r="E4698" s="304">
        <f>INDEX(Method_calculation!$J$194:$L$217,Output_interface!I4698,Output_interface!H4698)</f>
        <v>0</v>
      </c>
      <c r="G4698" s="1">
        <f>VLOOKUP(A4698+1/48,Interface!$B$118:$D$483,3)</f>
        <v>2</v>
      </c>
      <c r="H4698" s="1">
        <f t="shared" si="411"/>
        <v>1</v>
      </c>
      <c r="I4698" s="1">
        <f t="shared" si="410"/>
        <v>7</v>
      </c>
    </row>
    <row r="4699" spans="1:9" x14ac:dyDescent="0.35">
      <c r="A4699" s="321">
        <f t="shared" si="413"/>
        <v>42199.291666655357</v>
      </c>
      <c r="B4699" s="303"/>
      <c r="C4699" s="303">
        <v>4664</v>
      </c>
      <c r="D4699" s="304">
        <f>INDEX(Method_calculation!$J$161:$L$184,Output_interface!I4699,Output_interface!H4699)</f>
        <v>0</v>
      </c>
      <c r="E4699" s="304">
        <f>INDEX(Method_calculation!$J$194:$L$217,Output_interface!I4699,Output_interface!H4699)</f>
        <v>0</v>
      </c>
      <c r="G4699" s="1">
        <f>VLOOKUP(A4699+1/48,Interface!$B$118:$D$483,3)</f>
        <v>2</v>
      </c>
      <c r="H4699" s="1">
        <f t="shared" si="411"/>
        <v>1</v>
      </c>
      <c r="I4699" s="1">
        <f t="shared" si="410"/>
        <v>8</v>
      </c>
    </row>
    <row r="4700" spans="1:9" x14ac:dyDescent="0.35">
      <c r="A4700" s="321">
        <f t="shared" si="413"/>
        <v>42199.333333322022</v>
      </c>
      <c r="B4700" s="303"/>
      <c r="C4700" s="303">
        <v>4665</v>
      </c>
      <c r="D4700" s="304">
        <f>INDEX(Method_calculation!$J$161:$L$184,Output_interface!I4700,Output_interface!H4700)</f>
        <v>0</v>
      </c>
      <c r="E4700" s="304">
        <f>INDEX(Method_calculation!$J$194:$L$217,Output_interface!I4700,Output_interface!H4700)</f>
        <v>0</v>
      </c>
      <c r="G4700" s="1">
        <f>VLOOKUP(A4700+1/48,Interface!$B$118:$D$483,3)</f>
        <v>2</v>
      </c>
      <c r="H4700" s="1">
        <f t="shared" si="411"/>
        <v>1</v>
      </c>
      <c r="I4700" s="1">
        <f t="shared" si="410"/>
        <v>9</v>
      </c>
    </row>
    <row r="4701" spans="1:9" x14ac:dyDescent="0.35">
      <c r="A4701" s="321">
        <f t="shared" si="413"/>
        <v>42199.374999988686</v>
      </c>
      <c r="B4701" s="303"/>
      <c r="C4701" s="303">
        <v>4666</v>
      </c>
      <c r="D4701" s="304">
        <f>INDEX(Method_calculation!$J$161:$L$184,Output_interface!I4701,Output_interface!H4701)</f>
        <v>0</v>
      </c>
      <c r="E4701" s="304">
        <f>INDEX(Method_calculation!$J$194:$L$217,Output_interface!I4701,Output_interface!H4701)</f>
        <v>0</v>
      </c>
      <c r="G4701" s="1">
        <f>VLOOKUP(A4701+1/48,Interface!$B$118:$D$483,3)</f>
        <v>2</v>
      </c>
      <c r="H4701" s="1">
        <f t="shared" si="411"/>
        <v>1</v>
      </c>
      <c r="I4701" s="1">
        <f t="shared" si="410"/>
        <v>10</v>
      </c>
    </row>
    <row r="4702" spans="1:9" x14ac:dyDescent="0.35">
      <c r="A4702" s="321">
        <f t="shared" si="413"/>
        <v>42199.41666665535</v>
      </c>
      <c r="B4702" s="303"/>
      <c r="C4702" s="303">
        <v>4667</v>
      </c>
      <c r="D4702" s="304">
        <f>INDEX(Method_calculation!$J$161:$L$184,Output_interface!I4702,Output_interface!H4702)</f>
        <v>0</v>
      </c>
      <c r="E4702" s="304">
        <f>INDEX(Method_calculation!$J$194:$L$217,Output_interface!I4702,Output_interface!H4702)</f>
        <v>0</v>
      </c>
      <c r="G4702" s="1">
        <f>VLOOKUP(A4702+1/48,Interface!$B$118:$D$483,3)</f>
        <v>2</v>
      </c>
      <c r="H4702" s="1">
        <f t="shared" si="411"/>
        <v>1</v>
      </c>
      <c r="I4702" s="1">
        <f t="shared" si="410"/>
        <v>11</v>
      </c>
    </row>
    <row r="4703" spans="1:9" x14ac:dyDescent="0.35">
      <c r="A4703" s="321">
        <f t="shared" si="413"/>
        <v>42199.458333322014</v>
      </c>
      <c r="B4703" s="303"/>
      <c r="C4703" s="303">
        <v>4668</v>
      </c>
      <c r="D4703" s="304">
        <f>INDEX(Method_calculation!$J$161:$L$184,Output_interface!I4703,Output_interface!H4703)</f>
        <v>0</v>
      </c>
      <c r="E4703" s="304">
        <f>INDEX(Method_calculation!$J$194:$L$217,Output_interface!I4703,Output_interface!H4703)</f>
        <v>0</v>
      </c>
      <c r="G4703" s="1">
        <f>VLOOKUP(A4703+1/48,Interface!$B$118:$D$483,3)</f>
        <v>2</v>
      </c>
      <c r="H4703" s="1">
        <f t="shared" si="411"/>
        <v>1</v>
      </c>
      <c r="I4703" s="1">
        <f t="shared" si="410"/>
        <v>12</v>
      </c>
    </row>
    <row r="4704" spans="1:9" x14ac:dyDescent="0.35">
      <c r="A4704" s="321">
        <f t="shared" si="413"/>
        <v>42199.499999988679</v>
      </c>
      <c r="B4704" s="303"/>
      <c r="C4704" s="303">
        <v>4669</v>
      </c>
      <c r="D4704" s="304">
        <f>INDEX(Method_calculation!$J$161:$L$184,Output_interface!I4704,Output_interface!H4704)</f>
        <v>0</v>
      </c>
      <c r="E4704" s="304">
        <f>INDEX(Method_calculation!$J$194:$L$217,Output_interface!I4704,Output_interface!H4704)</f>
        <v>0</v>
      </c>
      <c r="G4704" s="1">
        <f>VLOOKUP(A4704+1/48,Interface!$B$118:$D$483,3)</f>
        <v>2</v>
      </c>
      <c r="H4704" s="1">
        <f t="shared" si="411"/>
        <v>1</v>
      </c>
      <c r="I4704" s="1">
        <f t="shared" si="410"/>
        <v>13</v>
      </c>
    </row>
    <row r="4705" spans="1:9" x14ac:dyDescent="0.35">
      <c r="A4705" s="321">
        <f t="shared" si="413"/>
        <v>42199.541666655343</v>
      </c>
      <c r="B4705" s="303"/>
      <c r="C4705" s="303">
        <v>4670</v>
      </c>
      <c r="D4705" s="304">
        <f>INDEX(Method_calculation!$J$161:$L$184,Output_interface!I4705,Output_interface!H4705)</f>
        <v>0</v>
      </c>
      <c r="E4705" s="304">
        <f>INDEX(Method_calculation!$J$194:$L$217,Output_interface!I4705,Output_interface!H4705)</f>
        <v>0</v>
      </c>
      <c r="G4705" s="1">
        <f>VLOOKUP(A4705+1/48,Interface!$B$118:$D$483,3)</f>
        <v>2</v>
      </c>
      <c r="H4705" s="1">
        <f t="shared" si="411"/>
        <v>1</v>
      </c>
      <c r="I4705" s="1">
        <f t="shared" si="410"/>
        <v>14</v>
      </c>
    </row>
    <row r="4706" spans="1:9" x14ac:dyDescent="0.35">
      <c r="A4706" s="321">
        <f t="shared" si="413"/>
        <v>42199.583333322007</v>
      </c>
      <c r="B4706" s="303"/>
      <c r="C4706" s="303">
        <v>4671</v>
      </c>
      <c r="D4706" s="304">
        <f>INDEX(Method_calculation!$J$161:$L$184,Output_interface!I4706,Output_interface!H4706)</f>
        <v>0</v>
      </c>
      <c r="E4706" s="304">
        <f>INDEX(Method_calculation!$J$194:$L$217,Output_interface!I4706,Output_interface!H4706)</f>
        <v>0</v>
      </c>
      <c r="G4706" s="1">
        <f>VLOOKUP(A4706+1/48,Interface!$B$118:$D$483,3)</f>
        <v>2</v>
      </c>
      <c r="H4706" s="1">
        <f t="shared" si="411"/>
        <v>1</v>
      </c>
      <c r="I4706" s="1">
        <f t="shared" si="410"/>
        <v>15</v>
      </c>
    </row>
    <row r="4707" spans="1:9" x14ac:dyDescent="0.35">
      <c r="A4707" s="321">
        <f t="shared" si="413"/>
        <v>42199.624999988671</v>
      </c>
      <c r="B4707" s="303"/>
      <c r="C4707" s="303">
        <v>4672</v>
      </c>
      <c r="D4707" s="304">
        <f>INDEX(Method_calculation!$J$161:$L$184,Output_interface!I4707,Output_interface!H4707)</f>
        <v>0</v>
      </c>
      <c r="E4707" s="304">
        <f>INDEX(Method_calculation!$J$194:$L$217,Output_interface!I4707,Output_interface!H4707)</f>
        <v>0</v>
      </c>
      <c r="G4707" s="1">
        <f>VLOOKUP(A4707+1/48,Interface!$B$118:$D$483,3)</f>
        <v>2</v>
      </c>
      <c r="H4707" s="1">
        <f t="shared" si="411"/>
        <v>1</v>
      </c>
      <c r="I4707" s="1">
        <f t="shared" si="410"/>
        <v>16</v>
      </c>
    </row>
    <row r="4708" spans="1:9" x14ac:dyDescent="0.35">
      <c r="A4708" s="321">
        <f t="shared" si="413"/>
        <v>42199.666666655336</v>
      </c>
      <c r="B4708" s="303"/>
      <c r="C4708" s="303">
        <v>4673</v>
      </c>
      <c r="D4708" s="304">
        <f>INDEX(Method_calculation!$J$161:$L$184,Output_interface!I4708,Output_interface!H4708)</f>
        <v>0</v>
      </c>
      <c r="E4708" s="304">
        <f>INDEX(Method_calculation!$J$194:$L$217,Output_interface!I4708,Output_interface!H4708)</f>
        <v>0</v>
      </c>
      <c r="G4708" s="1">
        <f>VLOOKUP(A4708+1/48,Interface!$B$118:$D$483,3)</f>
        <v>2</v>
      </c>
      <c r="H4708" s="1">
        <f t="shared" si="411"/>
        <v>1</v>
      </c>
      <c r="I4708" s="1">
        <f t="shared" ref="I4708:I4771" si="415">MOD(C4708-1,24)+1</f>
        <v>17</v>
      </c>
    </row>
    <row r="4709" spans="1:9" x14ac:dyDescent="0.35">
      <c r="A4709" s="321">
        <f t="shared" si="413"/>
        <v>42199.708333322</v>
      </c>
      <c r="B4709" s="303"/>
      <c r="C4709" s="303">
        <v>4674</v>
      </c>
      <c r="D4709" s="304">
        <f>INDEX(Method_calculation!$J$161:$L$184,Output_interface!I4709,Output_interface!H4709)</f>
        <v>0</v>
      </c>
      <c r="E4709" s="304">
        <f>INDEX(Method_calculation!$J$194:$L$217,Output_interface!I4709,Output_interface!H4709)</f>
        <v>0</v>
      </c>
      <c r="G4709" s="1">
        <f>VLOOKUP(A4709+1/48,Interface!$B$118:$D$483,3)</f>
        <v>2</v>
      </c>
      <c r="H4709" s="1">
        <f t="shared" ref="H4709:H4772" si="416">IF(G4709=7,3,IF(G4709=6,2,1))</f>
        <v>1</v>
      </c>
      <c r="I4709" s="1">
        <f t="shared" si="415"/>
        <v>18</v>
      </c>
    </row>
    <row r="4710" spans="1:9" x14ac:dyDescent="0.35">
      <c r="A4710" s="321">
        <f t="shared" si="413"/>
        <v>42199.749999988664</v>
      </c>
      <c r="B4710" s="303"/>
      <c r="C4710" s="303">
        <v>4675</v>
      </c>
      <c r="D4710" s="304">
        <f>INDEX(Method_calculation!$J$161:$L$184,Output_interface!I4710,Output_interface!H4710)</f>
        <v>0</v>
      </c>
      <c r="E4710" s="304">
        <f>INDEX(Method_calculation!$J$194:$L$217,Output_interface!I4710,Output_interface!H4710)</f>
        <v>0</v>
      </c>
      <c r="G4710" s="1">
        <f>VLOOKUP(A4710+1/48,Interface!$B$118:$D$483,3)</f>
        <v>2</v>
      </c>
      <c r="H4710" s="1">
        <f t="shared" si="416"/>
        <v>1</v>
      </c>
      <c r="I4710" s="1">
        <f t="shared" si="415"/>
        <v>19</v>
      </c>
    </row>
    <row r="4711" spans="1:9" x14ac:dyDescent="0.35">
      <c r="A4711" s="321">
        <f t="shared" si="413"/>
        <v>42199.791666655328</v>
      </c>
      <c r="B4711" s="303"/>
      <c r="C4711" s="303">
        <v>4676</v>
      </c>
      <c r="D4711" s="304">
        <f>INDEX(Method_calculation!$J$161:$L$184,Output_interface!I4711,Output_interface!H4711)</f>
        <v>0</v>
      </c>
      <c r="E4711" s="304">
        <f>INDEX(Method_calculation!$J$194:$L$217,Output_interface!I4711,Output_interface!H4711)</f>
        <v>0</v>
      </c>
      <c r="G4711" s="1">
        <f>VLOOKUP(A4711+1/48,Interface!$B$118:$D$483,3)</f>
        <v>2</v>
      </c>
      <c r="H4711" s="1">
        <f t="shared" si="416"/>
        <v>1</v>
      </c>
      <c r="I4711" s="1">
        <f t="shared" si="415"/>
        <v>20</v>
      </c>
    </row>
    <row r="4712" spans="1:9" x14ac:dyDescent="0.35">
      <c r="A4712" s="321">
        <f t="shared" si="413"/>
        <v>42199.833333321993</v>
      </c>
      <c r="B4712" s="303"/>
      <c r="C4712" s="303">
        <v>4677</v>
      </c>
      <c r="D4712" s="304">
        <f>INDEX(Method_calculation!$J$161:$L$184,Output_interface!I4712,Output_interface!H4712)</f>
        <v>0</v>
      </c>
      <c r="E4712" s="304">
        <f>INDEX(Method_calculation!$J$194:$L$217,Output_interface!I4712,Output_interface!H4712)</f>
        <v>0</v>
      </c>
      <c r="G4712" s="1">
        <f>VLOOKUP(A4712+1/48,Interface!$B$118:$D$483,3)</f>
        <v>2</v>
      </c>
      <c r="H4712" s="1">
        <f t="shared" si="416"/>
        <v>1</v>
      </c>
      <c r="I4712" s="1">
        <f t="shared" si="415"/>
        <v>21</v>
      </c>
    </row>
    <row r="4713" spans="1:9" x14ac:dyDescent="0.35">
      <c r="A4713" s="321">
        <f t="shared" si="413"/>
        <v>42199.874999988657</v>
      </c>
      <c r="B4713" s="303"/>
      <c r="C4713" s="303">
        <v>4678</v>
      </c>
      <c r="D4713" s="304">
        <f>INDEX(Method_calculation!$J$161:$L$184,Output_interface!I4713,Output_interface!H4713)</f>
        <v>0</v>
      </c>
      <c r="E4713" s="304">
        <f>INDEX(Method_calculation!$J$194:$L$217,Output_interface!I4713,Output_interface!H4713)</f>
        <v>0</v>
      </c>
      <c r="G4713" s="1">
        <f>VLOOKUP(A4713+1/48,Interface!$B$118:$D$483,3)</f>
        <v>2</v>
      </c>
      <c r="H4713" s="1">
        <f t="shared" si="416"/>
        <v>1</v>
      </c>
      <c r="I4713" s="1">
        <f t="shared" si="415"/>
        <v>22</v>
      </c>
    </row>
    <row r="4714" spans="1:9" x14ac:dyDescent="0.35">
      <c r="A4714" s="321">
        <f t="shared" si="413"/>
        <v>42199.916666655321</v>
      </c>
      <c r="B4714" s="303"/>
      <c r="C4714" s="303">
        <v>4679</v>
      </c>
      <c r="D4714" s="304">
        <f>INDEX(Method_calculation!$J$161:$L$184,Output_interface!I4714,Output_interface!H4714)</f>
        <v>0</v>
      </c>
      <c r="E4714" s="304">
        <f>INDEX(Method_calculation!$J$194:$L$217,Output_interface!I4714,Output_interface!H4714)</f>
        <v>0</v>
      </c>
      <c r="G4714" s="1">
        <f>VLOOKUP(A4714+1/48,Interface!$B$118:$D$483,3)</f>
        <v>2</v>
      </c>
      <c r="H4714" s="1">
        <f t="shared" si="416"/>
        <v>1</v>
      </c>
      <c r="I4714" s="1">
        <f t="shared" si="415"/>
        <v>23</v>
      </c>
    </row>
    <row r="4715" spans="1:9" x14ac:dyDescent="0.35">
      <c r="A4715" s="322">
        <f t="shared" si="413"/>
        <v>42199.958333321985</v>
      </c>
      <c r="B4715" s="306"/>
      <c r="C4715" s="306">
        <v>4680</v>
      </c>
      <c r="D4715" s="307">
        <f>INDEX(Method_calculation!$J$161:$L$184,Output_interface!I4715,Output_interface!H4715)</f>
        <v>0</v>
      </c>
      <c r="E4715" s="307">
        <f>INDEX(Method_calculation!$J$194:$L$217,Output_interface!I4715,Output_interface!H4715)</f>
        <v>0</v>
      </c>
      <c r="G4715" s="1">
        <f>VLOOKUP(A4715+1/48,Interface!$B$118:$D$483,3)</f>
        <v>2</v>
      </c>
      <c r="H4715" s="1">
        <f t="shared" si="416"/>
        <v>1</v>
      </c>
      <c r="I4715" s="1">
        <f t="shared" si="415"/>
        <v>24</v>
      </c>
    </row>
    <row r="4716" spans="1:9" x14ac:dyDescent="0.35">
      <c r="A4716" s="299">
        <f t="shared" si="413"/>
        <v>42199.99999998865</v>
      </c>
      <c r="B4716" s="300" t="str">
        <f t="shared" ref="B4716" si="417">INDEX($H$27:$H$29,H4716)</f>
        <v>Workday</v>
      </c>
      <c r="C4716" s="300">
        <v>4681</v>
      </c>
      <c r="D4716" s="301">
        <f>INDEX(Method_calculation!$J$161:$L$184,Output_interface!I4716,Output_interface!H4716)</f>
        <v>0</v>
      </c>
      <c r="E4716" s="301">
        <f>INDEX(Method_calculation!$J$194:$L$217,Output_interface!I4716,Output_interface!H4716)</f>
        <v>0</v>
      </c>
      <c r="G4716" s="1">
        <f>VLOOKUP(A4716+1/48,Interface!$B$118:$D$483,3)</f>
        <v>3</v>
      </c>
      <c r="H4716" s="1">
        <f t="shared" si="416"/>
        <v>1</v>
      </c>
      <c r="I4716" s="1">
        <f t="shared" si="415"/>
        <v>1</v>
      </c>
    </row>
    <row r="4717" spans="1:9" x14ac:dyDescent="0.35">
      <c r="A4717" s="321">
        <f t="shared" si="413"/>
        <v>42200.041666655314</v>
      </c>
      <c r="B4717" s="303"/>
      <c r="C4717" s="303">
        <v>4682</v>
      </c>
      <c r="D4717" s="304">
        <f>INDEX(Method_calculation!$J$161:$L$184,Output_interface!I4717,Output_interface!H4717)</f>
        <v>0</v>
      </c>
      <c r="E4717" s="304">
        <f>INDEX(Method_calculation!$J$194:$L$217,Output_interface!I4717,Output_interface!H4717)</f>
        <v>0</v>
      </c>
      <c r="G4717" s="1">
        <f>VLOOKUP(A4717+1/48,Interface!$B$118:$D$483,3)</f>
        <v>3</v>
      </c>
      <c r="H4717" s="1">
        <f t="shared" si="416"/>
        <v>1</v>
      </c>
      <c r="I4717" s="1">
        <f t="shared" si="415"/>
        <v>2</v>
      </c>
    </row>
    <row r="4718" spans="1:9" x14ac:dyDescent="0.35">
      <c r="A4718" s="321">
        <f t="shared" si="413"/>
        <v>42200.083333321978</v>
      </c>
      <c r="B4718" s="303"/>
      <c r="C4718" s="303">
        <v>4683</v>
      </c>
      <c r="D4718" s="304">
        <f>INDEX(Method_calculation!$J$161:$L$184,Output_interface!I4718,Output_interface!H4718)</f>
        <v>0</v>
      </c>
      <c r="E4718" s="304">
        <f>INDEX(Method_calculation!$J$194:$L$217,Output_interface!I4718,Output_interface!H4718)</f>
        <v>0</v>
      </c>
      <c r="G4718" s="1">
        <f>VLOOKUP(A4718+1/48,Interface!$B$118:$D$483,3)</f>
        <v>3</v>
      </c>
      <c r="H4718" s="1">
        <f t="shared" si="416"/>
        <v>1</v>
      </c>
      <c r="I4718" s="1">
        <f t="shared" si="415"/>
        <v>3</v>
      </c>
    </row>
    <row r="4719" spans="1:9" x14ac:dyDescent="0.35">
      <c r="A4719" s="321">
        <f t="shared" si="413"/>
        <v>42200.124999988642</v>
      </c>
      <c r="B4719" s="303"/>
      <c r="C4719" s="303">
        <v>4684</v>
      </c>
      <c r="D4719" s="304">
        <f>INDEX(Method_calculation!$J$161:$L$184,Output_interface!I4719,Output_interface!H4719)</f>
        <v>0</v>
      </c>
      <c r="E4719" s="304">
        <f>INDEX(Method_calculation!$J$194:$L$217,Output_interface!I4719,Output_interface!H4719)</f>
        <v>0</v>
      </c>
      <c r="G4719" s="1">
        <f>VLOOKUP(A4719+1/48,Interface!$B$118:$D$483,3)</f>
        <v>3</v>
      </c>
      <c r="H4719" s="1">
        <f t="shared" si="416"/>
        <v>1</v>
      </c>
      <c r="I4719" s="1">
        <f t="shared" si="415"/>
        <v>4</v>
      </c>
    </row>
    <row r="4720" spans="1:9" x14ac:dyDescent="0.35">
      <c r="A4720" s="321">
        <f t="shared" si="413"/>
        <v>42200.166666655306</v>
      </c>
      <c r="B4720" s="303"/>
      <c r="C4720" s="303">
        <v>4685</v>
      </c>
      <c r="D4720" s="304">
        <f>INDEX(Method_calculation!$J$161:$L$184,Output_interface!I4720,Output_interface!H4720)</f>
        <v>0</v>
      </c>
      <c r="E4720" s="304">
        <f>INDEX(Method_calculation!$J$194:$L$217,Output_interface!I4720,Output_interface!H4720)</f>
        <v>0</v>
      </c>
      <c r="G4720" s="1">
        <f>VLOOKUP(A4720+1/48,Interface!$B$118:$D$483,3)</f>
        <v>3</v>
      </c>
      <c r="H4720" s="1">
        <f t="shared" si="416"/>
        <v>1</v>
      </c>
      <c r="I4720" s="1">
        <f t="shared" si="415"/>
        <v>5</v>
      </c>
    </row>
    <row r="4721" spans="1:9" x14ac:dyDescent="0.35">
      <c r="A4721" s="321">
        <f t="shared" si="413"/>
        <v>42200.208333321971</v>
      </c>
      <c r="B4721" s="303"/>
      <c r="C4721" s="303">
        <v>4686</v>
      </c>
      <c r="D4721" s="304">
        <f>INDEX(Method_calculation!$J$161:$L$184,Output_interface!I4721,Output_interface!H4721)</f>
        <v>0</v>
      </c>
      <c r="E4721" s="304">
        <f>INDEX(Method_calculation!$J$194:$L$217,Output_interface!I4721,Output_interface!H4721)</f>
        <v>0</v>
      </c>
      <c r="G4721" s="1">
        <f>VLOOKUP(A4721+1/48,Interface!$B$118:$D$483,3)</f>
        <v>3</v>
      </c>
      <c r="H4721" s="1">
        <f t="shared" si="416"/>
        <v>1</v>
      </c>
      <c r="I4721" s="1">
        <f t="shared" si="415"/>
        <v>6</v>
      </c>
    </row>
    <row r="4722" spans="1:9" x14ac:dyDescent="0.35">
      <c r="A4722" s="321">
        <f t="shared" si="413"/>
        <v>42200.249999988635</v>
      </c>
      <c r="B4722" s="303"/>
      <c r="C4722" s="303">
        <v>4687</v>
      </c>
      <c r="D4722" s="304">
        <f>INDEX(Method_calculation!$J$161:$L$184,Output_interface!I4722,Output_interface!H4722)</f>
        <v>0</v>
      </c>
      <c r="E4722" s="304">
        <f>INDEX(Method_calculation!$J$194:$L$217,Output_interface!I4722,Output_interface!H4722)</f>
        <v>0</v>
      </c>
      <c r="G4722" s="1">
        <f>VLOOKUP(A4722+1/48,Interface!$B$118:$D$483,3)</f>
        <v>3</v>
      </c>
      <c r="H4722" s="1">
        <f t="shared" si="416"/>
        <v>1</v>
      </c>
      <c r="I4722" s="1">
        <f t="shared" si="415"/>
        <v>7</v>
      </c>
    </row>
    <row r="4723" spans="1:9" x14ac:dyDescent="0.35">
      <c r="A4723" s="321">
        <f t="shared" si="413"/>
        <v>42200.291666655299</v>
      </c>
      <c r="B4723" s="303"/>
      <c r="C4723" s="303">
        <v>4688</v>
      </c>
      <c r="D4723" s="304">
        <f>INDEX(Method_calculation!$J$161:$L$184,Output_interface!I4723,Output_interface!H4723)</f>
        <v>0</v>
      </c>
      <c r="E4723" s="304">
        <f>INDEX(Method_calculation!$J$194:$L$217,Output_interface!I4723,Output_interface!H4723)</f>
        <v>0</v>
      </c>
      <c r="G4723" s="1">
        <f>VLOOKUP(A4723+1/48,Interface!$B$118:$D$483,3)</f>
        <v>3</v>
      </c>
      <c r="H4723" s="1">
        <f t="shared" si="416"/>
        <v>1</v>
      </c>
      <c r="I4723" s="1">
        <f t="shared" si="415"/>
        <v>8</v>
      </c>
    </row>
    <row r="4724" spans="1:9" x14ac:dyDescent="0.35">
      <c r="A4724" s="321">
        <f t="shared" si="413"/>
        <v>42200.333333321963</v>
      </c>
      <c r="B4724" s="303"/>
      <c r="C4724" s="303">
        <v>4689</v>
      </c>
      <c r="D4724" s="304">
        <f>INDEX(Method_calculation!$J$161:$L$184,Output_interface!I4724,Output_interface!H4724)</f>
        <v>0</v>
      </c>
      <c r="E4724" s="304">
        <f>INDEX(Method_calculation!$J$194:$L$217,Output_interface!I4724,Output_interface!H4724)</f>
        <v>0</v>
      </c>
      <c r="G4724" s="1">
        <f>VLOOKUP(A4724+1/48,Interface!$B$118:$D$483,3)</f>
        <v>3</v>
      </c>
      <c r="H4724" s="1">
        <f t="shared" si="416"/>
        <v>1</v>
      </c>
      <c r="I4724" s="1">
        <f t="shared" si="415"/>
        <v>9</v>
      </c>
    </row>
    <row r="4725" spans="1:9" x14ac:dyDescent="0.35">
      <c r="A4725" s="321">
        <f t="shared" si="413"/>
        <v>42200.374999988628</v>
      </c>
      <c r="B4725" s="303"/>
      <c r="C4725" s="303">
        <v>4690</v>
      </c>
      <c r="D4725" s="304">
        <f>INDEX(Method_calculation!$J$161:$L$184,Output_interface!I4725,Output_interface!H4725)</f>
        <v>0</v>
      </c>
      <c r="E4725" s="304">
        <f>INDEX(Method_calculation!$J$194:$L$217,Output_interface!I4725,Output_interface!H4725)</f>
        <v>0</v>
      </c>
      <c r="G4725" s="1">
        <f>VLOOKUP(A4725+1/48,Interface!$B$118:$D$483,3)</f>
        <v>3</v>
      </c>
      <c r="H4725" s="1">
        <f t="shared" si="416"/>
        <v>1</v>
      </c>
      <c r="I4725" s="1">
        <f t="shared" si="415"/>
        <v>10</v>
      </c>
    </row>
    <row r="4726" spans="1:9" x14ac:dyDescent="0.35">
      <c r="A4726" s="321">
        <f t="shared" si="413"/>
        <v>42200.416666655292</v>
      </c>
      <c r="B4726" s="303"/>
      <c r="C4726" s="303">
        <v>4691</v>
      </c>
      <c r="D4726" s="304">
        <f>INDEX(Method_calculation!$J$161:$L$184,Output_interface!I4726,Output_interface!H4726)</f>
        <v>0</v>
      </c>
      <c r="E4726" s="304">
        <f>INDEX(Method_calculation!$J$194:$L$217,Output_interface!I4726,Output_interface!H4726)</f>
        <v>0</v>
      </c>
      <c r="G4726" s="1">
        <f>VLOOKUP(A4726+1/48,Interface!$B$118:$D$483,3)</f>
        <v>3</v>
      </c>
      <c r="H4726" s="1">
        <f t="shared" si="416"/>
        <v>1</v>
      </c>
      <c r="I4726" s="1">
        <f t="shared" si="415"/>
        <v>11</v>
      </c>
    </row>
    <row r="4727" spans="1:9" x14ac:dyDescent="0.35">
      <c r="A4727" s="321">
        <f t="shared" si="413"/>
        <v>42200.458333321956</v>
      </c>
      <c r="B4727" s="303"/>
      <c r="C4727" s="303">
        <v>4692</v>
      </c>
      <c r="D4727" s="304">
        <f>INDEX(Method_calculation!$J$161:$L$184,Output_interface!I4727,Output_interface!H4727)</f>
        <v>0</v>
      </c>
      <c r="E4727" s="304">
        <f>INDEX(Method_calculation!$J$194:$L$217,Output_interface!I4727,Output_interface!H4727)</f>
        <v>0</v>
      </c>
      <c r="G4727" s="1">
        <f>VLOOKUP(A4727+1/48,Interface!$B$118:$D$483,3)</f>
        <v>3</v>
      </c>
      <c r="H4727" s="1">
        <f t="shared" si="416"/>
        <v>1</v>
      </c>
      <c r="I4727" s="1">
        <f t="shared" si="415"/>
        <v>12</v>
      </c>
    </row>
    <row r="4728" spans="1:9" x14ac:dyDescent="0.35">
      <c r="A4728" s="321">
        <f t="shared" si="413"/>
        <v>42200.49999998862</v>
      </c>
      <c r="B4728" s="303"/>
      <c r="C4728" s="303">
        <v>4693</v>
      </c>
      <c r="D4728" s="304">
        <f>INDEX(Method_calculation!$J$161:$L$184,Output_interface!I4728,Output_interface!H4728)</f>
        <v>0</v>
      </c>
      <c r="E4728" s="304">
        <f>INDEX(Method_calculation!$J$194:$L$217,Output_interface!I4728,Output_interface!H4728)</f>
        <v>0</v>
      </c>
      <c r="G4728" s="1">
        <f>VLOOKUP(A4728+1/48,Interface!$B$118:$D$483,3)</f>
        <v>3</v>
      </c>
      <c r="H4728" s="1">
        <f t="shared" si="416"/>
        <v>1</v>
      </c>
      <c r="I4728" s="1">
        <f t="shared" si="415"/>
        <v>13</v>
      </c>
    </row>
    <row r="4729" spans="1:9" x14ac:dyDescent="0.35">
      <c r="A4729" s="321">
        <f t="shared" si="413"/>
        <v>42200.541666655285</v>
      </c>
      <c r="B4729" s="303"/>
      <c r="C4729" s="303">
        <v>4694</v>
      </c>
      <c r="D4729" s="304">
        <f>INDEX(Method_calculation!$J$161:$L$184,Output_interface!I4729,Output_interface!H4729)</f>
        <v>0</v>
      </c>
      <c r="E4729" s="304">
        <f>INDEX(Method_calculation!$J$194:$L$217,Output_interface!I4729,Output_interface!H4729)</f>
        <v>0</v>
      </c>
      <c r="G4729" s="1">
        <f>VLOOKUP(A4729+1/48,Interface!$B$118:$D$483,3)</f>
        <v>3</v>
      </c>
      <c r="H4729" s="1">
        <f t="shared" si="416"/>
        <v>1</v>
      </c>
      <c r="I4729" s="1">
        <f t="shared" si="415"/>
        <v>14</v>
      </c>
    </row>
    <row r="4730" spans="1:9" x14ac:dyDescent="0.35">
      <c r="A4730" s="321">
        <f t="shared" si="413"/>
        <v>42200.583333321949</v>
      </c>
      <c r="B4730" s="303"/>
      <c r="C4730" s="303">
        <v>4695</v>
      </c>
      <c r="D4730" s="304">
        <f>INDEX(Method_calculation!$J$161:$L$184,Output_interface!I4730,Output_interface!H4730)</f>
        <v>0</v>
      </c>
      <c r="E4730" s="304">
        <f>INDEX(Method_calculation!$J$194:$L$217,Output_interface!I4730,Output_interface!H4730)</f>
        <v>0</v>
      </c>
      <c r="G4730" s="1">
        <f>VLOOKUP(A4730+1/48,Interface!$B$118:$D$483,3)</f>
        <v>3</v>
      </c>
      <c r="H4730" s="1">
        <f t="shared" si="416"/>
        <v>1</v>
      </c>
      <c r="I4730" s="1">
        <f t="shared" si="415"/>
        <v>15</v>
      </c>
    </row>
    <row r="4731" spans="1:9" x14ac:dyDescent="0.35">
      <c r="A4731" s="321">
        <f t="shared" si="413"/>
        <v>42200.624999988613</v>
      </c>
      <c r="B4731" s="303"/>
      <c r="C4731" s="303">
        <v>4696</v>
      </c>
      <c r="D4731" s="304">
        <f>INDEX(Method_calculation!$J$161:$L$184,Output_interface!I4731,Output_interface!H4731)</f>
        <v>0</v>
      </c>
      <c r="E4731" s="304">
        <f>INDEX(Method_calculation!$J$194:$L$217,Output_interface!I4731,Output_interface!H4731)</f>
        <v>0</v>
      </c>
      <c r="G4731" s="1">
        <f>VLOOKUP(A4731+1/48,Interface!$B$118:$D$483,3)</f>
        <v>3</v>
      </c>
      <c r="H4731" s="1">
        <f t="shared" si="416"/>
        <v>1</v>
      </c>
      <c r="I4731" s="1">
        <f t="shared" si="415"/>
        <v>16</v>
      </c>
    </row>
    <row r="4732" spans="1:9" x14ac:dyDescent="0.35">
      <c r="A4732" s="321">
        <f t="shared" si="413"/>
        <v>42200.666666655277</v>
      </c>
      <c r="B4732" s="303"/>
      <c r="C4732" s="303">
        <v>4697</v>
      </c>
      <c r="D4732" s="304">
        <f>INDEX(Method_calculation!$J$161:$L$184,Output_interface!I4732,Output_interface!H4732)</f>
        <v>0</v>
      </c>
      <c r="E4732" s="304">
        <f>INDEX(Method_calculation!$J$194:$L$217,Output_interface!I4732,Output_interface!H4732)</f>
        <v>0</v>
      </c>
      <c r="G4732" s="1">
        <f>VLOOKUP(A4732+1/48,Interface!$B$118:$D$483,3)</f>
        <v>3</v>
      </c>
      <c r="H4732" s="1">
        <f t="shared" si="416"/>
        <v>1</v>
      </c>
      <c r="I4732" s="1">
        <f t="shared" si="415"/>
        <v>17</v>
      </c>
    </row>
    <row r="4733" spans="1:9" x14ac:dyDescent="0.35">
      <c r="A4733" s="321">
        <f t="shared" si="413"/>
        <v>42200.708333321942</v>
      </c>
      <c r="B4733" s="303"/>
      <c r="C4733" s="303">
        <v>4698</v>
      </c>
      <c r="D4733" s="304">
        <f>INDEX(Method_calculation!$J$161:$L$184,Output_interface!I4733,Output_interface!H4733)</f>
        <v>0</v>
      </c>
      <c r="E4733" s="304">
        <f>INDEX(Method_calculation!$J$194:$L$217,Output_interface!I4733,Output_interface!H4733)</f>
        <v>0</v>
      </c>
      <c r="G4733" s="1">
        <f>VLOOKUP(A4733+1/48,Interface!$B$118:$D$483,3)</f>
        <v>3</v>
      </c>
      <c r="H4733" s="1">
        <f t="shared" si="416"/>
        <v>1</v>
      </c>
      <c r="I4733" s="1">
        <f t="shared" si="415"/>
        <v>18</v>
      </c>
    </row>
    <row r="4734" spans="1:9" x14ac:dyDescent="0.35">
      <c r="A4734" s="321">
        <f t="shared" si="413"/>
        <v>42200.749999988606</v>
      </c>
      <c r="B4734" s="303"/>
      <c r="C4734" s="303">
        <v>4699</v>
      </c>
      <c r="D4734" s="304">
        <f>INDEX(Method_calculation!$J$161:$L$184,Output_interface!I4734,Output_interface!H4734)</f>
        <v>0</v>
      </c>
      <c r="E4734" s="304">
        <f>INDEX(Method_calculation!$J$194:$L$217,Output_interface!I4734,Output_interface!H4734)</f>
        <v>0</v>
      </c>
      <c r="G4734" s="1">
        <f>VLOOKUP(A4734+1/48,Interface!$B$118:$D$483,3)</f>
        <v>3</v>
      </c>
      <c r="H4734" s="1">
        <f t="shared" si="416"/>
        <v>1</v>
      </c>
      <c r="I4734" s="1">
        <f t="shared" si="415"/>
        <v>19</v>
      </c>
    </row>
    <row r="4735" spans="1:9" x14ac:dyDescent="0.35">
      <c r="A4735" s="321">
        <f t="shared" si="413"/>
        <v>42200.79166665527</v>
      </c>
      <c r="B4735" s="303"/>
      <c r="C4735" s="303">
        <v>4700</v>
      </c>
      <c r="D4735" s="304">
        <f>INDEX(Method_calculation!$J$161:$L$184,Output_interface!I4735,Output_interface!H4735)</f>
        <v>0</v>
      </c>
      <c r="E4735" s="304">
        <f>INDEX(Method_calculation!$J$194:$L$217,Output_interface!I4735,Output_interface!H4735)</f>
        <v>0</v>
      </c>
      <c r="G4735" s="1">
        <f>VLOOKUP(A4735+1/48,Interface!$B$118:$D$483,3)</f>
        <v>3</v>
      </c>
      <c r="H4735" s="1">
        <f t="shared" si="416"/>
        <v>1</v>
      </c>
      <c r="I4735" s="1">
        <f t="shared" si="415"/>
        <v>20</v>
      </c>
    </row>
    <row r="4736" spans="1:9" x14ac:dyDescent="0.35">
      <c r="A4736" s="321">
        <f t="shared" si="413"/>
        <v>42200.833333321934</v>
      </c>
      <c r="B4736" s="303"/>
      <c r="C4736" s="303">
        <v>4701</v>
      </c>
      <c r="D4736" s="304">
        <f>INDEX(Method_calculation!$J$161:$L$184,Output_interface!I4736,Output_interface!H4736)</f>
        <v>0</v>
      </c>
      <c r="E4736" s="304">
        <f>INDEX(Method_calculation!$J$194:$L$217,Output_interface!I4736,Output_interface!H4736)</f>
        <v>0</v>
      </c>
      <c r="G4736" s="1">
        <f>VLOOKUP(A4736+1/48,Interface!$B$118:$D$483,3)</f>
        <v>3</v>
      </c>
      <c r="H4736" s="1">
        <f t="shared" si="416"/>
        <v>1</v>
      </c>
      <c r="I4736" s="1">
        <f t="shared" si="415"/>
        <v>21</v>
      </c>
    </row>
    <row r="4737" spans="1:9" x14ac:dyDescent="0.35">
      <c r="A4737" s="321">
        <f t="shared" si="413"/>
        <v>42200.874999988599</v>
      </c>
      <c r="B4737" s="303"/>
      <c r="C4737" s="303">
        <v>4702</v>
      </c>
      <c r="D4737" s="304">
        <f>INDEX(Method_calculation!$J$161:$L$184,Output_interface!I4737,Output_interface!H4737)</f>
        <v>0</v>
      </c>
      <c r="E4737" s="304">
        <f>INDEX(Method_calculation!$J$194:$L$217,Output_interface!I4737,Output_interface!H4737)</f>
        <v>0</v>
      </c>
      <c r="G4737" s="1">
        <f>VLOOKUP(A4737+1/48,Interface!$B$118:$D$483,3)</f>
        <v>3</v>
      </c>
      <c r="H4737" s="1">
        <f t="shared" si="416"/>
        <v>1</v>
      </c>
      <c r="I4737" s="1">
        <f t="shared" si="415"/>
        <v>22</v>
      </c>
    </row>
    <row r="4738" spans="1:9" x14ac:dyDescent="0.35">
      <c r="A4738" s="321">
        <f t="shared" si="413"/>
        <v>42200.916666655263</v>
      </c>
      <c r="B4738" s="303"/>
      <c r="C4738" s="303">
        <v>4703</v>
      </c>
      <c r="D4738" s="304">
        <f>INDEX(Method_calculation!$J$161:$L$184,Output_interface!I4738,Output_interface!H4738)</f>
        <v>0</v>
      </c>
      <c r="E4738" s="304">
        <f>INDEX(Method_calculation!$J$194:$L$217,Output_interface!I4738,Output_interface!H4738)</f>
        <v>0</v>
      </c>
      <c r="G4738" s="1">
        <f>VLOOKUP(A4738+1/48,Interface!$B$118:$D$483,3)</f>
        <v>3</v>
      </c>
      <c r="H4738" s="1">
        <f t="shared" si="416"/>
        <v>1</v>
      </c>
      <c r="I4738" s="1">
        <f t="shared" si="415"/>
        <v>23</v>
      </c>
    </row>
    <row r="4739" spans="1:9" x14ac:dyDescent="0.35">
      <c r="A4739" s="322">
        <f t="shared" si="413"/>
        <v>42200.958333321927</v>
      </c>
      <c r="B4739" s="306"/>
      <c r="C4739" s="306">
        <v>4704</v>
      </c>
      <c r="D4739" s="307">
        <f>INDEX(Method_calculation!$J$161:$L$184,Output_interface!I4739,Output_interface!H4739)</f>
        <v>0</v>
      </c>
      <c r="E4739" s="307">
        <f>INDEX(Method_calculation!$J$194:$L$217,Output_interface!I4739,Output_interface!H4739)</f>
        <v>0</v>
      </c>
      <c r="G4739" s="1">
        <f>VLOOKUP(A4739+1/48,Interface!$B$118:$D$483,3)</f>
        <v>3</v>
      </c>
      <c r="H4739" s="1">
        <f t="shared" si="416"/>
        <v>1</v>
      </c>
      <c r="I4739" s="1">
        <f t="shared" si="415"/>
        <v>24</v>
      </c>
    </row>
    <row r="4740" spans="1:9" x14ac:dyDescent="0.35">
      <c r="A4740" s="299">
        <f t="shared" si="413"/>
        <v>42200.999999988591</v>
      </c>
      <c r="B4740" s="300" t="str">
        <f t="shared" ref="B4740" si="418">INDEX($H$27:$H$29,H4740)</f>
        <v>Workday</v>
      </c>
      <c r="C4740" s="300">
        <v>4705</v>
      </c>
      <c r="D4740" s="301">
        <f>INDEX(Method_calculation!$J$161:$L$184,Output_interface!I4740,Output_interface!H4740)</f>
        <v>0</v>
      </c>
      <c r="E4740" s="301">
        <f>INDEX(Method_calculation!$J$194:$L$217,Output_interface!I4740,Output_interface!H4740)</f>
        <v>0</v>
      </c>
      <c r="G4740" s="1">
        <f>VLOOKUP(A4740+1/48,Interface!$B$118:$D$483,3)</f>
        <v>4</v>
      </c>
      <c r="H4740" s="1">
        <f t="shared" si="416"/>
        <v>1</v>
      </c>
      <c r="I4740" s="1">
        <f t="shared" si="415"/>
        <v>1</v>
      </c>
    </row>
    <row r="4741" spans="1:9" x14ac:dyDescent="0.35">
      <c r="A4741" s="321">
        <f t="shared" si="413"/>
        <v>42201.041666655256</v>
      </c>
      <c r="B4741" s="303"/>
      <c r="C4741" s="303">
        <v>4706</v>
      </c>
      <c r="D4741" s="304">
        <f>INDEX(Method_calculation!$J$161:$L$184,Output_interface!I4741,Output_interface!H4741)</f>
        <v>0</v>
      </c>
      <c r="E4741" s="304">
        <f>INDEX(Method_calculation!$J$194:$L$217,Output_interface!I4741,Output_interface!H4741)</f>
        <v>0</v>
      </c>
      <c r="G4741" s="1">
        <f>VLOOKUP(A4741+1/48,Interface!$B$118:$D$483,3)</f>
        <v>4</v>
      </c>
      <c r="H4741" s="1">
        <f t="shared" si="416"/>
        <v>1</v>
      </c>
      <c r="I4741" s="1">
        <f t="shared" si="415"/>
        <v>2</v>
      </c>
    </row>
    <row r="4742" spans="1:9" x14ac:dyDescent="0.35">
      <c r="A4742" s="321">
        <f t="shared" si="413"/>
        <v>42201.08333332192</v>
      </c>
      <c r="B4742" s="303"/>
      <c r="C4742" s="303">
        <v>4707</v>
      </c>
      <c r="D4742" s="304">
        <f>INDEX(Method_calculation!$J$161:$L$184,Output_interface!I4742,Output_interface!H4742)</f>
        <v>0</v>
      </c>
      <c r="E4742" s="304">
        <f>INDEX(Method_calculation!$J$194:$L$217,Output_interface!I4742,Output_interface!H4742)</f>
        <v>0</v>
      </c>
      <c r="G4742" s="1">
        <f>VLOOKUP(A4742+1/48,Interface!$B$118:$D$483,3)</f>
        <v>4</v>
      </c>
      <c r="H4742" s="1">
        <f t="shared" si="416"/>
        <v>1</v>
      </c>
      <c r="I4742" s="1">
        <f t="shared" si="415"/>
        <v>3</v>
      </c>
    </row>
    <row r="4743" spans="1:9" x14ac:dyDescent="0.35">
      <c r="A4743" s="321">
        <f t="shared" si="413"/>
        <v>42201.124999988584</v>
      </c>
      <c r="B4743" s="303"/>
      <c r="C4743" s="303">
        <v>4708</v>
      </c>
      <c r="D4743" s="304">
        <f>INDEX(Method_calculation!$J$161:$L$184,Output_interface!I4743,Output_interface!H4743)</f>
        <v>0</v>
      </c>
      <c r="E4743" s="304">
        <f>INDEX(Method_calculation!$J$194:$L$217,Output_interface!I4743,Output_interface!H4743)</f>
        <v>0</v>
      </c>
      <c r="G4743" s="1">
        <f>VLOOKUP(A4743+1/48,Interface!$B$118:$D$483,3)</f>
        <v>4</v>
      </c>
      <c r="H4743" s="1">
        <f t="shared" si="416"/>
        <v>1</v>
      </c>
      <c r="I4743" s="1">
        <f t="shared" si="415"/>
        <v>4</v>
      </c>
    </row>
    <row r="4744" spans="1:9" x14ac:dyDescent="0.35">
      <c r="A4744" s="321">
        <f t="shared" si="413"/>
        <v>42201.166666655248</v>
      </c>
      <c r="B4744" s="303"/>
      <c r="C4744" s="303">
        <v>4709</v>
      </c>
      <c r="D4744" s="304">
        <f>INDEX(Method_calculation!$J$161:$L$184,Output_interface!I4744,Output_interface!H4744)</f>
        <v>0</v>
      </c>
      <c r="E4744" s="304">
        <f>INDEX(Method_calculation!$J$194:$L$217,Output_interface!I4744,Output_interface!H4744)</f>
        <v>0</v>
      </c>
      <c r="G4744" s="1">
        <f>VLOOKUP(A4744+1/48,Interface!$B$118:$D$483,3)</f>
        <v>4</v>
      </c>
      <c r="H4744" s="1">
        <f t="shared" si="416"/>
        <v>1</v>
      </c>
      <c r="I4744" s="1">
        <f t="shared" si="415"/>
        <v>5</v>
      </c>
    </row>
    <row r="4745" spans="1:9" x14ac:dyDescent="0.35">
      <c r="A4745" s="321">
        <f t="shared" si="413"/>
        <v>42201.208333321913</v>
      </c>
      <c r="B4745" s="303"/>
      <c r="C4745" s="303">
        <v>4710</v>
      </c>
      <c r="D4745" s="304">
        <f>INDEX(Method_calculation!$J$161:$L$184,Output_interface!I4745,Output_interface!H4745)</f>
        <v>0</v>
      </c>
      <c r="E4745" s="304">
        <f>INDEX(Method_calculation!$J$194:$L$217,Output_interface!I4745,Output_interface!H4745)</f>
        <v>0</v>
      </c>
      <c r="G4745" s="1">
        <f>VLOOKUP(A4745+1/48,Interface!$B$118:$D$483,3)</f>
        <v>4</v>
      </c>
      <c r="H4745" s="1">
        <f t="shared" si="416"/>
        <v>1</v>
      </c>
      <c r="I4745" s="1">
        <f t="shared" si="415"/>
        <v>6</v>
      </c>
    </row>
    <row r="4746" spans="1:9" x14ac:dyDescent="0.35">
      <c r="A4746" s="321">
        <f t="shared" si="413"/>
        <v>42201.249999988577</v>
      </c>
      <c r="B4746" s="303"/>
      <c r="C4746" s="303">
        <v>4711</v>
      </c>
      <c r="D4746" s="304">
        <f>INDEX(Method_calculation!$J$161:$L$184,Output_interface!I4746,Output_interface!H4746)</f>
        <v>0</v>
      </c>
      <c r="E4746" s="304">
        <f>INDEX(Method_calculation!$J$194:$L$217,Output_interface!I4746,Output_interface!H4746)</f>
        <v>0</v>
      </c>
      <c r="G4746" s="1">
        <f>VLOOKUP(A4746+1/48,Interface!$B$118:$D$483,3)</f>
        <v>4</v>
      </c>
      <c r="H4746" s="1">
        <f t="shared" si="416"/>
        <v>1</v>
      </c>
      <c r="I4746" s="1">
        <f t="shared" si="415"/>
        <v>7</v>
      </c>
    </row>
    <row r="4747" spans="1:9" x14ac:dyDescent="0.35">
      <c r="A4747" s="321">
        <f t="shared" si="413"/>
        <v>42201.291666655241</v>
      </c>
      <c r="B4747" s="303"/>
      <c r="C4747" s="303">
        <v>4712</v>
      </c>
      <c r="D4747" s="304">
        <f>INDEX(Method_calculation!$J$161:$L$184,Output_interface!I4747,Output_interface!H4747)</f>
        <v>0</v>
      </c>
      <c r="E4747" s="304">
        <f>INDEX(Method_calculation!$J$194:$L$217,Output_interface!I4747,Output_interface!H4747)</f>
        <v>0</v>
      </c>
      <c r="G4747" s="1">
        <f>VLOOKUP(A4747+1/48,Interface!$B$118:$D$483,3)</f>
        <v>4</v>
      </c>
      <c r="H4747" s="1">
        <f t="shared" si="416"/>
        <v>1</v>
      </c>
      <c r="I4747" s="1">
        <f t="shared" si="415"/>
        <v>8</v>
      </c>
    </row>
    <row r="4748" spans="1:9" x14ac:dyDescent="0.35">
      <c r="A4748" s="321">
        <f t="shared" si="413"/>
        <v>42201.333333321905</v>
      </c>
      <c r="B4748" s="303"/>
      <c r="C4748" s="303">
        <v>4713</v>
      </c>
      <c r="D4748" s="304">
        <f>INDEX(Method_calculation!$J$161:$L$184,Output_interface!I4748,Output_interface!H4748)</f>
        <v>0</v>
      </c>
      <c r="E4748" s="304">
        <f>INDEX(Method_calculation!$J$194:$L$217,Output_interface!I4748,Output_interface!H4748)</f>
        <v>0</v>
      </c>
      <c r="G4748" s="1">
        <f>VLOOKUP(A4748+1/48,Interface!$B$118:$D$483,3)</f>
        <v>4</v>
      </c>
      <c r="H4748" s="1">
        <f t="shared" si="416"/>
        <v>1</v>
      </c>
      <c r="I4748" s="1">
        <f t="shared" si="415"/>
        <v>9</v>
      </c>
    </row>
    <row r="4749" spans="1:9" x14ac:dyDescent="0.35">
      <c r="A4749" s="321">
        <f t="shared" si="413"/>
        <v>42201.374999988569</v>
      </c>
      <c r="B4749" s="303"/>
      <c r="C4749" s="303">
        <v>4714</v>
      </c>
      <c r="D4749" s="304">
        <f>INDEX(Method_calculation!$J$161:$L$184,Output_interface!I4749,Output_interface!H4749)</f>
        <v>0</v>
      </c>
      <c r="E4749" s="304">
        <f>INDEX(Method_calculation!$J$194:$L$217,Output_interface!I4749,Output_interface!H4749)</f>
        <v>0</v>
      </c>
      <c r="G4749" s="1">
        <f>VLOOKUP(A4749+1/48,Interface!$B$118:$D$483,3)</f>
        <v>4</v>
      </c>
      <c r="H4749" s="1">
        <f t="shared" si="416"/>
        <v>1</v>
      </c>
      <c r="I4749" s="1">
        <f t="shared" si="415"/>
        <v>10</v>
      </c>
    </row>
    <row r="4750" spans="1:9" x14ac:dyDescent="0.35">
      <c r="A4750" s="321">
        <f t="shared" si="413"/>
        <v>42201.416666655234</v>
      </c>
      <c r="B4750" s="303"/>
      <c r="C4750" s="303">
        <v>4715</v>
      </c>
      <c r="D4750" s="304">
        <f>INDEX(Method_calculation!$J$161:$L$184,Output_interface!I4750,Output_interface!H4750)</f>
        <v>0</v>
      </c>
      <c r="E4750" s="304">
        <f>INDEX(Method_calculation!$J$194:$L$217,Output_interface!I4750,Output_interface!H4750)</f>
        <v>0</v>
      </c>
      <c r="G4750" s="1">
        <f>VLOOKUP(A4750+1/48,Interface!$B$118:$D$483,3)</f>
        <v>4</v>
      </c>
      <c r="H4750" s="1">
        <f t="shared" si="416"/>
        <v>1</v>
      </c>
      <c r="I4750" s="1">
        <f t="shared" si="415"/>
        <v>11</v>
      </c>
    </row>
    <row r="4751" spans="1:9" x14ac:dyDescent="0.35">
      <c r="A4751" s="321">
        <f t="shared" si="413"/>
        <v>42201.458333321898</v>
      </c>
      <c r="B4751" s="303"/>
      <c r="C4751" s="303">
        <v>4716</v>
      </c>
      <c r="D4751" s="304">
        <f>INDEX(Method_calculation!$J$161:$L$184,Output_interface!I4751,Output_interface!H4751)</f>
        <v>0</v>
      </c>
      <c r="E4751" s="304">
        <f>INDEX(Method_calculation!$J$194:$L$217,Output_interface!I4751,Output_interface!H4751)</f>
        <v>0</v>
      </c>
      <c r="G4751" s="1">
        <f>VLOOKUP(A4751+1/48,Interface!$B$118:$D$483,3)</f>
        <v>4</v>
      </c>
      <c r="H4751" s="1">
        <f t="shared" si="416"/>
        <v>1</v>
      </c>
      <c r="I4751" s="1">
        <f t="shared" si="415"/>
        <v>12</v>
      </c>
    </row>
    <row r="4752" spans="1:9" x14ac:dyDescent="0.35">
      <c r="A4752" s="321">
        <f t="shared" ref="A4752:A4815" si="419">+A4751+1/24</f>
        <v>42201.499999988562</v>
      </c>
      <c r="B4752" s="303"/>
      <c r="C4752" s="303">
        <v>4717</v>
      </c>
      <c r="D4752" s="304">
        <f>INDEX(Method_calculation!$J$161:$L$184,Output_interface!I4752,Output_interface!H4752)</f>
        <v>0</v>
      </c>
      <c r="E4752" s="304">
        <f>INDEX(Method_calculation!$J$194:$L$217,Output_interface!I4752,Output_interface!H4752)</f>
        <v>0</v>
      </c>
      <c r="G4752" s="1">
        <f>VLOOKUP(A4752+1/48,Interface!$B$118:$D$483,3)</f>
        <v>4</v>
      </c>
      <c r="H4752" s="1">
        <f t="shared" si="416"/>
        <v>1</v>
      </c>
      <c r="I4752" s="1">
        <f t="shared" si="415"/>
        <v>13</v>
      </c>
    </row>
    <row r="4753" spans="1:9" x14ac:dyDescent="0.35">
      <c r="A4753" s="321">
        <f t="shared" si="419"/>
        <v>42201.541666655226</v>
      </c>
      <c r="B4753" s="303"/>
      <c r="C4753" s="303">
        <v>4718</v>
      </c>
      <c r="D4753" s="304">
        <f>INDEX(Method_calculation!$J$161:$L$184,Output_interface!I4753,Output_interface!H4753)</f>
        <v>0</v>
      </c>
      <c r="E4753" s="304">
        <f>INDEX(Method_calculation!$J$194:$L$217,Output_interface!I4753,Output_interface!H4753)</f>
        <v>0</v>
      </c>
      <c r="G4753" s="1">
        <f>VLOOKUP(A4753+1/48,Interface!$B$118:$D$483,3)</f>
        <v>4</v>
      </c>
      <c r="H4753" s="1">
        <f t="shared" si="416"/>
        <v>1</v>
      </c>
      <c r="I4753" s="1">
        <f t="shared" si="415"/>
        <v>14</v>
      </c>
    </row>
    <row r="4754" spans="1:9" x14ac:dyDescent="0.35">
      <c r="A4754" s="321">
        <f t="shared" si="419"/>
        <v>42201.583333321891</v>
      </c>
      <c r="B4754" s="303"/>
      <c r="C4754" s="303">
        <v>4719</v>
      </c>
      <c r="D4754" s="304">
        <f>INDEX(Method_calculation!$J$161:$L$184,Output_interface!I4754,Output_interface!H4754)</f>
        <v>0</v>
      </c>
      <c r="E4754" s="304">
        <f>INDEX(Method_calculation!$J$194:$L$217,Output_interface!I4754,Output_interface!H4754)</f>
        <v>0</v>
      </c>
      <c r="G4754" s="1">
        <f>VLOOKUP(A4754+1/48,Interface!$B$118:$D$483,3)</f>
        <v>4</v>
      </c>
      <c r="H4754" s="1">
        <f t="shared" si="416"/>
        <v>1</v>
      </c>
      <c r="I4754" s="1">
        <f t="shared" si="415"/>
        <v>15</v>
      </c>
    </row>
    <row r="4755" spans="1:9" x14ac:dyDescent="0.35">
      <c r="A4755" s="321">
        <f t="shared" si="419"/>
        <v>42201.624999988555</v>
      </c>
      <c r="B4755" s="303"/>
      <c r="C4755" s="303">
        <v>4720</v>
      </c>
      <c r="D4755" s="304">
        <f>INDEX(Method_calculation!$J$161:$L$184,Output_interface!I4755,Output_interface!H4755)</f>
        <v>0</v>
      </c>
      <c r="E4755" s="304">
        <f>INDEX(Method_calculation!$J$194:$L$217,Output_interface!I4755,Output_interface!H4755)</f>
        <v>0</v>
      </c>
      <c r="G4755" s="1">
        <f>VLOOKUP(A4755+1/48,Interface!$B$118:$D$483,3)</f>
        <v>4</v>
      </c>
      <c r="H4755" s="1">
        <f t="shared" si="416"/>
        <v>1</v>
      </c>
      <c r="I4755" s="1">
        <f t="shared" si="415"/>
        <v>16</v>
      </c>
    </row>
    <row r="4756" spans="1:9" x14ac:dyDescent="0.35">
      <c r="A4756" s="321">
        <f t="shared" si="419"/>
        <v>42201.666666655219</v>
      </c>
      <c r="B4756" s="303"/>
      <c r="C4756" s="303">
        <v>4721</v>
      </c>
      <c r="D4756" s="304">
        <f>INDEX(Method_calculation!$J$161:$L$184,Output_interface!I4756,Output_interface!H4756)</f>
        <v>0</v>
      </c>
      <c r="E4756" s="304">
        <f>INDEX(Method_calculation!$J$194:$L$217,Output_interface!I4756,Output_interface!H4756)</f>
        <v>0</v>
      </c>
      <c r="G4756" s="1">
        <f>VLOOKUP(A4756+1/48,Interface!$B$118:$D$483,3)</f>
        <v>4</v>
      </c>
      <c r="H4756" s="1">
        <f t="shared" si="416"/>
        <v>1</v>
      </c>
      <c r="I4756" s="1">
        <f t="shared" si="415"/>
        <v>17</v>
      </c>
    </row>
    <row r="4757" spans="1:9" x14ac:dyDescent="0.35">
      <c r="A4757" s="321">
        <f t="shared" si="419"/>
        <v>42201.708333321883</v>
      </c>
      <c r="B4757" s="303"/>
      <c r="C4757" s="303">
        <v>4722</v>
      </c>
      <c r="D4757" s="304">
        <f>INDEX(Method_calculation!$J$161:$L$184,Output_interface!I4757,Output_interface!H4757)</f>
        <v>0</v>
      </c>
      <c r="E4757" s="304">
        <f>INDEX(Method_calculation!$J$194:$L$217,Output_interface!I4757,Output_interface!H4757)</f>
        <v>0</v>
      </c>
      <c r="G4757" s="1">
        <f>VLOOKUP(A4757+1/48,Interface!$B$118:$D$483,3)</f>
        <v>4</v>
      </c>
      <c r="H4757" s="1">
        <f t="shared" si="416"/>
        <v>1</v>
      </c>
      <c r="I4757" s="1">
        <f t="shared" si="415"/>
        <v>18</v>
      </c>
    </row>
    <row r="4758" spans="1:9" x14ac:dyDescent="0.35">
      <c r="A4758" s="321">
        <f t="shared" si="419"/>
        <v>42201.749999988548</v>
      </c>
      <c r="B4758" s="303"/>
      <c r="C4758" s="303">
        <v>4723</v>
      </c>
      <c r="D4758" s="304">
        <f>INDEX(Method_calculation!$J$161:$L$184,Output_interface!I4758,Output_interface!H4758)</f>
        <v>0</v>
      </c>
      <c r="E4758" s="304">
        <f>INDEX(Method_calculation!$J$194:$L$217,Output_interface!I4758,Output_interface!H4758)</f>
        <v>0</v>
      </c>
      <c r="G4758" s="1">
        <f>VLOOKUP(A4758+1/48,Interface!$B$118:$D$483,3)</f>
        <v>4</v>
      </c>
      <c r="H4758" s="1">
        <f t="shared" si="416"/>
        <v>1</v>
      </c>
      <c r="I4758" s="1">
        <f t="shared" si="415"/>
        <v>19</v>
      </c>
    </row>
    <row r="4759" spans="1:9" x14ac:dyDescent="0.35">
      <c r="A4759" s="321">
        <f t="shared" si="419"/>
        <v>42201.791666655212</v>
      </c>
      <c r="B4759" s="303"/>
      <c r="C4759" s="303">
        <v>4724</v>
      </c>
      <c r="D4759" s="304">
        <f>INDEX(Method_calculation!$J$161:$L$184,Output_interface!I4759,Output_interface!H4759)</f>
        <v>0</v>
      </c>
      <c r="E4759" s="304">
        <f>INDEX(Method_calculation!$J$194:$L$217,Output_interface!I4759,Output_interface!H4759)</f>
        <v>0</v>
      </c>
      <c r="G4759" s="1">
        <f>VLOOKUP(A4759+1/48,Interface!$B$118:$D$483,3)</f>
        <v>4</v>
      </c>
      <c r="H4759" s="1">
        <f t="shared" si="416"/>
        <v>1</v>
      </c>
      <c r="I4759" s="1">
        <f t="shared" si="415"/>
        <v>20</v>
      </c>
    </row>
    <row r="4760" spans="1:9" x14ac:dyDescent="0.35">
      <c r="A4760" s="321">
        <f t="shared" si="419"/>
        <v>42201.833333321876</v>
      </c>
      <c r="B4760" s="303"/>
      <c r="C4760" s="303">
        <v>4725</v>
      </c>
      <c r="D4760" s="304">
        <f>INDEX(Method_calculation!$J$161:$L$184,Output_interface!I4760,Output_interface!H4760)</f>
        <v>0</v>
      </c>
      <c r="E4760" s="304">
        <f>INDEX(Method_calculation!$J$194:$L$217,Output_interface!I4760,Output_interface!H4760)</f>
        <v>0</v>
      </c>
      <c r="G4760" s="1">
        <f>VLOOKUP(A4760+1/48,Interface!$B$118:$D$483,3)</f>
        <v>4</v>
      </c>
      <c r="H4760" s="1">
        <f t="shared" si="416"/>
        <v>1</v>
      </c>
      <c r="I4760" s="1">
        <f t="shared" si="415"/>
        <v>21</v>
      </c>
    </row>
    <row r="4761" spans="1:9" x14ac:dyDescent="0.35">
      <c r="A4761" s="321">
        <f t="shared" si="419"/>
        <v>42201.87499998854</v>
      </c>
      <c r="B4761" s="303"/>
      <c r="C4761" s="303">
        <v>4726</v>
      </c>
      <c r="D4761" s="304">
        <f>INDEX(Method_calculation!$J$161:$L$184,Output_interface!I4761,Output_interface!H4761)</f>
        <v>0</v>
      </c>
      <c r="E4761" s="304">
        <f>INDEX(Method_calculation!$J$194:$L$217,Output_interface!I4761,Output_interface!H4761)</f>
        <v>0</v>
      </c>
      <c r="G4761" s="1">
        <f>VLOOKUP(A4761+1/48,Interface!$B$118:$D$483,3)</f>
        <v>4</v>
      </c>
      <c r="H4761" s="1">
        <f t="shared" si="416"/>
        <v>1</v>
      </c>
      <c r="I4761" s="1">
        <f t="shared" si="415"/>
        <v>22</v>
      </c>
    </row>
    <row r="4762" spans="1:9" x14ac:dyDescent="0.35">
      <c r="A4762" s="321">
        <f t="shared" si="419"/>
        <v>42201.916666655205</v>
      </c>
      <c r="B4762" s="303"/>
      <c r="C4762" s="303">
        <v>4727</v>
      </c>
      <c r="D4762" s="304">
        <f>INDEX(Method_calculation!$J$161:$L$184,Output_interface!I4762,Output_interface!H4762)</f>
        <v>0</v>
      </c>
      <c r="E4762" s="304">
        <f>INDEX(Method_calculation!$J$194:$L$217,Output_interface!I4762,Output_interface!H4762)</f>
        <v>0</v>
      </c>
      <c r="G4762" s="1">
        <f>VLOOKUP(A4762+1/48,Interface!$B$118:$D$483,3)</f>
        <v>4</v>
      </c>
      <c r="H4762" s="1">
        <f t="shared" si="416"/>
        <v>1</v>
      </c>
      <c r="I4762" s="1">
        <f t="shared" si="415"/>
        <v>23</v>
      </c>
    </row>
    <row r="4763" spans="1:9" x14ac:dyDescent="0.35">
      <c r="A4763" s="322">
        <f t="shared" si="419"/>
        <v>42201.958333321869</v>
      </c>
      <c r="B4763" s="306"/>
      <c r="C4763" s="306">
        <v>4728</v>
      </c>
      <c r="D4763" s="307">
        <f>INDEX(Method_calculation!$J$161:$L$184,Output_interface!I4763,Output_interface!H4763)</f>
        <v>0</v>
      </c>
      <c r="E4763" s="307">
        <f>INDEX(Method_calculation!$J$194:$L$217,Output_interface!I4763,Output_interface!H4763)</f>
        <v>0</v>
      </c>
      <c r="G4763" s="1">
        <f>VLOOKUP(A4763+1/48,Interface!$B$118:$D$483,3)</f>
        <v>4</v>
      </c>
      <c r="H4763" s="1">
        <f t="shared" si="416"/>
        <v>1</v>
      </c>
      <c r="I4763" s="1">
        <f t="shared" si="415"/>
        <v>24</v>
      </c>
    </row>
    <row r="4764" spans="1:9" x14ac:dyDescent="0.35">
      <c r="A4764" s="299">
        <f t="shared" si="419"/>
        <v>42201.999999988533</v>
      </c>
      <c r="B4764" s="300" t="str">
        <f t="shared" ref="B4764" si="420">INDEX($H$27:$H$29,H4764)</f>
        <v>Workday</v>
      </c>
      <c r="C4764" s="300">
        <v>4729</v>
      </c>
      <c r="D4764" s="301">
        <f>INDEX(Method_calculation!$J$161:$L$184,Output_interface!I4764,Output_interface!H4764)</f>
        <v>0</v>
      </c>
      <c r="E4764" s="301">
        <f>INDEX(Method_calculation!$J$194:$L$217,Output_interface!I4764,Output_interface!H4764)</f>
        <v>0</v>
      </c>
      <c r="G4764" s="1">
        <f>VLOOKUP(A4764+1/48,Interface!$B$118:$D$483,3)</f>
        <v>5</v>
      </c>
      <c r="H4764" s="1">
        <f t="shared" si="416"/>
        <v>1</v>
      </c>
      <c r="I4764" s="1">
        <f t="shared" si="415"/>
        <v>1</v>
      </c>
    </row>
    <row r="4765" spans="1:9" x14ac:dyDescent="0.35">
      <c r="A4765" s="321">
        <f t="shared" si="419"/>
        <v>42202.041666655197</v>
      </c>
      <c r="B4765" s="303"/>
      <c r="C4765" s="303">
        <v>4730</v>
      </c>
      <c r="D4765" s="304">
        <f>INDEX(Method_calculation!$J$161:$L$184,Output_interface!I4765,Output_interface!H4765)</f>
        <v>0</v>
      </c>
      <c r="E4765" s="304">
        <f>INDEX(Method_calculation!$J$194:$L$217,Output_interface!I4765,Output_interface!H4765)</f>
        <v>0</v>
      </c>
      <c r="G4765" s="1">
        <f>VLOOKUP(A4765+1/48,Interface!$B$118:$D$483,3)</f>
        <v>5</v>
      </c>
      <c r="H4765" s="1">
        <f t="shared" si="416"/>
        <v>1</v>
      </c>
      <c r="I4765" s="1">
        <f t="shared" si="415"/>
        <v>2</v>
      </c>
    </row>
    <row r="4766" spans="1:9" x14ac:dyDescent="0.35">
      <c r="A4766" s="321">
        <f t="shared" si="419"/>
        <v>42202.083333321862</v>
      </c>
      <c r="B4766" s="303"/>
      <c r="C4766" s="303">
        <v>4731</v>
      </c>
      <c r="D4766" s="304">
        <f>INDEX(Method_calculation!$J$161:$L$184,Output_interface!I4766,Output_interface!H4766)</f>
        <v>0</v>
      </c>
      <c r="E4766" s="304">
        <f>INDEX(Method_calculation!$J$194:$L$217,Output_interface!I4766,Output_interface!H4766)</f>
        <v>0</v>
      </c>
      <c r="G4766" s="1">
        <f>VLOOKUP(A4766+1/48,Interface!$B$118:$D$483,3)</f>
        <v>5</v>
      </c>
      <c r="H4766" s="1">
        <f t="shared" si="416"/>
        <v>1</v>
      </c>
      <c r="I4766" s="1">
        <f t="shared" si="415"/>
        <v>3</v>
      </c>
    </row>
    <row r="4767" spans="1:9" x14ac:dyDescent="0.35">
      <c r="A4767" s="321">
        <f t="shared" si="419"/>
        <v>42202.124999988526</v>
      </c>
      <c r="B4767" s="303"/>
      <c r="C4767" s="303">
        <v>4732</v>
      </c>
      <c r="D4767" s="304">
        <f>INDEX(Method_calculation!$J$161:$L$184,Output_interface!I4767,Output_interface!H4767)</f>
        <v>0</v>
      </c>
      <c r="E4767" s="304">
        <f>INDEX(Method_calculation!$J$194:$L$217,Output_interface!I4767,Output_interface!H4767)</f>
        <v>0</v>
      </c>
      <c r="G4767" s="1">
        <f>VLOOKUP(A4767+1/48,Interface!$B$118:$D$483,3)</f>
        <v>5</v>
      </c>
      <c r="H4767" s="1">
        <f t="shared" si="416"/>
        <v>1</v>
      </c>
      <c r="I4767" s="1">
        <f t="shared" si="415"/>
        <v>4</v>
      </c>
    </row>
    <row r="4768" spans="1:9" x14ac:dyDescent="0.35">
      <c r="A4768" s="321">
        <f t="shared" si="419"/>
        <v>42202.16666665519</v>
      </c>
      <c r="B4768" s="303"/>
      <c r="C4768" s="303">
        <v>4733</v>
      </c>
      <c r="D4768" s="304">
        <f>INDEX(Method_calculation!$J$161:$L$184,Output_interface!I4768,Output_interface!H4768)</f>
        <v>0</v>
      </c>
      <c r="E4768" s="304">
        <f>INDEX(Method_calculation!$J$194:$L$217,Output_interface!I4768,Output_interface!H4768)</f>
        <v>0</v>
      </c>
      <c r="G4768" s="1">
        <f>VLOOKUP(A4768+1/48,Interface!$B$118:$D$483,3)</f>
        <v>5</v>
      </c>
      <c r="H4768" s="1">
        <f t="shared" si="416"/>
        <v>1</v>
      </c>
      <c r="I4768" s="1">
        <f t="shared" si="415"/>
        <v>5</v>
      </c>
    </row>
    <row r="4769" spans="1:9" x14ac:dyDescent="0.35">
      <c r="A4769" s="321">
        <f t="shared" si="419"/>
        <v>42202.208333321854</v>
      </c>
      <c r="B4769" s="303"/>
      <c r="C4769" s="303">
        <v>4734</v>
      </c>
      <c r="D4769" s="304">
        <f>INDEX(Method_calculation!$J$161:$L$184,Output_interface!I4769,Output_interface!H4769)</f>
        <v>0</v>
      </c>
      <c r="E4769" s="304">
        <f>INDEX(Method_calculation!$J$194:$L$217,Output_interface!I4769,Output_interface!H4769)</f>
        <v>0</v>
      </c>
      <c r="G4769" s="1">
        <f>VLOOKUP(A4769+1/48,Interface!$B$118:$D$483,3)</f>
        <v>5</v>
      </c>
      <c r="H4769" s="1">
        <f t="shared" si="416"/>
        <v>1</v>
      </c>
      <c r="I4769" s="1">
        <f t="shared" si="415"/>
        <v>6</v>
      </c>
    </row>
    <row r="4770" spans="1:9" x14ac:dyDescent="0.35">
      <c r="A4770" s="321">
        <f t="shared" si="419"/>
        <v>42202.249999988519</v>
      </c>
      <c r="B4770" s="303"/>
      <c r="C4770" s="303">
        <v>4735</v>
      </c>
      <c r="D4770" s="304">
        <f>INDEX(Method_calculation!$J$161:$L$184,Output_interface!I4770,Output_interface!H4770)</f>
        <v>0</v>
      </c>
      <c r="E4770" s="304">
        <f>INDEX(Method_calculation!$J$194:$L$217,Output_interface!I4770,Output_interface!H4770)</f>
        <v>0</v>
      </c>
      <c r="G4770" s="1">
        <f>VLOOKUP(A4770+1/48,Interface!$B$118:$D$483,3)</f>
        <v>5</v>
      </c>
      <c r="H4770" s="1">
        <f t="shared" si="416"/>
        <v>1</v>
      </c>
      <c r="I4770" s="1">
        <f t="shared" si="415"/>
        <v>7</v>
      </c>
    </row>
    <row r="4771" spans="1:9" x14ac:dyDescent="0.35">
      <c r="A4771" s="321">
        <f t="shared" si="419"/>
        <v>42202.291666655183</v>
      </c>
      <c r="B4771" s="303"/>
      <c r="C4771" s="303">
        <v>4736</v>
      </c>
      <c r="D4771" s="304">
        <f>INDEX(Method_calculation!$J$161:$L$184,Output_interface!I4771,Output_interface!H4771)</f>
        <v>0</v>
      </c>
      <c r="E4771" s="304">
        <f>INDEX(Method_calculation!$J$194:$L$217,Output_interface!I4771,Output_interface!H4771)</f>
        <v>0</v>
      </c>
      <c r="G4771" s="1">
        <f>VLOOKUP(A4771+1/48,Interface!$B$118:$D$483,3)</f>
        <v>5</v>
      </c>
      <c r="H4771" s="1">
        <f t="shared" si="416"/>
        <v>1</v>
      </c>
      <c r="I4771" s="1">
        <f t="shared" si="415"/>
        <v>8</v>
      </c>
    </row>
    <row r="4772" spans="1:9" x14ac:dyDescent="0.35">
      <c r="A4772" s="321">
        <f t="shared" si="419"/>
        <v>42202.333333321847</v>
      </c>
      <c r="B4772" s="303"/>
      <c r="C4772" s="303">
        <v>4737</v>
      </c>
      <c r="D4772" s="304">
        <f>INDEX(Method_calculation!$J$161:$L$184,Output_interface!I4772,Output_interface!H4772)</f>
        <v>0</v>
      </c>
      <c r="E4772" s="304">
        <f>INDEX(Method_calculation!$J$194:$L$217,Output_interface!I4772,Output_interface!H4772)</f>
        <v>0</v>
      </c>
      <c r="G4772" s="1">
        <f>VLOOKUP(A4772+1/48,Interface!$B$118:$D$483,3)</f>
        <v>5</v>
      </c>
      <c r="H4772" s="1">
        <f t="shared" si="416"/>
        <v>1</v>
      </c>
      <c r="I4772" s="1">
        <f t="shared" ref="I4772:I4835" si="421">MOD(C4772-1,24)+1</f>
        <v>9</v>
      </c>
    </row>
    <row r="4773" spans="1:9" x14ac:dyDescent="0.35">
      <c r="A4773" s="321">
        <f t="shared" si="419"/>
        <v>42202.374999988511</v>
      </c>
      <c r="B4773" s="303"/>
      <c r="C4773" s="303">
        <v>4738</v>
      </c>
      <c r="D4773" s="304">
        <f>INDEX(Method_calculation!$J$161:$L$184,Output_interface!I4773,Output_interface!H4773)</f>
        <v>0</v>
      </c>
      <c r="E4773" s="304">
        <f>INDEX(Method_calculation!$J$194:$L$217,Output_interface!I4773,Output_interface!H4773)</f>
        <v>0</v>
      </c>
      <c r="G4773" s="1">
        <f>VLOOKUP(A4773+1/48,Interface!$B$118:$D$483,3)</f>
        <v>5</v>
      </c>
      <c r="H4773" s="1">
        <f t="shared" ref="H4773:H4836" si="422">IF(G4773=7,3,IF(G4773=6,2,1))</f>
        <v>1</v>
      </c>
      <c r="I4773" s="1">
        <f t="shared" si="421"/>
        <v>10</v>
      </c>
    </row>
    <row r="4774" spans="1:9" x14ac:dyDescent="0.35">
      <c r="A4774" s="321">
        <f t="shared" si="419"/>
        <v>42202.416666655176</v>
      </c>
      <c r="B4774" s="303"/>
      <c r="C4774" s="303">
        <v>4739</v>
      </c>
      <c r="D4774" s="304">
        <f>INDEX(Method_calculation!$J$161:$L$184,Output_interface!I4774,Output_interface!H4774)</f>
        <v>0</v>
      </c>
      <c r="E4774" s="304">
        <f>INDEX(Method_calculation!$J$194:$L$217,Output_interface!I4774,Output_interface!H4774)</f>
        <v>0</v>
      </c>
      <c r="G4774" s="1">
        <f>VLOOKUP(A4774+1/48,Interface!$B$118:$D$483,3)</f>
        <v>5</v>
      </c>
      <c r="H4774" s="1">
        <f t="shared" si="422"/>
        <v>1</v>
      </c>
      <c r="I4774" s="1">
        <f t="shared" si="421"/>
        <v>11</v>
      </c>
    </row>
    <row r="4775" spans="1:9" x14ac:dyDescent="0.35">
      <c r="A4775" s="321">
        <f t="shared" si="419"/>
        <v>42202.45833332184</v>
      </c>
      <c r="B4775" s="303"/>
      <c r="C4775" s="303">
        <v>4740</v>
      </c>
      <c r="D4775" s="304">
        <f>INDEX(Method_calculation!$J$161:$L$184,Output_interface!I4775,Output_interface!H4775)</f>
        <v>0</v>
      </c>
      <c r="E4775" s="304">
        <f>INDEX(Method_calculation!$J$194:$L$217,Output_interface!I4775,Output_interface!H4775)</f>
        <v>0</v>
      </c>
      <c r="G4775" s="1">
        <f>VLOOKUP(A4775+1/48,Interface!$B$118:$D$483,3)</f>
        <v>5</v>
      </c>
      <c r="H4775" s="1">
        <f t="shared" si="422"/>
        <v>1</v>
      </c>
      <c r="I4775" s="1">
        <f t="shared" si="421"/>
        <v>12</v>
      </c>
    </row>
    <row r="4776" spans="1:9" x14ac:dyDescent="0.35">
      <c r="A4776" s="321">
        <f t="shared" si="419"/>
        <v>42202.499999988504</v>
      </c>
      <c r="B4776" s="303"/>
      <c r="C4776" s="303">
        <v>4741</v>
      </c>
      <c r="D4776" s="304">
        <f>INDEX(Method_calculation!$J$161:$L$184,Output_interface!I4776,Output_interface!H4776)</f>
        <v>0</v>
      </c>
      <c r="E4776" s="304">
        <f>INDEX(Method_calculation!$J$194:$L$217,Output_interface!I4776,Output_interface!H4776)</f>
        <v>0</v>
      </c>
      <c r="G4776" s="1">
        <f>VLOOKUP(A4776+1/48,Interface!$B$118:$D$483,3)</f>
        <v>5</v>
      </c>
      <c r="H4776" s="1">
        <f t="shared" si="422"/>
        <v>1</v>
      </c>
      <c r="I4776" s="1">
        <f t="shared" si="421"/>
        <v>13</v>
      </c>
    </row>
    <row r="4777" spans="1:9" x14ac:dyDescent="0.35">
      <c r="A4777" s="321">
        <f t="shared" si="419"/>
        <v>42202.541666655168</v>
      </c>
      <c r="B4777" s="303"/>
      <c r="C4777" s="303">
        <v>4742</v>
      </c>
      <c r="D4777" s="304">
        <f>INDEX(Method_calculation!$J$161:$L$184,Output_interface!I4777,Output_interface!H4777)</f>
        <v>0</v>
      </c>
      <c r="E4777" s="304">
        <f>INDEX(Method_calculation!$J$194:$L$217,Output_interface!I4777,Output_interface!H4777)</f>
        <v>0</v>
      </c>
      <c r="G4777" s="1">
        <f>VLOOKUP(A4777+1/48,Interface!$B$118:$D$483,3)</f>
        <v>5</v>
      </c>
      <c r="H4777" s="1">
        <f t="shared" si="422"/>
        <v>1</v>
      </c>
      <c r="I4777" s="1">
        <f t="shared" si="421"/>
        <v>14</v>
      </c>
    </row>
    <row r="4778" spans="1:9" x14ac:dyDescent="0.35">
      <c r="A4778" s="321">
        <f t="shared" si="419"/>
        <v>42202.583333321832</v>
      </c>
      <c r="B4778" s="303"/>
      <c r="C4778" s="303">
        <v>4743</v>
      </c>
      <c r="D4778" s="304">
        <f>INDEX(Method_calculation!$J$161:$L$184,Output_interface!I4778,Output_interface!H4778)</f>
        <v>0</v>
      </c>
      <c r="E4778" s="304">
        <f>INDEX(Method_calculation!$J$194:$L$217,Output_interface!I4778,Output_interface!H4778)</f>
        <v>0</v>
      </c>
      <c r="G4778" s="1">
        <f>VLOOKUP(A4778+1/48,Interface!$B$118:$D$483,3)</f>
        <v>5</v>
      </c>
      <c r="H4778" s="1">
        <f t="shared" si="422"/>
        <v>1</v>
      </c>
      <c r="I4778" s="1">
        <f t="shared" si="421"/>
        <v>15</v>
      </c>
    </row>
    <row r="4779" spans="1:9" x14ac:dyDescent="0.35">
      <c r="A4779" s="321">
        <f t="shared" si="419"/>
        <v>42202.624999988497</v>
      </c>
      <c r="B4779" s="303"/>
      <c r="C4779" s="303">
        <v>4744</v>
      </c>
      <c r="D4779" s="304">
        <f>INDEX(Method_calculation!$J$161:$L$184,Output_interface!I4779,Output_interface!H4779)</f>
        <v>0</v>
      </c>
      <c r="E4779" s="304">
        <f>INDEX(Method_calculation!$J$194:$L$217,Output_interface!I4779,Output_interface!H4779)</f>
        <v>0</v>
      </c>
      <c r="G4779" s="1">
        <f>VLOOKUP(A4779+1/48,Interface!$B$118:$D$483,3)</f>
        <v>5</v>
      </c>
      <c r="H4779" s="1">
        <f t="shared" si="422"/>
        <v>1</v>
      </c>
      <c r="I4779" s="1">
        <f t="shared" si="421"/>
        <v>16</v>
      </c>
    </row>
    <row r="4780" spans="1:9" x14ac:dyDescent="0.35">
      <c r="A4780" s="321">
        <f t="shared" si="419"/>
        <v>42202.666666655161</v>
      </c>
      <c r="B4780" s="303"/>
      <c r="C4780" s="303">
        <v>4745</v>
      </c>
      <c r="D4780" s="304">
        <f>INDEX(Method_calculation!$J$161:$L$184,Output_interface!I4780,Output_interface!H4780)</f>
        <v>0</v>
      </c>
      <c r="E4780" s="304">
        <f>INDEX(Method_calculation!$J$194:$L$217,Output_interface!I4780,Output_interface!H4780)</f>
        <v>0</v>
      </c>
      <c r="G4780" s="1">
        <f>VLOOKUP(A4780+1/48,Interface!$B$118:$D$483,3)</f>
        <v>5</v>
      </c>
      <c r="H4780" s="1">
        <f t="shared" si="422"/>
        <v>1</v>
      </c>
      <c r="I4780" s="1">
        <f t="shared" si="421"/>
        <v>17</v>
      </c>
    </row>
    <row r="4781" spans="1:9" x14ac:dyDescent="0.35">
      <c r="A4781" s="321">
        <f t="shared" si="419"/>
        <v>42202.708333321825</v>
      </c>
      <c r="B4781" s="303"/>
      <c r="C4781" s="303">
        <v>4746</v>
      </c>
      <c r="D4781" s="304">
        <f>INDEX(Method_calculation!$J$161:$L$184,Output_interface!I4781,Output_interface!H4781)</f>
        <v>0</v>
      </c>
      <c r="E4781" s="304">
        <f>INDEX(Method_calculation!$J$194:$L$217,Output_interface!I4781,Output_interface!H4781)</f>
        <v>0</v>
      </c>
      <c r="G4781" s="1">
        <f>VLOOKUP(A4781+1/48,Interface!$B$118:$D$483,3)</f>
        <v>5</v>
      </c>
      <c r="H4781" s="1">
        <f t="shared" si="422"/>
        <v>1</v>
      </c>
      <c r="I4781" s="1">
        <f t="shared" si="421"/>
        <v>18</v>
      </c>
    </row>
    <row r="4782" spans="1:9" x14ac:dyDescent="0.35">
      <c r="A4782" s="321">
        <f t="shared" si="419"/>
        <v>42202.749999988489</v>
      </c>
      <c r="B4782" s="303"/>
      <c r="C4782" s="303">
        <v>4747</v>
      </c>
      <c r="D4782" s="304">
        <f>INDEX(Method_calculation!$J$161:$L$184,Output_interface!I4782,Output_interface!H4782)</f>
        <v>0</v>
      </c>
      <c r="E4782" s="304">
        <f>INDEX(Method_calculation!$J$194:$L$217,Output_interface!I4782,Output_interface!H4782)</f>
        <v>0</v>
      </c>
      <c r="G4782" s="1">
        <f>VLOOKUP(A4782+1/48,Interface!$B$118:$D$483,3)</f>
        <v>5</v>
      </c>
      <c r="H4782" s="1">
        <f t="shared" si="422"/>
        <v>1</v>
      </c>
      <c r="I4782" s="1">
        <f t="shared" si="421"/>
        <v>19</v>
      </c>
    </row>
    <row r="4783" spans="1:9" x14ac:dyDescent="0.35">
      <c r="A4783" s="321">
        <f t="shared" si="419"/>
        <v>42202.791666655154</v>
      </c>
      <c r="B4783" s="303"/>
      <c r="C4783" s="303">
        <v>4748</v>
      </c>
      <c r="D4783" s="304">
        <f>INDEX(Method_calculation!$J$161:$L$184,Output_interface!I4783,Output_interface!H4783)</f>
        <v>0</v>
      </c>
      <c r="E4783" s="304">
        <f>INDEX(Method_calculation!$J$194:$L$217,Output_interface!I4783,Output_interface!H4783)</f>
        <v>0</v>
      </c>
      <c r="G4783" s="1">
        <f>VLOOKUP(A4783+1/48,Interface!$B$118:$D$483,3)</f>
        <v>5</v>
      </c>
      <c r="H4783" s="1">
        <f t="shared" si="422"/>
        <v>1</v>
      </c>
      <c r="I4783" s="1">
        <f t="shared" si="421"/>
        <v>20</v>
      </c>
    </row>
    <row r="4784" spans="1:9" x14ac:dyDescent="0.35">
      <c r="A4784" s="321">
        <f t="shared" si="419"/>
        <v>42202.833333321818</v>
      </c>
      <c r="B4784" s="303"/>
      <c r="C4784" s="303">
        <v>4749</v>
      </c>
      <c r="D4784" s="304">
        <f>INDEX(Method_calculation!$J$161:$L$184,Output_interface!I4784,Output_interface!H4784)</f>
        <v>0</v>
      </c>
      <c r="E4784" s="304">
        <f>INDEX(Method_calculation!$J$194:$L$217,Output_interface!I4784,Output_interface!H4784)</f>
        <v>0</v>
      </c>
      <c r="G4784" s="1">
        <f>VLOOKUP(A4784+1/48,Interface!$B$118:$D$483,3)</f>
        <v>5</v>
      </c>
      <c r="H4784" s="1">
        <f t="shared" si="422"/>
        <v>1</v>
      </c>
      <c r="I4784" s="1">
        <f t="shared" si="421"/>
        <v>21</v>
      </c>
    </row>
    <row r="4785" spans="1:9" x14ac:dyDescent="0.35">
      <c r="A4785" s="321">
        <f t="shared" si="419"/>
        <v>42202.874999988482</v>
      </c>
      <c r="B4785" s="303"/>
      <c r="C4785" s="303">
        <v>4750</v>
      </c>
      <c r="D4785" s="304">
        <f>INDEX(Method_calculation!$J$161:$L$184,Output_interface!I4785,Output_interface!H4785)</f>
        <v>0</v>
      </c>
      <c r="E4785" s="304">
        <f>INDEX(Method_calculation!$J$194:$L$217,Output_interface!I4785,Output_interface!H4785)</f>
        <v>0</v>
      </c>
      <c r="G4785" s="1">
        <f>VLOOKUP(A4785+1/48,Interface!$B$118:$D$483,3)</f>
        <v>5</v>
      </c>
      <c r="H4785" s="1">
        <f t="shared" si="422"/>
        <v>1</v>
      </c>
      <c r="I4785" s="1">
        <f t="shared" si="421"/>
        <v>22</v>
      </c>
    </row>
    <row r="4786" spans="1:9" x14ac:dyDescent="0.35">
      <c r="A4786" s="321">
        <f t="shared" si="419"/>
        <v>42202.916666655146</v>
      </c>
      <c r="B4786" s="303"/>
      <c r="C4786" s="303">
        <v>4751</v>
      </c>
      <c r="D4786" s="304">
        <f>INDEX(Method_calculation!$J$161:$L$184,Output_interface!I4786,Output_interface!H4786)</f>
        <v>0</v>
      </c>
      <c r="E4786" s="304">
        <f>INDEX(Method_calculation!$J$194:$L$217,Output_interface!I4786,Output_interface!H4786)</f>
        <v>0</v>
      </c>
      <c r="G4786" s="1">
        <f>VLOOKUP(A4786+1/48,Interface!$B$118:$D$483,3)</f>
        <v>5</v>
      </c>
      <c r="H4786" s="1">
        <f t="shared" si="422"/>
        <v>1</v>
      </c>
      <c r="I4786" s="1">
        <f t="shared" si="421"/>
        <v>23</v>
      </c>
    </row>
    <row r="4787" spans="1:9" x14ac:dyDescent="0.35">
      <c r="A4787" s="322">
        <f t="shared" si="419"/>
        <v>42202.958333321811</v>
      </c>
      <c r="B4787" s="306"/>
      <c r="C4787" s="306">
        <v>4752</v>
      </c>
      <c r="D4787" s="307">
        <f>INDEX(Method_calculation!$J$161:$L$184,Output_interface!I4787,Output_interface!H4787)</f>
        <v>0</v>
      </c>
      <c r="E4787" s="307">
        <f>INDEX(Method_calculation!$J$194:$L$217,Output_interface!I4787,Output_interface!H4787)</f>
        <v>0</v>
      </c>
      <c r="G4787" s="1">
        <f>VLOOKUP(A4787+1/48,Interface!$B$118:$D$483,3)</f>
        <v>5</v>
      </c>
      <c r="H4787" s="1">
        <f t="shared" si="422"/>
        <v>1</v>
      </c>
      <c r="I4787" s="1">
        <f t="shared" si="421"/>
        <v>24</v>
      </c>
    </row>
    <row r="4788" spans="1:9" x14ac:dyDescent="0.35">
      <c r="A4788" s="299">
        <f t="shared" si="419"/>
        <v>42202.999999988475</v>
      </c>
      <c r="B4788" s="300" t="str">
        <f t="shared" ref="B4788" si="423">INDEX($H$27:$H$29,H4788)</f>
        <v>Saturday</v>
      </c>
      <c r="C4788" s="300">
        <v>4753</v>
      </c>
      <c r="D4788" s="301">
        <f>INDEX(Method_calculation!$J$161:$L$184,Output_interface!I4788,Output_interface!H4788)</f>
        <v>0</v>
      </c>
      <c r="E4788" s="301">
        <f>INDEX(Method_calculation!$J$194:$L$217,Output_interface!I4788,Output_interface!H4788)</f>
        <v>0</v>
      </c>
      <c r="G4788" s="1">
        <f>VLOOKUP(A4788+1/48,Interface!$B$118:$D$483,3)</f>
        <v>6</v>
      </c>
      <c r="H4788" s="1">
        <f t="shared" si="422"/>
        <v>2</v>
      </c>
      <c r="I4788" s="1">
        <f t="shared" si="421"/>
        <v>1</v>
      </c>
    </row>
    <row r="4789" spans="1:9" x14ac:dyDescent="0.35">
      <c r="A4789" s="321">
        <f t="shared" si="419"/>
        <v>42203.041666655139</v>
      </c>
      <c r="B4789" s="303"/>
      <c r="C4789" s="303">
        <v>4754</v>
      </c>
      <c r="D4789" s="304">
        <f>INDEX(Method_calculation!$J$161:$L$184,Output_interface!I4789,Output_interface!H4789)</f>
        <v>0</v>
      </c>
      <c r="E4789" s="304">
        <f>INDEX(Method_calculation!$J$194:$L$217,Output_interface!I4789,Output_interface!H4789)</f>
        <v>0</v>
      </c>
      <c r="G4789" s="1">
        <f>VLOOKUP(A4789+1/48,Interface!$B$118:$D$483,3)</f>
        <v>6</v>
      </c>
      <c r="H4789" s="1">
        <f t="shared" si="422"/>
        <v>2</v>
      </c>
      <c r="I4789" s="1">
        <f t="shared" si="421"/>
        <v>2</v>
      </c>
    </row>
    <row r="4790" spans="1:9" x14ac:dyDescent="0.35">
      <c r="A4790" s="321">
        <f t="shared" si="419"/>
        <v>42203.083333321803</v>
      </c>
      <c r="B4790" s="303"/>
      <c r="C4790" s="303">
        <v>4755</v>
      </c>
      <c r="D4790" s="304">
        <f>INDEX(Method_calculation!$J$161:$L$184,Output_interface!I4790,Output_interface!H4790)</f>
        <v>0</v>
      </c>
      <c r="E4790" s="304">
        <f>INDEX(Method_calculation!$J$194:$L$217,Output_interface!I4790,Output_interface!H4790)</f>
        <v>0</v>
      </c>
      <c r="G4790" s="1">
        <f>VLOOKUP(A4790+1/48,Interface!$B$118:$D$483,3)</f>
        <v>6</v>
      </c>
      <c r="H4790" s="1">
        <f t="shared" si="422"/>
        <v>2</v>
      </c>
      <c r="I4790" s="1">
        <f t="shared" si="421"/>
        <v>3</v>
      </c>
    </row>
    <row r="4791" spans="1:9" x14ac:dyDescent="0.35">
      <c r="A4791" s="321">
        <f t="shared" si="419"/>
        <v>42203.124999988468</v>
      </c>
      <c r="B4791" s="303"/>
      <c r="C4791" s="303">
        <v>4756</v>
      </c>
      <c r="D4791" s="304">
        <f>INDEX(Method_calculation!$J$161:$L$184,Output_interface!I4791,Output_interface!H4791)</f>
        <v>0</v>
      </c>
      <c r="E4791" s="304">
        <f>INDEX(Method_calculation!$J$194:$L$217,Output_interface!I4791,Output_interface!H4791)</f>
        <v>0</v>
      </c>
      <c r="G4791" s="1">
        <f>VLOOKUP(A4791+1/48,Interface!$B$118:$D$483,3)</f>
        <v>6</v>
      </c>
      <c r="H4791" s="1">
        <f t="shared" si="422"/>
        <v>2</v>
      </c>
      <c r="I4791" s="1">
        <f t="shared" si="421"/>
        <v>4</v>
      </c>
    </row>
    <row r="4792" spans="1:9" x14ac:dyDescent="0.35">
      <c r="A4792" s="321">
        <f t="shared" si="419"/>
        <v>42203.166666655132</v>
      </c>
      <c r="B4792" s="303"/>
      <c r="C4792" s="303">
        <v>4757</v>
      </c>
      <c r="D4792" s="304">
        <f>INDEX(Method_calculation!$J$161:$L$184,Output_interface!I4792,Output_interface!H4792)</f>
        <v>0</v>
      </c>
      <c r="E4792" s="304">
        <f>INDEX(Method_calculation!$J$194:$L$217,Output_interface!I4792,Output_interface!H4792)</f>
        <v>0</v>
      </c>
      <c r="G4792" s="1">
        <f>VLOOKUP(A4792+1/48,Interface!$B$118:$D$483,3)</f>
        <v>6</v>
      </c>
      <c r="H4792" s="1">
        <f t="shared" si="422"/>
        <v>2</v>
      </c>
      <c r="I4792" s="1">
        <f t="shared" si="421"/>
        <v>5</v>
      </c>
    </row>
    <row r="4793" spans="1:9" x14ac:dyDescent="0.35">
      <c r="A4793" s="321">
        <f t="shared" si="419"/>
        <v>42203.208333321796</v>
      </c>
      <c r="B4793" s="303"/>
      <c r="C4793" s="303">
        <v>4758</v>
      </c>
      <c r="D4793" s="304">
        <f>INDEX(Method_calculation!$J$161:$L$184,Output_interface!I4793,Output_interface!H4793)</f>
        <v>0</v>
      </c>
      <c r="E4793" s="304">
        <f>INDEX(Method_calculation!$J$194:$L$217,Output_interface!I4793,Output_interface!H4793)</f>
        <v>0</v>
      </c>
      <c r="G4793" s="1">
        <f>VLOOKUP(A4793+1/48,Interface!$B$118:$D$483,3)</f>
        <v>6</v>
      </c>
      <c r="H4793" s="1">
        <f t="shared" si="422"/>
        <v>2</v>
      </c>
      <c r="I4793" s="1">
        <f t="shared" si="421"/>
        <v>6</v>
      </c>
    </row>
    <row r="4794" spans="1:9" x14ac:dyDescent="0.35">
      <c r="A4794" s="321">
        <f t="shared" si="419"/>
        <v>42203.24999998846</v>
      </c>
      <c r="B4794" s="303"/>
      <c r="C4794" s="303">
        <v>4759</v>
      </c>
      <c r="D4794" s="304">
        <f>INDEX(Method_calculation!$J$161:$L$184,Output_interface!I4794,Output_interface!H4794)</f>
        <v>0</v>
      </c>
      <c r="E4794" s="304">
        <f>INDEX(Method_calculation!$J$194:$L$217,Output_interface!I4794,Output_interface!H4794)</f>
        <v>0</v>
      </c>
      <c r="G4794" s="1">
        <f>VLOOKUP(A4794+1/48,Interface!$B$118:$D$483,3)</f>
        <v>6</v>
      </c>
      <c r="H4794" s="1">
        <f t="shared" si="422"/>
        <v>2</v>
      </c>
      <c r="I4794" s="1">
        <f t="shared" si="421"/>
        <v>7</v>
      </c>
    </row>
    <row r="4795" spans="1:9" x14ac:dyDescent="0.35">
      <c r="A4795" s="321">
        <f t="shared" si="419"/>
        <v>42203.291666655125</v>
      </c>
      <c r="B4795" s="303"/>
      <c r="C4795" s="303">
        <v>4760</v>
      </c>
      <c r="D4795" s="304">
        <f>INDEX(Method_calculation!$J$161:$L$184,Output_interface!I4795,Output_interface!H4795)</f>
        <v>0</v>
      </c>
      <c r="E4795" s="304">
        <f>INDEX(Method_calculation!$J$194:$L$217,Output_interface!I4795,Output_interface!H4795)</f>
        <v>0</v>
      </c>
      <c r="G4795" s="1">
        <f>VLOOKUP(A4795+1/48,Interface!$B$118:$D$483,3)</f>
        <v>6</v>
      </c>
      <c r="H4795" s="1">
        <f t="shared" si="422"/>
        <v>2</v>
      </c>
      <c r="I4795" s="1">
        <f t="shared" si="421"/>
        <v>8</v>
      </c>
    </row>
    <row r="4796" spans="1:9" x14ac:dyDescent="0.35">
      <c r="A4796" s="321">
        <f t="shared" si="419"/>
        <v>42203.333333321789</v>
      </c>
      <c r="B4796" s="303"/>
      <c r="C4796" s="303">
        <v>4761</v>
      </c>
      <c r="D4796" s="304">
        <f>INDEX(Method_calculation!$J$161:$L$184,Output_interface!I4796,Output_interface!H4796)</f>
        <v>0</v>
      </c>
      <c r="E4796" s="304">
        <f>INDEX(Method_calculation!$J$194:$L$217,Output_interface!I4796,Output_interface!H4796)</f>
        <v>0</v>
      </c>
      <c r="G4796" s="1">
        <f>VLOOKUP(A4796+1/48,Interface!$B$118:$D$483,3)</f>
        <v>6</v>
      </c>
      <c r="H4796" s="1">
        <f t="shared" si="422"/>
        <v>2</v>
      </c>
      <c r="I4796" s="1">
        <f t="shared" si="421"/>
        <v>9</v>
      </c>
    </row>
    <row r="4797" spans="1:9" x14ac:dyDescent="0.35">
      <c r="A4797" s="321">
        <f t="shared" si="419"/>
        <v>42203.374999988453</v>
      </c>
      <c r="B4797" s="303"/>
      <c r="C4797" s="303">
        <v>4762</v>
      </c>
      <c r="D4797" s="304">
        <f>INDEX(Method_calculation!$J$161:$L$184,Output_interface!I4797,Output_interface!H4797)</f>
        <v>0</v>
      </c>
      <c r="E4797" s="304">
        <f>INDEX(Method_calculation!$J$194:$L$217,Output_interface!I4797,Output_interface!H4797)</f>
        <v>0</v>
      </c>
      <c r="G4797" s="1">
        <f>VLOOKUP(A4797+1/48,Interface!$B$118:$D$483,3)</f>
        <v>6</v>
      </c>
      <c r="H4797" s="1">
        <f t="shared" si="422"/>
        <v>2</v>
      </c>
      <c r="I4797" s="1">
        <f t="shared" si="421"/>
        <v>10</v>
      </c>
    </row>
    <row r="4798" spans="1:9" x14ac:dyDescent="0.35">
      <c r="A4798" s="321">
        <f t="shared" si="419"/>
        <v>42203.416666655117</v>
      </c>
      <c r="B4798" s="303"/>
      <c r="C4798" s="303">
        <v>4763</v>
      </c>
      <c r="D4798" s="304">
        <f>INDEX(Method_calculation!$J$161:$L$184,Output_interface!I4798,Output_interface!H4798)</f>
        <v>0</v>
      </c>
      <c r="E4798" s="304">
        <f>INDEX(Method_calculation!$J$194:$L$217,Output_interface!I4798,Output_interface!H4798)</f>
        <v>0</v>
      </c>
      <c r="G4798" s="1">
        <f>VLOOKUP(A4798+1/48,Interface!$B$118:$D$483,3)</f>
        <v>6</v>
      </c>
      <c r="H4798" s="1">
        <f t="shared" si="422"/>
        <v>2</v>
      </c>
      <c r="I4798" s="1">
        <f t="shared" si="421"/>
        <v>11</v>
      </c>
    </row>
    <row r="4799" spans="1:9" x14ac:dyDescent="0.35">
      <c r="A4799" s="321">
        <f t="shared" si="419"/>
        <v>42203.458333321782</v>
      </c>
      <c r="B4799" s="303"/>
      <c r="C4799" s="303">
        <v>4764</v>
      </c>
      <c r="D4799" s="304">
        <f>INDEX(Method_calculation!$J$161:$L$184,Output_interface!I4799,Output_interface!H4799)</f>
        <v>0</v>
      </c>
      <c r="E4799" s="304">
        <f>INDEX(Method_calculation!$J$194:$L$217,Output_interface!I4799,Output_interface!H4799)</f>
        <v>0</v>
      </c>
      <c r="G4799" s="1">
        <f>VLOOKUP(A4799+1/48,Interface!$B$118:$D$483,3)</f>
        <v>6</v>
      </c>
      <c r="H4799" s="1">
        <f t="shared" si="422"/>
        <v>2</v>
      </c>
      <c r="I4799" s="1">
        <f t="shared" si="421"/>
        <v>12</v>
      </c>
    </row>
    <row r="4800" spans="1:9" x14ac:dyDescent="0.35">
      <c r="A4800" s="321">
        <f t="shared" si="419"/>
        <v>42203.499999988446</v>
      </c>
      <c r="B4800" s="303"/>
      <c r="C4800" s="303">
        <v>4765</v>
      </c>
      <c r="D4800" s="304">
        <f>INDEX(Method_calculation!$J$161:$L$184,Output_interface!I4800,Output_interface!H4800)</f>
        <v>0</v>
      </c>
      <c r="E4800" s="304">
        <f>INDEX(Method_calculation!$J$194:$L$217,Output_interface!I4800,Output_interface!H4800)</f>
        <v>0</v>
      </c>
      <c r="G4800" s="1">
        <f>VLOOKUP(A4800+1/48,Interface!$B$118:$D$483,3)</f>
        <v>6</v>
      </c>
      <c r="H4800" s="1">
        <f t="shared" si="422"/>
        <v>2</v>
      </c>
      <c r="I4800" s="1">
        <f t="shared" si="421"/>
        <v>13</v>
      </c>
    </row>
    <row r="4801" spans="1:9" x14ac:dyDescent="0.35">
      <c r="A4801" s="321">
        <f t="shared" si="419"/>
        <v>42203.54166665511</v>
      </c>
      <c r="B4801" s="303"/>
      <c r="C4801" s="303">
        <v>4766</v>
      </c>
      <c r="D4801" s="304">
        <f>INDEX(Method_calculation!$J$161:$L$184,Output_interface!I4801,Output_interface!H4801)</f>
        <v>0</v>
      </c>
      <c r="E4801" s="304">
        <f>INDEX(Method_calculation!$J$194:$L$217,Output_interface!I4801,Output_interface!H4801)</f>
        <v>0</v>
      </c>
      <c r="G4801" s="1">
        <f>VLOOKUP(A4801+1/48,Interface!$B$118:$D$483,3)</f>
        <v>6</v>
      </c>
      <c r="H4801" s="1">
        <f t="shared" si="422"/>
        <v>2</v>
      </c>
      <c r="I4801" s="1">
        <f t="shared" si="421"/>
        <v>14</v>
      </c>
    </row>
    <row r="4802" spans="1:9" x14ac:dyDescent="0.35">
      <c r="A4802" s="321">
        <f t="shared" si="419"/>
        <v>42203.583333321774</v>
      </c>
      <c r="B4802" s="303"/>
      <c r="C4802" s="303">
        <v>4767</v>
      </c>
      <c r="D4802" s="304">
        <f>INDEX(Method_calculation!$J$161:$L$184,Output_interface!I4802,Output_interface!H4802)</f>
        <v>0</v>
      </c>
      <c r="E4802" s="304">
        <f>INDEX(Method_calculation!$J$194:$L$217,Output_interface!I4802,Output_interface!H4802)</f>
        <v>0</v>
      </c>
      <c r="G4802" s="1">
        <f>VLOOKUP(A4802+1/48,Interface!$B$118:$D$483,3)</f>
        <v>6</v>
      </c>
      <c r="H4802" s="1">
        <f t="shared" si="422"/>
        <v>2</v>
      </c>
      <c r="I4802" s="1">
        <f t="shared" si="421"/>
        <v>15</v>
      </c>
    </row>
    <row r="4803" spans="1:9" x14ac:dyDescent="0.35">
      <c r="A4803" s="321">
        <f t="shared" si="419"/>
        <v>42203.624999988439</v>
      </c>
      <c r="B4803" s="303"/>
      <c r="C4803" s="303">
        <v>4768</v>
      </c>
      <c r="D4803" s="304">
        <f>INDEX(Method_calculation!$J$161:$L$184,Output_interface!I4803,Output_interface!H4803)</f>
        <v>0</v>
      </c>
      <c r="E4803" s="304">
        <f>INDEX(Method_calculation!$J$194:$L$217,Output_interface!I4803,Output_interface!H4803)</f>
        <v>0</v>
      </c>
      <c r="G4803" s="1">
        <f>VLOOKUP(A4803+1/48,Interface!$B$118:$D$483,3)</f>
        <v>6</v>
      </c>
      <c r="H4803" s="1">
        <f t="shared" si="422"/>
        <v>2</v>
      </c>
      <c r="I4803" s="1">
        <f t="shared" si="421"/>
        <v>16</v>
      </c>
    </row>
    <row r="4804" spans="1:9" x14ac:dyDescent="0.35">
      <c r="A4804" s="321">
        <f t="shared" si="419"/>
        <v>42203.666666655103</v>
      </c>
      <c r="B4804" s="303"/>
      <c r="C4804" s="303">
        <v>4769</v>
      </c>
      <c r="D4804" s="304">
        <f>INDEX(Method_calculation!$J$161:$L$184,Output_interface!I4804,Output_interface!H4804)</f>
        <v>0</v>
      </c>
      <c r="E4804" s="304">
        <f>INDEX(Method_calculation!$J$194:$L$217,Output_interface!I4804,Output_interface!H4804)</f>
        <v>0</v>
      </c>
      <c r="G4804" s="1">
        <f>VLOOKUP(A4804+1/48,Interface!$B$118:$D$483,3)</f>
        <v>6</v>
      </c>
      <c r="H4804" s="1">
        <f t="shared" si="422"/>
        <v>2</v>
      </c>
      <c r="I4804" s="1">
        <f t="shared" si="421"/>
        <v>17</v>
      </c>
    </row>
    <row r="4805" spans="1:9" x14ac:dyDescent="0.35">
      <c r="A4805" s="321">
        <f t="shared" si="419"/>
        <v>42203.708333321767</v>
      </c>
      <c r="B4805" s="303"/>
      <c r="C4805" s="303">
        <v>4770</v>
      </c>
      <c r="D4805" s="304">
        <f>INDEX(Method_calculation!$J$161:$L$184,Output_interface!I4805,Output_interface!H4805)</f>
        <v>0</v>
      </c>
      <c r="E4805" s="304">
        <f>INDEX(Method_calculation!$J$194:$L$217,Output_interface!I4805,Output_interface!H4805)</f>
        <v>0</v>
      </c>
      <c r="G4805" s="1">
        <f>VLOOKUP(A4805+1/48,Interface!$B$118:$D$483,3)</f>
        <v>6</v>
      </c>
      <c r="H4805" s="1">
        <f t="shared" si="422"/>
        <v>2</v>
      </c>
      <c r="I4805" s="1">
        <f t="shared" si="421"/>
        <v>18</v>
      </c>
    </row>
    <row r="4806" spans="1:9" x14ac:dyDescent="0.35">
      <c r="A4806" s="321">
        <f t="shared" si="419"/>
        <v>42203.749999988431</v>
      </c>
      <c r="B4806" s="303"/>
      <c r="C4806" s="303">
        <v>4771</v>
      </c>
      <c r="D4806" s="304">
        <f>INDEX(Method_calculation!$J$161:$L$184,Output_interface!I4806,Output_interface!H4806)</f>
        <v>0</v>
      </c>
      <c r="E4806" s="304">
        <f>INDEX(Method_calculation!$J$194:$L$217,Output_interface!I4806,Output_interface!H4806)</f>
        <v>0</v>
      </c>
      <c r="G4806" s="1">
        <f>VLOOKUP(A4806+1/48,Interface!$B$118:$D$483,3)</f>
        <v>6</v>
      </c>
      <c r="H4806" s="1">
        <f t="shared" si="422"/>
        <v>2</v>
      </c>
      <c r="I4806" s="1">
        <f t="shared" si="421"/>
        <v>19</v>
      </c>
    </row>
    <row r="4807" spans="1:9" x14ac:dyDescent="0.35">
      <c r="A4807" s="321">
        <f t="shared" si="419"/>
        <v>42203.791666655095</v>
      </c>
      <c r="B4807" s="303"/>
      <c r="C4807" s="303">
        <v>4772</v>
      </c>
      <c r="D4807" s="304">
        <f>INDEX(Method_calculation!$J$161:$L$184,Output_interface!I4807,Output_interface!H4807)</f>
        <v>0</v>
      </c>
      <c r="E4807" s="304">
        <f>INDEX(Method_calculation!$J$194:$L$217,Output_interface!I4807,Output_interface!H4807)</f>
        <v>0</v>
      </c>
      <c r="G4807" s="1">
        <f>VLOOKUP(A4807+1/48,Interface!$B$118:$D$483,3)</f>
        <v>6</v>
      </c>
      <c r="H4807" s="1">
        <f t="shared" si="422"/>
        <v>2</v>
      </c>
      <c r="I4807" s="1">
        <f t="shared" si="421"/>
        <v>20</v>
      </c>
    </row>
    <row r="4808" spans="1:9" x14ac:dyDescent="0.35">
      <c r="A4808" s="321">
        <f t="shared" si="419"/>
        <v>42203.83333332176</v>
      </c>
      <c r="B4808" s="303"/>
      <c r="C4808" s="303">
        <v>4773</v>
      </c>
      <c r="D4808" s="304">
        <f>INDEX(Method_calculation!$J$161:$L$184,Output_interface!I4808,Output_interface!H4808)</f>
        <v>0</v>
      </c>
      <c r="E4808" s="304">
        <f>INDEX(Method_calculation!$J$194:$L$217,Output_interface!I4808,Output_interface!H4808)</f>
        <v>0</v>
      </c>
      <c r="G4808" s="1">
        <f>VLOOKUP(A4808+1/48,Interface!$B$118:$D$483,3)</f>
        <v>6</v>
      </c>
      <c r="H4808" s="1">
        <f t="shared" si="422"/>
        <v>2</v>
      </c>
      <c r="I4808" s="1">
        <f t="shared" si="421"/>
        <v>21</v>
      </c>
    </row>
    <row r="4809" spans="1:9" x14ac:dyDescent="0.35">
      <c r="A4809" s="321">
        <f t="shared" si="419"/>
        <v>42203.874999988424</v>
      </c>
      <c r="B4809" s="303"/>
      <c r="C4809" s="303">
        <v>4774</v>
      </c>
      <c r="D4809" s="304">
        <f>INDEX(Method_calculation!$J$161:$L$184,Output_interface!I4809,Output_interface!H4809)</f>
        <v>0</v>
      </c>
      <c r="E4809" s="304">
        <f>INDEX(Method_calculation!$J$194:$L$217,Output_interface!I4809,Output_interface!H4809)</f>
        <v>0</v>
      </c>
      <c r="G4809" s="1">
        <f>VLOOKUP(A4809+1/48,Interface!$B$118:$D$483,3)</f>
        <v>6</v>
      </c>
      <c r="H4809" s="1">
        <f t="shared" si="422"/>
        <v>2</v>
      </c>
      <c r="I4809" s="1">
        <f t="shared" si="421"/>
        <v>22</v>
      </c>
    </row>
    <row r="4810" spans="1:9" x14ac:dyDescent="0.35">
      <c r="A4810" s="321">
        <f t="shared" si="419"/>
        <v>42203.916666655088</v>
      </c>
      <c r="B4810" s="303"/>
      <c r="C4810" s="303">
        <v>4775</v>
      </c>
      <c r="D4810" s="304">
        <f>INDEX(Method_calculation!$J$161:$L$184,Output_interface!I4810,Output_interface!H4810)</f>
        <v>0</v>
      </c>
      <c r="E4810" s="304">
        <f>INDEX(Method_calculation!$J$194:$L$217,Output_interface!I4810,Output_interface!H4810)</f>
        <v>0</v>
      </c>
      <c r="G4810" s="1">
        <f>VLOOKUP(A4810+1/48,Interface!$B$118:$D$483,3)</f>
        <v>6</v>
      </c>
      <c r="H4810" s="1">
        <f t="shared" si="422"/>
        <v>2</v>
      </c>
      <c r="I4810" s="1">
        <f t="shared" si="421"/>
        <v>23</v>
      </c>
    </row>
    <row r="4811" spans="1:9" x14ac:dyDescent="0.35">
      <c r="A4811" s="322">
        <f t="shared" si="419"/>
        <v>42203.958333321752</v>
      </c>
      <c r="B4811" s="306"/>
      <c r="C4811" s="306">
        <v>4776</v>
      </c>
      <c r="D4811" s="307">
        <f>INDEX(Method_calculation!$J$161:$L$184,Output_interface!I4811,Output_interface!H4811)</f>
        <v>0</v>
      </c>
      <c r="E4811" s="307">
        <f>INDEX(Method_calculation!$J$194:$L$217,Output_interface!I4811,Output_interface!H4811)</f>
        <v>0</v>
      </c>
      <c r="G4811" s="1">
        <f>VLOOKUP(A4811+1/48,Interface!$B$118:$D$483,3)</f>
        <v>6</v>
      </c>
      <c r="H4811" s="1">
        <f t="shared" si="422"/>
        <v>2</v>
      </c>
      <c r="I4811" s="1">
        <f t="shared" si="421"/>
        <v>24</v>
      </c>
    </row>
    <row r="4812" spans="1:9" x14ac:dyDescent="0.35">
      <c r="A4812" s="299">
        <f t="shared" si="419"/>
        <v>42203.999999988417</v>
      </c>
      <c r="B4812" s="300" t="str">
        <f t="shared" ref="B4812" si="424">INDEX($H$27:$H$29,H4812)</f>
        <v>Holiday</v>
      </c>
      <c r="C4812" s="300">
        <v>4777</v>
      </c>
      <c r="D4812" s="301">
        <f>INDEX(Method_calculation!$J$161:$L$184,Output_interface!I4812,Output_interface!H4812)</f>
        <v>0</v>
      </c>
      <c r="E4812" s="301">
        <f>INDEX(Method_calculation!$J$194:$L$217,Output_interface!I4812,Output_interface!H4812)</f>
        <v>0</v>
      </c>
      <c r="G4812" s="1">
        <f>VLOOKUP(A4812+1/48,Interface!$B$118:$D$483,3)</f>
        <v>7</v>
      </c>
      <c r="H4812" s="1">
        <f t="shared" si="422"/>
        <v>3</v>
      </c>
      <c r="I4812" s="1">
        <f t="shared" si="421"/>
        <v>1</v>
      </c>
    </row>
    <row r="4813" spans="1:9" x14ac:dyDescent="0.35">
      <c r="A4813" s="321">
        <f t="shared" si="419"/>
        <v>42204.041666655081</v>
      </c>
      <c r="B4813" s="303"/>
      <c r="C4813" s="303">
        <v>4778</v>
      </c>
      <c r="D4813" s="304">
        <f>INDEX(Method_calculation!$J$161:$L$184,Output_interface!I4813,Output_interface!H4813)</f>
        <v>0</v>
      </c>
      <c r="E4813" s="304">
        <f>INDEX(Method_calculation!$J$194:$L$217,Output_interface!I4813,Output_interface!H4813)</f>
        <v>0</v>
      </c>
      <c r="G4813" s="1">
        <f>VLOOKUP(A4813+1/48,Interface!$B$118:$D$483,3)</f>
        <v>7</v>
      </c>
      <c r="H4813" s="1">
        <f t="shared" si="422"/>
        <v>3</v>
      </c>
      <c r="I4813" s="1">
        <f t="shared" si="421"/>
        <v>2</v>
      </c>
    </row>
    <row r="4814" spans="1:9" x14ac:dyDescent="0.35">
      <c r="A4814" s="321">
        <f t="shared" si="419"/>
        <v>42204.083333321745</v>
      </c>
      <c r="B4814" s="303"/>
      <c r="C4814" s="303">
        <v>4779</v>
      </c>
      <c r="D4814" s="304">
        <f>INDEX(Method_calculation!$J$161:$L$184,Output_interface!I4814,Output_interface!H4814)</f>
        <v>0</v>
      </c>
      <c r="E4814" s="304">
        <f>INDEX(Method_calculation!$J$194:$L$217,Output_interface!I4814,Output_interface!H4814)</f>
        <v>0</v>
      </c>
      <c r="G4814" s="1">
        <f>VLOOKUP(A4814+1/48,Interface!$B$118:$D$483,3)</f>
        <v>7</v>
      </c>
      <c r="H4814" s="1">
        <f t="shared" si="422"/>
        <v>3</v>
      </c>
      <c r="I4814" s="1">
        <f t="shared" si="421"/>
        <v>3</v>
      </c>
    </row>
    <row r="4815" spans="1:9" x14ac:dyDescent="0.35">
      <c r="A4815" s="321">
        <f t="shared" si="419"/>
        <v>42204.124999988409</v>
      </c>
      <c r="B4815" s="303"/>
      <c r="C4815" s="303">
        <v>4780</v>
      </c>
      <c r="D4815" s="304">
        <f>INDEX(Method_calculation!$J$161:$L$184,Output_interface!I4815,Output_interface!H4815)</f>
        <v>0</v>
      </c>
      <c r="E4815" s="304">
        <f>INDEX(Method_calculation!$J$194:$L$217,Output_interface!I4815,Output_interface!H4815)</f>
        <v>0</v>
      </c>
      <c r="G4815" s="1">
        <f>VLOOKUP(A4815+1/48,Interface!$B$118:$D$483,3)</f>
        <v>7</v>
      </c>
      <c r="H4815" s="1">
        <f t="shared" si="422"/>
        <v>3</v>
      </c>
      <c r="I4815" s="1">
        <f t="shared" si="421"/>
        <v>4</v>
      </c>
    </row>
    <row r="4816" spans="1:9" x14ac:dyDescent="0.35">
      <c r="A4816" s="321">
        <f t="shared" ref="A4816:A4879" si="425">+A4815+1/24</f>
        <v>42204.166666655074</v>
      </c>
      <c r="B4816" s="303"/>
      <c r="C4816" s="303">
        <v>4781</v>
      </c>
      <c r="D4816" s="304">
        <f>INDEX(Method_calculation!$J$161:$L$184,Output_interface!I4816,Output_interface!H4816)</f>
        <v>0</v>
      </c>
      <c r="E4816" s="304">
        <f>INDEX(Method_calculation!$J$194:$L$217,Output_interface!I4816,Output_interface!H4816)</f>
        <v>0</v>
      </c>
      <c r="G4816" s="1">
        <f>VLOOKUP(A4816+1/48,Interface!$B$118:$D$483,3)</f>
        <v>7</v>
      </c>
      <c r="H4816" s="1">
        <f t="shared" si="422"/>
        <v>3</v>
      </c>
      <c r="I4816" s="1">
        <f t="shared" si="421"/>
        <v>5</v>
      </c>
    </row>
    <row r="4817" spans="1:9" x14ac:dyDescent="0.35">
      <c r="A4817" s="321">
        <f t="shared" si="425"/>
        <v>42204.208333321738</v>
      </c>
      <c r="B4817" s="303"/>
      <c r="C4817" s="303">
        <v>4782</v>
      </c>
      <c r="D4817" s="304">
        <f>INDEX(Method_calculation!$J$161:$L$184,Output_interface!I4817,Output_interface!H4817)</f>
        <v>0</v>
      </c>
      <c r="E4817" s="304">
        <f>INDEX(Method_calculation!$J$194:$L$217,Output_interface!I4817,Output_interface!H4817)</f>
        <v>0</v>
      </c>
      <c r="G4817" s="1">
        <f>VLOOKUP(A4817+1/48,Interface!$B$118:$D$483,3)</f>
        <v>7</v>
      </c>
      <c r="H4817" s="1">
        <f t="shared" si="422"/>
        <v>3</v>
      </c>
      <c r="I4817" s="1">
        <f t="shared" si="421"/>
        <v>6</v>
      </c>
    </row>
    <row r="4818" spans="1:9" x14ac:dyDescent="0.35">
      <c r="A4818" s="321">
        <f t="shared" si="425"/>
        <v>42204.249999988402</v>
      </c>
      <c r="B4818" s="303"/>
      <c r="C4818" s="303">
        <v>4783</v>
      </c>
      <c r="D4818" s="304">
        <f>INDEX(Method_calculation!$J$161:$L$184,Output_interface!I4818,Output_interface!H4818)</f>
        <v>0</v>
      </c>
      <c r="E4818" s="304">
        <f>INDEX(Method_calculation!$J$194:$L$217,Output_interface!I4818,Output_interface!H4818)</f>
        <v>0</v>
      </c>
      <c r="G4818" s="1">
        <f>VLOOKUP(A4818+1/48,Interface!$B$118:$D$483,3)</f>
        <v>7</v>
      </c>
      <c r="H4818" s="1">
        <f t="shared" si="422"/>
        <v>3</v>
      </c>
      <c r="I4818" s="1">
        <f t="shared" si="421"/>
        <v>7</v>
      </c>
    </row>
    <row r="4819" spans="1:9" x14ac:dyDescent="0.35">
      <c r="A4819" s="321">
        <f t="shared" si="425"/>
        <v>42204.291666655066</v>
      </c>
      <c r="B4819" s="303"/>
      <c r="C4819" s="303">
        <v>4784</v>
      </c>
      <c r="D4819" s="304">
        <f>INDEX(Method_calculation!$J$161:$L$184,Output_interface!I4819,Output_interface!H4819)</f>
        <v>0</v>
      </c>
      <c r="E4819" s="304">
        <f>INDEX(Method_calculation!$J$194:$L$217,Output_interface!I4819,Output_interface!H4819)</f>
        <v>0</v>
      </c>
      <c r="G4819" s="1">
        <f>VLOOKUP(A4819+1/48,Interface!$B$118:$D$483,3)</f>
        <v>7</v>
      </c>
      <c r="H4819" s="1">
        <f t="shared" si="422"/>
        <v>3</v>
      </c>
      <c r="I4819" s="1">
        <f t="shared" si="421"/>
        <v>8</v>
      </c>
    </row>
    <row r="4820" spans="1:9" x14ac:dyDescent="0.35">
      <c r="A4820" s="321">
        <f t="shared" si="425"/>
        <v>42204.333333321731</v>
      </c>
      <c r="B4820" s="303"/>
      <c r="C4820" s="303">
        <v>4785</v>
      </c>
      <c r="D4820" s="304">
        <f>INDEX(Method_calculation!$J$161:$L$184,Output_interface!I4820,Output_interface!H4820)</f>
        <v>0</v>
      </c>
      <c r="E4820" s="304">
        <f>INDEX(Method_calculation!$J$194:$L$217,Output_interface!I4820,Output_interface!H4820)</f>
        <v>0</v>
      </c>
      <c r="G4820" s="1">
        <f>VLOOKUP(A4820+1/48,Interface!$B$118:$D$483,3)</f>
        <v>7</v>
      </c>
      <c r="H4820" s="1">
        <f t="shared" si="422"/>
        <v>3</v>
      </c>
      <c r="I4820" s="1">
        <f t="shared" si="421"/>
        <v>9</v>
      </c>
    </row>
    <row r="4821" spans="1:9" x14ac:dyDescent="0.35">
      <c r="A4821" s="321">
        <f t="shared" si="425"/>
        <v>42204.374999988395</v>
      </c>
      <c r="B4821" s="303"/>
      <c r="C4821" s="303">
        <v>4786</v>
      </c>
      <c r="D4821" s="304">
        <f>INDEX(Method_calculation!$J$161:$L$184,Output_interface!I4821,Output_interface!H4821)</f>
        <v>0</v>
      </c>
      <c r="E4821" s="304">
        <f>INDEX(Method_calculation!$J$194:$L$217,Output_interface!I4821,Output_interface!H4821)</f>
        <v>0</v>
      </c>
      <c r="G4821" s="1">
        <f>VLOOKUP(A4821+1/48,Interface!$B$118:$D$483,3)</f>
        <v>7</v>
      </c>
      <c r="H4821" s="1">
        <f t="shared" si="422"/>
        <v>3</v>
      </c>
      <c r="I4821" s="1">
        <f t="shared" si="421"/>
        <v>10</v>
      </c>
    </row>
    <row r="4822" spans="1:9" x14ac:dyDescent="0.35">
      <c r="A4822" s="321">
        <f t="shared" si="425"/>
        <v>42204.416666655059</v>
      </c>
      <c r="B4822" s="303"/>
      <c r="C4822" s="303">
        <v>4787</v>
      </c>
      <c r="D4822" s="304">
        <f>INDEX(Method_calculation!$J$161:$L$184,Output_interface!I4822,Output_interface!H4822)</f>
        <v>0</v>
      </c>
      <c r="E4822" s="304">
        <f>INDEX(Method_calculation!$J$194:$L$217,Output_interface!I4822,Output_interface!H4822)</f>
        <v>0</v>
      </c>
      <c r="G4822" s="1">
        <f>VLOOKUP(A4822+1/48,Interface!$B$118:$D$483,3)</f>
        <v>7</v>
      </c>
      <c r="H4822" s="1">
        <f t="shared" si="422"/>
        <v>3</v>
      </c>
      <c r="I4822" s="1">
        <f t="shared" si="421"/>
        <v>11</v>
      </c>
    </row>
    <row r="4823" spans="1:9" x14ac:dyDescent="0.35">
      <c r="A4823" s="321">
        <f t="shared" si="425"/>
        <v>42204.458333321723</v>
      </c>
      <c r="B4823" s="303"/>
      <c r="C4823" s="303">
        <v>4788</v>
      </c>
      <c r="D4823" s="304">
        <f>INDEX(Method_calculation!$J$161:$L$184,Output_interface!I4823,Output_interface!H4823)</f>
        <v>0</v>
      </c>
      <c r="E4823" s="304">
        <f>INDEX(Method_calculation!$J$194:$L$217,Output_interface!I4823,Output_interface!H4823)</f>
        <v>0</v>
      </c>
      <c r="G4823" s="1">
        <f>VLOOKUP(A4823+1/48,Interface!$B$118:$D$483,3)</f>
        <v>7</v>
      </c>
      <c r="H4823" s="1">
        <f t="shared" si="422"/>
        <v>3</v>
      </c>
      <c r="I4823" s="1">
        <f t="shared" si="421"/>
        <v>12</v>
      </c>
    </row>
    <row r="4824" spans="1:9" x14ac:dyDescent="0.35">
      <c r="A4824" s="321">
        <f t="shared" si="425"/>
        <v>42204.499999988388</v>
      </c>
      <c r="B4824" s="303"/>
      <c r="C4824" s="303">
        <v>4789</v>
      </c>
      <c r="D4824" s="304">
        <f>INDEX(Method_calculation!$J$161:$L$184,Output_interface!I4824,Output_interface!H4824)</f>
        <v>0</v>
      </c>
      <c r="E4824" s="304">
        <f>INDEX(Method_calculation!$J$194:$L$217,Output_interface!I4824,Output_interface!H4824)</f>
        <v>0</v>
      </c>
      <c r="G4824" s="1">
        <f>VLOOKUP(A4824+1/48,Interface!$B$118:$D$483,3)</f>
        <v>7</v>
      </c>
      <c r="H4824" s="1">
        <f t="shared" si="422"/>
        <v>3</v>
      </c>
      <c r="I4824" s="1">
        <f t="shared" si="421"/>
        <v>13</v>
      </c>
    </row>
    <row r="4825" spans="1:9" x14ac:dyDescent="0.35">
      <c r="A4825" s="321">
        <f t="shared" si="425"/>
        <v>42204.541666655052</v>
      </c>
      <c r="B4825" s="303"/>
      <c r="C4825" s="303">
        <v>4790</v>
      </c>
      <c r="D4825" s="304">
        <f>INDEX(Method_calculation!$J$161:$L$184,Output_interface!I4825,Output_interface!H4825)</f>
        <v>0</v>
      </c>
      <c r="E4825" s="304">
        <f>INDEX(Method_calculation!$J$194:$L$217,Output_interface!I4825,Output_interface!H4825)</f>
        <v>0</v>
      </c>
      <c r="G4825" s="1">
        <f>VLOOKUP(A4825+1/48,Interface!$B$118:$D$483,3)</f>
        <v>7</v>
      </c>
      <c r="H4825" s="1">
        <f t="shared" si="422"/>
        <v>3</v>
      </c>
      <c r="I4825" s="1">
        <f t="shared" si="421"/>
        <v>14</v>
      </c>
    </row>
    <row r="4826" spans="1:9" x14ac:dyDescent="0.35">
      <c r="A4826" s="321">
        <f t="shared" si="425"/>
        <v>42204.583333321716</v>
      </c>
      <c r="B4826" s="303"/>
      <c r="C4826" s="303">
        <v>4791</v>
      </c>
      <c r="D4826" s="304">
        <f>INDEX(Method_calculation!$J$161:$L$184,Output_interface!I4826,Output_interface!H4826)</f>
        <v>0</v>
      </c>
      <c r="E4826" s="304">
        <f>INDEX(Method_calculation!$J$194:$L$217,Output_interface!I4826,Output_interface!H4826)</f>
        <v>0</v>
      </c>
      <c r="G4826" s="1">
        <f>VLOOKUP(A4826+1/48,Interface!$B$118:$D$483,3)</f>
        <v>7</v>
      </c>
      <c r="H4826" s="1">
        <f t="shared" si="422"/>
        <v>3</v>
      </c>
      <c r="I4826" s="1">
        <f t="shared" si="421"/>
        <v>15</v>
      </c>
    </row>
    <row r="4827" spans="1:9" x14ac:dyDescent="0.35">
      <c r="A4827" s="321">
        <f t="shared" si="425"/>
        <v>42204.62499998838</v>
      </c>
      <c r="B4827" s="303"/>
      <c r="C4827" s="303">
        <v>4792</v>
      </c>
      <c r="D4827" s="304">
        <f>INDEX(Method_calculation!$J$161:$L$184,Output_interface!I4827,Output_interface!H4827)</f>
        <v>0</v>
      </c>
      <c r="E4827" s="304">
        <f>INDEX(Method_calculation!$J$194:$L$217,Output_interface!I4827,Output_interface!H4827)</f>
        <v>0</v>
      </c>
      <c r="G4827" s="1">
        <f>VLOOKUP(A4827+1/48,Interface!$B$118:$D$483,3)</f>
        <v>7</v>
      </c>
      <c r="H4827" s="1">
        <f t="shared" si="422"/>
        <v>3</v>
      </c>
      <c r="I4827" s="1">
        <f t="shared" si="421"/>
        <v>16</v>
      </c>
    </row>
    <row r="4828" spans="1:9" x14ac:dyDescent="0.35">
      <c r="A4828" s="321">
        <f t="shared" si="425"/>
        <v>42204.666666655045</v>
      </c>
      <c r="B4828" s="303"/>
      <c r="C4828" s="303">
        <v>4793</v>
      </c>
      <c r="D4828" s="304">
        <f>INDEX(Method_calculation!$J$161:$L$184,Output_interface!I4828,Output_interface!H4828)</f>
        <v>0</v>
      </c>
      <c r="E4828" s="304">
        <f>INDEX(Method_calculation!$J$194:$L$217,Output_interface!I4828,Output_interface!H4828)</f>
        <v>0</v>
      </c>
      <c r="G4828" s="1">
        <f>VLOOKUP(A4828+1/48,Interface!$B$118:$D$483,3)</f>
        <v>7</v>
      </c>
      <c r="H4828" s="1">
        <f t="shared" si="422"/>
        <v>3</v>
      </c>
      <c r="I4828" s="1">
        <f t="shared" si="421"/>
        <v>17</v>
      </c>
    </row>
    <row r="4829" spans="1:9" x14ac:dyDescent="0.35">
      <c r="A4829" s="321">
        <f t="shared" si="425"/>
        <v>42204.708333321709</v>
      </c>
      <c r="B4829" s="303"/>
      <c r="C4829" s="303">
        <v>4794</v>
      </c>
      <c r="D4829" s="304">
        <f>INDEX(Method_calculation!$J$161:$L$184,Output_interface!I4829,Output_interface!H4829)</f>
        <v>0</v>
      </c>
      <c r="E4829" s="304">
        <f>INDEX(Method_calculation!$J$194:$L$217,Output_interface!I4829,Output_interface!H4829)</f>
        <v>0</v>
      </c>
      <c r="G4829" s="1">
        <f>VLOOKUP(A4829+1/48,Interface!$B$118:$D$483,3)</f>
        <v>7</v>
      </c>
      <c r="H4829" s="1">
        <f t="shared" si="422"/>
        <v>3</v>
      </c>
      <c r="I4829" s="1">
        <f t="shared" si="421"/>
        <v>18</v>
      </c>
    </row>
    <row r="4830" spans="1:9" x14ac:dyDescent="0.35">
      <c r="A4830" s="321">
        <f t="shared" si="425"/>
        <v>42204.749999988373</v>
      </c>
      <c r="B4830" s="303"/>
      <c r="C4830" s="303">
        <v>4795</v>
      </c>
      <c r="D4830" s="304">
        <f>INDEX(Method_calculation!$J$161:$L$184,Output_interface!I4830,Output_interface!H4830)</f>
        <v>0</v>
      </c>
      <c r="E4830" s="304">
        <f>INDEX(Method_calculation!$J$194:$L$217,Output_interface!I4830,Output_interface!H4830)</f>
        <v>0</v>
      </c>
      <c r="G4830" s="1">
        <f>VLOOKUP(A4830+1/48,Interface!$B$118:$D$483,3)</f>
        <v>7</v>
      </c>
      <c r="H4830" s="1">
        <f t="shared" si="422"/>
        <v>3</v>
      </c>
      <c r="I4830" s="1">
        <f t="shared" si="421"/>
        <v>19</v>
      </c>
    </row>
    <row r="4831" spans="1:9" x14ac:dyDescent="0.35">
      <c r="A4831" s="321">
        <f t="shared" si="425"/>
        <v>42204.791666655037</v>
      </c>
      <c r="B4831" s="303"/>
      <c r="C4831" s="303">
        <v>4796</v>
      </c>
      <c r="D4831" s="304">
        <f>INDEX(Method_calculation!$J$161:$L$184,Output_interface!I4831,Output_interface!H4831)</f>
        <v>0</v>
      </c>
      <c r="E4831" s="304">
        <f>INDEX(Method_calculation!$J$194:$L$217,Output_interface!I4831,Output_interface!H4831)</f>
        <v>0</v>
      </c>
      <c r="G4831" s="1">
        <f>VLOOKUP(A4831+1/48,Interface!$B$118:$D$483,3)</f>
        <v>7</v>
      </c>
      <c r="H4831" s="1">
        <f t="shared" si="422"/>
        <v>3</v>
      </c>
      <c r="I4831" s="1">
        <f t="shared" si="421"/>
        <v>20</v>
      </c>
    </row>
    <row r="4832" spans="1:9" x14ac:dyDescent="0.35">
      <c r="A4832" s="321">
        <f t="shared" si="425"/>
        <v>42204.833333321702</v>
      </c>
      <c r="B4832" s="303"/>
      <c r="C4832" s="303">
        <v>4797</v>
      </c>
      <c r="D4832" s="304">
        <f>INDEX(Method_calculation!$J$161:$L$184,Output_interface!I4832,Output_interface!H4832)</f>
        <v>0</v>
      </c>
      <c r="E4832" s="304">
        <f>INDEX(Method_calculation!$J$194:$L$217,Output_interface!I4832,Output_interface!H4832)</f>
        <v>0</v>
      </c>
      <c r="G4832" s="1">
        <f>VLOOKUP(A4832+1/48,Interface!$B$118:$D$483,3)</f>
        <v>7</v>
      </c>
      <c r="H4832" s="1">
        <f t="shared" si="422"/>
        <v>3</v>
      </c>
      <c r="I4832" s="1">
        <f t="shared" si="421"/>
        <v>21</v>
      </c>
    </row>
    <row r="4833" spans="1:9" x14ac:dyDescent="0.35">
      <c r="A4833" s="321">
        <f t="shared" si="425"/>
        <v>42204.874999988366</v>
      </c>
      <c r="B4833" s="303"/>
      <c r="C4833" s="303">
        <v>4798</v>
      </c>
      <c r="D4833" s="304">
        <f>INDEX(Method_calculation!$J$161:$L$184,Output_interface!I4833,Output_interface!H4833)</f>
        <v>0</v>
      </c>
      <c r="E4833" s="304">
        <f>INDEX(Method_calculation!$J$194:$L$217,Output_interface!I4833,Output_interface!H4833)</f>
        <v>0</v>
      </c>
      <c r="G4833" s="1">
        <f>VLOOKUP(A4833+1/48,Interface!$B$118:$D$483,3)</f>
        <v>7</v>
      </c>
      <c r="H4833" s="1">
        <f t="shared" si="422"/>
        <v>3</v>
      </c>
      <c r="I4833" s="1">
        <f t="shared" si="421"/>
        <v>22</v>
      </c>
    </row>
    <row r="4834" spans="1:9" x14ac:dyDescent="0.35">
      <c r="A4834" s="321">
        <f t="shared" si="425"/>
        <v>42204.91666665503</v>
      </c>
      <c r="B4834" s="303"/>
      <c r="C4834" s="303">
        <v>4799</v>
      </c>
      <c r="D4834" s="304">
        <f>INDEX(Method_calculation!$J$161:$L$184,Output_interface!I4834,Output_interface!H4834)</f>
        <v>0</v>
      </c>
      <c r="E4834" s="304">
        <f>INDEX(Method_calculation!$J$194:$L$217,Output_interface!I4834,Output_interface!H4834)</f>
        <v>0</v>
      </c>
      <c r="G4834" s="1">
        <f>VLOOKUP(A4834+1/48,Interface!$B$118:$D$483,3)</f>
        <v>7</v>
      </c>
      <c r="H4834" s="1">
        <f t="shared" si="422"/>
        <v>3</v>
      </c>
      <c r="I4834" s="1">
        <f t="shared" si="421"/>
        <v>23</v>
      </c>
    </row>
    <row r="4835" spans="1:9" x14ac:dyDescent="0.35">
      <c r="A4835" s="322">
        <f t="shared" si="425"/>
        <v>42204.958333321694</v>
      </c>
      <c r="B4835" s="306"/>
      <c r="C4835" s="306">
        <v>4800</v>
      </c>
      <c r="D4835" s="307">
        <f>INDEX(Method_calculation!$J$161:$L$184,Output_interface!I4835,Output_interface!H4835)</f>
        <v>0</v>
      </c>
      <c r="E4835" s="307">
        <f>INDEX(Method_calculation!$J$194:$L$217,Output_interface!I4835,Output_interface!H4835)</f>
        <v>0</v>
      </c>
      <c r="G4835" s="1">
        <f>VLOOKUP(A4835+1/48,Interface!$B$118:$D$483,3)</f>
        <v>7</v>
      </c>
      <c r="H4835" s="1">
        <f t="shared" si="422"/>
        <v>3</v>
      </c>
      <c r="I4835" s="1">
        <f t="shared" si="421"/>
        <v>24</v>
      </c>
    </row>
    <row r="4836" spans="1:9" x14ac:dyDescent="0.35">
      <c r="A4836" s="299">
        <f t="shared" si="425"/>
        <v>42204.999999988358</v>
      </c>
      <c r="B4836" s="300" t="str">
        <f t="shared" ref="B4836" si="426">INDEX($H$27:$H$29,H4836)</f>
        <v>Workday</v>
      </c>
      <c r="C4836" s="300">
        <v>4801</v>
      </c>
      <c r="D4836" s="301">
        <f>INDEX(Method_calculation!$J$161:$L$184,Output_interface!I4836,Output_interface!H4836)</f>
        <v>0</v>
      </c>
      <c r="E4836" s="301">
        <f>INDEX(Method_calculation!$J$194:$L$217,Output_interface!I4836,Output_interface!H4836)</f>
        <v>0</v>
      </c>
      <c r="G4836" s="1">
        <f>VLOOKUP(A4836+1/48,Interface!$B$118:$D$483,3)</f>
        <v>1</v>
      </c>
      <c r="H4836" s="1">
        <f t="shared" si="422"/>
        <v>1</v>
      </c>
      <c r="I4836" s="1">
        <f t="shared" ref="I4836:I4899" si="427">MOD(C4836-1,24)+1</f>
        <v>1</v>
      </c>
    </row>
    <row r="4837" spans="1:9" x14ac:dyDescent="0.35">
      <c r="A4837" s="321">
        <f t="shared" si="425"/>
        <v>42205.041666655023</v>
      </c>
      <c r="B4837" s="303"/>
      <c r="C4837" s="303">
        <v>4802</v>
      </c>
      <c r="D4837" s="304">
        <f>INDEX(Method_calculation!$J$161:$L$184,Output_interface!I4837,Output_interface!H4837)</f>
        <v>0</v>
      </c>
      <c r="E4837" s="304">
        <f>INDEX(Method_calculation!$J$194:$L$217,Output_interface!I4837,Output_interface!H4837)</f>
        <v>0</v>
      </c>
      <c r="G4837" s="1">
        <f>VLOOKUP(A4837+1/48,Interface!$B$118:$D$483,3)</f>
        <v>1</v>
      </c>
      <c r="H4837" s="1">
        <f t="shared" ref="H4837:H4900" si="428">IF(G4837=7,3,IF(G4837=6,2,1))</f>
        <v>1</v>
      </c>
      <c r="I4837" s="1">
        <f t="shared" si="427"/>
        <v>2</v>
      </c>
    </row>
    <row r="4838" spans="1:9" x14ac:dyDescent="0.35">
      <c r="A4838" s="321">
        <f t="shared" si="425"/>
        <v>42205.083333321687</v>
      </c>
      <c r="B4838" s="303"/>
      <c r="C4838" s="303">
        <v>4803</v>
      </c>
      <c r="D4838" s="304">
        <f>INDEX(Method_calculation!$J$161:$L$184,Output_interface!I4838,Output_interface!H4838)</f>
        <v>0</v>
      </c>
      <c r="E4838" s="304">
        <f>INDEX(Method_calculation!$J$194:$L$217,Output_interface!I4838,Output_interface!H4838)</f>
        <v>0</v>
      </c>
      <c r="G4838" s="1">
        <f>VLOOKUP(A4838+1/48,Interface!$B$118:$D$483,3)</f>
        <v>1</v>
      </c>
      <c r="H4838" s="1">
        <f t="shared" si="428"/>
        <v>1</v>
      </c>
      <c r="I4838" s="1">
        <f t="shared" si="427"/>
        <v>3</v>
      </c>
    </row>
    <row r="4839" spans="1:9" x14ac:dyDescent="0.35">
      <c r="A4839" s="321">
        <f t="shared" si="425"/>
        <v>42205.124999988351</v>
      </c>
      <c r="B4839" s="303"/>
      <c r="C4839" s="303">
        <v>4804</v>
      </c>
      <c r="D4839" s="304">
        <f>INDEX(Method_calculation!$J$161:$L$184,Output_interface!I4839,Output_interface!H4839)</f>
        <v>0</v>
      </c>
      <c r="E4839" s="304">
        <f>INDEX(Method_calculation!$J$194:$L$217,Output_interface!I4839,Output_interface!H4839)</f>
        <v>0</v>
      </c>
      <c r="G4839" s="1">
        <f>VLOOKUP(A4839+1/48,Interface!$B$118:$D$483,3)</f>
        <v>1</v>
      </c>
      <c r="H4839" s="1">
        <f t="shared" si="428"/>
        <v>1</v>
      </c>
      <c r="I4839" s="1">
        <f t="shared" si="427"/>
        <v>4</v>
      </c>
    </row>
    <row r="4840" spans="1:9" x14ac:dyDescent="0.35">
      <c r="A4840" s="321">
        <f t="shared" si="425"/>
        <v>42205.166666655015</v>
      </c>
      <c r="B4840" s="303"/>
      <c r="C4840" s="303">
        <v>4805</v>
      </c>
      <c r="D4840" s="304">
        <f>INDEX(Method_calculation!$J$161:$L$184,Output_interface!I4840,Output_interface!H4840)</f>
        <v>0</v>
      </c>
      <c r="E4840" s="304">
        <f>INDEX(Method_calculation!$J$194:$L$217,Output_interface!I4840,Output_interface!H4840)</f>
        <v>0</v>
      </c>
      <c r="G4840" s="1">
        <f>VLOOKUP(A4840+1/48,Interface!$B$118:$D$483,3)</f>
        <v>1</v>
      </c>
      <c r="H4840" s="1">
        <f t="shared" si="428"/>
        <v>1</v>
      </c>
      <c r="I4840" s="1">
        <f t="shared" si="427"/>
        <v>5</v>
      </c>
    </row>
    <row r="4841" spans="1:9" x14ac:dyDescent="0.35">
      <c r="A4841" s="321">
        <f t="shared" si="425"/>
        <v>42205.20833332168</v>
      </c>
      <c r="B4841" s="303"/>
      <c r="C4841" s="303">
        <v>4806</v>
      </c>
      <c r="D4841" s="304">
        <f>INDEX(Method_calculation!$J$161:$L$184,Output_interface!I4841,Output_interface!H4841)</f>
        <v>0</v>
      </c>
      <c r="E4841" s="304">
        <f>INDEX(Method_calculation!$J$194:$L$217,Output_interface!I4841,Output_interface!H4841)</f>
        <v>0</v>
      </c>
      <c r="G4841" s="1">
        <f>VLOOKUP(A4841+1/48,Interface!$B$118:$D$483,3)</f>
        <v>1</v>
      </c>
      <c r="H4841" s="1">
        <f t="shared" si="428"/>
        <v>1</v>
      </c>
      <c r="I4841" s="1">
        <f t="shared" si="427"/>
        <v>6</v>
      </c>
    </row>
    <row r="4842" spans="1:9" x14ac:dyDescent="0.35">
      <c r="A4842" s="321">
        <f t="shared" si="425"/>
        <v>42205.249999988344</v>
      </c>
      <c r="B4842" s="303"/>
      <c r="C4842" s="303">
        <v>4807</v>
      </c>
      <c r="D4842" s="304">
        <f>INDEX(Method_calculation!$J$161:$L$184,Output_interface!I4842,Output_interface!H4842)</f>
        <v>0</v>
      </c>
      <c r="E4842" s="304">
        <f>INDEX(Method_calculation!$J$194:$L$217,Output_interface!I4842,Output_interface!H4842)</f>
        <v>0</v>
      </c>
      <c r="G4842" s="1">
        <f>VLOOKUP(A4842+1/48,Interface!$B$118:$D$483,3)</f>
        <v>1</v>
      </c>
      <c r="H4842" s="1">
        <f t="shared" si="428"/>
        <v>1</v>
      </c>
      <c r="I4842" s="1">
        <f t="shared" si="427"/>
        <v>7</v>
      </c>
    </row>
    <row r="4843" spans="1:9" x14ac:dyDescent="0.35">
      <c r="A4843" s="321">
        <f t="shared" si="425"/>
        <v>42205.291666655008</v>
      </c>
      <c r="B4843" s="303"/>
      <c r="C4843" s="303">
        <v>4808</v>
      </c>
      <c r="D4843" s="304">
        <f>INDEX(Method_calculation!$J$161:$L$184,Output_interface!I4843,Output_interface!H4843)</f>
        <v>0</v>
      </c>
      <c r="E4843" s="304">
        <f>INDEX(Method_calculation!$J$194:$L$217,Output_interface!I4843,Output_interface!H4843)</f>
        <v>0</v>
      </c>
      <c r="G4843" s="1">
        <f>VLOOKUP(A4843+1/48,Interface!$B$118:$D$483,3)</f>
        <v>1</v>
      </c>
      <c r="H4843" s="1">
        <f t="shared" si="428"/>
        <v>1</v>
      </c>
      <c r="I4843" s="1">
        <f t="shared" si="427"/>
        <v>8</v>
      </c>
    </row>
    <row r="4844" spans="1:9" x14ac:dyDescent="0.35">
      <c r="A4844" s="321">
        <f t="shared" si="425"/>
        <v>42205.333333321672</v>
      </c>
      <c r="B4844" s="303"/>
      <c r="C4844" s="303">
        <v>4809</v>
      </c>
      <c r="D4844" s="304">
        <f>INDEX(Method_calculation!$J$161:$L$184,Output_interface!I4844,Output_interface!H4844)</f>
        <v>0</v>
      </c>
      <c r="E4844" s="304">
        <f>INDEX(Method_calculation!$J$194:$L$217,Output_interface!I4844,Output_interface!H4844)</f>
        <v>0</v>
      </c>
      <c r="G4844" s="1">
        <f>VLOOKUP(A4844+1/48,Interface!$B$118:$D$483,3)</f>
        <v>1</v>
      </c>
      <c r="H4844" s="1">
        <f t="shared" si="428"/>
        <v>1</v>
      </c>
      <c r="I4844" s="1">
        <f t="shared" si="427"/>
        <v>9</v>
      </c>
    </row>
    <row r="4845" spans="1:9" x14ac:dyDescent="0.35">
      <c r="A4845" s="321">
        <f t="shared" si="425"/>
        <v>42205.374999988337</v>
      </c>
      <c r="B4845" s="303"/>
      <c r="C4845" s="303">
        <v>4810</v>
      </c>
      <c r="D4845" s="304">
        <f>INDEX(Method_calculation!$J$161:$L$184,Output_interface!I4845,Output_interface!H4845)</f>
        <v>0</v>
      </c>
      <c r="E4845" s="304">
        <f>INDEX(Method_calculation!$J$194:$L$217,Output_interface!I4845,Output_interface!H4845)</f>
        <v>0</v>
      </c>
      <c r="G4845" s="1">
        <f>VLOOKUP(A4845+1/48,Interface!$B$118:$D$483,3)</f>
        <v>1</v>
      </c>
      <c r="H4845" s="1">
        <f t="shared" si="428"/>
        <v>1</v>
      </c>
      <c r="I4845" s="1">
        <f t="shared" si="427"/>
        <v>10</v>
      </c>
    </row>
    <row r="4846" spans="1:9" x14ac:dyDescent="0.35">
      <c r="A4846" s="321">
        <f t="shared" si="425"/>
        <v>42205.416666655001</v>
      </c>
      <c r="B4846" s="303"/>
      <c r="C4846" s="303">
        <v>4811</v>
      </c>
      <c r="D4846" s="304">
        <f>INDEX(Method_calculation!$J$161:$L$184,Output_interface!I4846,Output_interface!H4846)</f>
        <v>0</v>
      </c>
      <c r="E4846" s="304">
        <f>INDEX(Method_calculation!$J$194:$L$217,Output_interface!I4846,Output_interface!H4846)</f>
        <v>0</v>
      </c>
      <c r="G4846" s="1">
        <f>VLOOKUP(A4846+1/48,Interface!$B$118:$D$483,3)</f>
        <v>1</v>
      </c>
      <c r="H4846" s="1">
        <f t="shared" si="428"/>
        <v>1</v>
      </c>
      <c r="I4846" s="1">
        <f t="shared" si="427"/>
        <v>11</v>
      </c>
    </row>
    <row r="4847" spans="1:9" x14ac:dyDescent="0.35">
      <c r="A4847" s="321">
        <f t="shared" si="425"/>
        <v>42205.458333321665</v>
      </c>
      <c r="B4847" s="303"/>
      <c r="C4847" s="303">
        <v>4812</v>
      </c>
      <c r="D4847" s="304">
        <f>INDEX(Method_calculation!$J$161:$L$184,Output_interface!I4847,Output_interface!H4847)</f>
        <v>0</v>
      </c>
      <c r="E4847" s="304">
        <f>INDEX(Method_calculation!$J$194:$L$217,Output_interface!I4847,Output_interface!H4847)</f>
        <v>0</v>
      </c>
      <c r="G4847" s="1">
        <f>VLOOKUP(A4847+1/48,Interface!$B$118:$D$483,3)</f>
        <v>1</v>
      </c>
      <c r="H4847" s="1">
        <f t="shared" si="428"/>
        <v>1</v>
      </c>
      <c r="I4847" s="1">
        <f t="shared" si="427"/>
        <v>12</v>
      </c>
    </row>
    <row r="4848" spans="1:9" x14ac:dyDescent="0.35">
      <c r="A4848" s="321">
        <f t="shared" si="425"/>
        <v>42205.499999988329</v>
      </c>
      <c r="B4848" s="303"/>
      <c r="C4848" s="303">
        <v>4813</v>
      </c>
      <c r="D4848" s="304">
        <f>INDEX(Method_calculation!$J$161:$L$184,Output_interface!I4848,Output_interface!H4848)</f>
        <v>0</v>
      </c>
      <c r="E4848" s="304">
        <f>INDEX(Method_calculation!$J$194:$L$217,Output_interface!I4848,Output_interface!H4848)</f>
        <v>0</v>
      </c>
      <c r="G4848" s="1">
        <f>VLOOKUP(A4848+1/48,Interface!$B$118:$D$483,3)</f>
        <v>1</v>
      </c>
      <c r="H4848" s="1">
        <f t="shared" si="428"/>
        <v>1</v>
      </c>
      <c r="I4848" s="1">
        <f t="shared" si="427"/>
        <v>13</v>
      </c>
    </row>
    <row r="4849" spans="1:9" x14ac:dyDescent="0.35">
      <c r="A4849" s="321">
        <f t="shared" si="425"/>
        <v>42205.541666654994</v>
      </c>
      <c r="B4849" s="303"/>
      <c r="C4849" s="303">
        <v>4814</v>
      </c>
      <c r="D4849" s="304">
        <f>INDEX(Method_calculation!$J$161:$L$184,Output_interface!I4849,Output_interface!H4849)</f>
        <v>0</v>
      </c>
      <c r="E4849" s="304">
        <f>INDEX(Method_calculation!$J$194:$L$217,Output_interface!I4849,Output_interface!H4849)</f>
        <v>0</v>
      </c>
      <c r="G4849" s="1">
        <f>VLOOKUP(A4849+1/48,Interface!$B$118:$D$483,3)</f>
        <v>1</v>
      </c>
      <c r="H4849" s="1">
        <f t="shared" si="428"/>
        <v>1</v>
      </c>
      <c r="I4849" s="1">
        <f t="shared" si="427"/>
        <v>14</v>
      </c>
    </row>
    <row r="4850" spans="1:9" x14ac:dyDescent="0.35">
      <c r="A4850" s="321">
        <f t="shared" si="425"/>
        <v>42205.583333321658</v>
      </c>
      <c r="B4850" s="303"/>
      <c r="C4850" s="303">
        <v>4815</v>
      </c>
      <c r="D4850" s="304">
        <f>INDEX(Method_calculation!$J$161:$L$184,Output_interface!I4850,Output_interface!H4850)</f>
        <v>0</v>
      </c>
      <c r="E4850" s="304">
        <f>INDEX(Method_calculation!$J$194:$L$217,Output_interface!I4850,Output_interface!H4850)</f>
        <v>0</v>
      </c>
      <c r="G4850" s="1">
        <f>VLOOKUP(A4850+1/48,Interface!$B$118:$D$483,3)</f>
        <v>1</v>
      </c>
      <c r="H4850" s="1">
        <f t="shared" si="428"/>
        <v>1</v>
      </c>
      <c r="I4850" s="1">
        <f t="shared" si="427"/>
        <v>15</v>
      </c>
    </row>
    <row r="4851" spans="1:9" x14ac:dyDescent="0.35">
      <c r="A4851" s="321">
        <f t="shared" si="425"/>
        <v>42205.624999988322</v>
      </c>
      <c r="B4851" s="303"/>
      <c r="C4851" s="303">
        <v>4816</v>
      </c>
      <c r="D4851" s="304">
        <f>INDEX(Method_calculation!$J$161:$L$184,Output_interface!I4851,Output_interface!H4851)</f>
        <v>0</v>
      </c>
      <c r="E4851" s="304">
        <f>INDEX(Method_calculation!$J$194:$L$217,Output_interface!I4851,Output_interface!H4851)</f>
        <v>0</v>
      </c>
      <c r="G4851" s="1">
        <f>VLOOKUP(A4851+1/48,Interface!$B$118:$D$483,3)</f>
        <v>1</v>
      </c>
      <c r="H4851" s="1">
        <f t="shared" si="428"/>
        <v>1</v>
      </c>
      <c r="I4851" s="1">
        <f t="shared" si="427"/>
        <v>16</v>
      </c>
    </row>
    <row r="4852" spans="1:9" x14ac:dyDescent="0.35">
      <c r="A4852" s="321">
        <f t="shared" si="425"/>
        <v>42205.666666654986</v>
      </c>
      <c r="B4852" s="303"/>
      <c r="C4852" s="303">
        <v>4817</v>
      </c>
      <c r="D4852" s="304">
        <f>INDEX(Method_calculation!$J$161:$L$184,Output_interface!I4852,Output_interface!H4852)</f>
        <v>0</v>
      </c>
      <c r="E4852" s="304">
        <f>INDEX(Method_calculation!$J$194:$L$217,Output_interface!I4852,Output_interface!H4852)</f>
        <v>0</v>
      </c>
      <c r="G4852" s="1">
        <f>VLOOKUP(A4852+1/48,Interface!$B$118:$D$483,3)</f>
        <v>1</v>
      </c>
      <c r="H4852" s="1">
        <f t="shared" si="428"/>
        <v>1</v>
      </c>
      <c r="I4852" s="1">
        <f t="shared" si="427"/>
        <v>17</v>
      </c>
    </row>
    <row r="4853" spans="1:9" x14ac:dyDescent="0.35">
      <c r="A4853" s="321">
        <f t="shared" si="425"/>
        <v>42205.708333321651</v>
      </c>
      <c r="B4853" s="303"/>
      <c r="C4853" s="303">
        <v>4818</v>
      </c>
      <c r="D4853" s="304">
        <f>INDEX(Method_calculation!$J$161:$L$184,Output_interface!I4853,Output_interface!H4853)</f>
        <v>0</v>
      </c>
      <c r="E4853" s="304">
        <f>INDEX(Method_calculation!$J$194:$L$217,Output_interface!I4853,Output_interface!H4853)</f>
        <v>0</v>
      </c>
      <c r="G4853" s="1">
        <f>VLOOKUP(A4853+1/48,Interface!$B$118:$D$483,3)</f>
        <v>1</v>
      </c>
      <c r="H4853" s="1">
        <f t="shared" si="428"/>
        <v>1</v>
      </c>
      <c r="I4853" s="1">
        <f t="shared" si="427"/>
        <v>18</v>
      </c>
    </row>
    <row r="4854" spans="1:9" x14ac:dyDescent="0.35">
      <c r="A4854" s="321">
        <f t="shared" si="425"/>
        <v>42205.749999988315</v>
      </c>
      <c r="B4854" s="303"/>
      <c r="C4854" s="303">
        <v>4819</v>
      </c>
      <c r="D4854" s="304">
        <f>INDEX(Method_calculation!$J$161:$L$184,Output_interface!I4854,Output_interface!H4854)</f>
        <v>0</v>
      </c>
      <c r="E4854" s="304">
        <f>INDEX(Method_calculation!$J$194:$L$217,Output_interface!I4854,Output_interface!H4854)</f>
        <v>0</v>
      </c>
      <c r="G4854" s="1">
        <f>VLOOKUP(A4854+1/48,Interface!$B$118:$D$483,3)</f>
        <v>1</v>
      </c>
      <c r="H4854" s="1">
        <f t="shared" si="428"/>
        <v>1</v>
      </c>
      <c r="I4854" s="1">
        <f t="shared" si="427"/>
        <v>19</v>
      </c>
    </row>
    <row r="4855" spans="1:9" x14ac:dyDescent="0.35">
      <c r="A4855" s="321">
        <f t="shared" si="425"/>
        <v>42205.791666654979</v>
      </c>
      <c r="B4855" s="303"/>
      <c r="C4855" s="303">
        <v>4820</v>
      </c>
      <c r="D4855" s="304">
        <f>INDEX(Method_calculation!$J$161:$L$184,Output_interface!I4855,Output_interface!H4855)</f>
        <v>0</v>
      </c>
      <c r="E4855" s="304">
        <f>INDEX(Method_calculation!$J$194:$L$217,Output_interface!I4855,Output_interface!H4855)</f>
        <v>0</v>
      </c>
      <c r="G4855" s="1">
        <f>VLOOKUP(A4855+1/48,Interface!$B$118:$D$483,3)</f>
        <v>1</v>
      </c>
      <c r="H4855" s="1">
        <f t="shared" si="428"/>
        <v>1</v>
      </c>
      <c r="I4855" s="1">
        <f t="shared" si="427"/>
        <v>20</v>
      </c>
    </row>
    <row r="4856" spans="1:9" x14ac:dyDescent="0.35">
      <c r="A4856" s="321">
        <f t="shared" si="425"/>
        <v>42205.833333321643</v>
      </c>
      <c r="B4856" s="303"/>
      <c r="C4856" s="303">
        <v>4821</v>
      </c>
      <c r="D4856" s="304">
        <f>INDEX(Method_calculation!$J$161:$L$184,Output_interface!I4856,Output_interface!H4856)</f>
        <v>0</v>
      </c>
      <c r="E4856" s="304">
        <f>INDEX(Method_calculation!$J$194:$L$217,Output_interface!I4856,Output_interface!H4856)</f>
        <v>0</v>
      </c>
      <c r="G4856" s="1">
        <f>VLOOKUP(A4856+1/48,Interface!$B$118:$D$483,3)</f>
        <v>1</v>
      </c>
      <c r="H4856" s="1">
        <f t="shared" si="428"/>
        <v>1</v>
      </c>
      <c r="I4856" s="1">
        <f t="shared" si="427"/>
        <v>21</v>
      </c>
    </row>
    <row r="4857" spans="1:9" x14ac:dyDescent="0.35">
      <c r="A4857" s="321">
        <f t="shared" si="425"/>
        <v>42205.874999988308</v>
      </c>
      <c r="B4857" s="303"/>
      <c r="C4857" s="303">
        <v>4822</v>
      </c>
      <c r="D4857" s="304">
        <f>INDEX(Method_calculation!$J$161:$L$184,Output_interface!I4857,Output_interface!H4857)</f>
        <v>0</v>
      </c>
      <c r="E4857" s="304">
        <f>INDEX(Method_calculation!$J$194:$L$217,Output_interface!I4857,Output_interface!H4857)</f>
        <v>0</v>
      </c>
      <c r="G4857" s="1">
        <f>VLOOKUP(A4857+1/48,Interface!$B$118:$D$483,3)</f>
        <v>1</v>
      </c>
      <c r="H4857" s="1">
        <f t="shared" si="428"/>
        <v>1</v>
      </c>
      <c r="I4857" s="1">
        <f t="shared" si="427"/>
        <v>22</v>
      </c>
    </row>
    <row r="4858" spans="1:9" x14ac:dyDescent="0.35">
      <c r="A4858" s="321">
        <f t="shared" si="425"/>
        <v>42205.916666654972</v>
      </c>
      <c r="B4858" s="303"/>
      <c r="C4858" s="303">
        <v>4823</v>
      </c>
      <c r="D4858" s="304">
        <f>INDEX(Method_calculation!$J$161:$L$184,Output_interface!I4858,Output_interface!H4858)</f>
        <v>0</v>
      </c>
      <c r="E4858" s="304">
        <f>INDEX(Method_calculation!$J$194:$L$217,Output_interface!I4858,Output_interface!H4858)</f>
        <v>0</v>
      </c>
      <c r="G4858" s="1">
        <f>VLOOKUP(A4858+1/48,Interface!$B$118:$D$483,3)</f>
        <v>1</v>
      </c>
      <c r="H4858" s="1">
        <f t="shared" si="428"/>
        <v>1</v>
      </c>
      <c r="I4858" s="1">
        <f t="shared" si="427"/>
        <v>23</v>
      </c>
    </row>
    <row r="4859" spans="1:9" x14ac:dyDescent="0.35">
      <c r="A4859" s="322">
        <f t="shared" si="425"/>
        <v>42205.958333321636</v>
      </c>
      <c r="B4859" s="306"/>
      <c r="C4859" s="306">
        <v>4824</v>
      </c>
      <c r="D4859" s="307">
        <f>INDEX(Method_calculation!$J$161:$L$184,Output_interface!I4859,Output_interface!H4859)</f>
        <v>0</v>
      </c>
      <c r="E4859" s="307">
        <f>INDEX(Method_calculation!$J$194:$L$217,Output_interface!I4859,Output_interface!H4859)</f>
        <v>0</v>
      </c>
      <c r="G4859" s="1">
        <f>VLOOKUP(A4859+1/48,Interface!$B$118:$D$483,3)</f>
        <v>1</v>
      </c>
      <c r="H4859" s="1">
        <f t="shared" si="428"/>
        <v>1</v>
      </c>
      <c r="I4859" s="1">
        <f t="shared" si="427"/>
        <v>24</v>
      </c>
    </row>
    <row r="4860" spans="1:9" x14ac:dyDescent="0.35">
      <c r="A4860" s="299">
        <f t="shared" si="425"/>
        <v>42205.9999999883</v>
      </c>
      <c r="B4860" s="300" t="str">
        <f t="shared" ref="B4860" si="429">INDEX($H$27:$H$29,H4860)</f>
        <v>Workday</v>
      </c>
      <c r="C4860" s="300">
        <v>4825</v>
      </c>
      <c r="D4860" s="301">
        <f>INDEX(Method_calculation!$J$161:$L$184,Output_interface!I4860,Output_interface!H4860)</f>
        <v>0</v>
      </c>
      <c r="E4860" s="301">
        <f>INDEX(Method_calculation!$J$194:$L$217,Output_interface!I4860,Output_interface!H4860)</f>
        <v>0</v>
      </c>
      <c r="G4860" s="1">
        <f>VLOOKUP(A4860+1/48,Interface!$B$118:$D$483,3)</f>
        <v>2</v>
      </c>
      <c r="H4860" s="1">
        <f t="shared" si="428"/>
        <v>1</v>
      </c>
      <c r="I4860" s="1">
        <f t="shared" si="427"/>
        <v>1</v>
      </c>
    </row>
    <row r="4861" spans="1:9" x14ac:dyDescent="0.35">
      <c r="A4861" s="321">
        <f t="shared" si="425"/>
        <v>42206.041666654965</v>
      </c>
      <c r="B4861" s="303"/>
      <c r="C4861" s="303">
        <v>4826</v>
      </c>
      <c r="D4861" s="304">
        <f>INDEX(Method_calculation!$J$161:$L$184,Output_interface!I4861,Output_interface!H4861)</f>
        <v>0</v>
      </c>
      <c r="E4861" s="304">
        <f>INDEX(Method_calculation!$J$194:$L$217,Output_interface!I4861,Output_interface!H4861)</f>
        <v>0</v>
      </c>
      <c r="G4861" s="1">
        <f>VLOOKUP(A4861+1/48,Interface!$B$118:$D$483,3)</f>
        <v>2</v>
      </c>
      <c r="H4861" s="1">
        <f t="shared" si="428"/>
        <v>1</v>
      </c>
      <c r="I4861" s="1">
        <f t="shared" si="427"/>
        <v>2</v>
      </c>
    </row>
    <row r="4862" spans="1:9" x14ac:dyDescent="0.35">
      <c r="A4862" s="321">
        <f t="shared" si="425"/>
        <v>42206.083333321629</v>
      </c>
      <c r="B4862" s="303"/>
      <c r="C4862" s="303">
        <v>4827</v>
      </c>
      <c r="D4862" s="304">
        <f>INDEX(Method_calculation!$J$161:$L$184,Output_interface!I4862,Output_interface!H4862)</f>
        <v>0</v>
      </c>
      <c r="E4862" s="304">
        <f>INDEX(Method_calculation!$J$194:$L$217,Output_interface!I4862,Output_interface!H4862)</f>
        <v>0</v>
      </c>
      <c r="G4862" s="1">
        <f>VLOOKUP(A4862+1/48,Interface!$B$118:$D$483,3)</f>
        <v>2</v>
      </c>
      <c r="H4862" s="1">
        <f t="shared" si="428"/>
        <v>1</v>
      </c>
      <c r="I4862" s="1">
        <f t="shared" si="427"/>
        <v>3</v>
      </c>
    </row>
    <row r="4863" spans="1:9" x14ac:dyDescent="0.35">
      <c r="A4863" s="321">
        <f t="shared" si="425"/>
        <v>42206.124999988293</v>
      </c>
      <c r="B4863" s="303"/>
      <c r="C4863" s="303">
        <v>4828</v>
      </c>
      <c r="D4863" s="304">
        <f>INDEX(Method_calculation!$J$161:$L$184,Output_interface!I4863,Output_interface!H4863)</f>
        <v>0</v>
      </c>
      <c r="E4863" s="304">
        <f>INDEX(Method_calculation!$J$194:$L$217,Output_interface!I4863,Output_interface!H4863)</f>
        <v>0</v>
      </c>
      <c r="G4863" s="1">
        <f>VLOOKUP(A4863+1/48,Interface!$B$118:$D$483,3)</f>
        <v>2</v>
      </c>
      <c r="H4863" s="1">
        <f t="shared" si="428"/>
        <v>1</v>
      </c>
      <c r="I4863" s="1">
        <f t="shared" si="427"/>
        <v>4</v>
      </c>
    </row>
    <row r="4864" spans="1:9" x14ac:dyDescent="0.35">
      <c r="A4864" s="321">
        <f t="shared" si="425"/>
        <v>42206.166666654957</v>
      </c>
      <c r="B4864" s="303"/>
      <c r="C4864" s="303">
        <v>4829</v>
      </c>
      <c r="D4864" s="304">
        <f>INDEX(Method_calculation!$J$161:$L$184,Output_interface!I4864,Output_interface!H4864)</f>
        <v>0</v>
      </c>
      <c r="E4864" s="304">
        <f>INDEX(Method_calculation!$J$194:$L$217,Output_interface!I4864,Output_interface!H4864)</f>
        <v>0</v>
      </c>
      <c r="G4864" s="1">
        <f>VLOOKUP(A4864+1/48,Interface!$B$118:$D$483,3)</f>
        <v>2</v>
      </c>
      <c r="H4864" s="1">
        <f t="shared" si="428"/>
        <v>1</v>
      </c>
      <c r="I4864" s="1">
        <f t="shared" si="427"/>
        <v>5</v>
      </c>
    </row>
    <row r="4865" spans="1:9" x14ac:dyDescent="0.35">
      <c r="A4865" s="321">
        <f t="shared" si="425"/>
        <v>42206.208333321621</v>
      </c>
      <c r="B4865" s="303"/>
      <c r="C4865" s="303">
        <v>4830</v>
      </c>
      <c r="D4865" s="304">
        <f>INDEX(Method_calculation!$J$161:$L$184,Output_interface!I4865,Output_interface!H4865)</f>
        <v>0</v>
      </c>
      <c r="E4865" s="304">
        <f>INDEX(Method_calculation!$J$194:$L$217,Output_interface!I4865,Output_interface!H4865)</f>
        <v>0</v>
      </c>
      <c r="G4865" s="1">
        <f>VLOOKUP(A4865+1/48,Interface!$B$118:$D$483,3)</f>
        <v>2</v>
      </c>
      <c r="H4865" s="1">
        <f t="shared" si="428"/>
        <v>1</v>
      </c>
      <c r="I4865" s="1">
        <f t="shared" si="427"/>
        <v>6</v>
      </c>
    </row>
    <row r="4866" spans="1:9" x14ac:dyDescent="0.35">
      <c r="A4866" s="321">
        <f t="shared" si="425"/>
        <v>42206.249999988286</v>
      </c>
      <c r="B4866" s="303"/>
      <c r="C4866" s="303">
        <v>4831</v>
      </c>
      <c r="D4866" s="304">
        <f>INDEX(Method_calculation!$J$161:$L$184,Output_interface!I4866,Output_interface!H4866)</f>
        <v>0</v>
      </c>
      <c r="E4866" s="304">
        <f>INDEX(Method_calculation!$J$194:$L$217,Output_interface!I4866,Output_interface!H4866)</f>
        <v>0</v>
      </c>
      <c r="G4866" s="1">
        <f>VLOOKUP(A4866+1/48,Interface!$B$118:$D$483,3)</f>
        <v>2</v>
      </c>
      <c r="H4866" s="1">
        <f t="shared" si="428"/>
        <v>1</v>
      </c>
      <c r="I4866" s="1">
        <f t="shared" si="427"/>
        <v>7</v>
      </c>
    </row>
    <row r="4867" spans="1:9" x14ac:dyDescent="0.35">
      <c r="A4867" s="321">
        <f t="shared" si="425"/>
        <v>42206.29166665495</v>
      </c>
      <c r="B4867" s="303"/>
      <c r="C4867" s="303">
        <v>4832</v>
      </c>
      <c r="D4867" s="304">
        <f>INDEX(Method_calculation!$J$161:$L$184,Output_interface!I4867,Output_interface!H4867)</f>
        <v>0</v>
      </c>
      <c r="E4867" s="304">
        <f>INDEX(Method_calculation!$J$194:$L$217,Output_interface!I4867,Output_interface!H4867)</f>
        <v>0</v>
      </c>
      <c r="G4867" s="1">
        <f>VLOOKUP(A4867+1/48,Interface!$B$118:$D$483,3)</f>
        <v>2</v>
      </c>
      <c r="H4867" s="1">
        <f t="shared" si="428"/>
        <v>1</v>
      </c>
      <c r="I4867" s="1">
        <f t="shared" si="427"/>
        <v>8</v>
      </c>
    </row>
    <row r="4868" spans="1:9" x14ac:dyDescent="0.35">
      <c r="A4868" s="321">
        <f t="shared" si="425"/>
        <v>42206.333333321614</v>
      </c>
      <c r="B4868" s="303"/>
      <c r="C4868" s="303">
        <v>4833</v>
      </c>
      <c r="D4868" s="304">
        <f>INDEX(Method_calculation!$J$161:$L$184,Output_interface!I4868,Output_interface!H4868)</f>
        <v>0</v>
      </c>
      <c r="E4868" s="304">
        <f>INDEX(Method_calculation!$J$194:$L$217,Output_interface!I4868,Output_interface!H4868)</f>
        <v>0</v>
      </c>
      <c r="G4868" s="1">
        <f>VLOOKUP(A4868+1/48,Interface!$B$118:$D$483,3)</f>
        <v>2</v>
      </c>
      <c r="H4868" s="1">
        <f t="shared" si="428"/>
        <v>1</v>
      </c>
      <c r="I4868" s="1">
        <f t="shared" si="427"/>
        <v>9</v>
      </c>
    </row>
    <row r="4869" spans="1:9" x14ac:dyDescent="0.35">
      <c r="A4869" s="321">
        <f t="shared" si="425"/>
        <v>42206.374999988278</v>
      </c>
      <c r="B4869" s="303"/>
      <c r="C4869" s="303">
        <v>4834</v>
      </c>
      <c r="D4869" s="304">
        <f>INDEX(Method_calculation!$J$161:$L$184,Output_interface!I4869,Output_interface!H4869)</f>
        <v>0</v>
      </c>
      <c r="E4869" s="304">
        <f>INDEX(Method_calculation!$J$194:$L$217,Output_interface!I4869,Output_interface!H4869)</f>
        <v>0</v>
      </c>
      <c r="G4869" s="1">
        <f>VLOOKUP(A4869+1/48,Interface!$B$118:$D$483,3)</f>
        <v>2</v>
      </c>
      <c r="H4869" s="1">
        <f t="shared" si="428"/>
        <v>1</v>
      </c>
      <c r="I4869" s="1">
        <f t="shared" si="427"/>
        <v>10</v>
      </c>
    </row>
    <row r="4870" spans="1:9" x14ac:dyDescent="0.35">
      <c r="A4870" s="321">
        <f t="shared" si="425"/>
        <v>42206.416666654943</v>
      </c>
      <c r="B4870" s="303"/>
      <c r="C4870" s="303">
        <v>4835</v>
      </c>
      <c r="D4870" s="304">
        <f>INDEX(Method_calculation!$J$161:$L$184,Output_interface!I4870,Output_interface!H4870)</f>
        <v>0</v>
      </c>
      <c r="E4870" s="304">
        <f>INDEX(Method_calculation!$J$194:$L$217,Output_interface!I4870,Output_interface!H4870)</f>
        <v>0</v>
      </c>
      <c r="G4870" s="1">
        <f>VLOOKUP(A4870+1/48,Interface!$B$118:$D$483,3)</f>
        <v>2</v>
      </c>
      <c r="H4870" s="1">
        <f t="shared" si="428"/>
        <v>1</v>
      </c>
      <c r="I4870" s="1">
        <f t="shared" si="427"/>
        <v>11</v>
      </c>
    </row>
    <row r="4871" spans="1:9" x14ac:dyDescent="0.35">
      <c r="A4871" s="321">
        <f t="shared" si="425"/>
        <v>42206.458333321607</v>
      </c>
      <c r="B4871" s="303"/>
      <c r="C4871" s="303">
        <v>4836</v>
      </c>
      <c r="D4871" s="304">
        <f>INDEX(Method_calculation!$J$161:$L$184,Output_interface!I4871,Output_interface!H4871)</f>
        <v>0</v>
      </c>
      <c r="E4871" s="304">
        <f>INDEX(Method_calculation!$J$194:$L$217,Output_interface!I4871,Output_interface!H4871)</f>
        <v>0</v>
      </c>
      <c r="G4871" s="1">
        <f>VLOOKUP(A4871+1/48,Interface!$B$118:$D$483,3)</f>
        <v>2</v>
      </c>
      <c r="H4871" s="1">
        <f t="shared" si="428"/>
        <v>1</v>
      </c>
      <c r="I4871" s="1">
        <f t="shared" si="427"/>
        <v>12</v>
      </c>
    </row>
    <row r="4872" spans="1:9" x14ac:dyDescent="0.35">
      <c r="A4872" s="321">
        <f t="shared" si="425"/>
        <v>42206.499999988271</v>
      </c>
      <c r="B4872" s="303"/>
      <c r="C4872" s="303">
        <v>4837</v>
      </c>
      <c r="D4872" s="304">
        <f>INDEX(Method_calculation!$J$161:$L$184,Output_interface!I4872,Output_interface!H4872)</f>
        <v>0</v>
      </c>
      <c r="E4872" s="304">
        <f>INDEX(Method_calculation!$J$194:$L$217,Output_interface!I4872,Output_interface!H4872)</f>
        <v>0</v>
      </c>
      <c r="G4872" s="1">
        <f>VLOOKUP(A4872+1/48,Interface!$B$118:$D$483,3)</f>
        <v>2</v>
      </c>
      <c r="H4872" s="1">
        <f t="shared" si="428"/>
        <v>1</v>
      </c>
      <c r="I4872" s="1">
        <f t="shared" si="427"/>
        <v>13</v>
      </c>
    </row>
    <row r="4873" spans="1:9" x14ac:dyDescent="0.35">
      <c r="A4873" s="321">
        <f t="shared" si="425"/>
        <v>42206.541666654935</v>
      </c>
      <c r="B4873" s="303"/>
      <c r="C4873" s="303">
        <v>4838</v>
      </c>
      <c r="D4873" s="304">
        <f>INDEX(Method_calculation!$J$161:$L$184,Output_interface!I4873,Output_interface!H4873)</f>
        <v>0</v>
      </c>
      <c r="E4873" s="304">
        <f>INDEX(Method_calculation!$J$194:$L$217,Output_interface!I4873,Output_interface!H4873)</f>
        <v>0</v>
      </c>
      <c r="G4873" s="1">
        <f>VLOOKUP(A4873+1/48,Interface!$B$118:$D$483,3)</f>
        <v>2</v>
      </c>
      <c r="H4873" s="1">
        <f t="shared" si="428"/>
        <v>1</v>
      </c>
      <c r="I4873" s="1">
        <f t="shared" si="427"/>
        <v>14</v>
      </c>
    </row>
    <row r="4874" spans="1:9" x14ac:dyDescent="0.35">
      <c r="A4874" s="321">
        <f t="shared" si="425"/>
        <v>42206.5833333216</v>
      </c>
      <c r="B4874" s="303"/>
      <c r="C4874" s="303">
        <v>4839</v>
      </c>
      <c r="D4874" s="304">
        <f>INDEX(Method_calculation!$J$161:$L$184,Output_interface!I4874,Output_interface!H4874)</f>
        <v>0</v>
      </c>
      <c r="E4874" s="304">
        <f>INDEX(Method_calculation!$J$194:$L$217,Output_interface!I4874,Output_interface!H4874)</f>
        <v>0</v>
      </c>
      <c r="G4874" s="1">
        <f>VLOOKUP(A4874+1/48,Interface!$B$118:$D$483,3)</f>
        <v>2</v>
      </c>
      <c r="H4874" s="1">
        <f t="shared" si="428"/>
        <v>1</v>
      </c>
      <c r="I4874" s="1">
        <f t="shared" si="427"/>
        <v>15</v>
      </c>
    </row>
    <row r="4875" spans="1:9" x14ac:dyDescent="0.35">
      <c r="A4875" s="321">
        <f t="shared" si="425"/>
        <v>42206.624999988264</v>
      </c>
      <c r="B4875" s="303"/>
      <c r="C4875" s="303">
        <v>4840</v>
      </c>
      <c r="D4875" s="304">
        <f>INDEX(Method_calculation!$J$161:$L$184,Output_interface!I4875,Output_interface!H4875)</f>
        <v>0</v>
      </c>
      <c r="E4875" s="304">
        <f>INDEX(Method_calculation!$J$194:$L$217,Output_interface!I4875,Output_interface!H4875)</f>
        <v>0</v>
      </c>
      <c r="G4875" s="1">
        <f>VLOOKUP(A4875+1/48,Interface!$B$118:$D$483,3)</f>
        <v>2</v>
      </c>
      <c r="H4875" s="1">
        <f t="shared" si="428"/>
        <v>1</v>
      </c>
      <c r="I4875" s="1">
        <f t="shared" si="427"/>
        <v>16</v>
      </c>
    </row>
    <row r="4876" spans="1:9" x14ac:dyDescent="0.35">
      <c r="A4876" s="321">
        <f t="shared" si="425"/>
        <v>42206.666666654928</v>
      </c>
      <c r="B4876" s="303"/>
      <c r="C4876" s="303">
        <v>4841</v>
      </c>
      <c r="D4876" s="304">
        <f>INDEX(Method_calculation!$J$161:$L$184,Output_interface!I4876,Output_interface!H4876)</f>
        <v>0</v>
      </c>
      <c r="E4876" s="304">
        <f>INDEX(Method_calculation!$J$194:$L$217,Output_interface!I4876,Output_interface!H4876)</f>
        <v>0</v>
      </c>
      <c r="G4876" s="1">
        <f>VLOOKUP(A4876+1/48,Interface!$B$118:$D$483,3)</f>
        <v>2</v>
      </c>
      <c r="H4876" s="1">
        <f t="shared" si="428"/>
        <v>1</v>
      </c>
      <c r="I4876" s="1">
        <f t="shared" si="427"/>
        <v>17</v>
      </c>
    </row>
    <row r="4877" spans="1:9" x14ac:dyDescent="0.35">
      <c r="A4877" s="321">
        <f t="shared" si="425"/>
        <v>42206.708333321592</v>
      </c>
      <c r="B4877" s="303"/>
      <c r="C4877" s="303">
        <v>4842</v>
      </c>
      <c r="D4877" s="304">
        <f>INDEX(Method_calculation!$J$161:$L$184,Output_interface!I4877,Output_interface!H4877)</f>
        <v>0</v>
      </c>
      <c r="E4877" s="304">
        <f>INDEX(Method_calculation!$J$194:$L$217,Output_interface!I4877,Output_interface!H4877)</f>
        <v>0</v>
      </c>
      <c r="G4877" s="1">
        <f>VLOOKUP(A4877+1/48,Interface!$B$118:$D$483,3)</f>
        <v>2</v>
      </c>
      <c r="H4877" s="1">
        <f t="shared" si="428"/>
        <v>1</v>
      </c>
      <c r="I4877" s="1">
        <f t="shared" si="427"/>
        <v>18</v>
      </c>
    </row>
    <row r="4878" spans="1:9" x14ac:dyDescent="0.35">
      <c r="A4878" s="321">
        <f t="shared" si="425"/>
        <v>42206.749999988257</v>
      </c>
      <c r="B4878" s="303"/>
      <c r="C4878" s="303">
        <v>4843</v>
      </c>
      <c r="D4878" s="304">
        <f>INDEX(Method_calculation!$J$161:$L$184,Output_interface!I4878,Output_interface!H4878)</f>
        <v>0</v>
      </c>
      <c r="E4878" s="304">
        <f>INDEX(Method_calculation!$J$194:$L$217,Output_interface!I4878,Output_interface!H4878)</f>
        <v>0</v>
      </c>
      <c r="G4878" s="1">
        <f>VLOOKUP(A4878+1/48,Interface!$B$118:$D$483,3)</f>
        <v>2</v>
      </c>
      <c r="H4878" s="1">
        <f t="shared" si="428"/>
        <v>1</v>
      </c>
      <c r="I4878" s="1">
        <f t="shared" si="427"/>
        <v>19</v>
      </c>
    </row>
    <row r="4879" spans="1:9" x14ac:dyDescent="0.35">
      <c r="A4879" s="321">
        <f t="shared" si="425"/>
        <v>42206.791666654921</v>
      </c>
      <c r="B4879" s="303"/>
      <c r="C4879" s="303">
        <v>4844</v>
      </c>
      <c r="D4879" s="304">
        <f>INDEX(Method_calculation!$J$161:$L$184,Output_interface!I4879,Output_interface!H4879)</f>
        <v>0</v>
      </c>
      <c r="E4879" s="304">
        <f>INDEX(Method_calculation!$J$194:$L$217,Output_interface!I4879,Output_interface!H4879)</f>
        <v>0</v>
      </c>
      <c r="G4879" s="1">
        <f>VLOOKUP(A4879+1/48,Interface!$B$118:$D$483,3)</f>
        <v>2</v>
      </c>
      <c r="H4879" s="1">
        <f t="shared" si="428"/>
        <v>1</v>
      </c>
      <c r="I4879" s="1">
        <f t="shared" si="427"/>
        <v>20</v>
      </c>
    </row>
    <row r="4880" spans="1:9" x14ac:dyDescent="0.35">
      <c r="A4880" s="321">
        <f t="shared" ref="A4880:A4943" si="430">+A4879+1/24</f>
        <v>42206.833333321585</v>
      </c>
      <c r="B4880" s="303"/>
      <c r="C4880" s="303">
        <v>4845</v>
      </c>
      <c r="D4880" s="304">
        <f>INDEX(Method_calculation!$J$161:$L$184,Output_interface!I4880,Output_interface!H4880)</f>
        <v>0</v>
      </c>
      <c r="E4880" s="304">
        <f>INDEX(Method_calculation!$J$194:$L$217,Output_interface!I4880,Output_interface!H4880)</f>
        <v>0</v>
      </c>
      <c r="G4880" s="1">
        <f>VLOOKUP(A4880+1/48,Interface!$B$118:$D$483,3)</f>
        <v>2</v>
      </c>
      <c r="H4880" s="1">
        <f t="shared" si="428"/>
        <v>1</v>
      </c>
      <c r="I4880" s="1">
        <f t="shared" si="427"/>
        <v>21</v>
      </c>
    </row>
    <row r="4881" spans="1:9" x14ac:dyDescent="0.35">
      <c r="A4881" s="321">
        <f t="shared" si="430"/>
        <v>42206.874999988249</v>
      </c>
      <c r="B4881" s="303"/>
      <c r="C4881" s="303">
        <v>4846</v>
      </c>
      <c r="D4881" s="304">
        <f>INDEX(Method_calculation!$J$161:$L$184,Output_interface!I4881,Output_interface!H4881)</f>
        <v>0</v>
      </c>
      <c r="E4881" s="304">
        <f>INDEX(Method_calculation!$J$194:$L$217,Output_interface!I4881,Output_interface!H4881)</f>
        <v>0</v>
      </c>
      <c r="G4881" s="1">
        <f>VLOOKUP(A4881+1/48,Interface!$B$118:$D$483,3)</f>
        <v>2</v>
      </c>
      <c r="H4881" s="1">
        <f t="shared" si="428"/>
        <v>1</v>
      </c>
      <c r="I4881" s="1">
        <f t="shared" si="427"/>
        <v>22</v>
      </c>
    </row>
    <row r="4882" spans="1:9" x14ac:dyDescent="0.35">
      <c r="A4882" s="321">
        <f t="shared" si="430"/>
        <v>42206.916666654914</v>
      </c>
      <c r="B4882" s="303"/>
      <c r="C4882" s="303">
        <v>4847</v>
      </c>
      <c r="D4882" s="304">
        <f>INDEX(Method_calculation!$J$161:$L$184,Output_interface!I4882,Output_interface!H4882)</f>
        <v>0</v>
      </c>
      <c r="E4882" s="304">
        <f>INDEX(Method_calculation!$J$194:$L$217,Output_interface!I4882,Output_interface!H4882)</f>
        <v>0</v>
      </c>
      <c r="G4882" s="1">
        <f>VLOOKUP(A4882+1/48,Interface!$B$118:$D$483,3)</f>
        <v>2</v>
      </c>
      <c r="H4882" s="1">
        <f t="shared" si="428"/>
        <v>1</v>
      </c>
      <c r="I4882" s="1">
        <f t="shared" si="427"/>
        <v>23</v>
      </c>
    </row>
    <row r="4883" spans="1:9" x14ac:dyDescent="0.35">
      <c r="A4883" s="322">
        <f t="shared" si="430"/>
        <v>42206.958333321578</v>
      </c>
      <c r="B4883" s="306"/>
      <c r="C4883" s="306">
        <v>4848</v>
      </c>
      <c r="D4883" s="307">
        <f>INDEX(Method_calculation!$J$161:$L$184,Output_interface!I4883,Output_interface!H4883)</f>
        <v>0</v>
      </c>
      <c r="E4883" s="307">
        <f>INDEX(Method_calculation!$J$194:$L$217,Output_interface!I4883,Output_interface!H4883)</f>
        <v>0</v>
      </c>
      <c r="G4883" s="1">
        <f>VLOOKUP(A4883+1/48,Interface!$B$118:$D$483,3)</f>
        <v>2</v>
      </c>
      <c r="H4883" s="1">
        <f t="shared" si="428"/>
        <v>1</v>
      </c>
      <c r="I4883" s="1">
        <f t="shared" si="427"/>
        <v>24</v>
      </c>
    </row>
    <row r="4884" spans="1:9" x14ac:dyDescent="0.35">
      <c r="A4884" s="299">
        <f t="shared" si="430"/>
        <v>42206.999999988242</v>
      </c>
      <c r="B4884" s="300" t="str">
        <f t="shared" ref="B4884" si="431">INDEX($H$27:$H$29,H4884)</f>
        <v>Workday</v>
      </c>
      <c r="C4884" s="300">
        <v>4849</v>
      </c>
      <c r="D4884" s="301">
        <f>INDEX(Method_calculation!$J$161:$L$184,Output_interface!I4884,Output_interface!H4884)</f>
        <v>0</v>
      </c>
      <c r="E4884" s="301">
        <f>INDEX(Method_calculation!$J$194:$L$217,Output_interface!I4884,Output_interface!H4884)</f>
        <v>0</v>
      </c>
      <c r="G4884" s="1">
        <f>VLOOKUP(A4884+1/48,Interface!$B$118:$D$483,3)</f>
        <v>3</v>
      </c>
      <c r="H4884" s="1">
        <f t="shared" si="428"/>
        <v>1</v>
      </c>
      <c r="I4884" s="1">
        <f t="shared" si="427"/>
        <v>1</v>
      </c>
    </row>
    <row r="4885" spans="1:9" x14ac:dyDescent="0.35">
      <c r="A4885" s="321">
        <f t="shared" si="430"/>
        <v>42207.041666654906</v>
      </c>
      <c r="B4885" s="303"/>
      <c r="C4885" s="303">
        <v>4850</v>
      </c>
      <c r="D4885" s="304">
        <f>INDEX(Method_calculation!$J$161:$L$184,Output_interface!I4885,Output_interface!H4885)</f>
        <v>0</v>
      </c>
      <c r="E4885" s="304">
        <f>INDEX(Method_calculation!$J$194:$L$217,Output_interface!I4885,Output_interface!H4885)</f>
        <v>0</v>
      </c>
      <c r="G4885" s="1">
        <f>VLOOKUP(A4885+1/48,Interface!$B$118:$D$483,3)</f>
        <v>3</v>
      </c>
      <c r="H4885" s="1">
        <f t="shared" si="428"/>
        <v>1</v>
      </c>
      <c r="I4885" s="1">
        <f t="shared" si="427"/>
        <v>2</v>
      </c>
    </row>
    <row r="4886" spans="1:9" x14ac:dyDescent="0.35">
      <c r="A4886" s="321">
        <f t="shared" si="430"/>
        <v>42207.083333321571</v>
      </c>
      <c r="B4886" s="303"/>
      <c r="C4886" s="303">
        <v>4851</v>
      </c>
      <c r="D4886" s="304">
        <f>INDEX(Method_calculation!$J$161:$L$184,Output_interface!I4886,Output_interface!H4886)</f>
        <v>0</v>
      </c>
      <c r="E4886" s="304">
        <f>INDEX(Method_calculation!$J$194:$L$217,Output_interface!I4886,Output_interface!H4886)</f>
        <v>0</v>
      </c>
      <c r="G4886" s="1">
        <f>VLOOKUP(A4886+1/48,Interface!$B$118:$D$483,3)</f>
        <v>3</v>
      </c>
      <c r="H4886" s="1">
        <f t="shared" si="428"/>
        <v>1</v>
      </c>
      <c r="I4886" s="1">
        <f t="shared" si="427"/>
        <v>3</v>
      </c>
    </row>
    <row r="4887" spans="1:9" x14ac:dyDescent="0.35">
      <c r="A4887" s="321">
        <f t="shared" si="430"/>
        <v>42207.124999988235</v>
      </c>
      <c r="B4887" s="303"/>
      <c r="C4887" s="303">
        <v>4852</v>
      </c>
      <c r="D4887" s="304">
        <f>INDEX(Method_calculation!$J$161:$L$184,Output_interface!I4887,Output_interface!H4887)</f>
        <v>0</v>
      </c>
      <c r="E4887" s="304">
        <f>INDEX(Method_calculation!$J$194:$L$217,Output_interface!I4887,Output_interface!H4887)</f>
        <v>0</v>
      </c>
      <c r="G4887" s="1">
        <f>VLOOKUP(A4887+1/48,Interface!$B$118:$D$483,3)</f>
        <v>3</v>
      </c>
      <c r="H4887" s="1">
        <f t="shared" si="428"/>
        <v>1</v>
      </c>
      <c r="I4887" s="1">
        <f t="shared" si="427"/>
        <v>4</v>
      </c>
    </row>
    <row r="4888" spans="1:9" x14ac:dyDescent="0.35">
      <c r="A4888" s="321">
        <f t="shared" si="430"/>
        <v>42207.166666654899</v>
      </c>
      <c r="B4888" s="303"/>
      <c r="C4888" s="303">
        <v>4853</v>
      </c>
      <c r="D4888" s="304">
        <f>INDEX(Method_calculation!$J$161:$L$184,Output_interface!I4888,Output_interface!H4888)</f>
        <v>0</v>
      </c>
      <c r="E4888" s="304">
        <f>INDEX(Method_calculation!$J$194:$L$217,Output_interface!I4888,Output_interface!H4888)</f>
        <v>0</v>
      </c>
      <c r="G4888" s="1">
        <f>VLOOKUP(A4888+1/48,Interface!$B$118:$D$483,3)</f>
        <v>3</v>
      </c>
      <c r="H4888" s="1">
        <f t="shared" si="428"/>
        <v>1</v>
      </c>
      <c r="I4888" s="1">
        <f t="shared" si="427"/>
        <v>5</v>
      </c>
    </row>
    <row r="4889" spans="1:9" x14ac:dyDescent="0.35">
      <c r="A4889" s="321">
        <f t="shared" si="430"/>
        <v>42207.208333321563</v>
      </c>
      <c r="B4889" s="303"/>
      <c r="C4889" s="303">
        <v>4854</v>
      </c>
      <c r="D4889" s="304">
        <f>INDEX(Method_calculation!$J$161:$L$184,Output_interface!I4889,Output_interface!H4889)</f>
        <v>0</v>
      </c>
      <c r="E4889" s="304">
        <f>INDEX(Method_calculation!$J$194:$L$217,Output_interface!I4889,Output_interface!H4889)</f>
        <v>0</v>
      </c>
      <c r="G4889" s="1">
        <f>VLOOKUP(A4889+1/48,Interface!$B$118:$D$483,3)</f>
        <v>3</v>
      </c>
      <c r="H4889" s="1">
        <f t="shared" si="428"/>
        <v>1</v>
      </c>
      <c r="I4889" s="1">
        <f t="shared" si="427"/>
        <v>6</v>
      </c>
    </row>
    <row r="4890" spans="1:9" x14ac:dyDescent="0.35">
      <c r="A4890" s="321">
        <f t="shared" si="430"/>
        <v>42207.249999988228</v>
      </c>
      <c r="B4890" s="303"/>
      <c r="C4890" s="303">
        <v>4855</v>
      </c>
      <c r="D4890" s="304">
        <f>INDEX(Method_calculation!$J$161:$L$184,Output_interface!I4890,Output_interface!H4890)</f>
        <v>0</v>
      </c>
      <c r="E4890" s="304">
        <f>INDEX(Method_calculation!$J$194:$L$217,Output_interface!I4890,Output_interface!H4890)</f>
        <v>0</v>
      </c>
      <c r="G4890" s="1">
        <f>VLOOKUP(A4890+1/48,Interface!$B$118:$D$483,3)</f>
        <v>3</v>
      </c>
      <c r="H4890" s="1">
        <f t="shared" si="428"/>
        <v>1</v>
      </c>
      <c r="I4890" s="1">
        <f t="shared" si="427"/>
        <v>7</v>
      </c>
    </row>
    <row r="4891" spans="1:9" x14ac:dyDescent="0.35">
      <c r="A4891" s="321">
        <f t="shared" si="430"/>
        <v>42207.291666654892</v>
      </c>
      <c r="B4891" s="303"/>
      <c r="C4891" s="303">
        <v>4856</v>
      </c>
      <c r="D4891" s="304">
        <f>INDEX(Method_calculation!$J$161:$L$184,Output_interface!I4891,Output_interface!H4891)</f>
        <v>0</v>
      </c>
      <c r="E4891" s="304">
        <f>INDEX(Method_calculation!$J$194:$L$217,Output_interface!I4891,Output_interface!H4891)</f>
        <v>0</v>
      </c>
      <c r="G4891" s="1">
        <f>VLOOKUP(A4891+1/48,Interface!$B$118:$D$483,3)</f>
        <v>3</v>
      </c>
      <c r="H4891" s="1">
        <f t="shared" si="428"/>
        <v>1</v>
      </c>
      <c r="I4891" s="1">
        <f t="shared" si="427"/>
        <v>8</v>
      </c>
    </row>
    <row r="4892" spans="1:9" x14ac:dyDescent="0.35">
      <c r="A4892" s="321">
        <f t="shared" si="430"/>
        <v>42207.333333321556</v>
      </c>
      <c r="B4892" s="303"/>
      <c r="C4892" s="303">
        <v>4857</v>
      </c>
      <c r="D4892" s="304">
        <f>INDEX(Method_calculation!$J$161:$L$184,Output_interface!I4892,Output_interface!H4892)</f>
        <v>0</v>
      </c>
      <c r="E4892" s="304">
        <f>INDEX(Method_calculation!$J$194:$L$217,Output_interface!I4892,Output_interface!H4892)</f>
        <v>0</v>
      </c>
      <c r="G4892" s="1">
        <f>VLOOKUP(A4892+1/48,Interface!$B$118:$D$483,3)</f>
        <v>3</v>
      </c>
      <c r="H4892" s="1">
        <f t="shared" si="428"/>
        <v>1</v>
      </c>
      <c r="I4892" s="1">
        <f t="shared" si="427"/>
        <v>9</v>
      </c>
    </row>
    <row r="4893" spans="1:9" x14ac:dyDescent="0.35">
      <c r="A4893" s="321">
        <f t="shared" si="430"/>
        <v>42207.37499998822</v>
      </c>
      <c r="B4893" s="303"/>
      <c r="C4893" s="303">
        <v>4858</v>
      </c>
      <c r="D4893" s="304">
        <f>INDEX(Method_calculation!$J$161:$L$184,Output_interface!I4893,Output_interface!H4893)</f>
        <v>0</v>
      </c>
      <c r="E4893" s="304">
        <f>INDEX(Method_calculation!$J$194:$L$217,Output_interface!I4893,Output_interface!H4893)</f>
        <v>0</v>
      </c>
      <c r="G4893" s="1">
        <f>VLOOKUP(A4893+1/48,Interface!$B$118:$D$483,3)</f>
        <v>3</v>
      </c>
      <c r="H4893" s="1">
        <f t="shared" si="428"/>
        <v>1</v>
      </c>
      <c r="I4893" s="1">
        <f t="shared" si="427"/>
        <v>10</v>
      </c>
    </row>
    <row r="4894" spans="1:9" x14ac:dyDescent="0.35">
      <c r="A4894" s="321">
        <f t="shared" si="430"/>
        <v>42207.416666654884</v>
      </c>
      <c r="B4894" s="303"/>
      <c r="C4894" s="303">
        <v>4859</v>
      </c>
      <c r="D4894" s="304">
        <f>INDEX(Method_calculation!$J$161:$L$184,Output_interface!I4894,Output_interface!H4894)</f>
        <v>0</v>
      </c>
      <c r="E4894" s="304">
        <f>INDEX(Method_calculation!$J$194:$L$217,Output_interface!I4894,Output_interface!H4894)</f>
        <v>0</v>
      </c>
      <c r="G4894" s="1">
        <f>VLOOKUP(A4894+1/48,Interface!$B$118:$D$483,3)</f>
        <v>3</v>
      </c>
      <c r="H4894" s="1">
        <f t="shared" si="428"/>
        <v>1</v>
      </c>
      <c r="I4894" s="1">
        <f t="shared" si="427"/>
        <v>11</v>
      </c>
    </row>
    <row r="4895" spans="1:9" x14ac:dyDescent="0.35">
      <c r="A4895" s="321">
        <f t="shared" si="430"/>
        <v>42207.458333321549</v>
      </c>
      <c r="B4895" s="303"/>
      <c r="C4895" s="303">
        <v>4860</v>
      </c>
      <c r="D4895" s="304">
        <f>INDEX(Method_calculation!$J$161:$L$184,Output_interface!I4895,Output_interface!H4895)</f>
        <v>0</v>
      </c>
      <c r="E4895" s="304">
        <f>INDEX(Method_calculation!$J$194:$L$217,Output_interface!I4895,Output_interface!H4895)</f>
        <v>0</v>
      </c>
      <c r="G4895" s="1">
        <f>VLOOKUP(A4895+1/48,Interface!$B$118:$D$483,3)</f>
        <v>3</v>
      </c>
      <c r="H4895" s="1">
        <f t="shared" si="428"/>
        <v>1</v>
      </c>
      <c r="I4895" s="1">
        <f t="shared" si="427"/>
        <v>12</v>
      </c>
    </row>
    <row r="4896" spans="1:9" x14ac:dyDescent="0.35">
      <c r="A4896" s="321">
        <f t="shared" si="430"/>
        <v>42207.499999988213</v>
      </c>
      <c r="B4896" s="303"/>
      <c r="C4896" s="303">
        <v>4861</v>
      </c>
      <c r="D4896" s="304">
        <f>INDEX(Method_calculation!$J$161:$L$184,Output_interface!I4896,Output_interface!H4896)</f>
        <v>0</v>
      </c>
      <c r="E4896" s="304">
        <f>INDEX(Method_calculation!$J$194:$L$217,Output_interface!I4896,Output_interface!H4896)</f>
        <v>0</v>
      </c>
      <c r="G4896" s="1">
        <f>VLOOKUP(A4896+1/48,Interface!$B$118:$D$483,3)</f>
        <v>3</v>
      </c>
      <c r="H4896" s="1">
        <f t="shared" si="428"/>
        <v>1</v>
      </c>
      <c r="I4896" s="1">
        <f t="shared" si="427"/>
        <v>13</v>
      </c>
    </row>
    <row r="4897" spans="1:9" x14ac:dyDescent="0.35">
      <c r="A4897" s="321">
        <f t="shared" si="430"/>
        <v>42207.541666654877</v>
      </c>
      <c r="B4897" s="303"/>
      <c r="C4897" s="303">
        <v>4862</v>
      </c>
      <c r="D4897" s="304">
        <f>INDEX(Method_calculation!$J$161:$L$184,Output_interface!I4897,Output_interface!H4897)</f>
        <v>0</v>
      </c>
      <c r="E4897" s="304">
        <f>INDEX(Method_calculation!$J$194:$L$217,Output_interface!I4897,Output_interface!H4897)</f>
        <v>0</v>
      </c>
      <c r="G4897" s="1">
        <f>VLOOKUP(A4897+1/48,Interface!$B$118:$D$483,3)</f>
        <v>3</v>
      </c>
      <c r="H4897" s="1">
        <f t="shared" si="428"/>
        <v>1</v>
      </c>
      <c r="I4897" s="1">
        <f t="shared" si="427"/>
        <v>14</v>
      </c>
    </row>
    <row r="4898" spans="1:9" x14ac:dyDescent="0.35">
      <c r="A4898" s="321">
        <f t="shared" si="430"/>
        <v>42207.583333321541</v>
      </c>
      <c r="B4898" s="303"/>
      <c r="C4898" s="303">
        <v>4863</v>
      </c>
      <c r="D4898" s="304">
        <f>INDEX(Method_calculation!$J$161:$L$184,Output_interface!I4898,Output_interface!H4898)</f>
        <v>0</v>
      </c>
      <c r="E4898" s="304">
        <f>INDEX(Method_calculation!$J$194:$L$217,Output_interface!I4898,Output_interface!H4898)</f>
        <v>0</v>
      </c>
      <c r="G4898" s="1">
        <f>VLOOKUP(A4898+1/48,Interface!$B$118:$D$483,3)</f>
        <v>3</v>
      </c>
      <c r="H4898" s="1">
        <f t="shared" si="428"/>
        <v>1</v>
      </c>
      <c r="I4898" s="1">
        <f t="shared" si="427"/>
        <v>15</v>
      </c>
    </row>
    <row r="4899" spans="1:9" x14ac:dyDescent="0.35">
      <c r="A4899" s="321">
        <f t="shared" si="430"/>
        <v>42207.624999988206</v>
      </c>
      <c r="B4899" s="303"/>
      <c r="C4899" s="303">
        <v>4864</v>
      </c>
      <c r="D4899" s="304">
        <f>INDEX(Method_calculation!$J$161:$L$184,Output_interface!I4899,Output_interface!H4899)</f>
        <v>0</v>
      </c>
      <c r="E4899" s="304">
        <f>INDEX(Method_calculation!$J$194:$L$217,Output_interface!I4899,Output_interface!H4899)</f>
        <v>0</v>
      </c>
      <c r="G4899" s="1">
        <f>VLOOKUP(A4899+1/48,Interface!$B$118:$D$483,3)</f>
        <v>3</v>
      </c>
      <c r="H4899" s="1">
        <f t="shared" si="428"/>
        <v>1</v>
      </c>
      <c r="I4899" s="1">
        <f t="shared" si="427"/>
        <v>16</v>
      </c>
    </row>
    <row r="4900" spans="1:9" x14ac:dyDescent="0.35">
      <c r="A4900" s="321">
        <f t="shared" si="430"/>
        <v>42207.66666665487</v>
      </c>
      <c r="B4900" s="303"/>
      <c r="C4900" s="303">
        <v>4865</v>
      </c>
      <c r="D4900" s="304">
        <f>INDEX(Method_calculation!$J$161:$L$184,Output_interface!I4900,Output_interface!H4900)</f>
        <v>0</v>
      </c>
      <c r="E4900" s="304">
        <f>INDEX(Method_calculation!$J$194:$L$217,Output_interface!I4900,Output_interface!H4900)</f>
        <v>0</v>
      </c>
      <c r="G4900" s="1">
        <f>VLOOKUP(A4900+1/48,Interface!$B$118:$D$483,3)</f>
        <v>3</v>
      </c>
      <c r="H4900" s="1">
        <f t="shared" si="428"/>
        <v>1</v>
      </c>
      <c r="I4900" s="1">
        <f t="shared" ref="I4900:I4963" si="432">MOD(C4900-1,24)+1</f>
        <v>17</v>
      </c>
    </row>
    <row r="4901" spans="1:9" x14ac:dyDescent="0.35">
      <c r="A4901" s="321">
        <f t="shared" si="430"/>
        <v>42207.708333321534</v>
      </c>
      <c r="B4901" s="303"/>
      <c r="C4901" s="303">
        <v>4866</v>
      </c>
      <c r="D4901" s="304">
        <f>INDEX(Method_calculation!$J$161:$L$184,Output_interface!I4901,Output_interface!H4901)</f>
        <v>0</v>
      </c>
      <c r="E4901" s="304">
        <f>INDEX(Method_calculation!$J$194:$L$217,Output_interface!I4901,Output_interface!H4901)</f>
        <v>0</v>
      </c>
      <c r="G4901" s="1">
        <f>VLOOKUP(A4901+1/48,Interface!$B$118:$D$483,3)</f>
        <v>3</v>
      </c>
      <c r="H4901" s="1">
        <f t="shared" ref="H4901:H4964" si="433">IF(G4901=7,3,IF(G4901=6,2,1))</f>
        <v>1</v>
      </c>
      <c r="I4901" s="1">
        <f t="shared" si="432"/>
        <v>18</v>
      </c>
    </row>
    <row r="4902" spans="1:9" x14ac:dyDescent="0.35">
      <c r="A4902" s="321">
        <f t="shared" si="430"/>
        <v>42207.749999988198</v>
      </c>
      <c r="B4902" s="303"/>
      <c r="C4902" s="303">
        <v>4867</v>
      </c>
      <c r="D4902" s="304">
        <f>INDEX(Method_calculation!$J$161:$L$184,Output_interface!I4902,Output_interface!H4902)</f>
        <v>0</v>
      </c>
      <c r="E4902" s="304">
        <f>INDEX(Method_calculation!$J$194:$L$217,Output_interface!I4902,Output_interface!H4902)</f>
        <v>0</v>
      </c>
      <c r="G4902" s="1">
        <f>VLOOKUP(A4902+1/48,Interface!$B$118:$D$483,3)</f>
        <v>3</v>
      </c>
      <c r="H4902" s="1">
        <f t="shared" si="433"/>
        <v>1</v>
      </c>
      <c r="I4902" s="1">
        <f t="shared" si="432"/>
        <v>19</v>
      </c>
    </row>
    <row r="4903" spans="1:9" x14ac:dyDescent="0.35">
      <c r="A4903" s="321">
        <f t="shared" si="430"/>
        <v>42207.791666654863</v>
      </c>
      <c r="B4903" s="303"/>
      <c r="C4903" s="303">
        <v>4868</v>
      </c>
      <c r="D4903" s="304">
        <f>INDEX(Method_calculation!$J$161:$L$184,Output_interface!I4903,Output_interface!H4903)</f>
        <v>0</v>
      </c>
      <c r="E4903" s="304">
        <f>INDEX(Method_calculation!$J$194:$L$217,Output_interface!I4903,Output_interface!H4903)</f>
        <v>0</v>
      </c>
      <c r="G4903" s="1">
        <f>VLOOKUP(A4903+1/48,Interface!$B$118:$D$483,3)</f>
        <v>3</v>
      </c>
      <c r="H4903" s="1">
        <f t="shared" si="433"/>
        <v>1</v>
      </c>
      <c r="I4903" s="1">
        <f t="shared" si="432"/>
        <v>20</v>
      </c>
    </row>
    <row r="4904" spans="1:9" x14ac:dyDescent="0.35">
      <c r="A4904" s="321">
        <f t="shared" si="430"/>
        <v>42207.833333321527</v>
      </c>
      <c r="B4904" s="303"/>
      <c r="C4904" s="303">
        <v>4869</v>
      </c>
      <c r="D4904" s="304">
        <f>INDEX(Method_calculation!$J$161:$L$184,Output_interface!I4904,Output_interface!H4904)</f>
        <v>0</v>
      </c>
      <c r="E4904" s="304">
        <f>INDEX(Method_calculation!$J$194:$L$217,Output_interface!I4904,Output_interface!H4904)</f>
        <v>0</v>
      </c>
      <c r="G4904" s="1">
        <f>VLOOKUP(A4904+1/48,Interface!$B$118:$D$483,3)</f>
        <v>3</v>
      </c>
      <c r="H4904" s="1">
        <f t="shared" si="433"/>
        <v>1</v>
      </c>
      <c r="I4904" s="1">
        <f t="shared" si="432"/>
        <v>21</v>
      </c>
    </row>
    <row r="4905" spans="1:9" x14ac:dyDescent="0.35">
      <c r="A4905" s="321">
        <f t="shared" si="430"/>
        <v>42207.874999988191</v>
      </c>
      <c r="B4905" s="303"/>
      <c r="C4905" s="303">
        <v>4870</v>
      </c>
      <c r="D4905" s="304">
        <f>INDEX(Method_calculation!$J$161:$L$184,Output_interface!I4905,Output_interface!H4905)</f>
        <v>0</v>
      </c>
      <c r="E4905" s="304">
        <f>INDEX(Method_calculation!$J$194:$L$217,Output_interface!I4905,Output_interface!H4905)</f>
        <v>0</v>
      </c>
      <c r="G4905" s="1">
        <f>VLOOKUP(A4905+1/48,Interface!$B$118:$D$483,3)</f>
        <v>3</v>
      </c>
      <c r="H4905" s="1">
        <f t="shared" si="433"/>
        <v>1</v>
      </c>
      <c r="I4905" s="1">
        <f t="shared" si="432"/>
        <v>22</v>
      </c>
    </row>
    <row r="4906" spans="1:9" x14ac:dyDescent="0.35">
      <c r="A4906" s="321">
        <f t="shared" si="430"/>
        <v>42207.916666654855</v>
      </c>
      <c r="B4906" s="303"/>
      <c r="C4906" s="303">
        <v>4871</v>
      </c>
      <c r="D4906" s="304">
        <f>INDEX(Method_calculation!$J$161:$L$184,Output_interface!I4906,Output_interface!H4906)</f>
        <v>0</v>
      </c>
      <c r="E4906" s="304">
        <f>INDEX(Method_calculation!$J$194:$L$217,Output_interface!I4906,Output_interface!H4906)</f>
        <v>0</v>
      </c>
      <c r="G4906" s="1">
        <f>VLOOKUP(A4906+1/48,Interface!$B$118:$D$483,3)</f>
        <v>3</v>
      </c>
      <c r="H4906" s="1">
        <f t="shared" si="433"/>
        <v>1</v>
      </c>
      <c r="I4906" s="1">
        <f t="shared" si="432"/>
        <v>23</v>
      </c>
    </row>
    <row r="4907" spans="1:9" x14ac:dyDescent="0.35">
      <c r="A4907" s="322">
        <f t="shared" si="430"/>
        <v>42207.95833332152</v>
      </c>
      <c r="B4907" s="306"/>
      <c r="C4907" s="306">
        <v>4872</v>
      </c>
      <c r="D4907" s="307">
        <f>INDEX(Method_calculation!$J$161:$L$184,Output_interface!I4907,Output_interface!H4907)</f>
        <v>0</v>
      </c>
      <c r="E4907" s="307">
        <f>INDEX(Method_calculation!$J$194:$L$217,Output_interface!I4907,Output_interface!H4907)</f>
        <v>0</v>
      </c>
      <c r="G4907" s="1">
        <f>VLOOKUP(A4907+1/48,Interface!$B$118:$D$483,3)</f>
        <v>3</v>
      </c>
      <c r="H4907" s="1">
        <f t="shared" si="433"/>
        <v>1</v>
      </c>
      <c r="I4907" s="1">
        <f t="shared" si="432"/>
        <v>24</v>
      </c>
    </row>
    <row r="4908" spans="1:9" x14ac:dyDescent="0.35">
      <c r="A4908" s="299">
        <f t="shared" si="430"/>
        <v>42207.999999988184</v>
      </c>
      <c r="B4908" s="300" t="str">
        <f t="shared" ref="B4908" si="434">INDEX($H$27:$H$29,H4908)</f>
        <v>Workday</v>
      </c>
      <c r="C4908" s="300">
        <v>4873</v>
      </c>
      <c r="D4908" s="301">
        <f>INDEX(Method_calculation!$J$161:$L$184,Output_interface!I4908,Output_interface!H4908)</f>
        <v>0</v>
      </c>
      <c r="E4908" s="301">
        <f>INDEX(Method_calculation!$J$194:$L$217,Output_interface!I4908,Output_interface!H4908)</f>
        <v>0</v>
      </c>
      <c r="G4908" s="1">
        <f>VLOOKUP(A4908+1/48,Interface!$B$118:$D$483,3)</f>
        <v>4</v>
      </c>
      <c r="H4908" s="1">
        <f t="shared" si="433"/>
        <v>1</v>
      </c>
      <c r="I4908" s="1">
        <f t="shared" si="432"/>
        <v>1</v>
      </c>
    </row>
    <row r="4909" spans="1:9" x14ac:dyDescent="0.35">
      <c r="A4909" s="321">
        <f t="shared" si="430"/>
        <v>42208.041666654848</v>
      </c>
      <c r="B4909" s="303"/>
      <c r="C4909" s="303">
        <v>4874</v>
      </c>
      <c r="D4909" s="304">
        <f>INDEX(Method_calculation!$J$161:$L$184,Output_interface!I4909,Output_interface!H4909)</f>
        <v>0</v>
      </c>
      <c r="E4909" s="304">
        <f>INDEX(Method_calculation!$J$194:$L$217,Output_interface!I4909,Output_interface!H4909)</f>
        <v>0</v>
      </c>
      <c r="G4909" s="1">
        <f>VLOOKUP(A4909+1/48,Interface!$B$118:$D$483,3)</f>
        <v>4</v>
      </c>
      <c r="H4909" s="1">
        <f t="shared" si="433"/>
        <v>1</v>
      </c>
      <c r="I4909" s="1">
        <f t="shared" si="432"/>
        <v>2</v>
      </c>
    </row>
    <row r="4910" spans="1:9" x14ac:dyDescent="0.35">
      <c r="A4910" s="321">
        <f t="shared" si="430"/>
        <v>42208.083333321512</v>
      </c>
      <c r="B4910" s="303"/>
      <c r="C4910" s="303">
        <v>4875</v>
      </c>
      <c r="D4910" s="304">
        <f>INDEX(Method_calculation!$J$161:$L$184,Output_interface!I4910,Output_interface!H4910)</f>
        <v>0</v>
      </c>
      <c r="E4910" s="304">
        <f>INDEX(Method_calculation!$J$194:$L$217,Output_interface!I4910,Output_interface!H4910)</f>
        <v>0</v>
      </c>
      <c r="G4910" s="1">
        <f>VLOOKUP(A4910+1/48,Interface!$B$118:$D$483,3)</f>
        <v>4</v>
      </c>
      <c r="H4910" s="1">
        <f t="shared" si="433"/>
        <v>1</v>
      </c>
      <c r="I4910" s="1">
        <f t="shared" si="432"/>
        <v>3</v>
      </c>
    </row>
    <row r="4911" spans="1:9" x14ac:dyDescent="0.35">
      <c r="A4911" s="321">
        <f t="shared" si="430"/>
        <v>42208.124999988177</v>
      </c>
      <c r="B4911" s="303"/>
      <c r="C4911" s="303">
        <v>4876</v>
      </c>
      <c r="D4911" s="304">
        <f>INDEX(Method_calculation!$J$161:$L$184,Output_interface!I4911,Output_interface!H4911)</f>
        <v>0</v>
      </c>
      <c r="E4911" s="304">
        <f>INDEX(Method_calculation!$J$194:$L$217,Output_interface!I4911,Output_interface!H4911)</f>
        <v>0</v>
      </c>
      <c r="G4911" s="1">
        <f>VLOOKUP(A4911+1/48,Interface!$B$118:$D$483,3)</f>
        <v>4</v>
      </c>
      <c r="H4911" s="1">
        <f t="shared" si="433"/>
        <v>1</v>
      </c>
      <c r="I4911" s="1">
        <f t="shared" si="432"/>
        <v>4</v>
      </c>
    </row>
    <row r="4912" spans="1:9" x14ac:dyDescent="0.35">
      <c r="A4912" s="321">
        <f t="shared" si="430"/>
        <v>42208.166666654841</v>
      </c>
      <c r="B4912" s="303"/>
      <c r="C4912" s="303">
        <v>4877</v>
      </c>
      <c r="D4912" s="304">
        <f>INDEX(Method_calculation!$J$161:$L$184,Output_interface!I4912,Output_interface!H4912)</f>
        <v>0</v>
      </c>
      <c r="E4912" s="304">
        <f>INDEX(Method_calculation!$J$194:$L$217,Output_interface!I4912,Output_interface!H4912)</f>
        <v>0</v>
      </c>
      <c r="G4912" s="1">
        <f>VLOOKUP(A4912+1/48,Interface!$B$118:$D$483,3)</f>
        <v>4</v>
      </c>
      <c r="H4912" s="1">
        <f t="shared" si="433"/>
        <v>1</v>
      </c>
      <c r="I4912" s="1">
        <f t="shared" si="432"/>
        <v>5</v>
      </c>
    </row>
    <row r="4913" spans="1:9" x14ac:dyDescent="0.35">
      <c r="A4913" s="321">
        <f t="shared" si="430"/>
        <v>42208.208333321505</v>
      </c>
      <c r="B4913" s="303"/>
      <c r="C4913" s="303">
        <v>4878</v>
      </c>
      <c r="D4913" s="304">
        <f>INDEX(Method_calculation!$J$161:$L$184,Output_interface!I4913,Output_interface!H4913)</f>
        <v>0</v>
      </c>
      <c r="E4913" s="304">
        <f>INDEX(Method_calculation!$J$194:$L$217,Output_interface!I4913,Output_interface!H4913)</f>
        <v>0</v>
      </c>
      <c r="G4913" s="1">
        <f>VLOOKUP(A4913+1/48,Interface!$B$118:$D$483,3)</f>
        <v>4</v>
      </c>
      <c r="H4913" s="1">
        <f t="shared" si="433"/>
        <v>1</v>
      </c>
      <c r="I4913" s="1">
        <f t="shared" si="432"/>
        <v>6</v>
      </c>
    </row>
    <row r="4914" spans="1:9" x14ac:dyDescent="0.35">
      <c r="A4914" s="321">
        <f t="shared" si="430"/>
        <v>42208.249999988169</v>
      </c>
      <c r="B4914" s="303"/>
      <c r="C4914" s="303">
        <v>4879</v>
      </c>
      <c r="D4914" s="304">
        <f>INDEX(Method_calculation!$J$161:$L$184,Output_interface!I4914,Output_interface!H4914)</f>
        <v>0</v>
      </c>
      <c r="E4914" s="304">
        <f>INDEX(Method_calculation!$J$194:$L$217,Output_interface!I4914,Output_interface!H4914)</f>
        <v>0</v>
      </c>
      <c r="G4914" s="1">
        <f>VLOOKUP(A4914+1/48,Interface!$B$118:$D$483,3)</f>
        <v>4</v>
      </c>
      <c r="H4914" s="1">
        <f t="shared" si="433"/>
        <v>1</v>
      </c>
      <c r="I4914" s="1">
        <f t="shared" si="432"/>
        <v>7</v>
      </c>
    </row>
    <row r="4915" spans="1:9" x14ac:dyDescent="0.35">
      <c r="A4915" s="321">
        <f t="shared" si="430"/>
        <v>42208.291666654834</v>
      </c>
      <c r="B4915" s="303"/>
      <c r="C4915" s="303">
        <v>4880</v>
      </c>
      <c r="D4915" s="304">
        <f>INDEX(Method_calculation!$J$161:$L$184,Output_interface!I4915,Output_interface!H4915)</f>
        <v>0</v>
      </c>
      <c r="E4915" s="304">
        <f>INDEX(Method_calculation!$J$194:$L$217,Output_interface!I4915,Output_interface!H4915)</f>
        <v>0</v>
      </c>
      <c r="G4915" s="1">
        <f>VLOOKUP(A4915+1/48,Interface!$B$118:$D$483,3)</f>
        <v>4</v>
      </c>
      <c r="H4915" s="1">
        <f t="shared" si="433"/>
        <v>1</v>
      </c>
      <c r="I4915" s="1">
        <f t="shared" si="432"/>
        <v>8</v>
      </c>
    </row>
    <row r="4916" spans="1:9" x14ac:dyDescent="0.35">
      <c r="A4916" s="321">
        <f t="shared" si="430"/>
        <v>42208.333333321498</v>
      </c>
      <c r="B4916" s="303"/>
      <c r="C4916" s="303">
        <v>4881</v>
      </c>
      <c r="D4916" s="304">
        <f>INDEX(Method_calculation!$J$161:$L$184,Output_interface!I4916,Output_interface!H4916)</f>
        <v>0</v>
      </c>
      <c r="E4916" s="304">
        <f>INDEX(Method_calculation!$J$194:$L$217,Output_interface!I4916,Output_interface!H4916)</f>
        <v>0</v>
      </c>
      <c r="G4916" s="1">
        <f>VLOOKUP(A4916+1/48,Interface!$B$118:$D$483,3)</f>
        <v>4</v>
      </c>
      <c r="H4916" s="1">
        <f t="shared" si="433"/>
        <v>1</v>
      </c>
      <c r="I4916" s="1">
        <f t="shared" si="432"/>
        <v>9</v>
      </c>
    </row>
    <row r="4917" spans="1:9" x14ac:dyDescent="0.35">
      <c r="A4917" s="321">
        <f t="shared" si="430"/>
        <v>42208.374999988162</v>
      </c>
      <c r="B4917" s="303"/>
      <c r="C4917" s="303">
        <v>4882</v>
      </c>
      <c r="D4917" s="304">
        <f>INDEX(Method_calculation!$J$161:$L$184,Output_interface!I4917,Output_interface!H4917)</f>
        <v>0</v>
      </c>
      <c r="E4917" s="304">
        <f>INDEX(Method_calculation!$J$194:$L$217,Output_interface!I4917,Output_interface!H4917)</f>
        <v>0</v>
      </c>
      <c r="G4917" s="1">
        <f>VLOOKUP(A4917+1/48,Interface!$B$118:$D$483,3)</f>
        <v>4</v>
      </c>
      <c r="H4917" s="1">
        <f t="shared" si="433"/>
        <v>1</v>
      </c>
      <c r="I4917" s="1">
        <f t="shared" si="432"/>
        <v>10</v>
      </c>
    </row>
    <row r="4918" spans="1:9" x14ac:dyDescent="0.35">
      <c r="A4918" s="321">
        <f t="shared" si="430"/>
        <v>42208.416666654826</v>
      </c>
      <c r="B4918" s="303"/>
      <c r="C4918" s="303">
        <v>4883</v>
      </c>
      <c r="D4918" s="304">
        <f>INDEX(Method_calculation!$J$161:$L$184,Output_interface!I4918,Output_interface!H4918)</f>
        <v>0</v>
      </c>
      <c r="E4918" s="304">
        <f>INDEX(Method_calculation!$J$194:$L$217,Output_interface!I4918,Output_interface!H4918)</f>
        <v>0</v>
      </c>
      <c r="G4918" s="1">
        <f>VLOOKUP(A4918+1/48,Interface!$B$118:$D$483,3)</f>
        <v>4</v>
      </c>
      <c r="H4918" s="1">
        <f t="shared" si="433"/>
        <v>1</v>
      </c>
      <c r="I4918" s="1">
        <f t="shared" si="432"/>
        <v>11</v>
      </c>
    </row>
    <row r="4919" spans="1:9" x14ac:dyDescent="0.35">
      <c r="A4919" s="321">
        <f t="shared" si="430"/>
        <v>42208.45833332149</v>
      </c>
      <c r="B4919" s="303"/>
      <c r="C4919" s="303">
        <v>4884</v>
      </c>
      <c r="D4919" s="304">
        <f>INDEX(Method_calculation!$J$161:$L$184,Output_interface!I4919,Output_interface!H4919)</f>
        <v>0</v>
      </c>
      <c r="E4919" s="304">
        <f>INDEX(Method_calculation!$J$194:$L$217,Output_interface!I4919,Output_interface!H4919)</f>
        <v>0</v>
      </c>
      <c r="G4919" s="1">
        <f>VLOOKUP(A4919+1/48,Interface!$B$118:$D$483,3)</f>
        <v>4</v>
      </c>
      <c r="H4919" s="1">
        <f t="shared" si="433"/>
        <v>1</v>
      </c>
      <c r="I4919" s="1">
        <f t="shared" si="432"/>
        <v>12</v>
      </c>
    </row>
    <row r="4920" spans="1:9" x14ac:dyDescent="0.35">
      <c r="A4920" s="321">
        <f t="shared" si="430"/>
        <v>42208.499999988155</v>
      </c>
      <c r="B4920" s="303"/>
      <c r="C4920" s="303">
        <v>4885</v>
      </c>
      <c r="D4920" s="304">
        <f>INDEX(Method_calculation!$J$161:$L$184,Output_interface!I4920,Output_interface!H4920)</f>
        <v>0</v>
      </c>
      <c r="E4920" s="304">
        <f>INDEX(Method_calculation!$J$194:$L$217,Output_interface!I4920,Output_interface!H4920)</f>
        <v>0</v>
      </c>
      <c r="G4920" s="1">
        <f>VLOOKUP(A4920+1/48,Interface!$B$118:$D$483,3)</f>
        <v>4</v>
      </c>
      <c r="H4920" s="1">
        <f t="shared" si="433"/>
        <v>1</v>
      </c>
      <c r="I4920" s="1">
        <f t="shared" si="432"/>
        <v>13</v>
      </c>
    </row>
    <row r="4921" spans="1:9" x14ac:dyDescent="0.35">
      <c r="A4921" s="321">
        <f t="shared" si="430"/>
        <v>42208.541666654819</v>
      </c>
      <c r="B4921" s="303"/>
      <c r="C4921" s="303">
        <v>4886</v>
      </c>
      <c r="D4921" s="304">
        <f>INDEX(Method_calculation!$J$161:$L$184,Output_interface!I4921,Output_interface!H4921)</f>
        <v>0</v>
      </c>
      <c r="E4921" s="304">
        <f>INDEX(Method_calculation!$J$194:$L$217,Output_interface!I4921,Output_interface!H4921)</f>
        <v>0</v>
      </c>
      <c r="G4921" s="1">
        <f>VLOOKUP(A4921+1/48,Interface!$B$118:$D$483,3)</f>
        <v>4</v>
      </c>
      <c r="H4921" s="1">
        <f t="shared" si="433"/>
        <v>1</v>
      </c>
      <c r="I4921" s="1">
        <f t="shared" si="432"/>
        <v>14</v>
      </c>
    </row>
    <row r="4922" spans="1:9" x14ac:dyDescent="0.35">
      <c r="A4922" s="321">
        <f t="shared" si="430"/>
        <v>42208.583333321483</v>
      </c>
      <c r="B4922" s="303"/>
      <c r="C4922" s="303">
        <v>4887</v>
      </c>
      <c r="D4922" s="304">
        <f>INDEX(Method_calculation!$J$161:$L$184,Output_interface!I4922,Output_interface!H4922)</f>
        <v>0</v>
      </c>
      <c r="E4922" s="304">
        <f>INDEX(Method_calculation!$J$194:$L$217,Output_interface!I4922,Output_interface!H4922)</f>
        <v>0</v>
      </c>
      <c r="G4922" s="1">
        <f>VLOOKUP(A4922+1/48,Interface!$B$118:$D$483,3)</f>
        <v>4</v>
      </c>
      <c r="H4922" s="1">
        <f t="shared" si="433"/>
        <v>1</v>
      </c>
      <c r="I4922" s="1">
        <f t="shared" si="432"/>
        <v>15</v>
      </c>
    </row>
    <row r="4923" spans="1:9" x14ac:dyDescent="0.35">
      <c r="A4923" s="321">
        <f t="shared" si="430"/>
        <v>42208.624999988147</v>
      </c>
      <c r="B4923" s="303"/>
      <c r="C4923" s="303">
        <v>4888</v>
      </c>
      <c r="D4923" s="304">
        <f>INDEX(Method_calculation!$J$161:$L$184,Output_interface!I4923,Output_interface!H4923)</f>
        <v>0</v>
      </c>
      <c r="E4923" s="304">
        <f>INDEX(Method_calculation!$J$194:$L$217,Output_interface!I4923,Output_interface!H4923)</f>
        <v>0</v>
      </c>
      <c r="G4923" s="1">
        <f>VLOOKUP(A4923+1/48,Interface!$B$118:$D$483,3)</f>
        <v>4</v>
      </c>
      <c r="H4923" s="1">
        <f t="shared" si="433"/>
        <v>1</v>
      </c>
      <c r="I4923" s="1">
        <f t="shared" si="432"/>
        <v>16</v>
      </c>
    </row>
    <row r="4924" spans="1:9" x14ac:dyDescent="0.35">
      <c r="A4924" s="321">
        <f t="shared" si="430"/>
        <v>42208.666666654812</v>
      </c>
      <c r="B4924" s="303"/>
      <c r="C4924" s="303">
        <v>4889</v>
      </c>
      <c r="D4924" s="304">
        <f>INDEX(Method_calculation!$J$161:$L$184,Output_interface!I4924,Output_interface!H4924)</f>
        <v>0</v>
      </c>
      <c r="E4924" s="304">
        <f>INDEX(Method_calculation!$J$194:$L$217,Output_interface!I4924,Output_interface!H4924)</f>
        <v>0</v>
      </c>
      <c r="G4924" s="1">
        <f>VLOOKUP(A4924+1/48,Interface!$B$118:$D$483,3)</f>
        <v>4</v>
      </c>
      <c r="H4924" s="1">
        <f t="shared" si="433"/>
        <v>1</v>
      </c>
      <c r="I4924" s="1">
        <f t="shared" si="432"/>
        <v>17</v>
      </c>
    </row>
    <row r="4925" spans="1:9" x14ac:dyDescent="0.35">
      <c r="A4925" s="321">
        <f t="shared" si="430"/>
        <v>42208.708333321476</v>
      </c>
      <c r="B4925" s="303"/>
      <c r="C4925" s="303">
        <v>4890</v>
      </c>
      <c r="D4925" s="304">
        <f>INDEX(Method_calculation!$J$161:$L$184,Output_interface!I4925,Output_interface!H4925)</f>
        <v>0</v>
      </c>
      <c r="E4925" s="304">
        <f>INDEX(Method_calculation!$J$194:$L$217,Output_interface!I4925,Output_interface!H4925)</f>
        <v>0</v>
      </c>
      <c r="G4925" s="1">
        <f>VLOOKUP(A4925+1/48,Interface!$B$118:$D$483,3)</f>
        <v>4</v>
      </c>
      <c r="H4925" s="1">
        <f t="shared" si="433"/>
        <v>1</v>
      </c>
      <c r="I4925" s="1">
        <f t="shared" si="432"/>
        <v>18</v>
      </c>
    </row>
    <row r="4926" spans="1:9" x14ac:dyDescent="0.35">
      <c r="A4926" s="321">
        <f t="shared" si="430"/>
        <v>42208.74999998814</v>
      </c>
      <c r="B4926" s="303"/>
      <c r="C4926" s="303">
        <v>4891</v>
      </c>
      <c r="D4926" s="304">
        <f>INDEX(Method_calculation!$J$161:$L$184,Output_interface!I4926,Output_interface!H4926)</f>
        <v>0</v>
      </c>
      <c r="E4926" s="304">
        <f>INDEX(Method_calculation!$J$194:$L$217,Output_interface!I4926,Output_interface!H4926)</f>
        <v>0</v>
      </c>
      <c r="G4926" s="1">
        <f>VLOOKUP(A4926+1/48,Interface!$B$118:$D$483,3)</f>
        <v>4</v>
      </c>
      <c r="H4926" s="1">
        <f t="shared" si="433"/>
        <v>1</v>
      </c>
      <c r="I4926" s="1">
        <f t="shared" si="432"/>
        <v>19</v>
      </c>
    </row>
    <row r="4927" spans="1:9" x14ac:dyDescent="0.35">
      <c r="A4927" s="321">
        <f t="shared" si="430"/>
        <v>42208.791666654804</v>
      </c>
      <c r="B4927" s="303"/>
      <c r="C4927" s="303">
        <v>4892</v>
      </c>
      <c r="D4927" s="304">
        <f>INDEX(Method_calculation!$J$161:$L$184,Output_interface!I4927,Output_interface!H4927)</f>
        <v>0</v>
      </c>
      <c r="E4927" s="304">
        <f>INDEX(Method_calculation!$J$194:$L$217,Output_interface!I4927,Output_interface!H4927)</f>
        <v>0</v>
      </c>
      <c r="G4927" s="1">
        <f>VLOOKUP(A4927+1/48,Interface!$B$118:$D$483,3)</f>
        <v>4</v>
      </c>
      <c r="H4927" s="1">
        <f t="shared" si="433"/>
        <v>1</v>
      </c>
      <c r="I4927" s="1">
        <f t="shared" si="432"/>
        <v>20</v>
      </c>
    </row>
    <row r="4928" spans="1:9" x14ac:dyDescent="0.35">
      <c r="A4928" s="321">
        <f t="shared" si="430"/>
        <v>42208.833333321469</v>
      </c>
      <c r="B4928" s="303"/>
      <c r="C4928" s="303">
        <v>4893</v>
      </c>
      <c r="D4928" s="304">
        <f>INDEX(Method_calculation!$J$161:$L$184,Output_interface!I4928,Output_interface!H4928)</f>
        <v>0</v>
      </c>
      <c r="E4928" s="304">
        <f>INDEX(Method_calculation!$J$194:$L$217,Output_interface!I4928,Output_interface!H4928)</f>
        <v>0</v>
      </c>
      <c r="G4928" s="1">
        <f>VLOOKUP(A4928+1/48,Interface!$B$118:$D$483,3)</f>
        <v>4</v>
      </c>
      <c r="H4928" s="1">
        <f t="shared" si="433"/>
        <v>1</v>
      </c>
      <c r="I4928" s="1">
        <f t="shared" si="432"/>
        <v>21</v>
      </c>
    </row>
    <row r="4929" spans="1:9" x14ac:dyDescent="0.35">
      <c r="A4929" s="321">
        <f t="shared" si="430"/>
        <v>42208.874999988133</v>
      </c>
      <c r="B4929" s="303"/>
      <c r="C4929" s="303">
        <v>4894</v>
      </c>
      <c r="D4929" s="304">
        <f>INDEX(Method_calculation!$J$161:$L$184,Output_interface!I4929,Output_interface!H4929)</f>
        <v>0</v>
      </c>
      <c r="E4929" s="304">
        <f>INDEX(Method_calculation!$J$194:$L$217,Output_interface!I4929,Output_interface!H4929)</f>
        <v>0</v>
      </c>
      <c r="G4929" s="1">
        <f>VLOOKUP(A4929+1/48,Interface!$B$118:$D$483,3)</f>
        <v>4</v>
      </c>
      <c r="H4929" s="1">
        <f t="shared" si="433"/>
        <v>1</v>
      </c>
      <c r="I4929" s="1">
        <f t="shared" si="432"/>
        <v>22</v>
      </c>
    </row>
    <row r="4930" spans="1:9" x14ac:dyDescent="0.35">
      <c r="A4930" s="321">
        <f t="shared" si="430"/>
        <v>42208.916666654797</v>
      </c>
      <c r="B4930" s="303"/>
      <c r="C4930" s="303">
        <v>4895</v>
      </c>
      <c r="D4930" s="304">
        <f>INDEX(Method_calculation!$J$161:$L$184,Output_interface!I4930,Output_interface!H4930)</f>
        <v>0</v>
      </c>
      <c r="E4930" s="304">
        <f>INDEX(Method_calculation!$J$194:$L$217,Output_interface!I4930,Output_interface!H4930)</f>
        <v>0</v>
      </c>
      <c r="G4930" s="1">
        <f>VLOOKUP(A4930+1/48,Interface!$B$118:$D$483,3)</f>
        <v>4</v>
      </c>
      <c r="H4930" s="1">
        <f t="shared" si="433"/>
        <v>1</v>
      </c>
      <c r="I4930" s="1">
        <f t="shared" si="432"/>
        <v>23</v>
      </c>
    </row>
    <row r="4931" spans="1:9" x14ac:dyDescent="0.35">
      <c r="A4931" s="322">
        <f t="shared" si="430"/>
        <v>42208.958333321461</v>
      </c>
      <c r="B4931" s="306"/>
      <c r="C4931" s="306">
        <v>4896</v>
      </c>
      <c r="D4931" s="307">
        <f>INDEX(Method_calculation!$J$161:$L$184,Output_interface!I4931,Output_interface!H4931)</f>
        <v>0</v>
      </c>
      <c r="E4931" s="307">
        <f>INDEX(Method_calculation!$J$194:$L$217,Output_interface!I4931,Output_interface!H4931)</f>
        <v>0</v>
      </c>
      <c r="G4931" s="1">
        <f>VLOOKUP(A4931+1/48,Interface!$B$118:$D$483,3)</f>
        <v>4</v>
      </c>
      <c r="H4931" s="1">
        <f t="shared" si="433"/>
        <v>1</v>
      </c>
      <c r="I4931" s="1">
        <f t="shared" si="432"/>
        <v>24</v>
      </c>
    </row>
    <row r="4932" spans="1:9" x14ac:dyDescent="0.35">
      <c r="A4932" s="299">
        <f t="shared" si="430"/>
        <v>42208.999999988126</v>
      </c>
      <c r="B4932" s="300" t="str">
        <f t="shared" ref="B4932" si="435">INDEX($H$27:$H$29,H4932)</f>
        <v>Workday</v>
      </c>
      <c r="C4932" s="300">
        <v>4897</v>
      </c>
      <c r="D4932" s="301">
        <f>INDEX(Method_calculation!$J$161:$L$184,Output_interface!I4932,Output_interface!H4932)</f>
        <v>0</v>
      </c>
      <c r="E4932" s="301">
        <f>INDEX(Method_calculation!$J$194:$L$217,Output_interface!I4932,Output_interface!H4932)</f>
        <v>0</v>
      </c>
      <c r="G4932" s="1">
        <f>VLOOKUP(A4932+1/48,Interface!$B$118:$D$483,3)</f>
        <v>5</v>
      </c>
      <c r="H4932" s="1">
        <f t="shared" si="433"/>
        <v>1</v>
      </c>
      <c r="I4932" s="1">
        <f t="shared" si="432"/>
        <v>1</v>
      </c>
    </row>
    <row r="4933" spans="1:9" x14ac:dyDescent="0.35">
      <c r="A4933" s="321">
        <f t="shared" si="430"/>
        <v>42209.04166665479</v>
      </c>
      <c r="B4933" s="303"/>
      <c r="C4933" s="303">
        <v>4898</v>
      </c>
      <c r="D4933" s="304">
        <f>INDEX(Method_calculation!$J$161:$L$184,Output_interface!I4933,Output_interface!H4933)</f>
        <v>0</v>
      </c>
      <c r="E4933" s="304">
        <f>INDEX(Method_calculation!$J$194:$L$217,Output_interface!I4933,Output_interface!H4933)</f>
        <v>0</v>
      </c>
      <c r="G4933" s="1">
        <f>VLOOKUP(A4933+1/48,Interface!$B$118:$D$483,3)</f>
        <v>5</v>
      </c>
      <c r="H4933" s="1">
        <f t="shared" si="433"/>
        <v>1</v>
      </c>
      <c r="I4933" s="1">
        <f t="shared" si="432"/>
        <v>2</v>
      </c>
    </row>
    <row r="4934" spans="1:9" x14ac:dyDescent="0.35">
      <c r="A4934" s="321">
        <f t="shared" si="430"/>
        <v>42209.083333321454</v>
      </c>
      <c r="B4934" s="303"/>
      <c r="C4934" s="303">
        <v>4899</v>
      </c>
      <c r="D4934" s="304">
        <f>INDEX(Method_calculation!$J$161:$L$184,Output_interface!I4934,Output_interface!H4934)</f>
        <v>0</v>
      </c>
      <c r="E4934" s="304">
        <f>INDEX(Method_calculation!$J$194:$L$217,Output_interface!I4934,Output_interface!H4934)</f>
        <v>0</v>
      </c>
      <c r="G4934" s="1">
        <f>VLOOKUP(A4934+1/48,Interface!$B$118:$D$483,3)</f>
        <v>5</v>
      </c>
      <c r="H4934" s="1">
        <f t="shared" si="433"/>
        <v>1</v>
      </c>
      <c r="I4934" s="1">
        <f t="shared" si="432"/>
        <v>3</v>
      </c>
    </row>
    <row r="4935" spans="1:9" x14ac:dyDescent="0.35">
      <c r="A4935" s="321">
        <f t="shared" si="430"/>
        <v>42209.124999988118</v>
      </c>
      <c r="B4935" s="303"/>
      <c r="C4935" s="303">
        <v>4900</v>
      </c>
      <c r="D4935" s="304">
        <f>INDEX(Method_calculation!$J$161:$L$184,Output_interface!I4935,Output_interface!H4935)</f>
        <v>0</v>
      </c>
      <c r="E4935" s="304">
        <f>INDEX(Method_calculation!$J$194:$L$217,Output_interface!I4935,Output_interface!H4935)</f>
        <v>0</v>
      </c>
      <c r="G4935" s="1">
        <f>VLOOKUP(A4935+1/48,Interface!$B$118:$D$483,3)</f>
        <v>5</v>
      </c>
      <c r="H4935" s="1">
        <f t="shared" si="433"/>
        <v>1</v>
      </c>
      <c r="I4935" s="1">
        <f t="shared" si="432"/>
        <v>4</v>
      </c>
    </row>
    <row r="4936" spans="1:9" x14ac:dyDescent="0.35">
      <c r="A4936" s="321">
        <f t="shared" si="430"/>
        <v>42209.166666654783</v>
      </c>
      <c r="B4936" s="303"/>
      <c r="C4936" s="303">
        <v>4901</v>
      </c>
      <c r="D4936" s="304">
        <f>INDEX(Method_calculation!$J$161:$L$184,Output_interface!I4936,Output_interface!H4936)</f>
        <v>0</v>
      </c>
      <c r="E4936" s="304">
        <f>INDEX(Method_calculation!$J$194:$L$217,Output_interface!I4936,Output_interface!H4936)</f>
        <v>0</v>
      </c>
      <c r="G4936" s="1">
        <f>VLOOKUP(A4936+1/48,Interface!$B$118:$D$483,3)</f>
        <v>5</v>
      </c>
      <c r="H4936" s="1">
        <f t="shared" si="433"/>
        <v>1</v>
      </c>
      <c r="I4936" s="1">
        <f t="shared" si="432"/>
        <v>5</v>
      </c>
    </row>
    <row r="4937" spans="1:9" x14ac:dyDescent="0.35">
      <c r="A4937" s="321">
        <f t="shared" si="430"/>
        <v>42209.208333321447</v>
      </c>
      <c r="B4937" s="303"/>
      <c r="C4937" s="303">
        <v>4902</v>
      </c>
      <c r="D4937" s="304">
        <f>INDEX(Method_calculation!$J$161:$L$184,Output_interface!I4937,Output_interface!H4937)</f>
        <v>0</v>
      </c>
      <c r="E4937" s="304">
        <f>INDEX(Method_calculation!$J$194:$L$217,Output_interface!I4937,Output_interface!H4937)</f>
        <v>0</v>
      </c>
      <c r="G4937" s="1">
        <f>VLOOKUP(A4937+1/48,Interface!$B$118:$D$483,3)</f>
        <v>5</v>
      </c>
      <c r="H4937" s="1">
        <f t="shared" si="433"/>
        <v>1</v>
      </c>
      <c r="I4937" s="1">
        <f t="shared" si="432"/>
        <v>6</v>
      </c>
    </row>
    <row r="4938" spans="1:9" x14ac:dyDescent="0.35">
      <c r="A4938" s="321">
        <f t="shared" si="430"/>
        <v>42209.249999988111</v>
      </c>
      <c r="B4938" s="303"/>
      <c r="C4938" s="303">
        <v>4903</v>
      </c>
      <c r="D4938" s="304">
        <f>INDEX(Method_calculation!$J$161:$L$184,Output_interface!I4938,Output_interface!H4938)</f>
        <v>0</v>
      </c>
      <c r="E4938" s="304">
        <f>INDEX(Method_calculation!$J$194:$L$217,Output_interface!I4938,Output_interface!H4938)</f>
        <v>0</v>
      </c>
      <c r="G4938" s="1">
        <f>VLOOKUP(A4938+1/48,Interface!$B$118:$D$483,3)</f>
        <v>5</v>
      </c>
      <c r="H4938" s="1">
        <f t="shared" si="433"/>
        <v>1</v>
      </c>
      <c r="I4938" s="1">
        <f t="shared" si="432"/>
        <v>7</v>
      </c>
    </row>
    <row r="4939" spans="1:9" x14ac:dyDescent="0.35">
      <c r="A4939" s="321">
        <f t="shared" si="430"/>
        <v>42209.291666654775</v>
      </c>
      <c r="B4939" s="303"/>
      <c r="C4939" s="303">
        <v>4904</v>
      </c>
      <c r="D4939" s="304">
        <f>INDEX(Method_calculation!$J$161:$L$184,Output_interface!I4939,Output_interface!H4939)</f>
        <v>0</v>
      </c>
      <c r="E4939" s="304">
        <f>INDEX(Method_calculation!$J$194:$L$217,Output_interface!I4939,Output_interface!H4939)</f>
        <v>0</v>
      </c>
      <c r="G4939" s="1">
        <f>VLOOKUP(A4939+1/48,Interface!$B$118:$D$483,3)</f>
        <v>5</v>
      </c>
      <c r="H4939" s="1">
        <f t="shared" si="433"/>
        <v>1</v>
      </c>
      <c r="I4939" s="1">
        <f t="shared" si="432"/>
        <v>8</v>
      </c>
    </row>
    <row r="4940" spans="1:9" x14ac:dyDescent="0.35">
      <c r="A4940" s="321">
        <f t="shared" si="430"/>
        <v>42209.33333332144</v>
      </c>
      <c r="B4940" s="303"/>
      <c r="C4940" s="303">
        <v>4905</v>
      </c>
      <c r="D4940" s="304">
        <f>INDEX(Method_calculation!$J$161:$L$184,Output_interface!I4940,Output_interface!H4940)</f>
        <v>0</v>
      </c>
      <c r="E4940" s="304">
        <f>INDEX(Method_calculation!$J$194:$L$217,Output_interface!I4940,Output_interface!H4940)</f>
        <v>0</v>
      </c>
      <c r="G4940" s="1">
        <f>VLOOKUP(A4940+1/48,Interface!$B$118:$D$483,3)</f>
        <v>5</v>
      </c>
      <c r="H4940" s="1">
        <f t="shared" si="433"/>
        <v>1</v>
      </c>
      <c r="I4940" s="1">
        <f t="shared" si="432"/>
        <v>9</v>
      </c>
    </row>
    <row r="4941" spans="1:9" x14ac:dyDescent="0.35">
      <c r="A4941" s="321">
        <f t="shared" si="430"/>
        <v>42209.374999988104</v>
      </c>
      <c r="B4941" s="303"/>
      <c r="C4941" s="303">
        <v>4906</v>
      </c>
      <c r="D4941" s="304">
        <f>INDEX(Method_calculation!$J$161:$L$184,Output_interface!I4941,Output_interface!H4941)</f>
        <v>0</v>
      </c>
      <c r="E4941" s="304">
        <f>INDEX(Method_calculation!$J$194:$L$217,Output_interface!I4941,Output_interface!H4941)</f>
        <v>0</v>
      </c>
      <c r="G4941" s="1">
        <f>VLOOKUP(A4941+1/48,Interface!$B$118:$D$483,3)</f>
        <v>5</v>
      </c>
      <c r="H4941" s="1">
        <f t="shared" si="433"/>
        <v>1</v>
      </c>
      <c r="I4941" s="1">
        <f t="shared" si="432"/>
        <v>10</v>
      </c>
    </row>
    <row r="4942" spans="1:9" x14ac:dyDescent="0.35">
      <c r="A4942" s="321">
        <f t="shared" si="430"/>
        <v>42209.416666654768</v>
      </c>
      <c r="B4942" s="303"/>
      <c r="C4942" s="303">
        <v>4907</v>
      </c>
      <c r="D4942" s="304">
        <f>INDEX(Method_calculation!$J$161:$L$184,Output_interface!I4942,Output_interface!H4942)</f>
        <v>0</v>
      </c>
      <c r="E4942" s="304">
        <f>INDEX(Method_calculation!$J$194:$L$217,Output_interface!I4942,Output_interface!H4942)</f>
        <v>0</v>
      </c>
      <c r="G4942" s="1">
        <f>VLOOKUP(A4942+1/48,Interface!$B$118:$D$483,3)</f>
        <v>5</v>
      </c>
      <c r="H4942" s="1">
        <f t="shared" si="433"/>
        <v>1</v>
      </c>
      <c r="I4942" s="1">
        <f t="shared" si="432"/>
        <v>11</v>
      </c>
    </row>
    <row r="4943" spans="1:9" x14ac:dyDescent="0.35">
      <c r="A4943" s="321">
        <f t="shared" si="430"/>
        <v>42209.458333321432</v>
      </c>
      <c r="B4943" s="303"/>
      <c r="C4943" s="303">
        <v>4908</v>
      </c>
      <c r="D4943" s="304">
        <f>INDEX(Method_calculation!$J$161:$L$184,Output_interface!I4943,Output_interface!H4943)</f>
        <v>0</v>
      </c>
      <c r="E4943" s="304">
        <f>INDEX(Method_calculation!$J$194:$L$217,Output_interface!I4943,Output_interface!H4943)</f>
        <v>0</v>
      </c>
      <c r="G4943" s="1">
        <f>VLOOKUP(A4943+1/48,Interface!$B$118:$D$483,3)</f>
        <v>5</v>
      </c>
      <c r="H4943" s="1">
        <f t="shared" si="433"/>
        <v>1</v>
      </c>
      <c r="I4943" s="1">
        <f t="shared" si="432"/>
        <v>12</v>
      </c>
    </row>
    <row r="4944" spans="1:9" x14ac:dyDescent="0.35">
      <c r="A4944" s="321">
        <f t="shared" ref="A4944:A5007" si="436">+A4943+1/24</f>
        <v>42209.499999988097</v>
      </c>
      <c r="B4944" s="303"/>
      <c r="C4944" s="303">
        <v>4909</v>
      </c>
      <c r="D4944" s="304">
        <f>INDEX(Method_calculation!$J$161:$L$184,Output_interface!I4944,Output_interface!H4944)</f>
        <v>0</v>
      </c>
      <c r="E4944" s="304">
        <f>INDEX(Method_calculation!$J$194:$L$217,Output_interface!I4944,Output_interface!H4944)</f>
        <v>0</v>
      </c>
      <c r="G4944" s="1">
        <f>VLOOKUP(A4944+1/48,Interface!$B$118:$D$483,3)</f>
        <v>5</v>
      </c>
      <c r="H4944" s="1">
        <f t="shared" si="433"/>
        <v>1</v>
      </c>
      <c r="I4944" s="1">
        <f t="shared" si="432"/>
        <v>13</v>
      </c>
    </row>
    <row r="4945" spans="1:9" x14ac:dyDescent="0.35">
      <c r="A4945" s="321">
        <f t="shared" si="436"/>
        <v>42209.541666654761</v>
      </c>
      <c r="B4945" s="303"/>
      <c r="C4945" s="303">
        <v>4910</v>
      </c>
      <c r="D4945" s="304">
        <f>INDEX(Method_calculation!$J$161:$L$184,Output_interface!I4945,Output_interface!H4945)</f>
        <v>0</v>
      </c>
      <c r="E4945" s="304">
        <f>INDEX(Method_calculation!$J$194:$L$217,Output_interface!I4945,Output_interface!H4945)</f>
        <v>0</v>
      </c>
      <c r="G4945" s="1">
        <f>VLOOKUP(A4945+1/48,Interface!$B$118:$D$483,3)</f>
        <v>5</v>
      </c>
      <c r="H4945" s="1">
        <f t="shared" si="433"/>
        <v>1</v>
      </c>
      <c r="I4945" s="1">
        <f t="shared" si="432"/>
        <v>14</v>
      </c>
    </row>
    <row r="4946" spans="1:9" x14ac:dyDescent="0.35">
      <c r="A4946" s="321">
        <f t="shared" si="436"/>
        <v>42209.583333321425</v>
      </c>
      <c r="B4946" s="303"/>
      <c r="C4946" s="303">
        <v>4911</v>
      </c>
      <c r="D4946" s="304">
        <f>INDEX(Method_calculation!$J$161:$L$184,Output_interface!I4946,Output_interface!H4946)</f>
        <v>0</v>
      </c>
      <c r="E4946" s="304">
        <f>INDEX(Method_calculation!$J$194:$L$217,Output_interface!I4946,Output_interface!H4946)</f>
        <v>0</v>
      </c>
      <c r="G4946" s="1">
        <f>VLOOKUP(A4946+1/48,Interface!$B$118:$D$483,3)</f>
        <v>5</v>
      </c>
      <c r="H4946" s="1">
        <f t="shared" si="433"/>
        <v>1</v>
      </c>
      <c r="I4946" s="1">
        <f t="shared" si="432"/>
        <v>15</v>
      </c>
    </row>
    <row r="4947" spans="1:9" x14ac:dyDescent="0.35">
      <c r="A4947" s="321">
        <f t="shared" si="436"/>
        <v>42209.624999988089</v>
      </c>
      <c r="B4947" s="303"/>
      <c r="C4947" s="303">
        <v>4912</v>
      </c>
      <c r="D4947" s="304">
        <f>INDEX(Method_calculation!$J$161:$L$184,Output_interface!I4947,Output_interface!H4947)</f>
        <v>0</v>
      </c>
      <c r="E4947" s="304">
        <f>INDEX(Method_calculation!$J$194:$L$217,Output_interface!I4947,Output_interface!H4947)</f>
        <v>0</v>
      </c>
      <c r="G4947" s="1">
        <f>VLOOKUP(A4947+1/48,Interface!$B$118:$D$483,3)</f>
        <v>5</v>
      </c>
      <c r="H4947" s="1">
        <f t="shared" si="433"/>
        <v>1</v>
      </c>
      <c r="I4947" s="1">
        <f t="shared" si="432"/>
        <v>16</v>
      </c>
    </row>
    <row r="4948" spans="1:9" x14ac:dyDescent="0.35">
      <c r="A4948" s="321">
        <f t="shared" si="436"/>
        <v>42209.666666654753</v>
      </c>
      <c r="B4948" s="303"/>
      <c r="C4948" s="303">
        <v>4913</v>
      </c>
      <c r="D4948" s="304">
        <f>INDEX(Method_calculation!$J$161:$L$184,Output_interface!I4948,Output_interface!H4948)</f>
        <v>0</v>
      </c>
      <c r="E4948" s="304">
        <f>INDEX(Method_calculation!$J$194:$L$217,Output_interface!I4948,Output_interface!H4948)</f>
        <v>0</v>
      </c>
      <c r="G4948" s="1">
        <f>VLOOKUP(A4948+1/48,Interface!$B$118:$D$483,3)</f>
        <v>5</v>
      </c>
      <c r="H4948" s="1">
        <f t="shared" si="433"/>
        <v>1</v>
      </c>
      <c r="I4948" s="1">
        <f t="shared" si="432"/>
        <v>17</v>
      </c>
    </row>
    <row r="4949" spans="1:9" x14ac:dyDescent="0.35">
      <c r="A4949" s="321">
        <f t="shared" si="436"/>
        <v>42209.708333321418</v>
      </c>
      <c r="B4949" s="303"/>
      <c r="C4949" s="303">
        <v>4914</v>
      </c>
      <c r="D4949" s="304">
        <f>INDEX(Method_calculation!$J$161:$L$184,Output_interface!I4949,Output_interface!H4949)</f>
        <v>0</v>
      </c>
      <c r="E4949" s="304">
        <f>INDEX(Method_calculation!$J$194:$L$217,Output_interface!I4949,Output_interface!H4949)</f>
        <v>0</v>
      </c>
      <c r="G4949" s="1">
        <f>VLOOKUP(A4949+1/48,Interface!$B$118:$D$483,3)</f>
        <v>5</v>
      </c>
      <c r="H4949" s="1">
        <f t="shared" si="433"/>
        <v>1</v>
      </c>
      <c r="I4949" s="1">
        <f t="shared" si="432"/>
        <v>18</v>
      </c>
    </row>
    <row r="4950" spans="1:9" x14ac:dyDescent="0.35">
      <c r="A4950" s="321">
        <f t="shared" si="436"/>
        <v>42209.749999988082</v>
      </c>
      <c r="B4950" s="303"/>
      <c r="C4950" s="303">
        <v>4915</v>
      </c>
      <c r="D4950" s="304">
        <f>INDEX(Method_calculation!$J$161:$L$184,Output_interface!I4950,Output_interface!H4950)</f>
        <v>0</v>
      </c>
      <c r="E4950" s="304">
        <f>INDEX(Method_calculation!$J$194:$L$217,Output_interface!I4950,Output_interface!H4950)</f>
        <v>0</v>
      </c>
      <c r="G4950" s="1">
        <f>VLOOKUP(A4950+1/48,Interface!$B$118:$D$483,3)</f>
        <v>5</v>
      </c>
      <c r="H4950" s="1">
        <f t="shared" si="433"/>
        <v>1</v>
      </c>
      <c r="I4950" s="1">
        <f t="shared" si="432"/>
        <v>19</v>
      </c>
    </row>
    <row r="4951" spans="1:9" x14ac:dyDescent="0.35">
      <c r="A4951" s="321">
        <f t="shared" si="436"/>
        <v>42209.791666654746</v>
      </c>
      <c r="B4951" s="303"/>
      <c r="C4951" s="303">
        <v>4916</v>
      </c>
      <c r="D4951" s="304">
        <f>INDEX(Method_calculation!$J$161:$L$184,Output_interface!I4951,Output_interface!H4951)</f>
        <v>0</v>
      </c>
      <c r="E4951" s="304">
        <f>INDEX(Method_calculation!$J$194:$L$217,Output_interface!I4951,Output_interface!H4951)</f>
        <v>0</v>
      </c>
      <c r="G4951" s="1">
        <f>VLOOKUP(A4951+1/48,Interface!$B$118:$D$483,3)</f>
        <v>5</v>
      </c>
      <c r="H4951" s="1">
        <f t="shared" si="433"/>
        <v>1</v>
      </c>
      <c r="I4951" s="1">
        <f t="shared" si="432"/>
        <v>20</v>
      </c>
    </row>
    <row r="4952" spans="1:9" x14ac:dyDescent="0.35">
      <c r="A4952" s="321">
        <f t="shared" si="436"/>
        <v>42209.83333332141</v>
      </c>
      <c r="B4952" s="303"/>
      <c r="C4952" s="303">
        <v>4917</v>
      </c>
      <c r="D4952" s="304">
        <f>INDEX(Method_calculation!$J$161:$L$184,Output_interface!I4952,Output_interface!H4952)</f>
        <v>0</v>
      </c>
      <c r="E4952" s="304">
        <f>INDEX(Method_calculation!$J$194:$L$217,Output_interface!I4952,Output_interface!H4952)</f>
        <v>0</v>
      </c>
      <c r="G4952" s="1">
        <f>VLOOKUP(A4952+1/48,Interface!$B$118:$D$483,3)</f>
        <v>5</v>
      </c>
      <c r="H4952" s="1">
        <f t="shared" si="433"/>
        <v>1</v>
      </c>
      <c r="I4952" s="1">
        <f t="shared" si="432"/>
        <v>21</v>
      </c>
    </row>
    <row r="4953" spans="1:9" x14ac:dyDescent="0.35">
      <c r="A4953" s="321">
        <f t="shared" si="436"/>
        <v>42209.874999988075</v>
      </c>
      <c r="B4953" s="303"/>
      <c r="C4953" s="303">
        <v>4918</v>
      </c>
      <c r="D4953" s="304">
        <f>INDEX(Method_calculation!$J$161:$L$184,Output_interface!I4953,Output_interface!H4953)</f>
        <v>0</v>
      </c>
      <c r="E4953" s="304">
        <f>INDEX(Method_calculation!$J$194:$L$217,Output_interface!I4953,Output_interface!H4953)</f>
        <v>0</v>
      </c>
      <c r="G4953" s="1">
        <f>VLOOKUP(A4953+1/48,Interface!$B$118:$D$483,3)</f>
        <v>5</v>
      </c>
      <c r="H4953" s="1">
        <f t="shared" si="433"/>
        <v>1</v>
      </c>
      <c r="I4953" s="1">
        <f t="shared" si="432"/>
        <v>22</v>
      </c>
    </row>
    <row r="4954" spans="1:9" x14ac:dyDescent="0.35">
      <c r="A4954" s="321">
        <f t="shared" si="436"/>
        <v>42209.916666654739</v>
      </c>
      <c r="B4954" s="303"/>
      <c r="C4954" s="303">
        <v>4919</v>
      </c>
      <c r="D4954" s="304">
        <f>INDEX(Method_calculation!$J$161:$L$184,Output_interface!I4954,Output_interface!H4954)</f>
        <v>0</v>
      </c>
      <c r="E4954" s="304">
        <f>INDEX(Method_calculation!$J$194:$L$217,Output_interface!I4954,Output_interface!H4954)</f>
        <v>0</v>
      </c>
      <c r="G4954" s="1">
        <f>VLOOKUP(A4954+1/48,Interface!$B$118:$D$483,3)</f>
        <v>5</v>
      </c>
      <c r="H4954" s="1">
        <f t="shared" si="433"/>
        <v>1</v>
      </c>
      <c r="I4954" s="1">
        <f t="shared" si="432"/>
        <v>23</v>
      </c>
    </row>
    <row r="4955" spans="1:9" x14ac:dyDescent="0.35">
      <c r="A4955" s="322">
        <f t="shared" si="436"/>
        <v>42209.958333321403</v>
      </c>
      <c r="B4955" s="306"/>
      <c r="C4955" s="306">
        <v>4920</v>
      </c>
      <c r="D4955" s="307">
        <f>INDEX(Method_calculation!$J$161:$L$184,Output_interface!I4955,Output_interface!H4955)</f>
        <v>0</v>
      </c>
      <c r="E4955" s="307">
        <f>INDEX(Method_calculation!$J$194:$L$217,Output_interface!I4955,Output_interface!H4955)</f>
        <v>0</v>
      </c>
      <c r="G4955" s="1">
        <f>VLOOKUP(A4955+1/48,Interface!$B$118:$D$483,3)</f>
        <v>5</v>
      </c>
      <c r="H4955" s="1">
        <f t="shared" si="433"/>
        <v>1</v>
      </c>
      <c r="I4955" s="1">
        <f t="shared" si="432"/>
        <v>24</v>
      </c>
    </row>
    <row r="4956" spans="1:9" x14ac:dyDescent="0.35">
      <c r="A4956" s="299">
        <f t="shared" si="436"/>
        <v>42209.999999988067</v>
      </c>
      <c r="B4956" s="300" t="str">
        <f t="shared" ref="B4956" si="437">INDEX($H$27:$H$29,H4956)</f>
        <v>Saturday</v>
      </c>
      <c r="C4956" s="300">
        <v>4921</v>
      </c>
      <c r="D4956" s="301">
        <f>INDEX(Method_calculation!$J$161:$L$184,Output_interface!I4956,Output_interface!H4956)</f>
        <v>0</v>
      </c>
      <c r="E4956" s="301">
        <f>INDEX(Method_calculation!$J$194:$L$217,Output_interface!I4956,Output_interface!H4956)</f>
        <v>0</v>
      </c>
      <c r="G4956" s="1">
        <f>VLOOKUP(A4956+1/48,Interface!$B$118:$D$483,3)</f>
        <v>6</v>
      </c>
      <c r="H4956" s="1">
        <f t="shared" si="433"/>
        <v>2</v>
      </c>
      <c r="I4956" s="1">
        <f t="shared" si="432"/>
        <v>1</v>
      </c>
    </row>
    <row r="4957" spans="1:9" x14ac:dyDescent="0.35">
      <c r="A4957" s="321">
        <f t="shared" si="436"/>
        <v>42210.041666654732</v>
      </c>
      <c r="B4957" s="303"/>
      <c r="C4957" s="303">
        <v>4922</v>
      </c>
      <c r="D4957" s="304">
        <f>INDEX(Method_calculation!$J$161:$L$184,Output_interface!I4957,Output_interface!H4957)</f>
        <v>0</v>
      </c>
      <c r="E4957" s="304">
        <f>INDEX(Method_calculation!$J$194:$L$217,Output_interface!I4957,Output_interface!H4957)</f>
        <v>0</v>
      </c>
      <c r="G4957" s="1">
        <f>VLOOKUP(A4957+1/48,Interface!$B$118:$D$483,3)</f>
        <v>6</v>
      </c>
      <c r="H4957" s="1">
        <f t="shared" si="433"/>
        <v>2</v>
      </c>
      <c r="I4957" s="1">
        <f t="shared" si="432"/>
        <v>2</v>
      </c>
    </row>
    <row r="4958" spans="1:9" x14ac:dyDescent="0.35">
      <c r="A4958" s="321">
        <f t="shared" si="436"/>
        <v>42210.083333321396</v>
      </c>
      <c r="B4958" s="303"/>
      <c r="C4958" s="303">
        <v>4923</v>
      </c>
      <c r="D4958" s="304">
        <f>INDEX(Method_calculation!$J$161:$L$184,Output_interface!I4958,Output_interface!H4958)</f>
        <v>0</v>
      </c>
      <c r="E4958" s="304">
        <f>INDEX(Method_calculation!$J$194:$L$217,Output_interface!I4958,Output_interface!H4958)</f>
        <v>0</v>
      </c>
      <c r="G4958" s="1">
        <f>VLOOKUP(A4958+1/48,Interface!$B$118:$D$483,3)</f>
        <v>6</v>
      </c>
      <c r="H4958" s="1">
        <f t="shared" si="433"/>
        <v>2</v>
      </c>
      <c r="I4958" s="1">
        <f t="shared" si="432"/>
        <v>3</v>
      </c>
    </row>
    <row r="4959" spans="1:9" x14ac:dyDescent="0.35">
      <c r="A4959" s="321">
        <f t="shared" si="436"/>
        <v>42210.12499998806</v>
      </c>
      <c r="B4959" s="303"/>
      <c r="C4959" s="303">
        <v>4924</v>
      </c>
      <c r="D4959" s="304">
        <f>INDEX(Method_calculation!$J$161:$L$184,Output_interface!I4959,Output_interface!H4959)</f>
        <v>0</v>
      </c>
      <c r="E4959" s="304">
        <f>INDEX(Method_calculation!$J$194:$L$217,Output_interface!I4959,Output_interface!H4959)</f>
        <v>0</v>
      </c>
      <c r="G4959" s="1">
        <f>VLOOKUP(A4959+1/48,Interface!$B$118:$D$483,3)</f>
        <v>6</v>
      </c>
      <c r="H4959" s="1">
        <f t="shared" si="433"/>
        <v>2</v>
      </c>
      <c r="I4959" s="1">
        <f t="shared" si="432"/>
        <v>4</v>
      </c>
    </row>
    <row r="4960" spans="1:9" x14ac:dyDescent="0.35">
      <c r="A4960" s="321">
        <f t="shared" si="436"/>
        <v>42210.166666654724</v>
      </c>
      <c r="B4960" s="303"/>
      <c r="C4960" s="303">
        <v>4925</v>
      </c>
      <c r="D4960" s="304">
        <f>INDEX(Method_calculation!$J$161:$L$184,Output_interface!I4960,Output_interface!H4960)</f>
        <v>0</v>
      </c>
      <c r="E4960" s="304">
        <f>INDEX(Method_calculation!$J$194:$L$217,Output_interface!I4960,Output_interface!H4960)</f>
        <v>0</v>
      </c>
      <c r="G4960" s="1">
        <f>VLOOKUP(A4960+1/48,Interface!$B$118:$D$483,3)</f>
        <v>6</v>
      </c>
      <c r="H4960" s="1">
        <f t="shared" si="433"/>
        <v>2</v>
      </c>
      <c r="I4960" s="1">
        <f t="shared" si="432"/>
        <v>5</v>
      </c>
    </row>
    <row r="4961" spans="1:9" x14ac:dyDescent="0.35">
      <c r="A4961" s="321">
        <f t="shared" si="436"/>
        <v>42210.208333321389</v>
      </c>
      <c r="B4961" s="303"/>
      <c r="C4961" s="303">
        <v>4926</v>
      </c>
      <c r="D4961" s="304">
        <f>INDEX(Method_calculation!$J$161:$L$184,Output_interface!I4961,Output_interface!H4961)</f>
        <v>0</v>
      </c>
      <c r="E4961" s="304">
        <f>INDEX(Method_calculation!$J$194:$L$217,Output_interface!I4961,Output_interface!H4961)</f>
        <v>0</v>
      </c>
      <c r="G4961" s="1">
        <f>VLOOKUP(A4961+1/48,Interface!$B$118:$D$483,3)</f>
        <v>6</v>
      </c>
      <c r="H4961" s="1">
        <f t="shared" si="433"/>
        <v>2</v>
      </c>
      <c r="I4961" s="1">
        <f t="shared" si="432"/>
        <v>6</v>
      </c>
    </row>
    <row r="4962" spans="1:9" x14ac:dyDescent="0.35">
      <c r="A4962" s="321">
        <f t="shared" si="436"/>
        <v>42210.249999988053</v>
      </c>
      <c r="B4962" s="303"/>
      <c r="C4962" s="303">
        <v>4927</v>
      </c>
      <c r="D4962" s="304">
        <f>INDEX(Method_calculation!$J$161:$L$184,Output_interface!I4962,Output_interface!H4962)</f>
        <v>0</v>
      </c>
      <c r="E4962" s="304">
        <f>INDEX(Method_calculation!$J$194:$L$217,Output_interface!I4962,Output_interface!H4962)</f>
        <v>0</v>
      </c>
      <c r="G4962" s="1">
        <f>VLOOKUP(A4962+1/48,Interface!$B$118:$D$483,3)</f>
        <v>6</v>
      </c>
      <c r="H4962" s="1">
        <f t="shared" si="433"/>
        <v>2</v>
      </c>
      <c r="I4962" s="1">
        <f t="shared" si="432"/>
        <v>7</v>
      </c>
    </row>
    <row r="4963" spans="1:9" x14ac:dyDescent="0.35">
      <c r="A4963" s="321">
        <f t="shared" si="436"/>
        <v>42210.291666654717</v>
      </c>
      <c r="B4963" s="303"/>
      <c r="C4963" s="303">
        <v>4928</v>
      </c>
      <c r="D4963" s="304">
        <f>INDEX(Method_calculation!$J$161:$L$184,Output_interface!I4963,Output_interface!H4963)</f>
        <v>0</v>
      </c>
      <c r="E4963" s="304">
        <f>INDEX(Method_calculation!$J$194:$L$217,Output_interface!I4963,Output_interface!H4963)</f>
        <v>0</v>
      </c>
      <c r="G4963" s="1">
        <f>VLOOKUP(A4963+1/48,Interface!$B$118:$D$483,3)</f>
        <v>6</v>
      </c>
      <c r="H4963" s="1">
        <f t="shared" si="433"/>
        <v>2</v>
      </c>
      <c r="I4963" s="1">
        <f t="shared" si="432"/>
        <v>8</v>
      </c>
    </row>
    <row r="4964" spans="1:9" x14ac:dyDescent="0.35">
      <c r="A4964" s="321">
        <f t="shared" si="436"/>
        <v>42210.333333321381</v>
      </c>
      <c r="B4964" s="303"/>
      <c r="C4964" s="303">
        <v>4929</v>
      </c>
      <c r="D4964" s="304">
        <f>INDEX(Method_calculation!$J$161:$L$184,Output_interface!I4964,Output_interface!H4964)</f>
        <v>0</v>
      </c>
      <c r="E4964" s="304">
        <f>INDEX(Method_calculation!$J$194:$L$217,Output_interface!I4964,Output_interface!H4964)</f>
        <v>0</v>
      </c>
      <c r="G4964" s="1">
        <f>VLOOKUP(A4964+1/48,Interface!$B$118:$D$483,3)</f>
        <v>6</v>
      </c>
      <c r="H4964" s="1">
        <f t="shared" si="433"/>
        <v>2</v>
      </c>
      <c r="I4964" s="1">
        <f t="shared" ref="I4964:I5027" si="438">MOD(C4964-1,24)+1</f>
        <v>9</v>
      </c>
    </row>
    <row r="4965" spans="1:9" x14ac:dyDescent="0.35">
      <c r="A4965" s="321">
        <f t="shared" si="436"/>
        <v>42210.374999988046</v>
      </c>
      <c r="B4965" s="303"/>
      <c r="C4965" s="303">
        <v>4930</v>
      </c>
      <c r="D4965" s="304">
        <f>INDEX(Method_calculation!$J$161:$L$184,Output_interface!I4965,Output_interface!H4965)</f>
        <v>0</v>
      </c>
      <c r="E4965" s="304">
        <f>INDEX(Method_calculation!$J$194:$L$217,Output_interface!I4965,Output_interface!H4965)</f>
        <v>0</v>
      </c>
      <c r="G4965" s="1">
        <f>VLOOKUP(A4965+1/48,Interface!$B$118:$D$483,3)</f>
        <v>6</v>
      </c>
      <c r="H4965" s="1">
        <f t="shared" ref="H4965:H5028" si="439">IF(G4965=7,3,IF(G4965=6,2,1))</f>
        <v>2</v>
      </c>
      <c r="I4965" s="1">
        <f t="shared" si="438"/>
        <v>10</v>
      </c>
    </row>
    <row r="4966" spans="1:9" x14ac:dyDescent="0.35">
      <c r="A4966" s="321">
        <f t="shared" si="436"/>
        <v>42210.41666665471</v>
      </c>
      <c r="B4966" s="303"/>
      <c r="C4966" s="303">
        <v>4931</v>
      </c>
      <c r="D4966" s="304">
        <f>INDEX(Method_calculation!$J$161:$L$184,Output_interface!I4966,Output_interface!H4966)</f>
        <v>0</v>
      </c>
      <c r="E4966" s="304">
        <f>INDEX(Method_calculation!$J$194:$L$217,Output_interface!I4966,Output_interface!H4966)</f>
        <v>0</v>
      </c>
      <c r="G4966" s="1">
        <f>VLOOKUP(A4966+1/48,Interface!$B$118:$D$483,3)</f>
        <v>6</v>
      </c>
      <c r="H4966" s="1">
        <f t="shared" si="439"/>
        <v>2</v>
      </c>
      <c r="I4966" s="1">
        <f t="shared" si="438"/>
        <v>11</v>
      </c>
    </row>
    <row r="4967" spans="1:9" x14ac:dyDescent="0.35">
      <c r="A4967" s="321">
        <f t="shared" si="436"/>
        <v>42210.458333321374</v>
      </c>
      <c r="B4967" s="303"/>
      <c r="C4967" s="303">
        <v>4932</v>
      </c>
      <c r="D4967" s="304">
        <f>INDEX(Method_calculation!$J$161:$L$184,Output_interface!I4967,Output_interface!H4967)</f>
        <v>0</v>
      </c>
      <c r="E4967" s="304">
        <f>INDEX(Method_calculation!$J$194:$L$217,Output_interface!I4967,Output_interface!H4967)</f>
        <v>0</v>
      </c>
      <c r="G4967" s="1">
        <f>VLOOKUP(A4967+1/48,Interface!$B$118:$D$483,3)</f>
        <v>6</v>
      </c>
      <c r="H4967" s="1">
        <f t="shared" si="439"/>
        <v>2</v>
      </c>
      <c r="I4967" s="1">
        <f t="shared" si="438"/>
        <v>12</v>
      </c>
    </row>
    <row r="4968" spans="1:9" x14ac:dyDescent="0.35">
      <c r="A4968" s="321">
        <f t="shared" si="436"/>
        <v>42210.499999988038</v>
      </c>
      <c r="B4968" s="303"/>
      <c r="C4968" s="303">
        <v>4933</v>
      </c>
      <c r="D4968" s="304">
        <f>INDEX(Method_calculation!$J$161:$L$184,Output_interface!I4968,Output_interface!H4968)</f>
        <v>0</v>
      </c>
      <c r="E4968" s="304">
        <f>INDEX(Method_calculation!$J$194:$L$217,Output_interface!I4968,Output_interface!H4968)</f>
        <v>0</v>
      </c>
      <c r="G4968" s="1">
        <f>VLOOKUP(A4968+1/48,Interface!$B$118:$D$483,3)</f>
        <v>6</v>
      </c>
      <c r="H4968" s="1">
        <f t="shared" si="439"/>
        <v>2</v>
      </c>
      <c r="I4968" s="1">
        <f t="shared" si="438"/>
        <v>13</v>
      </c>
    </row>
    <row r="4969" spans="1:9" x14ac:dyDescent="0.35">
      <c r="A4969" s="321">
        <f t="shared" si="436"/>
        <v>42210.541666654703</v>
      </c>
      <c r="B4969" s="303"/>
      <c r="C4969" s="303">
        <v>4934</v>
      </c>
      <c r="D4969" s="304">
        <f>INDEX(Method_calculation!$J$161:$L$184,Output_interface!I4969,Output_interface!H4969)</f>
        <v>0</v>
      </c>
      <c r="E4969" s="304">
        <f>INDEX(Method_calculation!$J$194:$L$217,Output_interface!I4969,Output_interface!H4969)</f>
        <v>0</v>
      </c>
      <c r="G4969" s="1">
        <f>VLOOKUP(A4969+1/48,Interface!$B$118:$D$483,3)</f>
        <v>6</v>
      </c>
      <c r="H4969" s="1">
        <f t="shared" si="439"/>
        <v>2</v>
      </c>
      <c r="I4969" s="1">
        <f t="shared" si="438"/>
        <v>14</v>
      </c>
    </row>
    <row r="4970" spans="1:9" x14ac:dyDescent="0.35">
      <c r="A4970" s="321">
        <f t="shared" si="436"/>
        <v>42210.583333321367</v>
      </c>
      <c r="B4970" s="303"/>
      <c r="C4970" s="303">
        <v>4935</v>
      </c>
      <c r="D4970" s="304">
        <f>INDEX(Method_calculation!$J$161:$L$184,Output_interface!I4970,Output_interface!H4970)</f>
        <v>0</v>
      </c>
      <c r="E4970" s="304">
        <f>INDEX(Method_calculation!$J$194:$L$217,Output_interface!I4970,Output_interface!H4970)</f>
        <v>0</v>
      </c>
      <c r="G4970" s="1">
        <f>VLOOKUP(A4970+1/48,Interface!$B$118:$D$483,3)</f>
        <v>6</v>
      </c>
      <c r="H4970" s="1">
        <f t="shared" si="439"/>
        <v>2</v>
      </c>
      <c r="I4970" s="1">
        <f t="shared" si="438"/>
        <v>15</v>
      </c>
    </row>
    <row r="4971" spans="1:9" x14ac:dyDescent="0.35">
      <c r="A4971" s="321">
        <f t="shared" si="436"/>
        <v>42210.624999988031</v>
      </c>
      <c r="B4971" s="303"/>
      <c r="C4971" s="303">
        <v>4936</v>
      </c>
      <c r="D4971" s="304">
        <f>INDEX(Method_calculation!$J$161:$L$184,Output_interface!I4971,Output_interface!H4971)</f>
        <v>0</v>
      </c>
      <c r="E4971" s="304">
        <f>INDEX(Method_calculation!$J$194:$L$217,Output_interface!I4971,Output_interface!H4971)</f>
        <v>0</v>
      </c>
      <c r="G4971" s="1">
        <f>VLOOKUP(A4971+1/48,Interface!$B$118:$D$483,3)</f>
        <v>6</v>
      </c>
      <c r="H4971" s="1">
        <f t="shared" si="439"/>
        <v>2</v>
      </c>
      <c r="I4971" s="1">
        <f t="shared" si="438"/>
        <v>16</v>
      </c>
    </row>
    <row r="4972" spans="1:9" x14ac:dyDescent="0.35">
      <c r="A4972" s="321">
        <f t="shared" si="436"/>
        <v>42210.666666654695</v>
      </c>
      <c r="B4972" s="303"/>
      <c r="C4972" s="303">
        <v>4937</v>
      </c>
      <c r="D4972" s="304">
        <f>INDEX(Method_calculation!$J$161:$L$184,Output_interface!I4972,Output_interface!H4972)</f>
        <v>0</v>
      </c>
      <c r="E4972" s="304">
        <f>INDEX(Method_calculation!$J$194:$L$217,Output_interface!I4972,Output_interface!H4972)</f>
        <v>0</v>
      </c>
      <c r="G4972" s="1">
        <f>VLOOKUP(A4972+1/48,Interface!$B$118:$D$483,3)</f>
        <v>6</v>
      </c>
      <c r="H4972" s="1">
        <f t="shared" si="439"/>
        <v>2</v>
      </c>
      <c r="I4972" s="1">
        <f t="shared" si="438"/>
        <v>17</v>
      </c>
    </row>
    <row r="4973" spans="1:9" x14ac:dyDescent="0.35">
      <c r="A4973" s="321">
        <f t="shared" si="436"/>
        <v>42210.70833332136</v>
      </c>
      <c r="B4973" s="303"/>
      <c r="C4973" s="303">
        <v>4938</v>
      </c>
      <c r="D4973" s="304">
        <f>INDEX(Method_calculation!$J$161:$L$184,Output_interface!I4973,Output_interface!H4973)</f>
        <v>0</v>
      </c>
      <c r="E4973" s="304">
        <f>INDEX(Method_calculation!$J$194:$L$217,Output_interface!I4973,Output_interface!H4973)</f>
        <v>0</v>
      </c>
      <c r="G4973" s="1">
        <f>VLOOKUP(A4973+1/48,Interface!$B$118:$D$483,3)</f>
        <v>6</v>
      </c>
      <c r="H4973" s="1">
        <f t="shared" si="439"/>
        <v>2</v>
      </c>
      <c r="I4973" s="1">
        <f t="shared" si="438"/>
        <v>18</v>
      </c>
    </row>
    <row r="4974" spans="1:9" x14ac:dyDescent="0.35">
      <c r="A4974" s="321">
        <f t="shared" si="436"/>
        <v>42210.749999988024</v>
      </c>
      <c r="B4974" s="303"/>
      <c r="C4974" s="303">
        <v>4939</v>
      </c>
      <c r="D4974" s="304">
        <f>INDEX(Method_calculation!$J$161:$L$184,Output_interface!I4974,Output_interface!H4974)</f>
        <v>0</v>
      </c>
      <c r="E4974" s="304">
        <f>INDEX(Method_calculation!$J$194:$L$217,Output_interface!I4974,Output_interface!H4974)</f>
        <v>0</v>
      </c>
      <c r="G4974" s="1">
        <f>VLOOKUP(A4974+1/48,Interface!$B$118:$D$483,3)</f>
        <v>6</v>
      </c>
      <c r="H4974" s="1">
        <f t="shared" si="439"/>
        <v>2</v>
      </c>
      <c r="I4974" s="1">
        <f t="shared" si="438"/>
        <v>19</v>
      </c>
    </row>
    <row r="4975" spans="1:9" x14ac:dyDescent="0.35">
      <c r="A4975" s="321">
        <f t="shared" si="436"/>
        <v>42210.791666654688</v>
      </c>
      <c r="B4975" s="303"/>
      <c r="C4975" s="303">
        <v>4940</v>
      </c>
      <c r="D4975" s="304">
        <f>INDEX(Method_calculation!$J$161:$L$184,Output_interface!I4975,Output_interface!H4975)</f>
        <v>0</v>
      </c>
      <c r="E4975" s="304">
        <f>INDEX(Method_calculation!$J$194:$L$217,Output_interface!I4975,Output_interface!H4975)</f>
        <v>0</v>
      </c>
      <c r="G4975" s="1">
        <f>VLOOKUP(A4975+1/48,Interface!$B$118:$D$483,3)</f>
        <v>6</v>
      </c>
      <c r="H4975" s="1">
        <f t="shared" si="439"/>
        <v>2</v>
      </c>
      <c r="I4975" s="1">
        <f t="shared" si="438"/>
        <v>20</v>
      </c>
    </row>
    <row r="4976" spans="1:9" x14ac:dyDescent="0.35">
      <c r="A4976" s="321">
        <f t="shared" si="436"/>
        <v>42210.833333321352</v>
      </c>
      <c r="B4976" s="303"/>
      <c r="C4976" s="303">
        <v>4941</v>
      </c>
      <c r="D4976" s="304">
        <f>INDEX(Method_calculation!$J$161:$L$184,Output_interface!I4976,Output_interface!H4976)</f>
        <v>0</v>
      </c>
      <c r="E4976" s="304">
        <f>INDEX(Method_calculation!$J$194:$L$217,Output_interface!I4976,Output_interface!H4976)</f>
        <v>0</v>
      </c>
      <c r="G4976" s="1">
        <f>VLOOKUP(A4976+1/48,Interface!$B$118:$D$483,3)</f>
        <v>6</v>
      </c>
      <c r="H4976" s="1">
        <f t="shared" si="439"/>
        <v>2</v>
      </c>
      <c r="I4976" s="1">
        <f t="shared" si="438"/>
        <v>21</v>
      </c>
    </row>
    <row r="4977" spans="1:9" x14ac:dyDescent="0.35">
      <c r="A4977" s="321">
        <f t="shared" si="436"/>
        <v>42210.874999988016</v>
      </c>
      <c r="B4977" s="303"/>
      <c r="C4977" s="303">
        <v>4942</v>
      </c>
      <c r="D4977" s="304">
        <f>INDEX(Method_calculation!$J$161:$L$184,Output_interface!I4977,Output_interface!H4977)</f>
        <v>0</v>
      </c>
      <c r="E4977" s="304">
        <f>INDEX(Method_calculation!$J$194:$L$217,Output_interface!I4977,Output_interface!H4977)</f>
        <v>0</v>
      </c>
      <c r="G4977" s="1">
        <f>VLOOKUP(A4977+1/48,Interface!$B$118:$D$483,3)</f>
        <v>6</v>
      </c>
      <c r="H4977" s="1">
        <f t="shared" si="439"/>
        <v>2</v>
      </c>
      <c r="I4977" s="1">
        <f t="shared" si="438"/>
        <v>22</v>
      </c>
    </row>
    <row r="4978" spans="1:9" x14ac:dyDescent="0.35">
      <c r="A4978" s="321">
        <f t="shared" si="436"/>
        <v>42210.916666654681</v>
      </c>
      <c r="B4978" s="303"/>
      <c r="C4978" s="303">
        <v>4943</v>
      </c>
      <c r="D4978" s="304">
        <f>INDEX(Method_calculation!$J$161:$L$184,Output_interface!I4978,Output_interface!H4978)</f>
        <v>0</v>
      </c>
      <c r="E4978" s="304">
        <f>INDEX(Method_calculation!$J$194:$L$217,Output_interface!I4978,Output_interface!H4978)</f>
        <v>0</v>
      </c>
      <c r="G4978" s="1">
        <f>VLOOKUP(A4978+1/48,Interface!$B$118:$D$483,3)</f>
        <v>6</v>
      </c>
      <c r="H4978" s="1">
        <f t="shared" si="439"/>
        <v>2</v>
      </c>
      <c r="I4978" s="1">
        <f t="shared" si="438"/>
        <v>23</v>
      </c>
    </row>
    <row r="4979" spans="1:9" x14ac:dyDescent="0.35">
      <c r="A4979" s="322">
        <f t="shared" si="436"/>
        <v>42210.958333321345</v>
      </c>
      <c r="B4979" s="306"/>
      <c r="C4979" s="306">
        <v>4944</v>
      </c>
      <c r="D4979" s="307">
        <f>INDEX(Method_calculation!$J$161:$L$184,Output_interface!I4979,Output_interface!H4979)</f>
        <v>0</v>
      </c>
      <c r="E4979" s="307">
        <f>INDEX(Method_calculation!$J$194:$L$217,Output_interface!I4979,Output_interface!H4979)</f>
        <v>0</v>
      </c>
      <c r="G4979" s="1">
        <f>VLOOKUP(A4979+1/48,Interface!$B$118:$D$483,3)</f>
        <v>6</v>
      </c>
      <c r="H4979" s="1">
        <f t="shared" si="439"/>
        <v>2</v>
      </c>
      <c r="I4979" s="1">
        <f t="shared" si="438"/>
        <v>24</v>
      </c>
    </row>
    <row r="4980" spans="1:9" x14ac:dyDescent="0.35">
      <c r="A4980" s="299">
        <f t="shared" si="436"/>
        <v>42210.999999988009</v>
      </c>
      <c r="B4980" s="300" t="str">
        <f t="shared" ref="B4980" si="440">INDEX($H$27:$H$29,H4980)</f>
        <v>Holiday</v>
      </c>
      <c r="C4980" s="300">
        <v>4945</v>
      </c>
      <c r="D4980" s="301">
        <f>INDEX(Method_calculation!$J$161:$L$184,Output_interface!I4980,Output_interface!H4980)</f>
        <v>0</v>
      </c>
      <c r="E4980" s="301">
        <f>INDEX(Method_calculation!$J$194:$L$217,Output_interface!I4980,Output_interface!H4980)</f>
        <v>0</v>
      </c>
      <c r="G4980" s="1">
        <f>VLOOKUP(A4980+1/48,Interface!$B$118:$D$483,3)</f>
        <v>7</v>
      </c>
      <c r="H4980" s="1">
        <f t="shared" si="439"/>
        <v>3</v>
      </c>
      <c r="I4980" s="1">
        <f t="shared" si="438"/>
        <v>1</v>
      </c>
    </row>
    <row r="4981" spans="1:9" x14ac:dyDescent="0.35">
      <c r="A4981" s="321">
        <f t="shared" si="436"/>
        <v>42211.041666654673</v>
      </c>
      <c r="B4981" s="303"/>
      <c r="C4981" s="303">
        <v>4946</v>
      </c>
      <c r="D4981" s="304">
        <f>INDEX(Method_calculation!$J$161:$L$184,Output_interface!I4981,Output_interface!H4981)</f>
        <v>0</v>
      </c>
      <c r="E4981" s="304">
        <f>INDEX(Method_calculation!$J$194:$L$217,Output_interface!I4981,Output_interface!H4981)</f>
        <v>0</v>
      </c>
      <c r="G4981" s="1">
        <f>VLOOKUP(A4981+1/48,Interface!$B$118:$D$483,3)</f>
        <v>7</v>
      </c>
      <c r="H4981" s="1">
        <f t="shared" si="439"/>
        <v>3</v>
      </c>
      <c r="I4981" s="1">
        <f t="shared" si="438"/>
        <v>2</v>
      </c>
    </row>
    <row r="4982" spans="1:9" x14ac:dyDescent="0.35">
      <c r="A4982" s="321">
        <f t="shared" si="436"/>
        <v>42211.083333321338</v>
      </c>
      <c r="B4982" s="303"/>
      <c r="C4982" s="303">
        <v>4947</v>
      </c>
      <c r="D4982" s="304">
        <f>INDEX(Method_calculation!$J$161:$L$184,Output_interface!I4982,Output_interface!H4982)</f>
        <v>0</v>
      </c>
      <c r="E4982" s="304">
        <f>INDEX(Method_calculation!$J$194:$L$217,Output_interface!I4982,Output_interface!H4982)</f>
        <v>0</v>
      </c>
      <c r="G4982" s="1">
        <f>VLOOKUP(A4982+1/48,Interface!$B$118:$D$483,3)</f>
        <v>7</v>
      </c>
      <c r="H4982" s="1">
        <f t="shared" si="439"/>
        <v>3</v>
      </c>
      <c r="I4982" s="1">
        <f t="shared" si="438"/>
        <v>3</v>
      </c>
    </row>
    <row r="4983" spans="1:9" x14ac:dyDescent="0.35">
      <c r="A4983" s="321">
        <f t="shared" si="436"/>
        <v>42211.124999988002</v>
      </c>
      <c r="B4983" s="303"/>
      <c r="C4983" s="303">
        <v>4948</v>
      </c>
      <c r="D4983" s="304">
        <f>INDEX(Method_calculation!$J$161:$L$184,Output_interface!I4983,Output_interface!H4983)</f>
        <v>0</v>
      </c>
      <c r="E4983" s="304">
        <f>INDEX(Method_calculation!$J$194:$L$217,Output_interface!I4983,Output_interface!H4983)</f>
        <v>0</v>
      </c>
      <c r="G4983" s="1">
        <f>VLOOKUP(A4983+1/48,Interface!$B$118:$D$483,3)</f>
        <v>7</v>
      </c>
      <c r="H4983" s="1">
        <f t="shared" si="439"/>
        <v>3</v>
      </c>
      <c r="I4983" s="1">
        <f t="shared" si="438"/>
        <v>4</v>
      </c>
    </row>
    <row r="4984" spans="1:9" x14ac:dyDescent="0.35">
      <c r="A4984" s="321">
        <f t="shared" si="436"/>
        <v>42211.166666654666</v>
      </c>
      <c r="B4984" s="303"/>
      <c r="C4984" s="303">
        <v>4949</v>
      </c>
      <c r="D4984" s="304">
        <f>INDEX(Method_calculation!$J$161:$L$184,Output_interface!I4984,Output_interface!H4984)</f>
        <v>0</v>
      </c>
      <c r="E4984" s="304">
        <f>INDEX(Method_calculation!$J$194:$L$217,Output_interface!I4984,Output_interface!H4984)</f>
        <v>0</v>
      </c>
      <c r="G4984" s="1">
        <f>VLOOKUP(A4984+1/48,Interface!$B$118:$D$483,3)</f>
        <v>7</v>
      </c>
      <c r="H4984" s="1">
        <f t="shared" si="439"/>
        <v>3</v>
      </c>
      <c r="I4984" s="1">
        <f t="shared" si="438"/>
        <v>5</v>
      </c>
    </row>
    <row r="4985" spans="1:9" x14ac:dyDescent="0.35">
      <c r="A4985" s="321">
        <f t="shared" si="436"/>
        <v>42211.20833332133</v>
      </c>
      <c r="B4985" s="303"/>
      <c r="C4985" s="303">
        <v>4950</v>
      </c>
      <c r="D4985" s="304">
        <f>INDEX(Method_calculation!$J$161:$L$184,Output_interface!I4985,Output_interface!H4985)</f>
        <v>0</v>
      </c>
      <c r="E4985" s="304">
        <f>INDEX(Method_calculation!$J$194:$L$217,Output_interface!I4985,Output_interface!H4985)</f>
        <v>0</v>
      </c>
      <c r="G4985" s="1">
        <f>VLOOKUP(A4985+1/48,Interface!$B$118:$D$483,3)</f>
        <v>7</v>
      </c>
      <c r="H4985" s="1">
        <f t="shared" si="439"/>
        <v>3</v>
      </c>
      <c r="I4985" s="1">
        <f t="shared" si="438"/>
        <v>6</v>
      </c>
    </row>
    <row r="4986" spans="1:9" x14ac:dyDescent="0.35">
      <c r="A4986" s="321">
        <f t="shared" si="436"/>
        <v>42211.249999987995</v>
      </c>
      <c r="B4986" s="303"/>
      <c r="C4986" s="303">
        <v>4951</v>
      </c>
      <c r="D4986" s="304">
        <f>INDEX(Method_calculation!$J$161:$L$184,Output_interface!I4986,Output_interface!H4986)</f>
        <v>0</v>
      </c>
      <c r="E4986" s="304">
        <f>INDEX(Method_calculation!$J$194:$L$217,Output_interface!I4986,Output_interface!H4986)</f>
        <v>0</v>
      </c>
      <c r="G4986" s="1">
        <f>VLOOKUP(A4986+1/48,Interface!$B$118:$D$483,3)</f>
        <v>7</v>
      </c>
      <c r="H4986" s="1">
        <f t="shared" si="439"/>
        <v>3</v>
      </c>
      <c r="I4986" s="1">
        <f t="shared" si="438"/>
        <v>7</v>
      </c>
    </row>
    <row r="4987" spans="1:9" x14ac:dyDescent="0.35">
      <c r="A4987" s="321">
        <f t="shared" si="436"/>
        <v>42211.291666654659</v>
      </c>
      <c r="B4987" s="303"/>
      <c r="C4987" s="303">
        <v>4952</v>
      </c>
      <c r="D4987" s="304">
        <f>INDEX(Method_calculation!$J$161:$L$184,Output_interface!I4987,Output_interface!H4987)</f>
        <v>0</v>
      </c>
      <c r="E4987" s="304">
        <f>INDEX(Method_calculation!$J$194:$L$217,Output_interface!I4987,Output_interface!H4987)</f>
        <v>0</v>
      </c>
      <c r="G4987" s="1">
        <f>VLOOKUP(A4987+1/48,Interface!$B$118:$D$483,3)</f>
        <v>7</v>
      </c>
      <c r="H4987" s="1">
        <f t="shared" si="439"/>
        <v>3</v>
      </c>
      <c r="I4987" s="1">
        <f t="shared" si="438"/>
        <v>8</v>
      </c>
    </row>
    <row r="4988" spans="1:9" x14ac:dyDescent="0.35">
      <c r="A4988" s="321">
        <f t="shared" si="436"/>
        <v>42211.333333321323</v>
      </c>
      <c r="B4988" s="303"/>
      <c r="C4988" s="303">
        <v>4953</v>
      </c>
      <c r="D4988" s="304">
        <f>INDEX(Method_calculation!$J$161:$L$184,Output_interface!I4988,Output_interface!H4988)</f>
        <v>0</v>
      </c>
      <c r="E4988" s="304">
        <f>INDEX(Method_calculation!$J$194:$L$217,Output_interface!I4988,Output_interface!H4988)</f>
        <v>0</v>
      </c>
      <c r="G4988" s="1">
        <f>VLOOKUP(A4988+1/48,Interface!$B$118:$D$483,3)</f>
        <v>7</v>
      </c>
      <c r="H4988" s="1">
        <f t="shared" si="439"/>
        <v>3</v>
      </c>
      <c r="I4988" s="1">
        <f t="shared" si="438"/>
        <v>9</v>
      </c>
    </row>
    <row r="4989" spans="1:9" x14ac:dyDescent="0.35">
      <c r="A4989" s="321">
        <f t="shared" si="436"/>
        <v>42211.374999987987</v>
      </c>
      <c r="B4989" s="303"/>
      <c r="C4989" s="303">
        <v>4954</v>
      </c>
      <c r="D4989" s="304">
        <f>INDEX(Method_calculation!$J$161:$L$184,Output_interface!I4989,Output_interface!H4989)</f>
        <v>0</v>
      </c>
      <c r="E4989" s="304">
        <f>INDEX(Method_calculation!$J$194:$L$217,Output_interface!I4989,Output_interface!H4989)</f>
        <v>0</v>
      </c>
      <c r="G4989" s="1">
        <f>VLOOKUP(A4989+1/48,Interface!$B$118:$D$483,3)</f>
        <v>7</v>
      </c>
      <c r="H4989" s="1">
        <f t="shared" si="439"/>
        <v>3</v>
      </c>
      <c r="I4989" s="1">
        <f t="shared" si="438"/>
        <v>10</v>
      </c>
    </row>
    <row r="4990" spans="1:9" x14ac:dyDescent="0.35">
      <c r="A4990" s="321">
        <f t="shared" si="436"/>
        <v>42211.416666654652</v>
      </c>
      <c r="B4990" s="303"/>
      <c r="C4990" s="303">
        <v>4955</v>
      </c>
      <c r="D4990" s="304">
        <f>INDEX(Method_calculation!$J$161:$L$184,Output_interface!I4990,Output_interface!H4990)</f>
        <v>0</v>
      </c>
      <c r="E4990" s="304">
        <f>INDEX(Method_calculation!$J$194:$L$217,Output_interface!I4990,Output_interface!H4990)</f>
        <v>0</v>
      </c>
      <c r="G4990" s="1">
        <f>VLOOKUP(A4990+1/48,Interface!$B$118:$D$483,3)</f>
        <v>7</v>
      </c>
      <c r="H4990" s="1">
        <f t="shared" si="439"/>
        <v>3</v>
      </c>
      <c r="I4990" s="1">
        <f t="shared" si="438"/>
        <v>11</v>
      </c>
    </row>
    <row r="4991" spans="1:9" x14ac:dyDescent="0.35">
      <c r="A4991" s="321">
        <f t="shared" si="436"/>
        <v>42211.458333321316</v>
      </c>
      <c r="B4991" s="303"/>
      <c r="C4991" s="303">
        <v>4956</v>
      </c>
      <c r="D4991" s="304">
        <f>INDEX(Method_calculation!$J$161:$L$184,Output_interface!I4991,Output_interface!H4991)</f>
        <v>0</v>
      </c>
      <c r="E4991" s="304">
        <f>INDEX(Method_calculation!$J$194:$L$217,Output_interface!I4991,Output_interface!H4991)</f>
        <v>0</v>
      </c>
      <c r="G4991" s="1">
        <f>VLOOKUP(A4991+1/48,Interface!$B$118:$D$483,3)</f>
        <v>7</v>
      </c>
      <c r="H4991" s="1">
        <f t="shared" si="439"/>
        <v>3</v>
      </c>
      <c r="I4991" s="1">
        <f t="shared" si="438"/>
        <v>12</v>
      </c>
    </row>
    <row r="4992" spans="1:9" x14ac:dyDescent="0.35">
      <c r="A4992" s="321">
        <f t="shared" si="436"/>
        <v>42211.49999998798</v>
      </c>
      <c r="B4992" s="303"/>
      <c r="C4992" s="303">
        <v>4957</v>
      </c>
      <c r="D4992" s="304">
        <f>INDEX(Method_calculation!$J$161:$L$184,Output_interface!I4992,Output_interface!H4992)</f>
        <v>0</v>
      </c>
      <c r="E4992" s="304">
        <f>INDEX(Method_calculation!$J$194:$L$217,Output_interface!I4992,Output_interface!H4992)</f>
        <v>0</v>
      </c>
      <c r="G4992" s="1">
        <f>VLOOKUP(A4992+1/48,Interface!$B$118:$D$483,3)</f>
        <v>7</v>
      </c>
      <c r="H4992" s="1">
        <f t="shared" si="439"/>
        <v>3</v>
      </c>
      <c r="I4992" s="1">
        <f t="shared" si="438"/>
        <v>13</v>
      </c>
    </row>
    <row r="4993" spans="1:9" x14ac:dyDescent="0.35">
      <c r="A4993" s="321">
        <f t="shared" si="436"/>
        <v>42211.541666654644</v>
      </c>
      <c r="B4993" s="303"/>
      <c r="C4993" s="303">
        <v>4958</v>
      </c>
      <c r="D4993" s="304">
        <f>INDEX(Method_calculation!$J$161:$L$184,Output_interface!I4993,Output_interface!H4993)</f>
        <v>0</v>
      </c>
      <c r="E4993" s="304">
        <f>INDEX(Method_calculation!$J$194:$L$217,Output_interface!I4993,Output_interface!H4993)</f>
        <v>0</v>
      </c>
      <c r="G4993" s="1">
        <f>VLOOKUP(A4993+1/48,Interface!$B$118:$D$483,3)</f>
        <v>7</v>
      </c>
      <c r="H4993" s="1">
        <f t="shared" si="439"/>
        <v>3</v>
      </c>
      <c r="I4993" s="1">
        <f t="shared" si="438"/>
        <v>14</v>
      </c>
    </row>
    <row r="4994" spans="1:9" x14ac:dyDescent="0.35">
      <c r="A4994" s="321">
        <f t="shared" si="436"/>
        <v>42211.583333321309</v>
      </c>
      <c r="B4994" s="303"/>
      <c r="C4994" s="303">
        <v>4959</v>
      </c>
      <c r="D4994" s="304">
        <f>INDEX(Method_calculation!$J$161:$L$184,Output_interface!I4994,Output_interface!H4994)</f>
        <v>0</v>
      </c>
      <c r="E4994" s="304">
        <f>INDEX(Method_calculation!$J$194:$L$217,Output_interface!I4994,Output_interface!H4994)</f>
        <v>0</v>
      </c>
      <c r="G4994" s="1">
        <f>VLOOKUP(A4994+1/48,Interface!$B$118:$D$483,3)</f>
        <v>7</v>
      </c>
      <c r="H4994" s="1">
        <f t="shared" si="439"/>
        <v>3</v>
      </c>
      <c r="I4994" s="1">
        <f t="shared" si="438"/>
        <v>15</v>
      </c>
    </row>
    <row r="4995" spans="1:9" x14ac:dyDescent="0.35">
      <c r="A4995" s="321">
        <f t="shared" si="436"/>
        <v>42211.624999987973</v>
      </c>
      <c r="B4995" s="303"/>
      <c r="C4995" s="303">
        <v>4960</v>
      </c>
      <c r="D4995" s="304">
        <f>INDEX(Method_calculation!$J$161:$L$184,Output_interface!I4995,Output_interface!H4995)</f>
        <v>0</v>
      </c>
      <c r="E4995" s="304">
        <f>INDEX(Method_calculation!$J$194:$L$217,Output_interface!I4995,Output_interface!H4995)</f>
        <v>0</v>
      </c>
      <c r="G4995" s="1">
        <f>VLOOKUP(A4995+1/48,Interface!$B$118:$D$483,3)</f>
        <v>7</v>
      </c>
      <c r="H4995" s="1">
        <f t="shared" si="439"/>
        <v>3</v>
      </c>
      <c r="I4995" s="1">
        <f t="shared" si="438"/>
        <v>16</v>
      </c>
    </row>
    <row r="4996" spans="1:9" x14ac:dyDescent="0.35">
      <c r="A4996" s="321">
        <f t="shared" si="436"/>
        <v>42211.666666654637</v>
      </c>
      <c r="B4996" s="303"/>
      <c r="C4996" s="303">
        <v>4961</v>
      </c>
      <c r="D4996" s="304">
        <f>INDEX(Method_calculation!$J$161:$L$184,Output_interface!I4996,Output_interface!H4996)</f>
        <v>0</v>
      </c>
      <c r="E4996" s="304">
        <f>INDEX(Method_calculation!$J$194:$L$217,Output_interface!I4996,Output_interface!H4996)</f>
        <v>0</v>
      </c>
      <c r="G4996" s="1">
        <f>VLOOKUP(A4996+1/48,Interface!$B$118:$D$483,3)</f>
        <v>7</v>
      </c>
      <c r="H4996" s="1">
        <f t="shared" si="439"/>
        <v>3</v>
      </c>
      <c r="I4996" s="1">
        <f t="shared" si="438"/>
        <v>17</v>
      </c>
    </row>
    <row r="4997" spans="1:9" x14ac:dyDescent="0.35">
      <c r="A4997" s="321">
        <f t="shared" si="436"/>
        <v>42211.708333321301</v>
      </c>
      <c r="B4997" s="303"/>
      <c r="C4997" s="303">
        <v>4962</v>
      </c>
      <c r="D4997" s="304">
        <f>INDEX(Method_calculation!$J$161:$L$184,Output_interface!I4997,Output_interface!H4997)</f>
        <v>0</v>
      </c>
      <c r="E4997" s="304">
        <f>INDEX(Method_calculation!$J$194:$L$217,Output_interface!I4997,Output_interface!H4997)</f>
        <v>0</v>
      </c>
      <c r="G4997" s="1">
        <f>VLOOKUP(A4997+1/48,Interface!$B$118:$D$483,3)</f>
        <v>7</v>
      </c>
      <c r="H4997" s="1">
        <f t="shared" si="439"/>
        <v>3</v>
      </c>
      <c r="I4997" s="1">
        <f t="shared" si="438"/>
        <v>18</v>
      </c>
    </row>
    <row r="4998" spans="1:9" x14ac:dyDescent="0.35">
      <c r="A4998" s="321">
        <f t="shared" si="436"/>
        <v>42211.749999987966</v>
      </c>
      <c r="B4998" s="303"/>
      <c r="C4998" s="303">
        <v>4963</v>
      </c>
      <c r="D4998" s="304">
        <f>INDEX(Method_calculation!$J$161:$L$184,Output_interface!I4998,Output_interface!H4998)</f>
        <v>0</v>
      </c>
      <c r="E4998" s="304">
        <f>INDEX(Method_calculation!$J$194:$L$217,Output_interface!I4998,Output_interface!H4998)</f>
        <v>0</v>
      </c>
      <c r="G4998" s="1">
        <f>VLOOKUP(A4998+1/48,Interface!$B$118:$D$483,3)</f>
        <v>7</v>
      </c>
      <c r="H4998" s="1">
        <f t="shared" si="439"/>
        <v>3</v>
      </c>
      <c r="I4998" s="1">
        <f t="shared" si="438"/>
        <v>19</v>
      </c>
    </row>
    <row r="4999" spans="1:9" x14ac:dyDescent="0.35">
      <c r="A4999" s="321">
        <f t="shared" si="436"/>
        <v>42211.79166665463</v>
      </c>
      <c r="B4999" s="303"/>
      <c r="C4999" s="303">
        <v>4964</v>
      </c>
      <c r="D4999" s="304">
        <f>INDEX(Method_calculation!$J$161:$L$184,Output_interface!I4999,Output_interface!H4999)</f>
        <v>0</v>
      </c>
      <c r="E4999" s="304">
        <f>INDEX(Method_calculation!$J$194:$L$217,Output_interface!I4999,Output_interface!H4999)</f>
        <v>0</v>
      </c>
      <c r="G4999" s="1">
        <f>VLOOKUP(A4999+1/48,Interface!$B$118:$D$483,3)</f>
        <v>7</v>
      </c>
      <c r="H4999" s="1">
        <f t="shared" si="439"/>
        <v>3</v>
      </c>
      <c r="I4999" s="1">
        <f t="shared" si="438"/>
        <v>20</v>
      </c>
    </row>
    <row r="5000" spans="1:9" x14ac:dyDescent="0.35">
      <c r="A5000" s="321">
        <f t="shared" si="436"/>
        <v>42211.833333321294</v>
      </c>
      <c r="B5000" s="303"/>
      <c r="C5000" s="303">
        <v>4965</v>
      </c>
      <c r="D5000" s="304">
        <f>INDEX(Method_calculation!$J$161:$L$184,Output_interface!I5000,Output_interface!H5000)</f>
        <v>0</v>
      </c>
      <c r="E5000" s="304">
        <f>INDEX(Method_calculation!$J$194:$L$217,Output_interface!I5000,Output_interface!H5000)</f>
        <v>0</v>
      </c>
      <c r="G5000" s="1">
        <f>VLOOKUP(A5000+1/48,Interface!$B$118:$D$483,3)</f>
        <v>7</v>
      </c>
      <c r="H5000" s="1">
        <f t="shared" si="439"/>
        <v>3</v>
      </c>
      <c r="I5000" s="1">
        <f t="shared" si="438"/>
        <v>21</v>
      </c>
    </row>
    <row r="5001" spans="1:9" x14ac:dyDescent="0.35">
      <c r="A5001" s="321">
        <f t="shared" si="436"/>
        <v>42211.874999987958</v>
      </c>
      <c r="B5001" s="303"/>
      <c r="C5001" s="303">
        <v>4966</v>
      </c>
      <c r="D5001" s="304">
        <f>INDEX(Method_calculation!$J$161:$L$184,Output_interface!I5001,Output_interface!H5001)</f>
        <v>0</v>
      </c>
      <c r="E5001" s="304">
        <f>INDEX(Method_calculation!$J$194:$L$217,Output_interface!I5001,Output_interface!H5001)</f>
        <v>0</v>
      </c>
      <c r="G5001" s="1">
        <f>VLOOKUP(A5001+1/48,Interface!$B$118:$D$483,3)</f>
        <v>7</v>
      </c>
      <c r="H5001" s="1">
        <f t="shared" si="439"/>
        <v>3</v>
      </c>
      <c r="I5001" s="1">
        <f t="shared" si="438"/>
        <v>22</v>
      </c>
    </row>
    <row r="5002" spans="1:9" x14ac:dyDescent="0.35">
      <c r="A5002" s="321">
        <f t="shared" si="436"/>
        <v>42211.916666654623</v>
      </c>
      <c r="B5002" s="303"/>
      <c r="C5002" s="303">
        <v>4967</v>
      </c>
      <c r="D5002" s="304">
        <f>INDEX(Method_calculation!$J$161:$L$184,Output_interface!I5002,Output_interface!H5002)</f>
        <v>0</v>
      </c>
      <c r="E5002" s="304">
        <f>INDEX(Method_calculation!$J$194:$L$217,Output_interface!I5002,Output_interface!H5002)</f>
        <v>0</v>
      </c>
      <c r="G5002" s="1">
        <f>VLOOKUP(A5002+1/48,Interface!$B$118:$D$483,3)</f>
        <v>7</v>
      </c>
      <c r="H5002" s="1">
        <f t="shared" si="439"/>
        <v>3</v>
      </c>
      <c r="I5002" s="1">
        <f t="shared" si="438"/>
        <v>23</v>
      </c>
    </row>
    <row r="5003" spans="1:9" x14ac:dyDescent="0.35">
      <c r="A5003" s="322">
        <f t="shared" si="436"/>
        <v>42211.958333321287</v>
      </c>
      <c r="B5003" s="306"/>
      <c r="C5003" s="306">
        <v>4968</v>
      </c>
      <c r="D5003" s="307">
        <f>INDEX(Method_calculation!$J$161:$L$184,Output_interface!I5003,Output_interface!H5003)</f>
        <v>0</v>
      </c>
      <c r="E5003" s="307">
        <f>INDEX(Method_calculation!$J$194:$L$217,Output_interface!I5003,Output_interface!H5003)</f>
        <v>0</v>
      </c>
      <c r="G5003" s="1">
        <f>VLOOKUP(A5003+1/48,Interface!$B$118:$D$483,3)</f>
        <v>7</v>
      </c>
      <c r="H5003" s="1">
        <f t="shared" si="439"/>
        <v>3</v>
      </c>
      <c r="I5003" s="1">
        <f t="shared" si="438"/>
        <v>24</v>
      </c>
    </row>
    <row r="5004" spans="1:9" x14ac:dyDescent="0.35">
      <c r="A5004" s="299">
        <f t="shared" si="436"/>
        <v>42211.999999987951</v>
      </c>
      <c r="B5004" s="300" t="str">
        <f t="shared" ref="B5004" si="441">INDEX($H$27:$H$29,H5004)</f>
        <v>Workday</v>
      </c>
      <c r="C5004" s="300">
        <v>4969</v>
      </c>
      <c r="D5004" s="301">
        <f>INDEX(Method_calculation!$J$161:$L$184,Output_interface!I5004,Output_interface!H5004)</f>
        <v>0</v>
      </c>
      <c r="E5004" s="301">
        <f>INDEX(Method_calculation!$J$194:$L$217,Output_interface!I5004,Output_interface!H5004)</f>
        <v>0</v>
      </c>
      <c r="G5004" s="1">
        <f>VLOOKUP(A5004+1/48,Interface!$B$118:$D$483,3)</f>
        <v>1</v>
      </c>
      <c r="H5004" s="1">
        <f t="shared" si="439"/>
        <v>1</v>
      </c>
      <c r="I5004" s="1">
        <f t="shared" si="438"/>
        <v>1</v>
      </c>
    </row>
    <row r="5005" spans="1:9" x14ac:dyDescent="0.35">
      <c r="A5005" s="321">
        <f t="shared" si="436"/>
        <v>42212.041666654615</v>
      </c>
      <c r="B5005" s="303"/>
      <c r="C5005" s="303">
        <v>4970</v>
      </c>
      <c r="D5005" s="304">
        <f>INDEX(Method_calculation!$J$161:$L$184,Output_interface!I5005,Output_interface!H5005)</f>
        <v>0</v>
      </c>
      <c r="E5005" s="304">
        <f>INDEX(Method_calculation!$J$194:$L$217,Output_interface!I5005,Output_interface!H5005)</f>
        <v>0</v>
      </c>
      <c r="G5005" s="1">
        <f>VLOOKUP(A5005+1/48,Interface!$B$118:$D$483,3)</f>
        <v>1</v>
      </c>
      <c r="H5005" s="1">
        <f t="shared" si="439"/>
        <v>1</v>
      </c>
      <c r="I5005" s="1">
        <f t="shared" si="438"/>
        <v>2</v>
      </c>
    </row>
    <row r="5006" spans="1:9" x14ac:dyDescent="0.35">
      <c r="A5006" s="321">
        <f t="shared" si="436"/>
        <v>42212.083333321279</v>
      </c>
      <c r="B5006" s="303"/>
      <c r="C5006" s="303">
        <v>4971</v>
      </c>
      <c r="D5006" s="304">
        <f>INDEX(Method_calculation!$J$161:$L$184,Output_interface!I5006,Output_interface!H5006)</f>
        <v>0</v>
      </c>
      <c r="E5006" s="304">
        <f>INDEX(Method_calculation!$J$194:$L$217,Output_interface!I5006,Output_interface!H5006)</f>
        <v>0</v>
      </c>
      <c r="G5006" s="1">
        <f>VLOOKUP(A5006+1/48,Interface!$B$118:$D$483,3)</f>
        <v>1</v>
      </c>
      <c r="H5006" s="1">
        <f t="shared" si="439"/>
        <v>1</v>
      </c>
      <c r="I5006" s="1">
        <f t="shared" si="438"/>
        <v>3</v>
      </c>
    </row>
    <row r="5007" spans="1:9" x14ac:dyDescent="0.35">
      <c r="A5007" s="321">
        <f t="shared" si="436"/>
        <v>42212.124999987944</v>
      </c>
      <c r="B5007" s="303"/>
      <c r="C5007" s="303">
        <v>4972</v>
      </c>
      <c r="D5007" s="304">
        <f>INDEX(Method_calculation!$J$161:$L$184,Output_interface!I5007,Output_interface!H5007)</f>
        <v>0</v>
      </c>
      <c r="E5007" s="304">
        <f>INDEX(Method_calculation!$J$194:$L$217,Output_interface!I5007,Output_interface!H5007)</f>
        <v>0</v>
      </c>
      <c r="G5007" s="1">
        <f>VLOOKUP(A5007+1/48,Interface!$B$118:$D$483,3)</f>
        <v>1</v>
      </c>
      <c r="H5007" s="1">
        <f t="shared" si="439"/>
        <v>1</v>
      </c>
      <c r="I5007" s="1">
        <f t="shared" si="438"/>
        <v>4</v>
      </c>
    </row>
    <row r="5008" spans="1:9" x14ac:dyDescent="0.35">
      <c r="A5008" s="321">
        <f t="shared" ref="A5008:A5071" si="442">+A5007+1/24</f>
        <v>42212.166666654608</v>
      </c>
      <c r="B5008" s="303"/>
      <c r="C5008" s="303">
        <v>4973</v>
      </c>
      <c r="D5008" s="304">
        <f>INDEX(Method_calculation!$J$161:$L$184,Output_interface!I5008,Output_interface!H5008)</f>
        <v>0</v>
      </c>
      <c r="E5008" s="304">
        <f>INDEX(Method_calculation!$J$194:$L$217,Output_interface!I5008,Output_interface!H5008)</f>
        <v>0</v>
      </c>
      <c r="G5008" s="1">
        <f>VLOOKUP(A5008+1/48,Interface!$B$118:$D$483,3)</f>
        <v>1</v>
      </c>
      <c r="H5008" s="1">
        <f t="shared" si="439"/>
        <v>1</v>
      </c>
      <c r="I5008" s="1">
        <f t="shared" si="438"/>
        <v>5</v>
      </c>
    </row>
    <row r="5009" spans="1:9" x14ac:dyDescent="0.35">
      <c r="A5009" s="321">
        <f t="shared" si="442"/>
        <v>42212.208333321272</v>
      </c>
      <c r="B5009" s="303"/>
      <c r="C5009" s="303">
        <v>4974</v>
      </c>
      <c r="D5009" s="304">
        <f>INDEX(Method_calculation!$J$161:$L$184,Output_interface!I5009,Output_interface!H5009)</f>
        <v>0</v>
      </c>
      <c r="E5009" s="304">
        <f>INDEX(Method_calculation!$J$194:$L$217,Output_interface!I5009,Output_interface!H5009)</f>
        <v>0</v>
      </c>
      <c r="G5009" s="1">
        <f>VLOOKUP(A5009+1/48,Interface!$B$118:$D$483,3)</f>
        <v>1</v>
      </c>
      <c r="H5009" s="1">
        <f t="shared" si="439"/>
        <v>1</v>
      </c>
      <c r="I5009" s="1">
        <f t="shared" si="438"/>
        <v>6</v>
      </c>
    </row>
    <row r="5010" spans="1:9" x14ac:dyDescent="0.35">
      <c r="A5010" s="321">
        <f t="shared" si="442"/>
        <v>42212.249999987936</v>
      </c>
      <c r="B5010" s="303"/>
      <c r="C5010" s="303">
        <v>4975</v>
      </c>
      <c r="D5010" s="304">
        <f>INDEX(Method_calculation!$J$161:$L$184,Output_interface!I5010,Output_interface!H5010)</f>
        <v>0</v>
      </c>
      <c r="E5010" s="304">
        <f>INDEX(Method_calculation!$J$194:$L$217,Output_interface!I5010,Output_interface!H5010)</f>
        <v>0</v>
      </c>
      <c r="G5010" s="1">
        <f>VLOOKUP(A5010+1/48,Interface!$B$118:$D$483,3)</f>
        <v>1</v>
      </c>
      <c r="H5010" s="1">
        <f t="shared" si="439"/>
        <v>1</v>
      </c>
      <c r="I5010" s="1">
        <f t="shared" si="438"/>
        <v>7</v>
      </c>
    </row>
    <row r="5011" spans="1:9" x14ac:dyDescent="0.35">
      <c r="A5011" s="321">
        <f t="shared" si="442"/>
        <v>42212.291666654601</v>
      </c>
      <c r="B5011" s="303"/>
      <c r="C5011" s="303">
        <v>4976</v>
      </c>
      <c r="D5011" s="304">
        <f>INDEX(Method_calculation!$J$161:$L$184,Output_interface!I5011,Output_interface!H5011)</f>
        <v>0</v>
      </c>
      <c r="E5011" s="304">
        <f>INDEX(Method_calculation!$J$194:$L$217,Output_interface!I5011,Output_interface!H5011)</f>
        <v>0</v>
      </c>
      <c r="G5011" s="1">
        <f>VLOOKUP(A5011+1/48,Interface!$B$118:$D$483,3)</f>
        <v>1</v>
      </c>
      <c r="H5011" s="1">
        <f t="shared" si="439"/>
        <v>1</v>
      </c>
      <c r="I5011" s="1">
        <f t="shared" si="438"/>
        <v>8</v>
      </c>
    </row>
    <row r="5012" spans="1:9" x14ac:dyDescent="0.35">
      <c r="A5012" s="321">
        <f t="shared" si="442"/>
        <v>42212.333333321265</v>
      </c>
      <c r="B5012" s="303"/>
      <c r="C5012" s="303">
        <v>4977</v>
      </c>
      <c r="D5012" s="304">
        <f>INDEX(Method_calculation!$J$161:$L$184,Output_interface!I5012,Output_interface!H5012)</f>
        <v>0</v>
      </c>
      <c r="E5012" s="304">
        <f>INDEX(Method_calculation!$J$194:$L$217,Output_interface!I5012,Output_interface!H5012)</f>
        <v>0</v>
      </c>
      <c r="G5012" s="1">
        <f>VLOOKUP(A5012+1/48,Interface!$B$118:$D$483,3)</f>
        <v>1</v>
      </c>
      <c r="H5012" s="1">
        <f t="shared" si="439"/>
        <v>1</v>
      </c>
      <c r="I5012" s="1">
        <f t="shared" si="438"/>
        <v>9</v>
      </c>
    </row>
    <row r="5013" spans="1:9" x14ac:dyDescent="0.35">
      <c r="A5013" s="321">
        <f t="shared" si="442"/>
        <v>42212.374999987929</v>
      </c>
      <c r="B5013" s="303"/>
      <c r="C5013" s="303">
        <v>4978</v>
      </c>
      <c r="D5013" s="304">
        <f>INDEX(Method_calculation!$J$161:$L$184,Output_interface!I5013,Output_interface!H5013)</f>
        <v>0</v>
      </c>
      <c r="E5013" s="304">
        <f>INDEX(Method_calculation!$J$194:$L$217,Output_interface!I5013,Output_interface!H5013)</f>
        <v>0</v>
      </c>
      <c r="G5013" s="1">
        <f>VLOOKUP(A5013+1/48,Interface!$B$118:$D$483,3)</f>
        <v>1</v>
      </c>
      <c r="H5013" s="1">
        <f t="shared" si="439"/>
        <v>1</v>
      </c>
      <c r="I5013" s="1">
        <f t="shared" si="438"/>
        <v>10</v>
      </c>
    </row>
    <row r="5014" spans="1:9" x14ac:dyDescent="0.35">
      <c r="A5014" s="321">
        <f t="shared" si="442"/>
        <v>42212.416666654593</v>
      </c>
      <c r="B5014" s="303"/>
      <c r="C5014" s="303">
        <v>4979</v>
      </c>
      <c r="D5014" s="304">
        <f>INDEX(Method_calculation!$J$161:$L$184,Output_interface!I5014,Output_interface!H5014)</f>
        <v>0</v>
      </c>
      <c r="E5014" s="304">
        <f>INDEX(Method_calculation!$J$194:$L$217,Output_interface!I5014,Output_interface!H5014)</f>
        <v>0</v>
      </c>
      <c r="G5014" s="1">
        <f>VLOOKUP(A5014+1/48,Interface!$B$118:$D$483,3)</f>
        <v>1</v>
      </c>
      <c r="H5014" s="1">
        <f t="shared" si="439"/>
        <v>1</v>
      </c>
      <c r="I5014" s="1">
        <f t="shared" si="438"/>
        <v>11</v>
      </c>
    </row>
    <row r="5015" spans="1:9" x14ac:dyDescent="0.35">
      <c r="A5015" s="321">
        <f t="shared" si="442"/>
        <v>42212.458333321258</v>
      </c>
      <c r="B5015" s="303"/>
      <c r="C5015" s="303">
        <v>4980</v>
      </c>
      <c r="D5015" s="304">
        <f>INDEX(Method_calculation!$J$161:$L$184,Output_interface!I5015,Output_interface!H5015)</f>
        <v>0</v>
      </c>
      <c r="E5015" s="304">
        <f>INDEX(Method_calculation!$J$194:$L$217,Output_interface!I5015,Output_interface!H5015)</f>
        <v>0</v>
      </c>
      <c r="G5015" s="1">
        <f>VLOOKUP(A5015+1/48,Interface!$B$118:$D$483,3)</f>
        <v>1</v>
      </c>
      <c r="H5015" s="1">
        <f t="shared" si="439"/>
        <v>1</v>
      </c>
      <c r="I5015" s="1">
        <f t="shared" si="438"/>
        <v>12</v>
      </c>
    </row>
    <row r="5016" spans="1:9" x14ac:dyDescent="0.35">
      <c r="A5016" s="321">
        <f t="shared" si="442"/>
        <v>42212.499999987922</v>
      </c>
      <c r="B5016" s="303"/>
      <c r="C5016" s="303">
        <v>4981</v>
      </c>
      <c r="D5016" s="304">
        <f>INDEX(Method_calculation!$J$161:$L$184,Output_interface!I5016,Output_interface!H5016)</f>
        <v>0</v>
      </c>
      <c r="E5016" s="304">
        <f>INDEX(Method_calculation!$J$194:$L$217,Output_interface!I5016,Output_interface!H5016)</f>
        <v>0</v>
      </c>
      <c r="G5016" s="1">
        <f>VLOOKUP(A5016+1/48,Interface!$B$118:$D$483,3)</f>
        <v>1</v>
      </c>
      <c r="H5016" s="1">
        <f t="shared" si="439"/>
        <v>1</v>
      </c>
      <c r="I5016" s="1">
        <f t="shared" si="438"/>
        <v>13</v>
      </c>
    </row>
    <row r="5017" spans="1:9" x14ac:dyDescent="0.35">
      <c r="A5017" s="321">
        <f t="shared" si="442"/>
        <v>42212.541666654586</v>
      </c>
      <c r="B5017" s="303"/>
      <c r="C5017" s="303">
        <v>4982</v>
      </c>
      <c r="D5017" s="304">
        <f>INDEX(Method_calculation!$J$161:$L$184,Output_interface!I5017,Output_interface!H5017)</f>
        <v>0</v>
      </c>
      <c r="E5017" s="304">
        <f>INDEX(Method_calculation!$J$194:$L$217,Output_interface!I5017,Output_interface!H5017)</f>
        <v>0</v>
      </c>
      <c r="G5017" s="1">
        <f>VLOOKUP(A5017+1/48,Interface!$B$118:$D$483,3)</f>
        <v>1</v>
      </c>
      <c r="H5017" s="1">
        <f t="shared" si="439"/>
        <v>1</v>
      </c>
      <c r="I5017" s="1">
        <f t="shared" si="438"/>
        <v>14</v>
      </c>
    </row>
    <row r="5018" spans="1:9" x14ac:dyDescent="0.35">
      <c r="A5018" s="321">
        <f t="shared" si="442"/>
        <v>42212.58333332125</v>
      </c>
      <c r="B5018" s="303"/>
      <c r="C5018" s="303">
        <v>4983</v>
      </c>
      <c r="D5018" s="304">
        <f>INDEX(Method_calculation!$J$161:$L$184,Output_interface!I5018,Output_interface!H5018)</f>
        <v>0</v>
      </c>
      <c r="E5018" s="304">
        <f>INDEX(Method_calculation!$J$194:$L$217,Output_interface!I5018,Output_interface!H5018)</f>
        <v>0</v>
      </c>
      <c r="G5018" s="1">
        <f>VLOOKUP(A5018+1/48,Interface!$B$118:$D$483,3)</f>
        <v>1</v>
      </c>
      <c r="H5018" s="1">
        <f t="shared" si="439"/>
        <v>1</v>
      </c>
      <c r="I5018" s="1">
        <f t="shared" si="438"/>
        <v>15</v>
      </c>
    </row>
    <row r="5019" spans="1:9" x14ac:dyDescent="0.35">
      <c r="A5019" s="321">
        <f t="shared" si="442"/>
        <v>42212.624999987915</v>
      </c>
      <c r="B5019" s="303"/>
      <c r="C5019" s="303">
        <v>4984</v>
      </c>
      <c r="D5019" s="304">
        <f>INDEX(Method_calculation!$J$161:$L$184,Output_interface!I5019,Output_interface!H5019)</f>
        <v>0</v>
      </c>
      <c r="E5019" s="304">
        <f>INDEX(Method_calculation!$J$194:$L$217,Output_interface!I5019,Output_interface!H5019)</f>
        <v>0</v>
      </c>
      <c r="G5019" s="1">
        <f>VLOOKUP(A5019+1/48,Interface!$B$118:$D$483,3)</f>
        <v>1</v>
      </c>
      <c r="H5019" s="1">
        <f t="shared" si="439"/>
        <v>1</v>
      </c>
      <c r="I5019" s="1">
        <f t="shared" si="438"/>
        <v>16</v>
      </c>
    </row>
    <row r="5020" spans="1:9" x14ac:dyDescent="0.35">
      <c r="A5020" s="321">
        <f t="shared" si="442"/>
        <v>42212.666666654579</v>
      </c>
      <c r="B5020" s="303"/>
      <c r="C5020" s="303">
        <v>4985</v>
      </c>
      <c r="D5020" s="304">
        <f>INDEX(Method_calculation!$J$161:$L$184,Output_interface!I5020,Output_interface!H5020)</f>
        <v>0</v>
      </c>
      <c r="E5020" s="304">
        <f>INDEX(Method_calculation!$J$194:$L$217,Output_interface!I5020,Output_interface!H5020)</f>
        <v>0</v>
      </c>
      <c r="G5020" s="1">
        <f>VLOOKUP(A5020+1/48,Interface!$B$118:$D$483,3)</f>
        <v>1</v>
      </c>
      <c r="H5020" s="1">
        <f t="shared" si="439"/>
        <v>1</v>
      </c>
      <c r="I5020" s="1">
        <f t="shared" si="438"/>
        <v>17</v>
      </c>
    </row>
    <row r="5021" spans="1:9" x14ac:dyDescent="0.35">
      <c r="A5021" s="321">
        <f t="shared" si="442"/>
        <v>42212.708333321243</v>
      </c>
      <c r="B5021" s="303"/>
      <c r="C5021" s="303">
        <v>4986</v>
      </c>
      <c r="D5021" s="304">
        <f>INDEX(Method_calculation!$J$161:$L$184,Output_interface!I5021,Output_interface!H5021)</f>
        <v>0</v>
      </c>
      <c r="E5021" s="304">
        <f>INDEX(Method_calculation!$J$194:$L$217,Output_interface!I5021,Output_interface!H5021)</f>
        <v>0</v>
      </c>
      <c r="G5021" s="1">
        <f>VLOOKUP(A5021+1/48,Interface!$B$118:$D$483,3)</f>
        <v>1</v>
      </c>
      <c r="H5021" s="1">
        <f t="shared" si="439"/>
        <v>1</v>
      </c>
      <c r="I5021" s="1">
        <f t="shared" si="438"/>
        <v>18</v>
      </c>
    </row>
    <row r="5022" spans="1:9" x14ac:dyDescent="0.35">
      <c r="A5022" s="321">
        <f t="shared" si="442"/>
        <v>42212.749999987907</v>
      </c>
      <c r="B5022" s="303"/>
      <c r="C5022" s="303">
        <v>4987</v>
      </c>
      <c r="D5022" s="304">
        <f>INDEX(Method_calculation!$J$161:$L$184,Output_interface!I5022,Output_interface!H5022)</f>
        <v>0</v>
      </c>
      <c r="E5022" s="304">
        <f>INDEX(Method_calculation!$J$194:$L$217,Output_interface!I5022,Output_interface!H5022)</f>
        <v>0</v>
      </c>
      <c r="G5022" s="1">
        <f>VLOOKUP(A5022+1/48,Interface!$B$118:$D$483,3)</f>
        <v>1</v>
      </c>
      <c r="H5022" s="1">
        <f t="shared" si="439"/>
        <v>1</v>
      </c>
      <c r="I5022" s="1">
        <f t="shared" si="438"/>
        <v>19</v>
      </c>
    </row>
    <row r="5023" spans="1:9" x14ac:dyDescent="0.35">
      <c r="A5023" s="321">
        <f t="shared" si="442"/>
        <v>42212.791666654572</v>
      </c>
      <c r="B5023" s="303"/>
      <c r="C5023" s="303">
        <v>4988</v>
      </c>
      <c r="D5023" s="304">
        <f>INDEX(Method_calculation!$J$161:$L$184,Output_interface!I5023,Output_interface!H5023)</f>
        <v>0</v>
      </c>
      <c r="E5023" s="304">
        <f>INDEX(Method_calculation!$J$194:$L$217,Output_interface!I5023,Output_interface!H5023)</f>
        <v>0</v>
      </c>
      <c r="G5023" s="1">
        <f>VLOOKUP(A5023+1/48,Interface!$B$118:$D$483,3)</f>
        <v>1</v>
      </c>
      <c r="H5023" s="1">
        <f t="shared" si="439"/>
        <v>1</v>
      </c>
      <c r="I5023" s="1">
        <f t="shared" si="438"/>
        <v>20</v>
      </c>
    </row>
    <row r="5024" spans="1:9" x14ac:dyDescent="0.35">
      <c r="A5024" s="321">
        <f t="shared" si="442"/>
        <v>42212.833333321236</v>
      </c>
      <c r="B5024" s="303"/>
      <c r="C5024" s="303">
        <v>4989</v>
      </c>
      <c r="D5024" s="304">
        <f>INDEX(Method_calculation!$J$161:$L$184,Output_interface!I5024,Output_interface!H5024)</f>
        <v>0</v>
      </c>
      <c r="E5024" s="304">
        <f>INDEX(Method_calculation!$J$194:$L$217,Output_interface!I5024,Output_interface!H5024)</f>
        <v>0</v>
      </c>
      <c r="G5024" s="1">
        <f>VLOOKUP(A5024+1/48,Interface!$B$118:$D$483,3)</f>
        <v>1</v>
      </c>
      <c r="H5024" s="1">
        <f t="shared" si="439"/>
        <v>1</v>
      </c>
      <c r="I5024" s="1">
        <f t="shared" si="438"/>
        <v>21</v>
      </c>
    </row>
    <row r="5025" spans="1:9" x14ac:dyDescent="0.35">
      <c r="A5025" s="321">
        <f t="shared" si="442"/>
        <v>42212.8749999879</v>
      </c>
      <c r="B5025" s="303"/>
      <c r="C5025" s="303">
        <v>4990</v>
      </c>
      <c r="D5025" s="304">
        <f>INDEX(Method_calculation!$J$161:$L$184,Output_interface!I5025,Output_interface!H5025)</f>
        <v>0</v>
      </c>
      <c r="E5025" s="304">
        <f>INDEX(Method_calculation!$J$194:$L$217,Output_interface!I5025,Output_interface!H5025)</f>
        <v>0</v>
      </c>
      <c r="G5025" s="1">
        <f>VLOOKUP(A5025+1/48,Interface!$B$118:$D$483,3)</f>
        <v>1</v>
      </c>
      <c r="H5025" s="1">
        <f t="shared" si="439"/>
        <v>1</v>
      </c>
      <c r="I5025" s="1">
        <f t="shared" si="438"/>
        <v>22</v>
      </c>
    </row>
    <row r="5026" spans="1:9" x14ac:dyDescent="0.35">
      <c r="A5026" s="321">
        <f t="shared" si="442"/>
        <v>42212.916666654564</v>
      </c>
      <c r="B5026" s="303"/>
      <c r="C5026" s="303">
        <v>4991</v>
      </c>
      <c r="D5026" s="304">
        <f>INDEX(Method_calculation!$J$161:$L$184,Output_interface!I5026,Output_interface!H5026)</f>
        <v>0</v>
      </c>
      <c r="E5026" s="304">
        <f>INDEX(Method_calculation!$J$194:$L$217,Output_interface!I5026,Output_interface!H5026)</f>
        <v>0</v>
      </c>
      <c r="G5026" s="1">
        <f>VLOOKUP(A5026+1/48,Interface!$B$118:$D$483,3)</f>
        <v>1</v>
      </c>
      <c r="H5026" s="1">
        <f t="shared" si="439"/>
        <v>1</v>
      </c>
      <c r="I5026" s="1">
        <f t="shared" si="438"/>
        <v>23</v>
      </c>
    </row>
    <row r="5027" spans="1:9" x14ac:dyDescent="0.35">
      <c r="A5027" s="322">
        <f t="shared" si="442"/>
        <v>42212.958333321229</v>
      </c>
      <c r="B5027" s="306"/>
      <c r="C5027" s="306">
        <v>4992</v>
      </c>
      <c r="D5027" s="307">
        <f>INDEX(Method_calculation!$J$161:$L$184,Output_interface!I5027,Output_interface!H5027)</f>
        <v>0</v>
      </c>
      <c r="E5027" s="307">
        <f>INDEX(Method_calculation!$J$194:$L$217,Output_interface!I5027,Output_interface!H5027)</f>
        <v>0</v>
      </c>
      <c r="G5027" s="1">
        <f>VLOOKUP(A5027+1/48,Interface!$B$118:$D$483,3)</f>
        <v>1</v>
      </c>
      <c r="H5027" s="1">
        <f t="shared" si="439"/>
        <v>1</v>
      </c>
      <c r="I5027" s="1">
        <f t="shared" si="438"/>
        <v>24</v>
      </c>
    </row>
    <row r="5028" spans="1:9" x14ac:dyDescent="0.35">
      <c r="A5028" s="299">
        <f t="shared" si="442"/>
        <v>42212.999999987893</v>
      </c>
      <c r="B5028" s="300" t="str">
        <f t="shared" ref="B5028" si="443">INDEX($H$27:$H$29,H5028)</f>
        <v>Workday</v>
      </c>
      <c r="C5028" s="300">
        <v>4993</v>
      </c>
      <c r="D5028" s="301">
        <f>INDEX(Method_calculation!$J$161:$L$184,Output_interface!I5028,Output_interface!H5028)</f>
        <v>0</v>
      </c>
      <c r="E5028" s="301">
        <f>INDEX(Method_calculation!$J$194:$L$217,Output_interface!I5028,Output_interface!H5028)</f>
        <v>0</v>
      </c>
      <c r="G5028" s="1">
        <f>VLOOKUP(A5028+1/48,Interface!$B$118:$D$483,3)</f>
        <v>2</v>
      </c>
      <c r="H5028" s="1">
        <f t="shared" si="439"/>
        <v>1</v>
      </c>
      <c r="I5028" s="1">
        <f t="shared" ref="I5028:I5091" si="444">MOD(C5028-1,24)+1</f>
        <v>1</v>
      </c>
    </row>
    <row r="5029" spans="1:9" x14ac:dyDescent="0.35">
      <c r="A5029" s="321">
        <f t="shared" si="442"/>
        <v>42213.041666654557</v>
      </c>
      <c r="B5029" s="303"/>
      <c r="C5029" s="303">
        <v>4994</v>
      </c>
      <c r="D5029" s="304">
        <f>INDEX(Method_calculation!$J$161:$L$184,Output_interface!I5029,Output_interface!H5029)</f>
        <v>0</v>
      </c>
      <c r="E5029" s="304">
        <f>INDEX(Method_calculation!$J$194:$L$217,Output_interface!I5029,Output_interface!H5029)</f>
        <v>0</v>
      </c>
      <c r="G5029" s="1">
        <f>VLOOKUP(A5029+1/48,Interface!$B$118:$D$483,3)</f>
        <v>2</v>
      </c>
      <c r="H5029" s="1">
        <f t="shared" ref="H5029:H5092" si="445">IF(G5029=7,3,IF(G5029=6,2,1))</f>
        <v>1</v>
      </c>
      <c r="I5029" s="1">
        <f t="shared" si="444"/>
        <v>2</v>
      </c>
    </row>
    <row r="5030" spans="1:9" x14ac:dyDescent="0.35">
      <c r="A5030" s="321">
        <f t="shared" si="442"/>
        <v>42213.083333321221</v>
      </c>
      <c r="B5030" s="303"/>
      <c r="C5030" s="303">
        <v>4995</v>
      </c>
      <c r="D5030" s="304">
        <f>INDEX(Method_calculation!$J$161:$L$184,Output_interface!I5030,Output_interface!H5030)</f>
        <v>0</v>
      </c>
      <c r="E5030" s="304">
        <f>INDEX(Method_calculation!$J$194:$L$217,Output_interface!I5030,Output_interface!H5030)</f>
        <v>0</v>
      </c>
      <c r="G5030" s="1">
        <f>VLOOKUP(A5030+1/48,Interface!$B$118:$D$483,3)</f>
        <v>2</v>
      </c>
      <c r="H5030" s="1">
        <f t="shared" si="445"/>
        <v>1</v>
      </c>
      <c r="I5030" s="1">
        <f t="shared" si="444"/>
        <v>3</v>
      </c>
    </row>
    <row r="5031" spans="1:9" x14ac:dyDescent="0.35">
      <c r="A5031" s="321">
        <f t="shared" si="442"/>
        <v>42213.124999987886</v>
      </c>
      <c r="B5031" s="303"/>
      <c r="C5031" s="303">
        <v>4996</v>
      </c>
      <c r="D5031" s="304">
        <f>INDEX(Method_calculation!$J$161:$L$184,Output_interface!I5031,Output_interface!H5031)</f>
        <v>0</v>
      </c>
      <c r="E5031" s="304">
        <f>INDEX(Method_calculation!$J$194:$L$217,Output_interface!I5031,Output_interface!H5031)</f>
        <v>0</v>
      </c>
      <c r="G5031" s="1">
        <f>VLOOKUP(A5031+1/48,Interface!$B$118:$D$483,3)</f>
        <v>2</v>
      </c>
      <c r="H5031" s="1">
        <f t="shared" si="445"/>
        <v>1</v>
      </c>
      <c r="I5031" s="1">
        <f t="shared" si="444"/>
        <v>4</v>
      </c>
    </row>
    <row r="5032" spans="1:9" x14ac:dyDescent="0.35">
      <c r="A5032" s="321">
        <f t="shared" si="442"/>
        <v>42213.16666665455</v>
      </c>
      <c r="B5032" s="303"/>
      <c r="C5032" s="303">
        <v>4997</v>
      </c>
      <c r="D5032" s="304">
        <f>INDEX(Method_calculation!$J$161:$L$184,Output_interface!I5032,Output_interface!H5032)</f>
        <v>0</v>
      </c>
      <c r="E5032" s="304">
        <f>INDEX(Method_calculation!$J$194:$L$217,Output_interface!I5032,Output_interface!H5032)</f>
        <v>0</v>
      </c>
      <c r="G5032" s="1">
        <f>VLOOKUP(A5032+1/48,Interface!$B$118:$D$483,3)</f>
        <v>2</v>
      </c>
      <c r="H5032" s="1">
        <f t="shared" si="445"/>
        <v>1</v>
      </c>
      <c r="I5032" s="1">
        <f t="shared" si="444"/>
        <v>5</v>
      </c>
    </row>
    <row r="5033" spans="1:9" x14ac:dyDescent="0.35">
      <c r="A5033" s="321">
        <f t="shared" si="442"/>
        <v>42213.208333321214</v>
      </c>
      <c r="B5033" s="303"/>
      <c r="C5033" s="303">
        <v>4998</v>
      </c>
      <c r="D5033" s="304">
        <f>INDEX(Method_calculation!$J$161:$L$184,Output_interface!I5033,Output_interface!H5033)</f>
        <v>0</v>
      </c>
      <c r="E5033" s="304">
        <f>INDEX(Method_calculation!$J$194:$L$217,Output_interface!I5033,Output_interface!H5033)</f>
        <v>0</v>
      </c>
      <c r="G5033" s="1">
        <f>VLOOKUP(A5033+1/48,Interface!$B$118:$D$483,3)</f>
        <v>2</v>
      </c>
      <c r="H5033" s="1">
        <f t="shared" si="445"/>
        <v>1</v>
      </c>
      <c r="I5033" s="1">
        <f t="shared" si="444"/>
        <v>6</v>
      </c>
    </row>
    <row r="5034" spans="1:9" x14ac:dyDescent="0.35">
      <c r="A5034" s="321">
        <f t="shared" si="442"/>
        <v>42213.249999987878</v>
      </c>
      <c r="B5034" s="303"/>
      <c r="C5034" s="303">
        <v>4999</v>
      </c>
      <c r="D5034" s="304">
        <f>INDEX(Method_calculation!$J$161:$L$184,Output_interface!I5034,Output_interface!H5034)</f>
        <v>0</v>
      </c>
      <c r="E5034" s="304">
        <f>INDEX(Method_calculation!$J$194:$L$217,Output_interface!I5034,Output_interface!H5034)</f>
        <v>0</v>
      </c>
      <c r="G5034" s="1">
        <f>VLOOKUP(A5034+1/48,Interface!$B$118:$D$483,3)</f>
        <v>2</v>
      </c>
      <c r="H5034" s="1">
        <f t="shared" si="445"/>
        <v>1</v>
      </c>
      <c r="I5034" s="1">
        <f t="shared" si="444"/>
        <v>7</v>
      </c>
    </row>
    <row r="5035" spans="1:9" x14ac:dyDescent="0.35">
      <c r="A5035" s="321">
        <f t="shared" si="442"/>
        <v>42213.291666654542</v>
      </c>
      <c r="B5035" s="303"/>
      <c r="C5035" s="303">
        <v>5000</v>
      </c>
      <c r="D5035" s="304">
        <f>INDEX(Method_calculation!$J$161:$L$184,Output_interface!I5035,Output_interface!H5035)</f>
        <v>0</v>
      </c>
      <c r="E5035" s="304">
        <f>INDEX(Method_calculation!$J$194:$L$217,Output_interface!I5035,Output_interface!H5035)</f>
        <v>0</v>
      </c>
      <c r="G5035" s="1">
        <f>VLOOKUP(A5035+1/48,Interface!$B$118:$D$483,3)</f>
        <v>2</v>
      </c>
      <c r="H5035" s="1">
        <f t="shared" si="445"/>
        <v>1</v>
      </c>
      <c r="I5035" s="1">
        <f t="shared" si="444"/>
        <v>8</v>
      </c>
    </row>
    <row r="5036" spans="1:9" x14ac:dyDescent="0.35">
      <c r="A5036" s="321">
        <f t="shared" si="442"/>
        <v>42213.333333321207</v>
      </c>
      <c r="B5036" s="303"/>
      <c r="C5036" s="303">
        <v>5001</v>
      </c>
      <c r="D5036" s="304">
        <f>INDEX(Method_calculation!$J$161:$L$184,Output_interface!I5036,Output_interface!H5036)</f>
        <v>0</v>
      </c>
      <c r="E5036" s="304">
        <f>INDEX(Method_calculation!$J$194:$L$217,Output_interface!I5036,Output_interface!H5036)</f>
        <v>0</v>
      </c>
      <c r="G5036" s="1">
        <f>VLOOKUP(A5036+1/48,Interface!$B$118:$D$483,3)</f>
        <v>2</v>
      </c>
      <c r="H5036" s="1">
        <f t="shared" si="445"/>
        <v>1</v>
      </c>
      <c r="I5036" s="1">
        <f t="shared" si="444"/>
        <v>9</v>
      </c>
    </row>
    <row r="5037" spans="1:9" x14ac:dyDescent="0.35">
      <c r="A5037" s="321">
        <f t="shared" si="442"/>
        <v>42213.374999987871</v>
      </c>
      <c r="B5037" s="303"/>
      <c r="C5037" s="303">
        <v>5002</v>
      </c>
      <c r="D5037" s="304">
        <f>INDEX(Method_calculation!$J$161:$L$184,Output_interface!I5037,Output_interface!H5037)</f>
        <v>0</v>
      </c>
      <c r="E5037" s="304">
        <f>INDEX(Method_calculation!$J$194:$L$217,Output_interface!I5037,Output_interface!H5037)</f>
        <v>0</v>
      </c>
      <c r="G5037" s="1">
        <f>VLOOKUP(A5037+1/48,Interface!$B$118:$D$483,3)</f>
        <v>2</v>
      </c>
      <c r="H5037" s="1">
        <f t="shared" si="445"/>
        <v>1</v>
      </c>
      <c r="I5037" s="1">
        <f t="shared" si="444"/>
        <v>10</v>
      </c>
    </row>
    <row r="5038" spans="1:9" x14ac:dyDescent="0.35">
      <c r="A5038" s="321">
        <f t="shared" si="442"/>
        <v>42213.416666654535</v>
      </c>
      <c r="B5038" s="303"/>
      <c r="C5038" s="303">
        <v>5003</v>
      </c>
      <c r="D5038" s="304">
        <f>INDEX(Method_calculation!$J$161:$L$184,Output_interface!I5038,Output_interface!H5038)</f>
        <v>0</v>
      </c>
      <c r="E5038" s="304">
        <f>INDEX(Method_calculation!$J$194:$L$217,Output_interface!I5038,Output_interface!H5038)</f>
        <v>0</v>
      </c>
      <c r="G5038" s="1">
        <f>VLOOKUP(A5038+1/48,Interface!$B$118:$D$483,3)</f>
        <v>2</v>
      </c>
      <c r="H5038" s="1">
        <f t="shared" si="445"/>
        <v>1</v>
      </c>
      <c r="I5038" s="1">
        <f t="shared" si="444"/>
        <v>11</v>
      </c>
    </row>
    <row r="5039" spans="1:9" x14ac:dyDescent="0.35">
      <c r="A5039" s="321">
        <f t="shared" si="442"/>
        <v>42213.458333321199</v>
      </c>
      <c r="B5039" s="303"/>
      <c r="C5039" s="303">
        <v>5004</v>
      </c>
      <c r="D5039" s="304">
        <f>INDEX(Method_calculation!$J$161:$L$184,Output_interface!I5039,Output_interface!H5039)</f>
        <v>0</v>
      </c>
      <c r="E5039" s="304">
        <f>INDEX(Method_calculation!$J$194:$L$217,Output_interface!I5039,Output_interface!H5039)</f>
        <v>0</v>
      </c>
      <c r="G5039" s="1">
        <f>VLOOKUP(A5039+1/48,Interface!$B$118:$D$483,3)</f>
        <v>2</v>
      </c>
      <c r="H5039" s="1">
        <f t="shared" si="445"/>
        <v>1</v>
      </c>
      <c r="I5039" s="1">
        <f t="shared" si="444"/>
        <v>12</v>
      </c>
    </row>
    <row r="5040" spans="1:9" x14ac:dyDescent="0.35">
      <c r="A5040" s="321">
        <f t="shared" si="442"/>
        <v>42213.499999987864</v>
      </c>
      <c r="B5040" s="303"/>
      <c r="C5040" s="303">
        <v>5005</v>
      </c>
      <c r="D5040" s="304">
        <f>INDEX(Method_calculation!$J$161:$L$184,Output_interface!I5040,Output_interface!H5040)</f>
        <v>0</v>
      </c>
      <c r="E5040" s="304">
        <f>INDEX(Method_calculation!$J$194:$L$217,Output_interface!I5040,Output_interface!H5040)</f>
        <v>0</v>
      </c>
      <c r="G5040" s="1">
        <f>VLOOKUP(A5040+1/48,Interface!$B$118:$D$483,3)</f>
        <v>2</v>
      </c>
      <c r="H5040" s="1">
        <f t="shared" si="445"/>
        <v>1</v>
      </c>
      <c r="I5040" s="1">
        <f t="shared" si="444"/>
        <v>13</v>
      </c>
    </row>
    <row r="5041" spans="1:9" x14ac:dyDescent="0.35">
      <c r="A5041" s="321">
        <f t="shared" si="442"/>
        <v>42213.541666654528</v>
      </c>
      <c r="B5041" s="303"/>
      <c r="C5041" s="303">
        <v>5006</v>
      </c>
      <c r="D5041" s="304">
        <f>INDEX(Method_calculation!$J$161:$L$184,Output_interface!I5041,Output_interface!H5041)</f>
        <v>0</v>
      </c>
      <c r="E5041" s="304">
        <f>INDEX(Method_calculation!$J$194:$L$217,Output_interface!I5041,Output_interface!H5041)</f>
        <v>0</v>
      </c>
      <c r="G5041" s="1">
        <f>VLOOKUP(A5041+1/48,Interface!$B$118:$D$483,3)</f>
        <v>2</v>
      </c>
      <c r="H5041" s="1">
        <f t="shared" si="445"/>
        <v>1</v>
      </c>
      <c r="I5041" s="1">
        <f t="shared" si="444"/>
        <v>14</v>
      </c>
    </row>
    <row r="5042" spans="1:9" x14ac:dyDescent="0.35">
      <c r="A5042" s="321">
        <f t="shared" si="442"/>
        <v>42213.583333321192</v>
      </c>
      <c r="B5042" s="303"/>
      <c r="C5042" s="303">
        <v>5007</v>
      </c>
      <c r="D5042" s="304">
        <f>INDEX(Method_calculation!$J$161:$L$184,Output_interface!I5042,Output_interface!H5042)</f>
        <v>0</v>
      </c>
      <c r="E5042" s="304">
        <f>INDEX(Method_calculation!$J$194:$L$217,Output_interface!I5042,Output_interface!H5042)</f>
        <v>0</v>
      </c>
      <c r="G5042" s="1">
        <f>VLOOKUP(A5042+1/48,Interface!$B$118:$D$483,3)</f>
        <v>2</v>
      </c>
      <c r="H5042" s="1">
        <f t="shared" si="445"/>
        <v>1</v>
      </c>
      <c r="I5042" s="1">
        <f t="shared" si="444"/>
        <v>15</v>
      </c>
    </row>
    <row r="5043" spans="1:9" x14ac:dyDescent="0.35">
      <c r="A5043" s="321">
        <f t="shared" si="442"/>
        <v>42213.624999987856</v>
      </c>
      <c r="B5043" s="303"/>
      <c r="C5043" s="303">
        <v>5008</v>
      </c>
      <c r="D5043" s="304">
        <f>INDEX(Method_calculation!$J$161:$L$184,Output_interface!I5043,Output_interface!H5043)</f>
        <v>0</v>
      </c>
      <c r="E5043" s="304">
        <f>INDEX(Method_calculation!$J$194:$L$217,Output_interface!I5043,Output_interface!H5043)</f>
        <v>0</v>
      </c>
      <c r="G5043" s="1">
        <f>VLOOKUP(A5043+1/48,Interface!$B$118:$D$483,3)</f>
        <v>2</v>
      </c>
      <c r="H5043" s="1">
        <f t="shared" si="445"/>
        <v>1</v>
      </c>
      <c r="I5043" s="1">
        <f t="shared" si="444"/>
        <v>16</v>
      </c>
    </row>
    <row r="5044" spans="1:9" x14ac:dyDescent="0.35">
      <c r="A5044" s="321">
        <f t="shared" si="442"/>
        <v>42213.666666654521</v>
      </c>
      <c r="B5044" s="303"/>
      <c r="C5044" s="303">
        <v>5009</v>
      </c>
      <c r="D5044" s="304">
        <f>INDEX(Method_calculation!$J$161:$L$184,Output_interface!I5044,Output_interface!H5044)</f>
        <v>0</v>
      </c>
      <c r="E5044" s="304">
        <f>INDEX(Method_calculation!$J$194:$L$217,Output_interface!I5044,Output_interface!H5044)</f>
        <v>0</v>
      </c>
      <c r="G5044" s="1">
        <f>VLOOKUP(A5044+1/48,Interface!$B$118:$D$483,3)</f>
        <v>2</v>
      </c>
      <c r="H5044" s="1">
        <f t="shared" si="445"/>
        <v>1</v>
      </c>
      <c r="I5044" s="1">
        <f t="shared" si="444"/>
        <v>17</v>
      </c>
    </row>
    <row r="5045" spans="1:9" x14ac:dyDescent="0.35">
      <c r="A5045" s="321">
        <f t="shared" si="442"/>
        <v>42213.708333321185</v>
      </c>
      <c r="B5045" s="303"/>
      <c r="C5045" s="303">
        <v>5010</v>
      </c>
      <c r="D5045" s="304">
        <f>INDEX(Method_calculation!$J$161:$L$184,Output_interface!I5045,Output_interface!H5045)</f>
        <v>0</v>
      </c>
      <c r="E5045" s="304">
        <f>INDEX(Method_calculation!$J$194:$L$217,Output_interface!I5045,Output_interface!H5045)</f>
        <v>0</v>
      </c>
      <c r="G5045" s="1">
        <f>VLOOKUP(A5045+1/48,Interface!$B$118:$D$483,3)</f>
        <v>2</v>
      </c>
      <c r="H5045" s="1">
        <f t="shared" si="445"/>
        <v>1</v>
      </c>
      <c r="I5045" s="1">
        <f t="shared" si="444"/>
        <v>18</v>
      </c>
    </row>
    <row r="5046" spans="1:9" x14ac:dyDescent="0.35">
      <c r="A5046" s="321">
        <f t="shared" si="442"/>
        <v>42213.749999987849</v>
      </c>
      <c r="B5046" s="303"/>
      <c r="C5046" s="303">
        <v>5011</v>
      </c>
      <c r="D5046" s="304">
        <f>INDEX(Method_calculation!$J$161:$L$184,Output_interface!I5046,Output_interface!H5046)</f>
        <v>0</v>
      </c>
      <c r="E5046" s="304">
        <f>INDEX(Method_calculation!$J$194:$L$217,Output_interface!I5046,Output_interface!H5046)</f>
        <v>0</v>
      </c>
      <c r="G5046" s="1">
        <f>VLOOKUP(A5046+1/48,Interface!$B$118:$D$483,3)</f>
        <v>2</v>
      </c>
      <c r="H5046" s="1">
        <f t="shared" si="445"/>
        <v>1</v>
      </c>
      <c r="I5046" s="1">
        <f t="shared" si="444"/>
        <v>19</v>
      </c>
    </row>
    <row r="5047" spans="1:9" x14ac:dyDescent="0.35">
      <c r="A5047" s="321">
        <f t="shared" si="442"/>
        <v>42213.791666654513</v>
      </c>
      <c r="B5047" s="303"/>
      <c r="C5047" s="303">
        <v>5012</v>
      </c>
      <c r="D5047" s="304">
        <f>INDEX(Method_calculation!$J$161:$L$184,Output_interface!I5047,Output_interface!H5047)</f>
        <v>0</v>
      </c>
      <c r="E5047" s="304">
        <f>INDEX(Method_calculation!$J$194:$L$217,Output_interface!I5047,Output_interface!H5047)</f>
        <v>0</v>
      </c>
      <c r="G5047" s="1">
        <f>VLOOKUP(A5047+1/48,Interface!$B$118:$D$483,3)</f>
        <v>2</v>
      </c>
      <c r="H5047" s="1">
        <f t="shared" si="445"/>
        <v>1</v>
      </c>
      <c r="I5047" s="1">
        <f t="shared" si="444"/>
        <v>20</v>
      </c>
    </row>
    <row r="5048" spans="1:9" x14ac:dyDescent="0.35">
      <c r="A5048" s="321">
        <f t="shared" si="442"/>
        <v>42213.833333321178</v>
      </c>
      <c r="B5048" s="303"/>
      <c r="C5048" s="303">
        <v>5013</v>
      </c>
      <c r="D5048" s="304">
        <f>INDEX(Method_calculation!$J$161:$L$184,Output_interface!I5048,Output_interface!H5048)</f>
        <v>0</v>
      </c>
      <c r="E5048" s="304">
        <f>INDEX(Method_calculation!$J$194:$L$217,Output_interface!I5048,Output_interface!H5048)</f>
        <v>0</v>
      </c>
      <c r="G5048" s="1">
        <f>VLOOKUP(A5048+1/48,Interface!$B$118:$D$483,3)</f>
        <v>2</v>
      </c>
      <c r="H5048" s="1">
        <f t="shared" si="445"/>
        <v>1</v>
      </c>
      <c r="I5048" s="1">
        <f t="shared" si="444"/>
        <v>21</v>
      </c>
    </row>
    <row r="5049" spans="1:9" x14ac:dyDescent="0.35">
      <c r="A5049" s="321">
        <f t="shared" si="442"/>
        <v>42213.874999987842</v>
      </c>
      <c r="B5049" s="303"/>
      <c r="C5049" s="303">
        <v>5014</v>
      </c>
      <c r="D5049" s="304">
        <f>INDEX(Method_calculation!$J$161:$L$184,Output_interface!I5049,Output_interface!H5049)</f>
        <v>0</v>
      </c>
      <c r="E5049" s="304">
        <f>INDEX(Method_calculation!$J$194:$L$217,Output_interface!I5049,Output_interface!H5049)</f>
        <v>0</v>
      </c>
      <c r="G5049" s="1">
        <f>VLOOKUP(A5049+1/48,Interface!$B$118:$D$483,3)</f>
        <v>2</v>
      </c>
      <c r="H5049" s="1">
        <f t="shared" si="445"/>
        <v>1</v>
      </c>
      <c r="I5049" s="1">
        <f t="shared" si="444"/>
        <v>22</v>
      </c>
    </row>
    <row r="5050" spans="1:9" x14ac:dyDescent="0.35">
      <c r="A5050" s="321">
        <f t="shared" si="442"/>
        <v>42213.916666654506</v>
      </c>
      <c r="B5050" s="303"/>
      <c r="C5050" s="303">
        <v>5015</v>
      </c>
      <c r="D5050" s="304">
        <f>INDEX(Method_calculation!$J$161:$L$184,Output_interface!I5050,Output_interface!H5050)</f>
        <v>0</v>
      </c>
      <c r="E5050" s="304">
        <f>INDEX(Method_calculation!$J$194:$L$217,Output_interface!I5050,Output_interface!H5050)</f>
        <v>0</v>
      </c>
      <c r="G5050" s="1">
        <f>VLOOKUP(A5050+1/48,Interface!$B$118:$D$483,3)</f>
        <v>2</v>
      </c>
      <c r="H5050" s="1">
        <f t="shared" si="445"/>
        <v>1</v>
      </c>
      <c r="I5050" s="1">
        <f t="shared" si="444"/>
        <v>23</v>
      </c>
    </row>
    <row r="5051" spans="1:9" x14ac:dyDescent="0.35">
      <c r="A5051" s="322">
        <f t="shared" si="442"/>
        <v>42213.95833332117</v>
      </c>
      <c r="B5051" s="306"/>
      <c r="C5051" s="306">
        <v>5016</v>
      </c>
      <c r="D5051" s="307">
        <f>INDEX(Method_calculation!$J$161:$L$184,Output_interface!I5051,Output_interface!H5051)</f>
        <v>0</v>
      </c>
      <c r="E5051" s="307">
        <f>INDEX(Method_calculation!$J$194:$L$217,Output_interface!I5051,Output_interface!H5051)</f>
        <v>0</v>
      </c>
      <c r="G5051" s="1">
        <f>VLOOKUP(A5051+1/48,Interface!$B$118:$D$483,3)</f>
        <v>2</v>
      </c>
      <c r="H5051" s="1">
        <f t="shared" si="445"/>
        <v>1</v>
      </c>
      <c r="I5051" s="1">
        <f t="shared" si="444"/>
        <v>24</v>
      </c>
    </row>
    <row r="5052" spans="1:9" x14ac:dyDescent="0.35">
      <c r="A5052" s="299">
        <f t="shared" si="442"/>
        <v>42213.999999987835</v>
      </c>
      <c r="B5052" s="300" t="str">
        <f t="shared" ref="B5052" si="446">INDEX($H$27:$H$29,H5052)</f>
        <v>Workday</v>
      </c>
      <c r="C5052" s="300">
        <v>5017</v>
      </c>
      <c r="D5052" s="301">
        <f>INDEX(Method_calculation!$J$161:$L$184,Output_interface!I5052,Output_interface!H5052)</f>
        <v>0</v>
      </c>
      <c r="E5052" s="301">
        <f>INDEX(Method_calculation!$J$194:$L$217,Output_interface!I5052,Output_interface!H5052)</f>
        <v>0</v>
      </c>
      <c r="G5052" s="1">
        <f>VLOOKUP(A5052+1/48,Interface!$B$118:$D$483,3)</f>
        <v>3</v>
      </c>
      <c r="H5052" s="1">
        <f t="shared" si="445"/>
        <v>1</v>
      </c>
      <c r="I5052" s="1">
        <f t="shared" si="444"/>
        <v>1</v>
      </c>
    </row>
    <row r="5053" spans="1:9" x14ac:dyDescent="0.35">
      <c r="A5053" s="321">
        <f t="shared" si="442"/>
        <v>42214.041666654499</v>
      </c>
      <c r="B5053" s="303"/>
      <c r="C5053" s="303">
        <v>5018</v>
      </c>
      <c r="D5053" s="304">
        <f>INDEX(Method_calculation!$J$161:$L$184,Output_interface!I5053,Output_interface!H5053)</f>
        <v>0</v>
      </c>
      <c r="E5053" s="304">
        <f>INDEX(Method_calculation!$J$194:$L$217,Output_interface!I5053,Output_interface!H5053)</f>
        <v>0</v>
      </c>
      <c r="G5053" s="1">
        <f>VLOOKUP(A5053+1/48,Interface!$B$118:$D$483,3)</f>
        <v>3</v>
      </c>
      <c r="H5053" s="1">
        <f t="shared" si="445"/>
        <v>1</v>
      </c>
      <c r="I5053" s="1">
        <f t="shared" si="444"/>
        <v>2</v>
      </c>
    </row>
    <row r="5054" spans="1:9" x14ac:dyDescent="0.35">
      <c r="A5054" s="321">
        <f t="shared" si="442"/>
        <v>42214.083333321163</v>
      </c>
      <c r="B5054" s="303"/>
      <c r="C5054" s="303">
        <v>5019</v>
      </c>
      <c r="D5054" s="304">
        <f>INDEX(Method_calculation!$J$161:$L$184,Output_interface!I5054,Output_interface!H5054)</f>
        <v>0</v>
      </c>
      <c r="E5054" s="304">
        <f>INDEX(Method_calculation!$J$194:$L$217,Output_interface!I5054,Output_interface!H5054)</f>
        <v>0</v>
      </c>
      <c r="G5054" s="1">
        <f>VLOOKUP(A5054+1/48,Interface!$B$118:$D$483,3)</f>
        <v>3</v>
      </c>
      <c r="H5054" s="1">
        <f t="shared" si="445"/>
        <v>1</v>
      </c>
      <c r="I5054" s="1">
        <f t="shared" si="444"/>
        <v>3</v>
      </c>
    </row>
    <row r="5055" spans="1:9" x14ac:dyDescent="0.35">
      <c r="A5055" s="321">
        <f t="shared" si="442"/>
        <v>42214.124999987827</v>
      </c>
      <c r="B5055" s="303"/>
      <c r="C5055" s="303">
        <v>5020</v>
      </c>
      <c r="D5055" s="304">
        <f>INDEX(Method_calculation!$J$161:$L$184,Output_interface!I5055,Output_interface!H5055)</f>
        <v>0</v>
      </c>
      <c r="E5055" s="304">
        <f>INDEX(Method_calculation!$J$194:$L$217,Output_interface!I5055,Output_interface!H5055)</f>
        <v>0</v>
      </c>
      <c r="G5055" s="1">
        <f>VLOOKUP(A5055+1/48,Interface!$B$118:$D$483,3)</f>
        <v>3</v>
      </c>
      <c r="H5055" s="1">
        <f t="shared" si="445"/>
        <v>1</v>
      </c>
      <c r="I5055" s="1">
        <f t="shared" si="444"/>
        <v>4</v>
      </c>
    </row>
    <row r="5056" spans="1:9" x14ac:dyDescent="0.35">
      <c r="A5056" s="321">
        <f t="shared" si="442"/>
        <v>42214.166666654492</v>
      </c>
      <c r="B5056" s="303"/>
      <c r="C5056" s="303">
        <v>5021</v>
      </c>
      <c r="D5056" s="304">
        <f>INDEX(Method_calculation!$J$161:$L$184,Output_interface!I5056,Output_interface!H5056)</f>
        <v>0</v>
      </c>
      <c r="E5056" s="304">
        <f>INDEX(Method_calculation!$J$194:$L$217,Output_interface!I5056,Output_interface!H5056)</f>
        <v>0</v>
      </c>
      <c r="G5056" s="1">
        <f>VLOOKUP(A5056+1/48,Interface!$B$118:$D$483,3)</f>
        <v>3</v>
      </c>
      <c r="H5056" s="1">
        <f t="shared" si="445"/>
        <v>1</v>
      </c>
      <c r="I5056" s="1">
        <f t="shared" si="444"/>
        <v>5</v>
      </c>
    </row>
    <row r="5057" spans="1:9" x14ac:dyDescent="0.35">
      <c r="A5057" s="321">
        <f t="shared" si="442"/>
        <v>42214.208333321156</v>
      </c>
      <c r="B5057" s="303"/>
      <c r="C5057" s="303">
        <v>5022</v>
      </c>
      <c r="D5057" s="304">
        <f>INDEX(Method_calculation!$J$161:$L$184,Output_interface!I5057,Output_interface!H5057)</f>
        <v>0</v>
      </c>
      <c r="E5057" s="304">
        <f>INDEX(Method_calculation!$J$194:$L$217,Output_interface!I5057,Output_interface!H5057)</f>
        <v>0</v>
      </c>
      <c r="G5057" s="1">
        <f>VLOOKUP(A5057+1/48,Interface!$B$118:$D$483,3)</f>
        <v>3</v>
      </c>
      <c r="H5057" s="1">
        <f t="shared" si="445"/>
        <v>1</v>
      </c>
      <c r="I5057" s="1">
        <f t="shared" si="444"/>
        <v>6</v>
      </c>
    </row>
    <row r="5058" spans="1:9" x14ac:dyDescent="0.35">
      <c r="A5058" s="321">
        <f t="shared" si="442"/>
        <v>42214.24999998782</v>
      </c>
      <c r="B5058" s="303"/>
      <c r="C5058" s="303">
        <v>5023</v>
      </c>
      <c r="D5058" s="304">
        <f>INDEX(Method_calculation!$J$161:$L$184,Output_interface!I5058,Output_interface!H5058)</f>
        <v>0</v>
      </c>
      <c r="E5058" s="304">
        <f>INDEX(Method_calculation!$J$194:$L$217,Output_interface!I5058,Output_interface!H5058)</f>
        <v>0</v>
      </c>
      <c r="G5058" s="1">
        <f>VLOOKUP(A5058+1/48,Interface!$B$118:$D$483,3)</f>
        <v>3</v>
      </c>
      <c r="H5058" s="1">
        <f t="shared" si="445"/>
        <v>1</v>
      </c>
      <c r="I5058" s="1">
        <f t="shared" si="444"/>
        <v>7</v>
      </c>
    </row>
    <row r="5059" spans="1:9" x14ac:dyDescent="0.35">
      <c r="A5059" s="321">
        <f t="shared" si="442"/>
        <v>42214.291666654484</v>
      </c>
      <c r="B5059" s="303"/>
      <c r="C5059" s="303">
        <v>5024</v>
      </c>
      <c r="D5059" s="304">
        <f>INDEX(Method_calculation!$J$161:$L$184,Output_interface!I5059,Output_interface!H5059)</f>
        <v>0</v>
      </c>
      <c r="E5059" s="304">
        <f>INDEX(Method_calculation!$J$194:$L$217,Output_interface!I5059,Output_interface!H5059)</f>
        <v>0</v>
      </c>
      <c r="G5059" s="1">
        <f>VLOOKUP(A5059+1/48,Interface!$B$118:$D$483,3)</f>
        <v>3</v>
      </c>
      <c r="H5059" s="1">
        <f t="shared" si="445"/>
        <v>1</v>
      </c>
      <c r="I5059" s="1">
        <f t="shared" si="444"/>
        <v>8</v>
      </c>
    </row>
    <row r="5060" spans="1:9" x14ac:dyDescent="0.35">
      <c r="A5060" s="321">
        <f t="shared" si="442"/>
        <v>42214.333333321149</v>
      </c>
      <c r="B5060" s="303"/>
      <c r="C5060" s="303">
        <v>5025</v>
      </c>
      <c r="D5060" s="304">
        <f>INDEX(Method_calculation!$J$161:$L$184,Output_interface!I5060,Output_interface!H5060)</f>
        <v>0</v>
      </c>
      <c r="E5060" s="304">
        <f>INDEX(Method_calculation!$J$194:$L$217,Output_interface!I5060,Output_interface!H5060)</f>
        <v>0</v>
      </c>
      <c r="G5060" s="1">
        <f>VLOOKUP(A5060+1/48,Interface!$B$118:$D$483,3)</f>
        <v>3</v>
      </c>
      <c r="H5060" s="1">
        <f t="shared" si="445"/>
        <v>1</v>
      </c>
      <c r="I5060" s="1">
        <f t="shared" si="444"/>
        <v>9</v>
      </c>
    </row>
    <row r="5061" spans="1:9" x14ac:dyDescent="0.35">
      <c r="A5061" s="321">
        <f t="shared" si="442"/>
        <v>42214.374999987813</v>
      </c>
      <c r="B5061" s="303"/>
      <c r="C5061" s="303">
        <v>5026</v>
      </c>
      <c r="D5061" s="304">
        <f>INDEX(Method_calculation!$J$161:$L$184,Output_interface!I5061,Output_interface!H5061)</f>
        <v>0</v>
      </c>
      <c r="E5061" s="304">
        <f>INDEX(Method_calculation!$J$194:$L$217,Output_interface!I5061,Output_interface!H5061)</f>
        <v>0</v>
      </c>
      <c r="G5061" s="1">
        <f>VLOOKUP(A5061+1/48,Interface!$B$118:$D$483,3)</f>
        <v>3</v>
      </c>
      <c r="H5061" s="1">
        <f t="shared" si="445"/>
        <v>1</v>
      </c>
      <c r="I5061" s="1">
        <f t="shared" si="444"/>
        <v>10</v>
      </c>
    </row>
    <row r="5062" spans="1:9" x14ac:dyDescent="0.35">
      <c r="A5062" s="321">
        <f t="shared" si="442"/>
        <v>42214.416666654477</v>
      </c>
      <c r="B5062" s="303"/>
      <c r="C5062" s="303">
        <v>5027</v>
      </c>
      <c r="D5062" s="304">
        <f>INDEX(Method_calculation!$J$161:$L$184,Output_interface!I5062,Output_interface!H5062)</f>
        <v>0</v>
      </c>
      <c r="E5062" s="304">
        <f>INDEX(Method_calculation!$J$194:$L$217,Output_interface!I5062,Output_interface!H5062)</f>
        <v>0</v>
      </c>
      <c r="G5062" s="1">
        <f>VLOOKUP(A5062+1/48,Interface!$B$118:$D$483,3)</f>
        <v>3</v>
      </c>
      <c r="H5062" s="1">
        <f t="shared" si="445"/>
        <v>1</v>
      </c>
      <c r="I5062" s="1">
        <f t="shared" si="444"/>
        <v>11</v>
      </c>
    </row>
    <row r="5063" spans="1:9" x14ac:dyDescent="0.35">
      <c r="A5063" s="321">
        <f t="shared" si="442"/>
        <v>42214.458333321141</v>
      </c>
      <c r="B5063" s="303"/>
      <c r="C5063" s="303">
        <v>5028</v>
      </c>
      <c r="D5063" s="304">
        <f>INDEX(Method_calculation!$J$161:$L$184,Output_interface!I5063,Output_interface!H5063)</f>
        <v>0</v>
      </c>
      <c r="E5063" s="304">
        <f>INDEX(Method_calculation!$J$194:$L$217,Output_interface!I5063,Output_interface!H5063)</f>
        <v>0</v>
      </c>
      <c r="G5063" s="1">
        <f>VLOOKUP(A5063+1/48,Interface!$B$118:$D$483,3)</f>
        <v>3</v>
      </c>
      <c r="H5063" s="1">
        <f t="shared" si="445"/>
        <v>1</v>
      </c>
      <c r="I5063" s="1">
        <f t="shared" si="444"/>
        <v>12</v>
      </c>
    </row>
    <row r="5064" spans="1:9" x14ac:dyDescent="0.35">
      <c r="A5064" s="321">
        <f t="shared" si="442"/>
        <v>42214.499999987805</v>
      </c>
      <c r="B5064" s="303"/>
      <c r="C5064" s="303">
        <v>5029</v>
      </c>
      <c r="D5064" s="304">
        <f>INDEX(Method_calculation!$J$161:$L$184,Output_interface!I5064,Output_interface!H5064)</f>
        <v>0</v>
      </c>
      <c r="E5064" s="304">
        <f>INDEX(Method_calculation!$J$194:$L$217,Output_interface!I5064,Output_interface!H5064)</f>
        <v>0</v>
      </c>
      <c r="G5064" s="1">
        <f>VLOOKUP(A5064+1/48,Interface!$B$118:$D$483,3)</f>
        <v>3</v>
      </c>
      <c r="H5064" s="1">
        <f t="shared" si="445"/>
        <v>1</v>
      </c>
      <c r="I5064" s="1">
        <f t="shared" si="444"/>
        <v>13</v>
      </c>
    </row>
    <row r="5065" spans="1:9" x14ac:dyDescent="0.35">
      <c r="A5065" s="321">
        <f t="shared" si="442"/>
        <v>42214.54166665447</v>
      </c>
      <c r="B5065" s="303"/>
      <c r="C5065" s="303">
        <v>5030</v>
      </c>
      <c r="D5065" s="304">
        <f>INDEX(Method_calculation!$J$161:$L$184,Output_interface!I5065,Output_interface!H5065)</f>
        <v>0</v>
      </c>
      <c r="E5065" s="304">
        <f>INDEX(Method_calculation!$J$194:$L$217,Output_interface!I5065,Output_interface!H5065)</f>
        <v>0</v>
      </c>
      <c r="G5065" s="1">
        <f>VLOOKUP(A5065+1/48,Interface!$B$118:$D$483,3)</f>
        <v>3</v>
      </c>
      <c r="H5065" s="1">
        <f t="shared" si="445"/>
        <v>1</v>
      </c>
      <c r="I5065" s="1">
        <f t="shared" si="444"/>
        <v>14</v>
      </c>
    </row>
    <row r="5066" spans="1:9" x14ac:dyDescent="0.35">
      <c r="A5066" s="321">
        <f t="shared" si="442"/>
        <v>42214.583333321134</v>
      </c>
      <c r="B5066" s="303"/>
      <c r="C5066" s="303">
        <v>5031</v>
      </c>
      <c r="D5066" s="304">
        <f>INDEX(Method_calculation!$J$161:$L$184,Output_interface!I5066,Output_interface!H5066)</f>
        <v>0</v>
      </c>
      <c r="E5066" s="304">
        <f>INDEX(Method_calculation!$J$194:$L$217,Output_interface!I5066,Output_interface!H5066)</f>
        <v>0</v>
      </c>
      <c r="G5066" s="1">
        <f>VLOOKUP(A5066+1/48,Interface!$B$118:$D$483,3)</f>
        <v>3</v>
      </c>
      <c r="H5066" s="1">
        <f t="shared" si="445"/>
        <v>1</v>
      </c>
      <c r="I5066" s="1">
        <f t="shared" si="444"/>
        <v>15</v>
      </c>
    </row>
    <row r="5067" spans="1:9" x14ac:dyDescent="0.35">
      <c r="A5067" s="321">
        <f t="shared" si="442"/>
        <v>42214.624999987798</v>
      </c>
      <c r="B5067" s="303"/>
      <c r="C5067" s="303">
        <v>5032</v>
      </c>
      <c r="D5067" s="304">
        <f>INDEX(Method_calculation!$J$161:$L$184,Output_interface!I5067,Output_interface!H5067)</f>
        <v>0</v>
      </c>
      <c r="E5067" s="304">
        <f>INDEX(Method_calculation!$J$194:$L$217,Output_interface!I5067,Output_interface!H5067)</f>
        <v>0</v>
      </c>
      <c r="G5067" s="1">
        <f>VLOOKUP(A5067+1/48,Interface!$B$118:$D$483,3)</f>
        <v>3</v>
      </c>
      <c r="H5067" s="1">
        <f t="shared" si="445"/>
        <v>1</v>
      </c>
      <c r="I5067" s="1">
        <f t="shared" si="444"/>
        <v>16</v>
      </c>
    </row>
    <row r="5068" spans="1:9" x14ac:dyDescent="0.35">
      <c r="A5068" s="321">
        <f t="shared" si="442"/>
        <v>42214.666666654462</v>
      </c>
      <c r="B5068" s="303"/>
      <c r="C5068" s="303">
        <v>5033</v>
      </c>
      <c r="D5068" s="304">
        <f>INDEX(Method_calculation!$J$161:$L$184,Output_interface!I5068,Output_interface!H5068)</f>
        <v>0</v>
      </c>
      <c r="E5068" s="304">
        <f>INDEX(Method_calculation!$J$194:$L$217,Output_interface!I5068,Output_interface!H5068)</f>
        <v>0</v>
      </c>
      <c r="G5068" s="1">
        <f>VLOOKUP(A5068+1/48,Interface!$B$118:$D$483,3)</f>
        <v>3</v>
      </c>
      <c r="H5068" s="1">
        <f t="shared" si="445"/>
        <v>1</v>
      </c>
      <c r="I5068" s="1">
        <f t="shared" si="444"/>
        <v>17</v>
      </c>
    </row>
    <row r="5069" spans="1:9" x14ac:dyDescent="0.35">
      <c r="A5069" s="321">
        <f t="shared" si="442"/>
        <v>42214.708333321127</v>
      </c>
      <c r="B5069" s="303"/>
      <c r="C5069" s="303">
        <v>5034</v>
      </c>
      <c r="D5069" s="304">
        <f>INDEX(Method_calculation!$J$161:$L$184,Output_interface!I5069,Output_interface!H5069)</f>
        <v>0</v>
      </c>
      <c r="E5069" s="304">
        <f>INDEX(Method_calculation!$J$194:$L$217,Output_interface!I5069,Output_interface!H5069)</f>
        <v>0</v>
      </c>
      <c r="G5069" s="1">
        <f>VLOOKUP(A5069+1/48,Interface!$B$118:$D$483,3)</f>
        <v>3</v>
      </c>
      <c r="H5069" s="1">
        <f t="shared" si="445"/>
        <v>1</v>
      </c>
      <c r="I5069" s="1">
        <f t="shared" si="444"/>
        <v>18</v>
      </c>
    </row>
    <row r="5070" spans="1:9" x14ac:dyDescent="0.35">
      <c r="A5070" s="321">
        <f t="shared" si="442"/>
        <v>42214.749999987791</v>
      </c>
      <c r="B5070" s="303"/>
      <c r="C5070" s="303">
        <v>5035</v>
      </c>
      <c r="D5070" s="304">
        <f>INDEX(Method_calculation!$J$161:$L$184,Output_interface!I5070,Output_interface!H5070)</f>
        <v>0</v>
      </c>
      <c r="E5070" s="304">
        <f>INDEX(Method_calculation!$J$194:$L$217,Output_interface!I5070,Output_interface!H5070)</f>
        <v>0</v>
      </c>
      <c r="G5070" s="1">
        <f>VLOOKUP(A5070+1/48,Interface!$B$118:$D$483,3)</f>
        <v>3</v>
      </c>
      <c r="H5070" s="1">
        <f t="shared" si="445"/>
        <v>1</v>
      </c>
      <c r="I5070" s="1">
        <f t="shared" si="444"/>
        <v>19</v>
      </c>
    </row>
    <row r="5071" spans="1:9" x14ac:dyDescent="0.35">
      <c r="A5071" s="321">
        <f t="shared" si="442"/>
        <v>42214.791666654455</v>
      </c>
      <c r="B5071" s="303"/>
      <c r="C5071" s="303">
        <v>5036</v>
      </c>
      <c r="D5071" s="304">
        <f>INDEX(Method_calculation!$J$161:$L$184,Output_interface!I5071,Output_interface!H5071)</f>
        <v>0</v>
      </c>
      <c r="E5071" s="304">
        <f>INDEX(Method_calculation!$J$194:$L$217,Output_interface!I5071,Output_interface!H5071)</f>
        <v>0</v>
      </c>
      <c r="G5071" s="1">
        <f>VLOOKUP(A5071+1/48,Interface!$B$118:$D$483,3)</f>
        <v>3</v>
      </c>
      <c r="H5071" s="1">
        <f t="shared" si="445"/>
        <v>1</v>
      </c>
      <c r="I5071" s="1">
        <f t="shared" si="444"/>
        <v>20</v>
      </c>
    </row>
    <row r="5072" spans="1:9" x14ac:dyDescent="0.35">
      <c r="A5072" s="321">
        <f t="shared" ref="A5072:A5135" si="447">+A5071+1/24</f>
        <v>42214.833333321119</v>
      </c>
      <c r="B5072" s="303"/>
      <c r="C5072" s="303">
        <v>5037</v>
      </c>
      <c r="D5072" s="304">
        <f>INDEX(Method_calculation!$J$161:$L$184,Output_interface!I5072,Output_interface!H5072)</f>
        <v>0</v>
      </c>
      <c r="E5072" s="304">
        <f>INDEX(Method_calculation!$J$194:$L$217,Output_interface!I5072,Output_interface!H5072)</f>
        <v>0</v>
      </c>
      <c r="G5072" s="1">
        <f>VLOOKUP(A5072+1/48,Interface!$B$118:$D$483,3)</f>
        <v>3</v>
      </c>
      <c r="H5072" s="1">
        <f t="shared" si="445"/>
        <v>1</v>
      </c>
      <c r="I5072" s="1">
        <f t="shared" si="444"/>
        <v>21</v>
      </c>
    </row>
    <row r="5073" spans="1:9" x14ac:dyDescent="0.35">
      <c r="A5073" s="321">
        <f t="shared" si="447"/>
        <v>42214.874999987784</v>
      </c>
      <c r="B5073" s="303"/>
      <c r="C5073" s="303">
        <v>5038</v>
      </c>
      <c r="D5073" s="304">
        <f>INDEX(Method_calculation!$J$161:$L$184,Output_interface!I5073,Output_interface!H5073)</f>
        <v>0</v>
      </c>
      <c r="E5073" s="304">
        <f>INDEX(Method_calculation!$J$194:$L$217,Output_interface!I5073,Output_interface!H5073)</f>
        <v>0</v>
      </c>
      <c r="G5073" s="1">
        <f>VLOOKUP(A5073+1/48,Interface!$B$118:$D$483,3)</f>
        <v>3</v>
      </c>
      <c r="H5073" s="1">
        <f t="shared" si="445"/>
        <v>1</v>
      </c>
      <c r="I5073" s="1">
        <f t="shared" si="444"/>
        <v>22</v>
      </c>
    </row>
    <row r="5074" spans="1:9" x14ac:dyDescent="0.35">
      <c r="A5074" s="321">
        <f t="shared" si="447"/>
        <v>42214.916666654448</v>
      </c>
      <c r="B5074" s="303"/>
      <c r="C5074" s="303">
        <v>5039</v>
      </c>
      <c r="D5074" s="304">
        <f>INDEX(Method_calculation!$J$161:$L$184,Output_interface!I5074,Output_interface!H5074)</f>
        <v>0</v>
      </c>
      <c r="E5074" s="304">
        <f>INDEX(Method_calculation!$J$194:$L$217,Output_interface!I5074,Output_interface!H5074)</f>
        <v>0</v>
      </c>
      <c r="G5074" s="1">
        <f>VLOOKUP(A5074+1/48,Interface!$B$118:$D$483,3)</f>
        <v>3</v>
      </c>
      <c r="H5074" s="1">
        <f t="shared" si="445"/>
        <v>1</v>
      </c>
      <c r="I5074" s="1">
        <f t="shared" si="444"/>
        <v>23</v>
      </c>
    </row>
    <row r="5075" spans="1:9" x14ac:dyDescent="0.35">
      <c r="A5075" s="322">
        <f t="shared" si="447"/>
        <v>42214.958333321112</v>
      </c>
      <c r="B5075" s="306"/>
      <c r="C5075" s="306">
        <v>5040</v>
      </c>
      <c r="D5075" s="307">
        <f>INDEX(Method_calculation!$J$161:$L$184,Output_interface!I5075,Output_interface!H5075)</f>
        <v>0</v>
      </c>
      <c r="E5075" s="307">
        <f>INDEX(Method_calculation!$J$194:$L$217,Output_interface!I5075,Output_interface!H5075)</f>
        <v>0</v>
      </c>
      <c r="G5075" s="1">
        <f>VLOOKUP(A5075+1/48,Interface!$B$118:$D$483,3)</f>
        <v>3</v>
      </c>
      <c r="H5075" s="1">
        <f t="shared" si="445"/>
        <v>1</v>
      </c>
      <c r="I5075" s="1">
        <f t="shared" si="444"/>
        <v>24</v>
      </c>
    </row>
    <row r="5076" spans="1:9" x14ac:dyDescent="0.35">
      <c r="A5076" s="299">
        <f t="shared" si="447"/>
        <v>42214.999999987776</v>
      </c>
      <c r="B5076" s="300" t="str">
        <f t="shared" ref="B5076" si="448">INDEX($H$27:$H$29,H5076)</f>
        <v>Workday</v>
      </c>
      <c r="C5076" s="300">
        <v>5041</v>
      </c>
      <c r="D5076" s="301">
        <f>INDEX(Method_calculation!$J$161:$L$184,Output_interface!I5076,Output_interface!H5076)</f>
        <v>0</v>
      </c>
      <c r="E5076" s="301">
        <f>INDEX(Method_calculation!$J$194:$L$217,Output_interface!I5076,Output_interface!H5076)</f>
        <v>0</v>
      </c>
      <c r="G5076" s="1">
        <f>VLOOKUP(A5076+1/48,Interface!$B$118:$D$483,3)</f>
        <v>4</v>
      </c>
      <c r="H5076" s="1">
        <f t="shared" si="445"/>
        <v>1</v>
      </c>
      <c r="I5076" s="1">
        <f t="shared" si="444"/>
        <v>1</v>
      </c>
    </row>
    <row r="5077" spans="1:9" x14ac:dyDescent="0.35">
      <c r="A5077" s="321">
        <f t="shared" si="447"/>
        <v>42215.041666654441</v>
      </c>
      <c r="B5077" s="303"/>
      <c r="C5077" s="303">
        <v>5042</v>
      </c>
      <c r="D5077" s="304">
        <f>INDEX(Method_calculation!$J$161:$L$184,Output_interface!I5077,Output_interface!H5077)</f>
        <v>0</v>
      </c>
      <c r="E5077" s="304">
        <f>INDEX(Method_calculation!$J$194:$L$217,Output_interface!I5077,Output_interface!H5077)</f>
        <v>0</v>
      </c>
      <c r="G5077" s="1">
        <f>VLOOKUP(A5077+1/48,Interface!$B$118:$D$483,3)</f>
        <v>4</v>
      </c>
      <c r="H5077" s="1">
        <f t="shared" si="445"/>
        <v>1</v>
      </c>
      <c r="I5077" s="1">
        <f t="shared" si="444"/>
        <v>2</v>
      </c>
    </row>
    <row r="5078" spans="1:9" x14ac:dyDescent="0.35">
      <c r="A5078" s="321">
        <f t="shared" si="447"/>
        <v>42215.083333321105</v>
      </c>
      <c r="B5078" s="303"/>
      <c r="C5078" s="303">
        <v>5043</v>
      </c>
      <c r="D5078" s="304">
        <f>INDEX(Method_calculation!$J$161:$L$184,Output_interface!I5078,Output_interface!H5078)</f>
        <v>0</v>
      </c>
      <c r="E5078" s="304">
        <f>INDEX(Method_calculation!$J$194:$L$217,Output_interface!I5078,Output_interface!H5078)</f>
        <v>0</v>
      </c>
      <c r="G5078" s="1">
        <f>VLOOKUP(A5078+1/48,Interface!$B$118:$D$483,3)</f>
        <v>4</v>
      </c>
      <c r="H5078" s="1">
        <f t="shared" si="445"/>
        <v>1</v>
      </c>
      <c r="I5078" s="1">
        <f t="shared" si="444"/>
        <v>3</v>
      </c>
    </row>
    <row r="5079" spans="1:9" x14ac:dyDescent="0.35">
      <c r="A5079" s="321">
        <f t="shared" si="447"/>
        <v>42215.124999987769</v>
      </c>
      <c r="B5079" s="303"/>
      <c r="C5079" s="303">
        <v>5044</v>
      </c>
      <c r="D5079" s="304">
        <f>INDEX(Method_calculation!$J$161:$L$184,Output_interface!I5079,Output_interface!H5079)</f>
        <v>0</v>
      </c>
      <c r="E5079" s="304">
        <f>INDEX(Method_calculation!$J$194:$L$217,Output_interface!I5079,Output_interface!H5079)</f>
        <v>0</v>
      </c>
      <c r="G5079" s="1">
        <f>VLOOKUP(A5079+1/48,Interface!$B$118:$D$483,3)</f>
        <v>4</v>
      </c>
      <c r="H5079" s="1">
        <f t="shared" si="445"/>
        <v>1</v>
      </c>
      <c r="I5079" s="1">
        <f t="shared" si="444"/>
        <v>4</v>
      </c>
    </row>
    <row r="5080" spans="1:9" x14ac:dyDescent="0.35">
      <c r="A5080" s="321">
        <f t="shared" si="447"/>
        <v>42215.166666654433</v>
      </c>
      <c r="B5080" s="303"/>
      <c r="C5080" s="303">
        <v>5045</v>
      </c>
      <c r="D5080" s="304">
        <f>INDEX(Method_calculation!$J$161:$L$184,Output_interface!I5080,Output_interface!H5080)</f>
        <v>0</v>
      </c>
      <c r="E5080" s="304">
        <f>INDEX(Method_calculation!$J$194:$L$217,Output_interface!I5080,Output_interface!H5080)</f>
        <v>0</v>
      </c>
      <c r="G5080" s="1">
        <f>VLOOKUP(A5080+1/48,Interface!$B$118:$D$483,3)</f>
        <v>4</v>
      </c>
      <c r="H5080" s="1">
        <f t="shared" si="445"/>
        <v>1</v>
      </c>
      <c r="I5080" s="1">
        <f t="shared" si="444"/>
        <v>5</v>
      </c>
    </row>
    <row r="5081" spans="1:9" x14ac:dyDescent="0.35">
      <c r="A5081" s="321">
        <f t="shared" si="447"/>
        <v>42215.208333321098</v>
      </c>
      <c r="B5081" s="303"/>
      <c r="C5081" s="303">
        <v>5046</v>
      </c>
      <c r="D5081" s="304">
        <f>INDEX(Method_calculation!$J$161:$L$184,Output_interface!I5081,Output_interface!H5081)</f>
        <v>0</v>
      </c>
      <c r="E5081" s="304">
        <f>INDEX(Method_calculation!$J$194:$L$217,Output_interface!I5081,Output_interface!H5081)</f>
        <v>0</v>
      </c>
      <c r="G5081" s="1">
        <f>VLOOKUP(A5081+1/48,Interface!$B$118:$D$483,3)</f>
        <v>4</v>
      </c>
      <c r="H5081" s="1">
        <f t="shared" si="445"/>
        <v>1</v>
      </c>
      <c r="I5081" s="1">
        <f t="shared" si="444"/>
        <v>6</v>
      </c>
    </row>
    <row r="5082" spans="1:9" x14ac:dyDescent="0.35">
      <c r="A5082" s="321">
        <f t="shared" si="447"/>
        <v>42215.249999987762</v>
      </c>
      <c r="B5082" s="303"/>
      <c r="C5082" s="303">
        <v>5047</v>
      </c>
      <c r="D5082" s="304">
        <f>INDEX(Method_calculation!$J$161:$L$184,Output_interface!I5082,Output_interface!H5082)</f>
        <v>0</v>
      </c>
      <c r="E5082" s="304">
        <f>INDEX(Method_calculation!$J$194:$L$217,Output_interface!I5082,Output_interface!H5082)</f>
        <v>0</v>
      </c>
      <c r="G5082" s="1">
        <f>VLOOKUP(A5082+1/48,Interface!$B$118:$D$483,3)</f>
        <v>4</v>
      </c>
      <c r="H5082" s="1">
        <f t="shared" si="445"/>
        <v>1</v>
      </c>
      <c r="I5082" s="1">
        <f t="shared" si="444"/>
        <v>7</v>
      </c>
    </row>
    <row r="5083" spans="1:9" x14ac:dyDescent="0.35">
      <c r="A5083" s="321">
        <f t="shared" si="447"/>
        <v>42215.291666654426</v>
      </c>
      <c r="B5083" s="303"/>
      <c r="C5083" s="303">
        <v>5048</v>
      </c>
      <c r="D5083" s="304">
        <f>INDEX(Method_calculation!$J$161:$L$184,Output_interface!I5083,Output_interface!H5083)</f>
        <v>0</v>
      </c>
      <c r="E5083" s="304">
        <f>INDEX(Method_calculation!$J$194:$L$217,Output_interface!I5083,Output_interface!H5083)</f>
        <v>0</v>
      </c>
      <c r="G5083" s="1">
        <f>VLOOKUP(A5083+1/48,Interface!$B$118:$D$483,3)</f>
        <v>4</v>
      </c>
      <c r="H5083" s="1">
        <f t="shared" si="445"/>
        <v>1</v>
      </c>
      <c r="I5083" s="1">
        <f t="shared" si="444"/>
        <v>8</v>
      </c>
    </row>
    <row r="5084" spans="1:9" x14ac:dyDescent="0.35">
      <c r="A5084" s="321">
        <f t="shared" si="447"/>
        <v>42215.33333332109</v>
      </c>
      <c r="B5084" s="303"/>
      <c r="C5084" s="303">
        <v>5049</v>
      </c>
      <c r="D5084" s="304">
        <f>INDEX(Method_calculation!$J$161:$L$184,Output_interface!I5084,Output_interface!H5084)</f>
        <v>0</v>
      </c>
      <c r="E5084" s="304">
        <f>INDEX(Method_calculation!$J$194:$L$217,Output_interface!I5084,Output_interface!H5084)</f>
        <v>0</v>
      </c>
      <c r="G5084" s="1">
        <f>VLOOKUP(A5084+1/48,Interface!$B$118:$D$483,3)</f>
        <v>4</v>
      </c>
      <c r="H5084" s="1">
        <f t="shared" si="445"/>
        <v>1</v>
      </c>
      <c r="I5084" s="1">
        <f t="shared" si="444"/>
        <v>9</v>
      </c>
    </row>
    <row r="5085" spans="1:9" x14ac:dyDescent="0.35">
      <c r="A5085" s="321">
        <f t="shared" si="447"/>
        <v>42215.374999987755</v>
      </c>
      <c r="B5085" s="303"/>
      <c r="C5085" s="303">
        <v>5050</v>
      </c>
      <c r="D5085" s="304">
        <f>INDEX(Method_calculation!$J$161:$L$184,Output_interface!I5085,Output_interface!H5085)</f>
        <v>0</v>
      </c>
      <c r="E5085" s="304">
        <f>INDEX(Method_calculation!$J$194:$L$217,Output_interface!I5085,Output_interface!H5085)</f>
        <v>0</v>
      </c>
      <c r="G5085" s="1">
        <f>VLOOKUP(A5085+1/48,Interface!$B$118:$D$483,3)</f>
        <v>4</v>
      </c>
      <c r="H5085" s="1">
        <f t="shared" si="445"/>
        <v>1</v>
      </c>
      <c r="I5085" s="1">
        <f t="shared" si="444"/>
        <v>10</v>
      </c>
    </row>
    <row r="5086" spans="1:9" x14ac:dyDescent="0.35">
      <c r="A5086" s="321">
        <f t="shared" si="447"/>
        <v>42215.416666654419</v>
      </c>
      <c r="B5086" s="303"/>
      <c r="C5086" s="303">
        <v>5051</v>
      </c>
      <c r="D5086" s="304">
        <f>INDEX(Method_calculation!$J$161:$L$184,Output_interface!I5086,Output_interface!H5086)</f>
        <v>0</v>
      </c>
      <c r="E5086" s="304">
        <f>INDEX(Method_calculation!$J$194:$L$217,Output_interface!I5086,Output_interface!H5086)</f>
        <v>0</v>
      </c>
      <c r="G5086" s="1">
        <f>VLOOKUP(A5086+1/48,Interface!$B$118:$D$483,3)</f>
        <v>4</v>
      </c>
      <c r="H5086" s="1">
        <f t="shared" si="445"/>
        <v>1</v>
      </c>
      <c r="I5086" s="1">
        <f t="shared" si="444"/>
        <v>11</v>
      </c>
    </row>
    <row r="5087" spans="1:9" x14ac:dyDescent="0.35">
      <c r="A5087" s="321">
        <f t="shared" si="447"/>
        <v>42215.458333321083</v>
      </c>
      <c r="B5087" s="303"/>
      <c r="C5087" s="303">
        <v>5052</v>
      </c>
      <c r="D5087" s="304">
        <f>INDEX(Method_calculation!$J$161:$L$184,Output_interface!I5087,Output_interface!H5087)</f>
        <v>0</v>
      </c>
      <c r="E5087" s="304">
        <f>INDEX(Method_calculation!$J$194:$L$217,Output_interface!I5087,Output_interface!H5087)</f>
        <v>0</v>
      </c>
      <c r="G5087" s="1">
        <f>VLOOKUP(A5087+1/48,Interface!$B$118:$D$483,3)</f>
        <v>4</v>
      </c>
      <c r="H5087" s="1">
        <f t="shared" si="445"/>
        <v>1</v>
      </c>
      <c r="I5087" s="1">
        <f t="shared" si="444"/>
        <v>12</v>
      </c>
    </row>
    <row r="5088" spans="1:9" x14ac:dyDescent="0.35">
      <c r="A5088" s="321">
        <f t="shared" si="447"/>
        <v>42215.499999987747</v>
      </c>
      <c r="B5088" s="303"/>
      <c r="C5088" s="303">
        <v>5053</v>
      </c>
      <c r="D5088" s="304">
        <f>INDEX(Method_calculation!$J$161:$L$184,Output_interface!I5088,Output_interface!H5088)</f>
        <v>0</v>
      </c>
      <c r="E5088" s="304">
        <f>INDEX(Method_calculation!$J$194:$L$217,Output_interface!I5088,Output_interface!H5088)</f>
        <v>0</v>
      </c>
      <c r="G5088" s="1">
        <f>VLOOKUP(A5088+1/48,Interface!$B$118:$D$483,3)</f>
        <v>4</v>
      </c>
      <c r="H5088" s="1">
        <f t="shared" si="445"/>
        <v>1</v>
      </c>
      <c r="I5088" s="1">
        <f t="shared" si="444"/>
        <v>13</v>
      </c>
    </row>
    <row r="5089" spans="1:9" x14ac:dyDescent="0.35">
      <c r="A5089" s="321">
        <f t="shared" si="447"/>
        <v>42215.541666654412</v>
      </c>
      <c r="B5089" s="303"/>
      <c r="C5089" s="303">
        <v>5054</v>
      </c>
      <c r="D5089" s="304">
        <f>INDEX(Method_calculation!$J$161:$L$184,Output_interface!I5089,Output_interface!H5089)</f>
        <v>0</v>
      </c>
      <c r="E5089" s="304">
        <f>INDEX(Method_calculation!$J$194:$L$217,Output_interface!I5089,Output_interface!H5089)</f>
        <v>0</v>
      </c>
      <c r="G5089" s="1">
        <f>VLOOKUP(A5089+1/48,Interface!$B$118:$D$483,3)</f>
        <v>4</v>
      </c>
      <c r="H5089" s="1">
        <f t="shared" si="445"/>
        <v>1</v>
      </c>
      <c r="I5089" s="1">
        <f t="shared" si="444"/>
        <v>14</v>
      </c>
    </row>
    <row r="5090" spans="1:9" x14ac:dyDescent="0.35">
      <c r="A5090" s="321">
        <f t="shared" si="447"/>
        <v>42215.583333321076</v>
      </c>
      <c r="B5090" s="303"/>
      <c r="C5090" s="303">
        <v>5055</v>
      </c>
      <c r="D5090" s="304">
        <f>INDEX(Method_calculation!$J$161:$L$184,Output_interface!I5090,Output_interface!H5090)</f>
        <v>0</v>
      </c>
      <c r="E5090" s="304">
        <f>INDEX(Method_calculation!$J$194:$L$217,Output_interface!I5090,Output_interface!H5090)</f>
        <v>0</v>
      </c>
      <c r="G5090" s="1">
        <f>VLOOKUP(A5090+1/48,Interface!$B$118:$D$483,3)</f>
        <v>4</v>
      </c>
      <c r="H5090" s="1">
        <f t="shared" si="445"/>
        <v>1</v>
      </c>
      <c r="I5090" s="1">
        <f t="shared" si="444"/>
        <v>15</v>
      </c>
    </row>
    <row r="5091" spans="1:9" x14ac:dyDescent="0.35">
      <c r="A5091" s="321">
        <f t="shared" si="447"/>
        <v>42215.62499998774</v>
      </c>
      <c r="B5091" s="303"/>
      <c r="C5091" s="303">
        <v>5056</v>
      </c>
      <c r="D5091" s="304">
        <f>INDEX(Method_calculation!$J$161:$L$184,Output_interface!I5091,Output_interface!H5091)</f>
        <v>0</v>
      </c>
      <c r="E5091" s="304">
        <f>INDEX(Method_calculation!$J$194:$L$217,Output_interface!I5091,Output_interface!H5091)</f>
        <v>0</v>
      </c>
      <c r="G5091" s="1">
        <f>VLOOKUP(A5091+1/48,Interface!$B$118:$D$483,3)</f>
        <v>4</v>
      </c>
      <c r="H5091" s="1">
        <f t="shared" si="445"/>
        <v>1</v>
      </c>
      <c r="I5091" s="1">
        <f t="shared" si="444"/>
        <v>16</v>
      </c>
    </row>
    <row r="5092" spans="1:9" x14ac:dyDescent="0.35">
      <c r="A5092" s="321">
        <f t="shared" si="447"/>
        <v>42215.666666654404</v>
      </c>
      <c r="B5092" s="303"/>
      <c r="C5092" s="303">
        <v>5057</v>
      </c>
      <c r="D5092" s="304">
        <f>INDEX(Method_calculation!$J$161:$L$184,Output_interface!I5092,Output_interface!H5092)</f>
        <v>0</v>
      </c>
      <c r="E5092" s="304">
        <f>INDEX(Method_calculation!$J$194:$L$217,Output_interface!I5092,Output_interface!H5092)</f>
        <v>0</v>
      </c>
      <c r="G5092" s="1">
        <f>VLOOKUP(A5092+1/48,Interface!$B$118:$D$483,3)</f>
        <v>4</v>
      </c>
      <c r="H5092" s="1">
        <f t="shared" si="445"/>
        <v>1</v>
      </c>
      <c r="I5092" s="1">
        <f t="shared" ref="I5092:I5155" si="449">MOD(C5092-1,24)+1</f>
        <v>17</v>
      </c>
    </row>
    <row r="5093" spans="1:9" x14ac:dyDescent="0.35">
      <c r="A5093" s="321">
        <f t="shared" si="447"/>
        <v>42215.708333321068</v>
      </c>
      <c r="B5093" s="303"/>
      <c r="C5093" s="303">
        <v>5058</v>
      </c>
      <c r="D5093" s="304">
        <f>INDEX(Method_calculation!$J$161:$L$184,Output_interface!I5093,Output_interface!H5093)</f>
        <v>0</v>
      </c>
      <c r="E5093" s="304">
        <f>INDEX(Method_calculation!$J$194:$L$217,Output_interface!I5093,Output_interface!H5093)</f>
        <v>0</v>
      </c>
      <c r="G5093" s="1">
        <f>VLOOKUP(A5093+1/48,Interface!$B$118:$D$483,3)</f>
        <v>4</v>
      </c>
      <c r="H5093" s="1">
        <f t="shared" ref="H5093:H5156" si="450">IF(G5093=7,3,IF(G5093=6,2,1))</f>
        <v>1</v>
      </c>
      <c r="I5093" s="1">
        <f t="shared" si="449"/>
        <v>18</v>
      </c>
    </row>
    <row r="5094" spans="1:9" x14ac:dyDescent="0.35">
      <c r="A5094" s="321">
        <f t="shared" si="447"/>
        <v>42215.749999987733</v>
      </c>
      <c r="B5094" s="303"/>
      <c r="C5094" s="303">
        <v>5059</v>
      </c>
      <c r="D5094" s="304">
        <f>INDEX(Method_calculation!$J$161:$L$184,Output_interface!I5094,Output_interface!H5094)</f>
        <v>0</v>
      </c>
      <c r="E5094" s="304">
        <f>INDEX(Method_calculation!$J$194:$L$217,Output_interface!I5094,Output_interface!H5094)</f>
        <v>0</v>
      </c>
      <c r="G5094" s="1">
        <f>VLOOKUP(A5094+1/48,Interface!$B$118:$D$483,3)</f>
        <v>4</v>
      </c>
      <c r="H5094" s="1">
        <f t="shared" si="450"/>
        <v>1</v>
      </c>
      <c r="I5094" s="1">
        <f t="shared" si="449"/>
        <v>19</v>
      </c>
    </row>
    <row r="5095" spans="1:9" x14ac:dyDescent="0.35">
      <c r="A5095" s="321">
        <f t="shared" si="447"/>
        <v>42215.791666654397</v>
      </c>
      <c r="B5095" s="303"/>
      <c r="C5095" s="303">
        <v>5060</v>
      </c>
      <c r="D5095" s="304">
        <f>INDEX(Method_calculation!$J$161:$L$184,Output_interface!I5095,Output_interface!H5095)</f>
        <v>0</v>
      </c>
      <c r="E5095" s="304">
        <f>INDEX(Method_calculation!$J$194:$L$217,Output_interface!I5095,Output_interface!H5095)</f>
        <v>0</v>
      </c>
      <c r="G5095" s="1">
        <f>VLOOKUP(A5095+1/48,Interface!$B$118:$D$483,3)</f>
        <v>4</v>
      </c>
      <c r="H5095" s="1">
        <f t="shared" si="450"/>
        <v>1</v>
      </c>
      <c r="I5095" s="1">
        <f t="shared" si="449"/>
        <v>20</v>
      </c>
    </row>
    <row r="5096" spans="1:9" x14ac:dyDescent="0.35">
      <c r="A5096" s="321">
        <f t="shared" si="447"/>
        <v>42215.833333321061</v>
      </c>
      <c r="B5096" s="303"/>
      <c r="C5096" s="303">
        <v>5061</v>
      </c>
      <c r="D5096" s="304">
        <f>INDEX(Method_calculation!$J$161:$L$184,Output_interface!I5096,Output_interface!H5096)</f>
        <v>0</v>
      </c>
      <c r="E5096" s="304">
        <f>INDEX(Method_calculation!$J$194:$L$217,Output_interface!I5096,Output_interface!H5096)</f>
        <v>0</v>
      </c>
      <c r="G5096" s="1">
        <f>VLOOKUP(A5096+1/48,Interface!$B$118:$D$483,3)</f>
        <v>4</v>
      </c>
      <c r="H5096" s="1">
        <f t="shared" si="450"/>
        <v>1</v>
      </c>
      <c r="I5096" s="1">
        <f t="shared" si="449"/>
        <v>21</v>
      </c>
    </row>
    <row r="5097" spans="1:9" x14ac:dyDescent="0.35">
      <c r="A5097" s="321">
        <f t="shared" si="447"/>
        <v>42215.874999987725</v>
      </c>
      <c r="B5097" s="303"/>
      <c r="C5097" s="303">
        <v>5062</v>
      </c>
      <c r="D5097" s="304">
        <f>INDEX(Method_calculation!$J$161:$L$184,Output_interface!I5097,Output_interface!H5097)</f>
        <v>0</v>
      </c>
      <c r="E5097" s="304">
        <f>INDEX(Method_calculation!$J$194:$L$217,Output_interface!I5097,Output_interface!H5097)</f>
        <v>0</v>
      </c>
      <c r="G5097" s="1">
        <f>VLOOKUP(A5097+1/48,Interface!$B$118:$D$483,3)</f>
        <v>4</v>
      </c>
      <c r="H5097" s="1">
        <f t="shared" si="450"/>
        <v>1</v>
      </c>
      <c r="I5097" s="1">
        <f t="shared" si="449"/>
        <v>22</v>
      </c>
    </row>
    <row r="5098" spans="1:9" x14ac:dyDescent="0.35">
      <c r="A5098" s="321">
        <f t="shared" si="447"/>
        <v>42215.91666665439</v>
      </c>
      <c r="B5098" s="303"/>
      <c r="C5098" s="303">
        <v>5063</v>
      </c>
      <c r="D5098" s="304">
        <f>INDEX(Method_calculation!$J$161:$L$184,Output_interface!I5098,Output_interface!H5098)</f>
        <v>0</v>
      </c>
      <c r="E5098" s="304">
        <f>INDEX(Method_calculation!$J$194:$L$217,Output_interface!I5098,Output_interface!H5098)</f>
        <v>0</v>
      </c>
      <c r="G5098" s="1">
        <f>VLOOKUP(A5098+1/48,Interface!$B$118:$D$483,3)</f>
        <v>4</v>
      </c>
      <c r="H5098" s="1">
        <f t="shared" si="450"/>
        <v>1</v>
      </c>
      <c r="I5098" s="1">
        <f t="shared" si="449"/>
        <v>23</v>
      </c>
    </row>
    <row r="5099" spans="1:9" x14ac:dyDescent="0.35">
      <c r="A5099" s="322">
        <f t="shared" si="447"/>
        <v>42215.958333321054</v>
      </c>
      <c r="B5099" s="306"/>
      <c r="C5099" s="306">
        <v>5064</v>
      </c>
      <c r="D5099" s="307">
        <f>INDEX(Method_calculation!$J$161:$L$184,Output_interface!I5099,Output_interface!H5099)</f>
        <v>0</v>
      </c>
      <c r="E5099" s="307">
        <f>INDEX(Method_calculation!$J$194:$L$217,Output_interface!I5099,Output_interface!H5099)</f>
        <v>0</v>
      </c>
      <c r="G5099" s="1">
        <f>VLOOKUP(A5099+1/48,Interface!$B$118:$D$483,3)</f>
        <v>4</v>
      </c>
      <c r="H5099" s="1">
        <f t="shared" si="450"/>
        <v>1</v>
      </c>
      <c r="I5099" s="1">
        <f t="shared" si="449"/>
        <v>24</v>
      </c>
    </row>
    <row r="5100" spans="1:9" x14ac:dyDescent="0.35">
      <c r="A5100" s="299">
        <f t="shared" si="447"/>
        <v>42215.999999987718</v>
      </c>
      <c r="B5100" s="300" t="str">
        <f t="shared" ref="B5100" si="451">INDEX($H$27:$H$29,H5100)</f>
        <v>Workday</v>
      </c>
      <c r="C5100" s="300">
        <v>5065</v>
      </c>
      <c r="D5100" s="301">
        <f>INDEX(Method_calculation!$J$161:$L$184,Output_interface!I5100,Output_interface!H5100)</f>
        <v>0</v>
      </c>
      <c r="E5100" s="301">
        <f>INDEX(Method_calculation!$J$194:$L$217,Output_interface!I5100,Output_interface!H5100)</f>
        <v>0</v>
      </c>
      <c r="G5100" s="1">
        <f>VLOOKUP(A5100+1/48,Interface!$B$118:$D$483,3)</f>
        <v>5</v>
      </c>
      <c r="H5100" s="1">
        <f t="shared" si="450"/>
        <v>1</v>
      </c>
      <c r="I5100" s="1">
        <f t="shared" si="449"/>
        <v>1</v>
      </c>
    </row>
    <row r="5101" spans="1:9" x14ac:dyDescent="0.35">
      <c r="A5101" s="321">
        <f t="shared" si="447"/>
        <v>42216.041666654382</v>
      </c>
      <c r="B5101" s="303"/>
      <c r="C5101" s="303">
        <v>5066</v>
      </c>
      <c r="D5101" s="304">
        <f>INDEX(Method_calculation!$J$161:$L$184,Output_interface!I5101,Output_interface!H5101)</f>
        <v>0</v>
      </c>
      <c r="E5101" s="304">
        <f>INDEX(Method_calculation!$J$194:$L$217,Output_interface!I5101,Output_interface!H5101)</f>
        <v>0</v>
      </c>
      <c r="G5101" s="1">
        <f>VLOOKUP(A5101+1/48,Interface!$B$118:$D$483,3)</f>
        <v>5</v>
      </c>
      <c r="H5101" s="1">
        <f t="shared" si="450"/>
        <v>1</v>
      </c>
      <c r="I5101" s="1">
        <f t="shared" si="449"/>
        <v>2</v>
      </c>
    </row>
    <row r="5102" spans="1:9" x14ac:dyDescent="0.35">
      <c r="A5102" s="321">
        <f t="shared" si="447"/>
        <v>42216.083333321047</v>
      </c>
      <c r="B5102" s="303"/>
      <c r="C5102" s="303">
        <v>5067</v>
      </c>
      <c r="D5102" s="304">
        <f>INDEX(Method_calculation!$J$161:$L$184,Output_interface!I5102,Output_interface!H5102)</f>
        <v>0</v>
      </c>
      <c r="E5102" s="304">
        <f>INDEX(Method_calculation!$J$194:$L$217,Output_interface!I5102,Output_interface!H5102)</f>
        <v>0</v>
      </c>
      <c r="G5102" s="1">
        <f>VLOOKUP(A5102+1/48,Interface!$B$118:$D$483,3)</f>
        <v>5</v>
      </c>
      <c r="H5102" s="1">
        <f t="shared" si="450"/>
        <v>1</v>
      </c>
      <c r="I5102" s="1">
        <f t="shared" si="449"/>
        <v>3</v>
      </c>
    </row>
    <row r="5103" spans="1:9" x14ac:dyDescent="0.35">
      <c r="A5103" s="321">
        <f t="shared" si="447"/>
        <v>42216.124999987711</v>
      </c>
      <c r="B5103" s="303"/>
      <c r="C5103" s="303">
        <v>5068</v>
      </c>
      <c r="D5103" s="304">
        <f>INDEX(Method_calculation!$J$161:$L$184,Output_interface!I5103,Output_interface!H5103)</f>
        <v>0</v>
      </c>
      <c r="E5103" s="304">
        <f>INDEX(Method_calculation!$J$194:$L$217,Output_interface!I5103,Output_interface!H5103)</f>
        <v>0</v>
      </c>
      <c r="G5103" s="1">
        <f>VLOOKUP(A5103+1/48,Interface!$B$118:$D$483,3)</f>
        <v>5</v>
      </c>
      <c r="H5103" s="1">
        <f t="shared" si="450"/>
        <v>1</v>
      </c>
      <c r="I5103" s="1">
        <f t="shared" si="449"/>
        <v>4</v>
      </c>
    </row>
    <row r="5104" spans="1:9" x14ac:dyDescent="0.35">
      <c r="A5104" s="321">
        <f t="shared" si="447"/>
        <v>42216.166666654375</v>
      </c>
      <c r="B5104" s="303"/>
      <c r="C5104" s="303">
        <v>5069</v>
      </c>
      <c r="D5104" s="304">
        <f>INDEX(Method_calculation!$J$161:$L$184,Output_interface!I5104,Output_interface!H5104)</f>
        <v>0</v>
      </c>
      <c r="E5104" s="304">
        <f>INDEX(Method_calculation!$J$194:$L$217,Output_interface!I5104,Output_interface!H5104)</f>
        <v>0</v>
      </c>
      <c r="G5104" s="1">
        <f>VLOOKUP(A5104+1/48,Interface!$B$118:$D$483,3)</f>
        <v>5</v>
      </c>
      <c r="H5104" s="1">
        <f t="shared" si="450"/>
        <v>1</v>
      </c>
      <c r="I5104" s="1">
        <f t="shared" si="449"/>
        <v>5</v>
      </c>
    </row>
    <row r="5105" spans="1:9" x14ac:dyDescent="0.35">
      <c r="A5105" s="321">
        <f t="shared" si="447"/>
        <v>42216.208333321039</v>
      </c>
      <c r="B5105" s="303"/>
      <c r="C5105" s="303">
        <v>5070</v>
      </c>
      <c r="D5105" s="304">
        <f>INDEX(Method_calculation!$J$161:$L$184,Output_interface!I5105,Output_interface!H5105)</f>
        <v>0</v>
      </c>
      <c r="E5105" s="304">
        <f>INDEX(Method_calculation!$J$194:$L$217,Output_interface!I5105,Output_interface!H5105)</f>
        <v>0</v>
      </c>
      <c r="G5105" s="1">
        <f>VLOOKUP(A5105+1/48,Interface!$B$118:$D$483,3)</f>
        <v>5</v>
      </c>
      <c r="H5105" s="1">
        <f t="shared" si="450"/>
        <v>1</v>
      </c>
      <c r="I5105" s="1">
        <f t="shared" si="449"/>
        <v>6</v>
      </c>
    </row>
    <row r="5106" spans="1:9" x14ac:dyDescent="0.35">
      <c r="A5106" s="321">
        <f t="shared" si="447"/>
        <v>42216.249999987704</v>
      </c>
      <c r="B5106" s="303"/>
      <c r="C5106" s="303">
        <v>5071</v>
      </c>
      <c r="D5106" s="304">
        <f>INDEX(Method_calculation!$J$161:$L$184,Output_interface!I5106,Output_interface!H5106)</f>
        <v>0</v>
      </c>
      <c r="E5106" s="304">
        <f>INDEX(Method_calculation!$J$194:$L$217,Output_interface!I5106,Output_interface!H5106)</f>
        <v>0</v>
      </c>
      <c r="G5106" s="1">
        <f>VLOOKUP(A5106+1/48,Interface!$B$118:$D$483,3)</f>
        <v>5</v>
      </c>
      <c r="H5106" s="1">
        <f t="shared" si="450"/>
        <v>1</v>
      </c>
      <c r="I5106" s="1">
        <f t="shared" si="449"/>
        <v>7</v>
      </c>
    </row>
    <row r="5107" spans="1:9" x14ac:dyDescent="0.35">
      <c r="A5107" s="321">
        <f t="shared" si="447"/>
        <v>42216.291666654368</v>
      </c>
      <c r="B5107" s="303"/>
      <c r="C5107" s="303">
        <v>5072</v>
      </c>
      <c r="D5107" s="304">
        <f>INDEX(Method_calculation!$J$161:$L$184,Output_interface!I5107,Output_interface!H5107)</f>
        <v>0</v>
      </c>
      <c r="E5107" s="304">
        <f>INDEX(Method_calculation!$J$194:$L$217,Output_interface!I5107,Output_interface!H5107)</f>
        <v>0</v>
      </c>
      <c r="G5107" s="1">
        <f>VLOOKUP(A5107+1/48,Interface!$B$118:$D$483,3)</f>
        <v>5</v>
      </c>
      <c r="H5107" s="1">
        <f t="shared" si="450"/>
        <v>1</v>
      </c>
      <c r="I5107" s="1">
        <f t="shared" si="449"/>
        <v>8</v>
      </c>
    </row>
    <row r="5108" spans="1:9" x14ac:dyDescent="0.35">
      <c r="A5108" s="321">
        <f t="shared" si="447"/>
        <v>42216.333333321032</v>
      </c>
      <c r="B5108" s="303"/>
      <c r="C5108" s="303">
        <v>5073</v>
      </c>
      <c r="D5108" s="304">
        <f>INDEX(Method_calculation!$J$161:$L$184,Output_interface!I5108,Output_interface!H5108)</f>
        <v>0</v>
      </c>
      <c r="E5108" s="304">
        <f>INDEX(Method_calculation!$J$194:$L$217,Output_interface!I5108,Output_interface!H5108)</f>
        <v>0</v>
      </c>
      <c r="G5108" s="1">
        <f>VLOOKUP(A5108+1/48,Interface!$B$118:$D$483,3)</f>
        <v>5</v>
      </c>
      <c r="H5108" s="1">
        <f t="shared" si="450"/>
        <v>1</v>
      </c>
      <c r="I5108" s="1">
        <f t="shared" si="449"/>
        <v>9</v>
      </c>
    </row>
    <row r="5109" spans="1:9" x14ac:dyDescent="0.35">
      <c r="A5109" s="321">
        <f t="shared" si="447"/>
        <v>42216.374999987696</v>
      </c>
      <c r="B5109" s="303"/>
      <c r="C5109" s="303">
        <v>5074</v>
      </c>
      <c r="D5109" s="304">
        <f>INDEX(Method_calculation!$J$161:$L$184,Output_interface!I5109,Output_interface!H5109)</f>
        <v>0</v>
      </c>
      <c r="E5109" s="304">
        <f>INDEX(Method_calculation!$J$194:$L$217,Output_interface!I5109,Output_interface!H5109)</f>
        <v>0</v>
      </c>
      <c r="G5109" s="1">
        <f>VLOOKUP(A5109+1/48,Interface!$B$118:$D$483,3)</f>
        <v>5</v>
      </c>
      <c r="H5109" s="1">
        <f t="shared" si="450"/>
        <v>1</v>
      </c>
      <c r="I5109" s="1">
        <f t="shared" si="449"/>
        <v>10</v>
      </c>
    </row>
    <row r="5110" spans="1:9" x14ac:dyDescent="0.35">
      <c r="A5110" s="321">
        <f t="shared" si="447"/>
        <v>42216.416666654361</v>
      </c>
      <c r="B5110" s="303"/>
      <c r="C5110" s="303">
        <v>5075</v>
      </c>
      <c r="D5110" s="304">
        <f>INDEX(Method_calculation!$J$161:$L$184,Output_interface!I5110,Output_interface!H5110)</f>
        <v>0</v>
      </c>
      <c r="E5110" s="304">
        <f>INDEX(Method_calculation!$J$194:$L$217,Output_interface!I5110,Output_interface!H5110)</f>
        <v>0</v>
      </c>
      <c r="G5110" s="1">
        <f>VLOOKUP(A5110+1/48,Interface!$B$118:$D$483,3)</f>
        <v>5</v>
      </c>
      <c r="H5110" s="1">
        <f t="shared" si="450"/>
        <v>1</v>
      </c>
      <c r="I5110" s="1">
        <f t="shared" si="449"/>
        <v>11</v>
      </c>
    </row>
    <row r="5111" spans="1:9" x14ac:dyDescent="0.35">
      <c r="A5111" s="321">
        <f t="shared" si="447"/>
        <v>42216.458333321025</v>
      </c>
      <c r="B5111" s="303"/>
      <c r="C5111" s="303">
        <v>5076</v>
      </c>
      <c r="D5111" s="304">
        <f>INDEX(Method_calculation!$J$161:$L$184,Output_interface!I5111,Output_interface!H5111)</f>
        <v>0</v>
      </c>
      <c r="E5111" s="304">
        <f>INDEX(Method_calculation!$J$194:$L$217,Output_interface!I5111,Output_interface!H5111)</f>
        <v>0</v>
      </c>
      <c r="G5111" s="1">
        <f>VLOOKUP(A5111+1/48,Interface!$B$118:$D$483,3)</f>
        <v>5</v>
      </c>
      <c r="H5111" s="1">
        <f t="shared" si="450"/>
        <v>1</v>
      </c>
      <c r="I5111" s="1">
        <f t="shared" si="449"/>
        <v>12</v>
      </c>
    </row>
    <row r="5112" spans="1:9" x14ac:dyDescent="0.35">
      <c r="A5112" s="321">
        <f t="shared" si="447"/>
        <v>42216.499999987689</v>
      </c>
      <c r="B5112" s="303"/>
      <c r="C5112" s="303">
        <v>5077</v>
      </c>
      <c r="D5112" s="304">
        <f>INDEX(Method_calculation!$J$161:$L$184,Output_interface!I5112,Output_interface!H5112)</f>
        <v>0</v>
      </c>
      <c r="E5112" s="304">
        <f>INDEX(Method_calculation!$J$194:$L$217,Output_interface!I5112,Output_interface!H5112)</f>
        <v>0</v>
      </c>
      <c r="G5112" s="1">
        <f>VLOOKUP(A5112+1/48,Interface!$B$118:$D$483,3)</f>
        <v>5</v>
      </c>
      <c r="H5112" s="1">
        <f t="shared" si="450"/>
        <v>1</v>
      </c>
      <c r="I5112" s="1">
        <f t="shared" si="449"/>
        <v>13</v>
      </c>
    </row>
    <row r="5113" spans="1:9" x14ac:dyDescent="0.35">
      <c r="A5113" s="321">
        <f t="shared" si="447"/>
        <v>42216.541666654353</v>
      </c>
      <c r="B5113" s="303"/>
      <c r="C5113" s="303">
        <v>5078</v>
      </c>
      <c r="D5113" s="304">
        <f>INDEX(Method_calculation!$J$161:$L$184,Output_interface!I5113,Output_interface!H5113)</f>
        <v>0</v>
      </c>
      <c r="E5113" s="304">
        <f>INDEX(Method_calculation!$J$194:$L$217,Output_interface!I5113,Output_interface!H5113)</f>
        <v>0</v>
      </c>
      <c r="G5113" s="1">
        <f>VLOOKUP(A5113+1/48,Interface!$B$118:$D$483,3)</f>
        <v>5</v>
      </c>
      <c r="H5113" s="1">
        <f t="shared" si="450"/>
        <v>1</v>
      </c>
      <c r="I5113" s="1">
        <f t="shared" si="449"/>
        <v>14</v>
      </c>
    </row>
    <row r="5114" spans="1:9" x14ac:dyDescent="0.35">
      <c r="A5114" s="321">
        <f t="shared" si="447"/>
        <v>42216.583333321018</v>
      </c>
      <c r="B5114" s="303"/>
      <c r="C5114" s="303">
        <v>5079</v>
      </c>
      <c r="D5114" s="304">
        <f>INDEX(Method_calculation!$J$161:$L$184,Output_interface!I5114,Output_interface!H5114)</f>
        <v>0</v>
      </c>
      <c r="E5114" s="304">
        <f>INDEX(Method_calculation!$J$194:$L$217,Output_interface!I5114,Output_interface!H5114)</f>
        <v>0</v>
      </c>
      <c r="G5114" s="1">
        <f>VLOOKUP(A5114+1/48,Interface!$B$118:$D$483,3)</f>
        <v>5</v>
      </c>
      <c r="H5114" s="1">
        <f t="shared" si="450"/>
        <v>1</v>
      </c>
      <c r="I5114" s="1">
        <f t="shared" si="449"/>
        <v>15</v>
      </c>
    </row>
    <row r="5115" spans="1:9" x14ac:dyDescent="0.35">
      <c r="A5115" s="321">
        <f t="shared" si="447"/>
        <v>42216.624999987682</v>
      </c>
      <c r="B5115" s="303"/>
      <c r="C5115" s="303">
        <v>5080</v>
      </c>
      <c r="D5115" s="304">
        <f>INDEX(Method_calculation!$J$161:$L$184,Output_interface!I5115,Output_interface!H5115)</f>
        <v>0</v>
      </c>
      <c r="E5115" s="304">
        <f>INDEX(Method_calculation!$J$194:$L$217,Output_interface!I5115,Output_interface!H5115)</f>
        <v>0</v>
      </c>
      <c r="G5115" s="1">
        <f>VLOOKUP(A5115+1/48,Interface!$B$118:$D$483,3)</f>
        <v>5</v>
      </c>
      <c r="H5115" s="1">
        <f t="shared" si="450"/>
        <v>1</v>
      </c>
      <c r="I5115" s="1">
        <f t="shared" si="449"/>
        <v>16</v>
      </c>
    </row>
    <row r="5116" spans="1:9" x14ac:dyDescent="0.35">
      <c r="A5116" s="321">
        <f t="shared" si="447"/>
        <v>42216.666666654346</v>
      </c>
      <c r="B5116" s="303"/>
      <c r="C5116" s="303">
        <v>5081</v>
      </c>
      <c r="D5116" s="304">
        <f>INDEX(Method_calculation!$J$161:$L$184,Output_interface!I5116,Output_interface!H5116)</f>
        <v>0</v>
      </c>
      <c r="E5116" s="304">
        <f>INDEX(Method_calculation!$J$194:$L$217,Output_interface!I5116,Output_interface!H5116)</f>
        <v>0</v>
      </c>
      <c r="G5116" s="1">
        <f>VLOOKUP(A5116+1/48,Interface!$B$118:$D$483,3)</f>
        <v>5</v>
      </c>
      <c r="H5116" s="1">
        <f t="shared" si="450"/>
        <v>1</v>
      </c>
      <c r="I5116" s="1">
        <f t="shared" si="449"/>
        <v>17</v>
      </c>
    </row>
    <row r="5117" spans="1:9" x14ac:dyDescent="0.35">
      <c r="A5117" s="321">
        <f t="shared" si="447"/>
        <v>42216.70833332101</v>
      </c>
      <c r="B5117" s="303"/>
      <c r="C5117" s="303">
        <v>5082</v>
      </c>
      <c r="D5117" s="304">
        <f>INDEX(Method_calculation!$J$161:$L$184,Output_interface!I5117,Output_interface!H5117)</f>
        <v>0</v>
      </c>
      <c r="E5117" s="304">
        <f>INDEX(Method_calculation!$J$194:$L$217,Output_interface!I5117,Output_interface!H5117)</f>
        <v>0</v>
      </c>
      <c r="G5117" s="1">
        <f>VLOOKUP(A5117+1/48,Interface!$B$118:$D$483,3)</f>
        <v>5</v>
      </c>
      <c r="H5117" s="1">
        <f t="shared" si="450"/>
        <v>1</v>
      </c>
      <c r="I5117" s="1">
        <f t="shared" si="449"/>
        <v>18</v>
      </c>
    </row>
    <row r="5118" spans="1:9" x14ac:dyDescent="0.35">
      <c r="A5118" s="321">
        <f t="shared" si="447"/>
        <v>42216.749999987675</v>
      </c>
      <c r="B5118" s="303"/>
      <c r="C5118" s="303">
        <v>5083</v>
      </c>
      <c r="D5118" s="304">
        <f>INDEX(Method_calculation!$J$161:$L$184,Output_interface!I5118,Output_interface!H5118)</f>
        <v>0</v>
      </c>
      <c r="E5118" s="304">
        <f>INDEX(Method_calculation!$J$194:$L$217,Output_interface!I5118,Output_interface!H5118)</f>
        <v>0</v>
      </c>
      <c r="G5118" s="1">
        <f>VLOOKUP(A5118+1/48,Interface!$B$118:$D$483,3)</f>
        <v>5</v>
      </c>
      <c r="H5118" s="1">
        <f t="shared" si="450"/>
        <v>1</v>
      </c>
      <c r="I5118" s="1">
        <f t="shared" si="449"/>
        <v>19</v>
      </c>
    </row>
    <row r="5119" spans="1:9" x14ac:dyDescent="0.35">
      <c r="A5119" s="321">
        <f t="shared" si="447"/>
        <v>42216.791666654339</v>
      </c>
      <c r="B5119" s="303"/>
      <c r="C5119" s="303">
        <v>5084</v>
      </c>
      <c r="D5119" s="304">
        <f>INDEX(Method_calculation!$J$161:$L$184,Output_interface!I5119,Output_interface!H5119)</f>
        <v>0</v>
      </c>
      <c r="E5119" s="304">
        <f>INDEX(Method_calculation!$J$194:$L$217,Output_interface!I5119,Output_interface!H5119)</f>
        <v>0</v>
      </c>
      <c r="G5119" s="1">
        <f>VLOOKUP(A5119+1/48,Interface!$B$118:$D$483,3)</f>
        <v>5</v>
      </c>
      <c r="H5119" s="1">
        <f t="shared" si="450"/>
        <v>1</v>
      </c>
      <c r="I5119" s="1">
        <f t="shared" si="449"/>
        <v>20</v>
      </c>
    </row>
    <row r="5120" spans="1:9" x14ac:dyDescent="0.35">
      <c r="A5120" s="321">
        <f t="shared" si="447"/>
        <v>42216.833333321003</v>
      </c>
      <c r="B5120" s="303"/>
      <c r="C5120" s="303">
        <v>5085</v>
      </c>
      <c r="D5120" s="304">
        <f>INDEX(Method_calculation!$J$161:$L$184,Output_interface!I5120,Output_interface!H5120)</f>
        <v>0</v>
      </c>
      <c r="E5120" s="304">
        <f>INDEX(Method_calculation!$J$194:$L$217,Output_interface!I5120,Output_interface!H5120)</f>
        <v>0</v>
      </c>
      <c r="G5120" s="1">
        <f>VLOOKUP(A5120+1/48,Interface!$B$118:$D$483,3)</f>
        <v>5</v>
      </c>
      <c r="H5120" s="1">
        <f t="shared" si="450"/>
        <v>1</v>
      </c>
      <c r="I5120" s="1">
        <f t="shared" si="449"/>
        <v>21</v>
      </c>
    </row>
    <row r="5121" spans="1:9" x14ac:dyDescent="0.35">
      <c r="A5121" s="321">
        <f t="shared" si="447"/>
        <v>42216.874999987667</v>
      </c>
      <c r="B5121" s="303"/>
      <c r="C5121" s="303">
        <v>5086</v>
      </c>
      <c r="D5121" s="304">
        <f>INDEX(Method_calculation!$J$161:$L$184,Output_interface!I5121,Output_interface!H5121)</f>
        <v>0</v>
      </c>
      <c r="E5121" s="304">
        <f>INDEX(Method_calculation!$J$194:$L$217,Output_interface!I5121,Output_interface!H5121)</f>
        <v>0</v>
      </c>
      <c r="G5121" s="1">
        <f>VLOOKUP(A5121+1/48,Interface!$B$118:$D$483,3)</f>
        <v>5</v>
      </c>
      <c r="H5121" s="1">
        <f t="shared" si="450"/>
        <v>1</v>
      </c>
      <c r="I5121" s="1">
        <f t="shared" si="449"/>
        <v>22</v>
      </c>
    </row>
    <row r="5122" spans="1:9" x14ac:dyDescent="0.35">
      <c r="A5122" s="321">
        <f t="shared" si="447"/>
        <v>42216.916666654331</v>
      </c>
      <c r="B5122" s="303"/>
      <c r="C5122" s="303">
        <v>5087</v>
      </c>
      <c r="D5122" s="304">
        <f>INDEX(Method_calculation!$J$161:$L$184,Output_interface!I5122,Output_interface!H5122)</f>
        <v>0</v>
      </c>
      <c r="E5122" s="304">
        <f>INDEX(Method_calculation!$J$194:$L$217,Output_interface!I5122,Output_interface!H5122)</f>
        <v>0</v>
      </c>
      <c r="G5122" s="1">
        <f>VLOOKUP(A5122+1/48,Interface!$B$118:$D$483,3)</f>
        <v>5</v>
      </c>
      <c r="H5122" s="1">
        <f t="shared" si="450"/>
        <v>1</v>
      </c>
      <c r="I5122" s="1">
        <f t="shared" si="449"/>
        <v>23</v>
      </c>
    </row>
    <row r="5123" spans="1:9" x14ac:dyDescent="0.35">
      <c r="A5123" s="322">
        <f t="shared" si="447"/>
        <v>42216.958333320996</v>
      </c>
      <c r="B5123" s="306"/>
      <c r="C5123" s="306">
        <v>5088</v>
      </c>
      <c r="D5123" s="307">
        <f>INDEX(Method_calculation!$J$161:$L$184,Output_interface!I5123,Output_interface!H5123)</f>
        <v>0</v>
      </c>
      <c r="E5123" s="307">
        <f>INDEX(Method_calculation!$J$194:$L$217,Output_interface!I5123,Output_interface!H5123)</f>
        <v>0</v>
      </c>
      <c r="G5123" s="1">
        <f>VLOOKUP(A5123+1/48,Interface!$B$118:$D$483,3)</f>
        <v>5</v>
      </c>
      <c r="H5123" s="1">
        <f t="shared" si="450"/>
        <v>1</v>
      </c>
      <c r="I5123" s="1">
        <f t="shared" si="449"/>
        <v>24</v>
      </c>
    </row>
    <row r="5124" spans="1:9" x14ac:dyDescent="0.35">
      <c r="A5124" s="299">
        <f t="shared" si="447"/>
        <v>42216.99999998766</v>
      </c>
      <c r="B5124" s="300" t="str">
        <f t="shared" ref="B5124" si="452">INDEX($H$27:$H$29,H5124)</f>
        <v>Saturday</v>
      </c>
      <c r="C5124" s="300">
        <v>5089</v>
      </c>
      <c r="D5124" s="301">
        <f>INDEX(Method_calculation!$J$161:$L$184,Output_interface!I5124,Output_interface!H5124)</f>
        <v>0</v>
      </c>
      <c r="E5124" s="301">
        <f>INDEX(Method_calculation!$J$194:$L$217,Output_interface!I5124,Output_interface!H5124)</f>
        <v>0</v>
      </c>
      <c r="G5124" s="1">
        <f>VLOOKUP(A5124+1/48,Interface!$B$118:$D$483,3)</f>
        <v>6</v>
      </c>
      <c r="H5124" s="1">
        <f t="shared" si="450"/>
        <v>2</v>
      </c>
      <c r="I5124" s="1">
        <f t="shared" si="449"/>
        <v>1</v>
      </c>
    </row>
    <row r="5125" spans="1:9" x14ac:dyDescent="0.35">
      <c r="A5125" s="321">
        <f t="shared" si="447"/>
        <v>42217.041666654324</v>
      </c>
      <c r="B5125" s="303"/>
      <c r="C5125" s="303">
        <v>5090</v>
      </c>
      <c r="D5125" s="304">
        <f>INDEX(Method_calculation!$J$161:$L$184,Output_interface!I5125,Output_interface!H5125)</f>
        <v>0</v>
      </c>
      <c r="E5125" s="304">
        <f>INDEX(Method_calculation!$J$194:$L$217,Output_interface!I5125,Output_interface!H5125)</f>
        <v>0</v>
      </c>
      <c r="G5125" s="1">
        <f>VLOOKUP(A5125+1/48,Interface!$B$118:$D$483,3)</f>
        <v>6</v>
      </c>
      <c r="H5125" s="1">
        <f t="shared" si="450"/>
        <v>2</v>
      </c>
      <c r="I5125" s="1">
        <f t="shared" si="449"/>
        <v>2</v>
      </c>
    </row>
    <row r="5126" spans="1:9" x14ac:dyDescent="0.35">
      <c r="A5126" s="321">
        <f t="shared" si="447"/>
        <v>42217.083333320988</v>
      </c>
      <c r="B5126" s="303"/>
      <c r="C5126" s="303">
        <v>5091</v>
      </c>
      <c r="D5126" s="304">
        <f>INDEX(Method_calculation!$J$161:$L$184,Output_interface!I5126,Output_interface!H5126)</f>
        <v>0</v>
      </c>
      <c r="E5126" s="304">
        <f>INDEX(Method_calculation!$J$194:$L$217,Output_interface!I5126,Output_interface!H5126)</f>
        <v>0</v>
      </c>
      <c r="G5126" s="1">
        <f>VLOOKUP(A5126+1/48,Interface!$B$118:$D$483,3)</f>
        <v>6</v>
      </c>
      <c r="H5126" s="1">
        <f t="shared" si="450"/>
        <v>2</v>
      </c>
      <c r="I5126" s="1">
        <f t="shared" si="449"/>
        <v>3</v>
      </c>
    </row>
    <row r="5127" spans="1:9" x14ac:dyDescent="0.35">
      <c r="A5127" s="321">
        <f t="shared" si="447"/>
        <v>42217.124999987653</v>
      </c>
      <c r="B5127" s="303"/>
      <c r="C5127" s="303">
        <v>5092</v>
      </c>
      <c r="D5127" s="304">
        <f>INDEX(Method_calculation!$J$161:$L$184,Output_interface!I5127,Output_interface!H5127)</f>
        <v>0</v>
      </c>
      <c r="E5127" s="304">
        <f>INDEX(Method_calculation!$J$194:$L$217,Output_interface!I5127,Output_interface!H5127)</f>
        <v>0</v>
      </c>
      <c r="G5127" s="1">
        <f>VLOOKUP(A5127+1/48,Interface!$B$118:$D$483,3)</f>
        <v>6</v>
      </c>
      <c r="H5127" s="1">
        <f t="shared" si="450"/>
        <v>2</v>
      </c>
      <c r="I5127" s="1">
        <f t="shared" si="449"/>
        <v>4</v>
      </c>
    </row>
    <row r="5128" spans="1:9" x14ac:dyDescent="0.35">
      <c r="A5128" s="321">
        <f t="shared" si="447"/>
        <v>42217.166666654317</v>
      </c>
      <c r="B5128" s="303"/>
      <c r="C5128" s="303">
        <v>5093</v>
      </c>
      <c r="D5128" s="304">
        <f>INDEX(Method_calculation!$J$161:$L$184,Output_interface!I5128,Output_interface!H5128)</f>
        <v>0</v>
      </c>
      <c r="E5128" s="304">
        <f>INDEX(Method_calculation!$J$194:$L$217,Output_interface!I5128,Output_interface!H5128)</f>
        <v>0</v>
      </c>
      <c r="G5128" s="1">
        <f>VLOOKUP(A5128+1/48,Interface!$B$118:$D$483,3)</f>
        <v>6</v>
      </c>
      <c r="H5128" s="1">
        <f t="shared" si="450"/>
        <v>2</v>
      </c>
      <c r="I5128" s="1">
        <f t="shared" si="449"/>
        <v>5</v>
      </c>
    </row>
    <row r="5129" spans="1:9" x14ac:dyDescent="0.35">
      <c r="A5129" s="321">
        <f t="shared" si="447"/>
        <v>42217.208333320981</v>
      </c>
      <c r="B5129" s="303"/>
      <c r="C5129" s="303">
        <v>5094</v>
      </c>
      <c r="D5129" s="304">
        <f>INDEX(Method_calculation!$J$161:$L$184,Output_interface!I5129,Output_interface!H5129)</f>
        <v>0</v>
      </c>
      <c r="E5129" s="304">
        <f>INDEX(Method_calculation!$J$194:$L$217,Output_interface!I5129,Output_interface!H5129)</f>
        <v>0</v>
      </c>
      <c r="G5129" s="1">
        <f>VLOOKUP(A5129+1/48,Interface!$B$118:$D$483,3)</f>
        <v>6</v>
      </c>
      <c r="H5129" s="1">
        <f t="shared" si="450"/>
        <v>2</v>
      </c>
      <c r="I5129" s="1">
        <f t="shared" si="449"/>
        <v>6</v>
      </c>
    </row>
    <row r="5130" spans="1:9" x14ac:dyDescent="0.35">
      <c r="A5130" s="321">
        <f t="shared" si="447"/>
        <v>42217.249999987645</v>
      </c>
      <c r="B5130" s="303"/>
      <c r="C5130" s="303">
        <v>5095</v>
      </c>
      <c r="D5130" s="304">
        <f>INDEX(Method_calculation!$J$161:$L$184,Output_interface!I5130,Output_interface!H5130)</f>
        <v>0</v>
      </c>
      <c r="E5130" s="304">
        <f>INDEX(Method_calculation!$J$194:$L$217,Output_interface!I5130,Output_interface!H5130)</f>
        <v>0</v>
      </c>
      <c r="G5130" s="1">
        <f>VLOOKUP(A5130+1/48,Interface!$B$118:$D$483,3)</f>
        <v>6</v>
      </c>
      <c r="H5130" s="1">
        <f t="shared" si="450"/>
        <v>2</v>
      </c>
      <c r="I5130" s="1">
        <f t="shared" si="449"/>
        <v>7</v>
      </c>
    </row>
    <row r="5131" spans="1:9" x14ac:dyDescent="0.35">
      <c r="A5131" s="321">
        <f t="shared" si="447"/>
        <v>42217.29166665431</v>
      </c>
      <c r="B5131" s="303"/>
      <c r="C5131" s="303">
        <v>5096</v>
      </c>
      <c r="D5131" s="304">
        <f>INDEX(Method_calculation!$J$161:$L$184,Output_interface!I5131,Output_interface!H5131)</f>
        <v>0</v>
      </c>
      <c r="E5131" s="304">
        <f>INDEX(Method_calculation!$J$194:$L$217,Output_interface!I5131,Output_interface!H5131)</f>
        <v>0</v>
      </c>
      <c r="G5131" s="1">
        <f>VLOOKUP(A5131+1/48,Interface!$B$118:$D$483,3)</f>
        <v>6</v>
      </c>
      <c r="H5131" s="1">
        <f t="shared" si="450"/>
        <v>2</v>
      </c>
      <c r="I5131" s="1">
        <f t="shared" si="449"/>
        <v>8</v>
      </c>
    </row>
    <row r="5132" spans="1:9" x14ac:dyDescent="0.35">
      <c r="A5132" s="321">
        <f t="shared" si="447"/>
        <v>42217.333333320974</v>
      </c>
      <c r="B5132" s="303"/>
      <c r="C5132" s="303">
        <v>5097</v>
      </c>
      <c r="D5132" s="304">
        <f>INDEX(Method_calculation!$J$161:$L$184,Output_interface!I5132,Output_interface!H5132)</f>
        <v>0</v>
      </c>
      <c r="E5132" s="304">
        <f>INDEX(Method_calculation!$J$194:$L$217,Output_interface!I5132,Output_interface!H5132)</f>
        <v>0</v>
      </c>
      <c r="G5132" s="1">
        <f>VLOOKUP(A5132+1/48,Interface!$B$118:$D$483,3)</f>
        <v>6</v>
      </c>
      <c r="H5132" s="1">
        <f t="shared" si="450"/>
        <v>2</v>
      </c>
      <c r="I5132" s="1">
        <f t="shared" si="449"/>
        <v>9</v>
      </c>
    </row>
    <row r="5133" spans="1:9" x14ac:dyDescent="0.35">
      <c r="A5133" s="321">
        <f t="shared" si="447"/>
        <v>42217.374999987638</v>
      </c>
      <c r="B5133" s="303"/>
      <c r="C5133" s="303">
        <v>5098</v>
      </c>
      <c r="D5133" s="304">
        <f>INDEX(Method_calculation!$J$161:$L$184,Output_interface!I5133,Output_interface!H5133)</f>
        <v>0</v>
      </c>
      <c r="E5133" s="304">
        <f>INDEX(Method_calculation!$J$194:$L$217,Output_interface!I5133,Output_interface!H5133)</f>
        <v>0</v>
      </c>
      <c r="G5133" s="1">
        <f>VLOOKUP(A5133+1/48,Interface!$B$118:$D$483,3)</f>
        <v>6</v>
      </c>
      <c r="H5133" s="1">
        <f t="shared" si="450"/>
        <v>2</v>
      </c>
      <c r="I5133" s="1">
        <f t="shared" si="449"/>
        <v>10</v>
      </c>
    </row>
    <row r="5134" spans="1:9" x14ac:dyDescent="0.35">
      <c r="A5134" s="321">
        <f t="shared" si="447"/>
        <v>42217.416666654302</v>
      </c>
      <c r="B5134" s="303"/>
      <c r="C5134" s="303">
        <v>5099</v>
      </c>
      <c r="D5134" s="304">
        <f>INDEX(Method_calculation!$J$161:$L$184,Output_interface!I5134,Output_interface!H5134)</f>
        <v>0</v>
      </c>
      <c r="E5134" s="304">
        <f>INDEX(Method_calculation!$J$194:$L$217,Output_interface!I5134,Output_interface!H5134)</f>
        <v>0</v>
      </c>
      <c r="G5134" s="1">
        <f>VLOOKUP(A5134+1/48,Interface!$B$118:$D$483,3)</f>
        <v>6</v>
      </c>
      <c r="H5134" s="1">
        <f t="shared" si="450"/>
        <v>2</v>
      </c>
      <c r="I5134" s="1">
        <f t="shared" si="449"/>
        <v>11</v>
      </c>
    </row>
    <row r="5135" spans="1:9" x14ac:dyDescent="0.35">
      <c r="A5135" s="321">
        <f t="shared" si="447"/>
        <v>42217.458333320967</v>
      </c>
      <c r="B5135" s="303"/>
      <c r="C5135" s="303">
        <v>5100</v>
      </c>
      <c r="D5135" s="304">
        <f>INDEX(Method_calculation!$J$161:$L$184,Output_interface!I5135,Output_interface!H5135)</f>
        <v>0</v>
      </c>
      <c r="E5135" s="304">
        <f>INDEX(Method_calculation!$J$194:$L$217,Output_interface!I5135,Output_interface!H5135)</f>
        <v>0</v>
      </c>
      <c r="G5135" s="1">
        <f>VLOOKUP(A5135+1/48,Interface!$B$118:$D$483,3)</f>
        <v>6</v>
      </c>
      <c r="H5135" s="1">
        <f t="shared" si="450"/>
        <v>2</v>
      </c>
      <c r="I5135" s="1">
        <f t="shared" si="449"/>
        <v>12</v>
      </c>
    </row>
    <row r="5136" spans="1:9" x14ac:dyDescent="0.35">
      <c r="A5136" s="321">
        <f t="shared" ref="A5136:A5199" si="453">+A5135+1/24</f>
        <v>42217.499999987631</v>
      </c>
      <c r="B5136" s="303"/>
      <c r="C5136" s="303">
        <v>5101</v>
      </c>
      <c r="D5136" s="304">
        <f>INDEX(Method_calculation!$J$161:$L$184,Output_interface!I5136,Output_interface!H5136)</f>
        <v>0</v>
      </c>
      <c r="E5136" s="304">
        <f>INDEX(Method_calculation!$J$194:$L$217,Output_interface!I5136,Output_interface!H5136)</f>
        <v>0</v>
      </c>
      <c r="G5136" s="1">
        <f>VLOOKUP(A5136+1/48,Interface!$B$118:$D$483,3)</f>
        <v>6</v>
      </c>
      <c r="H5136" s="1">
        <f t="shared" si="450"/>
        <v>2</v>
      </c>
      <c r="I5136" s="1">
        <f t="shared" si="449"/>
        <v>13</v>
      </c>
    </row>
    <row r="5137" spans="1:9" x14ac:dyDescent="0.35">
      <c r="A5137" s="321">
        <f t="shared" si="453"/>
        <v>42217.541666654295</v>
      </c>
      <c r="B5137" s="303"/>
      <c r="C5137" s="303">
        <v>5102</v>
      </c>
      <c r="D5137" s="304">
        <f>INDEX(Method_calculation!$J$161:$L$184,Output_interface!I5137,Output_interface!H5137)</f>
        <v>0</v>
      </c>
      <c r="E5137" s="304">
        <f>INDEX(Method_calculation!$J$194:$L$217,Output_interface!I5137,Output_interface!H5137)</f>
        <v>0</v>
      </c>
      <c r="G5137" s="1">
        <f>VLOOKUP(A5137+1/48,Interface!$B$118:$D$483,3)</f>
        <v>6</v>
      </c>
      <c r="H5137" s="1">
        <f t="shared" si="450"/>
        <v>2</v>
      </c>
      <c r="I5137" s="1">
        <f t="shared" si="449"/>
        <v>14</v>
      </c>
    </row>
    <row r="5138" spans="1:9" x14ac:dyDescent="0.35">
      <c r="A5138" s="321">
        <f t="shared" si="453"/>
        <v>42217.583333320959</v>
      </c>
      <c r="B5138" s="303"/>
      <c r="C5138" s="303">
        <v>5103</v>
      </c>
      <c r="D5138" s="304">
        <f>INDEX(Method_calculation!$J$161:$L$184,Output_interface!I5138,Output_interface!H5138)</f>
        <v>0</v>
      </c>
      <c r="E5138" s="304">
        <f>INDEX(Method_calculation!$J$194:$L$217,Output_interface!I5138,Output_interface!H5138)</f>
        <v>0</v>
      </c>
      <c r="G5138" s="1">
        <f>VLOOKUP(A5138+1/48,Interface!$B$118:$D$483,3)</f>
        <v>6</v>
      </c>
      <c r="H5138" s="1">
        <f t="shared" si="450"/>
        <v>2</v>
      </c>
      <c r="I5138" s="1">
        <f t="shared" si="449"/>
        <v>15</v>
      </c>
    </row>
    <row r="5139" spans="1:9" x14ac:dyDescent="0.35">
      <c r="A5139" s="321">
        <f t="shared" si="453"/>
        <v>42217.624999987624</v>
      </c>
      <c r="B5139" s="303"/>
      <c r="C5139" s="303">
        <v>5104</v>
      </c>
      <c r="D5139" s="304">
        <f>INDEX(Method_calculation!$J$161:$L$184,Output_interface!I5139,Output_interface!H5139)</f>
        <v>0</v>
      </c>
      <c r="E5139" s="304">
        <f>INDEX(Method_calculation!$J$194:$L$217,Output_interface!I5139,Output_interface!H5139)</f>
        <v>0</v>
      </c>
      <c r="G5139" s="1">
        <f>VLOOKUP(A5139+1/48,Interface!$B$118:$D$483,3)</f>
        <v>6</v>
      </c>
      <c r="H5139" s="1">
        <f t="shared" si="450"/>
        <v>2</v>
      </c>
      <c r="I5139" s="1">
        <f t="shared" si="449"/>
        <v>16</v>
      </c>
    </row>
    <row r="5140" spans="1:9" x14ac:dyDescent="0.35">
      <c r="A5140" s="321">
        <f t="shared" si="453"/>
        <v>42217.666666654288</v>
      </c>
      <c r="B5140" s="303"/>
      <c r="C5140" s="303">
        <v>5105</v>
      </c>
      <c r="D5140" s="304">
        <f>INDEX(Method_calculation!$J$161:$L$184,Output_interface!I5140,Output_interface!H5140)</f>
        <v>0</v>
      </c>
      <c r="E5140" s="304">
        <f>INDEX(Method_calculation!$J$194:$L$217,Output_interface!I5140,Output_interface!H5140)</f>
        <v>0</v>
      </c>
      <c r="G5140" s="1">
        <f>VLOOKUP(A5140+1/48,Interface!$B$118:$D$483,3)</f>
        <v>6</v>
      </c>
      <c r="H5140" s="1">
        <f t="shared" si="450"/>
        <v>2</v>
      </c>
      <c r="I5140" s="1">
        <f t="shared" si="449"/>
        <v>17</v>
      </c>
    </row>
    <row r="5141" spans="1:9" x14ac:dyDescent="0.35">
      <c r="A5141" s="321">
        <f t="shared" si="453"/>
        <v>42217.708333320952</v>
      </c>
      <c r="B5141" s="303"/>
      <c r="C5141" s="303">
        <v>5106</v>
      </c>
      <c r="D5141" s="304">
        <f>INDEX(Method_calculation!$J$161:$L$184,Output_interface!I5141,Output_interface!H5141)</f>
        <v>0</v>
      </c>
      <c r="E5141" s="304">
        <f>INDEX(Method_calculation!$J$194:$L$217,Output_interface!I5141,Output_interface!H5141)</f>
        <v>0</v>
      </c>
      <c r="G5141" s="1">
        <f>VLOOKUP(A5141+1/48,Interface!$B$118:$D$483,3)</f>
        <v>6</v>
      </c>
      <c r="H5141" s="1">
        <f t="shared" si="450"/>
        <v>2</v>
      </c>
      <c r="I5141" s="1">
        <f t="shared" si="449"/>
        <v>18</v>
      </c>
    </row>
    <row r="5142" spans="1:9" x14ac:dyDescent="0.35">
      <c r="A5142" s="321">
        <f t="shared" si="453"/>
        <v>42217.749999987616</v>
      </c>
      <c r="B5142" s="303"/>
      <c r="C5142" s="303">
        <v>5107</v>
      </c>
      <c r="D5142" s="304">
        <f>INDEX(Method_calculation!$J$161:$L$184,Output_interface!I5142,Output_interface!H5142)</f>
        <v>0</v>
      </c>
      <c r="E5142" s="304">
        <f>INDEX(Method_calculation!$J$194:$L$217,Output_interface!I5142,Output_interface!H5142)</f>
        <v>0</v>
      </c>
      <c r="G5142" s="1">
        <f>VLOOKUP(A5142+1/48,Interface!$B$118:$D$483,3)</f>
        <v>6</v>
      </c>
      <c r="H5142" s="1">
        <f t="shared" si="450"/>
        <v>2</v>
      </c>
      <c r="I5142" s="1">
        <f t="shared" si="449"/>
        <v>19</v>
      </c>
    </row>
    <row r="5143" spans="1:9" x14ac:dyDescent="0.35">
      <c r="A5143" s="321">
        <f t="shared" si="453"/>
        <v>42217.791666654281</v>
      </c>
      <c r="B5143" s="303"/>
      <c r="C5143" s="303">
        <v>5108</v>
      </c>
      <c r="D5143" s="304">
        <f>INDEX(Method_calculation!$J$161:$L$184,Output_interface!I5143,Output_interface!H5143)</f>
        <v>0</v>
      </c>
      <c r="E5143" s="304">
        <f>INDEX(Method_calculation!$J$194:$L$217,Output_interface!I5143,Output_interface!H5143)</f>
        <v>0</v>
      </c>
      <c r="G5143" s="1">
        <f>VLOOKUP(A5143+1/48,Interface!$B$118:$D$483,3)</f>
        <v>6</v>
      </c>
      <c r="H5143" s="1">
        <f t="shared" si="450"/>
        <v>2</v>
      </c>
      <c r="I5143" s="1">
        <f t="shared" si="449"/>
        <v>20</v>
      </c>
    </row>
    <row r="5144" spans="1:9" x14ac:dyDescent="0.35">
      <c r="A5144" s="321">
        <f t="shared" si="453"/>
        <v>42217.833333320945</v>
      </c>
      <c r="B5144" s="303"/>
      <c r="C5144" s="303">
        <v>5109</v>
      </c>
      <c r="D5144" s="304">
        <f>INDEX(Method_calculation!$J$161:$L$184,Output_interface!I5144,Output_interface!H5144)</f>
        <v>0</v>
      </c>
      <c r="E5144" s="304">
        <f>INDEX(Method_calculation!$J$194:$L$217,Output_interface!I5144,Output_interface!H5144)</f>
        <v>0</v>
      </c>
      <c r="G5144" s="1">
        <f>VLOOKUP(A5144+1/48,Interface!$B$118:$D$483,3)</f>
        <v>6</v>
      </c>
      <c r="H5144" s="1">
        <f t="shared" si="450"/>
        <v>2</v>
      </c>
      <c r="I5144" s="1">
        <f t="shared" si="449"/>
        <v>21</v>
      </c>
    </row>
    <row r="5145" spans="1:9" x14ac:dyDescent="0.35">
      <c r="A5145" s="321">
        <f t="shared" si="453"/>
        <v>42217.874999987609</v>
      </c>
      <c r="B5145" s="303"/>
      <c r="C5145" s="303">
        <v>5110</v>
      </c>
      <c r="D5145" s="304">
        <f>INDEX(Method_calculation!$J$161:$L$184,Output_interface!I5145,Output_interface!H5145)</f>
        <v>0</v>
      </c>
      <c r="E5145" s="304">
        <f>INDEX(Method_calculation!$J$194:$L$217,Output_interface!I5145,Output_interface!H5145)</f>
        <v>0</v>
      </c>
      <c r="G5145" s="1">
        <f>VLOOKUP(A5145+1/48,Interface!$B$118:$D$483,3)</f>
        <v>6</v>
      </c>
      <c r="H5145" s="1">
        <f t="shared" si="450"/>
        <v>2</v>
      </c>
      <c r="I5145" s="1">
        <f t="shared" si="449"/>
        <v>22</v>
      </c>
    </row>
    <row r="5146" spans="1:9" x14ac:dyDescent="0.35">
      <c r="A5146" s="321">
        <f t="shared" si="453"/>
        <v>42217.916666654273</v>
      </c>
      <c r="B5146" s="303"/>
      <c r="C5146" s="303">
        <v>5111</v>
      </c>
      <c r="D5146" s="304">
        <f>INDEX(Method_calculation!$J$161:$L$184,Output_interface!I5146,Output_interface!H5146)</f>
        <v>0</v>
      </c>
      <c r="E5146" s="304">
        <f>INDEX(Method_calculation!$J$194:$L$217,Output_interface!I5146,Output_interface!H5146)</f>
        <v>0</v>
      </c>
      <c r="G5146" s="1">
        <f>VLOOKUP(A5146+1/48,Interface!$B$118:$D$483,3)</f>
        <v>6</v>
      </c>
      <c r="H5146" s="1">
        <f t="shared" si="450"/>
        <v>2</v>
      </c>
      <c r="I5146" s="1">
        <f t="shared" si="449"/>
        <v>23</v>
      </c>
    </row>
    <row r="5147" spans="1:9" x14ac:dyDescent="0.35">
      <c r="A5147" s="322">
        <f t="shared" si="453"/>
        <v>42217.958333320938</v>
      </c>
      <c r="B5147" s="306"/>
      <c r="C5147" s="306">
        <v>5112</v>
      </c>
      <c r="D5147" s="307">
        <f>INDEX(Method_calculation!$J$161:$L$184,Output_interface!I5147,Output_interface!H5147)</f>
        <v>0</v>
      </c>
      <c r="E5147" s="307">
        <f>INDEX(Method_calculation!$J$194:$L$217,Output_interface!I5147,Output_interface!H5147)</f>
        <v>0</v>
      </c>
      <c r="G5147" s="1">
        <f>VLOOKUP(A5147+1/48,Interface!$B$118:$D$483,3)</f>
        <v>6</v>
      </c>
      <c r="H5147" s="1">
        <f t="shared" si="450"/>
        <v>2</v>
      </c>
      <c r="I5147" s="1">
        <f t="shared" si="449"/>
        <v>24</v>
      </c>
    </row>
    <row r="5148" spans="1:9" x14ac:dyDescent="0.35">
      <c r="A5148" s="299">
        <f t="shared" si="453"/>
        <v>42217.999999987602</v>
      </c>
      <c r="B5148" s="300" t="str">
        <f t="shared" ref="B5148" si="454">INDEX($H$27:$H$29,H5148)</f>
        <v>Holiday</v>
      </c>
      <c r="C5148" s="300">
        <v>5113</v>
      </c>
      <c r="D5148" s="301">
        <f>INDEX(Method_calculation!$J$161:$L$184,Output_interface!I5148,Output_interface!H5148)</f>
        <v>0</v>
      </c>
      <c r="E5148" s="301">
        <f>INDEX(Method_calculation!$J$194:$L$217,Output_interface!I5148,Output_interface!H5148)</f>
        <v>0</v>
      </c>
      <c r="G5148" s="1">
        <f>VLOOKUP(A5148+1/48,Interface!$B$118:$D$483,3)</f>
        <v>7</v>
      </c>
      <c r="H5148" s="1">
        <f t="shared" si="450"/>
        <v>3</v>
      </c>
      <c r="I5148" s="1">
        <f t="shared" si="449"/>
        <v>1</v>
      </c>
    </row>
    <row r="5149" spans="1:9" x14ac:dyDescent="0.35">
      <c r="A5149" s="321">
        <f t="shared" si="453"/>
        <v>42218.041666654266</v>
      </c>
      <c r="B5149" s="303"/>
      <c r="C5149" s="303">
        <v>5114</v>
      </c>
      <c r="D5149" s="304">
        <f>INDEX(Method_calculation!$J$161:$L$184,Output_interface!I5149,Output_interface!H5149)</f>
        <v>0</v>
      </c>
      <c r="E5149" s="304">
        <f>INDEX(Method_calculation!$J$194:$L$217,Output_interface!I5149,Output_interface!H5149)</f>
        <v>0</v>
      </c>
      <c r="G5149" s="1">
        <f>VLOOKUP(A5149+1/48,Interface!$B$118:$D$483,3)</f>
        <v>7</v>
      </c>
      <c r="H5149" s="1">
        <f t="shared" si="450"/>
        <v>3</v>
      </c>
      <c r="I5149" s="1">
        <f t="shared" si="449"/>
        <v>2</v>
      </c>
    </row>
    <row r="5150" spans="1:9" x14ac:dyDescent="0.35">
      <c r="A5150" s="321">
        <f t="shared" si="453"/>
        <v>42218.08333332093</v>
      </c>
      <c r="B5150" s="303"/>
      <c r="C5150" s="303">
        <v>5115</v>
      </c>
      <c r="D5150" s="304">
        <f>INDEX(Method_calculation!$J$161:$L$184,Output_interface!I5150,Output_interface!H5150)</f>
        <v>0</v>
      </c>
      <c r="E5150" s="304">
        <f>INDEX(Method_calculation!$J$194:$L$217,Output_interface!I5150,Output_interface!H5150)</f>
        <v>0</v>
      </c>
      <c r="G5150" s="1">
        <f>VLOOKUP(A5150+1/48,Interface!$B$118:$D$483,3)</f>
        <v>7</v>
      </c>
      <c r="H5150" s="1">
        <f t="shared" si="450"/>
        <v>3</v>
      </c>
      <c r="I5150" s="1">
        <f t="shared" si="449"/>
        <v>3</v>
      </c>
    </row>
    <row r="5151" spans="1:9" x14ac:dyDescent="0.35">
      <c r="A5151" s="321">
        <f t="shared" si="453"/>
        <v>42218.124999987594</v>
      </c>
      <c r="B5151" s="303"/>
      <c r="C5151" s="303">
        <v>5116</v>
      </c>
      <c r="D5151" s="304">
        <f>INDEX(Method_calculation!$J$161:$L$184,Output_interface!I5151,Output_interface!H5151)</f>
        <v>0</v>
      </c>
      <c r="E5151" s="304">
        <f>INDEX(Method_calculation!$J$194:$L$217,Output_interface!I5151,Output_interface!H5151)</f>
        <v>0</v>
      </c>
      <c r="G5151" s="1">
        <f>VLOOKUP(A5151+1/48,Interface!$B$118:$D$483,3)</f>
        <v>7</v>
      </c>
      <c r="H5151" s="1">
        <f t="shared" si="450"/>
        <v>3</v>
      </c>
      <c r="I5151" s="1">
        <f t="shared" si="449"/>
        <v>4</v>
      </c>
    </row>
    <row r="5152" spans="1:9" x14ac:dyDescent="0.35">
      <c r="A5152" s="321">
        <f t="shared" si="453"/>
        <v>42218.166666654259</v>
      </c>
      <c r="B5152" s="303"/>
      <c r="C5152" s="303">
        <v>5117</v>
      </c>
      <c r="D5152" s="304">
        <f>INDEX(Method_calculation!$J$161:$L$184,Output_interface!I5152,Output_interface!H5152)</f>
        <v>0</v>
      </c>
      <c r="E5152" s="304">
        <f>INDEX(Method_calculation!$J$194:$L$217,Output_interface!I5152,Output_interface!H5152)</f>
        <v>0</v>
      </c>
      <c r="G5152" s="1">
        <f>VLOOKUP(A5152+1/48,Interface!$B$118:$D$483,3)</f>
        <v>7</v>
      </c>
      <c r="H5152" s="1">
        <f t="shared" si="450"/>
        <v>3</v>
      </c>
      <c r="I5152" s="1">
        <f t="shared" si="449"/>
        <v>5</v>
      </c>
    </row>
    <row r="5153" spans="1:9" x14ac:dyDescent="0.35">
      <c r="A5153" s="321">
        <f t="shared" si="453"/>
        <v>42218.208333320923</v>
      </c>
      <c r="B5153" s="303"/>
      <c r="C5153" s="303">
        <v>5118</v>
      </c>
      <c r="D5153" s="304">
        <f>INDEX(Method_calculation!$J$161:$L$184,Output_interface!I5153,Output_interface!H5153)</f>
        <v>0</v>
      </c>
      <c r="E5153" s="304">
        <f>INDEX(Method_calculation!$J$194:$L$217,Output_interface!I5153,Output_interface!H5153)</f>
        <v>0</v>
      </c>
      <c r="G5153" s="1">
        <f>VLOOKUP(A5153+1/48,Interface!$B$118:$D$483,3)</f>
        <v>7</v>
      </c>
      <c r="H5153" s="1">
        <f t="shared" si="450"/>
        <v>3</v>
      </c>
      <c r="I5153" s="1">
        <f t="shared" si="449"/>
        <v>6</v>
      </c>
    </row>
    <row r="5154" spans="1:9" x14ac:dyDescent="0.35">
      <c r="A5154" s="321">
        <f t="shared" si="453"/>
        <v>42218.249999987587</v>
      </c>
      <c r="B5154" s="303"/>
      <c r="C5154" s="303">
        <v>5119</v>
      </c>
      <c r="D5154" s="304">
        <f>INDEX(Method_calculation!$J$161:$L$184,Output_interface!I5154,Output_interface!H5154)</f>
        <v>0</v>
      </c>
      <c r="E5154" s="304">
        <f>INDEX(Method_calculation!$J$194:$L$217,Output_interface!I5154,Output_interface!H5154)</f>
        <v>0</v>
      </c>
      <c r="G5154" s="1">
        <f>VLOOKUP(A5154+1/48,Interface!$B$118:$D$483,3)</f>
        <v>7</v>
      </c>
      <c r="H5154" s="1">
        <f t="shared" si="450"/>
        <v>3</v>
      </c>
      <c r="I5154" s="1">
        <f t="shared" si="449"/>
        <v>7</v>
      </c>
    </row>
    <row r="5155" spans="1:9" x14ac:dyDescent="0.35">
      <c r="A5155" s="321">
        <f t="shared" si="453"/>
        <v>42218.291666654251</v>
      </c>
      <c r="B5155" s="303"/>
      <c r="C5155" s="303">
        <v>5120</v>
      </c>
      <c r="D5155" s="304">
        <f>INDEX(Method_calculation!$J$161:$L$184,Output_interface!I5155,Output_interface!H5155)</f>
        <v>0</v>
      </c>
      <c r="E5155" s="304">
        <f>INDEX(Method_calculation!$J$194:$L$217,Output_interface!I5155,Output_interface!H5155)</f>
        <v>0</v>
      </c>
      <c r="G5155" s="1">
        <f>VLOOKUP(A5155+1/48,Interface!$B$118:$D$483,3)</f>
        <v>7</v>
      </c>
      <c r="H5155" s="1">
        <f t="shared" si="450"/>
        <v>3</v>
      </c>
      <c r="I5155" s="1">
        <f t="shared" si="449"/>
        <v>8</v>
      </c>
    </row>
    <row r="5156" spans="1:9" x14ac:dyDescent="0.35">
      <c r="A5156" s="321">
        <f t="shared" si="453"/>
        <v>42218.333333320916</v>
      </c>
      <c r="B5156" s="303"/>
      <c r="C5156" s="303">
        <v>5121</v>
      </c>
      <c r="D5156" s="304">
        <f>INDEX(Method_calculation!$J$161:$L$184,Output_interface!I5156,Output_interface!H5156)</f>
        <v>0</v>
      </c>
      <c r="E5156" s="304">
        <f>INDEX(Method_calculation!$J$194:$L$217,Output_interface!I5156,Output_interface!H5156)</f>
        <v>0</v>
      </c>
      <c r="G5156" s="1">
        <f>VLOOKUP(A5156+1/48,Interface!$B$118:$D$483,3)</f>
        <v>7</v>
      </c>
      <c r="H5156" s="1">
        <f t="shared" si="450"/>
        <v>3</v>
      </c>
      <c r="I5156" s="1">
        <f t="shared" ref="I5156:I5219" si="455">MOD(C5156-1,24)+1</f>
        <v>9</v>
      </c>
    </row>
    <row r="5157" spans="1:9" x14ac:dyDescent="0.35">
      <c r="A5157" s="321">
        <f t="shared" si="453"/>
        <v>42218.37499998758</v>
      </c>
      <c r="B5157" s="303"/>
      <c r="C5157" s="303">
        <v>5122</v>
      </c>
      <c r="D5157" s="304">
        <f>INDEX(Method_calculation!$J$161:$L$184,Output_interface!I5157,Output_interface!H5157)</f>
        <v>0</v>
      </c>
      <c r="E5157" s="304">
        <f>INDEX(Method_calculation!$J$194:$L$217,Output_interface!I5157,Output_interface!H5157)</f>
        <v>0</v>
      </c>
      <c r="G5157" s="1">
        <f>VLOOKUP(A5157+1/48,Interface!$B$118:$D$483,3)</f>
        <v>7</v>
      </c>
      <c r="H5157" s="1">
        <f t="shared" ref="H5157:H5220" si="456">IF(G5157=7,3,IF(G5157=6,2,1))</f>
        <v>3</v>
      </c>
      <c r="I5157" s="1">
        <f t="shared" si="455"/>
        <v>10</v>
      </c>
    </row>
    <row r="5158" spans="1:9" x14ac:dyDescent="0.35">
      <c r="A5158" s="321">
        <f t="shared" si="453"/>
        <v>42218.416666654244</v>
      </c>
      <c r="B5158" s="303"/>
      <c r="C5158" s="303">
        <v>5123</v>
      </c>
      <c r="D5158" s="304">
        <f>INDEX(Method_calculation!$J$161:$L$184,Output_interface!I5158,Output_interface!H5158)</f>
        <v>0</v>
      </c>
      <c r="E5158" s="304">
        <f>INDEX(Method_calculation!$J$194:$L$217,Output_interface!I5158,Output_interface!H5158)</f>
        <v>0</v>
      </c>
      <c r="G5158" s="1">
        <f>VLOOKUP(A5158+1/48,Interface!$B$118:$D$483,3)</f>
        <v>7</v>
      </c>
      <c r="H5158" s="1">
        <f t="shared" si="456"/>
        <v>3</v>
      </c>
      <c r="I5158" s="1">
        <f t="shared" si="455"/>
        <v>11</v>
      </c>
    </row>
    <row r="5159" spans="1:9" x14ac:dyDescent="0.35">
      <c r="A5159" s="321">
        <f t="shared" si="453"/>
        <v>42218.458333320908</v>
      </c>
      <c r="B5159" s="303"/>
      <c r="C5159" s="303">
        <v>5124</v>
      </c>
      <c r="D5159" s="304">
        <f>INDEX(Method_calculation!$J$161:$L$184,Output_interface!I5159,Output_interface!H5159)</f>
        <v>0</v>
      </c>
      <c r="E5159" s="304">
        <f>INDEX(Method_calculation!$J$194:$L$217,Output_interface!I5159,Output_interface!H5159)</f>
        <v>0</v>
      </c>
      <c r="G5159" s="1">
        <f>VLOOKUP(A5159+1/48,Interface!$B$118:$D$483,3)</f>
        <v>7</v>
      </c>
      <c r="H5159" s="1">
        <f t="shared" si="456"/>
        <v>3</v>
      </c>
      <c r="I5159" s="1">
        <f t="shared" si="455"/>
        <v>12</v>
      </c>
    </row>
    <row r="5160" spans="1:9" x14ac:dyDescent="0.35">
      <c r="A5160" s="321">
        <f t="shared" si="453"/>
        <v>42218.499999987573</v>
      </c>
      <c r="B5160" s="303"/>
      <c r="C5160" s="303">
        <v>5125</v>
      </c>
      <c r="D5160" s="304">
        <f>INDEX(Method_calculation!$J$161:$L$184,Output_interface!I5160,Output_interface!H5160)</f>
        <v>0</v>
      </c>
      <c r="E5160" s="304">
        <f>INDEX(Method_calculation!$J$194:$L$217,Output_interface!I5160,Output_interface!H5160)</f>
        <v>0</v>
      </c>
      <c r="G5160" s="1">
        <f>VLOOKUP(A5160+1/48,Interface!$B$118:$D$483,3)</f>
        <v>7</v>
      </c>
      <c r="H5160" s="1">
        <f t="shared" si="456"/>
        <v>3</v>
      </c>
      <c r="I5160" s="1">
        <f t="shared" si="455"/>
        <v>13</v>
      </c>
    </row>
    <row r="5161" spans="1:9" x14ac:dyDescent="0.35">
      <c r="A5161" s="321">
        <f t="shared" si="453"/>
        <v>42218.541666654237</v>
      </c>
      <c r="B5161" s="303"/>
      <c r="C5161" s="303">
        <v>5126</v>
      </c>
      <c r="D5161" s="304">
        <f>INDEX(Method_calculation!$J$161:$L$184,Output_interface!I5161,Output_interface!H5161)</f>
        <v>0</v>
      </c>
      <c r="E5161" s="304">
        <f>INDEX(Method_calculation!$J$194:$L$217,Output_interface!I5161,Output_interface!H5161)</f>
        <v>0</v>
      </c>
      <c r="G5161" s="1">
        <f>VLOOKUP(A5161+1/48,Interface!$B$118:$D$483,3)</f>
        <v>7</v>
      </c>
      <c r="H5161" s="1">
        <f t="shared" si="456"/>
        <v>3</v>
      </c>
      <c r="I5161" s="1">
        <f t="shared" si="455"/>
        <v>14</v>
      </c>
    </row>
    <row r="5162" spans="1:9" x14ac:dyDescent="0.35">
      <c r="A5162" s="321">
        <f t="shared" si="453"/>
        <v>42218.583333320901</v>
      </c>
      <c r="B5162" s="303"/>
      <c r="C5162" s="303">
        <v>5127</v>
      </c>
      <c r="D5162" s="304">
        <f>INDEX(Method_calculation!$J$161:$L$184,Output_interface!I5162,Output_interface!H5162)</f>
        <v>0</v>
      </c>
      <c r="E5162" s="304">
        <f>INDEX(Method_calculation!$J$194:$L$217,Output_interface!I5162,Output_interface!H5162)</f>
        <v>0</v>
      </c>
      <c r="G5162" s="1">
        <f>VLOOKUP(A5162+1/48,Interface!$B$118:$D$483,3)</f>
        <v>7</v>
      </c>
      <c r="H5162" s="1">
        <f t="shared" si="456"/>
        <v>3</v>
      </c>
      <c r="I5162" s="1">
        <f t="shared" si="455"/>
        <v>15</v>
      </c>
    </row>
    <row r="5163" spans="1:9" x14ac:dyDescent="0.35">
      <c r="A5163" s="321">
        <f t="shared" si="453"/>
        <v>42218.624999987565</v>
      </c>
      <c r="B5163" s="303"/>
      <c r="C5163" s="303">
        <v>5128</v>
      </c>
      <c r="D5163" s="304">
        <f>INDEX(Method_calculation!$J$161:$L$184,Output_interface!I5163,Output_interface!H5163)</f>
        <v>0</v>
      </c>
      <c r="E5163" s="304">
        <f>INDEX(Method_calculation!$J$194:$L$217,Output_interface!I5163,Output_interface!H5163)</f>
        <v>0</v>
      </c>
      <c r="G5163" s="1">
        <f>VLOOKUP(A5163+1/48,Interface!$B$118:$D$483,3)</f>
        <v>7</v>
      </c>
      <c r="H5163" s="1">
        <f t="shared" si="456"/>
        <v>3</v>
      </c>
      <c r="I5163" s="1">
        <f t="shared" si="455"/>
        <v>16</v>
      </c>
    </row>
    <row r="5164" spans="1:9" x14ac:dyDescent="0.35">
      <c r="A5164" s="321">
        <f t="shared" si="453"/>
        <v>42218.66666665423</v>
      </c>
      <c r="B5164" s="303"/>
      <c r="C5164" s="303">
        <v>5129</v>
      </c>
      <c r="D5164" s="304">
        <f>INDEX(Method_calculation!$J$161:$L$184,Output_interface!I5164,Output_interface!H5164)</f>
        <v>0</v>
      </c>
      <c r="E5164" s="304">
        <f>INDEX(Method_calculation!$J$194:$L$217,Output_interface!I5164,Output_interface!H5164)</f>
        <v>0</v>
      </c>
      <c r="G5164" s="1">
        <f>VLOOKUP(A5164+1/48,Interface!$B$118:$D$483,3)</f>
        <v>7</v>
      </c>
      <c r="H5164" s="1">
        <f t="shared" si="456"/>
        <v>3</v>
      </c>
      <c r="I5164" s="1">
        <f t="shared" si="455"/>
        <v>17</v>
      </c>
    </row>
    <row r="5165" spans="1:9" x14ac:dyDescent="0.35">
      <c r="A5165" s="321">
        <f t="shared" si="453"/>
        <v>42218.708333320894</v>
      </c>
      <c r="B5165" s="303"/>
      <c r="C5165" s="303">
        <v>5130</v>
      </c>
      <c r="D5165" s="304">
        <f>INDEX(Method_calculation!$J$161:$L$184,Output_interface!I5165,Output_interface!H5165)</f>
        <v>0</v>
      </c>
      <c r="E5165" s="304">
        <f>INDEX(Method_calculation!$J$194:$L$217,Output_interface!I5165,Output_interface!H5165)</f>
        <v>0</v>
      </c>
      <c r="G5165" s="1">
        <f>VLOOKUP(A5165+1/48,Interface!$B$118:$D$483,3)</f>
        <v>7</v>
      </c>
      <c r="H5165" s="1">
        <f t="shared" si="456"/>
        <v>3</v>
      </c>
      <c r="I5165" s="1">
        <f t="shared" si="455"/>
        <v>18</v>
      </c>
    </row>
    <row r="5166" spans="1:9" x14ac:dyDescent="0.35">
      <c r="A5166" s="321">
        <f t="shared" si="453"/>
        <v>42218.749999987558</v>
      </c>
      <c r="B5166" s="303"/>
      <c r="C5166" s="303">
        <v>5131</v>
      </c>
      <c r="D5166" s="304">
        <f>INDEX(Method_calculation!$J$161:$L$184,Output_interface!I5166,Output_interface!H5166)</f>
        <v>0</v>
      </c>
      <c r="E5166" s="304">
        <f>INDEX(Method_calculation!$J$194:$L$217,Output_interface!I5166,Output_interface!H5166)</f>
        <v>0</v>
      </c>
      <c r="G5166" s="1">
        <f>VLOOKUP(A5166+1/48,Interface!$B$118:$D$483,3)</f>
        <v>7</v>
      </c>
      <c r="H5166" s="1">
        <f t="shared" si="456"/>
        <v>3</v>
      </c>
      <c r="I5166" s="1">
        <f t="shared" si="455"/>
        <v>19</v>
      </c>
    </row>
    <row r="5167" spans="1:9" x14ac:dyDescent="0.35">
      <c r="A5167" s="321">
        <f t="shared" si="453"/>
        <v>42218.791666654222</v>
      </c>
      <c r="B5167" s="303"/>
      <c r="C5167" s="303">
        <v>5132</v>
      </c>
      <c r="D5167" s="304">
        <f>INDEX(Method_calculation!$J$161:$L$184,Output_interface!I5167,Output_interface!H5167)</f>
        <v>0</v>
      </c>
      <c r="E5167" s="304">
        <f>INDEX(Method_calculation!$J$194:$L$217,Output_interface!I5167,Output_interface!H5167)</f>
        <v>0</v>
      </c>
      <c r="G5167" s="1">
        <f>VLOOKUP(A5167+1/48,Interface!$B$118:$D$483,3)</f>
        <v>7</v>
      </c>
      <c r="H5167" s="1">
        <f t="shared" si="456"/>
        <v>3</v>
      </c>
      <c r="I5167" s="1">
        <f t="shared" si="455"/>
        <v>20</v>
      </c>
    </row>
    <row r="5168" spans="1:9" x14ac:dyDescent="0.35">
      <c r="A5168" s="321">
        <f t="shared" si="453"/>
        <v>42218.833333320887</v>
      </c>
      <c r="B5168" s="303"/>
      <c r="C5168" s="303">
        <v>5133</v>
      </c>
      <c r="D5168" s="304">
        <f>INDEX(Method_calculation!$J$161:$L$184,Output_interface!I5168,Output_interface!H5168)</f>
        <v>0</v>
      </c>
      <c r="E5168" s="304">
        <f>INDEX(Method_calculation!$J$194:$L$217,Output_interface!I5168,Output_interface!H5168)</f>
        <v>0</v>
      </c>
      <c r="G5168" s="1">
        <f>VLOOKUP(A5168+1/48,Interface!$B$118:$D$483,3)</f>
        <v>7</v>
      </c>
      <c r="H5168" s="1">
        <f t="shared" si="456"/>
        <v>3</v>
      </c>
      <c r="I5168" s="1">
        <f t="shared" si="455"/>
        <v>21</v>
      </c>
    </row>
    <row r="5169" spans="1:9" x14ac:dyDescent="0.35">
      <c r="A5169" s="321">
        <f t="shared" si="453"/>
        <v>42218.874999987551</v>
      </c>
      <c r="B5169" s="303"/>
      <c r="C5169" s="303">
        <v>5134</v>
      </c>
      <c r="D5169" s="304">
        <f>INDEX(Method_calculation!$J$161:$L$184,Output_interface!I5169,Output_interface!H5169)</f>
        <v>0</v>
      </c>
      <c r="E5169" s="304">
        <f>INDEX(Method_calculation!$J$194:$L$217,Output_interface!I5169,Output_interface!H5169)</f>
        <v>0</v>
      </c>
      <c r="G5169" s="1">
        <f>VLOOKUP(A5169+1/48,Interface!$B$118:$D$483,3)</f>
        <v>7</v>
      </c>
      <c r="H5169" s="1">
        <f t="shared" si="456"/>
        <v>3</v>
      </c>
      <c r="I5169" s="1">
        <f t="shared" si="455"/>
        <v>22</v>
      </c>
    </row>
    <row r="5170" spans="1:9" x14ac:dyDescent="0.35">
      <c r="A5170" s="321">
        <f t="shared" si="453"/>
        <v>42218.916666654215</v>
      </c>
      <c r="B5170" s="303"/>
      <c r="C5170" s="303">
        <v>5135</v>
      </c>
      <c r="D5170" s="304">
        <f>INDEX(Method_calculation!$J$161:$L$184,Output_interface!I5170,Output_interface!H5170)</f>
        <v>0</v>
      </c>
      <c r="E5170" s="304">
        <f>INDEX(Method_calculation!$J$194:$L$217,Output_interface!I5170,Output_interface!H5170)</f>
        <v>0</v>
      </c>
      <c r="G5170" s="1">
        <f>VLOOKUP(A5170+1/48,Interface!$B$118:$D$483,3)</f>
        <v>7</v>
      </c>
      <c r="H5170" s="1">
        <f t="shared" si="456"/>
        <v>3</v>
      </c>
      <c r="I5170" s="1">
        <f t="shared" si="455"/>
        <v>23</v>
      </c>
    </row>
    <row r="5171" spans="1:9" x14ac:dyDescent="0.35">
      <c r="A5171" s="322">
        <f t="shared" si="453"/>
        <v>42218.958333320879</v>
      </c>
      <c r="B5171" s="306"/>
      <c r="C5171" s="306">
        <v>5136</v>
      </c>
      <c r="D5171" s="307">
        <f>INDEX(Method_calculation!$J$161:$L$184,Output_interface!I5171,Output_interface!H5171)</f>
        <v>0</v>
      </c>
      <c r="E5171" s="307">
        <f>INDEX(Method_calculation!$J$194:$L$217,Output_interface!I5171,Output_interface!H5171)</f>
        <v>0</v>
      </c>
      <c r="G5171" s="1">
        <f>VLOOKUP(A5171+1/48,Interface!$B$118:$D$483,3)</f>
        <v>7</v>
      </c>
      <c r="H5171" s="1">
        <f t="shared" si="456"/>
        <v>3</v>
      </c>
      <c r="I5171" s="1">
        <f t="shared" si="455"/>
        <v>24</v>
      </c>
    </row>
    <row r="5172" spans="1:9" x14ac:dyDescent="0.35">
      <c r="A5172" s="299">
        <f t="shared" si="453"/>
        <v>42218.999999987544</v>
      </c>
      <c r="B5172" s="300" t="str">
        <f t="shared" ref="B5172" si="457">INDEX($H$27:$H$29,H5172)</f>
        <v>Workday</v>
      </c>
      <c r="C5172" s="300">
        <v>5137</v>
      </c>
      <c r="D5172" s="301">
        <f>INDEX(Method_calculation!$J$161:$L$184,Output_interface!I5172,Output_interface!H5172)</f>
        <v>0</v>
      </c>
      <c r="E5172" s="301">
        <f>INDEX(Method_calculation!$J$194:$L$217,Output_interface!I5172,Output_interface!H5172)</f>
        <v>0</v>
      </c>
      <c r="G5172" s="1">
        <f>VLOOKUP(A5172+1/48,Interface!$B$118:$D$483,3)</f>
        <v>1</v>
      </c>
      <c r="H5172" s="1">
        <f t="shared" si="456"/>
        <v>1</v>
      </c>
      <c r="I5172" s="1">
        <f t="shared" si="455"/>
        <v>1</v>
      </c>
    </row>
    <row r="5173" spans="1:9" x14ac:dyDescent="0.35">
      <c r="A5173" s="321">
        <f t="shared" si="453"/>
        <v>42219.041666654208</v>
      </c>
      <c r="B5173" s="303"/>
      <c r="C5173" s="303">
        <v>5138</v>
      </c>
      <c r="D5173" s="304">
        <f>INDEX(Method_calculation!$J$161:$L$184,Output_interface!I5173,Output_interface!H5173)</f>
        <v>0</v>
      </c>
      <c r="E5173" s="304">
        <f>INDEX(Method_calculation!$J$194:$L$217,Output_interface!I5173,Output_interface!H5173)</f>
        <v>0</v>
      </c>
      <c r="G5173" s="1">
        <f>VLOOKUP(A5173+1/48,Interface!$B$118:$D$483,3)</f>
        <v>1</v>
      </c>
      <c r="H5173" s="1">
        <f t="shared" si="456"/>
        <v>1</v>
      </c>
      <c r="I5173" s="1">
        <f t="shared" si="455"/>
        <v>2</v>
      </c>
    </row>
    <row r="5174" spans="1:9" x14ac:dyDescent="0.35">
      <c r="A5174" s="321">
        <f t="shared" si="453"/>
        <v>42219.083333320872</v>
      </c>
      <c r="B5174" s="303"/>
      <c r="C5174" s="303">
        <v>5139</v>
      </c>
      <c r="D5174" s="304">
        <f>INDEX(Method_calculation!$J$161:$L$184,Output_interface!I5174,Output_interface!H5174)</f>
        <v>0</v>
      </c>
      <c r="E5174" s="304">
        <f>INDEX(Method_calculation!$J$194:$L$217,Output_interface!I5174,Output_interface!H5174)</f>
        <v>0</v>
      </c>
      <c r="G5174" s="1">
        <f>VLOOKUP(A5174+1/48,Interface!$B$118:$D$483,3)</f>
        <v>1</v>
      </c>
      <c r="H5174" s="1">
        <f t="shared" si="456"/>
        <v>1</v>
      </c>
      <c r="I5174" s="1">
        <f t="shared" si="455"/>
        <v>3</v>
      </c>
    </row>
    <row r="5175" spans="1:9" x14ac:dyDescent="0.35">
      <c r="A5175" s="321">
        <f t="shared" si="453"/>
        <v>42219.124999987536</v>
      </c>
      <c r="B5175" s="303"/>
      <c r="C5175" s="303">
        <v>5140</v>
      </c>
      <c r="D5175" s="304">
        <f>INDEX(Method_calculation!$J$161:$L$184,Output_interface!I5175,Output_interface!H5175)</f>
        <v>0</v>
      </c>
      <c r="E5175" s="304">
        <f>INDEX(Method_calculation!$J$194:$L$217,Output_interface!I5175,Output_interface!H5175)</f>
        <v>0</v>
      </c>
      <c r="G5175" s="1">
        <f>VLOOKUP(A5175+1/48,Interface!$B$118:$D$483,3)</f>
        <v>1</v>
      </c>
      <c r="H5175" s="1">
        <f t="shared" si="456"/>
        <v>1</v>
      </c>
      <c r="I5175" s="1">
        <f t="shared" si="455"/>
        <v>4</v>
      </c>
    </row>
    <row r="5176" spans="1:9" x14ac:dyDescent="0.35">
      <c r="A5176" s="321">
        <f t="shared" si="453"/>
        <v>42219.166666654201</v>
      </c>
      <c r="B5176" s="303"/>
      <c r="C5176" s="303">
        <v>5141</v>
      </c>
      <c r="D5176" s="304">
        <f>INDEX(Method_calculation!$J$161:$L$184,Output_interface!I5176,Output_interface!H5176)</f>
        <v>0</v>
      </c>
      <c r="E5176" s="304">
        <f>INDEX(Method_calculation!$J$194:$L$217,Output_interface!I5176,Output_interface!H5176)</f>
        <v>0</v>
      </c>
      <c r="G5176" s="1">
        <f>VLOOKUP(A5176+1/48,Interface!$B$118:$D$483,3)</f>
        <v>1</v>
      </c>
      <c r="H5176" s="1">
        <f t="shared" si="456"/>
        <v>1</v>
      </c>
      <c r="I5176" s="1">
        <f t="shared" si="455"/>
        <v>5</v>
      </c>
    </row>
    <row r="5177" spans="1:9" x14ac:dyDescent="0.35">
      <c r="A5177" s="321">
        <f t="shared" si="453"/>
        <v>42219.208333320865</v>
      </c>
      <c r="B5177" s="303"/>
      <c r="C5177" s="303">
        <v>5142</v>
      </c>
      <c r="D5177" s="304">
        <f>INDEX(Method_calculation!$J$161:$L$184,Output_interface!I5177,Output_interface!H5177)</f>
        <v>0</v>
      </c>
      <c r="E5177" s="304">
        <f>INDEX(Method_calculation!$J$194:$L$217,Output_interface!I5177,Output_interface!H5177)</f>
        <v>0</v>
      </c>
      <c r="G5177" s="1">
        <f>VLOOKUP(A5177+1/48,Interface!$B$118:$D$483,3)</f>
        <v>1</v>
      </c>
      <c r="H5177" s="1">
        <f t="shared" si="456"/>
        <v>1</v>
      </c>
      <c r="I5177" s="1">
        <f t="shared" si="455"/>
        <v>6</v>
      </c>
    </row>
    <row r="5178" spans="1:9" x14ac:dyDescent="0.35">
      <c r="A5178" s="321">
        <f t="shared" si="453"/>
        <v>42219.249999987529</v>
      </c>
      <c r="B5178" s="303"/>
      <c r="C5178" s="303">
        <v>5143</v>
      </c>
      <c r="D5178" s="304">
        <f>INDEX(Method_calculation!$J$161:$L$184,Output_interface!I5178,Output_interface!H5178)</f>
        <v>0</v>
      </c>
      <c r="E5178" s="304">
        <f>INDEX(Method_calculation!$J$194:$L$217,Output_interface!I5178,Output_interface!H5178)</f>
        <v>0</v>
      </c>
      <c r="G5178" s="1">
        <f>VLOOKUP(A5178+1/48,Interface!$B$118:$D$483,3)</f>
        <v>1</v>
      </c>
      <c r="H5178" s="1">
        <f t="shared" si="456"/>
        <v>1</v>
      </c>
      <c r="I5178" s="1">
        <f t="shared" si="455"/>
        <v>7</v>
      </c>
    </row>
    <row r="5179" spans="1:9" x14ac:dyDescent="0.35">
      <c r="A5179" s="321">
        <f t="shared" si="453"/>
        <v>42219.291666654193</v>
      </c>
      <c r="B5179" s="303"/>
      <c r="C5179" s="303">
        <v>5144</v>
      </c>
      <c r="D5179" s="304">
        <f>INDEX(Method_calculation!$J$161:$L$184,Output_interface!I5179,Output_interface!H5179)</f>
        <v>0</v>
      </c>
      <c r="E5179" s="304">
        <f>INDEX(Method_calculation!$J$194:$L$217,Output_interface!I5179,Output_interface!H5179)</f>
        <v>0</v>
      </c>
      <c r="G5179" s="1">
        <f>VLOOKUP(A5179+1/48,Interface!$B$118:$D$483,3)</f>
        <v>1</v>
      </c>
      <c r="H5179" s="1">
        <f t="shared" si="456"/>
        <v>1</v>
      </c>
      <c r="I5179" s="1">
        <f t="shared" si="455"/>
        <v>8</v>
      </c>
    </row>
    <row r="5180" spans="1:9" x14ac:dyDescent="0.35">
      <c r="A5180" s="321">
        <f t="shared" si="453"/>
        <v>42219.333333320857</v>
      </c>
      <c r="B5180" s="303"/>
      <c r="C5180" s="303">
        <v>5145</v>
      </c>
      <c r="D5180" s="304">
        <f>INDEX(Method_calculation!$J$161:$L$184,Output_interface!I5180,Output_interface!H5180)</f>
        <v>0</v>
      </c>
      <c r="E5180" s="304">
        <f>INDEX(Method_calculation!$J$194:$L$217,Output_interface!I5180,Output_interface!H5180)</f>
        <v>0</v>
      </c>
      <c r="G5180" s="1">
        <f>VLOOKUP(A5180+1/48,Interface!$B$118:$D$483,3)</f>
        <v>1</v>
      </c>
      <c r="H5180" s="1">
        <f t="shared" si="456"/>
        <v>1</v>
      </c>
      <c r="I5180" s="1">
        <f t="shared" si="455"/>
        <v>9</v>
      </c>
    </row>
    <row r="5181" spans="1:9" x14ac:dyDescent="0.35">
      <c r="A5181" s="321">
        <f t="shared" si="453"/>
        <v>42219.374999987522</v>
      </c>
      <c r="B5181" s="303"/>
      <c r="C5181" s="303">
        <v>5146</v>
      </c>
      <c r="D5181" s="304">
        <f>INDEX(Method_calculation!$J$161:$L$184,Output_interface!I5181,Output_interface!H5181)</f>
        <v>0</v>
      </c>
      <c r="E5181" s="304">
        <f>INDEX(Method_calculation!$J$194:$L$217,Output_interface!I5181,Output_interface!H5181)</f>
        <v>0</v>
      </c>
      <c r="G5181" s="1">
        <f>VLOOKUP(A5181+1/48,Interface!$B$118:$D$483,3)</f>
        <v>1</v>
      </c>
      <c r="H5181" s="1">
        <f t="shared" si="456"/>
        <v>1</v>
      </c>
      <c r="I5181" s="1">
        <f t="shared" si="455"/>
        <v>10</v>
      </c>
    </row>
    <row r="5182" spans="1:9" x14ac:dyDescent="0.35">
      <c r="A5182" s="321">
        <f t="shared" si="453"/>
        <v>42219.416666654186</v>
      </c>
      <c r="B5182" s="303"/>
      <c r="C5182" s="303">
        <v>5147</v>
      </c>
      <c r="D5182" s="304">
        <f>INDEX(Method_calculation!$J$161:$L$184,Output_interface!I5182,Output_interface!H5182)</f>
        <v>0</v>
      </c>
      <c r="E5182" s="304">
        <f>INDEX(Method_calculation!$J$194:$L$217,Output_interface!I5182,Output_interface!H5182)</f>
        <v>0</v>
      </c>
      <c r="G5182" s="1">
        <f>VLOOKUP(A5182+1/48,Interface!$B$118:$D$483,3)</f>
        <v>1</v>
      </c>
      <c r="H5182" s="1">
        <f t="shared" si="456"/>
        <v>1</v>
      </c>
      <c r="I5182" s="1">
        <f t="shared" si="455"/>
        <v>11</v>
      </c>
    </row>
    <row r="5183" spans="1:9" x14ac:dyDescent="0.35">
      <c r="A5183" s="321">
        <f t="shared" si="453"/>
        <v>42219.45833332085</v>
      </c>
      <c r="B5183" s="303"/>
      <c r="C5183" s="303">
        <v>5148</v>
      </c>
      <c r="D5183" s="304">
        <f>INDEX(Method_calculation!$J$161:$L$184,Output_interface!I5183,Output_interface!H5183)</f>
        <v>0</v>
      </c>
      <c r="E5183" s="304">
        <f>INDEX(Method_calculation!$J$194:$L$217,Output_interface!I5183,Output_interface!H5183)</f>
        <v>0</v>
      </c>
      <c r="G5183" s="1">
        <f>VLOOKUP(A5183+1/48,Interface!$B$118:$D$483,3)</f>
        <v>1</v>
      </c>
      <c r="H5183" s="1">
        <f t="shared" si="456"/>
        <v>1</v>
      </c>
      <c r="I5183" s="1">
        <f t="shared" si="455"/>
        <v>12</v>
      </c>
    </row>
    <row r="5184" spans="1:9" x14ac:dyDescent="0.35">
      <c r="A5184" s="321">
        <f t="shared" si="453"/>
        <v>42219.499999987514</v>
      </c>
      <c r="B5184" s="303"/>
      <c r="C5184" s="303">
        <v>5149</v>
      </c>
      <c r="D5184" s="304">
        <f>INDEX(Method_calculation!$J$161:$L$184,Output_interface!I5184,Output_interface!H5184)</f>
        <v>0</v>
      </c>
      <c r="E5184" s="304">
        <f>INDEX(Method_calculation!$J$194:$L$217,Output_interface!I5184,Output_interface!H5184)</f>
        <v>0</v>
      </c>
      <c r="G5184" s="1">
        <f>VLOOKUP(A5184+1/48,Interface!$B$118:$D$483,3)</f>
        <v>1</v>
      </c>
      <c r="H5184" s="1">
        <f t="shared" si="456"/>
        <v>1</v>
      </c>
      <c r="I5184" s="1">
        <f t="shared" si="455"/>
        <v>13</v>
      </c>
    </row>
    <row r="5185" spans="1:9" x14ac:dyDescent="0.35">
      <c r="A5185" s="321">
        <f t="shared" si="453"/>
        <v>42219.541666654179</v>
      </c>
      <c r="B5185" s="303"/>
      <c r="C5185" s="303">
        <v>5150</v>
      </c>
      <c r="D5185" s="304">
        <f>INDEX(Method_calculation!$J$161:$L$184,Output_interface!I5185,Output_interface!H5185)</f>
        <v>0</v>
      </c>
      <c r="E5185" s="304">
        <f>INDEX(Method_calculation!$J$194:$L$217,Output_interface!I5185,Output_interface!H5185)</f>
        <v>0</v>
      </c>
      <c r="G5185" s="1">
        <f>VLOOKUP(A5185+1/48,Interface!$B$118:$D$483,3)</f>
        <v>1</v>
      </c>
      <c r="H5185" s="1">
        <f t="shared" si="456"/>
        <v>1</v>
      </c>
      <c r="I5185" s="1">
        <f t="shared" si="455"/>
        <v>14</v>
      </c>
    </row>
    <row r="5186" spans="1:9" x14ac:dyDescent="0.35">
      <c r="A5186" s="321">
        <f t="shared" si="453"/>
        <v>42219.583333320843</v>
      </c>
      <c r="B5186" s="303"/>
      <c r="C5186" s="303">
        <v>5151</v>
      </c>
      <c r="D5186" s="304">
        <f>INDEX(Method_calculation!$J$161:$L$184,Output_interface!I5186,Output_interface!H5186)</f>
        <v>0</v>
      </c>
      <c r="E5186" s="304">
        <f>INDEX(Method_calculation!$J$194:$L$217,Output_interface!I5186,Output_interface!H5186)</f>
        <v>0</v>
      </c>
      <c r="G5186" s="1">
        <f>VLOOKUP(A5186+1/48,Interface!$B$118:$D$483,3)</f>
        <v>1</v>
      </c>
      <c r="H5186" s="1">
        <f t="shared" si="456"/>
        <v>1</v>
      </c>
      <c r="I5186" s="1">
        <f t="shared" si="455"/>
        <v>15</v>
      </c>
    </row>
    <row r="5187" spans="1:9" x14ac:dyDescent="0.35">
      <c r="A5187" s="321">
        <f t="shared" si="453"/>
        <v>42219.624999987507</v>
      </c>
      <c r="B5187" s="303"/>
      <c r="C5187" s="303">
        <v>5152</v>
      </c>
      <c r="D5187" s="304">
        <f>INDEX(Method_calculation!$J$161:$L$184,Output_interface!I5187,Output_interface!H5187)</f>
        <v>0</v>
      </c>
      <c r="E5187" s="304">
        <f>INDEX(Method_calculation!$J$194:$L$217,Output_interface!I5187,Output_interface!H5187)</f>
        <v>0</v>
      </c>
      <c r="G5187" s="1">
        <f>VLOOKUP(A5187+1/48,Interface!$B$118:$D$483,3)</f>
        <v>1</v>
      </c>
      <c r="H5187" s="1">
        <f t="shared" si="456"/>
        <v>1</v>
      </c>
      <c r="I5187" s="1">
        <f t="shared" si="455"/>
        <v>16</v>
      </c>
    </row>
    <row r="5188" spans="1:9" x14ac:dyDescent="0.35">
      <c r="A5188" s="321">
        <f t="shared" si="453"/>
        <v>42219.666666654171</v>
      </c>
      <c r="B5188" s="303"/>
      <c r="C5188" s="303">
        <v>5153</v>
      </c>
      <c r="D5188" s="304">
        <f>INDEX(Method_calculation!$J$161:$L$184,Output_interface!I5188,Output_interface!H5188)</f>
        <v>0</v>
      </c>
      <c r="E5188" s="304">
        <f>INDEX(Method_calculation!$J$194:$L$217,Output_interface!I5188,Output_interface!H5188)</f>
        <v>0</v>
      </c>
      <c r="G5188" s="1">
        <f>VLOOKUP(A5188+1/48,Interface!$B$118:$D$483,3)</f>
        <v>1</v>
      </c>
      <c r="H5188" s="1">
        <f t="shared" si="456"/>
        <v>1</v>
      </c>
      <c r="I5188" s="1">
        <f t="shared" si="455"/>
        <v>17</v>
      </c>
    </row>
    <row r="5189" spans="1:9" x14ac:dyDescent="0.35">
      <c r="A5189" s="321">
        <f t="shared" si="453"/>
        <v>42219.708333320836</v>
      </c>
      <c r="B5189" s="303"/>
      <c r="C5189" s="303">
        <v>5154</v>
      </c>
      <c r="D5189" s="304">
        <f>INDEX(Method_calculation!$J$161:$L$184,Output_interface!I5189,Output_interface!H5189)</f>
        <v>0</v>
      </c>
      <c r="E5189" s="304">
        <f>INDEX(Method_calculation!$J$194:$L$217,Output_interface!I5189,Output_interface!H5189)</f>
        <v>0</v>
      </c>
      <c r="G5189" s="1">
        <f>VLOOKUP(A5189+1/48,Interface!$B$118:$D$483,3)</f>
        <v>1</v>
      </c>
      <c r="H5189" s="1">
        <f t="shared" si="456"/>
        <v>1</v>
      </c>
      <c r="I5189" s="1">
        <f t="shared" si="455"/>
        <v>18</v>
      </c>
    </row>
    <row r="5190" spans="1:9" x14ac:dyDescent="0.35">
      <c r="A5190" s="321">
        <f t="shared" si="453"/>
        <v>42219.7499999875</v>
      </c>
      <c r="B5190" s="303"/>
      <c r="C5190" s="303">
        <v>5155</v>
      </c>
      <c r="D5190" s="304">
        <f>INDEX(Method_calculation!$J$161:$L$184,Output_interface!I5190,Output_interface!H5190)</f>
        <v>0</v>
      </c>
      <c r="E5190" s="304">
        <f>INDEX(Method_calculation!$J$194:$L$217,Output_interface!I5190,Output_interface!H5190)</f>
        <v>0</v>
      </c>
      <c r="G5190" s="1">
        <f>VLOOKUP(A5190+1/48,Interface!$B$118:$D$483,3)</f>
        <v>1</v>
      </c>
      <c r="H5190" s="1">
        <f t="shared" si="456"/>
        <v>1</v>
      </c>
      <c r="I5190" s="1">
        <f t="shared" si="455"/>
        <v>19</v>
      </c>
    </row>
    <row r="5191" spans="1:9" x14ac:dyDescent="0.35">
      <c r="A5191" s="321">
        <f t="shared" si="453"/>
        <v>42219.791666654164</v>
      </c>
      <c r="B5191" s="303"/>
      <c r="C5191" s="303">
        <v>5156</v>
      </c>
      <c r="D5191" s="304">
        <f>INDEX(Method_calculation!$J$161:$L$184,Output_interface!I5191,Output_interface!H5191)</f>
        <v>0</v>
      </c>
      <c r="E5191" s="304">
        <f>INDEX(Method_calculation!$J$194:$L$217,Output_interface!I5191,Output_interface!H5191)</f>
        <v>0</v>
      </c>
      <c r="G5191" s="1">
        <f>VLOOKUP(A5191+1/48,Interface!$B$118:$D$483,3)</f>
        <v>1</v>
      </c>
      <c r="H5191" s="1">
        <f t="shared" si="456"/>
        <v>1</v>
      </c>
      <c r="I5191" s="1">
        <f t="shared" si="455"/>
        <v>20</v>
      </c>
    </row>
    <row r="5192" spans="1:9" x14ac:dyDescent="0.35">
      <c r="A5192" s="321">
        <f t="shared" si="453"/>
        <v>42219.833333320828</v>
      </c>
      <c r="B5192" s="303"/>
      <c r="C5192" s="303">
        <v>5157</v>
      </c>
      <c r="D5192" s="304">
        <f>INDEX(Method_calculation!$J$161:$L$184,Output_interface!I5192,Output_interface!H5192)</f>
        <v>0</v>
      </c>
      <c r="E5192" s="304">
        <f>INDEX(Method_calculation!$J$194:$L$217,Output_interface!I5192,Output_interface!H5192)</f>
        <v>0</v>
      </c>
      <c r="G5192" s="1">
        <f>VLOOKUP(A5192+1/48,Interface!$B$118:$D$483,3)</f>
        <v>1</v>
      </c>
      <c r="H5192" s="1">
        <f t="shared" si="456"/>
        <v>1</v>
      </c>
      <c r="I5192" s="1">
        <f t="shared" si="455"/>
        <v>21</v>
      </c>
    </row>
    <row r="5193" spans="1:9" x14ac:dyDescent="0.35">
      <c r="A5193" s="321">
        <f t="shared" si="453"/>
        <v>42219.874999987493</v>
      </c>
      <c r="B5193" s="303"/>
      <c r="C5193" s="303">
        <v>5158</v>
      </c>
      <c r="D5193" s="304">
        <f>INDEX(Method_calculation!$J$161:$L$184,Output_interface!I5193,Output_interface!H5193)</f>
        <v>0</v>
      </c>
      <c r="E5193" s="304">
        <f>INDEX(Method_calculation!$J$194:$L$217,Output_interface!I5193,Output_interface!H5193)</f>
        <v>0</v>
      </c>
      <c r="G5193" s="1">
        <f>VLOOKUP(A5193+1/48,Interface!$B$118:$D$483,3)</f>
        <v>1</v>
      </c>
      <c r="H5193" s="1">
        <f t="shared" si="456"/>
        <v>1</v>
      </c>
      <c r="I5193" s="1">
        <f t="shared" si="455"/>
        <v>22</v>
      </c>
    </row>
    <row r="5194" spans="1:9" x14ac:dyDescent="0.35">
      <c r="A5194" s="321">
        <f t="shared" si="453"/>
        <v>42219.916666654157</v>
      </c>
      <c r="B5194" s="303"/>
      <c r="C5194" s="303">
        <v>5159</v>
      </c>
      <c r="D5194" s="304">
        <f>INDEX(Method_calculation!$J$161:$L$184,Output_interface!I5194,Output_interface!H5194)</f>
        <v>0</v>
      </c>
      <c r="E5194" s="304">
        <f>INDEX(Method_calculation!$J$194:$L$217,Output_interface!I5194,Output_interface!H5194)</f>
        <v>0</v>
      </c>
      <c r="G5194" s="1">
        <f>VLOOKUP(A5194+1/48,Interface!$B$118:$D$483,3)</f>
        <v>1</v>
      </c>
      <c r="H5194" s="1">
        <f t="shared" si="456"/>
        <v>1</v>
      </c>
      <c r="I5194" s="1">
        <f t="shared" si="455"/>
        <v>23</v>
      </c>
    </row>
    <row r="5195" spans="1:9" x14ac:dyDescent="0.35">
      <c r="A5195" s="322">
        <f t="shared" si="453"/>
        <v>42219.958333320821</v>
      </c>
      <c r="B5195" s="306"/>
      <c r="C5195" s="306">
        <v>5160</v>
      </c>
      <c r="D5195" s="307">
        <f>INDEX(Method_calculation!$J$161:$L$184,Output_interface!I5195,Output_interface!H5195)</f>
        <v>0</v>
      </c>
      <c r="E5195" s="307">
        <f>INDEX(Method_calculation!$J$194:$L$217,Output_interface!I5195,Output_interface!H5195)</f>
        <v>0</v>
      </c>
      <c r="G5195" s="1">
        <f>VLOOKUP(A5195+1/48,Interface!$B$118:$D$483,3)</f>
        <v>1</v>
      </c>
      <c r="H5195" s="1">
        <f t="shared" si="456"/>
        <v>1</v>
      </c>
      <c r="I5195" s="1">
        <f t="shared" si="455"/>
        <v>24</v>
      </c>
    </row>
    <row r="5196" spans="1:9" x14ac:dyDescent="0.35">
      <c r="A5196" s="299">
        <f t="shared" si="453"/>
        <v>42219.999999987485</v>
      </c>
      <c r="B5196" s="300" t="str">
        <f t="shared" ref="B5196" si="458">INDEX($H$27:$H$29,H5196)</f>
        <v>Workday</v>
      </c>
      <c r="C5196" s="300">
        <v>5161</v>
      </c>
      <c r="D5196" s="301">
        <f>INDEX(Method_calculation!$J$161:$L$184,Output_interface!I5196,Output_interface!H5196)</f>
        <v>0</v>
      </c>
      <c r="E5196" s="301">
        <f>INDEX(Method_calculation!$J$194:$L$217,Output_interface!I5196,Output_interface!H5196)</f>
        <v>0</v>
      </c>
      <c r="G5196" s="1">
        <f>VLOOKUP(A5196+1/48,Interface!$B$118:$D$483,3)</f>
        <v>2</v>
      </c>
      <c r="H5196" s="1">
        <f t="shared" si="456"/>
        <v>1</v>
      </c>
      <c r="I5196" s="1">
        <f t="shared" si="455"/>
        <v>1</v>
      </c>
    </row>
    <row r="5197" spans="1:9" x14ac:dyDescent="0.35">
      <c r="A5197" s="321">
        <f t="shared" si="453"/>
        <v>42220.04166665415</v>
      </c>
      <c r="B5197" s="303"/>
      <c r="C5197" s="303">
        <v>5162</v>
      </c>
      <c r="D5197" s="304">
        <f>INDEX(Method_calculation!$J$161:$L$184,Output_interface!I5197,Output_interface!H5197)</f>
        <v>0</v>
      </c>
      <c r="E5197" s="304">
        <f>INDEX(Method_calculation!$J$194:$L$217,Output_interface!I5197,Output_interface!H5197)</f>
        <v>0</v>
      </c>
      <c r="G5197" s="1">
        <f>VLOOKUP(A5197+1/48,Interface!$B$118:$D$483,3)</f>
        <v>2</v>
      </c>
      <c r="H5197" s="1">
        <f t="shared" si="456"/>
        <v>1</v>
      </c>
      <c r="I5197" s="1">
        <f t="shared" si="455"/>
        <v>2</v>
      </c>
    </row>
    <row r="5198" spans="1:9" x14ac:dyDescent="0.35">
      <c r="A5198" s="321">
        <f t="shared" si="453"/>
        <v>42220.083333320814</v>
      </c>
      <c r="B5198" s="303"/>
      <c r="C5198" s="303">
        <v>5163</v>
      </c>
      <c r="D5198" s="304">
        <f>INDEX(Method_calculation!$J$161:$L$184,Output_interface!I5198,Output_interface!H5198)</f>
        <v>0</v>
      </c>
      <c r="E5198" s="304">
        <f>INDEX(Method_calculation!$J$194:$L$217,Output_interface!I5198,Output_interface!H5198)</f>
        <v>0</v>
      </c>
      <c r="G5198" s="1">
        <f>VLOOKUP(A5198+1/48,Interface!$B$118:$D$483,3)</f>
        <v>2</v>
      </c>
      <c r="H5198" s="1">
        <f t="shared" si="456"/>
        <v>1</v>
      </c>
      <c r="I5198" s="1">
        <f t="shared" si="455"/>
        <v>3</v>
      </c>
    </row>
    <row r="5199" spans="1:9" x14ac:dyDescent="0.35">
      <c r="A5199" s="321">
        <f t="shared" si="453"/>
        <v>42220.124999987478</v>
      </c>
      <c r="B5199" s="303"/>
      <c r="C5199" s="303">
        <v>5164</v>
      </c>
      <c r="D5199" s="304">
        <f>INDEX(Method_calculation!$J$161:$L$184,Output_interface!I5199,Output_interface!H5199)</f>
        <v>0</v>
      </c>
      <c r="E5199" s="304">
        <f>INDEX(Method_calculation!$J$194:$L$217,Output_interface!I5199,Output_interface!H5199)</f>
        <v>0</v>
      </c>
      <c r="G5199" s="1">
        <f>VLOOKUP(A5199+1/48,Interface!$B$118:$D$483,3)</f>
        <v>2</v>
      </c>
      <c r="H5199" s="1">
        <f t="shared" si="456"/>
        <v>1</v>
      </c>
      <c r="I5199" s="1">
        <f t="shared" si="455"/>
        <v>4</v>
      </c>
    </row>
    <row r="5200" spans="1:9" x14ac:dyDescent="0.35">
      <c r="A5200" s="321">
        <f t="shared" ref="A5200:A5263" si="459">+A5199+1/24</f>
        <v>42220.166666654142</v>
      </c>
      <c r="B5200" s="303"/>
      <c r="C5200" s="303">
        <v>5165</v>
      </c>
      <c r="D5200" s="304">
        <f>INDEX(Method_calculation!$J$161:$L$184,Output_interface!I5200,Output_interface!H5200)</f>
        <v>0</v>
      </c>
      <c r="E5200" s="304">
        <f>INDEX(Method_calculation!$J$194:$L$217,Output_interface!I5200,Output_interface!H5200)</f>
        <v>0</v>
      </c>
      <c r="G5200" s="1">
        <f>VLOOKUP(A5200+1/48,Interface!$B$118:$D$483,3)</f>
        <v>2</v>
      </c>
      <c r="H5200" s="1">
        <f t="shared" si="456"/>
        <v>1</v>
      </c>
      <c r="I5200" s="1">
        <f t="shared" si="455"/>
        <v>5</v>
      </c>
    </row>
    <row r="5201" spans="1:9" x14ac:dyDescent="0.35">
      <c r="A5201" s="321">
        <f t="shared" si="459"/>
        <v>42220.208333320807</v>
      </c>
      <c r="B5201" s="303"/>
      <c r="C5201" s="303">
        <v>5166</v>
      </c>
      <c r="D5201" s="304">
        <f>INDEX(Method_calculation!$J$161:$L$184,Output_interface!I5201,Output_interface!H5201)</f>
        <v>0</v>
      </c>
      <c r="E5201" s="304">
        <f>INDEX(Method_calculation!$J$194:$L$217,Output_interface!I5201,Output_interface!H5201)</f>
        <v>0</v>
      </c>
      <c r="G5201" s="1">
        <f>VLOOKUP(A5201+1/48,Interface!$B$118:$D$483,3)</f>
        <v>2</v>
      </c>
      <c r="H5201" s="1">
        <f t="shared" si="456"/>
        <v>1</v>
      </c>
      <c r="I5201" s="1">
        <f t="shared" si="455"/>
        <v>6</v>
      </c>
    </row>
    <row r="5202" spans="1:9" x14ac:dyDescent="0.35">
      <c r="A5202" s="321">
        <f t="shared" si="459"/>
        <v>42220.249999987471</v>
      </c>
      <c r="B5202" s="303"/>
      <c r="C5202" s="303">
        <v>5167</v>
      </c>
      <c r="D5202" s="304">
        <f>INDEX(Method_calculation!$J$161:$L$184,Output_interface!I5202,Output_interface!H5202)</f>
        <v>0</v>
      </c>
      <c r="E5202" s="304">
        <f>INDEX(Method_calculation!$J$194:$L$217,Output_interface!I5202,Output_interface!H5202)</f>
        <v>0</v>
      </c>
      <c r="G5202" s="1">
        <f>VLOOKUP(A5202+1/48,Interface!$B$118:$D$483,3)</f>
        <v>2</v>
      </c>
      <c r="H5202" s="1">
        <f t="shared" si="456"/>
        <v>1</v>
      </c>
      <c r="I5202" s="1">
        <f t="shared" si="455"/>
        <v>7</v>
      </c>
    </row>
    <row r="5203" spans="1:9" x14ac:dyDescent="0.35">
      <c r="A5203" s="321">
        <f t="shared" si="459"/>
        <v>42220.291666654135</v>
      </c>
      <c r="B5203" s="303"/>
      <c r="C5203" s="303">
        <v>5168</v>
      </c>
      <c r="D5203" s="304">
        <f>INDEX(Method_calculation!$J$161:$L$184,Output_interface!I5203,Output_interface!H5203)</f>
        <v>0</v>
      </c>
      <c r="E5203" s="304">
        <f>INDEX(Method_calculation!$J$194:$L$217,Output_interface!I5203,Output_interface!H5203)</f>
        <v>0</v>
      </c>
      <c r="G5203" s="1">
        <f>VLOOKUP(A5203+1/48,Interface!$B$118:$D$483,3)</f>
        <v>2</v>
      </c>
      <c r="H5203" s="1">
        <f t="shared" si="456"/>
        <v>1</v>
      </c>
      <c r="I5203" s="1">
        <f t="shared" si="455"/>
        <v>8</v>
      </c>
    </row>
    <row r="5204" spans="1:9" x14ac:dyDescent="0.35">
      <c r="A5204" s="321">
        <f t="shared" si="459"/>
        <v>42220.333333320799</v>
      </c>
      <c r="B5204" s="303"/>
      <c r="C5204" s="303">
        <v>5169</v>
      </c>
      <c r="D5204" s="304">
        <f>INDEX(Method_calculation!$J$161:$L$184,Output_interface!I5204,Output_interface!H5204)</f>
        <v>0</v>
      </c>
      <c r="E5204" s="304">
        <f>INDEX(Method_calculation!$J$194:$L$217,Output_interface!I5204,Output_interface!H5204)</f>
        <v>0</v>
      </c>
      <c r="G5204" s="1">
        <f>VLOOKUP(A5204+1/48,Interface!$B$118:$D$483,3)</f>
        <v>2</v>
      </c>
      <c r="H5204" s="1">
        <f t="shared" si="456"/>
        <v>1</v>
      </c>
      <c r="I5204" s="1">
        <f t="shared" si="455"/>
        <v>9</v>
      </c>
    </row>
    <row r="5205" spans="1:9" x14ac:dyDescent="0.35">
      <c r="A5205" s="321">
        <f t="shared" si="459"/>
        <v>42220.374999987464</v>
      </c>
      <c r="B5205" s="303"/>
      <c r="C5205" s="303">
        <v>5170</v>
      </c>
      <c r="D5205" s="304">
        <f>INDEX(Method_calculation!$J$161:$L$184,Output_interface!I5205,Output_interface!H5205)</f>
        <v>0</v>
      </c>
      <c r="E5205" s="304">
        <f>INDEX(Method_calculation!$J$194:$L$217,Output_interface!I5205,Output_interface!H5205)</f>
        <v>0</v>
      </c>
      <c r="G5205" s="1">
        <f>VLOOKUP(A5205+1/48,Interface!$B$118:$D$483,3)</f>
        <v>2</v>
      </c>
      <c r="H5205" s="1">
        <f t="shared" si="456"/>
        <v>1</v>
      </c>
      <c r="I5205" s="1">
        <f t="shared" si="455"/>
        <v>10</v>
      </c>
    </row>
    <row r="5206" spans="1:9" x14ac:dyDescent="0.35">
      <c r="A5206" s="321">
        <f t="shared" si="459"/>
        <v>42220.416666654128</v>
      </c>
      <c r="B5206" s="303"/>
      <c r="C5206" s="303">
        <v>5171</v>
      </c>
      <c r="D5206" s="304">
        <f>INDEX(Method_calculation!$J$161:$L$184,Output_interface!I5206,Output_interface!H5206)</f>
        <v>0</v>
      </c>
      <c r="E5206" s="304">
        <f>INDEX(Method_calculation!$J$194:$L$217,Output_interface!I5206,Output_interface!H5206)</f>
        <v>0</v>
      </c>
      <c r="G5206" s="1">
        <f>VLOOKUP(A5206+1/48,Interface!$B$118:$D$483,3)</f>
        <v>2</v>
      </c>
      <c r="H5206" s="1">
        <f t="shared" si="456"/>
        <v>1</v>
      </c>
      <c r="I5206" s="1">
        <f t="shared" si="455"/>
        <v>11</v>
      </c>
    </row>
    <row r="5207" spans="1:9" x14ac:dyDescent="0.35">
      <c r="A5207" s="321">
        <f t="shared" si="459"/>
        <v>42220.458333320792</v>
      </c>
      <c r="B5207" s="303"/>
      <c r="C5207" s="303">
        <v>5172</v>
      </c>
      <c r="D5207" s="304">
        <f>INDEX(Method_calculation!$J$161:$L$184,Output_interface!I5207,Output_interface!H5207)</f>
        <v>0</v>
      </c>
      <c r="E5207" s="304">
        <f>INDEX(Method_calculation!$J$194:$L$217,Output_interface!I5207,Output_interface!H5207)</f>
        <v>0</v>
      </c>
      <c r="G5207" s="1">
        <f>VLOOKUP(A5207+1/48,Interface!$B$118:$D$483,3)</f>
        <v>2</v>
      </c>
      <c r="H5207" s="1">
        <f t="shared" si="456"/>
        <v>1</v>
      </c>
      <c r="I5207" s="1">
        <f t="shared" si="455"/>
        <v>12</v>
      </c>
    </row>
    <row r="5208" spans="1:9" x14ac:dyDescent="0.35">
      <c r="A5208" s="321">
        <f t="shared" si="459"/>
        <v>42220.499999987456</v>
      </c>
      <c r="B5208" s="303"/>
      <c r="C5208" s="303">
        <v>5173</v>
      </c>
      <c r="D5208" s="304">
        <f>INDEX(Method_calculation!$J$161:$L$184,Output_interface!I5208,Output_interface!H5208)</f>
        <v>0</v>
      </c>
      <c r="E5208" s="304">
        <f>INDEX(Method_calculation!$J$194:$L$217,Output_interface!I5208,Output_interface!H5208)</f>
        <v>0</v>
      </c>
      <c r="G5208" s="1">
        <f>VLOOKUP(A5208+1/48,Interface!$B$118:$D$483,3)</f>
        <v>2</v>
      </c>
      <c r="H5208" s="1">
        <f t="shared" si="456"/>
        <v>1</v>
      </c>
      <c r="I5208" s="1">
        <f t="shared" si="455"/>
        <v>13</v>
      </c>
    </row>
    <row r="5209" spans="1:9" x14ac:dyDescent="0.35">
      <c r="A5209" s="321">
        <f t="shared" si="459"/>
        <v>42220.54166665412</v>
      </c>
      <c r="B5209" s="303"/>
      <c r="C5209" s="303">
        <v>5174</v>
      </c>
      <c r="D5209" s="304">
        <f>INDEX(Method_calculation!$J$161:$L$184,Output_interface!I5209,Output_interface!H5209)</f>
        <v>0</v>
      </c>
      <c r="E5209" s="304">
        <f>INDEX(Method_calculation!$J$194:$L$217,Output_interface!I5209,Output_interface!H5209)</f>
        <v>0</v>
      </c>
      <c r="G5209" s="1">
        <f>VLOOKUP(A5209+1/48,Interface!$B$118:$D$483,3)</f>
        <v>2</v>
      </c>
      <c r="H5209" s="1">
        <f t="shared" si="456"/>
        <v>1</v>
      </c>
      <c r="I5209" s="1">
        <f t="shared" si="455"/>
        <v>14</v>
      </c>
    </row>
    <row r="5210" spans="1:9" x14ac:dyDescent="0.35">
      <c r="A5210" s="321">
        <f t="shared" si="459"/>
        <v>42220.583333320785</v>
      </c>
      <c r="B5210" s="303"/>
      <c r="C5210" s="303">
        <v>5175</v>
      </c>
      <c r="D5210" s="304">
        <f>INDEX(Method_calculation!$J$161:$L$184,Output_interface!I5210,Output_interface!H5210)</f>
        <v>0</v>
      </c>
      <c r="E5210" s="304">
        <f>INDEX(Method_calculation!$J$194:$L$217,Output_interface!I5210,Output_interface!H5210)</f>
        <v>0</v>
      </c>
      <c r="G5210" s="1">
        <f>VLOOKUP(A5210+1/48,Interface!$B$118:$D$483,3)</f>
        <v>2</v>
      </c>
      <c r="H5210" s="1">
        <f t="shared" si="456"/>
        <v>1</v>
      </c>
      <c r="I5210" s="1">
        <f t="shared" si="455"/>
        <v>15</v>
      </c>
    </row>
    <row r="5211" spans="1:9" x14ac:dyDescent="0.35">
      <c r="A5211" s="321">
        <f t="shared" si="459"/>
        <v>42220.624999987449</v>
      </c>
      <c r="B5211" s="303"/>
      <c r="C5211" s="303">
        <v>5176</v>
      </c>
      <c r="D5211" s="304">
        <f>INDEX(Method_calculation!$J$161:$L$184,Output_interface!I5211,Output_interface!H5211)</f>
        <v>0</v>
      </c>
      <c r="E5211" s="304">
        <f>INDEX(Method_calculation!$J$194:$L$217,Output_interface!I5211,Output_interface!H5211)</f>
        <v>0</v>
      </c>
      <c r="G5211" s="1">
        <f>VLOOKUP(A5211+1/48,Interface!$B$118:$D$483,3)</f>
        <v>2</v>
      </c>
      <c r="H5211" s="1">
        <f t="shared" si="456"/>
        <v>1</v>
      </c>
      <c r="I5211" s="1">
        <f t="shared" si="455"/>
        <v>16</v>
      </c>
    </row>
    <row r="5212" spans="1:9" x14ac:dyDescent="0.35">
      <c r="A5212" s="321">
        <f t="shared" si="459"/>
        <v>42220.666666654113</v>
      </c>
      <c r="B5212" s="303"/>
      <c r="C5212" s="303">
        <v>5177</v>
      </c>
      <c r="D5212" s="304">
        <f>INDEX(Method_calculation!$J$161:$L$184,Output_interface!I5212,Output_interface!H5212)</f>
        <v>0</v>
      </c>
      <c r="E5212" s="304">
        <f>INDEX(Method_calculation!$J$194:$L$217,Output_interface!I5212,Output_interface!H5212)</f>
        <v>0</v>
      </c>
      <c r="G5212" s="1">
        <f>VLOOKUP(A5212+1/48,Interface!$B$118:$D$483,3)</f>
        <v>2</v>
      </c>
      <c r="H5212" s="1">
        <f t="shared" si="456"/>
        <v>1</v>
      </c>
      <c r="I5212" s="1">
        <f t="shared" si="455"/>
        <v>17</v>
      </c>
    </row>
    <row r="5213" spans="1:9" x14ac:dyDescent="0.35">
      <c r="A5213" s="321">
        <f t="shared" si="459"/>
        <v>42220.708333320777</v>
      </c>
      <c r="B5213" s="303"/>
      <c r="C5213" s="303">
        <v>5178</v>
      </c>
      <c r="D5213" s="304">
        <f>INDEX(Method_calculation!$J$161:$L$184,Output_interface!I5213,Output_interface!H5213)</f>
        <v>0</v>
      </c>
      <c r="E5213" s="304">
        <f>INDEX(Method_calculation!$J$194:$L$217,Output_interface!I5213,Output_interface!H5213)</f>
        <v>0</v>
      </c>
      <c r="G5213" s="1">
        <f>VLOOKUP(A5213+1/48,Interface!$B$118:$D$483,3)</f>
        <v>2</v>
      </c>
      <c r="H5213" s="1">
        <f t="shared" si="456"/>
        <v>1</v>
      </c>
      <c r="I5213" s="1">
        <f t="shared" si="455"/>
        <v>18</v>
      </c>
    </row>
    <row r="5214" spans="1:9" x14ac:dyDescent="0.35">
      <c r="A5214" s="321">
        <f t="shared" si="459"/>
        <v>42220.749999987442</v>
      </c>
      <c r="B5214" s="303"/>
      <c r="C5214" s="303">
        <v>5179</v>
      </c>
      <c r="D5214" s="304">
        <f>INDEX(Method_calculation!$J$161:$L$184,Output_interface!I5214,Output_interface!H5214)</f>
        <v>0</v>
      </c>
      <c r="E5214" s="304">
        <f>INDEX(Method_calculation!$J$194:$L$217,Output_interface!I5214,Output_interface!H5214)</f>
        <v>0</v>
      </c>
      <c r="G5214" s="1">
        <f>VLOOKUP(A5214+1/48,Interface!$B$118:$D$483,3)</f>
        <v>2</v>
      </c>
      <c r="H5214" s="1">
        <f t="shared" si="456"/>
        <v>1</v>
      </c>
      <c r="I5214" s="1">
        <f t="shared" si="455"/>
        <v>19</v>
      </c>
    </row>
    <row r="5215" spans="1:9" x14ac:dyDescent="0.35">
      <c r="A5215" s="321">
        <f t="shared" si="459"/>
        <v>42220.791666654106</v>
      </c>
      <c r="B5215" s="303"/>
      <c r="C5215" s="303">
        <v>5180</v>
      </c>
      <c r="D5215" s="304">
        <f>INDEX(Method_calculation!$J$161:$L$184,Output_interface!I5215,Output_interface!H5215)</f>
        <v>0</v>
      </c>
      <c r="E5215" s="304">
        <f>INDEX(Method_calculation!$J$194:$L$217,Output_interface!I5215,Output_interface!H5215)</f>
        <v>0</v>
      </c>
      <c r="G5215" s="1">
        <f>VLOOKUP(A5215+1/48,Interface!$B$118:$D$483,3)</f>
        <v>2</v>
      </c>
      <c r="H5215" s="1">
        <f t="shared" si="456"/>
        <v>1</v>
      </c>
      <c r="I5215" s="1">
        <f t="shared" si="455"/>
        <v>20</v>
      </c>
    </row>
    <row r="5216" spans="1:9" x14ac:dyDescent="0.35">
      <c r="A5216" s="321">
        <f t="shared" si="459"/>
        <v>42220.83333332077</v>
      </c>
      <c r="B5216" s="303"/>
      <c r="C5216" s="303">
        <v>5181</v>
      </c>
      <c r="D5216" s="304">
        <f>INDEX(Method_calculation!$J$161:$L$184,Output_interface!I5216,Output_interface!H5216)</f>
        <v>0</v>
      </c>
      <c r="E5216" s="304">
        <f>INDEX(Method_calculation!$J$194:$L$217,Output_interface!I5216,Output_interface!H5216)</f>
        <v>0</v>
      </c>
      <c r="G5216" s="1">
        <f>VLOOKUP(A5216+1/48,Interface!$B$118:$D$483,3)</f>
        <v>2</v>
      </c>
      <c r="H5216" s="1">
        <f t="shared" si="456"/>
        <v>1</v>
      </c>
      <c r="I5216" s="1">
        <f t="shared" si="455"/>
        <v>21</v>
      </c>
    </row>
    <row r="5217" spans="1:9" x14ac:dyDescent="0.35">
      <c r="A5217" s="321">
        <f t="shared" si="459"/>
        <v>42220.874999987434</v>
      </c>
      <c r="B5217" s="303"/>
      <c r="C5217" s="303">
        <v>5182</v>
      </c>
      <c r="D5217" s="304">
        <f>INDEX(Method_calculation!$J$161:$L$184,Output_interface!I5217,Output_interface!H5217)</f>
        <v>0</v>
      </c>
      <c r="E5217" s="304">
        <f>INDEX(Method_calculation!$J$194:$L$217,Output_interface!I5217,Output_interface!H5217)</f>
        <v>0</v>
      </c>
      <c r="G5217" s="1">
        <f>VLOOKUP(A5217+1/48,Interface!$B$118:$D$483,3)</f>
        <v>2</v>
      </c>
      <c r="H5217" s="1">
        <f t="shared" si="456"/>
        <v>1</v>
      </c>
      <c r="I5217" s="1">
        <f t="shared" si="455"/>
        <v>22</v>
      </c>
    </row>
    <row r="5218" spans="1:9" x14ac:dyDescent="0.35">
      <c r="A5218" s="321">
        <f t="shared" si="459"/>
        <v>42220.916666654099</v>
      </c>
      <c r="B5218" s="303"/>
      <c r="C5218" s="303">
        <v>5183</v>
      </c>
      <c r="D5218" s="304">
        <f>INDEX(Method_calculation!$J$161:$L$184,Output_interface!I5218,Output_interface!H5218)</f>
        <v>0</v>
      </c>
      <c r="E5218" s="304">
        <f>INDEX(Method_calculation!$J$194:$L$217,Output_interface!I5218,Output_interface!H5218)</f>
        <v>0</v>
      </c>
      <c r="G5218" s="1">
        <f>VLOOKUP(A5218+1/48,Interface!$B$118:$D$483,3)</f>
        <v>2</v>
      </c>
      <c r="H5218" s="1">
        <f t="shared" si="456"/>
        <v>1</v>
      </c>
      <c r="I5218" s="1">
        <f t="shared" si="455"/>
        <v>23</v>
      </c>
    </row>
    <row r="5219" spans="1:9" x14ac:dyDescent="0.35">
      <c r="A5219" s="322">
        <f t="shared" si="459"/>
        <v>42220.958333320763</v>
      </c>
      <c r="B5219" s="306"/>
      <c r="C5219" s="306">
        <v>5184</v>
      </c>
      <c r="D5219" s="307">
        <f>INDEX(Method_calculation!$J$161:$L$184,Output_interface!I5219,Output_interface!H5219)</f>
        <v>0</v>
      </c>
      <c r="E5219" s="307">
        <f>INDEX(Method_calculation!$J$194:$L$217,Output_interface!I5219,Output_interface!H5219)</f>
        <v>0</v>
      </c>
      <c r="G5219" s="1">
        <f>VLOOKUP(A5219+1/48,Interface!$B$118:$D$483,3)</f>
        <v>2</v>
      </c>
      <c r="H5219" s="1">
        <f t="shared" si="456"/>
        <v>1</v>
      </c>
      <c r="I5219" s="1">
        <f t="shared" si="455"/>
        <v>24</v>
      </c>
    </row>
    <row r="5220" spans="1:9" x14ac:dyDescent="0.35">
      <c r="A5220" s="299">
        <f t="shared" si="459"/>
        <v>42220.999999987427</v>
      </c>
      <c r="B5220" s="300" t="str">
        <f t="shared" ref="B5220" si="460">INDEX($H$27:$H$29,H5220)</f>
        <v>Workday</v>
      </c>
      <c r="C5220" s="300">
        <v>5185</v>
      </c>
      <c r="D5220" s="301">
        <f>INDEX(Method_calculation!$J$161:$L$184,Output_interface!I5220,Output_interface!H5220)</f>
        <v>0</v>
      </c>
      <c r="E5220" s="301">
        <f>INDEX(Method_calculation!$J$194:$L$217,Output_interface!I5220,Output_interface!H5220)</f>
        <v>0</v>
      </c>
      <c r="G5220" s="1">
        <f>VLOOKUP(A5220+1/48,Interface!$B$118:$D$483,3)</f>
        <v>3</v>
      </c>
      <c r="H5220" s="1">
        <f t="shared" si="456"/>
        <v>1</v>
      </c>
      <c r="I5220" s="1">
        <f t="shared" ref="I5220:I5283" si="461">MOD(C5220-1,24)+1</f>
        <v>1</v>
      </c>
    </row>
    <row r="5221" spans="1:9" x14ac:dyDescent="0.35">
      <c r="A5221" s="321">
        <f t="shared" si="459"/>
        <v>42221.041666654091</v>
      </c>
      <c r="B5221" s="303"/>
      <c r="C5221" s="303">
        <v>5186</v>
      </c>
      <c r="D5221" s="304">
        <f>INDEX(Method_calculation!$J$161:$L$184,Output_interface!I5221,Output_interface!H5221)</f>
        <v>0</v>
      </c>
      <c r="E5221" s="304">
        <f>INDEX(Method_calculation!$J$194:$L$217,Output_interface!I5221,Output_interface!H5221)</f>
        <v>0</v>
      </c>
      <c r="G5221" s="1">
        <f>VLOOKUP(A5221+1/48,Interface!$B$118:$D$483,3)</f>
        <v>3</v>
      </c>
      <c r="H5221" s="1">
        <f t="shared" ref="H5221:H5284" si="462">IF(G5221=7,3,IF(G5221=6,2,1))</f>
        <v>1</v>
      </c>
      <c r="I5221" s="1">
        <f t="shared" si="461"/>
        <v>2</v>
      </c>
    </row>
    <row r="5222" spans="1:9" x14ac:dyDescent="0.35">
      <c r="A5222" s="321">
        <f t="shared" si="459"/>
        <v>42221.083333320756</v>
      </c>
      <c r="B5222" s="303"/>
      <c r="C5222" s="303">
        <v>5187</v>
      </c>
      <c r="D5222" s="304">
        <f>INDEX(Method_calculation!$J$161:$L$184,Output_interface!I5222,Output_interface!H5222)</f>
        <v>0</v>
      </c>
      <c r="E5222" s="304">
        <f>INDEX(Method_calculation!$J$194:$L$217,Output_interface!I5222,Output_interface!H5222)</f>
        <v>0</v>
      </c>
      <c r="G5222" s="1">
        <f>VLOOKUP(A5222+1/48,Interface!$B$118:$D$483,3)</f>
        <v>3</v>
      </c>
      <c r="H5222" s="1">
        <f t="shared" si="462"/>
        <v>1</v>
      </c>
      <c r="I5222" s="1">
        <f t="shared" si="461"/>
        <v>3</v>
      </c>
    </row>
    <row r="5223" spans="1:9" x14ac:dyDescent="0.35">
      <c r="A5223" s="321">
        <f t="shared" si="459"/>
        <v>42221.12499998742</v>
      </c>
      <c r="B5223" s="303"/>
      <c r="C5223" s="303">
        <v>5188</v>
      </c>
      <c r="D5223" s="304">
        <f>INDEX(Method_calculation!$J$161:$L$184,Output_interface!I5223,Output_interface!H5223)</f>
        <v>0</v>
      </c>
      <c r="E5223" s="304">
        <f>INDEX(Method_calculation!$J$194:$L$217,Output_interface!I5223,Output_interface!H5223)</f>
        <v>0</v>
      </c>
      <c r="G5223" s="1">
        <f>VLOOKUP(A5223+1/48,Interface!$B$118:$D$483,3)</f>
        <v>3</v>
      </c>
      <c r="H5223" s="1">
        <f t="shared" si="462"/>
        <v>1</v>
      </c>
      <c r="I5223" s="1">
        <f t="shared" si="461"/>
        <v>4</v>
      </c>
    </row>
    <row r="5224" spans="1:9" x14ac:dyDescent="0.35">
      <c r="A5224" s="321">
        <f t="shared" si="459"/>
        <v>42221.166666654084</v>
      </c>
      <c r="B5224" s="303"/>
      <c r="C5224" s="303">
        <v>5189</v>
      </c>
      <c r="D5224" s="304">
        <f>INDEX(Method_calculation!$J$161:$L$184,Output_interface!I5224,Output_interface!H5224)</f>
        <v>0</v>
      </c>
      <c r="E5224" s="304">
        <f>INDEX(Method_calculation!$J$194:$L$217,Output_interface!I5224,Output_interface!H5224)</f>
        <v>0</v>
      </c>
      <c r="G5224" s="1">
        <f>VLOOKUP(A5224+1/48,Interface!$B$118:$D$483,3)</f>
        <v>3</v>
      </c>
      <c r="H5224" s="1">
        <f t="shared" si="462"/>
        <v>1</v>
      </c>
      <c r="I5224" s="1">
        <f t="shared" si="461"/>
        <v>5</v>
      </c>
    </row>
    <row r="5225" spans="1:9" x14ac:dyDescent="0.35">
      <c r="A5225" s="321">
        <f t="shared" si="459"/>
        <v>42221.208333320748</v>
      </c>
      <c r="B5225" s="303"/>
      <c r="C5225" s="303">
        <v>5190</v>
      </c>
      <c r="D5225" s="304">
        <f>INDEX(Method_calculation!$J$161:$L$184,Output_interface!I5225,Output_interface!H5225)</f>
        <v>0</v>
      </c>
      <c r="E5225" s="304">
        <f>INDEX(Method_calculation!$J$194:$L$217,Output_interface!I5225,Output_interface!H5225)</f>
        <v>0</v>
      </c>
      <c r="G5225" s="1">
        <f>VLOOKUP(A5225+1/48,Interface!$B$118:$D$483,3)</f>
        <v>3</v>
      </c>
      <c r="H5225" s="1">
        <f t="shared" si="462"/>
        <v>1</v>
      </c>
      <c r="I5225" s="1">
        <f t="shared" si="461"/>
        <v>6</v>
      </c>
    </row>
    <row r="5226" spans="1:9" x14ac:dyDescent="0.35">
      <c r="A5226" s="321">
        <f t="shared" si="459"/>
        <v>42221.249999987413</v>
      </c>
      <c r="B5226" s="303"/>
      <c r="C5226" s="303">
        <v>5191</v>
      </c>
      <c r="D5226" s="304">
        <f>INDEX(Method_calculation!$J$161:$L$184,Output_interface!I5226,Output_interface!H5226)</f>
        <v>0</v>
      </c>
      <c r="E5226" s="304">
        <f>INDEX(Method_calculation!$J$194:$L$217,Output_interface!I5226,Output_interface!H5226)</f>
        <v>0</v>
      </c>
      <c r="G5226" s="1">
        <f>VLOOKUP(A5226+1/48,Interface!$B$118:$D$483,3)</f>
        <v>3</v>
      </c>
      <c r="H5226" s="1">
        <f t="shared" si="462"/>
        <v>1</v>
      </c>
      <c r="I5226" s="1">
        <f t="shared" si="461"/>
        <v>7</v>
      </c>
    </row>
    <row r="5227" spans="1:9" x14ac:dyDescent="0.35">
      <c r="A5227" s="321">
        <f t="shared" si="459"/>
        <v>42221.291666654077</v>
      </c>
      <c r="B5227" s="303"/>
      <c r="C5227" s="303">
        <v>5192</v>
      </c>
      <c r="D5227" s="304">
        <f>INDEX(Method_calculation!$J$161:$L$184,Output_interface!I5227,Output_interface!H5227)</f>
        <v>0</v>
      </c>
      <c r="E5227" s="304">
        <f>INDEX(Method_calculation!$J$194:$L$217,Output_interface!I5227,Output_interface!H5227)</f>
        <v>0</v>
      </c>
      <c r="G5227" s="1">
        <f>VLOOKUP(A5227+1/48,Interface!$B$118:$D$483,3)</f>
        <v>3</v>
      </c>
      <c r="H5227" s="1">
        <f t="shared" si="462"/>
        <v>1</v>
      </c>
      <c r="I5227" s="1">
        <f t="shared" si="461"/>
        <v>8</v>
      </c>
    </row>
    <row r="5228" spans="1:9" x14ac:dyDescent="0.35">
      <c r="A5228" s="321">
        <f t="shared" si="459"/>
        <v>42221.333333320741</v>
      </c>
      <c r="B5228" s="303"/>
      <c r="C5228" s="303">
        <v>5193</v>
      </c>
      <c r="D5228" s="304">
        <f>INDEX(Method_calculation!$J$161:$L$184,Output_interface!I5228,Output_interface!H5228)</f>
        <v>0</v>
      </c>
      <c r="E5228" s="304">
        <f>INDEX(Method_calculation!$J$194:$L$217,Output_interface!I5228,Output_interface!H5228)</f>
        <v>0</v>
      </c>
      <c r="G5228" s="1">
        <f>VLOOKUP(A5228+1/48,Interface!$B$118:$D$483,3)</f>
        <v>3</v>
      </c>
      <c r="H5228" s="1">
        <f t="shared" si="462"/>
        <v>1</v>
      </c>
      <c r="I5228" s="1">
        <f t="shared" si="461"/>
        <v>9</v>
      </c>
    </row>
    <row r="5229" spans="1:9" x14ac:dyDescent="0.35">
      <c r="A5229" s="321">
        <f t="shared" si="459"/>
        <v>42221.374999987405</v>
      </c>
      <c r="B5229" s="303"/>
      <c r="C5229" s="303">
        <v>5194</v>
      </c>
      <c r="D5229" s="304">
        <f>INDEX(Method_calculation!$J$161:$L$184,Output_interface!I5229,Output_interface!H5229)</f>
        <v>0</v>
      </c>
      <c r="E5229" s="304">
        <f>INDEX(Method_calculation!$J$194:$L$217,Output_interface!I5229,Output_interface!H5229)</f>
        <v>0</v>
      </c>
      <c r="G5229" s="1">
        <f>VLOOKUP(A5229+1/48,Interface!$B$118:$D$483,3)</f>
        <v>3</v>
      </c>
      <c r="H5229" s="1">
        <f t="shared" si="462"/>
        <v>1</v>
      </c>
      <c r="I5229" s="1">
        <f t="shared" si="461"/>
        <v>10</v>
      </c>
    </row>
    <row r="5230" spans="1:9" x14ac:dyDescent="0.35">
      <c r="A5230" s="321">
        <f t="shared" si="459"/>
        <v>42221.41666665407</v>
      </c>
      <c r="B5230" s="303"/>
      <c r="C5230" s="303">
        <v>5195</v>
      </c>
      <c r="D5230" s="304">
        <f>INDEX(Method_calculation!$J$161:$L$184,Output_interface!I5230,Output_interface!H5230)</f>
        <v>0</v>
      </c>
      <c r="E5230" s="304">
        <f>INDEX(Method_calculation!$J$194:$L$217,Output_interface!I5230,Output_interface!H5230)</f>
        <v>0</v>
      </c>
      <c r="G5230" s="1">
        <f>VLOOKUP(A5230+1/48,Interface!$B$118:$D$483,3)</f>
        <v>3</v>
      </c>
      <c r="H5230" s="1">
        <f t="shared" si="462"/>
        <v>1</v>
      </c>
      <c r="I5230" s="1">
        <f t="shared" si="461"/>
        <v>11</v>
      </c>
    </row>
    <row r="5231" spans="1:9" x14ac:dyDescent="0.35">
      <c r="A5231" s="321">
        <f t="shared" si="459"/>
        <v>42221.458333320734</v>
      </c>
      <c r="B5231" s="303"/>
      <c r="C5231" s="303">
        <v>5196</v>
      </c>
      <c r="D5231" s="304">
        <f>INDEX(Method_calculation!$J$161:$L$184,Output_interface!I5231,Output_interface!H5231)</f>
        <v>0</v>
      </c>
      <c r="E5231" s="304">
        <f>INDEX(Method_calculation!$J$194:$L$217,Output_interface!I5231,Output_interface!H5231)</f>
        <v>0</v>
      </c>
      <c r="G5231" s="1">
        <f>VLOOKUP(A5231+1/48,Interface!$B$118:$D$483,3)</f>
        <v>3</v>
      </c>
      <c r="H5231" s="1">
        <f t="shared" si="462"/>
        <v>1</v>
      </c>
      <c r="I5231" s="1">
        <f t="shared" si="461"/>
        <v>12</v>
      </c>
    </row>
    <row r="5232" spans="1:9" x14ac:dyDescent="0.35">
      <c r="A5232" s="321">
        <f t="shared" si="459"/>
        <v>42221.499999987398</v>
      </c>
      <c r="B5232" s="303"/>
      <c r="C5232" s="303">
        <v>5197</v>
      </c>
      <c r="D5232" s="304">
        <f>INDEX(Method_calculation!$J$161:$L$184,Output_interface!I5232,Output_interface!H5232)</f>
        <v>0</v>
      </c>
      <c r="E5232" s="304">
        <f>INDEX(Method_calculation!$J$194:$L$217,Output_interface!I5232,Output_interface!H5232)</f>
        <v>0</v>
      </c>
      <c r="G5232" s="1">
        <f>VLOOKUP(A5232+1/48,Interface!$B$118:$D$483,3)</f>
        <v>3</v>
      </c>
      <c r="H5232" s="1">
        <f t="shared" si="462"/>
        <v>1</v>
      </c>
      <c r="I5232" s="1">
        <f t="shared" si="461"/>
        <v>13</v>
      </c>
    </row>
    <row r="5233" spans="1:9" x14ac:dyDescent="0.35">
      <c r="A5233" s="321">
        <f t="shared" si="459"/>
        <v>42221.541666654062</v>
      </c>
      <c r="B5233" s="303"/>
      <c r="C5233" s="303">
        <v>5198</v>
      </c>
      <c r="D5233" s="304">
        <f>INDEX(Method_calculation!$J$161:$L$184,Output_interface!I5233,Output_interface!H5233)</f>
        <v>0</v>
      </c>
      <c r="E5233" s="304">
        <f>INDEX(Method_calculation!$J$194:$L$217,Output_interface!I5233,Output_interface!H5233)</f>
        <v>0</v>
      </c>
      <c r="G5233" s="1">
        <f>VLOOKUP(A5233+1/48,Interface!$B$118:$D$483,3)</f>
        <v>3</v>
      </c>
      <c r="H5233" s="1">
        <f t="shared" si="462"/>
        <v>1</v>
      </c>
      <c r="I5233" s="1">
        <f t="shared" si="461"/>
        <v>14</v>
      </c>
    </row>
    <row r="5234" spans="1:9" x14ac:dyDescent="0.35">
      <c r="A5234" s="321">
        <f t="shared" si="459"/>
        <v>42221.583333320727</v>
      </c>
      <c r="B5234" s="303"/>
      <c r="C5234" s="303">
        <v>5199</v>
      </c>
      <c r="D5234" s="304">
        <f>INDEX(Method_calculation!$J$161:$L$184,Output_interface!I5234,Output_interface!H5234)</f>
        <v>0</v>
      </c>
      <c r="E5234" s="304">
        <f>INDEX(Method_calculation!$J$194:$L$217,Output_interface!I5234,Output_interface!H5234)</f>
        <v>0</v>
      </c>
      <c r="G5234" s="1">
        <f>VLOOKUP(A5234+1/48,Interface!$B$118:$D$483,3)</f>
        <v>3</v>
      </c>
      <c r="H5234" s="1">
        <f t="shared" si="462"/>
        <v>1</v>
      </c>
      <c r="I5234" s="1">
        <f t="shared" si="461"/>
        <v>15</v>
      </c>
    </row>
    <row r="5235" spans="1:9" x14ac:dyDescent="0.35">
      <c r="A5235" s="321">
        <f t="shared" si="459"/>
        <v>42221.624999987391</v>
      </c>
      <c r="B5235" s="303"/>
      <c r="C5235" s="303">
        <v>5200</v>
      </c>
      <c r="D5235" s="304">
        <f>INDEX(Method_calculation!$J$161:$L$184,Output_interface!I5235,Output_interface!H5235)</f>
        <v>0</v>
      </c>
      <c r="E5235" s="304">
        <f>INDEX(Method_calculation!$J$194:$L$217,Output_interface!I5235,Output_interface!H5235)</f>
        <v>0</v>
      </c>
      <c r="G5235" s="1">
        <f>VLOOKUP(A5235+1/48,Interface!$B$118:$D$483,3)</f>
        <v>3</v>
      </c>
      <c r="H5235" s="1">
        <f t="shared" si="462"/>
        <v>1</v>
      </c>
      <c r="I5235" s="1">
        <f t="shared" si="461"/>
        <v>16</v>
      </c>
    </row>
    <row r="5236" spans="1:9" x14ac:dyDescent="0.35">
      <c r="A5236" s="321">
        <f t="shared" si="459"/>
        <v>42221.666666654055</v>
      </c>
      <c r="B5236" s="303"/>
      <c r="C5236" s="303">
        <v>5201</v>
      </c>
      <c r="D5236" s="304">
        <f>INDEX(Method_calculation!$J$161:$L$184,Output_interface!I5236,Output_interface!H5236)</f>
        <v>0</v>
      </c>
      <c r="E5236" s="304">
        <f>INDEX(Method_calculation!$J$194:$L$217,Output_interface!I5236,Output_interface!H5236)</f>
        <v>0</v>
      </c>
      <c r="G5236" s="1">
        <f>VLOOKUP(A5236+1/48,Interface!$B$118:$D$483,3)</f>
        <v>3</v>
      </c>
      <c r="H5236" s="1">
        <f t="shared" si="462"/>
        <v>1</v>
      </c>
      <c r="I5236" s="1">
        <f t="shared" si="461"/>
        <v>17</v>
      </c>
    </row>
    <row r="5237" spans="1:9" x14ac:dyDescent="0.35">
      <c r="A5237" s="321">
        <f t="shared" si="459"/>
        <v>42221.708333320719</v>
      </c>
      <c r="B5237" s="303"/>
      <c r="C5237" s="303">
        <v>5202</v>
      </c>
      <c r="D5237" s="304">
        <f>INDEX(Method_calculation!$J$161:$L$184,Output_interface!I5237,Output_interface!H5237)</f>
        <v>0</v>
      </c>
      <c r="E5237" s="304">
        <f>INDEX(Method_calculation!$J$194:$L$217,Output_interface!I5237,Output_interface!H5237)</f>
        <v>0</v>
      </c>
      <c r="G5237" s="1">
        <f>VLOOKUP(A5237+1/48,Interface!$B$118:$D$483,3)</f>
        <v>3</v>
      </c>
      <c r="H5237" s="1">
        <f t="shared" si="462"/>
        <v>1</v>
      </c>
      <c r="I5237" s="1">
        <f t="shared" si="461"/>
        <v>18</v>
      </c>
    </row>
    <row r="5238" spans="1:9" x14ac:dyDescent="0.35">
      <c r="A5238" s="321">
        <f t="shared" si="459"/>
        <v>42221.749999987383</v>
      </c>
      <c r="B5238" s="303"/>
      <c r="C5238" s="303">
        <v>5203</v>
      </c>
      <c r="D5238" s="304">
        <f>INDEX(Method_calculation!$J$161:$L$184,Output_interface!I5238,Output_interface!H5238)</f>
        <v>0</v>
      </c>
      <c r="E5238" s="304">
        <f>INDEX(Method_calculation!$J$194:$L$217,Output_interface!I5238,Output_interface!H5238)</f>
        <v>0</v>
      </c>
      <c r="G5238" s="1">
        <f>VLOOKUP(A5238+1/48,Interface!$B$118:$D$483,3)</f>
        <v>3</v>
      </c>
      <c r="H5238" s="1">
        <f t="shared" si="462"/>
        <v>1</v>
      </c>
      <c r="I5238" s="1">
        <f t="shared" si="461"/>
        <v>19</v>
      </c>
    </row>
    <row r="5239" spans="1:9" x14ac:dyDescent="0.35">
      <c r="A5239" s="321">
        <f t="shared" si="459"/>
        <v>42221.791666654048</v>
      </c>
      <c r="B5239" s="303"/>
      <c r="C5239" s="303">
        <v>5204</v>
      </c>
      <c r="D5239" s="304">
        <f>INDEX(Method_calculation!$J$161:$L$184,Output_interface!I5239,Output_interface!H5239)</f>
        <v>0</v>
      </c>
      <c r="E5239" s="304">
        <f>INDEX(Method_calculation!$J$194:$L$217,Output_interface!I5239,Output_interface!H5239)</f>
        <v>0</v>
      </c>
      <c r="G5239" s="1">
        <f>VLOOKUP(A5239+1/48,Interface!$B$118:$D$483,3)</f>
        <v>3</v>
      </c>
      <c r="H5239" s="1">
        <f t="shared" si="462"/>
        <v>1</v>
      </c>
      <c r="I5239" s="1">
        <f t="shared" si="461"/>
        <v>20</v>
      </c>
    </row>
    <row r="5240" spans="1:9" x14ac:dyDescent="0.35">
      <c r="A5240" s="321">
        <f t="shared" si="459"/>
        <v>42221.833333320712</v>
      </c>
      <c r="B5240" s="303"/>
      <c r="C5240" s="303">
        <v>5205</v>
      </c>
      <c r="D5240" s="304">
        <f>INDEX(Method_calculation!$J$161:$L$184,Output_interface!I5240,Output_interface!H5240)</f>
        <v>0</v>
      </c>
      <c r="E5240" s="304">
        <f>INDEX(Method_calculation!$J$194:$L$217,Output_interface!I5240,Output_interface!H5240)</f>
        <v>0</v>
      </c>
      <c r="G5240" s="1">
        <f>VLOOKUP(A5240+1/48,Interface!$B$118:$D$483,3)</f>
        <v>3</v>
      </c>
      <c r="H5240" s="1">
        <f t="shared" si="462"/>
        <v>1</v>
      </c>
      <c r="I5240" s="1">
        <f t="shared" si="461"/>
        <v>21</v>
      </c>
    </row>
    <row r="5241" spans="1:9" x14ac:dyDescent="0.35">
      <c r="A5241" s="321">
        <f t="shared" si="459"/>
        <v>42221.874999987376</v>
      </c>
      <c r="B5241" s="303"/>
      <c r="C5241" s="303">
        <v>5206</v>
      </c>
      <c r="D5241" s="304">
        <f>INDEX(Method_calculation!$J$161:$L$184,Output_interface!I5241,Output_interface!H5241)</f>
        <v>0</v>
      </c>
      <c r="E5241" s="304">
        <f>INDEX(Method_calculation!$J$194:$L$217,Output_interface!I5241,Output_interface!H5241)</f>
        <v>0</v>
      </c>
      <c r="G5241" s="1">
        <f>VLOOKUP(A5241+1/48,Interface!$B$118:$D$483,3)</f>
        <v>3</v>
      </c>
      <c r="H5241" s="1">
        <f t="shared" si="462"/>
        <v>1</v>
      </c>
      <c r="I5241" s="1">
        <f t="shared" si="461"/>
        <v>22</v>
      </c>
    </row>
    <row r="5242" spans="1:9" x14ac:dyDescent="0.35">
      <c r="A5242" s="321">
        <f t="shared" si="459"/>
        <v>42221.91666665404</v>
      </c>
      <c r="B5242" s="303"/>
      <c r="C5242" s="303">
        <v>5207</v>
      </c>
      <c r="D5242" s="304">
        <f>INDEX(Method_calculation!$J$161:$L$184,Output_interface!I5242,Output_interface!H5242)</f>
        <v>0</v>
      </c>
      <c r="E5242" s="304">
        <f>INDEX(Method_calculation!$J$194:$L$217,Output_interface!I5242,Output_interface!H5242)</f>
        <v>0</v>
      </c>
      <c r="G5242" s="1">
        <f>VLOOKUP(A5242+1/48,Interface!$B$118:$D$483,3)</f>
        <v>3</v>
      </c>
      <c r="H5242" s="1">
        <f t="shared" si="462"/>
        <v>1</v>
      </c>
      <c r="I5242" s="1">
        <f t="shared" si="461"/>
        <v>23</v>
      </c>
    </row>
    <row r="5243" spans="1:9" x14ac:dyDescent="0.35">
      <c r="A5243" s="322">
        <f t="shared" si="459"/>
        <v>42221.958333320705</v>
      </c>
      <c r="B5243" s="306"/>
      <c r="C5243" s="306">
        <v>5208</v>
      </c>
      <c r="D5243" s="307">
        <f>INDEX(Method_calculation!$J$161:$L$184,Output_interface!I5243,Output_interface!H5243)</f>
        <v>0</v>
      </c>
      <c r="E5243" s="307">
        <f>INDEX(Method_calculation!$J$194:$L$217,Output_interface!I5243,Output_interface!H5243)</f>
        <v>0</v>
      </c>
      <c r="G5243" s="1">
        <f>VLOOKUP(A5243+1/48,Interface!$B$118:$D$483,3)</f>
        <v>3</v>
      </c>
      <c r="H5243" s="1">
        <f t="shared" si="462"/>
        <v>1</v>
      </c>
      <c r="I5243" s="1">
        <f t="shared" si="461"/>
        <v>24</v>
      </c>
    </row>
    <row r="5244" spans="1:9" x14ac:dyDescent="0.35">
      <c r="A5244" s="299">
        <f t="shared" si="459"/>
        <v>42221.999999987369</v>
      </c>
      <c r="B5244" s="300" t="str">
        <f t="shared" ref="B5244" si="463">INDEX($H$27:$H$29,H5244)</f>
        <v>Workday</v>
      </c>
      <c r="C5244" s="300">
        <v>5209</v>
      </c>
      <c r="D5244" s="301">
        <f>INDEX(Method_calculation!$J$161:$L$184,Output_interface!I5244,Output_interface!H5244)</f>
        <v>0</v>
      </c>
      <c r="E5244" s="301">
        <f>INDEX(Method_calculation!$J$194:$L$217,Output_interface!I5244,Output_interface!H5244)</f>
        <v>0</v>
      </c>
      <c r="G5244" s="1">
        <f>VLOOKUP(A5244+1/48,Interface!$B$118:$D$483,3)</f>
        <v>4</v>
      </c>
      <c r="H5244" s="1">
        <f t="shared" si="462"/>
        <v>1</v>
      </c>
      <c r="I5244" s="1">
        <f t="shared" si="461"/>
        <v>1</v>
      </c>
    </row>
    <row r="5245" spans="1:9" x14ac:dyDescent="0.35">
      <c r="A5245" s="321">
        <f t="shared" si="459"/>
        <v>42222.041666654033</v>
      </c>
      <c r="B5245" s="303"/>
      <c r="C5245" s="303">
        <v>5210</v>
      </c>
      <c r="D5245" s="304">
        <f>INDEX(Method_calculation!$J$161:$L$184,Output_interface!I5245,Output_interface!H5245)</f>
        <v>0</v>
      </c>
      <c r="E5245" s="304">
        <f>INDEX(Method_calculation!$J$194:$L$217,Output_interface!I5245,Output_interface!H5245)</f>
        <v>0</v>
      </c>
      <c r="G5245" s="1">
        <f>VLOOKUP(A5245+1/48,Interface!$B$118:$D$483,3)</f>
        <v>4</v>
      </c>
      <c r="H5245" s="1">
        <f t="shared" si="462"/>
        <v>1</v>
      </c>
      <c r="I5245" s="1">
        <f t="shared" si="461"/>
        <v>2</v>
      </c>
    </row>
    <row r="5246" spans="1:9" x14ac:dyDescent="0.35">
      <c r="A5246" s="321">
        <f t="shared" si="459"/>
        <v>42222.083333320697</v>
      </c>
      <c r="B5246" s="303"/>
      <c r="C5246" s="303">
        <v>5211</v>
      </c>
      <c r="D5246" s="304">
        <f>INDEX(Method_calculation!$J$161:$L$184,Output_interface!I5246,Output_interface!H5246)</f>
        <v>0</v>
      </c>
      <c r="E5246" s="304">
        <f>INDEX(Method_calculation!$J$194:$L$217,Output_interface!I5246,Output_interface!H5246)</f>
        <v>0</v>
      </c>
      <c r="G5246" s="1">
        <f>VLOOKUP(A5246+1/48,Interface!$B$118:$D$483,3)</f>
        <v>4</v>
      </c>
      <c r="H5246" s="1">
        <f t="shared" si="462"/>
        <v>1</v>
      </c>
      <c r="I5246" s="1">
        <f t="shared" si="461"/>
        <v>3</v>
      </c>
    </row>
    <row r="5247" spans="1:9" x14ac:dyDescent="0.35">
      <c r="A5247" s="321">
        <f t="shared" si="459"/>
        <v>42222.124999987362</v>
      </c>
      <c r="B5247" s="303"/>
      <c r="C5247" s="303">
        <v>5212</v>
      </c>
      <c r="D5247" s="304">
        <f>INDEX(Method_calculation!$J$161:$L$184,Output_interface!I5247,Output_interface!H5247)</f>
        <v>0</v>
      </c>
      <c r="E5247" s="304">
        <f>INDEX(Method_calculation!$J$194:$L$217,Output_interface!I5247,Output_interface!H5247)</f>
        <v>0</v>
      </c>
      <c r="G5247" s="1">
        <f>VLOOKUP(A5247+1/48,Interface!$B$118:$D$483,3)</f>
        <v>4</v>
      </c>
      <c r="H5247" s="1">
        <f t="shared" si="462"/>
        <v>1</v>
      </c>
      <c r="I5247" s="1">
        <f t="shared" si="461"/>
        <v>4</v>
      </c>
    </row>
    <row r="5248" spans="1:9" x14ac:dyDescent="0.35">
      <c r="A5248" s="321">
        <f t="shared" si="459"/>
        <v>42222.166666654026</v>
      </c>
      <c r="B5248" s="303"/>
      <c r="C5248" s="303">
        <v>5213</v>
      </c>
      <c r="D5248" s="304">
        <f>INDEX(Method_calculation!$J$161:$L$184,Output_interface!I5248,Output_interface!H5248)</f>
        <v>0</v>
      </c>
      <c r="E5248" s="304">
        <f>INDEX(Method_calculation!$J$194:$L$217,Output_interface!I5248,Output_interface!H5248)</f>
        <v>0</v>
      </c>
      <c r="G5248" s="1">
        <f>VLOOKUP(A5248+1/48,Interface!$B$118:$D$483,3)</f>
        <v>4</v>
      </c>
      <c r="H5248" s="1">
        <f t="shared" si="462"/>
        <v>1</v>
      </c>
      <c r="I5248" s="1">
        <f t="shared" si="461"/>
        <v>5</v>
      </c>
    </row>
    <row r="5249" spans="1:9" x14ac:dyDescent="0.35">
      <c r="A5249" s="321">
        <f t="shared" si="459"/>
        <v>42222.20833332069</v>
      </c>
      <c r="B5249" s="303"/>
      <c r="C5249" s="303">
        <v>5214</v>
      </c>
      <c r="D5249" s="304">
        <f>INDEX(Method_calculation!$J$161:$L$184,Output_interface!I5249,Output_interface!H5249)</f>
        <v>0</v>
      </c>
      <c r="E5249" s="304">
        <f>INDEX(Method_calculation!$J$194:$L$217,Output_interface!I5249,Output_interface!H5249)</f>
        <v>0</v>
      </c>
      <c r="G5249" s="1">
        <f>VLOOKUP(A5249+1/48,Interface!$B$118:$D$483,3)</f>
        <v>4</v>
      </c>
      <c r="H5249" s="1">
        <f t="shared" si="462"/>
        <v>1</v>
      </c>
      <c r="I5249" s="1">
        <f t="shared" si="461"/>
        <v>6</v>
      </c>
    </row>
    <row r="5250" spans="1:9" x14ac:dyDescent="0.35">
      <c r="A5250" s="321">
        <f t="shared" si="459"/>
        <v>42222.249999987354</v>
      </c>
      <c r="B5250" s="303"/>
      <c r="C5250" s="303">
        <v>5215</v>
      </c>
      <c r="D5250" s="304">
        <f>INDEX(Method_calculation!$J$161:$L$184,Output_interface!I5250,Output_interface!H5250)</f>
        <v>0</v>
      </c>
      <c r="E5250" s="304">
        <f>INDEX(Method_calculation!$J$194:$L$217,Output_interface!I5250,Output_interface!H5250)</f>
        <v>0</v>
      </c>
      <c r="G5250" s="1">
        <f>VLOOKUP(A5250+1/48,Interface!$B$118:$D$483,3)</f>
        <v>4</v>
      </c>
      <c r="H5250" s="1">
        <f t="shared" si="462"/>
        <v>1</v>
      </c>
      <c r="I5250" s="1">
        <f t="shared" si="461"/>
        <v>7</v>
      </c>
    </row>
    <row r="5251" spans="1:9" x14ac:dyDescent="0.35">
      <c r="A5251" s="321">
        <f t="shared" si="459"/>
        <v>42222.291666654019</v>
      </c>
      <c r="B5251" s="303"/>
      <c r="C5251" s="303">
        <v>5216</v>
      </c>
      <c r="D5251" s="304">
        <f>INDEX(Method_calculation!$J$161:$L$184,Output_interface!I5251,Output_interface!H5251)</f>
        <v>0</v>
      </c>
      <c r="E5251" s="304">
        <f>INDEX(Method_calculation!$J$194:$L$217,Output_interface!I5251,Output_interface!H5251)</f>
        <v>0</v>
      </c>
      <c r="G5251" s="1">
        <f>VLOOKUP(A5251+1/48,Interface!$B$118:$D$483,3)</f>
        <v>4</v>
      </c>
      <c r="H5251" s="1">
        <f t="shared" si="462"/>
        <v>1</v>
      </c>
      <c r="I5251" s="1">
        <f t="shared" si="461"/>
        <v>8</v>
      </c>
    </row>
    <row r="5252" spans="1:9" x14ac:dyDescent="0.35">
      <c r="A5252" s="321">
        <f t="shared" si="459"/>
        <v>42222.333333320683</v>
      </c>
      <c r="B5252" s="303"/>
      <c r="C5252" s="303">
        <v>5217</v>
      </c>
      <c r="D5252" s="304">
        <f>INDEX(Method_calculation!$J$161:$L$184,Output_interface!I5252,Output_interface!H5252)</f>
        <v>0</v>
      </c>
      <c r="E5252" s="304">
        <f>INDEX(Method_calculation!$J$194:$L$217,Output_interface!I5252,Output_interface!H5252)</f>
        <v>0</v>
      </c>
      <c r="G5252" s="1">
        <f>VLOOKUP(A5252+1/48,Interface!$B$118:$D$483,3)</f>
        <v>4</v>
      </c>
      <c r="H5252" s="1">
        <f t="shared" si="462"/>
        <v>1</v>
      </c>
      <c r="I5252" s="1">
        <f t="shared" si="461"/>
        <v>9</v>
      </c>
    </row>
    <row r="5253" spans="1:9" x14ac:dyDescent="0.35">
      <c r="A5253" s="321">
        <f t="shared" si="459"/>
        <v>42222.374999987347</v>
      </c>
      <c r="B5253" s="303"/>
      <c r="C5253" s="303">
        <v>5218</v>
      </c>
      <c r="D5253" s="304">
        <f>INDEX(Method_calculation!$J$161:$L$184,Output_interface!I5253,Output_interface!H5253)</f>
        <v>0</v>
      </c>
      <c r="E5253" s="304">
        <f>INDEX(Method_calculation!$J$194:$L$217,Output_interface!I5253,Output_interface!H5253)</f>
        <v>0</v>
      </c>
      <c r="G5253" s="1">
        <f>VLOOKUP(A5253+1/48,Interface!$B$118:$D$483,3)</f>
        <v>4</v>
      </c>
      <c r="H5253" s="1">
        <f t="shared" si="462"/>
        <v>1</v>
      </c>
      <c r="I5253" s="1">
        <f t="shared" si="461"/>
        <v>10</v>
      </c>
    </row>
    <row r="5254" spans="1:9" x14ac:dyDescent="0.35">
      <c r="A5254" s="321">
        <f t="shared" si="459"/>
        <v>42222.416666654011</v>
      </c>
      <c r="B5254" s="303"/>
      <c r="C5254" s="303">
        <v>5219</v>
      </c>
      <c r="D5254" s="304">
        <f>INDEX(Method_calculation!$J$161:$L$184,Output_interface!I5254,Output_interface!H5254)</f>
        <v>0</v>
      </c>
      <c r="E5254" s="304">
        <f>INDEX(Method_calculation!$J$194:$L$217,Output_interface!I5254,Output_interface!H5254)</f>
        <v>0</v>
      </c>
      <c r="G5254" s="1">
        <f>VLOOKUP(A5254+1/48,Interface!$B$118:$D$483,3)</f>
        <v>4</v>
      </c>
      <c r="H5254" s="1">
        <f t="shared" si="462"/>
        <v>1</v>
      </c>
      <c r="I5254" s="1">
        <f t="shared" si="461"/>
        <v>11</v>
      </c>
    </row>
    <row r="5255" spans="1:9" x14ac:dyDescent="0.35">
      <c r="A5255" s="321">
        <f t="shared" si="459"/>
        <v>42222.458333320676</v>
      </c>
      <c r="B5255" s="303"/>
      <c r="C5255" s="303">
        <v>5220</v>
      </c>
      <c r="D5255" s="304">
        <f>INDEX(Method_calculation!$J$161:$L$184,Output_interface!I5255,Output_interface!H5255)</f>
        <v>0</v>
      </c>
      <c r="E5255" s="304">
        <f>INDEX(Method_calculation!$J$194:$L$217,Output_interface!I5255,Output_interface!H5255)</f>
        <v>0</v>
      </c>
      <c r="G5255" s="1">
        <f>VLOOKUP(A5255+1/48,Interface!$B$118:$D$483,3)</f>
        <v>4</v>
      </c>
      <c r="H5255" s="1">
        <f t="shared" si="462"/>
        <v>1</v>
      </c>
      <c r="I5255" s="1">
        <f t="shared" si="461"/>
        <v>12</v>
      </c>
    </row>
    <row r="5256" spans="1:9" x14ac:dyDescent="0.35">
      <c r="A5256" s="321">
        <f t="shared" si="459"/>
        <v>42222.49999998734</v>
      </c>
      <c r="B5256" s="303"/>
      <c r="C5256" s="303">
        <v>5221</v>
      </c>
      <c r="D5256" s="304">
        <f>INDEX(Method_calculation!$J$161:$L$184,Output_interface!I5256,Output_interface!H5256)</f>
        <v>0</v>
      </c>
      <c r="E5256" s="304">
        <f>INDEX(Method_calculation!$J$194:$L$217,Output_interface!I5256,Output_interface!H5256)</f>
        <v>0</v>
      </c>
      <c r="G5256" s="1">
        <f>VLOOKUP(A5256+1/48,Interface!$B$118:$D$483,3)</f>
        <v>4</v>
      </c>
      <c r="H5256" s="1">
        <f t="shared" si="462"/>
        <v>1</v>
      </c>
      <c r="I5256" s="1">
        <f t="shared" si="461"/>
        <v>13</v>
      </c>
    </row>
    <row r="5257" spans="1:9" x14ac:dyDescent="0.35">
      <c r="A5257" s="321">
        <f t="shared" si="459"/>
        <v>42222.541666654004</v>
      </c>
      <c r="B5257" s="303"/>
      <c r="C5257" s="303">
        <v>5222</v>
      </c>
      <c r="D5257" s="304">
        <f>INDEX(Method_calculation!$J$161:$L$184,Output_interface!I5257,Output_interface!H5257)</f>
        <v>0</v>
      </c>
      <c r="E5257" s="304">
        <f>INDEX(Method_calculation!$J$194:$L$217,Output_interface!I5257,Output_interface!H5257)</f>
        <v>0</v>
      </c>
      <c r="G5257" s="1">
        <f>VLOOKUP(A5257+1/48,Interface!$B$118:$D$483,3)</f>
        <v>4</v>
      </c>
      <c r="H5257" s="1">
        <f t="shared" si="462"/>
        <v>1</v>
      </c>
      <c r="I5257" s="1">
        <f t="shared" si="461"/>
        <v>14</v>
      </c>
    </row>
    <row r="5258" spans="1:9" x14ac:dyDescent="0.35">
      <c r="A5258" s="321">
        <f t="shared" si="459"/>
        <v>42222.583333320668</v>
      </c>
      <c r="B5258" s="303"/>
      <c r="C5258" s="303">
        <v>5223</v>
      </c>
      <c r="D5258" s="304">
        <f>INDEX(Method_calculation!$J$161:$L$184,Output_interface!I5258,Output_interface!H5258)</f>
        <v>0</v>
      </c>
      <c r="E5258" s="304">
        <f>INDEX(Method_calculation!$J$194:$L$217,Output_interface!I5258,Output_interface!H5258)</f>
        <v>0</v>
      </c>
      <c r="G5258" s="1">
        <f>VLOOKUP(A5258+1/48,Interface!$B$118:$D$483,3)</f>
        <v>4</v>
      </c>
      <c r="H5258" s="1">
        <f t="shared" si="462"/>
        <v>1</v>
      </c>
      <c r="I5258" s="1">
        <f t="shared" si="461"/>
        <v>15</v>
      </c>
    </row>
    <row r="5259" spans="1:9" x14ac:dyDescent="0.35">
      <c r="A5259" s="321">
        <f t="shared" si="459"/>
        <v>42222.624999987333</v>
      </c>
      <c r="B5259" s="303"/>
      <c r="C5259" s="303">
        <v>5224</v>
      </c>
      <c r="D5259" s="304">
        <f>INDEX(Method_calculation!$J$161:$L$184,Output_interface!I5259,Output_interface!H5259)</f>
        <v>0</v>
      </c>
      <c r="E5259" s="304">
        <f>INDEX(Method_calculation!$J$194:$L$217,Output_interface!I5259,Output_interface!H5259)</f>
        <v>0</v>
      </c>
      <c r="G5259" s="1">
        <f>VLOOKUP(A5259+1/48,Interface!$B$118:$D$483,3)</f>
        <v>4</v>
      </c>
      <c r="H5259" s="1">
        <f t="shared" si="462"/>
        <v>1</v>
      </c>
      <c r="I5259" s="1">
        <f t="shared" si="461"/>
        <v>16</v>
      </c>
    </row>
    <row r="5260" spans="1:9" x14ac:dyDescent="0.35">
      <c r="A5260" s="321">
        <f t="shared" si="459"/>
        <v>42222.666666653997</v>
      </c>
      <c r="B5260" s="303"/>
      <c r="C5260" s="303">
        <v>5225</v>
      </c>
      <c r="D5260" s="304">
        <f>INDEX(Method_calculation!$J$161:$L$184,Output_interface!I5260,Output_interface!H5260)</f>
        <v>0</v>
      </c>
      <c r="E5260" s="304">
        <f>INDEX(Method_calculation!$J$194:$L$217,Output_interface!I5260,Output_interface!H5260)</f>
        <v>0</v>
      </c>
      <c r="G5260" s="1">
        <f>VLOOKUP(A5260+1/48,Interface!$B$118:$D$483,3)</f>
        <v>4</v>
      </c>
      <c r="H5260" s="1">
        <f t="shared" si="462"/>
        <v>1</v>
      </c>
      <c r="I5260" s="1">
        <f t="shared" si="461"/>
        <v>17</v>
      </c>
    </row>
    <row r="5261" spans="1:9" x14ac:dyDescent="0.35">
      <c r="A5261" s="321">
        <f t="shared" si="459"/>
        <v>42222.708333320661</v>
      </c>
      <c r="B5261" s="303"/>
      <c r="C5261" s="303">
        <v>5226</v>
      </c>
      <c r="D5261" s="304">
        <f>INDEX(Method_calculation!$J$161:$L$184,Output_interface!I5261,Output_interface!H5261)</f>
        <v>0</v>
      </c>
      <c r="E5261" s="304">
        <f>INDEX(Method_calculation!$J$194:$L$217,Output_interface!I5261,Output_interface!H5261)</f>
        <v>0</v>
      </c>
      <c r="G5261" s="1">
        <f>VLOOKUP(A5261+1/48,Interface!$B$118:$D$483,3)</f>
        <v>4</v>
      </c>
      <c r="H5261" s="1">
        <f t="shared" si="462"/>
        <v>1</v>
      </c>
      <c r="I5261" s="1">
        <f t="shared" si="461"/>
        <v>18</v>
      </c>
    </row>
    <row r="5262" spans="1:9" x14ac:dyDescent="0.35">
      <c r="A5262" s="321">
        <f t="shared" si="459"/>
        <v>42222.749999987325</v>
      </c>
      <c r="B5262" s="303"/>
      <c r="C5262" s="303">
        <v>5227</v>
      </c>
      <c r="D5262" s="304">
        <f>INDEX(Method_calculation!$J$161:$L$184,Output_interface!I5262,Output_interface!H5262)</f>
        <v>0</v>
      </c>
      <c r="E5262" s="304">
        <f>INDEX(Method_calculation!$J$194:$L$217,Output_interface!I5262,Output_interface!H5262)</f>
        <v>0</v>
      </c>
      <c r="G5262" s="1">
        <f>VLOOKUP(A5262+1/48,Interface!$B$118:$D$483,3)</f>
        <v>4</v>
      </c>
      <c r="H5262" s="1">
        <f t="shared" si="462"/>
        <v>1</v>
      </c>
      <c r="I5262" s="1">
        <f t="shared" si="461"/>
        <v>19</v>
      </c>
    </row>
    <row r="5263" spans="1:9" x14ac:dyDescent="0.35">
      <c r="A5263" s="321">
        <f t="shared" si="459"/>
        <v>42222.79166665399</v>
      </c>
      <c r="B5263" s="303"/>
      <c r="C5263" s="303">
        <v>5228</v>
      </c>
      <c r="D5263" s="304">
        <f>INDEX(Method_calculation!$J$161:$L$184,Output_interface!I5263,Output_interface!H5263)</f>
        <v>0</v>
      </c>
      <c r="E5263" s="304">
        <f>INDEX(Method_calculation!$J$194:$L$217,Output_interface!I5263,Output_interface!H5263)</f>
        <v>0</v>
      </c>
      <c r="G5263" s="1">
        <f>VLOOKUP(A5263+1/48,Interface!$B$118:$D$483,3)</f>
        <v>4</v>
      </c>
      <c r="H5263" s="1">
        <f t="shared" si="462"/>
        <v>1</v>
      </c>
      <c r="I5263" s="1">
        <f t="shared" si="461"/>
        <v>20</v>
      </c>
    </row>
    <row r="5264" spans="1:9" x14ac:dyDescent="0.35">
      <c r="A5264" s="321">
        <f t="shared" ref="A5264:A5327" si="464">+A5263+1/24</f>
        <v>42222.833333320654</v>
      </c>
      <c r="B5264" s="303"/>
      <c r="C5264" s="303">
        <v>5229</v>
      </c>
      <c r="D5264" s="304">
        <f>INDEX(Method_calculation!$J$161:$L$184,Output_interface!I5264,Output_interface!H5264)</f>
        <v>0</v>
      </c>
      <c r="E5264" s="304">
        <f>INDEX(Method_calculation!$J$194:$L$217,Output_interface!I5264,Output_interface!H5264)</f>
        <v>0</v>
      </c>
      <c r="G5264" s="1">
        <f>VLOOKUP(A5264+1/48,Interface!$B$118:$D$483,3)</f>
        <v>4</v>
      </c>
      <c r="H5264" s="1">
        <f t="shared" si="462"/>
        <v>1</v>
      </c>
      <c r="I5264" s="1">
        <f t="shared" si="461"/>
        <v>21</v>
      </c>
    </row>
    <row r="5265" spans="1:9" x14ac:dyDescent="0.35">
      <c r="A5265" s="321">
        <f t="shared" si="464"/>
        <v>42222.874999987318</v>
      </c>
      <c r="B5265" s="303"/>
      <c r="C5265" s="303">
        <v>5230</v>
      </c>
      <c r="D5265" s="304">
        <f>INDEX(Method_calculation!$J$161:$L$184,Output_interface!I5265,Output_interface!H5265)</f>
        <v>0</v>
      </c>
      <c r="E5265" s="304">
        <f>INDEX(Method_calculation!$J$194:$L$217,Output_interface!I5265,Output_interface!H5265)</f>
        <v>0</v>
      </c>
      <c r="G5265" s="1">
        <f>VLOOKUP(A5265+1/48,Interface!$B$118:$D$483,3)</f>
        <v>4</v>
      </c>
      <c r="H5265" s="1">
        <f t="shared" si="462"/>
        <v>1</v>
      </c>
      <c r="I5265" s="1">
        <f t="shared" si="461"/>
        <v>22</v>
      </c>
    </row>
    <row r="5266" spans="1:9" x14ac:dyDescent="0.35">
      <c r="A5266" s="321">
        <f t="shared" si="464"/>
        <v>42222.916666653982</v>
      </c>
      <c r="B5266" s="303"/>
      <c r="C5266" s="303">
        <v>5231</v>
      </c>
      <c r="D5266" s="304">
        <f>INDEX(Method_calculation!$J$161:$L$184,Output_interface!I5266,Output_interface!H5266)</f>
        <v>0</v>
      </c>
      <c r="E5266" s="304">
        <f>INDEX(Method_calculation!$J$194:$L$217,Output_interface!I5266,Output_interface!H5266)</f>
        <v>0</v>
      </c>
      <c r="G5266" s="1">
        <f>VLOOKUP(A5266+1/48,Interface!$B$118:$D$483,3)</f>
        <v>4</v>
      </c>
      <c r="H5266" s="1">
        <f t="shared" si="462"/>
        <v>1</v>
      </c>
      <c r="I5266" s="1">
        <f t="shared" si="461"/>
        <v>23</v>
      </c>
    </row>
    <row r="5267" spans="1:9" x14ac:dyDescent="0.35">
      <c r="A5267" s="322">
        <f t="shared" si="464"/>
        <v>42222.958333320646</v>
      </c>
      <c r="B5267" s="306"/>
      <c r="C5267" s="306">
        <v>5232</v>
      </c>
      <c r="D5267" s="307">
        <f>INDEX(Method_calculation!$J$161:$L$184,Output_interface!I5267,Output_interface!H5267)</f>
        <v>0</v>
      </c>
      <c r="E5267" s="307">
        <f>INDEX(Method_calculation!$J$194:$L$217,Output_interface!I5267,Output_interface!H5267)</f>
        <v>0</v>
      </c>
      <c r="G5267" s="1">
        <f>VLOOKUP(A5267+1/48,Interface!$B$118:$D$483,3)</f>
        <v>4</v>
      </c>
      <c r="H5267" s="1">
        <f t="shared" si="462"/>
        <v>1</v>
      </c>
      <c r="I5267" s="1">
        <f t="shared" si="461"/>
        <v>24</v>
      </c>
    </row>
    <row r="5268" spans="1:9" x14ac:dyDescent="0.35">
      <c r="A5268" s="299">
        <f t="shared" si="464"/>
        <v>42222.999999987311</v>
      </c>
      <c r="B5268" s="300" t="str">
        <f t="shared" ref="B5268" si="465">INDEX($H$27:$H$29,H5268)</f>
        <v>Workday</v>
      </c>
      <c r="C5268" s="300">
        <v>5233</v>
      </c>
      <c r="D5268" s="301">
        <f>INDEX(Method_calculation!$J$161:$L$184,Output_interface!I5268,Output_interface!H5268)</f>
        <v>0</v>
      </c>
      <c r="E5268" s="301">
        <f>INDEX(Method_calculation!$J$194:$L$217,Output_interface!I5268,Output_interface!H5268)</f>
        <v>0</v>
      </c>
      <c r="G5268" s="1">
        <f>VLOOKUP(A5268+1/48,Interface!$B$118:$D$483,3)</f>
        <v>5</v>
      </c>
      <c r="H5268" s="1">
        <f t="shared" si="462"/>
        <v>1</v>
      </c>
      <c r="I5268" s="1">
        <f t="shared" si="461"/>
        <v>1</v>
      </c>
    </row>
    <row r="5269" spans="1:9" x14ac:dyDescent="0.35">
      <c r="A5269" s="321">
        <f t="shared" si="464"/>
        <v>42223.041666653975</v>
      </c>
      <c r="B5269" s="303"/>
      <c r="C5269" s="303">
        <v>5234</v>
      </c>
      <c r="D5269" s="304">
        <f>INDEX(Method_calculation!$J$161:$L$184,Output_interface!I5269,Output_interface!H5269)</f>
        <v>0</v>
      </c>
      <c r="E5269" s="304">
        <f>INDEX(Method_calculation!$J$194:$L$217,Output_interface!I5269,Output_interface!H5269)</f>
        <v>0</v>
      </c>
      <c r="G5269" s="1">
        <f>VLOOKUP(A5269+1/48,Interface!$B$118:$D$483,3)</f>
        <v>5</v>
      </c>
      <c r="H5269" s="1">
        <f t="shared" si="462"/>
        <v>1</v>
      </c>
      <c r="I5269" s="1">
        <f t="shared" si="461"/>
        <v>2</v>
      </c>
    </row>
    <row r="5270" spans="1:9" x14ac:dyDescent="0.35">
      <c r="A5270" s="321">
        <f t="shared" si="464"/>
        <v>42223.083333320639</v>
      </c>
      <c r="B5270" s="303"/>
      <c r="C5270" s="303">
        <v>5235</v>
      </c>
      <c r="D5270" s="304">
        <f>INDEX(Method_calculation!$J$161:$L$184,Output_interface!I5270,Output_interface!H5270)</f>
        <v>0</v>
      </c>
      <c r="E5270" s="304">
        <f>INDEX(Method_calculation!$J$194:$L$217,Output_interface!I5270,Output_interface!H5270)</f>
        <v>0</v>
      </c>
      <c r="G5270" s="1">
        <f>VLOOKUP(A5270+1/48,Interface!$B$118:$D$483,3)</f>
        <v>5</v>
      </c>
      <c r="H5270" s="1">
        <f t="shared" si="462"/>
        <v>1</v>
      </c>
      <c r="I5270" s="1">
        <f t="shared" si="461"/>
        <v>3</v>
      </c>
    </row>
    <row r="5271" spans="1:9" x14ac:dyDescent="0.35">
      <c r="A5271" s="321">
        <f t="shared" si="464"/>
        <v>42223.124999987303</v>
      </c>
      <c r="B5271" s="303"/>
      <c r="C5271" s="303">
        <v>5236</v>
      </c>
      <c r="D5271" s="304">
        <f>INDEX(Method_calculation!$J$161:$L$184,Output_interface!I5271,Output_interface!H5271)</f>
        <v>0</v>
      </c>
      <c r="E5271" s="304">
        <f>INDEX(Method_calculation!$J$194:$L$217,Output_interface!I5271,Output_interface!H5271)</f>
        <v>0</v>
      </c>
      <c r="G5271" s="1">
        <f>VLOOKUP(A5271+1/48,Interface!$B$118:$D$483,3)</f>
        <v>5</v>
      </c>
      <c r="H5271" s="1">
        <f t="shared" si="462"/>
        <v>1</v>
      </c>
      <c r="I5271" s="1">
        <f t="shared" si="461"/>
        <v>4</v>
      </c>
    </row>
    <row r="5272" spans="1:9" x14ac:dyDescent="0.35">
      <c r="A5272" s="321">
        <f t="shared" si="464"/>
        <v>42223.166666653968</v>
      </c>
      <c r="B5272" s="303"/>
      <c r="C5272" s="303">
        <v>5237</v>
      </c>
      <c r="D5272" s="304">
        <f>INDEX(Method_calculation!$J$161:$L$184,Output_interface!I5272,Output_interface!H5272)</f>
        <v>0</v>
      </c>
      <c r="E5272" s="304">
        <f>INDEX(Method_calculation!$J$194:$L$217,Output_interface!I5272,Output_interface!H5272)</f>
        <v>0</v>
      </c>
      <c r="G5272" s="1">
        <f>VLOOKUP(A5272+1/48,Interface!$B$118:$D$483,3)</f>
        <v>5</v>
      </c>
      <c r="H5272" s="1">
        <f t="shared" si="462"/>
        <v>1</v>
      </c>
      <c r="I5272" s="1">
        <f t="shared" si="461"/>
        <v>5</v>
      </c>
    </row>
    <row r="5273" spans="1:9" x14ac:dyDescent="0.35">
      <c r="A5273" s="321">
        <f t="shared" si="464"/>
        <v>42223.208333320632</v>
      </c>
      <c r="B5273" s="303"/>
      <c r="C5273" s="303">
        <v>5238</v>
      </c>
      <c r="D5273" s="304">
        <f>INDEX(Method_calculation!$J$161:$L$184,Output_interface!I5273,Output_interface!H5273)</f>
        <v>0</v>
      </c>
      <c r="E5273" s="304">
        <f>INDEX(Method_calculation!$J$194:$L$217,Output_interface!I5273,Output_interface!H5273)</f>
        <v>0</v>
      </c>
      <c r="G5273" s="1">
        <f>VLOOKUP(A5273+1/48,Interface!$B$118:$D$483,3)</f>
        <v>5</v>
      </c>
      <c r="H5273" s="1">
        <f t="shared" si="462"/>
        <v>1</v>
      </c>
      <c r="I5273" s="1">
        <f t="shared" si="461"/>
        <v>6</v>
      </c>
    </row>
    <row r="5274" spans="1:9" x14ac:dyDescent="0.35">
      <c r="A5274" s="321">
        <f t="shared" si="464"/>
        <v>42223.249999987296</v>
      </c>
      <c r="B5274" s="303"/>
      <c r="C5274" s="303">
        <v>5239</v>
      </c>
      <c r="D5274" s="304">
        <f>INDEX(Method_calculation!$J$161:$L$184,Output_interface!I5274,Output_interface!H5274)</f>
        <v>0</v>
      </c>
      <c r="E5274" s="304">
        <f>INDEX(Method_calculation!$J$194:$L$217,Output_interface!I5274,Output_interface!H5274)</f>
        <v>0</v>
      </c>
      <c r="G5274" s="1">
        <f>VLOOKUP(A5274+1/48,Interface!$B$118:$D$483,3)</f>
        <v>5</v>
      </c>
      <c r="H5274" s="1">
        <f t="shared" si="462"/>
        <v>1</v>
      </c>
      <c r="I5274" s="1">
        <f t="shared" si="461"/>
        <v>7</v>
      </c>
    </row>
    <row r="5275" spans="1:9" x14ac:dyDescent="0.35">
      <c r="A5275" s="321">
        <f t="shared" si="464"/>
        <v>42223.29166665396</v>
      </c>
      <c r="B5275" s="303"/>
      <c r="C5275" s="303">
        <v>5240</v>
      </c>
      <c r="D5275" s="304">
        <f>INDEX(Method_calculation!$J$161:$L$184,Output_interface!I5275,Output_interface!H5275)</f>
        <v>0</v>
      </c>
      <c r="E5275" s="304">
        <f>INDEX(Method_calculation!$J$194:$L$217,Output_interface!I5275,Output_interface!H5275)</f>
        <v>0</v>
      </c>
      <c r="G5275" s="1">
        <f>VLOOKUP(A5275+1/48,Interface!$B$118:$D$483,3)</f>
        <v>5</v>
      </c>
      <c r="H5275" s="1">
        <f t="shared" si="462"/>
        <v>1</v>
      </c>
      <c r="I5275" s="1">
        <f t="shared" si="461"/>
        <v>8</v>
      </c>
    </row>
    <row r="5276" spans="1:9" x14ac:dyDescent="0.35">
      <c r="A5276" s="321">
        <f t="shared" si="464"/>
        <v>42223.333333320625</v>
      </c>
      <c r="B5276" s="303"/>
      <c r="C5276" s="303">
        <v>5241</v>
      </c>
      <c r="D5276" s="304">
        <f>INDEX(Method_calculation!$J$161:$L$184,Output_interface!I5276,Output_interface!H5276)</f>
        <v>0</v>
      </c>
      <c r="E5276" s="304">
        <f>INDEX(Method_calculation!$J$194:$L$217,Output_interface!I5276,Output_interface!H5276)</f>
        <v>0</v>
      </c>
      <c r="G5276" s="1">
        <f>VLOOKUP(A5276+1/48,Interface!$B$118:$D$483,3)</f>
        <v>5</v>
      </c>
      <c r="H5276" s="1">
        <f t="shared" si="462"/>
        <v>1</v>
      </c>
      <c r="I5276" s="1">
        <f t="shared" si="461"/>
        <v>9</v>
      </c>
    </row>
    <row r="5277" spans="1:9" x14ac:dyDescent="0.35">
      <c r="A5277" s="321">
        <f t="shared" si="464"/>
        <v>42223.374999987289</v>
      </c>
      <c r="B5277" s="303"/>
      <c r="C5277" s="303">
        <v>5242</v>
      </c>
      <c r="D5277" s="304">
        <f>INDEX(Method_calculation!$J$161:$L$184,Output_interface!I5277,Output_interface!H5277)</f>
        <v>0</v>
      </c>
      <c r="E5277" s="304">
        <f>INDEX(Method_calculation!$J$194:$L$217,Output_interface!I5277,Output_interface!H5277)</f>
        <v>0</v>
      </c>
      <c r="G5277" s="1">
        <f>VLOOKUP(A5277+1/48,Interface!$B$118:$D$483,3)</f>
        <v>5</v>
      </c>
      <c r="H5277" s="1">
        <f t="shared" si="462"/>
        <v>1</v>
      </c>
      <c r="I5277" s="1">
        <f t="shared" si="461"/>
        <v>10</v>
      </c>
    </row>
    <row r="5278" spans="1:9" x14ac:dyDescent="0.35">
      <c r="A5278" s="321">
        <f t="shared" si="464"/>
        <v>42223.416666653953</v>
      </c>
      <c r="B5278" s="303"/>
      <c r="C5278" s="303">
        <v>5243</v>
      </c>
      <c r="D5278" s="304">
        <f>INDEX(Method_calculation!$J$161:$L$184,Output_interface!I5278,Output_interface!H5278)</f>
        <v>0</v>
      </c>
      <c r="E5278" s="304">
        <f>INDEX(Method_calculation!$J$194:$L$217,Output_interface!I5278,Output_interface!H5278)</f>
        <v>0</v>
      </c>
      <c r="G5278" s="1">
        <f>VLOOKUP(A5278+1/48,Interface!$B$118:$D$483,3)</f>
        <v>5</v>
      </c>
      <c r="H5278" s="1">
        <f t="shared" si="462"/>
        <v>1</v>
      </c>
      <c r="I5278" s="1">
        <f t="shared" si="461"/>
        <v>11</v>
      </c>
    </row>
    <row r="5279" spans="1:9" x14ac:dyDescent="0.35">
      <c r="A5279" s="321">
        <f t="shared" si="464"/>
        <v>42223.458333320617</v>
      </c>
      <c r="B5279" s="303"/>
      <c r="C5279" s="303">
        <v>5244</v>
      </c>
      <c r="D5279" s="304">
        <f>INDEX(Method_calculation!$J$161:$L$184,Output_interface!I5279,Output_interface!H5279)</f>
        <v>0</v>
      </c>
      <c r="E5279" s="304">
        <f>INDEX(Method_calculation!$J$194:$L$217,Output_interface!I5279,Output_interface!H5279)</f>
        <v>0</v>
      </c>
      <c r="G5279" s="1">
        <f>VLOOKUP(A5279+1/48,Interface!$B$118:$D$483,3)</f>
        <v>5</v>
      </c>
      <c r="H5279" s="1">
        <f t="shared" si="462"/>
        <v>1</v>
      </c>
      <c r="I5279" s="1">
        <f t="shared" si="461"/>
        <v>12</v>
      </c>
    </row>
    <row r="5280" spans="1:9" x14ac:dyDescent="0.35">
      <c r="A5280" s="321">
        <f t="shared" si="464"/>
        <v>42223.499999987282</v>
      </c>
      <c r="B5280" s="303"/>
      <c r="C5280" s="303">
        <v>5245</v>
      </c>
      <c r="D5280" s="304">
        <f>INDEX(Method_calculation!$J$161:$L$184,Output_interface!I5280,Output_interface!H5280)</f>
        <v>0</v>
      </c>
      <c r="E5280" s="304">
        <f>INDEX(Method_calculation!$J$194:$L$217,Output_interface!I5280,Output_interface!H5280)</f>
        <v>0</v>
      </c>
      <c r="G5280" s="1">
        <f>VLOOKUP(A5280+1/48,Interface!$B$118:$D$483,3)</f>
        <v>5</v>
      </c>
      <c r="H5280" s="1">
        <f t="shared" si="462"/>
        <v>1</v>
      </c>
      <c r="I5280" s="1">
        <f t="shared" si="461"/>
        <v>13</v>
      </c>
    </row>
    <row r="5281" spans="1:9" x14ac:dyDescent="0.35">
      <c r="A5281" s="321">
        <f t="shared" si="464"/>
        <v>42223.541666653946</v>
      </c>
      <c r="B5281" s="303"/>
      <c r="C5281" s="303">
        <v>5246</v>
      </c>
      <c r="D5281" s="304">
        <f>INDEX(Method_calculation!$J$161:$L$184,Output_interface!I5281,Output_interface!H5281)</f>
        <v>0</v>
      </c>
      <c r="E5281" s="304">
        <f>INDEX(Method_calculation!$J$194:$L$217,Output_interface!I5281,Output_interface!H5281)</f>
        <v>0</v>
      </c>
      <c r="G5281" s="1">
        <f>VLOOKUP(A5281+1/48,Interface!$B$118:$D$483,3)</f>
        <v>5</v>
      </c>
      <c r="H5281" s="1">
        <f t="shared" si="462"/>
        <v>1</v>
      </c>
      <c r="I5281" s="1">
        <f t="shared" si="461"/>
        <v>14</v>
      </c>
    </row>
    <row r="5282" spans="1:9" x14ac:dyDescent="0.35">
      <c r="A5282" s="321">
        <f t="shared" si="464"/>
        <v>42223.58333332061</v>
      </c>
      <c r="B5282" s="303"/>
      <c r="C5282" s="303">
        <v>5247</v>
      </c>
      <c r="D5282" s="304">
        <f>INDEX(Method_calculation!$J$161:$L$184,Output_interface!I5282,Output_interface!H5282)</f>
        <v>0</v>
      </c>
      <c r="E5282" s="304">
        <f>INDEX(Method_calculation!$J$194:$L$217,Output_interface!I5282,Output_interface!H5282)</f>
        <v>0</v>
      </c>
      <c r="G5282" s="1">
        <f>VLOOKUP(A5282+1/48,Interface!$B$118:$D$483,3)</f>
        <v>5</v>
      </c>
      <c r="H5282" s="1">
        <f t="shared" si="462"/>
        <v>1</v>
      </c>
      <c r="I5282" s="1">
        <f t="shared" si="461"/>
        <v>15</v>
      </c>
    </row>
    <row r="5283" spans="1:9" x14ac:dyDescent="0.35">
      <c r="A5283" s="321">
        <f t="shared" si="464"/>
        <v>42223.624999987274</v>
      </c>
      <c r="B5283" s="303"/>
      <c r="C5283" s="303">
        <v>5248</v>
      </c>
      <c r="D5283" s="304">
        <f>INDEX(Method_calculation!$J$161:$L$184,Output_interface!I5283,Output_interface!H5283)</f>
        <v>0</v>
      </c>
      <c r="E5283" s="304">
        <f>INDEX(Method_calculation!$J$194:$L$217,Output_interface!I5283,Output_interface!H5283)</f>
        <v>0</v>
      </c>
      <c r="G5283" s="1">
        <f>VLOOKUP(A5283+1/48,Interface!$B$118:$D$483,3)</f>
        <v>5</v>
      </c>
      <c r="H5283" s="1">
        <f t="shared" si="462"/>
        <v>1</v>
      </c>
      <c r="I5283" s="1">
        <f t="shared" si="461"/>
        <v>16</v>
      </c>
    </row>
    <row r="5284" spans="1:9" x14ac:dyDescent="0.35">
      <c r="A5284" s="321">
        <f t="shared" si="464"/>
        <v>42223.666666653939</v>
      </c>
      <c r="B5284" s="303"/>
      <c r="C5284" s="303">
        <v>5249</v>
      </c>
      <c r="D5284" s="304">
        <f>INDEX(Method_calculation!$J$161:$L$184,Output_interface!I5284,Output_interface!H5284)</f>
        <v>0</v>
      </c>
      <c r="E5284" s="304">
        <f>INDEX(Method_calculation!$J$194:$L$217,Output_interface!I5284,Output_interface!H5284)</f>
        <v>0</v>
      </c>
      <c r="G5284" s="1">
        <f>VLOOKUP(A5284+1/48,Interface!$B$118:$D$483,3)</f>
        <v>5</v>
      </c>
      <c r="H5284" s="1">
        <f t="shared" si="462"/>
        <v>1</v>
      </c>
      <c r="I5284" s="1">
        <f t="shared" ref="I5284:I5347" si="466">MOD(C5284-1,24)+1</f>
        <v>17</v>
      </c>
    </row>
    <row r="5285" spans="1:9" x14ac:dyDescent="0.35">
      <c r="A5285" s="321">
        <f t="shared" si="464"/>
        <v>42223.708333320603</v>
      </c>
      <c r="B5285" s="303"/>
      <c r="C5285" s="303">
        <v>5250</v>
      </c>
      <c r="D5285" s="304">
        <f>INDEX(Method_calculation!$J$161:$L$184,Output_interface!I5285,Output_interface!H5285)</f>
        <v>0</v>
      </c>
      <c r="E5285" s="304">
        <f>INDEX(Method_calculation!$J$194:$L$217,Output_interface!I5285,Output_interface!H5285)</f>
        <v>0</v>
      </c>
      <c r="G5285" s="1">
        <f>VLOOKUP(A5285+1/48,Interface!$B$118:$D$483,3)</f>
        <v>5</v>
      </c>
      <c r="H5285" s="1">
        <f t="shared" ref="H5285:H5348" si="467">IF(G5285=7,3,IF(G5285=6,2,1))</f>
        <v>1</v>
      </c>
      <c r="I5285" s="1">
        <f t="shared" si="466"/>
        <v>18</v>
      </c>
    </row>
    <row r="5286" spans="1:9" x14ac:dyDescent="0.35">
      <c r="A5286" s="321">
        <f t="shared" si="464"/>
        <v>42223.749999987267</v>
      </c>
      <c r="B5286" s="303"/>
      <c r="C5286" s="303">
        <v>5251</v>
      </c>
      <c r="D5286" s="304">
        <f>INDEX(Method_calculation!$J$161:$L$184,Output_interface!I5286,Output_interface!H5286)</f>
        <v>0</v>
      </c>
      <c r="E5286" s="304">
        <f>INDEX(Method_calculation!$J$194:$L$217,Output_interface!I5286,Output_interface!H5286)</f>
        <v>0</v>
      </c>
      <c r="G5286" s="1">
        <f>VLOOKUP(A5286+1/48,Interface!$B$118:$D$483,3)</f>
        <v>5</v>
      </c>
      <c r="H5286" s="1">
        <f t="shared" si="467"/>
        <v>1</v>
      </c>
      <c r="I5286" s="1">
        <f t="shared" si="466"/>
        <v>19</v>
      </c>
    </row>
    <row r="5287" spans="1:9" x14ac:dyDescent="0.35">
      <c r="A5287" s="321">
        <f t="shared" si="464"/>
        <v>42223.791666653931</v>
      </c>
      <c r="B5287" s="303"/>
      <c r="C5287" s="303">
        <v>5252</v>
      </c>
      <c r="D5287" s="304">
        <f>INDEX(Method_calculation!$J$161:$L$184,Output_interface!I5287,Output_interface!H5287)</f>
        <v>0</v>
      </c>
      <c r="E5287" s="304">
        <f>INDEX(Method_calculation!$J$194:$L$217,Output_interface!I5287,Output_interface!H5287)</f>
        <v>0</v>
      </c>
      <c r="G5287" s="1">
        <f>VLOOKUP(A5287+1/48,Interface!$B$118:$D$483,3)</f>
        <v>5</v>
      </c>
      <c r="H5287" s="1">
        <f t="shared" si="467"/>
        <v>1</v>
      </c>
      <c r="I5287" s="1">
        <f t="shared" si="466"/>
        <v>20</v>
      </c>
    </row>
    <row r="5288" spans="1:9" x14ac:dyDescent="0.35">
      <c r="A5288" s="321">
        <f t="shared" si="464"/>
        <v>42223.833333320596</v>
      </c>
      <c r="B5288" s="303"/>
      <c r="C5288" s="303">
        <v>5253</v>
      </c>
      <c r="D5288" s="304">
        <f>INDEX(Method_calculation!$J$161:$L$184,Output_interface!I5288,Output_interface!H5288)</f>
        <v>0</v>
      </c>
      <c r="E5288" s="304">
        <f>INDEX(Method_calculation!$J$194:$L$217,Output_interface!I5288,Output_interface!H5288)</f>
        <v>0</v>
      </c>
      <c r="G5288" s="1">
        <f>VLOOKUP(A5288+1/48,Interface!$B$118:$D$483,3)</f>
        <v>5</v>
      </c>
      <c r="H5288" s="1">
        <f t="shared" si="467"/>
        <v>1</v>
      </c>
      <c r="I5288" s="1">
        <f t="shared" si="466"/>
        <v>21</v>
      </c>
    </row>
    <row r="5289" spans="1:9" x14ac:dyDescent="0.35">
      <c r="A5289" s="321">
        <f t="shared" si="464"/>
        <v>42223.87499998726</v>
      </c>
      <c r="B5289" s="303"/>
      <c r="C5289" s="303">
        <v>5254</v>
      </c>
      <c r="D5289" s="304">
        <f>INDEX(Method_calculation!$J$161:$L$184,Output_interface!I5289,Output_interface!H5289)</f>
        <v>0</v>
      </c>
      <c r="E5289" s="304">
        <f>INDEX(Method_calculation!$J$194:$L$217,Output_interface!I5289,Output_interface!H5289)</f>
        <v>0</v>
      </c>
      <c r="G5289" s="1">
        <f>VLOOKUP(A5289+1/48,Interface!$B$118:$D$483,3)</f>
        <v>5</v>
      </c>
      <c r="H5289" s="1">
        <f t="shared" si="467"/>
        <v>1</v>
      </c>
      <c r="I5289" s="1">
        <f t="shared" si="466"/>
        <v>22</v>
      </c>
    </row>
    <row r="5290" spans="1:9" x14ac:dyDescent="0.35">
      <c r="A5290" s="321">
        <f t="shared" si="464"/>
        <v>42223.916666653924</v>
      </c>
      <c r="B5290" s="303"/>
      <c r="C5290" s="303">
        <v>5255</v>
      </c>
      <c r="D5290" s="304">
        <f>INDEX(Method_calculation!$J$161:$L$184,Output_interface!I5290,Output_interface!H5290)</f>
        <v>0</v>
      </c>
      <c r="E5290" s="304">
        <f>INDEX(Method_calculation!$J$194:$L$217,Output_interface!I5290,Output_interface!H5290)</f>
        <v>0</v>
      </c>
      <c r="G5290" s="1">
        <f>VLOOKUP(A5290+1/48,Interface!$B$118:$D$483,3)</f>
        <v>5</v>
      </c>
      <c r="H5290" s="1">
        <f t="shared" si="467"/>
        <v>1</v>
      </c>
      <c r="I5290" s="1">
        <f t="shared" si="466"/>
        <v>23</v>
      </c>
    </row>
    <row r="5291" spans="1:9" x14ac:dyDescent="0.35">
      <c r="A5291" s="322">
        <f t="shared" si="464"/>
        <v>42223.958333320588</v>
      </c>
      <c r="B5291" s="306"/>
      <c r="C5291" s="306">
        <v>5256</v>
      </c>
      <c r="D5291" s="307">
        <f>INDEX(Method_calculation!$J$161:$L$184,Output_interface!I5291,Output_interface!H5291)</f>
        <v>0</v>
      </c>
      <c r="E5291" s="307">
        <f>INDEX(Method_calculation!$J$194:$L$217,Output_interface!I5291,Output_interface!H5291)</f>
        <v>0</v>
      </c>
      <c r="G5291" s="1">
        <f>VLOOKUP(A5291+1/48,Interface!$B$118:$D$483,3)</f>
        <v>5</v>
      </c>
      <c r="H5291" s="1">
        <f t="shared" si="467"/>
        <v>1</v>
      </c>
      <c r="I5291" s="1">
        <f t="shared" si="466"/>
        <v>24</v>
      </c>
    </row>
    <row r="5292" spans="1:9" x14ac:dyDescent="0.35">
      <c r="A5292" s="299">
        <f t="shared" si="464"/>
        <v>42223.999999987253</v>
      </c>
      <c r="B5292" s="300" t="str">
        <f t="shared" ref="B5292" si="468">INDEX($H$27:$H$29,H5292)</f>
        <v>Saturday</v>
      </c>
      <c r="C5292" s="300">
        <v>5257</v>
      </c>
      <c r="D5292" s="301">
        <f>INDEX(Method_calculation!$J$161:$L$184,Output_interface!I5292,Output_interface!H5292)</f>
        <v>0</v>
      </c>
      <c r="E5292" s="301">
        <f>INDEX(Method_calculation!$J$194:$L$217,Output_interface!I5292,Output_interface!H5292)</f>
        <v>0</v>
      </c>
      <c r="G5292" s="1">
        <f>VLOOKUP(A5292+1/48,Interface!$B$118:$D$483,3)</f>
        <v>6</v>
      </c>
      <c r="H5292" s="1">
        <f t="shared" si="467"/>
        <v>2</v>
      </c>
      <c r="I5292" s="1">
        <f t="shared" si="466"/>
        <v>1</v>
      </c>
    </row>
    <row r="5293" spans="1:9" x14ac:dyDescent="0.35">
      <c r="A5293" s="321">
        <f t="shared" si="464"/>
        <v>42224.041666653917</v>
      </c>
      <c r="B5293" s="303"/>
      <c r="C5293" s="303">
        <v>5258</v>
      </c>
      <c r="D5293" s="304">
        <f>INDEX(Method_calculation!$J$161:$L$184,Output_interface!I5293,Output_interface!H5293)</f>
        <v>0</v>
      </c>
      <c r="E5293" s="304">
        <f>INDEX(Method_calculation!$J$194:$L$217,Output_interface!I5293,Output_interface!H5293)</f>
        <v>0</v>
      </c>
      <c r="G5293" s="1">
        <f>VLOOKUP(A5293+1/48,Interface!$B$118:$D$483,3)</f>
        <v>6</v>
      </c>
      <c r="H5293" s="1">
        <f t="shared" si="467"/>
        <v>2</v>
      </c>
      <c r="I5293" s="1">
        <f t="shared" si="466"/>
        <v>2</v>
      </c>
    </row>
    <row r="5294" spans="1:9" x14ac:dyDescent="0.35">
      <c r="A5294" s="321">
        <f t="shared" si="464"/>
        <v>42224.083333320581</v>
      </c>
      <c r="B5294" s="303"/>
      <c r="C5294" s="303">
        <v>5259</v>
      </c>
      <c r="D5294" s="304">
        <f>INDEX(Method_calculation!$J$161:$L$184,Output_interface!I5294,Output_interface!H5294)</f>
        <v>0</v>
      </c>
      <c r="E5294" s="304">
        <f>INDEX(Method_calculation!$J$194:$L$217,Output_interface!I5294,Output_interface!H5294)</f>
        <v>0</v>
      </c>
      <c r="G5294" s="1">
        <f>VLOOKUP(A5294+1/48,Interface!$B$118:$D$483,3)</f>
        <v>6</v>
      </c>
      <c r="H5294" s="1">
        <f t="shared" si="467"/>
        <v>2</v>
      </c>
      <c r="I5294" s="1">
        <f t="shared" si="466"/>
        <v>3</v>
      </c>
    </row>
    <row r="5295" spans="1:9" x14ac:dyDescent="0.35">
      <c r="A5295" s="321">
        <f t="shared" si="464"/>
        <v>42224.124999987245</v>
      </c>
      <c r="B5295" s="303"/>
      <c r="C5295" s="303">
        <v>5260</v>
      </c>
      <c r="D5295" s="304">
        <f>INDEX(Method_calculation!$J$161:$L$184,Output_interface!I5295,Output_interface!H5295)</f>
        <v>0</v>
      </c>
      <c r="E5295" s="304">
        <f>INDEX(Method_calculation!$J$194:$L$217,Output_interface!I5295,Output_interface!H5295)</f>
        <v>0</v>
      </c>
      <c r="G5295" s="1">
        <f>VLOOKUP(A5295+1/48,Interface!$B$118:$D$483,3)</f>
        <v>6</v>
      </c>
      <c r="H5295" s="1">
        <f t="shared" si="467"/>
        <v>2</v>
      </c>
      <c r="I5295" s="1">
        <f t="shared" si="466"/>
        <v>4</v>
      </c>
    </row>
    <row r="5296" spans="1:9" x14ac:dyDescent="0.35">
      <c r="A5296" s="321">
        <f t="shared" si="464"/>
        <v>42224.166666653909</v>
      </c>
      <c r="B5296" s="303"/>
      <c r="C5296" s="303">
        <v>5261</v>
      </c>
      <c r="D5296" s="304">
        <f>INDEX(Method_calculation!$J$161:$L$184,Output_interface!I5296,Output_interface!H5296)</f>
        <v>0</v>
      </c>
      <c r="E5296" s="304">
        <f>INDEX(Method_calculation!$J$194:$L$217,Output_interface!I5296,Output_interface!H5296)</f>
        <v>0</v>
      </c>
      <c r="G5296" s="1">
        <f>VLOOKUP(A5296+1/48,Interface!$B$118:$D$483,3)</f>
        <v>6</v>
      </c>
      <c r="H5296" s="1">
        <f t="shared" si="467"/>
        <v>2</v>
      </c>
      <c r="I5296" s="1">
        <f t="shared" si="466"/>
        <v>5</v>
      </c>
    </row>
    <row r="5297" spans="1:9" x14ac:dyDescent="0.35">
      <c r="A5297" s="321">
        <f t="shared" si="464"/>
        <v>42224.208333320574</v>
      </c>
      <c r="B5297" s="303"/>
      <c r="C5297" s="303">
        <v>5262</v>
      </c>
      <c r="D5297" s="304">
        <f>INDEX(Method_calculation!$J$161:$L$184,Output_interface!I5297,Output_interface!H5297)</f>
        <v>0</v>
      </c>
      <c r="E5297" s="304">
        <f>INDEX(Method_calculation!$J$194:$L$217,Output_interface!I5297,Output_interface!H5297)</f>
        <v>0</v>
      </c>
      <c r="G5297" s="1">
        <f>VLOOKUP(A5297+1/48,Interface!$B$118:$D$483,3)</f>
        <v>6</v>
      </c>
      <c r="H5297" s="1">
        <f t="shared" si="467"/>
        <v>2</v>
      </c>
      <c r="I5297" s="1">
        <f t="shared" si="466"/>
        <v>6</v>
      </c>
    </row>
    <row r="5298" spans="1:9" x14ac:dyDescent="0.35">
      <c r="A5298" s="321">
        <f t="shared" si="464"/>
        <v>42224.249999987238</v>
      </c>
      <c r="B5298" s="303"/>
      <c r="C5298" s="303">
        <v>5263</v>
      </c>
      <c r="D5298" s="304">
        <f>INDEX(Method_calculation!$J$161:$L$184,Output_interface!I5298,Output_interface!H5298)</f>
        <v>0</v>
      </c>
      <c r="E5298" s="304">
        <f>INDEX(Method_calculation!$J$194:$L$217,Output_interface!I5298,Output_interface!H5298)</f>
        <v>0</v>
      </c>
      <c r="G5298" s="1">
        <f>VLOOKUP(A5298+1/48,Interface!$B$118:$D$483,3)</f>
        <v>6</v>
      </c>
      <c r="H5298" s="1">
        <f t="shared" si="467"/>
        <v>2</v>
      </c>
      <c r="I5298" s="1">
        <f t="shared" si="466"/>
        <v>7</v>
      </c>
    </row>
    <row r="5299" spans="1:9" x14ac:dyDescent="0.35">
      <c r="A5299" s="321">
        <f t="shared" si="464"/>
        <v>42224.291666653902</v>
      </c>
      <c r="B5299" s="303"/>
      <c r="C5299" s="303">
        <v>5264</v>
      </c>
      <c r="D5299" s="304">
        <f>INDEX(Method_calculation!$J$161:$L$184,Output_interface!I5299,Output_interface!H5299)</f>
        <v>0</v>
      </c>
      <c r="E5299" s="304">
        <f>INDEX(Method_calculation!$J$194:$L$217,Output_interface!I5299,Output_interface!H5299)</f>
        <v>0</v>
      </c>
      <c r="G5299" s="1">
        <f>VLOOKUP(A5299+1/48,Interface!$B$118:$D$483,3)</f>
        <v>6</v>
      </c>
      <c r="H5299" s="1">
        <f t="shared" si="467"/>
        <v>2</v>
      </c>
      <c r="I5299" s="1">
        <f t="shared" si="466"/>
        <v>8</v>
      </c>
    </row>
    <row r="5300" spans="1:9" x14ac:dyDescent="0.35">
      <c r="A5300" s="321">
        <f t="shared" si="464"/>
        <v>42224.333333320566</v>
      </c>
      <c r="B5300" s="303"/>
      <c r="C5300" s="303">
        <v>5265</v>
      </c>
      <c r="D5300" s="304">
        <f>INDEX(Method_calculation!$J$161:$L$184,Output_interface!I5300,Output_interface!H5300)</f>
        <v>0</v>
      </c>
      <c r="E5300" s="304">
        <f>INDEX(Method_calculation!$J$194:$L$217,Output_interface!I5300,Output_interface!H5300)</f>
        <v>0</v>
      </c>
      <c r="G5300" s="1">
        <f>VLOOKUP(A5300+1/48,Interface!$B$118:$D$483,3)</f>
        <v>6</v>
      </c>
      <c r="H5300" s="1">
        <f t="shared" si="467"/>
        <v>2</v>
      </c>
      <c r="I5300" s="1">
        <f t="shared" si="466"/>
        <v>9</v>
      </c>
    </row>
    <row r="5301" spans="1:9" x14ac:dyDescent="0.35">
      <c r="A5301" s="321">
        <f t="shared" si="464"/>
        <v>42224.374999987231</v>
      </c>
      <c r="B5301" s="303"/>
      <c r="C5301" s="303">
        <v>5266</v>
      </c>
      <c r="D5301" s="304">
        <f>INDEX(Method_calculation!$J$161:$L$184,Output_interface!I5301,Output_interface!H5301)</f>
        <v>0</v>
      </c>
      <c r="E5301" s="304">
        <f>INDEX(Method_calculation!$J$194:$L$217,Output_interface!I5301,Output_interface!H5301)</f>
        <v>0</v>
      </c>
      <c r="G5301" s="1">
        <f>VLOOKUP(A5301+1/48,Interface!$B$118:$D$483,3)</f>
        <v>6</v>
      </c>
      <c r="H5301" s="1">
        <f t="shared" si="467"/>
        <v>2</v>
      </c>
      <c r="I5301" s="1">
        <f t="shared" si="466"/>
        <v>10</v>
      </c>
    </row>
    <row r="5302" spans="1:9" x14ac:dyDescent="0.35">
      <c r="A5302" s="321">
        <f t="shared" si="464"/>
        <v>42224.416666653895</v>
      </c>
      <c r="B5302" s="303"/>
      <c r="C5302" s="303">
        <v>5267</v>
      </c>
      <c r="D5302" s="304">
        <f>INDEX(Method_calculation!$J$161:$L$184,Output_interface!I5302,Output_interface!H5302)</f>
        <v>0</v>
      </c>
      <c r="E5302" s="304">
        <f>INDEX(Method_calculation!$J$194:$L$217,Output_interface!I5302,Output_interface!H5302)</f>
        <v>0</v>
      </c>
      <c r="G5302" s="1">
        <f>VLOOKUP(A5302+1/48,Interface!$B$118:$D$483,3)</f>
        <v>6</v>
      </c>
      <c r="H5302" s="1">
        <f t="shared" si="467"/>
        <v>2</v>
      </c>
      <c r="I5302" s="1">
        <f t="shared" si="466"/>
        <v>11</v>
      </c>
    </row>
    <row r="5303" spans="1:9" x14ac:dyDescent="0.35">
      <c r="A5303" s="321">
        <f t="shared" si="464"/>
        <v>42224.458333320559</v>
      </c>
      <c r="B5303" s="303"/>
      <c r="C5303" s="303">
        <v>5268</v>
      </c>
      <c r="D5303" s="304">
        <f>INDEX(Method_calculation!$J$161:$L$184,Output_interface!I5303,Output_interface!H5303)</f>
        <v>0</v>
      </c>
      <c r="E5303" s="304">
        <f>INDEX(Method_calculation!$J$194:$L$217,Output_interface!I5303,Output_interface!H5303)</f>
        <v>0</v>
      </c>
      <c r="G5303" s="1">
        <f>VLOOKUP(A5303+1/48,Interface!$B$118:$D$483,3)</f>
        <v>6</v>
      </c>
      <c r="H5303" s="1">
        <f t="shared" si="467"/>
        <v>2</v>
      </c>
      <c r="I5303" s="1">
        <f t="shared" si="466"/>
        <v>12</v>
      </c>
    </row>
    <row r="5304" spans="1:9" x14ac:dyDescent="0.35">
      <c r="A5304" s="321">
        <f t="shared" si="464"/>
        <v>42224.499999987223</v>
      </c>
      <c r="B5304" s="303"/>
      <c r="C5304" s="303">
        <v>5269</v>
      </c>
      <c r="D5304" s="304">
        <f>INDEX(Method_calculation!$J$161:$L$184,Output_interface!I5304,Output_interface!H5304)</f>
        <v>0</v>
      </c>
      <c r="E5304" s="304">
        <f>INDEX(Method_calculation!$J$194:$L$217,Output_interface!I5304,Output_interface!H5304)</f>
        <v>0</v>
      </c>
      <c r="G5304" s="1">
        <f>VLOOKUP(A5304+1/48,Interface!$B$118:$D$483,3)</f>
        <v>6</v>
      </c>
      <c r="H5304" s="1">
        <f t="shared" si="467"/>
        <v>2</v>
      </c>
      <c r="I5304" s="1">
        <f t="shared" si="466"/>
        <v>13</v>
      </c>
    </row>
    <row r="5305" spans="1:9" x14ac:dyDescent="0.35">
      <c r="A5305" s="321">
        <f t="shared" si="464"/>
        <v>42224.541666653888</v>
      </c>
      <c r="B5305" s="303"/>
      <c r="C5305" s="303">
        <v>5270</v>
      </c>
      <c r="D5305" s="304">
        <f>INDEX(Method_calculation!$J$161:$L$184,Output_interface!I5305,Output_interface!H5305)</f>
        <v>0</v>
      </c>
      <c r="E5305" s="304">
        <f>INDEX(Method_calculation!$J$194:$L$217,Output_interface!I5305,Output_interface!H5305)</f>
        <v>0</v>
      </c>
      <c r="G5305" s="1">
        <f>VLOOKUP(A5305+1/48,Interface!$B$118:$D$483,3)</f>
        <v>6</v>
      </c>
      <c r="H5305" s="1">
        <f t="shared" si="467"/>
        <v>2</v>
      </c>
      <c r="I5305" s="1">
        <f t="shared" si="466"/>
        <v>14</v>
      </c>
    </row>
    <row r="5306" spans="1:9" x14ac:dyDescent="0.35">
      <c r="A5306" s="321">
        <f t="shared" si="464"/>
        <v>42224.583333320552</v>
      </c>
      <c r="B5306" s="303"/>
      <c r="C5306" s="303">
        <v>5271</v>
      </c>
      <c r="D5306" s="304">
        <f>INDEX(Method_calculation!$J$161:$L$184,Output_interface!I5306,Output_interface!H5306)</f>
        <v>0</v>
      </c>
      <c r="E5306" s="304">
        <f>INDEX(Method_calculation!$J$194:$L$217,Output_interface!I5306,Output_interface!H5306)</f>
        <v>0</v>
      </c>
      <c r="G5306" s="1">
        <f>VLOOKUP(A5306+1/48,Interface!$B$118:$D$483,3)</f>
        <v>6</v>
      </c>
      <c r="H5306" s="1">
        <f t="shared" si="467"/>
        <v>2</v>
      </c>
      <c r="I5306" s="1">
        <f t="shared" si="466"/>
        <v>15</v>
      </c>
    </row>
    <row r="5307" spans="1:9" x14ac:dyDescent="0.35">
      <c r="A5307" s="321">
        <f t="shared" si="464"/>
        <v>42224.624999987216</v>
      </c>
      <c r="B5307" s="303"/>
      <c r="C5307" s="303">
        <v>5272</v>
      </c>
      <c r="D5307" s="304">
        <f>INDEX(Method_calculation!$J$161:$L$184,Output_interface!I5307,Output_interface!H5307)</f>
        <v>0</v>
      </c>
      <c r="E5307" s="304">
        <f>INDEX(Method_calculation!$J$194:$L$217,Output_interface!I5307,Output_interface!H5307)</f>
        <v>0</v>
      </c>
      <c r="G5307" s="1">
        <f>VLOOKUP(A5307+1/48,Interface!$B$118:$D$483,3)</f>
        <v>6</v>
      </c>
      <c r="H5307" s="1">
        <f t="shared" si="467"/>
        <v>2</v>
      </c>
      <c r="I5307" s="1">
        <f t="shared" si="466"/>
        <v>16</v>
      </c>
    </row>
    <row r="5308" spans="1:9" x14ac:dyDescent="0.35">
      <c r="A5308" s="321">
        <f t="shared" si="464"/>
        <v>42224.66666665388</v>
      </c>
      <c r="B5308" s="303"/>
      <c r="C5308" s="303">
        <v>5273</v>
      </c>
      <c r="D5308" s="304">
        <f>INDEX(Method_calculation!$J$161:$L$184,Output_interface!I5308,Output_interface!H5308)</f>
        <v>0</v>
      </c>
      <c r="E5308" s="304">
        <f>INDEX(Method_calculation!$J$194:$L$217,Output_interface!I5308,Output_interface!H5308)</f>
        <v>0</v>
      </c>
      <c r="G5308" s="1">
        <f>VLOOKUP(A5308+1/48,Interface!$B$118:$D$483,3)</f>
        <v>6</v>
      </c>
      <c r="H5308" s="1">
        <f t="shared" si="467"/>
        <v>2</v>
      </c>
      <c r="I5308" s="1">
        <f t="shared" si="466"/>
        <v>17</v>
      </c>
    </row>
    <row r="5309" spans="1:9" x14ac:dyDescent="0.35">
      <c r="A5309" s="321">
        <f t="shared" si="464"/>
        <v>42224.708333320545</v>
      </c>
      <c r="B5309" s="303"/>
      <c r="C5309" s="303">
        <v>5274</v>
      </c>
      <c r="D5309" s="304">
        <f>INDEX(Method_calculation!$J$161:$L$184,Output_interface!I5309,Output_interface!H5309)</f>
        <v>0</v>
      </c>
      <c r="E5309" s="304">
        <f>INDEX(Method_calculation!$J$194:$L$217,Output_interface!I5309,Output_interface!H5309)</f>
        <v>0</v>
      </c>
      <c r="G5309" s="1">
        <f>VLOOKUP(A5309+1/48,Interface!$B$118:$D$483,3)</f>
        <v>6</v>
      </c>
      <c r="H5309" s="1">
        <f t="shared" si="467"/>
        <v>2</v>
      </c>
      <c r="I5309" s="1">
        <f t="shared" si="466"/>
        <v>18</v>
      </c>
    </row>
    <row r="5310" spans="1:9" x14ac:dyDescent="0.35">
      <c r="A5310" s="321">
        <f t="shared" si="464"/>
        <v>42224.749999987209</v>
      </c>
      <c r="B5310" s="303"/>
      <c r="C5310" s="303">
        <v>5275</v>
      </c>
      <c r="D5310" s="304">
        <f>INDEX(Method_calculation!$J$161:$L$184,Output_interface!I5310,Output_interface!H5310)</f>
        <v>0</v>
      </c>
      <c r="E5310" s="304">
        <f>INDEX(Method_calculation!$J$194:$L$217,Output_interface!I5310,Output_interface!H5310)</f>
        <v>0</v>
      </c>
      <c r="G5310" s="1">
        <f>VLOOKUP(A5310+1/48,Interface!$B$118:$D$483,3)</f>
        <v>6</v>
      </c>
      <c r="H5310" s="1">
        <f t="shared" si="467"/>
        <v>2</v>
      </c>
      <c r="I5310" s="1">
        <f t="shared" si="466"/>
        <v>19</v>
      </c>
    </row>
    <row r="5311" spans="1:9" x14ac:dyDescent="0.35">
      <c r="A5311" s="321">
        <f t="shared" si="464"/>
        <v>42224.791666653873</v>
      </c>
      <c r="B5311" s="303"/>
      <c r="C5311" s="303">
        <v>5276</v>
      </c>
      <c r="D5311" s="304">
        <f>INDEX(Method_calculation!$J$161:$L$184,Output_interface!I5311,Output_interface!H5311)</f>
        <v>0</v>
      </c>
      <c r="E5311" s="304">
        <f>INDEX(Method_calculation!$J$194:$L$217,Output_interface!I5311,Output_interface!H5311)</f>
        <v>0</v>
      </c>
      <c r="G5311" s="1">
        <f>VLOOKUP(A5311+1/48,Interface!$B$118:$D$483,3)</f>
        <v>6</v>
      </c>
      <c r="H5311" s="1">
        <f t="shared" si="467"/>
        <v>2</v>
      </c>
      <c r="I5311" s="1">
        <f t="shared" si="466"/>
        <v>20</v>
      </c>
    </row>
    <row r="5312" spans="1:9" x14ac:dyDescent="0.35">
      <c r="A5312" s="321">
        <f t="shared" si="464"/>
        <v>42224.833333320537</v>
      </c>
      <c r="B5312" s="303"/>
      <c r="C5312" s="303">
        <v>5277</v>
      </c>
      <c r="D5312" s="304">
        <f>INDEX(Method_calculation!$J$161:$L$184,Output_interface!I5312,Output_interface!H5312)</f>
        <v>0</v>
      </c>
      <c r="E5312" s="304">
        <f>INDEX(Method_calculation!$J$194:$L$217,Output_interface!I5312,Output_interface!H5312)</f>
        <v>0</v>
      </c>
      <c r="G5312" s="1">
        <f>VLOOKUP(A5312+1/48,Interface!$B$118:$D$483,3)</f>
        <v>6</v>
      </c>
      <c r="H5312" s="1">
        <f t="shared" si="467"/>
        <v>2</v>
      </c>
      <c r="I5312" s="1">
        <f t="shared" si="466"/>
        <v>21</v>
      </c>
    </row>
    <row r="5313" spans="1:9" x14ac:dyDescent="0.35">
      <c r="A5313" s="321">
        <f t="shared" si="464"/>
        <v>42224.874999987202</v>
      </c>
      <c r="B5313" s="303"/>
      <c r="C5313" s="303">
        <v>5278</v>
      </c>
      <c r="D5313" s="304">
        <f>INDEX(Method_calculation!$J$161:$L$184,Output_interface!I5313,Output_interface!H5313)</f>
        <v>0</v>
      </c>
      <c r="E5313" s="304">
        <f>INDEX(Method_calculation!$J$194:$L$217,Output_interface!I5313,Output_interface!H5313)</f>
        <v>0</v>
      </c>
      <c r="G5313" s="1">
        <f>VLOOKUP(A5313+1/48,Interface!$B$118:$D$483,3)</f>
        <v>6</v>
      </c>
      <c r="H5313" s="1">
        <f t="shared" si="467"/>
        <v>2</v>
      </c>
      <c r="I5313" s="1">
        <f t="shared" si="466"/>
        <v>22</v>
      </c>
    </row>
    <row r="5314" spans="1:9" x14ac:dyDescent="0.35">
      <c r="A5314" s="321">
        <f t="shared" si="464"/>
        <v>42224.916666653866</v>
      </c>
      <c r="B5314" s="303"/>
      <c r="C5314" s="303">
        <v>5279</v>
      </c>
      <c r="D5314" s="304">
        <f>INDEX(Method_calculation!$J$161:$L$184,Output_interface!I5314,Output_interface!H5314)</f>
        <v>0</v>
      </c>
      <c r="E5314" s="304">
        <f>INDEX(Method_calculation!$J$194:$L$217,Output_interface!I5314,Output_interface!H5314)</f>
        <v>0</v>
      </c>
      <c r="G5314" s="1">
        <f>VLOOKUP(A5314+1/48,Interface!$B$118:$D$483,3)</f>
        <v>6</v>
      </c>
      <c r="H5314" s="1">
        <f t="shared" si="467"/>
        <v>2</v>
      </c>
      <c r="I5314" s="1">
        <f t="shared" si="466"/>
        <v>23</v>
      </c>
    </row>
    <row r="5315" spans="1:9" x14ac:dyDescent="0.35">
      <c r="A5315" s="322">
        <f t="shared" si="464"/>
        <v>42224.95833332053</v>
      </c>
      <c r="B5315" s="306"/>
      <c r="C5315" s="306">
        <v>5280</v>
      </c>
      <c r="D5315" s="307">
        <f>INDEX(Method_calculation!$J$161:$L$184,Output_interface!I5315,Output_interface!H5315)</f>
        <v>0</v>
      </c>
      <c r="E5315" s="307">
        <f>INDEX(Method_calculation!$J$194:$L$217,Output_interface!I5315,Output_interface!H5315)</f>
        <v>0</v>
      </c>
      <c r="G5315" s="1">
        <f>VLOOKUP(A5315+1/48,Interface!$B$118:$D$483,3)</f>
        <v>6</v>
      </c>
      <c r="H5315" s="1">
        <f t="shared" si="467"/>
        <v>2</v>
      </c>
      <c r="I5315" s="1">
        <f t="shared" si="466"/>
        <v>24</v>
      </c>
    </row>
    <row r="5316" spans="1:9" x14ac:dyDescent="0.35">
      <c r="A5316" s="299">
        <f t="shared" si="464"/>
        <v>42224.999999987194</v>
      </c>
      <c r="B5316" s="300" t="str">
        <f t="shared" ref="B5316" si="469">INDEX($H$27:$H$29,H5316)</f>
        <v>Holiday</v>
      </c>
      <c r="C5316" s="300">
        <v>5281</v>
      </c>
      <c r="D5316" s="301">
        <f>INDEX(Method_calculation!$J$161:$L$184,Output_interface!I5316,Output_interface!H5316)</f>
        <v>0</v>
      </c>
      <c r="E5316" s="301">
        <f>INDEX(Method_calculation!$J$194:$L$217,Output_interface!I5316,Output_interface!H5316)</f>
        <v>0</v>
      </c>
      <c r="G5316" s="1">
        <f>VLOOKUP(A5316+1/48,Interface!$B$118:$D$483,3)</f>
        <v>7</v>
      </c>
      <c r="H5316" s="1">
        <f t="shared" si="467"/>
        <v>3</v>
      </c>
      <c r="I5316" s="1">
        <f t="shared" si="466"/>
        <v>1</v>
      </c>
    </row>
    <row r="5317" spans="1:9" x14ac:dyDescent="0.35">
      <c r="A5317" s="321">
        <f t="shared" si="464"/>
        <v>42225.041666653859</v>
      </c>
      <c r="B5317" s="303"/>
      <c r="C5317" s="303">
        <v>5282</v>
      </c>
      <c r="D5317" s="304">
        <f>INDEX(Method_calculation!$J$161:$L$184,Output_interface!I5317,Output_interface!H5317)</f>
        <v>0</v>
      </c>
      <c r="E5317" s="304">
        <f>INDEX(Method_calculation!$J$194:$L$217,Output_interface!I5317,Output_interface!H5317)</f>
        <v>0</v>
      </c>
      <c r="G5317" s="1">
        <f>VLOOKUP(A5317+1/48,Interface!$B$118:$D$483,3)</f>
        <v>7</v>
      </c>
      <c r="H5317" s="1">
        <f t="shared" si="467"/>
        <v>3</v>
      </c>
      <c r="I5317" s="1">
        <f t="shared" si="466"/>
        <v>2</v>
      </c>
    </row>
    <row r="5318" spans="1:9" x14ac:dyDescent="0.35">
      <c r="A5318" s="321">
        <f t="shared" si="464"/>
        <v>42225.083333320523</v>
      </c>
      <c r="B5318" s="303"/>
      <c r="C5318" s="303">
        <v>5283</v>
      </c>
      <c r="D5318" s="304">
        <f>INDEX(Method_calculation!$J$161:$L$184,Output_interface!I5318,Output_interface!H5318)</f>
        <v>0</v>
      </c>
      <c r="E5318" s="304">
        <f>INDEX(Method_calculation!$J$194:$L$217,Output_interface!I5318,Output_interface!H5318)</f>
        <v>0</v>
      </c>
      <c r="G5318" s="1">
        <f>VLOOKUP(A5318+1/48,Interface!$B$118:$D$483,3)</f>
        <v>7</v>
      </c>
      <c r="H5318" s="1">
        <f t="shared" si="467"/>
        <v>3</v>
      </c>
      <c r="I5318" s="1">
        <f t="shared" si="466"/>
        <v>3</v>
      </c>
    </row>
    <row r="5319" spans="1:9" x14ac:dyDescent="0.35">
      <c r="A5319" s="321">
        <f t="shared" si="464"/>
        <v>42225.124999987187</v>
      </c>
      <c r="B5319" s="303"/>
      <c r="C5319" s="303">
        <v>5284</v>
      </c>
      <c r="D5319" s="304">
        <f>INDEX(Method_calculation!$J$161:$L$184,Output_interface!I5319,Output_interface!H5319)</f>
        <v>0</v>
      </c>
      <c r="E5319" s="304">
        <f>INDEX(Method_calculation!$J$194:$L$217,Output_interface!I5319,Output_interface!H5319)</f>
        <v>0</v>
      </c>
      <c r="G5319" s="1">
        <f>VLOOKUP(A5319+1/48,Interface!$B$118:$D$483,3)</f>
        <v>7</v>
      </c>
      <c r="H5319" s="1">
        <f t="shared" si="467"/>
        <v>3</v>
      </c>
      <c r="I5319" s="1">
        <f t="shared" si="466"/>
        <v>4</v>
      </c>
    </row>
    <row r="5320" spans="1:9" x14ac:dyDescent="0.35">
      <c r="A5320" s="321">
        <f t="shared" si="464"/>
        <v>42225.166666653851</v>
      </c>
      <c r="B5320" s="303"/>
      <c r="C5320" s="303">
        <v>5285</v>
      </c>
      <c r="D5320" s="304">
        <f>INDEX(Method_calculation!$J$161:$L$184,Output_interface!I5320,Output_interface!H5320)</f>
        <v>0</v>
      </c>
      <c r="E5320" s="304">
        <f>INDEX(Method_calculation!$J$194:$L$217,Output_interface!I5320,Output_interface!H5320)</f>
        <v>0</v>
      </c>
      <c r="G5320" s="1">
        <f>VLOOKUP(A5320+1/48,Interface!$B$118:$D$483,3)</f>
        <v>7</v>
      </c>
      <c r="H5320" s="1">
        <f t="shared" si="467"/>
        <v>3</v>
      </c>
      <c r="I5320" s="1">
        <f t="shared" si="466"/>
        <v>5</v>
      </c>
    </row>
    <row r="5321" spans="1:9" x14ac:dyDescent="0.35">
      <c r="A5321" s="321">
        <f t="shared" si="464"/>
        <v>42225.208333320516</v>
      </c>
      <c r="B5321" s="303"/>
      <c r="C5321" s="303">
        <v>5286</v>
      </c>
      <c r="D5321" s="304">
        <f>INDEX(Method_calculation!$J$161:$L$184,Output_interface!I5321,Output_interface!H5321)</f>
        <v>0</v>
      </c>
      <c r="E5321" s="304">
        <f>INDEX(Method_calculation!$J$194:$L$217,Output_interface!I5321,Output_interface!H5321)</f>
        <v>0</v>
      </c>
      <c r="G5321" s="1">
        <f>VLOOKUP(A5321+1/48,Interface!$B$118:$D$483,3)</f>
        <v>7</v>
      </c>
      <c r="H5321" s="1">
        <f t="shared" si="467"/>
        <v>3</v>
      </c>
      <c r="I5321" s="1">
        <f t="shared" si="466"/>
        <v>6</v>
      </c>
    </row>
    <row r="5322" spans="1:9" x14ac:dyDescent="0.35">
      <c r="A5322" s="321">
        <f t="shared" si="464"/>
        <v>42225.24999998718</v>
      </c>
      <c r="B5322" s="303"/>
      <c r="C5322" s="303">
        <v>5287</v>
      </c>
      <c r="D5322" s="304">
        <f>INDEX(Method_calculation!$J$161:$L$184,Output_interface!I5322,Output_interface!H5322)</f>
        <v>0</v>
      </c>
      <c r="E5322" s="304">
        <f>INDEX(Method_calculation!$J$194:$L$217,Output_interface!I5322,Output_interface!H5322)</f>
        <v>0</v>
      </c>
      <c r="G5322" s="1">
        <f>VLOOKUP(A5322+1/48,Interface!$B$118:$D$483,3)</f>
        <v>7</v>
      </c>
      <c r="H5322" s="1">
        <f t="shared" si="467"/>
        <v>3</v>
      </c>
      <c r="I5322" s="1">
        <f t="shared" si="466"/>
        <v>7</v>
      </c>
    </row>
    <row r="5323" spans="1:9" x14ac:dyDescent="0.35">
      <c r="A5323" s="321">
        <f t="shared" si="464"/>
        <v>42225.291666653844</v>
      </c>
      <c r="B5323" s="303"/>
      <c r="C5323" s="303">
        <v>5288</v>
      </c>
      <c r="D5323" s="304">
        <f>INDEX(Method_calculation!$J$161:$L$184,Output_interface!I5323,Output_interface!H5323)</f>
        <v>0</v>
      </c>
      <c r="E5323" s="304">
        <f>INDEX(Method_calculation!$J$194:$L$217,Output_interface!I5323,Output_interface!H5323)</f>
        <v>0</v>
      </c>
      <c r="G5323" s="1">
        <f>VLOOKUP(A5323+1/48,Interface!$B$118:$D$483,3)</f>
        <v>7</v>
      </c>
      <c r="H5323" s="1">
        <f t="shared" si="467"/>
        <v>3</v>
      </c>
      <c r="I5323" s="1">
        <f t="shared" si="466"/>
        <v>8</v>
      </c>
    </row>
    <row r="5324" spans="1:9" x14ac:dyDescent="0.35">
      <c r="A5324" s="321">
        <f t="shared" si="464"/>
        <v>42225.333333320508</v>
      </c>
      <c r="B5324" s="303"/>
      <c r="C5324" s="303">
        <v>5289</v>
      </c>
      <c r="D5324" s="304">
        <f>INDEX(Method_calculation!$J$161:$L$184,Output_interface!I5324,Output_interface!H5324)</f>
        <v>0</v>
      </c>
      <c r="E5324" s="304">
        <f>INDEX(Method_calculation!$J$194:$L$217,Output_interface!I5324,Output_interface!H5324)</f>
        <v>0</v>
      </c>
      <c r="G5324" s="1">
        <f>VLOOKUP(A5324+1/48,Interface!$B$118:$D$483,3)</f>
        <v>7</v>
      </c>
      <c r="H5324" s="1">
        <f t="shared" si="467"/>
        <v>3</v>
      </c>
      <c r="I5324" s="1">
        <f t="shared" si="466"/>
        <v>9</v>
      </c>
    </row>
    <row r="5325" spans="1:9" x14ac:dyDescent="0.35">
      <c r="A5325" s="321">
        <f t="shared" si="464"/>
        <v>42225.374999987172</v>
      </c>
      <c r="B5325" s="303"/>
      <c r="C5325" s="303">
        <v>5290</v>
      </c>
      <c r="D5325" s="304">
        <f>INDEX(Method_calculation!$J$161:$L$184,Output_interface!I5325,Output_interface!H5325)</f>
        <v>0</v>
      </c>
      <c r="E5325" s="304">
        <f>INDEX(Method_calculation!$J$194:$L$217,Output_interface!I5325,Output_interface!H5325)</f>
        <v>0</v>
      </c>
      <c r="G5325" s="1">
        <f>VLOOKUP(A5325+1/48,Interface!$B$118:$D$483,3)</f>
        <v>7</v>
      </c>
      <c r="H5325" s="1">
        <f t="shared" si="467"/>
        <v>3</v>
      </c>
      <c r="I5325" s="1">
        <f t="shared" si="466"/>
        <v>10</v>
      </c>
    </row>
    <row r="5326" spans="1:9" x14ac:dyDescent="0.35">
      <c r="A5326" s="321">
        <f t="shared" si="464"/>
        <v>42225.416666653837</v>
      </c>
      <c r="B5326" s="303"/>
      <c r="C5326" s="303">
        <v>5291</v>
      </c>
      <c r="D5326" s="304">
        <f>INDEX(Method_calculation!$J$161:$L$184,Output_interface!I5326,Output_interface!H5326)</f>
        <v>0</v>
      </c>
      <c r="E5326" s="304">
        <f>INDEX(Method_calculation!$J$194:$L$217,Output_interface!I5326,Output_interface!H5326)</f>
        <v>0</v>
      </c>
      <c r="G5326" s="1">
        <f>VLOOKUP(A5326+1/48,Interface!$B$118:$D$483,3)</f>
        <v>7</v>
      </c>
      <c r="H5326" s="1">
        <f t="shared" si="467"/>
        <v>3</v>
      </c>
      <c r="I5326" s="1">
        <f t="shared" si="466"/>
        <v>11</v>
      </c>
    </row>
    <row r="5327" spans="1:9" x14ac:dyDescent="0.35">
      <c r="A5327" s="321">
        <f t="shared" si="464"/>
        <v>42225.458333320501</v>
      </c>
      <c r="B5327" s="303"/>
      <c r="C5327" s="303">
        <v>5292</v>
      </c>
      <c r="D5327" s="304">
        <f>INDEX(Method_calculation!$J$161:$L$184,Output_interface!I5327,Output_interface!H5327)</f>
        <v>0</v>
      </c>
      <c r="E5327" s="304">
        <f>INDEX(Method_calculation!$J$194:$L$217,Output_interface!I5327,Output_interface!H5327)</f>
        <v>0</v>
      </c>
      <c r="G5327" s="1">
        <f>VLOOKUP(A5327+1/48,Interface!$B$118:$D$483,3)</f>
        <v>7</v>
      </c>
      <c r="H5327" s="1">
        <f t="shared" si="467"/>
        <v>3</v>
      </c>
      <c r="I5327" s="1">
        <f t="shared" si="466"/>
        <v>12</v>
      </c>
    </row>
    <row r="5328" spans="1:9" x14ac:dyDescent="0.35">
      <c r="A5328" s="321">
        <f t="shared" ref="A5328:A5391" si="470">+A5327+1/24</f>
        <v>42225.499999987165</v>
      </c>
      <c r="B5328" s="303"/>
      <c r="C5328" s="303">
        <v>5293</v>
      </c>
      <c r="D5328" s="304">
        <f>INDEX(Method_calculation!$J$161:$L$184,Output_interface!I5328,Output_interface!H5328)</f>
        <v>0</v>
      </c>
      <c r="E5328" s="304">
        <f>INDEX(Method_calculation!$J$194:$L$217,Output_interface!I5328,Output_interface!H5328)</f>
        <v>0</v>
      </c>
      <c r="G5328" s="1">
        <f>VLOOKUP(A5328+1/48,Interface!$B$118:$D$483,3)</f>
        <v>7</v>
      </c>
      <c r="H5328" s="1">
        <f t="shared" si="467"/>
        <v>3</v>
      </c>
      <c r="I5328" s="1">
        <f t="shared" si="466"/>
        <v>13</v>
      </c>
    </row>
    <row r="5329" spans="1:9" x14ac:dyDescent="0.35">
      <c r="A5329" s="321">
        <f t="shared" si="470"/>
        <v>42225.541666653829</v>
      </c>
      <c r="B5329" s="303"/>
      <c r="C5329" s="303">
        <v>5294</v>
      </c>
      <c r="D5329" s="304">
        <f>INDEX(Method_calculation!$J$161:$L$184,Output_interface!I5329,Output_interface!H5329)</f>
        <v>0</v>
      </c>
      <c r="E5329" s="304">
        <f>INDEX(Method_calculation!$J$194:$L$217,Output_interface!I5329,Output_interface!H5329)</f>
        <v>0</v>
      </c>
      <c r="G5329" s="1">
        <f>VLOOKUP(A5329+1/48,Interface!$B$118:$D$483,3)</f>
        <v>7</v>
      </c>
      <c r="H5329" s="1">
        <f t="shared" si="467"/>
        <v>3</v>
      </c>
      <c r="I5329" s="1">
        <f t="shared" si="466"/>
        <v>14</v>
      </c>
    </row>
    <row r="5330" spans="1:9" x14ac:dyDescent="0.35">
      <c r="A5330" s="321">
        <f t="shared" si="470"/>
        <v>42225.583333320494</v>
      </c>
      <c r="B5330" s="303"/>
      <c r="C5330" s="303">
        <v>5295</v>
      </c>
      <c r="D5330" s="304">
        <f>INDEX(Method_calculation!$J$161:$L$184,Output_interface!I5330,Output_interface!H5330)</f>
        <v>0</v>
      </c>
      <c r="E5330" s="304">
        <f>INDEX(Method_calculation!$J$194:$L$217,Output_interface!I5330,Output_interface!H5330)</f>
        <v>0</v>
      </c>
      <c r="G5330" s="1">
        <f>VLOOKUP(A5330+1/48,Interface!$B$118:$D$483,3)</f>
        <v>7</v>
      </c>
      <c r="H5330" s="1">
        <f t="shared" si="467"/>
        <v>3</v>
      </c>
      <c r="I5330" s="1">
        <f t="shared" si="466"/>
        <v>15</v>
      </c>
    </row>
    <row r="5331" spans="1:9" x14ac:dyDescent="0.35">
      <c r="A5331" s="321">
        <f t="shared" si="470"/>
        <v>42225.624999987158</v>
      </c>
      <c r="B5331" s="303"/>
      <c r="C5331" s="303">
        <v>5296</v>
      </c>
      <c r="D5331" s="304">
        <f>INDEX(Method_calculation!$J$161:$L$184,Output_interface!I5331,Output_interface!H5331)</f>
        <v>0</v>
      </c>
      <c r="E5331" s="304">
        <f>INDEX(Method_calculation!$J$194:$L$217,Output_interface!I5331,Output_interface!H5331)</f>
        <v>0</v>
      </c>
      <c r="G5331" s="1">
        <f>VLOOKUP(A5331+1/48,Interface!$B$118:$D$483,3)</f>
        <v>7</v>
      </c>
      <c r="H5331" s="1">
        <f t="shared" si="467"/>
        <v>3</v>
      </c>
      <c r="I5331" s="1">
        <f t="shared" si="466"/>
        <v>16</v>
      </c>
    </row>
    <row r="5332" spans="1:9" x14ac:dyDescent="0.35">
      <c r="A5332" s="321">
        <f t="shared" si="470"/>
        <v>42225.666666653822</v>
      </c>
      <c r="B5332" s="303"/>
      <c r="C5332" s="303">
        <v>5297</v>
      </c>
      <c r="D5332" s="304">
        <f>INDEX(Method_calculation!$J$161:$L$184,Output_interface!I5332,Output_interface!H5332)</f>
        <v>0</v>
      </c>
      <c r="E5332" s="304">
        <f>INDEX(Method_calculation!$J$194:$L$217,Output_interface!I5332,Output_interface!H5332)</f>
        <v>0</v>
      </c>
      <c r="G5332" s="1">
        <f>VLOOKUP(A5332+1/48,Interface!$B$118:$D$483,3)</f>
        <v>7</v>
      </c>
      <c r="H5332" s="1">
        <f t="shared" si="467"/>
        <v>3</v>
      </c>
      <c r="I5332" s="1">
        <f t="shared" si="466"/>
        <v>17</v>
      </c>
    </row>
    <row r="5333" spans="1:9" x14ac:dyDescent="0.35">
      <c r="A5333" s="321">
        <f t="shared" si="470"/>
        <v>42225.708333320486</v>
      </c>
      <c r="B5333" s="303"/>
      <c r="C5333" s="303">
        <v>5298</v>
      </c>
      <c r="D5333" s="304">
        <f>INDEX(Method_calculation!$J$161:$L$184,Output_interface!I5333,Output_interface!H5333)</f>
        <v>0</v>
      </c>
      <c r="E5333" s="304">
        <f>INDEX(Method_calculation!$J$194:$L$217,Output_interface!I5333,Output_interface!H5333)</f>
        <v>0</v>
      </c>
      <c r="G5333" s="1">
        <f>VLOOKUP(A5333+1/48,Interface!$B$118:$D$483,3)</f>
        <v>7</v>
      </c>
      <c r="H5333" s="1">
        <f t="shared" si="467"/>
        <v>3</v>
      </c>
      <c r="I5333" s="1">
        <f t="shared" si="466"/>
        <v>18</v>
      </c>
    </row>
    <row r="5334" spans="1:9" x14ac:dyDescent="0.35">
      <c r="A5334" s="321">
        <f t="shared" si="470"/>
        <v>42225.749999987151</v>
      </c>
      <c r="B5334" s="303"/>
      <c r="C5334" s="303">
        <v>5299</v>
      </c>
      <c r="D5334" s="304">
        <f>INDEX(Method_calculation!$J$161:$L$184,Output_interface!I5334,Output_interface!H5334)</f>
        <v>0</v>
      </c>
      <c r="E5334" s="304">
        <f>INDEX(Method_calculation!$J$194:$L$217,Output_interface!I5334,Output_interface!H5334)</f>
        <v>0</v>
      </c>
      <c r="G5334" s="1">
        <f>VLOOKUP(A5334+1/48,Interface!$B$118:$D$483,3)</f>
        <v>7</v>
      </c>
      <c r="H5334" s="1">
        <f t="shared" si="467"/>
        <v>3</v>
      </c>
      <c r="I5334" s="1">
        <f t="shared" si="466"/>
        <v>19</v>
      </c>
    </row>
    <row r="5335" spans="1:9" x14ac:dyDescent="0.35">
      <c r="A5335" s="321">
        <f t="shared" si="470"/>
        <v>42225.791666653815</v>
      </c>
      <c r="B5335" s="303"/>
      <c r="C5335" s="303">
        <v>5300</v>
      </c>
      <c r="D5335" s="304">
        <f>INDEX(Method_calculation!$J$161:$L$184,Output_interface!I5335,Output_interface!H5335)</f>
        <v>0</v>
      </c>
      <c r="E5335" s="304">
        <f>INDEX(Method_calculation!$J$194:$L$217,Output_interface!I5335,Output_interface!H5335)</f>
        <v>0</v>
      </c>
      <c r="G5335" s="1">
        <f>VLOOKUP(A5335+1/48,Interface!$B$118:$D$483,3)</f>
        <v>7</v>
      </c>
      <c r="H5335" s="1">
        <f t="shared" si="467"/>
        <v>3</v>
      </c>
      <c r="I5335" s="1">
        <f t="shared" si="466"/>
        <v>20</v>
      </c>
    </row>
    <row r="5336" spans="1:9" x14ac:dyDescent="0.35">
      <c r="A5336" s="321">
        <f t="shared" si="470"/>
        <v>42225.833333320479</v>
      </c>
      <c r="B5336" s="303"/>
      <c r="C5336" s="303">
        <v>5301</v>
      </c>
      <c r="D5336" s="304">
        <f>INDEX(Method_calculation!$J$161:$L$184,Output_interface!I5336,Output_interface!H5336)</f>
        <v>0</v>
      </c>
      <c r="E5336" s="304">
        <f>INDEX(Method_calculation!$J$194:$L$217,Output_interface!I5336,Output_interface!H5336)</f>
        <v>0</v>
      </c>
      <c r="G5336" s="1">
        <f>VLOOKUP(A5336+1/48,Interface!$B$118:$D$483,3)</f>
        <v>7</v>
      </c>
      <c r="H5336" s="1">
        <f t="shared" si="467"/>
        <v>3</v>
      </c>
      <c r="I5336" s="1">
        <f t="shared" si="466"/>
        <v>21</v>
      </c>
    </row>
    <row r="5337" spans="1:9" x14ac:dyDescent="0.35">
      <c r="A5337" s="321">
        <f t="shared" si="470"/>
        <v>42225.874999987143</v>
      </c>
      <c r="B5337" s="303"/>
      <c r="C5337" s="303">
        <v>5302</v>
      </c>
      <c r="D5337" s="304">
        <f>INDEX(Method_calculation!$J$161:$L$184,Output_interface!I5337,Output_interface!H5337)</f>
        <v>0</v>
      </c>
      <c r="E5337" s="304">
        <f>INDEX(Method_calculation!$J$194:$L$217,Output_interface!I5337,Output_interface!H5337)</f>
        <v>0</v>
      </c>
      <c r="G5337" s="1">
        <f>VLOOKUP(A5337+1/48,Interface!$B$118:$D$483,3)</f>
        <v>7</v>
      </c>
      <c r="H5337" s="1">
        <f t="shared" si="467"/>
        <v>3</v>
      </c>
      <c r="I5337" s="1">
        <f t="shared" si="466"/>
        <v>22</v>
      </c>
    </row>
    <row r="5338" spans="1:9" x14ac:dyDescent="0.35">
      <c r="A5338" s="321">
        <f t="shared" si="470"/>
        <v>42225.916666653808</v>
      </c>
      <c r="B5338" s="303"/>
      <c r="C5338" s="303">
        <v>5303</v>
      </c>
      <c r="D5338" s="304">
        <f>INDEX(Method_calculation!$J$161:$L$184,Output_interface!I5338,Output_interface!H5338)</f>
        <v>0</v>
      </c>
      <c r="E5338" s="304">
        <f>INDEX(Method_calculation!$J$194:$L$217,Output_interface!I5338,Output_interface!H5338)</f>
        <v>0</v>
      </c>
      <c r="G5338" s="1">
        <f>VLOOKUP(A5338+1/48,Interface!$B$118:$D$483,3)</f>
        <v>7</v>
      </c>
      <c r="H5338" s="1">
        <f t="shared" si="467"/>
        <v>3</v>
      </c>
      <c r="I5338" s="1">
        <f t="shared" si="466"/>
        <v>23</v>
      </c>
    </row>
    <row r="5339" spans="1:9" x14ac:dyDescent="0.35">
      <c r="A5339" s="322">
        <f t="shared" si="470"/>
        <v>42225.958333320472</v>
      </c>
      <c r="B5339" s="306"/>
      <c r="C5339" s="306">
        <v>5304</v>
      </c>
      <c r="D5339" s="307">
        <f>INDEX(Method_calculation!$J$161:$L$184,Output_interface!I5339,Output_interface!H5339)</f>
        <v>0</v>
      </c>
      <c r="E5339" s="307">
        <f>INDEX(Method_calculation!$J$194:$L$217,Output_interface!I5339,Output_interface!H5339)</f>
        <v>0</v>
      </c>
      <c r="G5339" s="1">
        <f>VLOOKUP(A5339+1/48,Interface!$B$118:$D$483,3)</f>
        <v>7</v>
      </c>
      <c r="H5339" s="1">
        <f t="shared" si="467"/>
        <v>3</v>
      </c>
      <c r="I5339" s="1">
        <f t="shared" si="466"/>
        <v>24</v>
      </c>
    </row>
    <row r="5340" spans="1:9" x14ac:dyDescent="0.35">
      <c r="A5340" s="299">
        <f t="shared" si="470"/>
        <v>42225.999999987136</v>
      </c>
      <c r="B5340" s="300" t="str">
        <f t="shared" ref="B5340" si="471">INDEX($H$27:$H$29,H5340)</f>
        <v>Workday</v>
      </c>
      <c r="C5340" s="300">
        <v>5305</v>
      </c>
      <c r="D5340" s="301">
        <f>INDEX(Method_calculation!$J$161:$L$184,Output_interface!I5340,Output_interface!H5340)</f>
        <v>0</v>
      </c>
      <c r="E5340" s="301">
        <f>INDEX(Method_calculation!$J$194:$L$217,Output_interface!I5340,Output_interface!H5340)</f>
        <v>0</v>
      </c>
      <c r="G5340" s="1">
        <f>VLOOKUP(A5340+1/48,Interface!$B$118:$D$483,3)</f>
        <v>1</v>
      </c>
      <c r="H5340" s="1">
        <f t="shared" si="467"/>
        <v>1</v>
      </c>
      <c r="I5340" s="1">
        <f t="shared" si="466"/>
        <v>1</v>
      </c>
    </row>
    <row r="5341" spans="1:9" x14ac:dyDescent="0.35">
      <c r="A5341" s="321">
        <f t="shared" si="470"/>
        <v>42226.0416666538</v>
      </c>
      <c r="B5341" s="303"/>
      <c r="C5341" s="303">
        <v>5306</v>
      </c>
      <c r="D5341" s="304">
        <f>INDEX(Method_calculation!$J$161:$L$184,Output_interface!I5341,Output_interface!H5341)</f>
        <v>0</v>
      </c>
      <c r="E5341" s="304">
        <f>INDEX(Method_calculation!$J$194:$L$217,Output_interface!I5341,Output_interface!H5341)</f>
        <v>0</v>
      </c>
      <c r="G5341" s="1">
        <f>VLOOKUP(A5341+1/48,Interface!$B$118:$D$483,3)</f>
        <v>1</v>
      </c>
      <c r="H5341" s="1">
        <f t="shared" si="467"/>
        <v>1</v>
      </c>
      <c r="I5341" s="1">
        <f t="shared" si="466"/>
        <v>2</v>
      </c>
    </row>
    <row r="5342" spans="1:9" x14ac:dyDescent="0.35">
      <c r="A5342" s="321">
        <f t="shared" si="470"/>
        <v>42226.083333320465</v>
      </c>
      <c r="B5342" s="303"/>
      <c r="C5342" s="303">
        <v>5307</v>
      </c>
      <c r="D5342" s="304">
        <f>INDEX(Method_calculation!$J$161:$L$184,Output_interface!I5342,Output_interface!H5342)</f>
        <v>0</v>
      </c>
      <c r="E5342" s="304">
        <f>INDEX(Method_calculation!$J$194:$L$217,Output_interface!I5342,Output_interface!H5342)</f>
        <v>0</v>
      </c>
      <c r="G5342" s="1">
        <f>VLOOKUP(A5342+1/48,Interface!$B$118:$D$483,3)</f>
        <v>1</v>
      </c>
      <c r="H5342" s="1">
        <f t="shared" si="467"/>
        <v>1</v>
      </c>
      <c r="I5342" s="1">
        <f t="shared" si="466"/>
        <v>3</v>
      </c>
    </row>
    <row r="5343" spans="1:9" x14ac:dyDescent="0.35">
      <c r="A5343" s="321">
        <f t="shared" si="470"/>
        <v>42226.124999987129</v>
      </c>
      <c r="B5343" s="303"/>
      <c r="C5343" s="303">
        <v>5308</v>
      </c>
      <c r="D5343" s="304">
        <f>INDEX(Method_calculation!$J$161:$L$184,Output_interface!I5343,Output_interface!H5343)</f>
        <v>0</v>
      </c>
      <c r="E5343" s="304">
        <f>INDEX(Method_calculation!$J$194:$L$217,Output_interface!I5343,Output_interface!H5343)</f>
        <v>0</v>
      </c>
      <c r="G5343" s="1">
        <f>VLOOKUP(A5343+1/48,Interface!$B$118:$D$483,3)</f>
        <v>1</v>
      </c>
      <c r="H5343" s="1">
        <f t="shared" si="467"/>
        <v>1</v>
      </c>
      <c r="I5343" s="1">
        <f t="shared" si="466"/>
        <v>4</v>
      </c>
    </row>
    <row r="5344" spans="1:9" x14ac:dyDescent="0.35">
      <c r="A5344" s="321">
        <f t="shared" si="470"/>
        <v>42226.166666653793</v>
      </c>
      <c r="B5344" s="303"/>
      <c r="C5344" s="303">
        <v>5309</v>
      </c>
      <c r="D5344" s="304">
        <f>INDEX(Method_calculation!$J$161:$L$184,Output_interface!I5344,Output_interface!H5344)</f>
        <v>0</v>
      </c>
      <c r="E5344" s="304">
        <f>INDEX(Method_calculation!$J$194:$L$217,Output_interface!I5344,Output_interface!H5344)</f>
        <v>0</v>
      </c>
      <c r="G5344" s="1">
        <f>VLOOKUP(A5344+1/48,Interface!$B$118:$D$483,3)</f>
        <v>1</v>
      </c>
      <c r="H5344" s="1">
        <f t="shared" si="467"/>
        <v>1</v>
      </c>
      <c r="I5344" s="1">
        <f t="shared" si="466"/>
        <v>5</v>
      </c>
    </row>
    <row r="5345" spans="1:9" x14ac:dyDescent="0.35">
      <c r="A5345" s="321">
        <f t="shared" si="470"/>
        <v>42226.208333320457</v>
      </c>
      <c r="B5345" s="303"/>
      <c r="C5345" s="303">
        <v>5310</v>
      </c>
      <c r="D5345" s="304">
        <f>INDEX(Method_calculation!$J$161:$L$184,Output_interface!I5345,Output_interface!H5345)</f>
        <v>0</v>
      </c>
      <c r="E5345" s="304">
        <f>INDEX(Method_calculation!$J$194:$L$217,Output_interface!I5345,Output_interface!H5345)</f>
        <v>0</v>
      </c>
      <c r="G5345" s="1">
        <f>VLOOKUP(A5345+1/48,Interface!$B$118:$D$483,3)</f>
        <v>1</v>
      </c>
      <c r="H5345" s="1">
        <f t="shared" si="467"/>
        <v>1</v>
      </c>
      <c r="I5345" s="1">
        <f t="shared" si="466"/>
        <v>6</v>
      </c>
    </row>
    <row r="5346" spans="1:9" x14ac:dyDescent="0.35">
      <c r="A5346" s="321">
        <f t="shared" si="470"/>
        <v>42226.249999987122</v>
      </c>
      <c r="B5346" s="303"/>
      <c r="C5346" s="303">
        <v>5311</v>
      </c>
      <c r="D5346" s="304">
        <f>INDEX(Method_calculation!$J$161:$L$184,Output_interface!I5346,Output_interface!H5346)</f>
        <v>0</v>
      </c>
      <c r="E5346" s="304">
        <f>INDEX(Method_calculation!$J$194:$L$217,Output_interface!I5346,Output_interface!H5346)</f>
        <v>0</v>
      </c>
      <c r="G5346" s="1">
        <f>VLOOKUP(A5346+1/48,Interface!$B$118:$D$483,3)</f>
        <v>1</v>
      </c>
      <c r="H5346" s="1">
        <f t="shared" si="467"/>
        <v>1</v>
      </c>
      <c r="I5346" s="1">
        <f t="shared" si="466"/>
        <v>7</v>
      </c>
    </row>
    <row r="5347" spans="1:9" x14ac:dyDescent="0.35">
      <c r="A5347" s="321">
        <f t="shared" si="470"/>
        <v>42226.291666653786</v>
      </c>
      <c r="B5347" s="303"/>
      <c r="C5347" s="303">
        <v>5312</v>
      </c>
      <c r="D5347" s="304">
        <f>INDEX(Method_calculation!$J$161:$L$184,Output_interface!I5347,Output_interface!H5347)</f>
        <v>0</v>
      </c>
      <c r="E5347" s="304">
        <f>INDEX(Method_calculation!$J$194:$L$217,Output_interface!I5347,Output_interface!H5347)</f>
        <v>0</v>
      </c>
      <c r="G5347" s="1">
        <f>VLOOKUP(A5347+1/48,Interface!$B$118:$D$483,3)</f>
        <v>1</v>
      </c>
      <c r="H5347" s="1">
        <f t="shared" si="467"/>
        <v>1</v>
      </c>
      <c r="I5347" s="1">
        <f t="shared" si="466"/>
        <v>8</v>
      </c>
    </row>
    <row r="5348" spans="1:9" x14ac:dyDescent="0.35">
      <c r="A5348" s="321">
        <f t="shared" si="470"/>
        <v>42226.33333332045</v>
      </c>
      <c r="B5348" s="303"/>
      <c r="C5348" s="303">
        <v>5313</v>
      </c>
      <c r="D5348" s="304">
        <f>INDEX(Method_calculation!$J$161:$L$184,Output_interface!I5348,Output_interface!H5348)</f>
        <v>0</v>
      </c>
      <c r="E5348" s="304">
        <f>INDEX(Method_calculation!$J$194:$L$217,Output_interface!I5348,Output_interface!H5348)</f>
        <v>0</v>
      </c>
      <c r="G5348" s="1">
        <f>VLOOKUP(A5348+1/48,Interface!$B$118:$D$483,3)</f>
        <v>1</v>
      </c>
      <c r="H5348" s="1">
        <f t="shared" si="467"/>
        <v>1</v>
      </c>
      <c r="I5348" s="1">
        <f t="shared" ref="I5348:I5411" si="472">MOD(C5348-1,24)+1</f>
        <v>9</v>
      </c>
    </row>
    <row r="5349" spans="1:9" x14ac:dyDescent="0.35">
      <c r="A5349" s="321">
        <f t="shared" si="470"/>
        <v>42226.374999987114</v>
      </c>
      <c r="B5349" s="303"/>
      <c r="C5349" s="303">
        <v>5314</v>
      </c>
      <c r="D5349" s="304">
        <f>INDEX(Method_calculation!$J$161:$L$184,Output_interface!I5349,Output_interface!H5349)</f>
        <v>0</v>
      </c>
      <c r="E5349" s="304">
        <f>INDEX(Method_calculation!$J$194:$L$217,Output_interface!I5349,Output_interface!H5349)</f>
        <v>0</v>
      </c>
      <c r="G5349" s="1">
        <f>VLOOKUP(A5349+1/48,Interface!$B$118:$D$483,3)</f>
        <v>1</v>
      </c>
      <c r="H5349" s="1">
        <f t="shared" ref="H5349:H5412" si="473">IF(G5349=7,3,IF(G5349=6,2,1))</f>
        <v>1</v>
      </c>
      <c r="I5349" s="1">
        <f t="shared" si="472"/>
        <v>10</v>
      </c>
    </row>
    <row r="5350" spans="1:9" x14ac:dyDescent="0.35">
      <c r="A5350" s="321">
        <f t="shared" si="470"/>
        <v>42226.416666653779</v>
      </c>
      <c r="B5350" s="303"/>
      <c r="C5350" s="303">
        <v>5315</v>
      </c>
      <c r="D5350" s="304">
        <f>INDEX(Method_calculation!$J$161:$L$184,Output_interface!I5350,Output_interface!H5350)</f>
        <v>0</v>
      </c>
      <c r="E5350" s="304">
        <f>INDEX(Method_calculation!$J$194:$L$217,Output_interface!I5350,Output_interface!H5350)</f>
        <v>0</v>
      </c>
      <c r="G5350" s="1">
        <f>VLOOKUP(A5350+1/48,Interface!$B$118:$D$483,3)</f>
        <v>1</v>
      </c>
      <c r="H5350" s="1">
        <f t="shared" si="473"/>
        <v>1</v>
      </c>
      <c r="I5350" s="1">
        <f t="shared" si="472"/>
        <v>11</v>
      </c>
    </row>
    <row r="5351" spans="1:9" x14ac:dyDescent="0.35">
      <c r="A5351" s="321">
        <f t="shared" si="470"/>
        <v>42226.458333320443</v>
      </c>
      <c r="B5351" s="303"/>
      <c r="C5351" s="303">
        <v>5316</v>
      </c>
      <c r="D5351" s="304">
        <f>INDEX(Method_calculation!$J$161:$L$184,Output_interface!I5351,Output_interface!H5351)</f>
        <v>0</v>
      </c>
      <c r="E5351" s="304">
        <f>INDEX(Method_calculation!$J$194:$L$217,Output_interface!I5351,Output_interface!H5351)</f>
        <v>0</v>
      </c>
      <c r="G5351" s="1">
        <f>VLOOKUP(A5351+1/48,Interface!$B$118:$D$483,3)</f>
        <v>1</v>
      </c>
      <c r="H5351" s="1">
        <f t="shared" si="473"/>
        <v>1</v>
      </c>
      <c r="I5351" s="1">
        <f t="shared" si="472"/>
        <v>12</v>
      </c>
    </row>
    <row r="5352" spans="1:9" x14ac:dyDescent="0.35">
      <c r="A5352" s="321">
        <f t="shared" si="470"/>
        <v>42226.499999987107</v>
      </c>
      <c r="B5352" s="303"/>
      <c r="C5352" s="303">
        <v>5317</v>
      </c>
      <c r="D5352" s="304">
        <f>INDEX(Method_calculation!$J$161:$L$184,Output_interface!I5352,Output_interface!H5352)</f>
        <v>0</v>
      </c>
      <c r="E5352" s="304">
        <f>INDEX(Method_calculation!$J$194:$L$217,Output_interface!I5352,Output_interface!H5352)</f>
        <v>0</v>
      </c>
      <c r="G5352" s="1">
        <f>VLOOKUP(A5352+1/48,Interface!$B$118:$D$483,3)</f>
        <v>1</v>
      </c>
      <c r="H5352" s="1">
        <f t="shared" si="473"/>
        <v>1</v>
      </c>
      <c r="I5352" s="1">
        <f t="shared" si="472"/>
        <v>13</v>
      </c>
    </row>
    <row r="5353" spans="1:9" x14ac:dyDescent="0.35">
      <c r="A5353" s="321">
        <f t="shared" si="470"/>
        <v>42226.541666653771</v>
      </c>
      <c r="B5353" s="303"/>
      <c r="C5353" s="303">
        <v>5318</v>
      </c>
      <c r="D5353" s="304">
        <f>INDEX(Method_calculation!$J$161:$L$184,Output_interface!I5353,Output_interface!H5353)</f>
        <v>0</v>
      </c>
      <c r="E5353" s="304">
        <f>INDEX(Method_calculation!$J$194:$L$217,Output_interface!I5353,Output_interface!H5353)</f>
        <v>0</v>
      </c>
      <c r="G5353" s="1">
        <f>VLOOKUP(A5353+1/48,Interface!$B$118:$D$483,3)</f>
        <v>1</v>
      </c>
      <c r="H5353" s="1">
        <f t="shared" si="473"/>
        <v>1</v>
      </c>
      <c r="I5353" s="1">
        <f t="shared" si="472"/>
        <v>14</v>
      </c>
    </row>
    <row r="5354" spans="1:9" x14ac:dyDescent="0.35">
      <c r="A5354" s="321">
        <f t="shared" si="470"/>
        <v>42226.583333320435</v>
      </c>
      <c r="B5354" s="303"/>
      <c r="C5354" s="303">
        <v>5319</v>
      </c>
      <c r="D5354" s="304">
        <f>INDEX(Method_calculation!$J$161:$L$184,Output_interface!I5354,Output_interface!H5354)</f>
        <v>0</v>
      </c>
      <c r="E5354" s="304">
        <f>INDEX(Method_calculation!$J$194:$L$217,Output_interface!I5354,Output_interface!H5354)</f>
        <v>0</v>
      </c>
      <c r="G5354" s="1">
        <f>VLOOKUP(A5354+1/48,Interface!$B$118:$D$483,3)</f>
        <v>1</v>
      </c>
      <c r="H5354" s="1">
        <f t="shared" si="473"/>
        <v>1</v>
      </c>
      <c r="I5354" s="1">
        <f t="shared" si="472"/>
        <v>15</v>
      </c>
    </row>
    <row r="5355" spans="1:9" x14ac:dyDescent="0.35">
      <c r="A5355" s="321">
        <f t="shared" si="470"/>
        <v>42226.6249999871</v>
      </c>
      <c r="B5355" s="303"/>
      <c r="C5355" s="303">
        <v>5320</v>
      </c>
      <c r="D5355" s="304">
        <f>INDEX(Method_calculation!$J$161:$L$184,Output_interface!I5355,Output_interface!H5355)</f>
        <v>0</v>
      </c>
      <c r="E5355" s="304">
        <f>INDEX(Method_calculation!$J$194:$L$217,Output_interface!I5355,Output_interface!H5355)</f>
        <v>0</v>
      </c>
      <c r="G5355" s="1">
        <f>VLOOKUP(A5355+1/48,Interface!$B$118:$D$483,3)</f>
        <v>1</v>
      </c>
      <c r="H5355" s="1">
        <f t="shared" si="473"/>
        <v>1</v>
      </c>
      <c r="I5355" s="1">
        <f t="shared" si="472"/>
        <v>16</v>
      </c>
    </row>
    <row r="5356" spans="1:9" x14ac:dyDescent="0.35">
      <c r="A5356" s="321">
        <f t="shared" si="470"/>
        <v>42226.666666653764</v>
      </c>
      <c r="B5356" s="303"/>
      <c r="C5356" s="303">
        <v>5321</v>
      </c>
      <c r="D5356" s="304">
        <f>INDEX(Method_calculation!$J$161:$L$184,Output_interface!I5356,Output_interface!H5356)</f>
        <v>0</v>
      </c>
      <c r="E5356" s="304">
        <f>INDEX(Method_calculation!$J$194:$L$217,Output_interface!I5356,Output_interface!H5356)</f>
        <v>0</v>
      </c>
      <c r="G5356" s="1">
        <f>VLOOKUP(A5356+1/48,Interface!$B$118:$D$483,3)</f>
        <v>1</v>
      </c>
      <c r="H5356" s="1">
        <f t="shared" si="473"/>
        <v>1</v>
      </c>
      <c r="I5356" s="1">
        <f t="shared" si="472"/>
        <v>17</v>
      </c>
    </row>
    <row r="5357" spans="1:9" x14ac:dyDescent="0.35">
      <c r="A5357" s="321">
        <f t="shared" si="470"/>
        <v>42226.708333320428</v>
      </c>
      <c r="B5357" s="303"/>
      <c r="C5357" s="303">
        <v>5322</v>
      </c>
      <c r="D5357" s="304">
        <f>INDEX(Method_calculation!$J$161:$L$184,Output_interface!I5357,Output_interface!H5357)</f>
        <v>0</v>
      </c>
      <c r="E5357" s="304">
        <f>INDEX(Method_calculation!$J$194:$L$217,Output_interface!I5357,Output_interface!H5357)</f>
        <v>0</v>
      </c>
      <c r="G5357" s="1">
        <f>VLOOKUP(A5357+1/48,Interface!$B$118:$D$483,3)</f>
        <v>1</v>
      </c>
      <c r="H5357" s="1">
        <f t="shared" si="473"/>
        <v>1</v>
      </c>
      <c r="I5357" s="1">
        <f t="shared" si="472"/>
        <v>18</v>
      </c>
    </row>
    <row r="5358" spans="1:9" x14ac:dyDescent="0.35">
      <c r="A5358" s="321">
        <f t="shared" si="470"/>
        <v>42226.749999987092</v>
      </c>
      <c r="B5358" s="303"/>
      <c r="C5358" s="303">
        <v>5323</v>
      </c>
      <c r="D5358" s="304">
        <f>INDEX(Method_calculation!$J$161:$L$184,Output_interface!I5358,Output_interface!H5358)</f>
        <v>0</v>
      </c>
      <c r="E5358" s="304">
        <f>INDEX(Method_calculation!$J$194:$L$217,Output_interface!I5358,Output_interface!H5358)</f>
        <v>0</v>
      </c>
      <c r="G5358" s="1">
        <f>VLOOKUP(A5358+1/48,Interface!$B$118:$D$483,3)</f>
        <v>1</v>
      </c>
      <c r="H5358" s="1">
        <f t="shared" si="473"/>
        <v>1</v>
      </c>
      <c r="I5358" s="1">
        <f t="shared" si="472"/>
        <v>19</v>
      </c>
    </row>
    <row r="5359" spans="1:9" x14ac:dyDescent="0.35">
      <c r="A5359" s="321">
        <f t="shared" si="470"/>
        <v>42226.791666653757</v>
      </c>
      <c r="B5359" s="303"/>
      <c r="C5359" s="303">
        <v>5324</v>
      </c>
      <c r="D5359" s="304">
        <f>INDEX(Method_calculation!$J$161:$L$184,Output_interface!I5359,Output_interface!H5359)</f>
        <v>0</v>
      </c>
      <c r="E5359" s="304">
        <f>INDEX(Method_calculation!$J$194:$L$217,Output_interface!I5359,Output_interface!H5359)</f>
        <v>0</v>
      </c>
      <c r="G5359" s="1">
        <f>VLOOKUP(A5359+1/48,Interface!$B$118:$D$483,3)</f>
        <v>1</v>
      </c>
      <c r="H5359" s="1">
        <f t="shared" si="473"/>
        <v>1</v>
      </c>
      <c r="I5359" s="1">
        <f t="shared" si="472"/>
        <v>20</v>
      </c>
    </row>
    <row r="5360" spans="1:9" x14ac:dyDescent="0.35">
      <c r="A5360" s="321">
        <f t="shared" si="470"/>
        <v>42226.833333320421</v>
      </c>
      <c r="B5360" s="303"/>
      <c r="C5360" s="303">
        <v>5325</v>
      </c>
      <c r="D5360" s="304">
        <f>INDEX(Method_calculation!$J$161:$L$184,Output_interface!I5360,Output_interface!H5360)</f>
        <v>0</v>
      </c>
      <c r="E5360" s="304">
        <f>INDEX(Method_calculation!$J$194:$L$217,Output_interface!I5360,Output_interface!H5360)</f>
        <v>0</v>
      </c>
      <c r="G5360" s="1">
        <f>VLOOKUP(A5360+1/48,Interface!$B$118:$D$483,3)</f>
        <v>1</v>
      </c>
      <c r="H5360" s="1">
        <f t="shared" si="473"/>
        <v>1</v>
      </c>
      <c r="I5360" s="1">
        <f t="shared" si="472"/>
        <v>21</v>
      </c>
    </row>
    <row r="5361" spans="1:9" x14ac:dyDescent="0.35">
      <c r="A5361" s="321">
        <f t="shared" si="470"/>
        <v>42226.874999987085</v>
      </c>
      <c r="B5361" s="303"/>
      <c r="C5361" s="303">
        <v>5326</v>
      </c>
      <c r="D5361" s="304">
        <f>INDEX(Method_calculation!$J$161:$L$184,Output_interface!I5361,Output_interface!H5361)</f>
        <v>0</v>
      </c>
      <c r="E5361" s="304">
        <f>INDEX(Method_calculation!$J$194:$L$217,Output_interface!I5361,Output_interface!H5361)</f>
        <v>0</v>
      </c>
      <c r="G5361" s="1">
        <f>VLOOKUP(A5361+1/48,Interface!$B$118:$D$483,3)</f>
        <v>1</v>
      </c>
      <c r="H5361" s="1">
        <f t="shared" si="473"/>
        <v>1</v>
      </c>
      <c r="I5361" s="1">
        <f t="shared" si="472"/>
        <v>22</v>
      </c>
    </row>
    <row r="5362" spans="1:9" x14ac:dyDescent="0.35">
      <c r="A5362" s="321">
        <f t="shared" si="470"/>
        <v>42226.916666653749</v>
      </c>
      <c r="B5362" s="303"/>
      <c r="C5362" s="303">
        <v>5327</v>
      </c>
      <c r="D5362" s="304">
        <f>INDEX(Method_calculation!$J$161:$L$184,Output_interface!I5362,Output_interface!H5362)</f>
        <v>0</v>
      </c>
      <c r="E5362" s="304">
        <f>INDEX(Method_calculation!$J$194:$L$217,Output_interface!I5362,Output_interface!H5362)</f>
        <v>0</v>
      </c>
      <c r="G5362" s="1">
        <f>VLOOKUP(A5362+1/48,Interface!$B$118:$D$483,3)</f>
        <v>1</v>
      </c>
      <c r="H5362" s="1">
        <f t="shared" si="473"/>
        <v>1</v>
      </c>
      <c r="I5362" s="1">
        <f t="shared" si="472"/>
        <v>23</v>
      </c>
    </row>
    <row r="5363" spans="1:9" x14ac:dyDescent="0.35">
      <c r="A5363" s="322">
        <f t="shared" si="470"/>
        <v>42226.958333320414</v>
      </c>
      <c r="B5363" s="306"/>
      <c r="C5363" s="306">
        <v>5328</v>
      </c>
      <c r="D5363" s="307">
        <f>INDEX(Method_calculation!$J$161:$L$184,Output_interface!I5363,Output_interface!H5363)</f>
        <v>0</v>
      </c>
      <c r="E5363" s="307">
        <f>INDEX(Method_calculation!$J$194:$L$217,Output_interface!I5363,Output_interface!H5363)</f>
        <v>0</v>
      </c>
      <c r="G5363" s="1">
        <f>VLOOKUP(A5363+1/48,Interface!$B$118:$D$483,3)</f>
        <v>1</v>
      </c>
      <c r="H5363" s="1">
        <f t="shared" si="473"/>
        <v>1</v>
      </c>
      <c r="I5363" s="1">
        <f t="shared" si="472"/>
        <v>24</v>
      </c>
    </row>
    <row r="5364" spans="1:9" x14ac:dyDescent="0.35">
      <c r="A5364" s="299">
        <f t="shared" si="470"/>
        <v>42226.999999987078</v>
      </c>
      <c r="B5364" s="300" t="str">
        <f t="shared" ref="B5364" si="474">INDEX($H$27:$H$29,H5364)</f>
        <v>Workday</v>
      </c>
      <c r="C5364" s="300">
        <v>5329</v>
      </c>
      <c r="D5364" s="301">
        <f>INDEX(Method_calculation!$J$161:$L$184,Output_interface!I5364,Output_interface!H5364)</f>
        <v>0</v>
      </c>
      <c r="E5364" s="301">
        <f>INDEX(Method_calculation!$J$194:$L$217,Output_interface!I5364,Output_interface!H5364)</f>
        <v>0</v>
      </c>
      <c r="G5364" s="1">
        <f>VLOOKUP(A5364+1/48,Interface!$B$118:$D$483,3)</f>
        <v>2</v>
      </c>
      <c r="H5364" s="1">
        <f t="shared" si="473"/>
        <v>1</v>
      </c>
      <c r="I5364" s="1">
        <f t="shared" si="472"/>
        <v>1</v>
      </c>
    </row>
    <row r="5365" spans="1:9" x14ac:dyDescent="0.35">
      <c r="A5365" s="321">
        <f t="shared" si="470"/>
        <v>42227.041666653742</v>
      </c>
      <c r="B5365" s="303"/>
      <c r="C5365" s="303">
        <v>5330</v>
      </c>
      <c r="D5365" s="304">
        <f>INDEX(Method_calculation!$J$161:$L$184,Output_interface!I5365,Output_interface!H5365)</f>
        <v>0</v>
      </c>
      <c r="E5365" s="304">
        <f>INDEX(Method_calculation!$J$194:$L$217,Output_interface!I5365,Output_interface!H5365)</f>
        <v>0</v>
      </c>
      <c r="G5365" s="1">
        <f>VLOOKUP(A5365+1/48,Interface!$B$118:$D$483,3)</f>
        <v>2</v>
      </c>
      <c r="H5365" s="1">
        <f t="shared" si="473"/>
        <v>1</v>
      </c>
      <c r="I5365" s="1">
        <f t="shared" si="472"/>
        <v>2</v>
      </c>
    </row>
    <row r="5366" spans="1:9" x14ac:dyDescent="0.35">
      <c r="A5366" s="321">
        <f t="shared" si="470"/>
        <v>42227.083333320406</v>
      </c>
      <c r="B5366" s="303"/>
      <c r="C5366" s="303">
        <v>5331</v>
      </c>
      <c r="D5366" s="304">
        <f>INDEX(Method_calculation!$J$161:$L$184,Output_interface!I5366,Output_interface!H5366)</f>
        <v>0</v>
      </c>
      <c r="E5366" s="304">
        <f>INDEX(Method_calculation!$J$194:$L$217,Output_interface!I5366,Output_interface!H5366)</f>
        <v>0</v>
      </c>
      <c r="G5366" s="1">
        <f>VLOOKUP(A5366+1/48,Interface!$B$118:$D$483,3)</f>
        <v>2</v>
      </c>
      <c r="H5366" s="1">
        <f t="shared" si="473"/>
        <v>1</v>
      </c>
      <c r="I5366" s="1">
        <f t="shared" si="472"/>
        <v>3</v>
      </c>
    </row>
    <row r="5367" spans="1:9" x14ac:dyDescent="0.35">
      <c r="A5367" s="321">
        <f t="shared" si="470"/>
        <v>42227.124999987071</v>
      </c>
      <c r="B5367" s="303"/>
      <c r="C5367" s="303">
        <v>5332</v>
      </c>
      <c r="D5367" s="304">
        <f>INDEX(Method_calculation!$J$161:$L$184,Output_interface!I5367,Output_interface!H5367)</f>
        <v>0</v>
      </c>
      <c r="E5367" s="304">
        <f>INDEX(Method_calculation!$J$194:$L$217,Output_interface!I5367,Output_interface!H5367)</f>
        <v>0</v>
      </c>
      <c r="G5367" s="1">
        <f>VLOOKUP(A5367+1/48,Interface!$B$118:$D$483,3)</f>
        <v>2</v>
      </c>
      <c r="H5367" s="1">
        <f t="shared" si="473"/>
        <v>1</v>
      </c>
      <c r="I5367" s="1">
        <f t="shared" si="472"/>
        <v>4</v>
      </c>
    </row>
    <row r="5368" spans="1:9" x14ac:dyDescent="0.35">
      <c r="A5368" s="321">
        <f t="shared" si="470"/>
        <v>42227.166666653735</v>
      </c>
      <c r="B5368" s="303"/>
      <c r="C5368" s="303">
        <v>5333</v>
      </c>
      <c r="D5368" s="304">
        <f>INDEX(Method_calculation!$J$161:$L$184,Output_interface!I5368,Output_interface!H5368)</f>
        <v>0</v>
      </c>
      <c r="E5368" s="304">
        <f>INDEX(Method_calculation!$J$194:$L$217,Output_interface!I5368,Output_interface!H5368)</f>
        <v>0</v>
      </c>
      <c r="G5368" s="1">
        <f>VLOOKUP(A5368+1/48,Interface!$B$118:$D$483,3)</f>
        <v>2</v>
      </c>
      <c r="H5368" s="1">
        <f t="shared" si="473"/>
        <v>1</v>
      </c>
      <c r="I5368" s="1">
        <f t="shared" si="472"/>
        <v>5</v>
      </c>
    </row>
    <row r="5369" spans="1:9" x14ac:dyDescent="0.35">
      <c r="A5369" s="321">
        <f t="shared" si="470"/>
        <v>42227.208333320399</v>
      </c>
      <c r="B5369" s="303"/>
      <c r="C5369" s="303">
        <v>5334</v>
      </c>
      <c r="D5369" s="304">
        <f>INDEX(Method_calculation!$J$161:$L$184,Output_interface!I5369,Output_interface!H5369)</f>
        <v>0</v>
      </c>
      <c r="E5369" s="304">
        <f>INDEX(Method_calculation!$J$194:$L$217,Output_interface!I5369,Output_interface!H5369)</f>
        <v>0</v>
      </c>
      <c r="G5369" s="1">
        <f>VLOOKUP(A5369+1/48,Interface!$B$118:$D$483,3)</f>
        <v>2</v>
      </c>
      <c r="H5369" s="1">
        <f t="shared" si="473"/>
        <v>1</v>
      </c>
      <c r="I5369" s="1">
        <f t="shared" si="472"/>
        <v>6</v>
      </c>
    </row>
    <row r="5370" spans="1:9" x14ac:dyDescent="0.35">
      <c r="A5370" s="321">
        <f t="shared" si="470"/>
        <v>42227.249999987063</v>
      </c>
      <c r="B5370" s="303"/>
      <c r="C5370" s="303">
        <v>5335</v>
      </c>
      <c r="D5370" s="304">
        <f>INDEX(Method_calculation!$J$161:$L$184,Output_interface!I5370,Output_interface!H5370)</f>
        <v>0</v>
      </c>
      <c r="E5370" s="304">
        <f>INDEX(Method_calculation!$J$194:$L$217,Output_interface!I5370,Output_interface!H5370)</f>
        <v>0</v>
      </c>
      <c r="G5370" s="1">
        <f>VLOOKUP(A5370+1/48,Interface!$B$118:$D$483,3)</f>
        <v>2</v>
      </c>
      <c r="H5370" s="1">
        <f t="shared" si="473"/>
        <v>1</v>
      </c>
      <c r="I5370" s="1">
        <f t="shared" si="472"/>
        <v>7</v>
      </c>
    </row>
    <row r="5371" spans="1:9" x14ac:dyDescent="0.35">
      <c r="A5371" s="321">
        <f t="shared" si="470"/>
        <v>42227.291666653728</v>
      </c>
      <c r="B5371" s="303"/>
      <c r="C5371" s="303">
        <v>5336</v>
      </c>
      <c r="D5371" s="304">
        <f>INDEX(Method_calculation!$J$161:$L$184,Output_interface!I5371,Output_interface!H5371)</f>
        <v>0</v>
      </c>
      <c r="E5371" s="304">
        <f>INDEX(Method_calculation!$J$194:$L$217,Output_interface!I5371,Output_interface!H5371)</f>
        <v>0</v>
      </c>
      <c r="G5371" s="1">
        <f>VLOOKUP(A5371+1/48,Interface!$B$118:$D$483,3)</f>
        <v>2</v>
      </c>
      <c r="H5371" s="1">
        <f t="shared" si="473"/>
        <v>1</v>
      </c>
      <c r="I5371" s="1">
        <f t="shared" si="472"/>
        <v>8</v>
      </c>
    </row>
    <row r="5372" spans="1:9" x14ac:dyDescent="0.35">
      <c r="A5372" s="321">
        <f t="shared" si="470"/>
        <v>42227.333333320392</v>
      </c>
      <c r="B5372" s="303"/>
      <c r="C5372" s="303">
        <v>5337</v>
      </c>
      <c r="D5372" s="304">
        <f>INDEX(Method_calculation!$J$161:$L$184,Output_interface!I5372,Output_interface!H5372)</f>
        <v>0</v>
      </c>
      <c r="E5372" s="304">
        <f>INDEX(Method_calculation!$J$194:$L$217,Output_interface!I5372,Output_interface!H5372)</f>
        <v>0</v>
      </c>
      <c r="G5372" s="1">
        <f>VLOOKUP(A5372+1/48,Interface!$B$118:$D$483,3)</f>
        <v>2</v>
      </c>
      <c r="H5372" s="1">
        <f t="shared" si="473"/>
        <v>1</v>
      </c>
      <c r="I5372" s="1">
        <f t="shared" si="472"/>
        <v>9</v>
      </c>
    </row>
    <row r="5373" spans="1:9" x14ac:dyDescent="0.35">
      <c r="A5373" s="321">
        <f t="shared" si="470"/>
        <v>42227.374999987056</v>
      </c>
      <c r="B5373" s="303"/>
      <c r="C5373" s="303">
        <v>5338</v>
      </c>
      <c r="D5373" s="304">
        <f>INDEX(Method_calculation!$J$161:$L$184,Output_interface!I5373,Output_interface!H5373)</f>
        <v>0</v>
      </c>
      <c r="E5373" s="304">
        <f>INDEX(Method_calculation!$J$194:$L$217,Output_interface!I5373,Output_interface!H5373)</f>
        <v>0</v>
      </c>
      <c r="G5373" s="1">
        <f>VLOOKUP(A5373+1/48,Interface!$B$118:$D$483,3)</f>
        <v>2</v>
      </c>
      <c r="H5373" s="1">
        <f t="shared" si="473"/>
        <v>1</v>
      </c>
      <c r="I5373" s="1">
        <f t="shared" si="472"/>
        <v>10</v>
      </c>
    </row>
    <row r="5374" spans="1:9" x14ac:dyDescent="0.35">
      <c r="A5374" s="321">
        <f t="shared" si="470"/>
        <v>42227.41666665372</v>
      </c>
      <c r="B5374" s="303"/>
      <c r="C5374" s="303">
        <v>5339</v>
      </c>
      <c r="D5374" s="304">
        <f>INDEX(Method_calculation!$J$161:$L$184,Output_interface!I5374,Output_interface!H5374)</f>
        <v>0</v>
      </c>
      <c r="E5374" s="304">
        <f>INDEX(Method_calculation!$J$194:$L$217,Output_interface!I5374,Output_interface!H5374)</f>
        <v>0</v>
      </c>
      <c r="G5374" s="1">
        <f>VLOOKUP(A5374+1/48,Interface!$B$118:$D$483,3)</f>
        <v>2</v>
      </c>
      <c r="H5374" s="1">
        <f t="shared" si="473"/>
        <v>1</v>
      </c>
      <c r="I5374" s="1">
        <f t="shared" si="472"/>
        <v>11</v>
      </c>
    </row>
    <row r="5375" spans="1:9" x14ac:dyDescent="0.35">
      <c r="A5375" s="321">
        <f t="shared" si="470"/>
        <v>42227.458333320385</v>
      </c>
      <c r="B5375" s="303"/>
      <c r="C5375" s="303">
        <v>5340</v>
      </c>
      <c r="D5375" s="304">
        <f>INDEX(Method_calculation!$J$161:$L$184,Output_interface!I5375,Output_interface!H5375)</f>
        <v>0</v>
      </c>
      <c r="E5375" s="304">
        <f>INDEX(Method_calculation!$J$194:$L$217,Output_interface!I5375,Output_interface!H5375)</f>
        <v>0</v>
      </c>
      <c r="G5375" s="1">
        <f>VLOOKUP(A5375+1/48,Interface!$B$118:$D$483,3)</f>
        <v>2</v>
      </c>
      <c r="H5375" s="1">
        <f t="shared" si="473"/>
        <v>1</v>
      </c>
      <c r="I5375" s="1">
        <f t="shared" si="472"/>
        <v>12</v>
      </c>
    </row>
    <row r="5376" spans="1:9" x14ac:dyDescent="0.35">
      <c r="A5376" s="321">
        <f t="shared" si="470"/>
        <v>42227.499999987049</v>
      </c>
      <c r="B5376" s="303"/>
      <c r="C5376" s="303">
        <v>5341</v>
      </c>
      <c r="D5376" s="304">
        <f>INDEX(Method_calculation!$J$161:$L$184,Output_interface!I5376,Output_interface!H5376)</f>
        <v>0</v>
      </c>
      <c r="E5376" s="304">
        <f>INDEX(Method_calculation!$J$194:$L$217,Output_interface!I5376,Output_interface!H5376)</f>
        <v>0</v>
      </c>
      <c r="G5376" s="1">
        <f>VLOOKUP(A5376+1/48,Interface!$B$118:$D$483,3)</f>
        <v>2</v>
      </c>
      <c r="H5376" s="1">
        <f t="shared" si="473"/>
        <v>1</v>
      </c>
      <c r="I5376" s="1">
        <f t="shared" si="472"/>
        <v>13</v>
      </c>
    </row>
    <row r="5377" spans="1:9" x14ac:dyDescent="0.35">
      <c r="A5377" s="321">
        <f t="shared" si="470"/>
        <v>42227.541666653713</v>
      </c>
      <c r="B5377" s="303"/>
      <c r="C5377" s="303">
        <v>5342</v>
      </c>
      <c r="D5377" s="304">
        <f>INDEX(Method_calculation!$J$161:$L$184,Output_interface!I5377,Output_interface!H5377)</f>
        <v>0</v>
      </c>
      <c r="E5377" s="304">
        <f>INDEX(Method_calculation!$J$194:$L$217,Output_interface!I5377,Output_interface!H5377)</f>
        <v>0</v>
      </c>
      <c r="G5377" s="1">
        <f>VLOOKUP(A5377+1/48,Interface!$B$118:$D$483,3)</f>
        <v>2</v>
      </c>
      <c r="H5377" s="1">
        <f t="shared" si="473"/>
        <v>1</v>
      </c>
      <c r="I5377" s="1">
        <f t="shared" si="472"/>
        <v>14</v>
      </c>
    </row>
    <row r="5378" spans="1:9" x14ac:dyDescent="0.35">
      <c r="A5378" s="321">
        <f t="shared" si="470"/>
        <v>42227.583333320377</v>
      </c>
      <c r="B5378" s="303"/>
      <c r="C5378" s="303">
        <v>5343</v>
      </c>
      <c r="D5378" s="304">
        <f>INDEX(Method_calculation!$J$161:$L$184,Output_interface!I5378,Output_interface!H5378)</f>
        <v>0</v>
      </c>
      <c r="E5378" s="304">
        <f>INDEX(Method_calculation!$J$194:$L$217,Output_interface!I5378,Output_interface!H5378)</f>
        <v>0</v>
      </c>
      <c r="G5378" s="1">
        <f>VLOOKUP(A5378+1/48,Interface!$B$118:$D$483,3)</f>
        <v>2</v>
      </c>
      <c r="H5378" s="1">
        <f t="shared" si="473"/>
        <v>1</v>
      </c>
      <c r="I5378" s="1">
        <f t="shared" si="472"/>
        <v>15</v>
      </c>
    </row>
    <row r="5379" spans="1:9" x14ac:dyDescent="0.35">
      <c r="A5379" s="321">
        <f t="shared" si="470"/>
        <v>42227.624999987042</v>
      </c>
      <c r="B5379" s="303"/>
      <c r="C5379" s="303">
        <v>5344</v>
      </c>
      <c r="D5379" s="304">
        <f>INDEX(Method_calculation!$J$161:$L$184,Output_interface!I5379,Output_interface!H5379)</f>
        <v>0</v>
      </c>
      <c r="E5379" s="304">
        <f>INDEX(Method_calculation!$J$194:$L$217,Output_interface!I5379,Output_interface!H5379)</f>
        <v>0</v>
      </c>
      <c r="G5379" s="1">
        <f>VLOOKUP(A5379+1/48,Interface!$B$118:$D$483,3)</f>
        <v>2</v>
      </c>
      <c r="H5379" s="1">
        <f t="shared" si="473"/>
        <v>1</v>
      </c>
      <c r="I5379" s="1">
        <f t="shared" si="472"/>
        <v>16</v>
      </c>
    </row>
    <row r="5380" spans="1:9" x14ac:dyDescent="0.35">
      <c r="A5380" s="321">
        <f t="shared" si="470"/>
        <v>42227.666666653706</v>
      </c>
      <c r="B5380" s="303"/>
      <c r="C5380" s="303">
        <v>5345</v>
      </c>
      <c r="D5380" s="304">
        <f>INDEX(Method_calculation!$J$161:$L$184,Output_interface!I5380,Output_interface!H5380)</f>
        <v>0</v>
      </c>
      <c r="E5380" s="304">
        <f>INDEX(Method_calculation!$J$194:$L$217,Output_interface!I5380,Output_interface!H5380)</f>
        <v>0</v>
      </c>
      <c r="G5380" s="1">
        <f>VLOOKUP(A5380+1/48,Interface!$B$118:$D$483,3)</f>
        <v>2</v>
      </c>
      <c r="H5380" s="1">
        <f t="shared" si="473"/>
        <v>1</v>
      </c>
      <c r="I5380" s="1">
        <f t="shared" si="472"/>
        <v>17</v>
      </c>
    </row>
    <row r="5381" spans="1:9" x14ac:dyDescent="0.35">
      <c r="A5381" s="321">
        <f t="shared" si="470"/>
        <v>42227.70833332037</v>
      </c>
      <c r="B5381" s="303"/>
      <c r="C5381" s="303">
        <v>5346</v>
      </c>
      <c r="D5381" s="304">
        <f>INDEX(Method_calculation!$J$161:$L$184,Output_interface!I5381,Output_interface!H5381)</f>
        <v>0</v>
      </c>
      <c r="E5381" s="304">
        <f>INDEX(Method_calculation!$J$194:$L$217,Output_interface!I5381,Output_interface!H5381)</f>
        <v>0</v>
      </c>
      <c r="G5381" s="1">
        <f>VLOOKUP(A5381+1/48,Interface!$B$118:$D$483,3)</f>
        <v>2</v>
      </c>
      <c r="H5381" s="1">
        <f t="shared" si="473"/>
        <v>1</v>
      </c>
      <c r="I5381" s="1">
        <f t="shared" si="472"/>
        <v>18</v>
      </c>
    </row>
    <row r="5382" spans="1:9" x14ac:dyDescent="0.35">
      <c r="A5382" s="321">
        <f t="shared" si="470"/>
        <v>42227.749999987034</v>
      </c>
      <c r="B5382" s="303"/>
      <c r="C5382" s="303">
        <v>5347</v>
      </c>
      <c r="D5382" s="304">
        <f>INDEX(Method_calculation!$J$161:$L$184,Output_interface!I5382,Output_interface!H5382)</f>
        <v>0</v>
      </c>
      <c r="E5382" s="304">
        <f>INDEX(Method_calculation!$J$194:$L$217,Output_interface!I5382,Output_interface!H5382)</f>
        <v>0</v>
      </c>
      <c r="G5382" s="1">
        <f>VLOOKUP(A5382+1/48,Interface!$B$118:$D$483,3)</f>
        <v>2</v>
      </c>
      <c r="H5382" s="1">
        <f t="shared" si="473"/>
        <v>1</v>
      </c>
      <c r="I5382" s="1">
        <f t="shared" si="472"/>
        <v>19</v>
      </c>
    </row>
    <row r="5383" spans="1:9" x14ac:dyDescent="0.35">
      <c r="A5383" s="321">
        <f t="shared" si="470"/>
        <v>42227.791666653698</v>
      </c>
      <c r="B5383" s="303"/>
      <c r="C5383" s="303">
        <v>5348</v>
      </c>
      <c r="D5383" s="304">
        <f>INDEX(Method_calculation!$J$161:$L$184,Output_interface!I5383,Output_interface!H5383)</f>
        <v>0</v>
      </c>
      <c r="E5383" s="304">
        <f>INDEX(Method_calculation!$J$194:$L$217,Output_interface!I5383,Output_interface!H5383)</f>
        <v>0</v>
      </c>
      <c r="G5383" s="1">
        <f>VLOOKUP(A5383+1/48,Interface!$B$118:$D$483,3)</f>
        <v>2</v>
      </c>
      <c r="H5383" s="1">
        <f t="shared" si="473"/>
        <v>1</v>
      </c>
      <c r="I5383" s="1">
        <f t="shared" si="472"/>
        <v>20</v>
      </c>
    </row>
    <row r="5384" spans="1:9" x14ac:dyDescent="0.35">
      <c r="A5384" s="321">
        <f t="shared" si="470"/>
        <v>42227.833333320363</v>
      </c>
      <c r="B5384" s="303"/>
      <c r="C5384" s="303">
        <v>5349</v>
      </c>
      <c r="D5384" s="304">
        <f>INDEX(Method_calculation!$J$161:$L$184,Output_interface!I5384,Output_interface!H5384)</f>
        <v>0</v>
      </c>
      <c r="E5384" s="304">
        <f>INDEX(Method_calculation!$J$194:$L$217,Output_interface!I5384,Output_interface!H5384)</f>
        <v>0</v>
      </c>
      <c r="G5384" s="1">
        <f>VLOOKUP(A5384+1/48,Interface!$B$118:$D$483,3)</f>
        <v>2</v>
      </c>
      <c r="H5384" s="1">
        <f t="shared" si="473"/>
        <v>1</v>
      </c>
      <c r="I5384" s="1">
        <f t="shared" si="472"/>
        <v>21</v>
      </c>
    </row>
    <row r="5385" spans="1:9" x14ac:dyDescent="0.35">
      <c r="A5385" s="321">
        <f t="shared" si="470"/>
        <v>42227.874999987027</v>
      </c>
      <c r="B5385" s="303"/>
      <c r="C5385" s="303">
        <v>5350</v>
      </c>
      <c r="D5385" s="304">
        <f>INDEX(Method_calculation!$J$161:$L$184,Output_interface!I5385,Output_interface!H5385)</f>
        <v>0</v>
      </c>
      <c r="E5385" s="304">
        <f>INDEX(Method_calculation!$J$194:$L$217,Output_interface!I5385,Output_interface!H5385)</f>
        <v>0</v>
      </c>
      <c r="G5385" s="1">
        <f>VLOOKUP(A5385+1/48,Interface!$B$118:$D$483,3)</f>
        <v>2</v>
      </c>
      <c r="H5385" s="1">
        <f t="shared" si="473"/>
        <v>1</v>
      </c>
      <c r="I5385" s="1">
        <f t="shared" si="472"/>
        <v>22</v>
      </c>
    </row>
    <row r="5386" spans="1:9" x14ac:dyDescent="0.35">
      <c r="A5386" s="321">
        <f t="shared" si="470"/>
        <v>42227.916666653691</v>
      </c>
      <c r="B5386" s="303"/>
      <c r="C5386" s="303">
        <v>5351</v>
      </c>
      <c r="D5386" s="304">
        <f>INDEX(Method_calculation!$J$161:$L$184,Output_interface!I5386,Output_interface!H5386)</f>
        <v>0</v>
      </c>
      <c r="E5386" s="304">
        <f>INDEX(Method_calculation!$J$194:$L$217,Output_interface!I5386,Output_interface!H5386)</f>
        <v>0</v>
      </c>
      <c r="G5386" s="1">
        <f>VLOOKUP(A5386+1/48,Interface!$B$118:$D$483,3)</f>
        <v>2</v>
      </c>
      <c r="H5386" s="1">
        <f t="shared" si="473"/>
        <v>1</v>
      </c>
      <c r="I5386" s="1">
        <f t="shared" si="472"/>
        <v>23</v>
      </c>
    </row>
    <row r="5387" spans="1:9" x14ac:dyDescent="0.35">
      <c r="A5387" s="322">
        <f t="shared" si="470"/>
        <v>42227.958333320355</v>
      </c>
      <c r="B5387" s="306"/>
      <c r="C5387" s="306">
        <v>5352</v>
      </c>
      <c r="D5387" s="307">
        <f>INDEX(Method_calculation!$J$161:$L$184,Output_interface!I5387,Output_interface!H5387)</f>
        <v>0</v>
      </c>
      <c r="E5387" s="307">
        <f>INDEX(Method_calculation!$J$194:$L$217,Output_interface!I5387,Output_interface!H5387)</f>
        <v>0</v>
      </c>
      <c r="G5387" s="1">
        <f>VLOOKUP(A5387+1/48,Interface!$B$118:$D$483,3)</f>
        <v>2</v>
      </c>
      <c r="H5387" s="1">
        <f t="shared" si="473"/>
        <v>1</v>
      </c>
      <c r="I5387" s="1">
        <f t="shared" si="472"/>
        <v>24</v>
      </c>
    </row>
    <row r="5388" spans="1:9" x14ac:dyDescent="0.35">
      <c r="A5388" s="299">
        <f t="shared" si="470"/>
        <v>42227.99999998702</v>
      </c>
      <c r="B5388" s="300" t="str">
        <f t="shared" ref="B5388" si="475">INDEX($H$27:$H$29,H5388)</f>
        <v>Workday</v>
      </c>
      <c r="C5388" s="300">
        <v>5353</v>
      </c>
      <c r="D5388" s="301">
        <f>INDEX(Method_calculation!$J$161:$L$184,Output_interface!I5388,Output_interface!H5388)</f>
        <v>0</v>
      </c>
      <c r="E5388" s="301">
        <f>INDEX(Method_calculation!$J$194:$L$217,Output_interface!I5388,Output_interface!H5388)</f>
        <v>0</v>
      </c>
      <c r="G5388" s="1">
        <f>VLOOKUP(A5388+1/48,Interface!$B$118:$D$483,3)</f>
        <v>3</v>
      </c>
      <c r="H5388" s="1">
        <f t="shared" si="473"/>
        <v>1</v>
      </c>
      <c r="I5388" s="1">
        <f t="shared" si="472"/>
        <v>1</v>
      </c>
    </row>
    <row r="5389" spans="1:9" x14ac:dyDescent="0.35">
      <c r="A5389" s="321">
        <f t="shared" si="470"/>
        <v>42228.041666653684</v>
      </c>
      <c r="B5389" s="303"/>
      <c r="C5389" s="303">
        <v>5354</v>
      </c>
      <c r="D5389" s="304">
        <f>INDEX(Method_calculation!$J$161:$L$184,Output_interface!I5389,Output_interface!H5389)</f>
        <v>0</v>
      </c>
      <c r="E5389" s="304">
        <f>INDEX(Method_calculation!$J$194:$L$217,Output_interface!I5389,Output_interface!H5389)</f>
        <v>0</v>
      </c>
      <c r="G5389" s="1">
        <f>VLOOKUP(A5389+1/48,Interface!$B$118:$D$483,3)</f>
        <v>3</v>
      </c>
      <c r="H5389" s="1">
        <f t="shared" si="473"/>
        <v>1</v>
      </c>
      <c r="I5389" s="1">
        <f t="shared" si="472"/>
        <v>2</v>
      </c>
    </row>
    <row r="5390" spans="1:9" x14ac:dyDescent="0.35">
      <c r="A5390" s="321">
        <f t="shared" si="470"/>
        <v>42228.083333320348</v>
      </c>
      <c r="B5390" s="303"/>
      <c r="C5390" s="303">
        <v>5355</v>
      </c>
      <c r="D5390" s="304">
        <f>INDEX(Method_calculation!$J$161:$L$184,Output_interface!I5390,Output_interface!H5390)</f>
        <v>0</v>
      </c>
      <c r="E5390" s="304">
        <f>INDEX(Method_calculation!$J$194:$L$217,Output_interface!I5390,Output_interface!H5390)</f>
        <v>0</v>
      </c>
      <c r="G5390" s="1">
        <f>VLOOKUP(A5390+1/48,Interface!$B$118:$D$483,3)</f>
        <v>3</v>
      </c>
      <c r="H5390" s="1">
        <f t="shared" si="473"/>
        <v>1</v>
      </c>
      <c r="I5390" s="1">
        <f t="shared" si="472"/>
        <v>3</v>
      </c>
    </row>
    <row r="5391" spans="1:9" x14ac:dyDescent="0.35">
      <c r="A5391" s="321">
        <f t="shared" si="470"/>
        <v>42228.124999987012</v>
      </c>
      <c r="B5391" s="303"/>
      <c r="C5391" s="303">
        <v>5356</v>
      </c>
      <c r="D5391" s="304">
        <f>INDEX(Method_calculation!$J$161:$L$184,Output_interface!I5391,Output_interface!H5391)</f>
        <v>0</v>
      </c>
      <c r="E5391" s="304">
        <f>INDEX(Method_calculation!$J$194:$L$217,Output_interface!I5391,Output_interface!H5391)</f>
        <v>0</v>
      </c>
      <c r="G5391" s="1">
        <f>VLOOKUP(A5391+1/48,Interface!$B$118:$D$483,3)</f>
        <v>3</v>
      </c>
      <c r="H5391" s="1">
        <f t="shared" si="473"/>
        <v>1</v>
      </c>
      <c r="I5391" s="1">
        <f t="shared" si="472"/>
        <v>4</v>
      </c>
    </row>
    <row r="5392" spans="1:9" x14ac:dyDescent="0.35">
      <c r="A5392" s="321">
        <f t="shared" ref="A5392:A5455" si="476">+A5391+1/24</f>
        <v>42228.166666653677</v>
      </c>
      <c r="B5392" s="303"/>
      <c r="C5392" s="303">
        <v>5357</v>
      </c>
      <c r="D5392" s="304">
        <f>INDEX(Method_calculation!$J$161:$L$184,Output_interface!I5392,Output_interface!H5392)</f>
        <v>0</v>
      </c>
      <c r="E5392" s="304">
        <f>INDEX(Method_calculation!$J$194:$L$217,Output_interface!I5392,Output_interface!H5392)</f>
        <v>0</v>
      </c>
      <c r="G5392" s="1">
        <f>VLOOKUP(A5392+1/48,Interface!$B$118:$D$483,3)</f>
        <v>3</v>
      </c>
      <c r="H5392" s="1">
        <f t="shared" si="473"/>
        <v>1</v>
      </c>
      <c r="I5392" s="1">
        <f t="shared" si="472"/>
        <v>5</v>
      </c>
    </row>
    <row r="5393" spans="1:9" x14ac:dyDescent="0.35">
      <c r="A5393" s="321">
        <f t="shared" si="476"/>
        <v>42228.208333320341</v>
      </c>
      <c r="B5393" s="303"/>
      <c r="C5393" s="303">
        <v>5358</v>
      </c>
      <c r="D5393" s="304">
        <f>INDEX(Method_calculation!$J$161:$L$184,Output_interface!I5393,Output_interface!H5393)</f>
        <v>0</v>
      </c>
      <c r="E5393" s="304">
        <f>INDEX(Method_calculation!$J$194:$L$217,Output_interface!I5393,Output_interface!H5393)</f>
        <v>0</v>
      </c>
      <c r="G5393" s="1">
        <f>VLOOKUP(A5393+1/48,Interface!$B$118:$D$483,3)</f>
        <v>3</v>
      </c>
      <c r="H5393" s="1">
        <f t="shared" si="473"/>
        <v>1</v>
      </c>
      <c r="I5393" s="1">
        <f t="shared" si="472"/>
        <v>6</v>
      </c>
    </row>
    <row r="5394" spans="1:9" x14ac:dyDescent="0.35">
      <c r="A5394" s="321">
        <f t="shared" si="476"/>
        <v>42228.249999987005</v>
      </c>
      <c r="B5394" s="303"/>
      <c r="C5394" s="303">
        <v>5359</v>
      </c>
      <c r="D5394" s="304">
        <f>INDEX(Method_calculation!$J$161:$L$184,Output_interface!I5394,Output_interface!H5394)</f>
        <v>0</v>
      </c>
      <c r="E5394" s="304">
        <f>INDEX(Method_calculation!$J$194:$L$217,Output_interface!I5394,Output_interface!H5394)</f>
        <v>0</v>
      </c>
      <c r="G5394" s="1">
        <f>VLOOKUP(A5394+1/48,Interface!$B$118:$D$483,3)</f>
        <v>3</v>
      </c>
      <c r="H5394" s="1">
        <f t="shared" si="473"/>
        <v>1</v>
      </c>
      <c r="I5394" s="1">
        <f t="shared" si="472"/>
        <v>7</v>
      </c>
    </row>
    <row r="5395" spans="1:9" x14ac:dyDescent="0.35">
      <c r="A5395" s="321">
        <f t="shared" si="476"/>
        <v>42228.291666653669</v>
      </c>
      <c r="B5395" s="303"/>
      <c r="C5395" s="303">
        <v>5360</v>
      </c>
      <c r="D5395" s="304">
        <f>INDEX(Method_calculation!$J$161:$L$184,Output_interface!I5395,Output_interface!H5395)</f>
        <v>0</v>
      </c>
      <c r="E5395" s="304">
        <f>INDEX(Method_calculation!$J$194:$L$217,Output_interface!I5395,Output_interface!H5395)</f>
        <v>0</v>
      </c>
      <c r="G5395" s="1">
        <f>VLOOKUP(A5395+1/48,Interface!$B$118:$D$483,3)</f>
        <v>3</v>
      </c>
      <c r="H5395" s="1">
        <f t="shared" si="473"/>
        <v>1</v>
      </c>
      <c r="I5395" s="1">
        <f t="shared" si="472"/>
        <v>8</v>
      </c>
    </row>
    <row r="5396" spans="1:9" x14ac:dyDescent="0.35">
      <c r="A5396" s="321">
        <f t="shared" si="476"/>
        <v>42228.333333320334</v>
      </c>
      <c r="B5396" s="303"/>
      <c r="C5396" s="303">
        <v>5361</v>
      </c>
      <c r="D5396" s="304">
        <f>INDEX(Method_calculation!$J$161:$L$184,Output_interface!I5396,Output_interface!H5396)</f>
        <v>0</v>
      </c>
      <c r="E5396" s="304">
        <f>INDEX(Method_calculation!$J$194:$L$217,Output_interface!I5396,Output_interface!H5396)</f>
        <v>0</v>
      </c>
      <c r="G5396" s="1">
        <f>VLOOKUP(A5396+1/48,Interface!$B$118:$D$483,3)</f>
        <v>3</v>
      </c>
      <c r="H5396" s="1">
        <f t="shared" si="473"/>
        <v>1</v>
      </c>
      <c r="I5396" s="1">
        <f t="shared" si="472"/>
        <v>9</v>
      </c>
    </row>
    <row r="5397" spans="1:9" x14ac:dyDescent="0.35">
      <c r="A5397" s="321">
        <f t="shared" si="476"/>
        <v>42228.374999986998</v>
      </c>
      <c r="B5397" s="303"/>
      <c r="C5397" s="303">
        <v>5362</v>
      </c>
      <c r="D5397" s="304">
        <f>INDEX(Method_calculation!$J$161:$L$184,Output_interface!I5397,Output_interface!H5397)</f>
        <v>0</v>
      </c>
      <c r="E5397" s="304">
        <f>INDEX(Method_calculation!$J$194:$L$217,Output_interface!I5397,Output_interface!H5397)</f>
        <v>0</v>
      </c>
      <c r="G5397" s="1">
        <f>VLOOKUP(A5397+1/48,Interface!$B$118:$D$483,3)</f>
        <v>3</v>
      </c>
      <c r="H5397" s="1">
        <f t="shared" si="473"/>
        <v>1</v>
      </c>
      <c r="I5397" s="1">
        <f t="shared" si="472"/>
        <v>10</v>
      </c>
    </row>
    <row r="5398" spans="1:9" x14ac:dyDescent="0.35">
      <c r="A5398" s="321">
        <f t="shared" si="476"/>
        <v>42228.416666653662</v>
      </c>
      <c r="B5398" s="303"/>
      <c r="C5398" s="303">
        <v>5363</v>
      </c>
      <c r="D5398" s="304">
        <f>INDEX(Method_calculation!$J$161:$L$184,Output_interface!I5398,Output_interface!H5398)</f>
        <v>0</v>
      </c>
      <c r="E5398" s="304">
        <f>INDEX(Method_calculation!$J$194:$L$217,Output_interface!I5398,Output_interface!H5398)</f>
        <v>0</v>
      </c>
      <c r="G5398" s="1">
        <f>VLOOKUP(A5398+1/48,Interface!$B$118:$D$483,3)</f>
        <v>3</v>
      </c>
      <c r="H5398" s="1">
        <f t="shared" si="473"/>
        <v>1</v>
      </c>
      <c r="I5398" s="1">
        <f t="shared" si="472"/>
        <v>11</v>
      </c>
    </row>
    <row r="5399" spans="1:9" x14ac:dyDescent="0.35">
      <c r="A5399" s="321">
        <f t="shared" si="476"/>
        <v>42228.458333320326</v>
      </c>
      <c r="B5399" s="303"/>
      <c r="C5399" s="303">
        <v>5364</v>
      </c>
      <c r="D5399" s="304">
        <f>INDEX(Method_calculation!$J$161:$L$184,Output_interface!I5399,Output_interface!H5399)</f>
        <v>0</v>
      </c>
      <c r="E5399" s="304">
        <f>INDEX(Method_calculation!$J$194:$L$217,Output_interface!I5399,Output_interface!H5399)</f>
        <v>0</v>
      </c>
      <c r="G5399" s="1">
        <f>VLOOKUP(A5399+1/48,Interface!$B$118:$D$483,3)</f>
        <v>3</v>
      </c>
      <c r="H5399" s="1">
        <f t="shared" si="473"/>
        <v>1</v>
      </c>
      <c r="I5399" s="1">
        <f t="shared" si="472"/>
        <v>12</v>
      </c>
    </row>
    <row r="5400" spans="1:9" x14ac:dyDescent="0.35">
      <c r="A5400" s="321">
        <f t="shared" si="476"/>
        <v>42228.499999986991</v>
      </c>
      <c r="B5400" s="303"/>
      <c r="C5400" s="303">
        <v>5365</v>
      </c>
      <c r="D5400" s="304">
        <f>INDEX(Method_calculation!$J$161:$L$184,Output_interface!I5400,Output_interface!H5400)</f>
        <v>0</v>
      </c>
      <c r="E5400" s="304">
        <f>INDEX(Method_calculation!$J$194:$L$217,Output_interface!I5400,Output_interface!H5400)</f>
        <v>0</v>
      </c>
      <c r="G5400" s="1">
        <f>VLOOKUP(A5400+1/48,Interface!$B$118:$D$483,3)</f>
        <v>3</v>
      </c>
      <c r="H5400" s="1">
        <f t="shared" si="473"/>
        <v>1</v>
      </c>
      <c r="I5400" s="1">
        <f t="shared" si="472"/>
        <v>13</v>
      </c>
    </row>
    <row r="5401" spans="1:9" x14ac:dyDescent="0.35">
      <c r="A5401" s="321">
        <f t="shared" si="476"/>
        <v>42228.541666653655</v>
      </c>
      <c r="B5401" s="303"/>
      <c r="C5401" s="303">
        <v>5366</v>
      </c>
      <c r="D5401" s="304">
        <f>INDEX(Method_calculation!$J$161:$L$184,Output_interface!I5401,Output_interface!H5401)</f>
        <v>0</v>
      </c>
      <c r="E5401" s="304">
        <f>INDEX(Method_calculation!$J$194:$L$217,Output_interface!I5401,Output_interface!H5401)</f>
        <v>0</v>
      </c>
      <c r="G5401" s="1">
        <f>VLOOKUP(A5401+1/48,Interface!$B$118:$D$483,3)</f>
        <v>3</v>
      </c>
      <c r="H5401" s="1">
        <f t="shared" si="473"/>
        <v>1</v>
      </c>
      <c r="I5401" s="1">
        <f t="shared" si="472"/>
        <v>14</v>
      </c>
    </row>
    <row r="5402" spans="1:9" x14ac:dyDescent="0.35">
      <c r="A5402" s="321">
        <f t="shared" si="476"/>
        <v>42228.583333320319</v>
      </c>
      <c r="B5402" s="303"/>
      <c r="C5402" s="303">
        <v>5367</v>
      </c>
      <c r="D5402" s="304">
        <f>INDEX(Method_calculation!$J$161:$L$184,Output_interface!I5402,Output_interface!H5402)</f>
        <v>0</v>
      </c>
      <c r="E5402" s="304">
        <f>INDEX(Method_calculation!$J$194:$L$217,Output_interface!I5402,Output_interface!H5402)</f>
        <v>0</v>
      </c>
      <c r="G5402" s="1">
        <f>VLOOKUP(A5402+1/48,Interface!$B$118:$D$483,3)</f>
        <v>3</v>
      </c>
      <c r="H5402" s="1">
        <f t="shared" si="473"/>
        <v>1</v>
      </c>
      <c r="I5402" s="1">
        <f t="shared" si="472"/>
        <v>15</v>
      </c>
    </row>
    <row r="5403" spans="1:9" x14ac:dyDescent="0.35">
      <c r="A5403" s="321">
        <f t="shared" si="476"/>
        <v>42228.624999986983</v>
      </c>
      <c r="B5403" s="303"/>
      <c r="C5403" s="303">
        <v>5368</v>
      </c>
      <c r="D5403" s="304">
        <f>INDEX(Method_calculation!$J$161:$L$184,Output_interface!I5403,Output_interface!H5403)</f>
        <v>0</v>
      </c>
      <c r="E5403" s="304">
        <f>INDEX(Method_calculation!$J$194:$L$217,Output_interface!I5403,Output_interface!H5403)</f>
        <v>0</v>
      </c>
      <c r="G5403" s="1">
        <f>VLOOKUP(A5403+1/48,Interface!$B$118:$D$483,3)</f>
        <v>3</v>
      </c>
      <c r="H5403" s="1">
        <f t="shared" si="473"/>
        <v>1</v>
      </c>
      <c r="I5403" s="1">
        <f t="shared" si="472"/>
        <v>16</v>
      </c>
    </row>
    <row r="5404" spans="1:9" x14ac:dyDescent="0.35">
      <c r="A5404" s="321">
        <f t="shared" si="476"/>
        <v>42228.666666653648</v>
      </c>
      <c r="B5404" s="303"/>
      <c r="C5404" s="303">
        <v>5369</v>
      </c>
      <c r="D5404" s="304">
        <f>INDEX(Method_calculation!$J$161:$L$184,Output_interface!I5404,Output_interface!H5404)</f>
        <v>0</v>
      </c>
      <c r="E5404" s="304">
        <f>INDEX(Method_calculation!$J$194:$L$217,Output_interface!I5404,Output_interface!H5404)</f>
        <v>0</v>
      </c>
      <c r="G5404" s="1">
        <f>VLOOKUP(A5404+1/48,Interface!$B$118:$D$483,3)</f>
        <v>3</v>
      </c>
      <c r="H5404" s="1">
        <f t="shared" si="473"/>
        <v>1</v>
      </c>
      <c r="I5404" s="1">
        <f t="shared" si="472"/>
        <v>17</v>
      </c>
    </row>
    <row r="5405" spans="1:9" x14ac:dyDescent="0.35">
      <c r="A5405" s="321">
        <f t="shared" si="476"/>
        <v>42228.708333320312</v>
      </c>
      <c r="B5405" s="303"/>
      <c r="C5405" s="303">
        <v>5370</v>
      </c>
      <c r="D5405" s="304">
        <f>INDEX(Method_calculation!$J$161:$L$184,Output_interface!I5405,Output_interface!H5405)</f>
        <v>0</v>
      </c>
      <c r="E5405" s="304">
        <f>INDEX(Method_calculation!$J$194:$L$217,Output_interface!I5405,Output_interface!H5405)</f>
        <v>0</v>
      </c>
      <c r="G5405" s="1">
        <f>VLOOKUP(A5405+1/48,Interface!$B$118:$D$483,3)</f>
        <v>3</v>
      </c>
      <c r="H5405" s="1">
        <f t="shared" si="473"/>
        <v>1</v>
      </c>
      <c r="I5405" s="1">
        <f t="shared" si="472"/>
        <v>18</v>
      </c>
    </row>
    <row r="5406" spans="1:9" x14ac:dyDescent="0.35">
      <c r="A5406" s="321">
        <f t="shared" si="476"/>
        <v>42228.749999986976</v>
      </c>
      <c r="B5406" s="303"/>
      <c r="C5406" s="303">
        <v>5371</v>
      </c>
      <c r="D5406" s="304">
        <f>INDEX(Method_calculation!$J$161:$L$184,Output_interface!I5406,Output_interface!H5406)</f>
        <v>0</v>
      </c>
      <c r="E5406" s="304">
        <f>INDEX(Method_calculation!$J$194:$L$217,Output_interface!I5406,Output_interface!H5406)</f>
        <v>0</v>
      </c>
      <c r="G5406" s="1">
        <f>VLOOKUP(A5406+1/48,Interface!$B$118:$D$483,3)</f>
        <v>3</v>
      </c>
      <c r="H5406" s="1">
        <f t="shared" si="473"/>
        <v>1</v>
      </c>
      <c r="I5406" s="1">
        <f t="shared" si="472"/>
        <v>19</v>
      </c>
    </row>
    <row r="5407" spans="1:9" x14ac:dyDescent="0.35">
      <c r="A5407" s="321">
        <f t="shared" si="476"/>
        <v>42228.79166665364</v>
      </c>
      <c r="B5407" s="303"/>
      <c r="C5407" s="303">
        <v>5372</v>
      </c>
      <c r="D5407" s="304">
        <f>INDEX(Method_calculation!$J$161:$L$184,Output_interface!I5407,Output_interface!H5407)</f>
        <v>0</v>
      </c>
      <c r="E5407" s="304">
        <f>INDEX(Method_calculation!$J$194:$L$217,Output_interface!I5407,Output_interface!H5407)</f>
        <v>0</v>
      </c>
      <c r="G5407" s="1">
        <f>VLOOKUP(A5407+1/48,Interface!$B$118:$D$483,3)</f>
        <v>3</v>
      </c>
      <c r="H5407" s="1">
        <f t="shared" si="473"/>
        <v>1</v>
      </c>
      <c r="I5407" s="1">
        <f t="shared" si="472"/>
        <v>20</v>
      </c>
    </row>
    <row r="5408" spans="1:9" x14ac:dyDescent="0.35">
      <c r="A5408" s="321">
        <f t="shared" si="476"/>
        <v>42228.833333320305</v>
      </c>
      <c r="B5408" s="303"/>
      <c r="C5408" s="303">
        <v>5373</v>
      </c>
      <c r="D5408" s="304">
        <f>INDEX(Method_calculation!$J$161:$L$184,Output_interface!I5408,Output_interface!H5408)</f>
        <v>0</v>
      </c>
      <c r="E5408" s="304">
        <f>INDEX(Method_calculation!$J$194:$L$217,Output_interface!I5408,Output_interface!H5408)</f>
        <v>0</v>
      </c>
      <c r="G5408" s="1">
        <f>VLOOKUP(A5408+1/48,Interface!$B$118:$D$483,3)</f>
        <v>3</v>
      </c>
      <c r="H5408" s="1">
        <f t="shared" si="473"/>
        <v>1</v>
      </c>
      <c r="I5408" s="1">
        <f t="shared" si="472"/>
        <v>21</v>
      </c>
    </row>
    <row r="5409" spans="1:9" x14ac:dyDescent="0.35">
      <c r="A5409" s="321">
        <f t="shared" si="476"/>
        <v>42228.874999986969</v>
      </c>
      <c r="B5409" s="303"/>
      <c r="C5409" s="303">
        <v>5374</v>
      </c>
      <c r="D5409" s="304">
        <f>INDEX(Method_calculation!$J$161:$L$184,Output_interface!I5409,Output_interface!H5409)</f>
        <v>0</v>
      </c>
      <c r="E5409" s="304">
        <f>INDEX(Method_calculation!$J$194:$L$217,Output_interface!I5409,Output_interface!H5409)</f>
        <v>0</v>
      </c>
      <c r="G5409" s="1">
        <f>VLOOKUP(A5409+1/48,Interface!$B$118:$D$483,3)</f>
        <v>3</v>
      </c>
      <c r="H5409" s="1">
        <f t="shared" si="473"/>
        <v>1</v>
      </c>
      <c r="I5409" s="1">
        <f t="shared" si="472"/>
        <v>22</v>
      </c>
    </row>
    <row r="5410" spans="1:9" x14ac:dyDescent="0.35">
      <c r="A5410" s="321">
        <f t="shared" si="476"/>
        <v>42228.916666653633</v>
      </c>
      <c r="B5410" s="303"/>
      <c r="C5410" s="303">
        <v>5375</v>
      </c>
      <c r="D5410" s="304">
        <f>INDEX(Method_calculation!$J$161:$L$184,Output_interface!I5410,Output_interface!H5410)</f>
        <v>0</v>
      </c>
      <c r="E5410" s="304">
        <f>INDEX(Method_calculation!$J$194:$L$217,Output_interface!I5410,Output_interface!H5410)</f>
        <v>0</v>
      </c>
      <c r="G5410" s="1">
        <f>VLOOKUP(A5410+1/48,Interface!$B$118:$D$483,3)</f>
        <v>3</v>
      </c>
      <c r="H5410" s="1">
        <f t="shared" si="473"/>
        <v>1</v>
      </c>
      <c r="I5410" s="1">
        <f t="shared" si="472"/>
        <v>23</v>
      </c>
    </row>
    <row r="5411" spans="1:9" x14ac:dyDescent="0.35">
      <c r="A5411" s="322">
        <f t="shared" si="476"/>
        <v>42228.958333320297</v>
      </c>
      <c r="B5411" s="306"/>
      <c r="C5411" s="306">
        <v>5376</v>
      </c>
      <c r="D5411" s="307">
        <f>INDEX(Method_calculation!$J$161:$L$184,Output_interface!I5411,Output_interface!H5411)</f>
        <v>0</v>
      </c>
      <c r="E5411" s="307">
        <f>INDEX(Method_calculation!$J$194:$L$217,Output_interface!I5411,Output_interface!H5411)</f>
        <v>0</v>
      </c>
      <c r="G5411" s="1">
        <f>VLOOKUP(A5411+1/48,Interface!$B$118:$D$483,3)</f>
        <v>3</v>
      </c>
      <c r="H5411" s="1">
        <f t="shared" si="473"/>
        <v>1</v>
      </c>
      <c r="I5411" s="1">
        <f t="shared" si="472"/>
        <v>24</v>
      </c>
    </row>
    <row r="5412" spans="1:9" x14ac:dyDescent="0.35">
      <c r="A5412" s="299">
        <f t="shared" si="476"/>
        <v>42228.999999986961</v>
      </c>
      <c r="B5412" s="300" t="str">
        <f t="shared" ref="B5412" si="477">INDEX($H$27:$H$29,H5412)</f>
        <v>Workday</v>
      </c>
      <c r="C5412" s="300">
        <v>5377</v>
      </c>
      <c r="D5412" s="301">
        <f>INDEX(Method_calculation!$J$161:$L$184,Output_interface!I5412,Output_interface!H5412)</f>
        <v>0</v>
      </c>
      <c r="E5412" s="301">
        <f>INDEX(Method_calculation!$J$194:$L$217,Output_interface!I5412,Output_interface!H5412)</f>
        <v>0</v>
      </c>
      <c r="G5412" s="1">
        <f>VLOOKUP(A5412+1/48,Interface!$B$118:$D$483,3)</f>
        <v>4</v>
      </c>
      <c r="H5412" s="1">
        <f t="shared" si="473"/>
        <v>1</v>
      </c>
      <c r="I5412" s="1">
        <f t="shared" ref="I5412:I5475" si="478">MOD(C5412-1,24)+1</f>
        <v>1</v>
      </c>
    </row>
    <row r="5413" spans="1:9" x14ac:dyDescent="0.35">
      <c r="A5413" s="321">
        <f t="shared" si="476"/>
        <v>42229.041666653626</v>
      </c>
      <c r="B5413" s="303"/>
      <c r="C5413" s="303">
        <v>5378</v>
      </c>
      <c r="D5413" s="304">
        <f>INDEX(Method_calculation!$J$161:$L$184,Output_interface!I5413,Output_interface!H5413)</f>
        <v>0</v>
      </c>
      <c r="E5413" s="304">
        <f>INDEX(Method_calculation!$J$194:$L$217,Output_interface!I5413,Output_interface!H5413)</f>
        <v>0</v>
      </c>
      <c r="G5413" s="1">
        <f>VLOOKUP(A5413+1/48,Interface!$B$118:$D$483,3)</f>
        <v>4</v>
      </c>
      <c r="H5413" s="1">
        <f t="shared" ref="H5413:H5476" si="479">IF(G5413=7,3,IF(G5413=6,2,1))</f>
        <v>1</v>
      </c>
      <c r="I5413" s="1">
        <f t="shared" si="478"/>
        <v>2</v>
      </c>
    </row>
    <row r="5414" spans="1:9" x14ac:dyDescent="0.35">
      <c r="A5414" s="321">
        <f t="shared" si="476"/>
        <v>42229.08333332029</v>
      </c>
      <c r="B5414" s="303"/>
      <c r="C5414" s="303">
        <v>5379</v>
      </c>
      <c r="D5414" s="304">
        <f>INDEX(Method_calculation!$J$161:$L$184,Output_interface!I5414,Output_interface!H5414)</f>
        <v>0</v>
      </c>
      <c r="E5414" s="304">
        <f>INDEX(Method_calculation!$J$194:$L$217,Output_interface!I5414,Output_interface!H5414)</f>
        <v>0</v>
      </c>
      <c r="G5414" s="1">
        <f>VLOOKUP(A5414+1/48,Interface!$B$118:$D$483,3)</f>
        <v>4</v>
      </c>
      <c r="H5414" s="1">
        <f t="shared" si="479"/>
        <v>1</v>
      </c>
      <c r="I5414" s="1">
        <f t="shared" si="478"/>
        <v>3</v>
      </c>
    </row>
    <row r="5415" spans="1:9" x14ac:dyDescent="0.35">
      <c r="A5415" s="321">
        <f t="shared" si="476"/>
        <v>42229.124999986954</v>
      </c>
      <c r="B5415" s="303"/>
      <c r="C5415" s="303">
        <v>5380</v>
      </c>
      <c r="D5415" s="304">
        <f>INDEX(Method_calculation!$J$161:$L$184,Output_interface!I5415,Output_interface!H5415)</f>
        <v>0</v>
      </c>
      <c r="E5415" s="304">
        <f>INDEX(Method_calculation!$J$194:$L$217,Output_interface!I5415,Output_interface!H5415)</f>
        <v>0</v>
      </c>
      <c r="G5415" s="1">
        <f>VLOOKUP(A5415+1/48,Interface!$B$118:$D$483,3)</f>
        <v>4</v>
      </c>
      <c r="H5415" s="1">
        <f t="shared" si="479"/>
        <v>1</v>
      </c>
      <c r="I5415" s="1">
        <f t="shared" si="478"/>
        <v>4</v>
      </c>
    </row>
    <row r="5416" spans="1:9" x14ac:dyDescent="0.35">
      <c r="A5416" s="321">
        <f t="shared" si="476"/>
        <v>42229.166666653618</v>
      </c>
      <c r="B5416" s="303"/>
      <c r="C5416" s="303">
        <v>5381</v>
      </c>
      <c r="D5416" s="304">
        <f>INDEX(Method_calculation!$J$161:$L$184,Output_interface!I5416,Output_interface!H5416)</f>
        <v>0</v>
      </c>
      <c r="E5416" s="304">
        <f>INDEX(Method_calculation!$J$194:$L$217,Output_interface!I5416,Output_interface!H5416)</f>
        <v>0</v>
      </c>
      <c r="G5416" s="1">
        <f>VLOOKUP(A5416+1/48,Interface!$B$118:$D$483,3)</f>
        <v>4</v>
      </c>
      <c r="H5416" s="1">
        <f t="shared" si="479"/>
        <v>1</v>
      </c>
      <c r="I5416" s="1">
        <f t="shared" si="478"/>
        <v>5</v>
      </c>
    </row>
    <row r="5417" spans="1:9" x14ac:dyDescent="0.35">
      <c r="A5417" s="321">
        <f t="shared" si="476"/>
        <v>42229.208333320283</v>
      </c>
      <c r="B5417" s="303"/>
      <c r="C5417" s="303">
        <v>5382</v>
      </c>
      <c r="D5417" s="304">
        <f>INDEX(Method_calculation!$J$161:$L$184,Output_interface!I5417,Output_interface!H5417)</f>
        <v>0</v>
      </c>
      <c r="E5417" s="304">
        <f>INDEX(Method_calculation!$J$194:$L$217,Output_interface!I5417,Output_interface!H5417)</f>
        <v>0</v>
      </c>
      <c r="G5417" s="1">
        <f>VLOOKUP(A5417+1/48,Interface!$B$118:$D$483,3)</f>
        <v>4</v>
      </c>
      <c r="H5417" s="1">
        <f t="shared" si="479"/>
        <v>1</v>
      </c>
      <c r="I5417" s="1">
        <f t="shared" si="478"/>
        <v>6</v>
      </c>
    </row>
    <row r="5418" spans="1:9" x14ac:dyDescent="0.35">
      <c r="A5418" s="321">
        <f t="shared" si="476"/>
        <v>42229.249999986947</v>
      </c>
      <c r="B5418" s="303"/>
      <c r="C5418" s="303">
        <v>5383</v>
      </c>
      <c r="D5418" s="304">
        <f>INDEX(Method_calculation!$J$161:$L$184,Output_interface!I5418,Output_interface!H5418)</f>
        <v>0</v>
      </c>
      <c r="E5418" s="304">
        <f>INDEX(Method_calculation!$J$194:$L$217,Output_interface!I5418,Output_interface!H5418)</f>
        <v>0</v>
      </c>
      <c r="G5418" s="1">
        <f>VLOOKUP(A5418+1/48,Interface!$B$118:$D$483,3)</f>
        <v>4</v>
      </c>
      <c r="H5418" s="1">
        <f t="shared" si="479"/>
        <v>1</v>
      </c>
      <c r="I5418" s="1">
        <f t="shared" si="478"/>
        <v>7</v>
      </c>
    </row>
    <row r="5419" spans="1:9" x14ac:dyDescent="0.35">
      <c r="A5419" s="321">
        <f t="shared" si="476"/>
        <v>42229.291666653611</v>
      </c>
      <c r="B5419" s="303"/>
      <c r="C5419" s="303">
        <v>5384</v>
      </c>
      <c r="D5419" s="304">
        <f>INDEX(Method_calculation!$J$161:$L$184,Output_interface!I5419,Output_interface!H5419)</f>
        <v>0</v>
      </c>
      <c r="E5419" s="304">
        <f>INDEX(Method_calculation!$J$194:$L$217,Output_interface!I5419,Output_interface!H5419)</f>
        <v>0</v>
      </c>
      <c r="G5419" s="1">
        <f>VLOOKUP(A5419+1/48,Interface!$B$118:$D$483,3)</f>
        <v>4</v>
      </c>
      <c r="H5419" s="1">
        <f t="shared" si="479"/>
        <v>1</v>
      </c>
      <c r="I5419" s="1">
        <f t="shared" si="478"/>
        <v>8</v>
      </c>
    </row>
    <row r="5420" spans="1:9" x14ac:dyDescent="0.35">
      <c r="A5420" s="321">
        <f t="shared" si="476"/>
        <v>42229.333333320275</v>
      </c>
      <c r="B5420" s="303"/>
      <c r="C5420" s="303">
        <v>5385</v>
      </c>
      <c r="D5420" s="304">
        <f>INDEX(Method_calculation!$J$161:$L$184,Output_interface!I5420,Output_interface!H5420)</f>
        <v>0</v>
      </c>
      <c r="E5420" s="304">
        <f>INDEX(Method_calculation!$J$194:$L$217,Output_interface!I5420,Output_interface!H5420)</f>
        <v>0</v>
      </c>
      <c r="G5420" s="1">
        <f>VLOOKUP(A5420+1/48,Interface!$B$118:$D$483,3)</f>
        <v>4</v>
      </c>
      <c r="H5420" s="1">
        <f t="shared" si="479"/>
        <v>1</v>
      </c>
      <c r="I5420" s="1">
        <f t="shared" si="478"/>
        <v>9</v>
      </c>
    </row>
    <row r="5421" spans="1:9" x14ac:dyDescent="0.35">
      <c r="A5421" s="321">
        <f t="shared" si="476"/>
        <v>42229.37499998694</v>
      </c>
      <c r="B5421" s="303"/>
      <c r="C5421" s="303">
        <v>5386</v>
      </c>
      <c r="D5421" s="304">
        <f>INDEX(Method_calculation!$J$161:$L$184,Output_interface!I5421,Output_interface!H5421)</f>
        <v>0</v>
      </c>
      <c r="E5421" s="304">
        <f>INDEX(Method_calculation!$J$194:$L$217,Output_interface!I5421,Output_interface!H5421)</f>
        <v>0</v>
      </c>
      <c r="G5421" s="1">
        <f>VLOOKUP(A5421+1/48,Interface!$B$118:$D$483,3)</f>
        <v>4</v>
      </c>
      <c r="H5421" s="1">
        <f t="shared" si="479"/>
        <v>1</v>
      </c>
      <c r="I5421" s="1">
        <f t="shared" si="478"/>
        <v>10</v>
      </c>
    </row>
    <row r="5422" spans="1:9" x14ac:dyDescent="0.35">
      <c r="A5422" s="321">
        <f t="shared" si="476"/>
        <v>42229.416666653604</v>
      </c>
      <c r="B5422" s="303"/>
      <c r="C5422" s="303">
        <v>5387</v>
      </c>
      <c r="D5422" s="304">
        <f>INDEX(Method_calculation!$J$161:$L$184,Output_interface!I5422,Output_interface!H5422)</f>
        <v>0</v>
      </c>
      <c r="E5422" s="304">
        <f>INDEX(Method_calculation!$J$194:$L$217,Output_interface!I5422,Output_interface!H5422)</f>
        <v>0</v>
      </c>
      <c r="G5422" s="1">
        <f>VLOOKUP(A5422+1/48,Interface!$B$118:$D$483,3)</f>
        <v>4</v>
      </c>
      <c r="H5422" s="1">
        <f t="shared" si="479"/>
        <v>1</v>
      </c>
      <c r="I5422" s="1">
        <f t="shared" si="478"/>
        <v>11</v>
      </c>
    </row>
    <row r="5423" spans="1:9" x14ac:dyDescent="0.35">
      <c r="A5423" s="321">
        <f t="shared" si="476"/>
        <v>42229.458333320268</v>
      </c>
      <c r="B5423" s="303"/>
      <c r="C5423" s="303">
        <v>5388</v>
      </c>
      <c r="D5423" s="304">
        <f>INDEX(Method_calculation!$J$161:$L$184,Output_interface!I5423,Output_interface!H5423)</f>
        <v>0</v>
      </c>
      <c r="E5423" s="304">
        <f>INDEX(Method_calculation!$J$194:$L$217,Output_interface!I5423,Output_interface!H5423)</f>
        <v>0</v>
      </c>
      <c r="G5423" s="1">
        <f>VLOOKUP(A5423+1/48,Interface!$B$118:$D$483,3)</f>
        <v>4</v>
      </c>
      <c r="H5423" s="1">
        <f t="shared" si="479"/>
        <v>1</v>
      </c>
      <c r="I5423" s="1">
        <f t="shared" si="478"/>
        <v>12</v>
      </c>
    </row>
    <row r="5424" spans="1:9" x14ac:dyDescent="0.35">
      <c r="A5424" s="321">
        <f t="shared" si="476"/>
        <v>42229.499999986932</v>
      </c>
      <c r="B5424" s="303"/>
      <c r="C5424" s="303">
        <v>5389</v>
      </c>
      <c r="D5424" s="304">
        <f>INDEX(Method_calculation!$J$161:$L$184,Output_interface!I5424,Output_interface!H5424)</f>
        <v>0</v>
      </c>
      <c r="E5424" s="304">
        <f>INDEX(Method_calculation!$J$194:$L$217,Output_interface!I5424,Output_interface!H5424)</f>
        <v>0</v>
      </c>
      <c r="G5424" s="1">
        <f>VLOOKUP(A5424+1/48,Interface!$B$118:$D$483,3)</f>
        <v>4</v>
      </c>
      <c r="H5424" s="1">
        <f t="shared" si="479"/>
        <v>1</v>
      </c>
      <c r="I5424" s="1">
        <f t="shared" si="478"/>
        <v>13</v>
      </c>
    </row>
    <row r="5425" spans="1:9" x14ac:dyDescent="0.35">
      <c r="A5425" s="321">
        <f t="shared" si="476"/>
        <v>42229.541666653597</v>
      </c>
      <c r="B5425" s="303"/>
      <c r="C5425" s="303">
        <v>5390</v>
      </c>
      <c r="D5425" s="304">
        <f>INDEX(Method_calculation!$J$161:$L$184,Output_interface!I5425,Output_interface!H5425)</f>
        <v>0</v>
      </c>
      <c r="E5425" s="304">
        <f>INDEX(Method_calculation!$J$194:$L$217,Output_interface!I5425,Output_interface!H5425)</f>
        <v>0</v>
      </c>
      <c r="G5425" s="1">
        <f>VLOOKUP(A5425+1/48,Interface!$B$118:$D$483,3)</f>
        <v>4</v>
      </c>
      <c r="H5425" s="1">
        <f t="shared" si="479"/>
        <v>1</v>
      </c>
      <c r="I5425" s="1">
        <f t="shared" si="478"/>
        <v>14</v>
      </c>
    </row>
    <row r="5426" spans="1:9" x14ac:dyDescent="0.35">
      <c r="A5426" s="321">
        <f t="shared" si="476"/>
        <v>42229.583333320261</v>
      </c>
      <c r="B5426" s="303"/>
      <c r="C5426" s="303">
        <v>5391</v>
      </c>
      <c r="D5426" s="304">
        <f>INDEX(Method_calculation!$J$161:$L$184,Output_interface!I5426,Output_interface!H5426)</f>
        <v>0</v>
      </c>
      <c r="E5426" s="304">
        <f>INDEX(Method_calculation!$J$194:$L$217,Output_interface!I5426,Output_interface!H5426)</f>
        <v>0</v>
      </c>
      <c r="G5426" s="1">
        <f>VLOOKUP(A5426+1/48,Interface!$B$118:$D$483,3)</f>
        <v>4</v>
      </c>
      <c r="H5426" s="1">
        <f t="shared" si="479"/>
        <v>1</v>
      </c>
      <c r="I5426" s="1">
        <f t="shared" si="478"/>
        <v>15</v>
      </c>
    </row>
    <row r="5427" spans="1:9" x14ac:dyDescent="0.35">
      <c r="A5427" s="321">
        <f t="shared" si="476"/>
        <v>42229.624999986925</v>
      </c>
      <c r="B5427" s="303"/>
      <c r="C5427" s="303">
        <v>5392</v>
      </c>
      <c r="D5427" s="304">
        <f>INDEX(Method_calculation!$J$161:$L$184,Output_interface!I5427,Output_interface!H5427)</f>
        <v>0</v>
      </c>
      <c r="E5427" s="304">
        <f>INDEX(Method_calculation!$J$194:$L$217,Output_interface!I5427,Output_interface!H5427)</f>
        <v>0</v>
      </c>
      <c r="G5427" s="1">
        <f>VLOOKUP(A5427+1/48,Interface!$B$118:$D$483,3)</f>
        <v>4</v>
      </c>
      <c r="H5427" s="1">
        <f t="shared" si="479"/>
        <v>1</v>
      </c>
      <c r="I5427" s="1">
        <f t="shared" si="478"/>
        <v>16</v>
      </c>
    </row>
    <row r="5428" spans="1:9" x14ac:dyDescent="0.35">
      <c r="A5428" s="321">
        <f t="shared" si="476"/>
        <v>42229.666666653589</v>
      </c>
      <c r="B5428" s="303"/>
      <c r="C5428" s="303">
        <v>5393</v>
      </c>
      <c r="D5428" s="304">
        <f>INDEX(Method_calculation!$J$161:$L$184,Output_interface!I5428,Output_interface!H5428)</f>
        <v>0</v>
      </c>
      <c r="E5428" s="304">
        <f>INDEX(Method_calculation!$J$194:$L$217,Output_interface!I5428,Output_interface!H5428)</f>
        <v>0</v>
      </c>
      <c r="G5428" s="1">
        <f>VLOOKUP(A5428+1/48,Interface!$B$118:$D$483,3)</f>
        <v>4</v>
      </c>
      <c r="H5428" s="1">
        <f t="shared" si="479"/>
        <v>1</v>
      </c>
      <c r="I5428" s="1">
        <f t="shared" si="478"/>
        <v>17</v>
      </c>
    </row>
    <row r="5429" spans="1:9" x14ac:dyDescent="0.35">
      <c r="A5429" s="321">
        <f t="shared" si="476"/>
        <v>42229.708333320254</v>
      </c>
      <c r="B5429" s="303"/>
      <c r="C5429" s="303">
        <v>5394</v>
      </c>
      <c r="D5429" s="304">
        <f>INDEX(Method_calculation!$J$161:$L$184,Output_interface!I5429,Output_interface!H5429)</f>
        <v>0</v>
      </c>
      <c r="E5429" s="304">
        <f>INDEX(Method_calculation!$J$194:$L$217,Output_interface!I5429,Output_interface!H5429)</f>
        <v>0</v>
      </c>
      <c r="G5429" s="1">
        <f>VLOOKUP(A5429+1/48,Interface!$B$118:$D$483,3)</f>
        <v>4</v>
      </c>
      <c r="H5429" s="1">
        <f t="shared" si="479"/>
        <v>1</v>
      </c>
      <c r="I5429" s="1">
        <f t="shared" si="478"/>
        <v>18</v>
      </c>
    </row>
    <row r="5430" spans="1:9" x14ac:dyDescent="0.35">
      <c r="A5430" s="321">
        <f t="shared" si="476"/>
        <v>42229.749999986918</v>
      </c>
      <c r="B5430" s="303"/>
      <c r="C5430" s="303">
        <v>5395</v>
      </c>
      <c r="D5430" s="304">
        <f>INDEX(Method_calculation!$J$161:$L$184,Output_interface!I5430,Output_interface!H5430)</f>
        <v>0</v>
      </c>
      <c r="E5430" s="304">
        <f>INDEX(Method_calculation!$J$194:$L$217,Output_interface!I5430,Output_interface!H5430)</f>
        <v>0</v>
      </c>
      <c r="G5430" s="1">
        <f>VLOOKUP(A5430+1/48,Interface!$B$118:$D$483,3)</f>
        <v>4</v>
      </c>
      <c r="H5430" s="1">
        <f t="shared" si="479"/>
        <v>1</v>
      </c>
      <c r="I5430" s="1">
        <f t="shared" si="478"/>
        <v>19</v>
      </c>
    </row>
    <row r="5431" spans="1:9" x14ac:dyDescent="0.35">
      <c r="A5431" s="321">
        <f t="shared" si="476"/>
        <v>42229.791666653582</v>
      </c>
      <c r="B5431" s="303"/>
      <c r="C5431" s="303">
        <v>5396</v>
      </c>
      <c r="D5431" s="304">
        <f>INDEX(Method_calculation!$J$161:$L$184,Output_interface!I5431,Output_interface!H5431)</f>
        <v>0</v>
      </c>
      <c r="E5431" s="304">
        <f>INDEX(Method_calculation!$J$194:$L$217,Output_interface!I5431,Output_interface!H5431)</f>
        <v>0</v>
      </c>
      <c r="G5431" s="1">
        <f>VLOOKUP(A5431+1/48,Interface!$B$118:$D$483,3)</f>
        <v>4</v>
      </c>
      <c r="H5431" s="1">
        <f t="shared" si="479"/>
        <v>1</v>
      </c>
      <c r="I5431" s="1">
        <f t="shared" si="478"/>
        <v>20</v>
      </c>
    </row>
    <row r="5432" spans="1:9" x14ac:dyDescent="0.35">
      <c r="A5432" s="321">
        <f t="shared" si="476"/>
        <v>42229.833333320246</v>
      </c>
      <c r="B5432" s="303"/>
      <c r="C5432" s="303">
        <v>5397</v>
      </c>
      <c r="D5432" s="304">
        <f>INDEX(Method_calculation!$J$161:$L$184,Output_interface!I5432,Output_interface!H5432)</f>
        <v>0</v>
      </c>
      <c r="E5432" s="304">
        <f>INDEX(Method_calculation!$J$194:$L$217,Output_interface!I5432,Output_interface!H5432)</f>
        <v>0</v>
      </c>
      <c r="G5432" s="1">
        <f>VLOOKUP(A5432+1/48,Interface!$B$118:$D$483,3)</f>
        <v>4</v>
      </c>
      <c r="H5432" s="1">
        <f t="shared" si="479"/>
        <v>1</v>
      </c>
      <c r="I5432" s="1">
        <f t="shared" si="478"/>
        <v>21</v>
      </c>
    </row>
    <row r="5433" spans="1:9" x14ac:dyDescent="0.35">
      <c r="A5433" s="321">
        <f t="shared" si="476"/>
        <v>42229.874999986911</v>
      </c>
      <c r="B5433" s="303"/>
      <c r="C5433" s="303">
        <v>5398</v>
      </c>
      <c r="D5433" s="304">
        <f>INDEX(Method_calculation!$J$161:$L$184,Output_interface!I5433,Output_interface!H5433)</f>
        <v>0</v>
      </c>
      <c r="E5433" s="304">
        <f>INDEX(Method_calculation!$J$194:$L$217,Output_interface!I5433,Output_interface!H5433)</f>
        <v>0</v>
      </c>
      <c r="G5433" s="1">
        <f>VLOOKUP(A5433+1/48,Interface!$B$118:$D$483,3)</f>
        <v>4</v>
      </c>
      <c r="H5433" s="1">
        <f t="shared" si="479"/>
        <v>1</v>
      </c>
      <c r="I5433" s="1">
        <f t="shared" si="478"/>
        <v>22</v>
      </c>
    </row>
    <row r="5434" spans="1:9" x14ac:dyDescent="0.35">
      <c r="A5434" s="321">
        <f t="shared" si="476"/>
        <v>42229.916666653575</v>
      </c>
      <c r="B5434" s="303"/>
      <c r="C5434" s="303">
        <v>5399</v>
      </c>
      <c r="D5434" s="304">
        <f>INDEX(Method_calculation!$J$161:$L$184,Output_interface!I5434,Output_interface!H5434)</f>
        <v>0</v>
      </c>
      <c r="E5434" s="304">
        <f>INDEX(Method_calculation!$J$194:$L$217,Output_interface!I5434,Output_interface!H5434)</f>
        <v>0</v>
      </c>
      <c r="G5434" s="1">
        <f>VLOOKUP(A5434+1/48,Interface!$B$118:$D$483,3)</f>
        <v>4</v>
      </c>
      <c r="H5434" s="1">
        <f t="shared" si="479"/>
        <v>1</v>
      </c>
      <c r="I5434" s="1">
        <f t="shared" si="478"/>
        <v>23</v>
      </c>
    </row>
    <row r="5435" spans="1:9" x14ac:dyDescent="0.35">
      <c r="A5435" s="322">
        <f t="shared" si="476"/>
        <v>42229.958333320239</v>
      </c>
      <c r="B5435" s="306"/>
      <c r="C5435" s="306">
        <v>5400</v>
      </c>
      <c r="D5435" s="307">
        <f>INDEX(Method_calculation!$J$161:$L$184,Output_interface!I5435,Output_interface!H5435)</f>
        <v>0</v>
      </c>
      <c r="E5435" s="307">
        <f>INDEX(Method_calculation!$J$194:$L$217,Output_interface!I5435,Output_interface!H5435)</f>
        <v>0</v>
      </c>
      <c r="G5435" s="1">
        <f>VLOOKUP(A5435+1/48,Interface!$B$118:$D$483,3)</f>
        <v>4</v>
      </c>
      <c r="H5435" s="1">
        <f t="shared" si="479"/>
        <v>1</v>
      </c>
      <c r="I5435" s="1">
        <f t="shared" si="478"/>
        <v>24</v>
      </c>
    </row>
    <row r="5436" spans="1:9" x14ac:dyDescent="0.35">
      <c r="A5436" s="299">
        <f t="shared" si="476"/>
        <v>42229.999999986903</v>
      </c>
      <c r="B5436" s="300" t="str">
        <f t="shared" ref="B5436" si="480">INDEX($H$27:$H$29,H5436)</f>
        <v>Workday</v>
      </c>
      <c r="C5436" s="300">
        <v>5401</v>
      </c>
      <c r="D5436" s="301">
        <f>INDEX(Method_calculation!$J$161:$L$184,Output_interface!I5436,Output_interface!H5436)</f>
        <v>0</v>
      </c>
      <c r="E5436" s="301">
        <f>INDEX(Method_calculation!$J$194:$L$217,Output_interface!I5436,Output_interface!H5436)</f>
        <v>0</v>
      </c>
      <c r="G5436" s="1">
        <f>VLOOKUP(A5436+1/48,Interface!$B$118:$D$483,3)</f>
        <v>5</v>
      </c>
      <c r="H5436" s="1">
        <f t="shared" si="479"/>
        <v>1</v>
      </c>
      <c r="I5436" s="1">
        <f t="shared" si="478"/>
        <v>1</v>
      </c>
    </row>
    <row r="5437" spans="1:9" x14ac:dyDescent="0.35">
      <c r="A5437" s="321">
        <f t="shared" si="476"/>
        <v>42230.041666653568</v>
      </c>
      <c r="B5437" s="303"/>
      <c r="C5437" s="303">
        <v>5402</v>
      </c>
      <c r="D5437" s="304">
        <f>INDEX(Method_calculation!$J$161:$L$184,Output_interface!I5437,Output_interface!H5437)</f>
        <v>0</v>
      </c>
      <c r="E5437" s="304">
        <f>INDEX(Method_calculation!$J$194:$L$217,Output_interface!I5437,Output_interface!H5437)</f>
        <v>0</v>
      </c>
      <c r="G5437" s="1">
        <f>VLOOKUP(A5437+1/48,Interface!$B$118:$D$483,3)</f>
        <v>5</v>
      </c>
      <c r="H5437" s="1">
        <f t="shared" si="479"/>
        <v>1</v>
      </c>
      <c r="I5437" s="1">
        <f t="shared" si="478"/>
        <v>2</v>
      </c>
    </row>
    <row r="5438" spans="1:9" x14ac:dyDescent="0.35">
      <c r="A5438" s="321">
        <f t="shared" si="476"/>
        <v>42230.083333320232</v>
      </c>
      <c r="B5438" s="303"/>
      <c r="C5438" s="303">
        <v>5403</v>
      </c>
      <c r="D5438" s="304">
        <f>INDEX(Method_calculation!$J$161:$L$184,Output_interface!I5438,Output_interface!H5438)</f>
        <v>0</v>
      </c>
      <c r="E5438" s="304">
        <f>INDEX(Method_calculation!$J$194:$L$217,Output_interface!I5438,Output_interface!H5438)</f>
        <v>0</v>
      </c>
      <c r="G5438" s="1">
        <f>VLOOKUP(A5438+1/48,Interface!$B$118:$D$483,3)</f>
        <v>5</v>
      </c>
      <c r="H5438" s="1">
        <f t="shared" si="479"/>
        <v>1</v>
      </c>
      <c r="I5438" s="1">
        <f t="shared" si="478"/>
        <v>3</v>
      </c>
    </row>
    <row r="5439" spans="1:9" x14ac:dyDescent="0.35">
      <c r="A5439" s="321">
        <f t="shared" si="476"/>
        <v>42230.124999986896</v>
      </c>
      <c r="B5439" s="303"/>
      <c r="C5439" s="303">
        <v>5404</v>
      </c>
      <c r="D5439" s="304">
        <f>INDEX(Method_calculation!$J$161:$L$184,Output_interface!I5439,Output_interface!H5439)</f>
        <v>0</v>
      </c>
      <c r="E5439" s="304">
        <f>INDEX(Method_calculation!$J$194:$L$217,Output_interface!I5439,Output_interface!H5439)</f>
        <v>0</v>
      </c>
      <c r="G5439" s="1">
        <f>VLOOKUP(A5439+1/48,Interface!$B$118:$D$483,3)</f>
        <v>5</v>
      </c>
      <c r="H5439" s="1">
        <f t="shared" si="479"/>
        <v>1</v>
      </c>
      <c r="I5439" s="1">
        <f t="shared" si="478"/>
        <v>4</v>
      </c>
    </row>
    <row r="5440" spans="1:9" x14ac:dyDescent="0.35">
      <c r="A5440" s="321">
        <f t="shared" si="476"/>
        <v>42230.16666665356</v>
      </c>
      <c r="B5440" s="303"/>
      <c r="C5440" s="303">
        <v>5405</v>
      </c>
      <c r="D5440" s="304">
        <f>INDEX(Method_calculation!$J$161:$L$184,Output_interface!I5440,Output_interface!H5440)</f>
        <v>0</v>
      </c>
      <c r="E5440" s="304">
        <f>INDEX(Method_calculation!$J$194:$L$217,Output_interface!I5440,Output_interface!H5440)</f>
        <v>0</v>
      </c>
      <c r="G5440" s="1">
        <f>VLOOKUP(A5440+1/48,Interface!$B$118:$D$483,3)</f>
        <v>5</v>
      </c>
      <c r="H5440" s="1">
        <f t="shared" si="479"/>
        <v>1</v>
      </c>
      <c r="I5440" s="1">
        <f t="shared" si="478"/>
        <v>5</v>
      </c>
    </row>
    <row r="5441" spans="1:9" x14ac:dyDescent="0.35">
      <c r="A5441" s="321">
        <f t="shared" si="476"/>
        <v>42230.208333320224</v>
      </c>
      <c r="B5441" s="303"/>
      <c r="C5441" s="303">
        <v>5406</v>
      </c>
      <c r="D5441" s="304">
        <f>INDEX(Method_calculation!$J$161:$L$184,Output_interface!I5441,Output_interface!H5441)</f>
        <v>0</v>
      </c>
      <c r="E5441" s="304">
        <f>INDEX(Method_calculation!$J$194:$L$217,Output_interface!I5441,Output_interface!H5441)</f>
        <v>0</v>
      </c>
      <c r="G5441" s="1">
        <f>VLOOKUP(A5441+1/48,Interface!$B$118:$D$483,3)</f>
        <v>5</v>
      </c>
      <c r="H5441" s="1">
        <f t="shared" si="479"/>
        <v>1</v>
      </c>
      <c r="I5441" s="1">
        <f t="shared" si="478"/>
        <v>6</v>
      </c>
    </row>
    <row r="5442" spans="1:9" x14ac:dyDescent="0.35">
      <c r="A5442" s="321">
        <f t="shared" si="476"/>
        <v>42230.249999986889</v>
      </c>
      <c r="B5442" s="303"/>
      <c r="C5442" s="303">
        <v>5407</v>
      </c>
      <c r="D5442" s="304">
        <f>INDEX(Method_calculation!$J$161:$L$184,Output_interface!I5442,Output_interface!H5442)</f>
        <v>0</v>
      </c>
      <c r="E5442" s="304">
        <f>INDEX(Method_calculation!$J$194:$L$217,Output_interface!I5442,Output_interface!H5442)</f>
        <v>0</v>
      </c>
      <c r="G5442" s="1">
        <f>VLOOKUP(A5442+1/48,Interface!$B$118:$D$483,3)</f>
        <v>5</v>
      </c>
      <c r="H5442" s="1">
        <f t="shared" si="479"/>
        <v>1</v>
      </c>
      <c r="I5442" s="1">
        <f t="shared" si="478"/>
        <v>7</v>
      </c>
    </row>
    <row r="5443" spans="1:9" x14ac:dyDescent="0.35">
      <c r="A5443" s="321">
        <f t="shared" si="476"/>
        <v>42230.291666653553</v>
      </c>
      <c r="B5443" s="303"/>
      <c r="C5443" s="303">
        <v>5408</v>
      </c>
      <c r="D5443" s="304">
        <f>INDEX(Method_calculation!$J$161:$L$184,Output_interface!I5443,Output_interface!H5443)</f>
        <v>0</v>
      </c>
      <c r="E5443" s="304">
        <f>INDEX(Method_calculation!$J$194:$L$217,Output_interface!I5443,Output_interface!H5443)</f>
        <v>0</v>
      </c>
      <c r="G5443" s="1">
        <f>VLOOKUP(A5443+1/48,Interface!$B$118:$D$483,3)</f>
        <v>5</v>
      </c>
      <c r="H5443" s="1">
        <f t="shared" si="479"/>
        <v>1</v>
      </c>
      <c r="I5443" s="1">
        <f t="shared" si="478"/>
        <v>8</v>
      </c>
    </row>
    <row r="5444" spans="1:9" x14ac:dyDescent="0.35">
      <c r="A5444" s="321">
        <f t="shared" si="476"/>
        <v>42230.333333320217</v>
      </c>
      <c r="B5444" s="303"/>
      <c r="C5444" s="303">
        <v>5409</v>
      </c>
      <c r="D5444" s="304">
        <f>INDEX(Method_calculation!$J$161:$L$184,Output_interface!I5444,Output_interface!H5444)</f>
        <v>0</v>
      </c>
      <c r="E5444" s="304">
        <f>INDEX(Method_calculation!$J$194:$L$217,Output_interface!I5444,Output_interface!H5444)</f>
        <v>0</v>
      </c>
      <c r="G5444" s="1">
        <f>VLOOKUP(A5444+1/48,Interface!$B$118:$D$483,3)</f>
        <v>5</v>
      </c>
      <c r="H5444" s="1">
        <f t="shared" si="479"/>
        <v>1</v>
      </c>
      <c r="I5444" s="1">
        <f t="shared" si="478"/>
        <v>9</v>
      </c>
    </row>
    <row r="5445" spans="1:9" x14ac:dyDescent="0.35">
      <c r="A5445" s="321">
        <f t="shared" si="476"/>
        <v>42230.374999986881</v>
      </c>
      <c r="B5445" s="303"/>
      <c r="C5445" s="303">
        <v>5410</v>
      </c>
      <c r="D5445" s="304">
        <f>INDEX(Method_calculation!$J$161:$L$184,Output_interface!I5445,Output_interface!H5445)</f>
        <v>0</v>
      </c>
      <c r="E5445" s="304">
        <f>INDEX(Method_calculation!$J$194:$L$217,Output_interface!I5445,Output_interface!H5445)</f>
        <v>0</v>
      </c>
      <c r="G5445" s="1">
        <f>VLOOKUP(A5445+1/48,Interface!$B$118:$D$483,3)</f>
        <v>5</v>
      </c>
      <c r="H5445" s="1">
        <f t="shared" si="479"/>
        <v>1</v>
      </c>
      <c r="I5445" s="1">
        <f t="shared" si="478"/>
        <v>10</v>
      </c>
    </row>
    <row r="5446" spans="1:9" x14ac:dyDescent="0.35">
      <c r="A5446" s="321">
        <f t="shared" si="476"/>
        <v>42230.416666653546</v>
      </c>
      <c r="B5446" s="303"/>
      <c r="C5446" s="303">
        <v>5411</v>
      </c>
      <c r="D5446" s="304">
        <f>INDEX(Method_calculation!$J$161:$L$184,Output_interface!I5446,Output_interface!H5446)</f>
        <v>0</v>
      </c>
      <c r="E5446" s="304">
        <f>INDEX(Method_calculation!$J$194:$L$217,Output_interface!I5446,Output_interface!H5446)</f>
        <v>0</v>
      </c>
      <c r="G5446" s="1">
        <f>VLOOKUP(A5446+1/48,Interface!$B$118:$D$483,3)</f>
        <v>5</v>
      </c>
      <c r="H5446" s="1">
        <f t="shared" si="479"/>
        <v>1</v>
      </c>
      <c r="I5446" s="1">
        <f t="shared" si="478"/>
        <v>11</v>
      </c>
    </row>
    <row r="5447" spans="1:9" x14ac:dyDescent="0.35">
      <c r="A5447" s="321">
        <f t="shared" si="476"/>
        <v>42230.45833332021</v>
      </c>
      <c r="B5447" s="303"/>
      <c r="C5447" s="303">
        <v>5412</v>
      </c>
      <c r="D5447" s="304">
        <f>INDEX(Method_calculation!$J$161:$L$184,Output_interface!I5447,Output_interface!H5447)</f>
        <v>0</v>
      </c>
      <c r="E5447" s="304">
        <f>INDEX(Method_calculation!$J$194:$L$217,Output_interface!I5447,Output_interface!H5447)</f>
        <v>0</v>
      </c>
      <c r="G5447" s="1">
        <f>VLOOKUP(A5447+1/48,Interface!$B$118:$D$483,3)</f>
        <v>5</v>
      </c>
      <c r="H5447" s="1">
        <f t="shared" si="479"/>
        <v>1</v>
      </c>
      <c r="I5447" s="1">
        <f t="shared" si="478"/>
        <v>12</v>
      </c>
    </row>
    <row r="5448" spans="1:9" x14ac:dyDescent="0.35">
      <c r="A5448" s="321">
        <f t="shared" si="476"/>
        <v>42230.499999986874</v>
      </c>
      <c r="B5448" s="303"/>
      <c r="C5448" s="303">
        <v>5413</v>
      </c>
      <c r="D5448" s="304">
        <f>INDEX(Method_calculation!$J$161:$L$184,Output_interface!I5448,Output_interface!H5448)</f>
        <v>0</v>
      </c>
      <c r="E5448" s="304">
        <f>INDEX(Method_calculation!$J$194:$L$217,Output_interface!I5448,Output_interface!H5448)</f>
        <v>0</v>
      </c>
      <c r="G5448" s="1">
        <f>VLOOKUP(A5448+1/48,Interface!$B$118:$D$483,3)</f>
        <v>5</v>
      </c>
      <c r="H5448" s="1">
        <f t="shared" si="479"/>
        <v>1</v>
      </c>
      <c r="I5448" s="1">
        <f t="shared" si="478"/>
        <v>13</v>
      </c>
    </row>
    <row r="5449" spans="1:9" x14ac:dyDescent="0.35">
      <c r="A5449" s="321">
        <f t="shared" si="476"/>
        <v>42230.541666653538</v>
      </c>
      <c r="B5449" s="303"/>
      <c r="C5449" s="303">
        <v>5414</v>
      </c>
      <c r="D5449" s="304">
        <f>INDEX(Method_calculation!$J$161:$L$184,Output_interface!I5449,Output_interface!H5449)</f>
        <v>0</v>
      </c>
      <c r="E5449" s="304">
        <f>INDEX(Method_calculation!$J$194:$L$217,Output_interface!I5449,Output_interface!H5449)</f>
        <v>0</v>
      </c>
      <c r="G5449" s="1">
        <f>VLOOKUP(A5449+1/48,Interface!$B$118:$D$483,3)</f>
        <v>5</v>
      </c>
      <c r="H5449" s="1">
        <f t="shared" si="479"/>
        <v>1</v>
      </c>
      <c r="I5449" s="1">
        <f t="shared" si="478"/>
        <v>14</v>
      </c>
    </row>
    <row r="5450" spans="1:9" x14ac:dyDescent="0.35">
      <c r="A5450" s="321">
        <f t="shared" si="476"/>
        <v>42230.583333320203</v>
      </c>
      <c r="B5450" s="303"/>
      <c r="C5450" s="303">
        <v>5415</v>
      </c>
      <c r="D5450" s="304">
        <f>INDEX(Method_calculation!$J$161:$L$184,Output_interface!I5450,Output_interface!H5450)</f>
        <v>0</v>
      </c>
      <c r="E5450" s="304">
        <f>INDEX(Method_calculation!$J$194:$L$217,Output_interface!I5450,Output_interface!H5450)</f>
        <v>0</v>
      </c>
      <c r="G5450" s="1">
        <f>VLOOKUP(A5450+1/48,Interface!$B$118:$D$483,3)</f>
        <v>5</v>
      </c>
      <c r="H5450" s="1">
        <f t="shared" si="479"/>
        <v>1</v>
      </c>
      <c r="I5450" s="1">
        <f t="shared" si="478"/>
        <v>15</v>
      </c>
    </row>
    <row r="5451" spans="1:9" x14ac:dyDescent="0.35">
      <c r="A5451" s="321">
        <f t="shared" si="476"/>
        <v>42230.624999986867</v>
      </c>
      <c r="B5451" s="303"/>
      <c r="C5451" s="303">
        <v>5416</v>
      </c>
      <c r="D5451" s="304">
        <f>INDEX(Method_calculation!$J$161:$L$184,Output_interface!I5451,Output_interface!H5451)</f>
        <v>0</v>
      </c>
      <c r="E5451" s="304">
        <f>INDEX(Method_calculation!$J$194:$L$217,Output_interface!I5451,Output_interface!H5451)</f>
        <v>0</v>
      </c>
      <c r="G5451" s="1">
        <f>VLOOKUP(A5451+1/48,Interface!$B$118:$D$483,3)</f>
        <v>5</v>
      </c>
      <c r="H5451" s="1">
        <f t="shared" si="479"/>
        <v>1</v>
      </c>
      <c r="I5451" s="1">
        <f t="shared" si="478"/>
        <v>16</v>
      </c>
    </row>
    <row r="5452" spans="1:9" x14ac:dyDescent="0.35">
      <c r="A5452" s="321">
        <f t="shared" si="476"/>
        <v>42230.666666653531</v>
      </c>
      <c r="B5452" s="303"/>
      <c r="C5452" s="303">
        <v>5417</v>
      </c>
      <c r="D5452" s="304">
        <f>INDEX(Method_calculation!$J$161:$L$184,Output_interface!I5452,Output_interface!H5452)</f>
        <v>0</v>
      </c>
      <c r="E5452" s="304">
        <f>INDEX(Method_calculation!$J$194:$L$217,Output_interface!I5452,Output_interface!H5452)</f>
        <v>0</v>
      </c>
      <c r="G5452" s="1">
        <f>VLOOKUP(A5452+1/48,Interface!$B$118:$D$483,3)</f>
        <v>5</v>
      </c>
      <c r="H5452" s="1">
        <f t="shared" si="479"/>
        <v>1</v>
      </c>
      <c r="I5452" s="1">
        <f t="shared" si="478"/>
        <v>17</v>
      </c>
    </row>
    <row r="5453" spans="1:9" x14ac:dyDescent="0.35">
      <c r="A5453" s="321">
        <f t="shared" si="476"/>
        <v>42230.708333320195</v>
      </c>
      <c r="B5453" s="303"/>
      <c r="C5453" s="303">
        <v>5418</v>
      </c>
      <c r="D5453" s="304">
        <f>INDEX(Method_calculation!$J$161:$L$184,Output_interface!I5453,Output_interface!H5453)</f>
        <v>0</v>
      </c>
      <c r="E5453" s="304">
        <f>INDEX(Method_calculation!$J$194:$L$217,Output_interface!I5453,Output_interface!H5453)</f>
        <v>0</v>
      </c>
      <c r="G5453" s="1">
        <f>VLOOKUP(A5453+1/48,Interface!$B$118:$D$483,3)</f>
        <v>5</v>
      </c>
      <c r="H5453" s="1">
        <f t="shared" si="479"/>
        <v>1</v>
      </c>
      <c r="I5453" s="1">
        <f t="shared" si="478"/>
        <v>18</v>
      </c>
    </row>
    <row r="5454" spans="1:9" x14ac:dyDescent="0.35">
      <c r="A5454" s="321">
        <f t="shared" si="476"/>
        <v>42230.74999998686</v>
      </c>
      <c r="B5454" s="303"/>
      <c r="C5454" s="303">
        <v>5419</v>
      </c>
      <c r="D5454" s="304">
        <f>INDEX(Method_calculation!$J$161:$L$184,Output_interface!I5454,Output_interface!H5454)</f>
        <v>0</v>
      </c>
      <c r="E5454" s="304">
        <f>INDEX(Method_calculation!$J$194:$L$217,Output_interface!I5454,Output_interface!H5454)</f>
        <v>0</v>
      </c>
      <c r="G5454" s="1">
        <f>VLOOKUP(A5454+1/48,Interface!$B$118:$D$483,3)</f>
        <v>5</v>
      </c>
      <c r="H5454" s="1">
        <f t="shared" si="479"/>
        <v>1</v>
      </c>
      <c r="I5454" s="1">
        <f t="shared" si="478"/>
        <v>19</v>
      </c>
    </row>
    <row r="5455" spans="1:9" x14ac:dyDescent="0.35">
      <c r="A5455" s="321">
        <f t="shared" si="476"/>
        <v>42230.791666653524</v>
      </c>
      <c r="B5455" s="303"/>
      <c r="C5455" s="303">
        <v>5420</v>
      </c>
      <c r="D5455" s="304">
        <f>INDEX(Method_calculation!$J$161:$L$184,Output_interface!I5455,Output_interface!H5455)</f>
        <v>0</v>
      </c>
      <c r="E5455" s="304">
        <f>INDEX(Method_calculation!$J$194:$L$217,Output_interface!I5455,Output_interface!H5455)</f>
        <v>0</v>
      </c>
      <c r="G5455" s="1">
        <f>VLOOKUP(A5455+1/48,Interface!$B$118:$D$483,3)</f>
        <v>5</v>
      </c>
      <c r="H5455" s="1">
        <f t="shared" si="479"/>
        <v>1</v>
      </c>
      <c r="I5455" s="1">
        <f t="shared" si="478"/>
        <v>20</v>
      </c>
    </row>
    <row r="5456" spans="1:9" x14ac:dyDescent="0.35">
      <c r="A5456" s="321">
        <f t="shared" ref="A5456:A5519" si="481">+A5455+1/24</f>
        <v>42230.833333320188</v>
      </c>
      <c r="B5456" s="303"/>
      <c r="C5456" s="303">
        <v>5421</v>
      </c>
      <c r="D5456" s="304">
        <f>INDEX(Method_calculation!$J$161:$L$184,Output_interface!I5456,Output_interface!H5456)</f>
        <v>0</v>
      </c>
      <c r="E5456" s="304">
        <f>INDEX(Method_calculation!$J$194:$L$217,Output_interface!I5456,Output_interface!H5456)</f>
        <v>0</v>
      </c>
      <c r="G5456" s="1">
        <f>VLOOKUP(A5456+1/48,Interface!$B$118:$D$483,3)</f>
        <v>5</v>
      </c>
      <c r="H5456" s="1">
        <f t="shared" si="479"/>
        <v>1</v>
      </c>
      <c r="I5456" s="1">
        <f t="shared" si="478"/>
        <v>21</v>
      </c>
    </row>
    <row r="5457" spans="1:9" x14ac:dyDescent="0.35">
      <c r="A5457" s="321">
        <f t="shared" si="481"/>
        <v>42230.874999986852</v>
      </c>
      <c r="B5457" s="303"/>
      <c r="C5457" s="303">
        <v>5422</v>
      </c>
      <c r="D5457" s="304">
        <f>INDEX(Method_calculation!$J$161:$L$184,Output_interface!I5457,Output_interface!H5457)</f>
        <v>0</v>
      </c>
      <c r="E5457" s="304">
        <f>INDEX(Method_calculation!$J$194:$L$217,Output_interface!I5457,Output_interface!H5457)</f>
        <v>0</v>
      </c>
      <c r="G5457" s="1">
        <f>VLOOKUP(A5457+1/48,Interface!$B$118:$D$483,3)</f>
        <v>5</v>
      </c>
      <c r="H5457" s="1">
        <f t="shared" si="479"/>
        <v>1</v>
      </c>
      <c r="I5457" s="1">
        <f t="shared" si="478"/>
        <v>22</v>
      </c>
    </row>
    <row r="5458" spans="1:9" x14ac:dyDescent="0.35">
      <c r="A5458" s="321">
        <f t="shared" si="481"/>
        <v>42230.916666653517</v>
      </c>
      <c r="B5458" s="303"/>
      <c r="C5458" s="303">
        <v>5423</v>
      </c>
      <c r="D5458" s="304">
        <f>INDEX(Method_calculation!$J$161:$L$184,Output_interface!I5458,Output_interface!H5458)</f>
        <v>0</v>
      </c>
      <c r="E5458" s="304">
        <f>INDEX(Method_calculation!$J$194:$L$217,Output_interface!I5458,Output_interface!H5458)</f>
        <v>0</v>
      </c>
      <c r="G5458" s="1">
        <f>VLOOKUP(A5458+1/48,Interface!$B$118:$D$483,3)</f>
        <v>5</v>
      </c>
      <c r="H5458" s="1">
        <f t="shared" si="479"/>
        <v>1</v>
      </c>
      <c r="I5458" s="1">
        <f t="shared" si="478"/>
        <v>23</v>
      </c>
    </row>
    <row r="5459" spans="1:9" x14ac:dyDescent="0.35">
      <c r="A5459" s="322">
        <f t="shared" si="481"/>
        <v>42230.958333320181</v>
      </c>
      <c r="B5459" s="306"/>
      <c r="C5459" s="306">
        <v>5424</v>
      </c>
      <c r="D5459" s="307">
        <f>INDEX(Method_calculation!$J$161:$L$184,Output_interface!I5459,Output_interface!H5459)</f>
        <v>0</v>
      </c>
      <c r="E5459" s="307">
        <f>INDEX(Method_calculation!$J$194:$L$217,Output_interface!I5459,Output_interface!H5459)</f>
        <v>0</v>
      </c>
      <c r="G5459" s="1">
        <f>VLOOKUP(A5459+1/48,Interface!$B$118:$D$483,3)</f>
        <v>5</v>
      </c>
      <c r="H5459" s="1">
        <f t="shared" si="479"/>
        <v>1</v>
      </c>
      <c r="I5459" s="1">
        <f t="shared" si="478"/>
        <v>24</v>
      </c>
    </row>
    <row r="5460" spans="1:9" x14ac:dyDescent="0.35">
      <c r="A5460" s="299">
        <f t="shared" si="481"/>
        <v>42230.999999986845</v>
      </c>
      <c r="B5460" s="300" t="str">
        <f t="shared" ref="B5460" si="482">INDEX($H$27:$H$29,H5460)</f>
        <v>Saturday</v>
      </c>
      <c r="C5460" s="300">
        <v>5425</v>
      </c>
      <c r="D5460" s="301">
        <f>INDEX(Method_calculation!$J$161:$L$184,Output_interface!I5460,Output_interface!H5460)</f>
        <v>0</v>
      </c>
      <c r="E5460" s="301">
        <f>INDEX(Method_calculation!$J$194:$L$217,Output_interface!I5460,Output_interface!H5460)</f>
        <v>0</v>
      </c>
      <c r="G5460" s="1">
        <f>VLOOKUP(A5460+1/48,Interface!$B$118:$D$483,3)</f>
        <v>6</v>
      </c>
      <c r="H5460" s="1">
        <f t="shared" si="479"/>
        <v>2</v>
      </c>
      <c r="I5460" s="1">
        <f t="shared" si="478"/>
        <v>1</v>
      </c>
    </row>
    <row r="5461" spans="1:9" x14ac:dyDescent="0.35">
      <c r="A5461" s="321">
        <f t="shared" si="481"/>
        <v>42231.041666653509</v>
      </c>
      <c r="B5461" s="303"/>
      <c r="C5461" s="303">
        <v>5426</v>
      </c>
      <c r="D5461" s="304">
        <f>INDEX(Method_calculation!$J$161:$L$184,Output_interface!I5461,Output_interface!H5461)</f>
        <v>0</v>
      </c>
      <c r="E5461" s="304">
        <f>INDEX(Method_calculation!$J$194:$L$217,Output_interface!I5461,Output_interface!H5461)</f>
        <v>0</v>
      </c>
      <c r="G5461" s="1">
        <f>VLOOKUP(A5461+1/48,Interface!$B$118:$D$483,3)</f>
        <v>6</v>
      </c>
      <c r="H5461" s="1">
        <f t="shared" si="479"/>
        <v>2</v>
      </c>
      <c r="I5461" s="1">
        <f t="shared" si="478"/>
        <v>2</v>
      </c>
    </row>
    <row r="5462" spans="1:9" x14ac:dyDescent="0.35">
      <c r="A5462" s="321">
        <f t="shared" si="481"/>
        <v>42231.083333320174</v>
      </c>
      <c r="B5462" s="303"/>
      <c r="C5462" s="303">
        <v>5427</v>
      </c>
      <c r="D5462" s="304">
        <f>INDEX(Method_calculation!$J$161:$L$184,Output_interface!I5462,Output_interface!H5462)</f>
        <v>0</v>
      </c>
      <c r="E5462" s="304">
        <f>INDEX(Method_calculation!$J$194:$L$217,Output_interface!I5462,Output_interface!H5462)</f>
        <v>0</v>
      </c>
      <c r="G5462" s="1">
        <f>VLOOKUP(A5462+1/48,Interface!$B$118:$D$483,3)</f>
        <v>6</v>
      </c>
      <c r="H5462" s="1">
        <f t="shared" si="479"/>
        <v>2</v>
      </c>
      <c r="I5462" s="1">
        <f t="shared" si="478"/>
        <v>3</v>
      </c>
    </row>
    <row r="5463" spans="1:9" x14ac:dyDescent="0.35">
      <c r="A5463" s="321">
        <f t="shared" si="481"/>
        <v>42231.124999986838</v>
      </c>
      <c r="B5463" s="303"/>
      <c r="C5463" s="303">
        <v>5428</v>
      </c>
      <c r="D5463" s="304">
        <f>INDEX(Method_calculation!$J$161:$L$184,Output_interface!I5463,Output_interface!H5463)</f>
        <v>0</v>
      </c>
      <c r="E5463" s="304">
        <f>INDEX(Method_calculation!$J$194:$L$217,Output_interface!I5463,Output_interface!H5463)</f>
        <v>0</v>
      </c>
      <c r="G5463" s="1">
        <f>VLOOKUP(A5463+1/48,Interface!$B$118:$D$483,3)</f>
        <v>6</v>
      </c>
      <c r="H5463" s="1">
        <f t="shared" si="479"/>
        <v>2</v>
      </c>
      <c r="I5463" s="1">
        <f t="shared" si="478"/>
        <v>4</v>
      </c>
    </row>
    <row r="5464" spans="1:9" x14ac:dyDescent="0.35">
      <c r="A5464" s="321">
        <f t="shared" si="481"/>
        <v>42231.166666653502</v>
      </c>
      <c r="B5464" s="303"/>
      <c r="C5464" s="303">
        <v>5429</v>
      </c>
      <c r="D5464" s="304">
        <f>INDEX(Method_calculation!$J$161:$L$184,Output_interface!I5464,Output_interface!H5464)</f>
        <v>0</v>
      </c>
      <c r="E5464" s="304">
        <f>INDEX(Method_calculation!$J$194:$L$217,Output_interface!I5464,Output_interface!H5464)</f>
        <v>0</v>
      </c>
      <c r="G5464" s="1">
        <f>VLOOKUP(A5464+1/48,Interface!$B$118:$D$483,3)</f>
        <v>6</v>
      </c>
      <c r="H5464" s="1">
        <f t="shared" si="479"/>
        <v>2</v>
      </c>
      <c r="I5464" s="1">
        <f t="shared" si="478"/>
        <v>5</v>
      </c>
    </row>
    <row r="5465" spans="1:9" x14ac:dyDescent="0.35">
      <c r="A5465" s="321">
        <f t="shared" si="481"/>
        <v>42231.208333320166</v>
      </c>
      <c r="B5465" s="303"/>
      <c r="C5465" s="303">
        <v>5430</v>
      </c>
      <c r="D5465" s="304">
        <f>INDEX(Method_calculation!$J$161:$L$184,Output_interface!I5465,Output_interface!H5465)</f>
        <v>0</v>
      </c>
      <c r="E5465" s="304">
        <f>INDEX(Method_calculation!$J$194:$L$217,Output_interface!I5465,Output_interface!H5465)</f>
        <v>0</v>
      </c>
      <c r="G5465" s="1">
        <f>VLOOKUP(A5465+1/48,Interface!$B$118:$D$483,3)</f>
        <v>6</v>
      </c>
      <c r="H5465" s="1">
        <f t="shared" si="479"/>
        <v>2</v>
      </c>
      <c r="I5465" s="1">
        <f t="shared" si="478"/>
        <v>6</v>
      </c>
    </row>
    <row r="5466" spans="1:9" x14ac:dyDescent="0.35">
      <c r="A5466" s="321">
        <f t="shared" si="481"/>
        <v>42231.249999986831</v>
      </c>
      <c r="B5466" s="303"/>
      <c r="C5466" s="303">
        <v>5431</v>
      </c>
      <c r="D5466" s="304">
        <f>INDEX(Method_calculation!$J$161:$L$184,Output_interface!I5466,Output_interface!H5466)</f>
        <v>0</v>
      </c>
      <c r="E5466" s="304">
        <f>INDEX(Method_calculation!$J$194:$L$217,Output_interface!I5466,Output_interface!H5466)</f>
        <v>0</v>
      </c>
      <c r="G5466" s="1">
        <f>VLOOKUP(A5466+1/48,Interface!$B$118:$D$483,3)</f>
        <v>6</v>
      </c>
      <c r="H5466" s="1">
        <f t="shared" si="479"/>
        <v>2</v>
      </c>
      <c r="I5466" s="1">
        <f t="shared" si="478"/>
        <v>7</v>
      </c>
    </row>
    <row r="5467" spans="1:9" x14ac:dyDescent="0.35">
      <c r="A5467" s="321">
        <f t="shared" si="481"/>
        <v>42231.291666653495</v>
      </c>
      <c r="B5467" s="303"/>
      <c r="C5467" s="303">
        <v>5432</v>
      </c>
      <c r="D5467" s="304">
        <f>INDEX(Method_calculation!$J$161:$L$184,Output_interface!I5467,Output_interface!H5467)</f>
        <v>0</v>
      </c>
      <c r="E5467" s="304">
        <f>INDEX(Method_calculation!$J$194:$L$217,Output_interface!I5467,Output_interface!H5467)</f>
        <v>0</v>
      </c>
      <c r="G5467" s="1">
        <f>VLOOKUP(A5467+1/48,Interface!$B$118:$D$483,3)</f>
        <v>6</v>
      </c>
      <c r="H5467" s="1">
        <f t="shared" si="479"/>
        <v>2</v>
      </c>
      <c r="I5467" s="1">
        <f t="shared" si="478"/>
        <v>8</v>
      </c>
    </row>
    <row r="5468" spans="1:9" x14ac:dyDescent="0.35">
      <c r="A5468" s="321">
        <f t="shared" si="481"/>
        <v>42231.333333320159</v>
      </c>
      <c r="B5468" s="303"/>
      <c r="C5468" s="303">
        <v>5433</v>
      </c>
      <c r="D5468" s="304">
        <f>INDEX(Method_calculation!$J$161:$L$184,Output_interface!I5468,Output_interface!H5468)</f>
        <v>0</v>
      </c>
      <c r="E5468" s="304">
        <f>INDEX(Method_calculation!$J$194:$L$217,Output_interface!I5468,Output_interface!H5468)</f>
        <v>0</v>
      </c>
      <c r="G5468" s="1">
        <f>VLOOKUP(A5468+1/48,Interface!$B$118:$D$483,3)</f>
        <v>6</v>
      </c>
      <c r="H5468" s="1">
        <f t="shared" si="479"/>
        <v>2</v>
      </c>
      <c r="I5468" s="1">
        <f t="shared" si="478"/>
        <v>9</v>
      </c>
    </row>
    <row r="5469" spans="1:9" x14ac:dyDescent="0.35">
      <c r="A5469" s="321">
        <f t="shared" si="481"/>
        <v>42231.374999986823</v>
      </c>
      <c r="B5469" s="303"/>
      <c r="C5469" s="303">
        <v>5434</v>
      </c>
      <c r="D5469" s="304">
        <f>INDEX(Method_calculation!$J$161:$L$184,Output_interface!I5469,Output_interface!H5469)</f>
        <v>0</v>
      </c>
      <c r="E5469" s="304">
        <f>INDEX(Method_calculation!$J$194:$L$217,Output_interface!I5469,Output_interface!H5469)</f>
        <v>0</v>
      </c>
      <c r="G5469" s="1">
        <f>VLOOKUP(A5469+1/48,Interface!$B$118:$D$483,3)</f>
        <v>6</v>
      </c>
      <c r="H5469" s="1">
        <f t="shared" si="479"/>
        <v>2</v>
      </c>
      <c r="I5469" s="1">
        <f t="shared" si="478"/>
        <v>10</v>
      </c>
    </row>
    <row r="5470" spans="1:9" x14ac:dyDescent="0.35">
      <c r="A5470" s="321">
        <f t="shared" si="481"/>
        <v>42231.416666653487</v>
      </c>
      <c r="B5470" s="303"/>
      <c r="C5470" s="303">
        <v>5435</v>
      </c>
      <c r="D5470" s="304">
        <f>INDEX(Method_calculation!$J$161:$L$184,Output_interface!I5470,Output_interface!H5470)</f>
        <v>0</v>
      </c>
      <c r="E5470" s="304">
        <f>INDEX(Method_calculation!$J$194:$L$217,Output_interface!I5470,Output_interface!H5470)</f>
        <v>0</v>
      </c>
      <c r="G5470" s="1">
        <f>VLOOKUP(A5470+1/48,Interface!$B$118:$D$483,3)</f>
        <v>6</v>
      </c>
      <c r="H5470" s="1">
        <f t="shared" si="479"/>
        <v>2</v>
      </c>
      <c r="I5470" s="1">
        <f t="shared" si="478"/>
        <v>11</v>
      </c>
    </row>
    <row r="5471" spans="1:9" x14ac:dyDescent="0.35">
      <c r="A5471" s="321">
        <f t="shared" si="481"/>
        <v>42231.458333320152</v>
      </c>
      <c r="B5471" s="303"/>
      <c r="C5471" s="303">
        <v>5436</v>
      </c>
      <c r="D5471" s="304">
        <f>INDEX(Method_calculation!$J$161:$L$184,Output_interface!I5471,Output_interface!H5471)</f>
        <v>0</v>
      </c>
      <c r="E5471" s="304">
        <f>INDEX(Method_calculation!$J$194:$L$217,Output_interface!I5471,Output_interface!H5471)</f>
        <v>0</v>
      </c>
      <c r="G5471" s="1">
        <f>VLOOKUP(A5471+1/48,Interface!$B$118:$D$483,3)</f>
        <v>6</v>
      </c>
      <c r="H5471" s="1">
        <f t="shared" si="479"/>
        <v>2</v>
      </c>
      <c r="I5471" s="1">
        <f t="shared" si="478"/>
        <v>12</v>
      </c>
    </row>
    <row r="5472" spans="1:9" x14ac:dyDescent="0.35">
      <c r="A5472" s="321">
        <f t="shared" si="481"/>
        <v>42231.499999986816</v>
      </c>
      <c r="B5472" s="303"/>
      <c r="C5472" s="303">
        <v>5437</v>
      </c>
      <c r="D5472" s="304">
        <f>INDEX(Method_calculation!$J$161:$L$184,Output_interface!I5472,Output_interface!H5472)</f>
        <v>0</v>
      </c>
      <c r="E5472" s="304">
        <f>INDEX(Method_calculation!$J$194:$L$217,Output_interface!I5472,Output_interface!H5472)</f>
        <v>0</v>
      </c>
      <c r="G5472" s="1">
        <f>VLOOKUP(A5472+1/48,Interface!$B$118:$D$483,3)</f>
        <v>6</v>
      </c>
      <c r="H5472" s="1">
        <f t="shared" si="479"/>
        <v>2</v>
      </c>
      <c r="I5472" s="1">
        <f t="shared" si="478"/>
        <v>13</v>
      </c>
    </row>
    <row r="5473" spans="1:9" x14ac:dyDescent="0.35">
      <c r="A5473" s="321">
        <f t="shared" si="481"/>
        <v>42231.54166665348</v>
      </c>
      <c r="B5473" s="303"/>
      <c r="C5473" s="303">
        <v>5438</v>
      </c>
      <c r="D5473" s="304">
        <f>INDEX(Method_calculation!$J$161:$L$184,Output_interface!I5473,Output_interface!H5473)</f>
        <v>0</v>
      </c>
      <c r="E5473" s="304">
        <f>INDEX(Method_calculation!$J$194:$L$217,Output_interface!I5473,Output_interface!H5473)</f>
        <v>0</v>
      </c>
      <c r="G5473" s="1">
        <f>VLOOKUP(A5473+1/48,Interface!$B$118:$D$483,3)</f>
        <v>6</v>
      </c>
      <c r="H5473" s="1">
        <f t="shared" si="479"/>
        <v>2</v>
      </c>
      <c r="I5473" s="1">
        <f t="shared" si="478"/>
        <v>14</v>
      </c>
    </row>
    <row r="5474" spans="1:9" x14ac:dyDescent="0.35">
      <c r="A5474" s="321">
        <f t="shared" si="481"/>
        <v>42231.583333320144</v>
      </c>
      <c r="B5474" s="303"/>
      <c r="C5474" s="303">
        <v>5439</v>
      </c>
      <c r="D5474" s="304">
        <f>INDEX(Method_calculation!$J$161:$L$184,Output_interface!I5474,Output_interface!H5474)</f>
        <v>0</v>
      </c>
      <c r="E5474" s="304">
        <f>INDEX(Method_calculation!$J$194:$L$217,Output_interface!I5474,Output_interface!H5474)</f>
        <v>0</v>
      </c>
      <c r="G5474" s="1">
        <f>VLOOKUP(A5474+1/48,Interface!$B$118:$D$483,3)</f>
        <v>6</v>
      </c>
      <c r="H5474" s="1">
        <f t="shared" si="479"/>
        <v>2</v>
      </c>
      <c r="I5474" s="1">
        <f t="shared" si="478"/>
        <v>15</v>
      </c>
    </row>
    <row r="5475" spans="1:9" x14ac:dyDescent="0.35">
      <c r="A5475" s="321">
        <f t="shared" si="481"/>
        <v>42231.624999986809</v>
      </c>
      <c r="B5475" s="303"/>
      <c r="C5475" s="303">
        <v>5440</v>
      </c>
      <c r="D5475" s="304">
        <f>INDEX(Method_calculation!$J$161:$L$184,Output_interface!I5475,Output_interface!H5475)</f>
        <v>0</v>
      </c>
      <c r="E5475" s="304">
        <f>INDEX(Method_calculation!$J$194:$L$217,Output_interface!I5475,Output_interface!H5475)</f>
        <v>0</v>
      </c>
      <c r="G5475" s="1">
        <f>VLOOKUP(A5475+1/48,Interface!$B$118:$D$483,3)</f>
        <v>6</v>
      </c>
      <c r="H5475" s="1">
        <f t="shared" si="479"/>
        <v>2</v>
      </c>
      <c r="I5475" s="1">
        <f t="shared" si="478"/>
        <v>16</v>
      </c>
    </row>
    <row r="5476" spans="1:9" x14ac:dyDescent="0.35">
      <c r="A5476" s="321">
        <f t="shared" si="481"/>
        <v>42231.666666653473</v>
      </c>
      <c r="B5476" s="303"/>
      <c r="C5476" s="303">
        <v>5441</v>
      </c>
      <c r="D5476" s="304">
        <f>INDEX(Method_calculation!$J$161:$L$184,Output_interface!I5476,Output_interface!H5476)</f>
        <v>0</v>
      </c>
      <c r="E5476" s="304">
        <f>INDEX(Method_calculation!$J$194:$L$217,Output_interface!I5476,Output_interface!H5476)</f>
        <v>0</v>
      </c>
      <c r="G5476" s="1">
        <f>VLOOKUP(A5476+1/48,Interface!$B$118:$D$483,3)</f>
        <v>6</v>
      </c>
      <c r="H5476" s="1">
        <f t="shared" si="479"/>
        <v>2</v>
      </c>
      <c r="I5476" s="1">
        <f t="shared" ref="I5476:I5539" si="483">MOD(C5476-1,24)+1</f>
        <v>17</v>
      </c>
    </row>
    <row r="5477" spans="1:9" x14ac:dyDescent="0.35">
      <c r="A5477" s="321">
        <f t="shared" si="481"/>
        <v>42231.708333320137</v>
      </c>
      <c r="B5477" s="303"/>
      <c r="C5477" s="303">
        <v>5442</v>
      </c>
      <c r="D5477" s="304">
        <f>INDEX(Method_calculation!$J$161:$L$184,Output_interface!I5477,Output_interface!H5477)</f>
        <v>0</v>
      </c>
      <c r="E5477" s="304">
        <f>INDEX(Method_calculation!$J$194:$L$217,Output_interface!I5477,Output_interface!H5477)</f>
        <v>0</v>
      </c>
      <c r="G5477" s="1">
        <f>VLOOKUP(A5477+1/48,Interface!$B$118:$D$483,3)</f>
        <v>6</v>
      </c>
      <c r="H5477" s="1">
        <f t="shared" ref="H5477:H5540" si="484">IF(G5477=7,3,IF(G5477=6,2,1))</f>
        <v>2</v>
      </c>
      <c r="I5477" s="1">
        <f t="shared" si="483"/>
        <v>18</v>
      </c>
    </row>
    <row r="5478" spans="1:9" x14ac:dyDescent="0.35">
      <c r="A5478" s="321">
        <f t="shared" si="481"/>
        <v>42231.749999986801</v>
      </c>
      <c r="B5478" s="303"/>
      <c r="C5478" s="303">
        <v>5443</v>
      </c>
      <c r="D5478" s="304">
        <f>INDEX(Method_calculation!$J$161:$L$184,Output_interface!I5478,Output_interface!H5478)</f>
        <v>0</v>
      </c>
      <c r="E5478" s="304">
        <f>INDEX(Method_calculation!$J$194:$L$217,Output_interface!I5478,Output_interface!H5478)</f>
        <v>0</v>
      </c>
      <c r="G5478" s="1">
        <f>VLOOKUP(A5478+1/48,Interface!$B$118:$D$483,3)</f>
        <v>6</v>
      </c>
      <c r="H5478" s="1">
        <f t="shared" si="484"/>
        <v>2</v>
      </c>
      <c r="I5478" s="1">
        <f t="shared" si="483"/>
        <v>19</v>
      </c>
    </row>
    <row r="5479" spans="1:9" x14ac:dyDescent="0.35">
      <c r="A5479" s="321">
        <f t="shared" si="481"/>
        <v>42231.791666653466</v>
      </c>
      <c r="B5479" s="303"/>
      <c r="C5479" s="303">
        <v>5444</v>
      </c>
      <c r="D5479" s="304">
        <f>INDEX(Method_calculation!$J$161:$L$184,Output_interface!I5479,Output_interface!H5479)</f>
        <v>0</v>
      </c>
      <c r="E5479" s="304">
        <f>INDEX(Method_calculation!$J$194:$L$217,Output_interface!I5479,Output_interface!H5479)</f>
        <v>0</v>
      </c>
      <c r="G5479" s="1">
        <f>VLOOKUP(A5479+1/48,Interface!$B$118:$D$483,3)</f>
        <v>6</v>
      </c>
      <c r="H5479" s="1">
        <f t="shared" si="484"/>
        <v>2</v>
      </c>
      <c r="I5479" s="1">
        <f t="shared" si="483"/>
        <v>20</v>
      </c>
    </row>
    <row r="5480" spans="1:9" x14ac:dyDescent="0.35">
      <c r="A5480" s="321">
        <f t="shared" si="481"/>
        <v>42231.83333332013</v>
      </c>
      <c r="B5480" s="303"/>
      <c r="C5480" s="303">
        <v>5445</v>
      </c>
      <c r="D5480" s="304">
        <f>INDEX(Method_calculation!$J$161:$L$184,Output_interface!I5480,Output_interface!H5480)</f>
        <v>0</v>
      </c>
      <c r="E5480" s="304">
        <f>INDEX(Method_calculation!$J$194:$L$217,Output_interface!I5480,Output_interface!H5480)</f>
        <v>0</v>
      </c>
      <c r="G5480" s="1">
        <f>VLOOKUP(A5480+1/48,Interface!$B$118:$D$483,3)</f>
        <v>6</v>
      </c>
      <c r="H5480" s="1">
        <f t="shared" si="484"/>
        <v>2</v>
      </c>
      <c r="I5480" s="1">
        <f t="shared" si="483"/>
        <v>21</v>
      </c>
    </row>
    <row r="5481" spans="1:9" x14ac:dyDescent="0.35">
      <c r="A5481" s="321">
        <f t="shared" si="481"/>
        <v>42231.874999986794</v>
      </c>
      <c r="B5481" s="303"/>
      <c r="C5481" s="303">
        <v>5446</v>
      </c>
      <c r="D5481" s="304">
        <f>INDEX(Method_calculation!$J$161:$L$184,Output_interface!I5481,Output_interface!H5481)</f>
        <v>0</v>
      </c>
      <c r="E5481" s="304">
        <f>INDEX(Method_calculation!$J$194:$L$217,Output_interface!I5481,Output_interface!H5481)</f>
        <v>0</v>
      </c>
      <c r="G5481" s="1">
        <f>VLOOKUP(A5481+1/48,Interface!$B$118:$D$483,3)</f>
        <v>6</v>
      </c>
      <c r="H5481" s="1">
        <f t="shared" si="484"/>
        <v>2</v>
      </c>
      <c r="I5481" s="1">
        <f t="shared" si="483"/>
        <v>22</v>
      </c>
    </row>
    <row r="5482" spans="1:9" x14ac:dyDescent="0.35">
      <c r="A5482" s="321">
        <f t="shared" si="481"/>
        <v>42231.916666653458</v>
      </c>
      <c r="B5482" s="303"/>
      <c r="C5482" s="303">
        <v>5447</v>
      </c>
      <c r="D5482" s="304">
        <f>INDEX(Method_calculation!$J$161:$L$184,Output_interface!I5482,Output_interface!H5482)</f>
        <v>0</v>
      </c>
      <c r="E5482" s="304">
        <f>INDEX(Method_calculation!$J$194:$L$217,Output_interface!I5482,Output_interface!H5482)</f>
        <v>0</v>
      </c>
      <c r="G5482" s="1">
        <f>VLOOKUP(A5482+1/48,Interface!$B$118:$D$483,3)</f>
        <v>6</v>
      </c>
      <c r="H5482" s="1">
        <f t="shared" si="484"/>
        <v>2</v>
      </c>
      <c r="I5482" s="1">
        <f t="shared" si="483"/>
        <v>23</v>
      </c>
    </row>
    <row r="5483" spans="1:9" x14ac:dyDescent="0.35">
      <c r="A5483" s="322">
        <f t="shared" si="481"/>
        <v>42231.958333320123</v>
      </c>
      <c r="B5483" s="306"/>
      <c r="C5483" s="306">
        <v>5448</v>
      </c>
      <c r="D5483" s="307">
        <f>INDEX(Method_calculation!$J$161:$L$184,Output_interface!I5483,Output_interface!H5483)</f>
        <v>0</v>
      </c>
      <c r="E5483" s="307">
        <f>INDEX(Method_calculation!$J$194:$L$217,Output_interface!I5483,Output_interface!H5483)</f>
        <v>0</v>
      </c>
      <c r="G5483" s="1">
        <f>VLOOKUP(A5483+1/48,Interface!$B$118:$D$483,3)</f>
        <v>6</v>
      </c>
      <c r="H5483" s="1">
        <f t="shared" si="484"/>
        <v>2</v>
      </c>
      <c r="I5483" s="1">
        <f t="shared" si="483"/>
        <v>24</v>
      </c>
    </row>
    <row r="5484" spans="1:9" x14ac:dyDescent="0.35">
      <c r="A5484" s="299">
        <f t="shared" si="481"/>
        <v>42231.999999986787</v>
      </c>
      <c r="B5484" s="300" t="str">
        <f t="shared" ref="B5484" si="485">INDEX($H$27:$H$29,H5484)</f>
        <v>Holiday</v>
      </c>
      <c r="C5484" s="300">
        <v>5449</v>
      </c>
      <c r="D5484" s="301">
        <f>INDEX(Method_calculation!$J$161:$L$184,Output_interface!I5484,Output_interface!H5484)</f>
        <v>0</v>
      </c>
      <c r="E5484" s="301">
        <f>INDEX(Method_calculation!$J$194:$L$217,Output_interface!I5484,Output_interface!H5484)</f>
        <v>0</v>
      </c>
      <c r="G5484" s="1">
        <f>VLOOKUP(A5484+1/48,Interface!$B$118:$D$483,3)</f>
        <v>7</v>
      </c>
      <c r="H5484" s="1">
        <f t="shared" si="484"/>
        <v>3</v>
      </c>
      <c r="I5484" s="1">
        <f t="shared" si="483"/>
        <v>1</v>
      </c>
    </row>
    <row r="5485" spans="1:9" x14ac:dyDescent="0.35">
      <c r="A5485" s="321">
        <f t="shared" si="481"/>
        <v>42232.041666653451</v>
      </c>
      <c r="B5485" s="303"/>
      <c r="C5485" s="303">
        <v>5450</v>
      </c>
      <c r="D5485" s="304">
        <f>INDEX(Method_calculation!$J$161:$L$184,Output_interface!I5485,Output_interface!H5485)</f>
        <v>0</v>
      </c>
      <c r="E5485" s="304">
        <f>INDEX(Method_calculation!$J$194:$L$217,Output_interface!I5485,Output_interface!H5485)</f>
        <v>0</v>
      </c>
      <c r="G5485" s="1">
        <f>VLOOKUP(A5485+1/48,Interface!$B$118:$D$483,3)</f>
        <v>7</v>
      </c>
      <c r="H5485" s="1">
        <f t="shared" si="484"/>
        <v>3</v>
      </c>
      <c r="I5485" s="1">
        <f t="shared" si="483"/>
        <v>2</v>
      </c>
    </row>
    <row r="5486" spans="1:9" x14ac:dyDescent="0.35">
      <c r="A5486" s="321">
        <f t="shared" si="481"/>
        <v>42232.083333320115</v>
      </c>
      <c r="B5486" s="303"/>
      <c r="C5486" s="303">
        <v>5451</v>
      </c>
      <c r="D5486" s="304">
        <f>INDEX(Method_calculation!$J$161:$L$184,Output_interface!I5486,Output_interface!H5486)</f>
        <v>0</v>
      </c>
      <c r="E5486" s="304">
        <f>INDEX(Method_calculation!$J$194:$L$217,Output_interface!I5486,Output_interface!H5486)</f>
        <v>0</v>
      </c>
      <c r="G5486" s="1">
        <f>VLOOKUP(A5486+1/48,Interface!$B$118:$D$483,3)</f>
        <v>7</v>
      </c>
      <c r="H5486" s="1">
        <f t="shared" si="484"/>
        <v>3</v>
      </c>
      <c r="I5486" s="1">
        <f t="shared" si="483"/>
        <v>3</v>
      </c>
    </row>
    <row r="5487" spans="1:9" x14ac:dyDescent="0.35">
      <c r="A5487" s="321">
        <f t="shared" si="481"/>
        <v>42232.12499998678</v>
      </c>
      <c r="B5487" s="303"/>
      <c r="C5487" s="303">
        <v>5452</v>
      </c>
      <c r="D5487" s="304">
        <f>INDEX(Method_calculation!$J$161:$L$184,Output_interface!I5487,Output_interface!H5487)</f>
        <v>0</v>
      </c>
      <c r="E5487" s="304">
        <f>INDEX(Method_calculation!$J$194:$L$217,Output_interface!I5487,Output_interface!H5487)</f>
        <v>0</v>
      </c>
      <c r="G5487" s="1">
        <f>VLOOKUP(A5487+1/48,Interface!$B$118:$D$483,3)</f>
        <v>7</v>
      </c>
      <c r="H5487" s="1">
        <f t="shared" si="484"/>
        <v>3</v>
      </c>
      <c r="I5487" s="1">
        <f t="shared" si="483"/>
        <v>4</v>
      </c>
    </row>
    <row r="5488" spans="1:9" x14ac:dyDescent="0.35">
      <c r="A5488" s="321">
        <f t="shared" si="481"/>
        <v>42232.166666653444</v>
      </c>
      <c r="B5488" s="303"/>
      <c r="C5488" s="303">
        <v>5453</v>
      </c>
      <c r="D5488" s="304">
        <f>INDEX(Method_calculation!$J$161:$L$184,Output_interface!I5488,Output_interface!H5488)</f>
        <v>0</v>
      </c>
      <c r="E5488" s="304">
        <f>INDEX(Method_calculation!$J$194:$L$217,Output_interface!I5488,Output_interface!H5488)</f>
        <v>0</v>
      </c>
      <c r="G5488" s="1">
        <f>VLOOKUP(A5488+1/48,Interface!$B$118:$D$483,3)</f>
        <v>7</v>
      </c>
      <c r="H5488" s="1">
        <f t="shared" si="484"/>
        <v>3</v>
      </c>
      <c r="I5488" s="1">
        <f t="shared" si="483"/>
        <v>5</v>
      </c>
    </row>
    <row r="5489" spans="1:9" x14ac:dyDescent="0.35">
      <c r="A5489" s="321">
        <f t="shared" si="481"/>
        <v>42232.208333320108</v>
      </c>
      <c r="B5489" s="303"/>
      <c r="C5489" s="303">
        <v>5454</v>
      </c>
      <c r="D5489" s="304">
        <f>INDEX(Method_calculation!$J$161:$L$184,Output_interface!I5489,Output_interface!H5489)</f>
        <v>0</v>
      </c>
      <c r="E5489" s="304">
        <f>INDEX(Method_calculation!$J$194:$L$217,Output_interface!I5489,Output_interface!H5489)</f>
        <v>0</v>
      </c>
      <c r="G5489" s="1">
        <f>VLOOKUP(A5489+1/48,Interface!$B$118:$D$483,3)</f>
        <v>7</v>
      </c>
      <c r="H5489" s="1">
        <f t="shared" si="484"/>
        <v>3</v>
      </c>
      <c r="I5489" s="1">
        <f t="shared" si="483"/>
        <v>6</v>
      </c>
    </row>
    <row r="5490" spans="1:9" x14ac:dyDescent="0.35">
      <c r="A5490" s="321">
        <f t="shared" si="481"/>
        <v>42232.249999986772</v>
      </c>
      <c r="B5490" s="303"/>
      <c r="C5490" s="303">
        <v>5455</v>
      </c>
      <c r="D5490" s="304">
        <f>INDEX(Method_calculation!$J$161:$L$184,Output_interface!I5490,Output_interface!H5490)</f>
        <v>0</v>
      </c>
      <c r="E5490" s="304">
        <f>INDEX(Method_calculation!$J$194:$L$217,Output_interface!I5490,Output_interface!H5490)</f>
        <v>0</v>
      </c>
      <c r="G5490" s="1">
        <f>VLOOKUP(A5490+1/48,Interface!$B$118:$D$483,3)</f>
        <v>7</v>
      </c>
      <c r="H5490" s="1">
        <f t="shared" si="484"/>
        <v>3</v>
      </c>
      <c r="I5490" s="1">
        <f t="shared" si="483"/>
        <v>7</v>
      </c>
    </row>
    <row r="5491" spans="1:9" x14ac:dyDescent="0.35">
      <c r="A5491" s="321">
        <f t="shared" si="481"/>
        <v>42232.291666653437</v>
      </c>
      <c r="B5491" s="303"/>
      <c r="C5491" s="303">
        <v>5456</v>
      </c>
      <c r="D5491" s="304">
        <f>INDEX(Method_calculation!$J$161:$L$184,Output_interface!I5491,Output_interface!H5491)</f>
        <v>0</v>
      </c>
      <c r="E5491" s="304">
        <f>INDEX(Method_calculation!$J$194:$L$217,Output_interface!I5491,Output_interface!H5491)</f>
        <v>0</v>
      </c>
      <c r="G5491" s="1">
        <f>VLOOKUP(A5491+1/48,Interface!$B$118:$D$483,3)</f>
        <v>7</v>
      </c>
      <c r="H5491" s="1">
        <f t="shared" si="484"/>
        <v>3</v>
      </c>
      <c r="I5491" s="1">
        <f t="shared" si="483"/>
        <v>8</v>
      </c>
    </row>
    <row r="5492" spans="1:9" x14ac:dyDescent="0.35">
      <c r="A5492" s="321">
        <f t="shared" si="481"/>
        <v>42232.333333320101</v>
      </c>
      <c r="B5492" s="303"/>
      <c r="C5492" s="303">
        <v>5457</v>
      </c>
      <c r="D5492" s="304">
        <f>INDEX(Method_calculation!$J$161:$L$184,Output_interface!I5492,Output_interface!H5492)</f>
        <v>0</v>
      </c>
      <c r="E5492" s="304">
        <f>INDEX(Method_calculation!$J$194:$L$217,Output_interface!I5492,Output_interface!H5492)</f>
        <v>0</v>
      </c>
      <c r="G5492" s="1">
        <f>VLOOKUP(A5492+1/48,Interface!$B$118:$D$483,3)</f>
        <v>7</v>
      </c>
      <c r="H5492" s="1">
        <f t="shared" si="484"/>
        <v>3</v>
      </c>
      <c r="I5492" s="1">
        <f t="shared" si="483"/>
        <v>9</v>
      </c>
    </row>
    <row r="5493" spans="1:9" x14ac:dyDescent="0.35">
      <c r="A5493" s="321">
        <f t="shared" si="481"/>
        <v>42232.374999986765</v>
      </c>
      <c r="B5493" s="303"/>
      <c r="C5493" s="303">
        <v>5458</v>
      </c>
      <c r="D5493" s="304">
        <f>INDEX(Method_calculation!$J$161:$L$184,Output_interface!I5493,Output_interface!H5493)</f>
        <v>0</v>
      </c>
      <c r="E5493" s="304">
        <f>INDEX(Method_calculation!$J$194:$L$217,Output_interface!I5493,Output_interface!H5493)</f>
        <v>0</v>
      </c>
      <c r="G5493" s="1">
        <f>VLOOKUP(A5493+1/48,Interface!$B$118:$D$483,3)</f>
        <v>7</v>
      </c>
      <c r="H5493" s="1">
        <f t="shared" si="484"/>
        <v>3</v>
      </c>
      <c r="I5493" s="1">
        <f t="shared" si="483"/>
        <v>10</v>
      </c>
    </row>
    <row r="5494" spans="1:9" x14ac:dyDescent="0.35">
      <c r="A5494" s="321">
        <f t="shared" si="481"/>
        <v>42232.416666653429</v>
      </c>
      <c r="B5494" s="303"/>
      <c r="C5494" s="303">
        <v>5459</v>
      </c>
      <c r="D5494" s="304">
        <f>INDEX(Method_calculation!$J$161:$L$184,Output_interface!I5494,Output_interface!H5494)</f>
        <v>0</v>
      </c>
      <c r="E5494" s="304">
        <f>INDEX(Method_calculation!$J$194:$L$217,Output_interface!I5494,Output_interface!H5494)</f>
        <v>0</v>
      </c>
      <c r="G5494" s="1">
        <f>VLOOKUP(A5494+1/48,Interface!$B$118:$D$483,3)</f>
        <v>7</v>
      </c>
      <c r="H5494" s="1">
        <f t="shared" si="484"/>
        <v>3</v>
      </c>
      <c r="I5494" s="1">
        <f t="shared" si="483"/>
        <v>11</v>
      </c>
    </row>
    <row r="5495" spans="1:9" x14ac:dyDescent="0.35">
      <c r="A5495" s="321">
        <f t="shared" si="481"/>
        <v>42232.458333320094</v>
      </c>
      <c r="B5495" s="303"/>
      <c r="C5495" s="303">
        <v>5460</v>
      </c>
      <c r="D5495" s="304">
        <f>INDEX(Method_calculation!$J$161:$L$184,Output_interface!I5495,Output_interface!H5495)</f>
        <v>0</v>
      </c>
      <c r="E5495" s="304">
        <f>INDEX(Method_calculation!$J$194:$L$217,Output_interface!I5495,Output_interface!H5495)</f>
        <v>0</v>
      </c>
      <c r="G5495" s="1">
        <f>VLOOKUP(A5495+1/48,Interface!$B$118:$D$483,3)</f>
        <v>7</v>
      </c>
      <c r="H5495" s="1">
        <f t="shared" si="484"/>
        <v>3</v>
      </c>
      <c r="I5495" s="1">
        <f t="shared" si="483"/>
        <v>12</v>
      </c>
    </row>
    <row r="5496" spans="1:9" x14ac:dyDescent="0.35">
      <c r="A5496" s="321">
        <f t="shared" si="481"/>
        <v>42232.499999986758</v>
      </c>
      <c r="B5496" s="303"/>
      <c r="C5496" s="303">
        <v>5461</v>
      </c>
      <c r="D5496" s="304">
        <f>INDEX(Method_calculation!$J$161:$L$184,Output_interface!I5496,Output_interface!H5496)</f>
        <v>0</v>
      </c>
      <c r="E5496" s="304">
        <f>INDEX(Method_calculation!$J$194:$L$217,Output_interface!I5496,Output_interface!H5496)</f>
        <v>0</v>
      </c>
      <c r="G5496" s="1">
        <f>VLOOKUP(A5496+1/48,Interface!$B$118:$D$483,3)</f>
        <v>7</v>
      </c>
      <c r="H5496" s="1">
        <f t="shared" si="484"/>
        <v>3</v>
      </c>
      <c r="I5496" s="1">
        <f t="shared" si="483"/>
        <v>13</v>
      </c>
    </row>
    <row r="5497" spans="1:9" x14ac:dyDescent="0.35">
      <c r="A5497" s="321">
        <f t="shared" si="481"/>
        <v>42232.541666653422</v>
      </c>
      <c r="B5497" s="303"/>
      <c r="C5497" s="303">
        <v>5462</v>
      </c>
      <c r="D5497" s="304">
        <f>INDEX(Method_calculation!$J$161:$L$184,Output_interface!I5497,Output_interface!H5497)</f>
        <v>0</v>
      </c>
      <c r="E5497" s="304">
        <f>INDEX(Method_calculation!$J$194:$L$217,Output_interface!I5497,Output_interface!H5497)</f>
        <v>0</v>
      </c>
      <c r="G5497" s="1">
        <f>VLOOKUP(A5497+1/48,Interface!$B$118:$D$483,3)</f>
        <v>7</v>
      </c>
      <c r="H5497" s="1">
        <f t="shared" si="484"/>
        <v>3</v>
      </c>
      <c r="I5497" s="1">
        <f t="shared" si="483"/>
        <v>14</v>
      </c>
    </row>
    <row r="5498" spans="1:9" x14ac:dyDescent="0.35">
      <c r="A5498" s="321">
        <f t="shared" si="481"/>
        <v>42232.583333320086</v>
      </c>
      <c r="B5498" s="303"/>
      <c r="C5498" s="303">
        <v>5463</v>
      </c>
      <c r="D5498" s="304">
        <f>INDEX(Method_calculation!$J$161:$L$184,Output_interface!I5498,Output_interface!H5498)</f>
        <v>0</v>
      </c>
      <c r="E5498" s="304">
        <f>INDEX(Method_calculation!$J$194:$L$217,Output_interface!I5498,Output_interface!H5498)</f>
        <v>0</v>
      </c>
      <c r="G5498" s="1">
        <f>VLOOKUP(A5498+1/48,Interface!$B$118:$D$483,3)</f>
        <v>7</v>
      </c>
      <c r="H5498" s="1">
        <f t="shared" si="484"/>
        <v>3</v>
      </c>
      <c r="I5498" s="1">
        <f t="shared" si="483"/>
        <v>15</v>
      </c>
    </row>
    <row r="5499" spans="1:9" x14ac:dyDescent="0.35">
      <c r="A5499" s="321">
        <f t="shared" si="481"/>
        <v>42232.62499998675</v>
      </c>
      <c r="B5499" s="303"/>
      <c r="C5499" s="303">
        <v>5464</v>
      </c>
      <c r="D5499" s="304">
        <f>INDEX(Method_calculation!$J$161:$L$184,Output_interface!I5499,Output_interface!H5499)</f>
        <v>0</v>
      </c>
      <c r="E5499" s="304">
        <f>INDEX(Method_calculation!$J$194:$L$217,Output_interface!I5499,Output_interface!H5499)</f>
        <v>0</v>
      </c>
      <c r="G5499" s="1">
        <f>VLOOKUP(A5499+1/48,Interface!$B$118:$D$483,3)</f>
        <v>7</v>
      </c>
      <c r="H5499" s="1">
        <f t="shared" si="484"/>
        <v>3</v>
      </c>
      <c r="I5499" s="1">
        <f t="shared" si="483"/>
        <v>16</v>
      </c>
    </row>
    <row r="5500" spans="1:9" x14ac:dyDescent="0.35">
      <c r="A5500" s="321">
        <f t="shared" si="481"/>
        <v>42232.666666653415</v>
      </c>
      <c r="B5500" s="303"/>
      <c r="C5500" s="303">
        <v>5465</v>
      </c>
      <c r="D5500" s="304">
        <f>INDEX(Method_calculation!$J$161:$L$184,Output_interface!I5500,Output_interface!H5500)</f>
        <v>0</v>
      </c>
      <c r="E5500" s="304">
        <f>INDEX(Method_calculation!$J$194:$L$217,Output_interface!I5500,Output_interface!H5500)</f>
        <v>0</v>
      </c>
      <c r="G5500" s="1">
        <f>VLOOKUP(A5500+1/48,Interface!$B$118:$D$483,3)</f>
        <v>7</v>
      </c>
      <c r="H5500" s="1">
        <f t="shared" si="484"/>
        <v>3</v>
      </c>
      <c r="I5500" s="1">
        <f t="shared" si="483"/>
        <v>17</v>
      </c>
    </row>
    <row r="5501" spans="1:9" x14ac:dyDescent="0.35">
      <c r="A5501" s="321">
        <f t="shared" si="481"/>
        <v>42232.708333320079</v>
      </c>
      <c r="B5501" s="303"/>
      <c r="C5501" s="303">
        <v>5466</v>
      </c>
      <c r="D5501" s="304">
        <f>INDEX(Method_calculation!$J$161:$L$184,Output_interface!I5501,Output_interface!H5501)</f>
        <v>0</v>
      </c>
      <c r="E5501" s="304">
        <f>INDEX(Method_calculation!$J$194:$L$217,Output_interface!I5501,Output_interface!H5501)</f>
        <v>0</v>
      </c>
      <c r="G5501" s="1">
        <f>VLOOKUP(A5501+1/48,Interface!$B$118:$D$483,3)</f>
        <v>7</v>
      </c>
      <c r="H5501" s="1">
        <f t="shared" si="484"/>
        <v>3</v>
      </c>
      <c r="I5501" s="1">
        <f t="shared" si="483"/>
        <v>18</v>
      </c>
    </row>
    <row r="5502" spans="1:9" x14ac:dyDescent="0.35">
      <c r="A5502" s="321">
        <f t="shared" si="481"/>
        <v>42232.749999986743</v>
      </c>
      <c r="B5502" s="303"/>
      <c r="C5502" s="303">
        <v>5467</v>
      </c>
      <c r="D5502" s="304">
        <f>INDEX(Method_calculation!$J$161:$L$184,Output_interface!I5502,Output_interface!H5502)</f>
        <v>0</v>
      </c>
      <c r="E5502" s="304">
        <f>INDEX(Method_calculation!$J$194:$L$217,Output_interface!I5502,Output_interface!H5502)</f>
        <v>0</v>
      </c>
      <c r="G5502" s="1">
        <f>VLOOKUP(A5502+1/48,Interface!$B$118:$D$483,3)</f>
        <v>7</v>
      </c>
      <c r="H5502" s="1">
        <f t="shared" si="484"/>
        <v>3</v>
      </c>
      <c r="I5502" s="1">
        <f t="shared" si="483"/>
        <v>19</v>
      </c>
    </row>
    <row r="5503" spans="1:9" x14ac:dyDescent="0.35">
      <c r="A5503" s="321">
        <f t="shared" si="481"/>
        <v>42232.791666653407</v>
      </c>
      <c r="B5503" s="303"/>
      <c r="C5503" s="303">
        <v>5468</v>
      </c>
      <c r="D5503" s="304">
        <f>INDEX(Method_calculation!$J$161:$L$184,Output_interface!I5503,Output_interface!H5503)</f>
        <v>0</v>
      </c>
      <c r="E5503" s="304">
        <f>INDEX(Method_calculation!$J$194:$L$217,Output_interface!I5503,Output_interface!H5503)</f>
        <v>0</v>
      </c>
      <c r="G5503" s="1">
        <f>VLOOKUP(A5503+1/48,Interface!$B$118:$D$483,3)</f>
        <v>7</v>
      </c>
      <c r="H5503" s="1">
        <f t="shared" si="484"/>
        <v>3</v>
      </c>
      <c r="I5503" s="1">
        <f t="shared" si="483"/>
        <v>20</v>
      </c>
    </row>
    <row r="5504" spans="1:9" x14ac:dyDescent="0.35">
      <c r="A5504" s="321">
        <f t="shared" si="481"/>
        <v>42232.833333320072</v>
      </c>
      <c r="B5504" s="303"/>
      <c r="C5504" s="303">
        <v>5469</v>
      </c>
      <c r="D5504" s="304">
        <f>INDEX(Method_calculation!$J$161:$L$184,Output_interface!I5504,Output_interface!H5504)</f>
        <v>0</v>
      </c>
      <c r="E5504" s="304">
        <f>INDEX(Method_calculation!$J$194:$L$217,Output_interface!I5504,Output_interface!H5504)</f>
        <v>0</v>
      </c>
      <c r="G5504" s="1">
        <f>VLOOKUP(A5504+1/48,Interface!$B$118:$D$483,3)</f>
        <v>7</v>
      </c>
      <c r="H5504" s="1">
        <f t="shared" si="484"/>
        <v>3</v>
      </c>
      <c r="I5504" s="1">
        <f t="shared" si="483"/>
        <v>21</v>
      </c>
    </row>
    <row r="5505" spans="1:9" x14ac:dyDescent="0.35">
      <c r="A5505" s="321">
        <f t="shared" si="481"/>
        <v>42232.874999986736</v>
      </c>
      <c r="B5505" s="303"/>
      <c r="C5505" s="303">
        <v>5470</v>
      </c>
      <c r="D5505" s="304">
        <f>INDEX(Method_calculation!$J$161:$L$184,Output_interface!I5505,Output_interface!H5505)</f>
        <v>0</v>
      </c>
      <c r="E5505" s="304">
        <f>INDEX(Method_calculation!$J$194:$L$217,Output_interface!I5505,Output_interface!H5505)</f>
        <v>0</v>
      </c>
      <c r="G5505" s="1">
        <f>VLOOKUP(A5505+1/48,Interface!$B$118:$D$483,3)</f>
        <v>7</v>
      </c>
      <c r="H5505" s="1">
        <f t="shared" si="484"/>
        <v>3</v>
      </c>
      <c r="I5505" s="1">
        <f t="shared" si="483"/>
        <v>22</v>
      </c>
    </row>
    <row r="5506" spans="1:9" x14ac:dyDescent="0.35">
      <c r="A5506" s="321">
        <f t="shared" si="481"/>
        <v>42232.9166666534</v>
      </c>
      <c r="B5506" s="303"/>
      <c r="C5506" s="303">
        <v>5471</v>
      </c>
      <c r="D5506" s="304">
        <f>INDEX(Method_calculation!$J$161:$L$184,Output_interface!I5506,Output_interface!H5506)</f>
        <v>0</v>
      </c>
      <c r="E5506" s="304">
        <f>INDEX(Method_calculation!$J$194:$L$217,Output_interface!I5506,Output_interface!H5506)</f>
        <v>0</v>
      </c>
      <c r="G5506" s="1">
        <f>VLOOKUP(A5506+1/48,Interface!$B$118:$D$483,3)</f>
        <v>7</v>
      </c>
      <c r="H5506" s="1">
        <f t="shared" si="484"/>
        <v>3</v>
      </c>
      <c r="I5506" s="1">
        <f t="shared" si="483"/>
        <v>23</v>
      </c>
    </row>
    <row r="5507" spans="1:9" x14ac:dyDescent="0.35">
      <c r="A5507" s="322">
        <f t="shared" si="481"/>
        <v>42232.958333320064</v>
      </c>
      <c r="B5507" s="306"/>
      <c r="C5507" s="306">
        <v>5472</v>
      </c>
      <c r="D5507" s="307">
        <f>INDEX(Method_calculation!$J$161:$L$184,Output_interface!I5507,Output_interface!H5507)</f>
        <v>0</v>
      </c>
      <c r="E5507" s="307">
        <f>INDEX(Method_calculation!$J$194:$L$217,Output_interface!I5507,Output_interface!H5507)</f>
        <v>0</v>
      </c>
      <c r="G5507" s="1">
        <f>VLOOKUP(A5507+1/48,Interface!$B$118:$D$483,3)</f>
        <v>7</v>
      </c>
      <c r="H5507" s="1">
        <f t="shared" si="484"/>
        <v>3</v>
      </c>
      <c r="I5507" s="1">
        <f t="shared" si="483"/>
        <v>24</v>
      </c>
    </row>
    <row r="5508" spans="1:9" x14ac:dyDescent="0.35">
      <c r="A5508" s="299">
        <f t="shared" si="481"/>
        <v>42232.999999986729</v>
      </c>
      <c r="B5508" s="300" t="str">
        <f t="shared" ref="B5508" si="486">INDEX($H$27:$H$29,H5508)</f>
        <v>Workday</v>
      </c>
      <c r="C5508" s="300">
        <v>5473</v>
      </c>
      <c r="D5508" s="301">
        <f>INDEX(Method_calculation!$J$161:$L$184,Output_interface!I5508,Output_interface!H5508)</f>
        <v>0</v>
      </c>
      <c r="E5508" s="301">
        <f>INDEX(Method_calculation!$J$194:$L$217,Output_interface!I5508,Output_interface!H5508)</f>
        <v>0</v>
      </c>
      <c r="G5508" s="1">
        <f>VLOOKUP(A5508+1/48,Interface!$B$118:$D$483,3)</f>
        <v>1</v>
      </c>
      <c r="H5508" s="1">
        <f t="shared" si="484"/>
        <v>1</v>
      </c>
      <c r="I5508" s="1">
        <f t="shared" si="483"/>
        <v>1</v>
      </c>
    </row>
    <row r="5509" spans="1:9" x14ac:dyDescent="0.35">
      <c r="A5509" s="321">
        <f t="shared" si="481"/>
        <v>42233.041666653393</v>
      </c>
      <c r="B5509" s="303"/>
      <c r="C5509" s="303">
        <v>5474</v>
      </c>
      <c r="D5509" s="304">
        <f>INDEX(Method_calculation!$J$161:$L$184,Output_interface!I5509,Output_interface!H5509)</f>
        <v>0</v>
      </c>
      <c r="E5509" s="304">
        <f>INDEX(Method_calculation!$J$194:$L$217,Output_interface!I5509,Output_interface!H5509)</f>
        <v>0</v>
      </c>
      <c r="G5509" s="1">
        <f>VLOOKUP(A5509+1/48,Interface!$B$118:$D$483,3)</f>
        <v>1</v>
      </c>
      <c r="H5509" s="1">
        <f t="shared" si="484"/>
        <v>1</v>
      </c>
      <c r="I5509" s="1">
        <f t="shared" si="483"/>
        <v>2</v>
      </c>
    </row>
    <row r="5510" spans="1:9" x14ac:dyDescent="0.35">
      <c r="A5510" s="321">
        <f t="shared" si="481"/>
        <v>42233.083333320057</v>
      </c>
      <c r="B5510" s="303"/>
      <c r="C5510" s="303">
        <v>5475</v>
      </c>
      <c r="D5510" s="304">
        <f>INDEX(Method_calculation!$J$161:$L$184,Output_interface!I5510,Output_interface!H5510)</f>
        <v>0</v>
      </c>
      <c r="E5510" s="304">
        <f>INDEX(Method_calculation!$J$194:$L$217,Output_interface!I5510,Output_interface!H5510)</f>
        <v>0</v>
      </c>
      <c r="G5510" s="1">
        <f>VLOOKUP(A5510+1/48,Interface!$B$118:$D$483,3)</f>
        <v>1</v>
      </c>
      <c r="H5510" s="1">
        <f t="shared" si="484"/>
        <v>1</v>
      </c>
      <c r="I5510" s="1">
        <f t="shared" si="483"/>
        <v>3</v>
      </c>
    </row>
    <row r="5511" spans="1:9" x14ac:dyDescent="0.35">
      <c r="A5511" s="321">
        <f t="shared" si="481"/>
        <v>42233.124999986721</v>
      </c>
      <c r="B5511" s="303"/>
      <c r="C5511" s="303">
        <v>5476</v>
      </c>
      <c r="D5511" s="304">
        <f>INDEX(Method_calculation!$J$161:$L$184,Output_interface!I5511,Output_interface!H5511)</f>
        <v>0</v>
      </c>
      <c r="E5511" s="304">
        <f>INDEX(Method_calculation!$J$194:$L$217,Output_interface!I5511,Output_interface!H5511)</f>
        <v>0</v>
      </c>
      <c r="G5511" s="1">
        <f>VLOOKUP(A5511+1/48,Interface!$B$118:$D$483,3)</f>
        <v>1</v>
      </c>
      <c r="H5511" s="1">
        <f t="shared" si="484"/>
        <v>1</v>
      </c>
      <c r="I5511" s="1">
        <f t="shared" si="483"/>
        <v>4</v>
      </c>
    </row>
    <row r="5512" spans="1:9" x14ac:dyDescent="0.35">
      <c r="A5512" s="321">
        <f t="shared" si="481"/>
        <v>42233.166666653386</v>
      </c>
      <c r="B5512" s="303"/>
      <c r="C5512" s="303">
        <v>5477</v>
      </c>
      <c r="D5512" s="304">
        <f>INDEX(Method_calculation!$J$161:$L$184,Output_interface!I5512,Output_interface!H5512)</f>
        <v>0</v>
      </c>
      <c r="E5512" s="304">
        <f>INDEX(Method_calculation!$J$194:$L$217,Output_interface!I5512,Output_interface!H5512)</f>
        <v>0</v>
      </c>
      <c r="G5512" s="1">
        <f>VLOOKUP(A5512+1/48,Interface!$B$118:$D$483,3)</f>
        <v>1</v>
      </c>
      <c r="H5512" s="1">
        <f t="shared" si="484"/>
        <v>1</v>
      </c>
      <c r="I5512" s="1">
        <f t="shared" si="483"/>
        <v>5</v>
      </c>
    </row>
    <row r="5513" spans="1:9" x14ac:dyDescent="0.35">
      <c r="A5513" s="321">
        <f t="shared" si="481"/>
        <v>42233.20833332005</v>
      </c>
      <c r="B5513" s="303"/>
      <c r="C5513" s="303">
        <v>5478</v>
      </c>
      <c r="D5513" s="304">
        <f>INDEX(Method_calculation!$J$161:$L$184,Output_interface!I5513,Output_interface!H5513)</f>
        <v>0</v>
      </c>
      <c r="E5513" s="304">
        <f>INDEX(Method_calculation!$J$194:$L$217,Output_interface!I5513,Output_interface!H5513)</f>
        <v>0</v>
      </c>
      <c r="G5513" s="1">
        <f>VLOOKUP(A5513+1/48,Interface!$B$118:$D$483,3)</f>
        <v>1</v>
      </c>
      <c r="H5513" s="1">
        <f t="shared" si="484"/>
        <v>1</v>
      </c>
      <c r="I5513" s="1">
        <f t="shared" si="483"/>
        <v>6</v>
      </c>
    </row>
    <row r="5514" spans="1:9" x14ac:dyDescent="0.35">
      <c r="A5514" s="321">
        <f t="shared" si="481"/>
        <v>42233.249999986714</v>
      </c>
      <c r="B5514" s="303"/>
      <c r="C5514" s="303">
        <v>5479</v>
      </c>
      <c r="D5514" s="304">
        <f>INDEX(Method_calculation!$J$161:$L$184,Output_interface!I5514,Output_interface!H5514)</f>
        <v>0</v>
      </c>
      <c r="E5514" s="304">
        <f>INDEX(Method_calculation!$J$194:$L$217,Output_interface!I5514,Output_interface!H5514)</f>
        <v>0</v>
      </c>
      <c r="G5514" s="1">
        <f>VLOOKUP(A5514+1/48,Interface!$B$118:$D$483,3)</f>
        <v>1</v>
      </c>
      <c r="H5514" s="1">
        <f t="shared" si="484"/>
        <v>1</v>
      </c>
      <c r="I5514" s="1">
        <f t="shared" si="483"/>
        <v>7</v>
      </c>
    </row>
    <row r="5515" spans="1:9" x14ac:dyDescent="0.35">
      <c r="A5515" s="321">
        <f t="shared" si="481"/>
        <v>42233.291666653378</v>
      </c>
      <c r="B5515" s="303"/>
      <c r="C5515" s="303">
        <v>5480</v>
      </c>
      <c r="D5515" s="304">
        <f>INDEX(Method_calculation!$J$161:$L$184,Output_interface!I5515,Output_interface!H5515)</f>
        <v>0</v>
      </c>
      <c r="E5515" s="304">
        <f>INDEX(Method_calculation!$J$194:$L$217,Output_interface!I5515,Output_interface!H5515)</f>
        <v>0</v>
      </c>
      <c r="G5515" s="1">
        <f>VLOOKUP(A5515+1/48,Interface!$B$118:$D$483,3)</f>
        <v>1</v>
      </c>
      <c r="H5515" s="1">
        <f t="shared" si="484"/>
        <v>1</v>
      </c>
      <c r="I5515" s="1">
        <f t="shared" si="483"/>
        <v>8</v>
      </c>
    </row>
    <row r="5516" spans="1:9" x14ac:dyDescent="0.35">
      <c r="A5516" s="321">
        <f t="shared" si="481"/>
        <v>42233.333333320043</v>
      </c>
      <c r="B5516" s="303"/>
      <c r="C5516" s="303">
        <v>5481</v>
      </c>
      <c r="D5516" s="304">
        <f>INDEX(Method_calculation!$J$161:$L$184,Output_interface!I5516,Output_interface!H5516)</f>
        <v>0</v>
      </c>
      <c r="E5516" s="304">
        <f>INDEX(Method_calculation!$J$194:$L$217,Output_interface!I5516,Output_interface!H5516)</f>
        <v>0</v>
      </c>
      <c r="G5516" s="1">
        <f>VLOOKUP(A5516+1/48,Interface!$B$118:$D$483,3)</f>
        <v>1</v>
      </c>
      <c r="H5516" s="1">
        <f t="shared" si="484"/>
        <v>1</v>
      </c>
      <c r="I5516" s="1">
        <f t="shared" si="483"/>
        <v>9</v>
      </c>
    </row>
    <row r="5517" spans="1:9" x14ac:dyDescent="0.35">
      <c r="A5517" s="321">
        <f t="shared" si="481"/>
        <v>42233.374999986707</v>
      </c>
      <c r="B5517" s="303"/>
      <c r="C5517" s="303">
        <v>5482</v>
      </c>
      <c r="D5517" s="304">
        <f>INDEX(Method_calculation!$J$161:$L$184,Output_interface!I5517,Output_interface!H5517)</f>
        <v>0</v>
      </c>
      <c r="E5517" s="304">
        <f>INDEX(Method_calculation!$J$194:$L$217,Output_interface!I5517,Output_interface!H5517)</f>
        <v>0</v>
      </c>
      <c r="G5517" s="1">
        <f>VLOOKUP(A5517+1/48,Interface!$B$118:$D$483,3)</f>
        <v>1</v>
      </c>
      <c r="H5517" s="1">
        <f t="shared" si="484"/>
        <v>1</v>
      </c>
      <c r="I5517" s="1">
        <f t="shared" si="483"/>
        <v>10</v>
      </c>
    </row>
    <row r="5518" spans="1:9" x14ac:dyDescent="0.35">
      <c r="A5518" s="321">
        <f t="shared" si="481"/>
        <v>42233.416666653371</v>
      </c>
      <c r="B5518" s="303"/>
      <c r="C5518" s="303">
        <v>5483</v>
      </c>
      <c r="D5518" s="304">
        <f>INDEX(Method_calculation!$J$161:$L$184,Output_interface!I5518,Output_interface!H5518)</f>
        <v>0</v>
      </c>
      <c r="E5518" s="304">
        <f>INDEX(Method_calculation!$J$194:$L$217,Output_interface!I5518,Output_interface!H5518)</f>
        <v>0</v>
      </c>
      <c r="G5518" s="1">
        <f>VLOOKUP(A5518+1/48,Interface!$B$118:$D$483,3)</f>
        <v>1</v>
      </c>
      <c r="H5518" s="1">
        <f t="shared" si="484"/>
        <v>1</v>
      </c>
      <c r="I5518" s="1">
        <f t="shared" si="483"/>
        <v>11</v>
      </c>
    </row>
    <row r="5519" spans="1:9" x14ac:dyDescent="0.35">
      <c r="A5519" s="321">
        <f t="shared" si="481"/>
        <v>42233.458333320035</v>
      </c>
      <c r="B5519" s="303"/>
      <c r="C5519" s="303">
        <v>5484</v>
      </c>
      <c r="D5519" s="304">
        <f>INDEX(Method_calculation!$J$161:$L$184,Output_interface!I5519,Output_interface!H5519)</f>
        <v>0</v>
      </c>
      <c r="E5519" s="304">
        <f>INDEX(Method_calculation!$J$194:$L$217,Output_interface!I5519,Output_interface!H5519)</f>
        <v>0</v>
      </c>
      <c r="G5519" s="1">
        <f>VLOOKUP(A5519+1/48,Interface!$B$118:$D$483,3)</f>
        <v>1</v>
      </c>
      <c r="H5519" s="1">
        <f t="shared" si="484"/>
        <v>1</v>
      </c>
      <c r="I5519" s="1">
        <f t="shared" si="483"/>
        <v>12</v>
      </c>
    </row>
    <row r="5520" spans="1:9" x14ac:dyDescent="0.35">
      <c r="A5520" s="321">
        <f t="shared" ref="A5520:A5583" si="487">+A5519+1/24</f>
        <v>42233.4999999867</v>
      </c>
      <c r="B5520" s="303"/>
      <c r="C5520" s="303">
        <v>5485</v>
      </c>
      <c r="D5520" s="304">
        <f>INDEX(Method_calculation!$J$161:$L$184,Output_interface!I5520,Output_interface!H5520)</f>
        <v>0</v>
      </c>
      <c r="E5520" s="304">
        <f>INDEX(Method_calculation!$J$194:$L$217,Output_interface!I5520,Output_interface!H5520)</f>
        <v>0</v>
      </c>
      <c r="G5520" s="1">
        <f>VLOOKUP(A5520+1/48,Interface!$B$118:$D$483,3)</f>
        <v>1</v>
      </c>
      <c r="H5520" s="1">
        <f t="shared" si="484"/>
        <v>1</v>
      </c>
      <c r="I5520" s="1">
        <f t="shared" si="483"/>
        <v>13</v>
      </c>
    </row>
    <row r="5521" spans="1:9" x14ac:dyDescent="0.35">
      <c r="A5521" s="321">
        <f t="shared" si="487"/>
        <v>42233.541666653364</v>
      </c>
      <c r="B5521" s="303"/>
      <c r="C5521" s="303">
        <v>5486</v>
      </c>
      <c r="D5521" s="304">
        <f>INDEX(Method_calculation!$J$161:$L$184,Output_interface!I5521,Output_interface!H5521)</f>
        <v>0</v>
      </c>
      <c r="E5521" s="304">
        <f>INDEX(Method_calculation!$J$194:$L$217,Output_interface!I5521,Output_interface!H5521)</f>
        <v>0</v>
      </c>
      <c r="G5521" s="1">
        <f>VLOOKUP(A5521+1/48,Interface!$B$118:$D$483,3)</f>
        <v>1</v>
      </c>
      <c r="H5521" s="1">
        <f t="shared" si="484"/>
        <v>1</v>
      </c>
      <c r="I5521" s="1">
        <f t="shared" si="483"/>
        <v>14</v>
      </c>
    </row>
    <row r="5522" spans="1:9" x14ac:dyDescent="0.35">
      <c r="A5522" s="321">
        <f t="shared" si="487"/>
        <v>42233.583333320028</v>
      </c>
      <c r="B5522" s="303"/>
      <c r="C5522" s="303">
        <v>5487</v>
      </c>
      <c r="D5522" s="304">
        <f>INDEX(Method_calculation!$J$161:$L$184,Output_interface!I5522,Output_interface!H5522)</f>
        <v>0</v>
      </c>
      <c r="E5522" s="304">
        <f>INDEX(Method_calculation!$J$194:$L$217,Output_interface!I5522,Output_interface!H5522)</f>
        <v>0</v>
      </c>
      <c r="G5522" s="1">
        <f>VLOOKUP(A5522+1/48,Interface!$B$118:$D$483,3)</f>
        <v>1</v>
      </c>
      <c r="H5522" s="1">
        <f t="shared" si="484"/>
        <v>1</v>
      </c>
      <c r="I5522" s="1">
        <f t="shared" si="483"/>
        <v>15</v>
      </c>
    </row>
    <row r="5523" spans="1:9" x14ac:dyDescent="0.35">
      <c r="A5523" s="321">
        <f t="shared" si="487"/>
        <v>42233.624999986692</v>
      </c>
      <c r="B5523" s="303"/>
      <c r="C5523" s="303">
        <v>5488</v>
      </c>
      <c r="D5523" s="304">
        <f>INDEX(Method_calculation!$J$161:$L$184,Output_interface!I5523,Output_interface!H5523)</f>
        <v>0</v>
      </c>
      <c r="E5523" s="304">
        <f>INDEX(Method_calculation!$J$194:$L$217,Output_interface!I5523,Output_interface!H5523)</f>
        <v>0</v>
      </c>
      <c r="G5523" s="1">
        <f>VLOOKUP(A5523+1/48,Interface!$B$118:$D$483,3)</f>
        <v>1</v>
      </c>
      <c r="H5523" s="1">
        <f t="shared" si="484"/>
        <v>1</v>
      </c>
      <c r="I5523" s="1">
        <f t="shared" si="483"/>
        <v>16</v>
      </c>
    </row>
    <row r="5524" spans="1:9" x14ac:dyDescent="0.35">
      <c r="A5524" s="321">
        <f t="shared" si="487"/>
        <v>42233.666666653357</v>
      </c>
      <c r="B5524" s="303"/>
      <c r="C5524" s="303">
        <v>5489</v>
      </c>
      <c r="D5524" s="304">
        <f>INDEX(Method_calculation!$J$161:$L$184,Output_interface!I5524,Output_interface!H5524)</f>
        <v>0</v>
      </c>
      <c r="E5524" s="304">
        <f>INDEX(Method_calculation!$J$194:$L$217,Output_interface!I5524,Output_interface!H5524)</f>
        <v>0</v>
      </c>
      <c r="G5524" s="1">
        <f>VLOOKUP(A5524+1/48,Interface!$B$118:$D$483,3)</f>
        <v>1</v>
      </c>
      <c r="H5524" s="1">
        <f t="shared" si="484"/>
        <v>1</v>
      </c>
      <c r="I5524" s="1">
        <f t="shared" si="483"/>
        <v>17</v>
      </c>
    </row>
    <row r="5525" spans="1:9" x14ac:dyDescent="0.35">
      <c r="A5525" s="321">
        <f t="shared" si="487"/>
        <v>42233.708333320021</v>
      </c>
      <c r="B5525" s="303"/>
      <c r="C5525" s="303">
        <v>5490</v>
      </c>
      <c r="D5525" s="304">
        <f>INDEX(Method_calculation!$J$161:$L$184,Output_interface!I5525,Output_interface!H5525)</f>
        <v>0</v>
      </c>
      <c r="E5525" s="304">
        <f>INDEX(Method_calculation!$J$194:$L$217,Output_interface!I5525,Output_interface!H5525)</f>
        <v>0</v>
      </c>
      <c r="G5525" s="1">
        <f>VLOOKUP(A5525+1/48,Interface!$B$118:$D$483,3)</f>
        <v>1</v>
      </c>
      <c r="H5525" s="1">
        <f t="shared" si="484"/>
        <v>1</v>
      </c>
      <c r="I5525" s="1">
        <f t="shared" si="483"/>
        <v>18</v>
      </c>
    </row>
    <row r="5526" spans="1:9" x14ac:dyDescent="0.35">
      <c r="A5526" s="321">
        <f t="shared" si="487"/>
        <v>42233.749999986685</v>
      </c>
      <c r="B5526" s="303"/>
      <c r="C5526" s="303">
        <v>5491</v>
      </c>
      <c r="D5526" s="304">
        <f>INDEX(Method_calculation!$J$161:$L$184,Output_interface!I5526,Output_interface!H5526)</f>
        <v>0</v>
      </c>
      <c r="E5526" s="304">
        <f>INDEX(Method_calculation!$J$194:$L$217,Output_interface!I5526,Output_interface!H5526)</f>
        <v>0</v>
      </c>
      <c r="G5526" s="1">
        <f>VLOOKUP(A5526+1/48,Interface!$B$118:$D$483,3)</f>
        <v>1</v>
      </c>
      <c r="H5526" s="1">
        <f t="shared" si="484"/>
        <v>1</v>
      </c>
      <c r="I5526" s="1">
        <f t="shared" si="483"/>
        <v>19</v>
      </c>
    </row>
    <row r="5527" spans="1:9" x14ac:dyDescent="0.35">
      <c r="A5527" s="321">
        <f t="shared" si="487"/>
        <v>42233.791666653349</v>
      </c>
      <c r="B5527" s="303"/>
      <c r="C5527" s="303">
        <v>5492</v>
      </c>
      <c r="D5527" s="304">
        <f>INDEX(Method_calculation!$J$161:$L$184,Output_interface!I5527,Output_interface!H5527)</f>
        <v>0</v>
      </c>
      <c r="E5527" s="304">
        <f>INDEX(Method_calculation!$J$194:$L$217,Output_interface!I5527,Output_interface!H5527)</f>
        <v>0</v>
      </c>
      <c r="G5527" s="1">
        <f>VLOOKUP(A5527+1/48,Interface!$B$118:$D$483,3)</f>
        <v>1</v>
      </c>
      <c r="H5527" s="1">
        <f t="shared" si="484"/>
        <v>1</v>
      </c>
      <c r="I5527" s="1">
        <f t="shared" si="483"/>
        <v>20</v>
      </c>
    </row>
    <row r="5528" spans="1:9" x14ac:dyDescent="0.35">
      <c r="A5528" s="321">
        <f t="shared" si="487"/>
        <v>42233.833333320013</v>
      </c>
      <c r="B5528" s="303"/>
      <c r="C5528" s="303">
        <v>5493</v>
      </c>
      <c r="D5528" s="304">
        <f>INDEX(Method_calculation!$J$161:$L$184,Output_interface!I5528,Output_interface!H5528)</f>
        <v>0</v>
      </c>
      <c r="E5528" s="304">
        <f>INDEX(Method_calculation!$J$194:$L$217,Output_interface!I5528,Output_interface!H5528)</f>
        <v>0</v>
      </c>
      <c r="G5528" s="1">
        <f>VLOOKUP(A5528+1/48,Interface!$B$118:$D$483,3)</f>
        <v>1</v>
      </c>
      <c r="H5528" s="1">
        <f t="shared" si="484"/>
        <v>1</v>
      </c>
      <c r="I5528" s="1">
        <f t="shared" si="483"/>
        <v>21</v>
      </c>
    </row>
    <row r="5529" spans="1:9" x14ac:dyDescent="0.35">
      <c r="A5529" s="321">
        <f t="shared" si="487"/>
        <v>42233.874999986678</v>
      </c>
      <c r="B5529" s="303"/>
      <c r="C5529" s="303">
        <v>5494</v>
      </c>
      <c r="D5529" s="304">
        <f>INDEX(Method_calculation!$J$161:$L$184,Output_interface!I5529,Output_interface!H5529)</f>
        <v>0</v>
      </c>
      <c r="E5529" s="304">
        <f>INDEX(Method_calculation!$J$194:$L$217,Output_interface!I5529,Output_interface!H5529)</f>
        <v>0</v>
      </c>
      <c r="G5529" s="1">
        <f>VLOOKUP(A5529+1/48,Interface!$B$118:$D$483,3)</f>
        <v>1</v>
      </c>
      <c r="H5529" s="1">
        <f t="shared" si="484"/>
        <v>1</v>
      </c>
      <c r="I5529" s="1">
        <f t="shared" si="483"/>
        <v>22</v>
      </c>
    </row>
    <row r="5530" spans="1:9" x14ac:dyDescent="0.35">
      <c r="A5530" s="321">
        <f t="shared" si="487"/>
        <v>42233.916666653342</v>
      </c>
      <c r="B5530" s="303"/>
      <c r="C5530" s="303">
        <v>5495</v>
      </c>
      <c r="D5530" s="304">
        <f>INDEX(Method_calculation!$J$161:$L$184,Output_interface!I5530,Output_interface!H5530)</f>
        <v>0</v>
      </c>
      <c r="E5530" s="304">
        <f>INDEX(Method_calculation!$J$194:$L$217,Output_interface!I5530,Output_interface!H5530)</f>
        <v>0</v>
      </c>
      <c r="G5530" s="1">
        <f>VLOOKUP(A5530+1/48,Interface!$B$118:$D$483,3)</f>
        <v>1</v>
      </c>
      <c r="H5530" s="1">
        <f t="shared" si="484"/>
        <v>1</v>
      </c>
      <c r="I5530" s="1">
        <f t="shared" si="483"/>
        <v>23</v>
      </c>
    </row>
    <row r="5531" spans="1:9" x14ac:dyDescent="0.35">
      <c r="A5531" s="322">
        <f t="shared" si="487"/>
        <v>42233.958333320006</v>
      </c>
      <c r="B5531" s="306"/>
      <c r="C5531" s="306">
        <v>5496</v>
      </c>
      <c r="D5531" s="307">
        <f>INDEX(Method_calculation!$J$161:$L$184,Output_interface!I5531,Output_interface!H5531)</f>
        <v>0</v>
      </c>
      <c r="E5531" s="307">
        <f>INDEX(Method_calculation!$J$194:$L$217,Output_interface!I5531,Output_interface!H5531)</f>
        <v>0</v>
      </c>
      <c r="G5531" s="1">
        <f>VLOOKUP(A5531+1/48,Interface!$B$118:$D$483,3)</f>
        <v>1</v>
      </c>
      <c r="H5531" s="1">
        <f t="shared" si="484"/>
        <v>1</v>
      </c>
      <c r="I5531" s="1">
        <f t="shared" si="483"/>
        <v>24</v>
      </c>
    </row>
    <row r="5532" spans="1:9" x14ac:dyDescent="0.35">
      <c r="A5532" s="299">
        <f t="shared" si="487"/>
        <v>42233.99999998667</v>
      </c>
      <c r="B5532" s="300" t="str">
        <f t="shared" ref="B5532" si="488">INDEX($H$27:$H$29,H5532)</f>
        <v>Workday</v>
      </c>
      <c r="C5532" s="300">
        <v>5497</v>
      </c>
      <c r="D5532" s="301">
        <f>INDEX(Method_calculation!$J$161:$L$184,Output_interface!I5532,Output_interface!H5532)</f>
        <v>0</v>
      </c>
      <c r="E5532" s="301">
        <f>INDEX(Method_calculation!$J$194:$L$217,Output_interface!I5532,Output_interface!H5532)</f>
        <v>0</v>
      </c>
      <c r="G5532" s="1">
        <f>VLOOKUP(A5532+1/48,Interface!$B$118:$D$483,3)</f>
        <v>2</v>
      </c>
      <c r="H5532" s="1">
        <f t="shared" si="484"/>
        <v>1</v>
      </c>
      <c r="I5532" s="1">
        <f t="shared" si="483"/>
        <v>1</v>
      </c>
    </row>
    <row r="5533" spans="1:9" x14ac:dyDescent="0.35">
      <c r="A5533" s="321">
        <f t="shared" si="487"/>
        <v>42234.041666653335</v>
      </c>
      <c r="B5533" s="303"/>
      <c r="C5533" s="303">
        <v>5498</v>
      </c>
      <c r="D5533" s="304">
        <f>INDEX(Method_calculation!$J$161:$L$184,Output_interface!I5533,Output_interface!H5533)</f>
        <v>0</v>
      </c>
      <c r="E5533" s="304">
        <f>INDEX(Method_calculation!$J$194:$L$217,Output_interface!I5533,Output_interface!H5533)</f>
        <v>0</v>
      </c>
      <c r="G5533" s="1">
        <f>VLOOKUP(A5533+1/48,Interface!$B$118:$D$483,3)</f>
        <v>2</v>
      </c>
      <c r="H5533" s="1">
        <f t="shared" si="484"/>
        <v>1</v>
      </c>
      <c r="I5533" s="1">
        <f t="shared" si="483"/>
        <v>2</v>
      </c>
    </row>
    <row r="5534" spans="1:9" x14ac:dyDescent="0.35">
      <c r="A5534" s="321">
        <f t="shared" si="487"/>
        <v>42234.083333319999</v>
      </c>
      <c r="B5534" s="303"/>
      <c r="C5534" s="303">
        <v>5499</v>
      </c>
      <c r="D5534" s="304">
        <f>INDEX(Method_calculation!$J$161:$L$184,Output_interface!I5534,Output_interface!H5534)</f>
        <v>0</v>
      </c>
      <c r="E5534" s="304">
        <f>INDEX(Method_calculation!$J$194:$L$217,Output_interface!I5534,Output_interface!H5534)</f>
        <v>0</v>
      </c>
      <c r="G5534" s="1">
        <f>VLOOKUP(A5534+1/48,Interface!$B$118:$D$483,3)</f>
        <v>2</v>
      </c>
      <c r="H5534" s="1">
        <f t="shared" si="484"/>
        <v>1</v>
      </c>
      <c r="I5534" s="1">
        <f t="shared" si="483"/>
        <v>3</v>
      </c>
    </row>
    <row r="5535" spans="1:9" x14ac:dyDescent="0.35">
      <c r="A5535" s="321">
        <f t="shared" si="487"/>
        <v>42234.124999986663</v>
      </c>
      <c r="B5535" s="303"/>
      <c r="C5535" s="303">
        <v>5500</v>
      </c>
      <c r="D5535" s="304">
        <f>INDEX(Method_calculation!$J$161:$L$184,Output_interface!I5535,Output_interface!H5535)</f>
        <v>0</v>
      </c>
      <c r="E5535" s="304">
        <f>INDEX(Method_calculation!$J$194:$L$217,Output_interface!I5535,Output_interface!H5535)</f>
        <v>0</v>
      </c>
      <c r="G5535" s="1">
        <f>VLOOKUP(A5535+1/48,Interface!$B$118:$D$483,3)</f>
        <v>2</v>
      </c>
      <c r="H5535" s="1">
        <f t="shared" si="484"/>
        <v>1</v>
      </c>
      <c r="I5535" s="1">
        <f t="shared" si="483"/>
        <v>4</v>
      </c>
    </row>
    <row r="5536" spans="1:9" x14ac:dyDescent="0.35">
      <c r="A5536" s="321">
        <f t="shared" si="487"/>
        <v>42234.166666653327</v>
      </c>
      <c r="B5536" s="303"/>
      <c r="C5536" s="303">
        <v>5501</v>
      </c>
      <c r="D5536" s="304">
        <f>INDEX(Method_calculation!$J$161:$L$184,Output_interface!I5536,Output_interface!H5536)</f>
        <v>0</v>
      </c>
      <c r="E5536" s="304">
        <f>INDEX(Method_calculation!$J$194:$L$217,Output_interface!I5536,Output_interface!H5536)</f>
        <v>0</v>
      </c>
      <c r="G5536" s="1">
        <f>VLOOKUP(A5536+1/48,Interface!$B$118:$D$483,3)</f>
        <v>2</v>
      </c>
      <c r="H5536" s="1">
        <f t="shared" si="484"/>
        <v>1</v>
      </c>
      <c r="I5536" s="1">
        <f t="shared" si="483"/>
        <v>5</v>
      </c>
    </row>
    <row r="5537" spans="1:9" x14ac:dyDescent="0.35">
      <c r="A5537" s="321">
        <f t="shared" si="487"/>
        <v>42234.208333319992</v>
      </c>
      <c r="B5537" s="303"/>
      <c r="C5537" s="303">
        <v>5502</v>
      </c>
      <c r="D5537" s="304">
        <f>INDEX(Method_calculation!$J$161:$L$184,Output_interface!I5537,Output_interface!H5537)</f>
        <v>0</v>
      </c>
      <c r="E5537" s="304">
        <f>INDEX(Method_calculation!$J$194:$L$217,Output_interface!I5537,Output_interface!H5537)</f>
        <v>0</v>
      </c>
      <c r="G5537" s="1">
        <f>VLOOKUP(A5537+1/48,Interface!$B$118:$D$483,3)</f>
        <v>2</v>
      </c>
      <c r="H5537" s="1">
        <f t="shared" si="484"/>
        <v>1</v>
      </c>
      <c r="I5537" s="1">
        <f t="shared" si="483"/>
        <v>6</v>
      </c>
    </row>
    <row r="5538" spans="1:9" x14ac:dyDescent="0.35">
      <c r="A5538" s="321">
        <f t="shared" si="487"/>
        <v>42234.249999986656</v>
      </c>
      <c r="B5538" s="303"/>
      <c r="C5538" s="303">
        <v>5503</v>
      </c>
      <c r="D5538" s="304">
        <f>INDEX(Method_calculation!$J$161:$L$184,Output_interface!I5538,Output_interface!H5538)</f>
        <v>0</v>
      </c>
      <c r="E5538" s="304">
        <f>INDEX(Method_calculation!$J$194:$L$217,Output_interface!I5538,Output_interface!H5538)</f>
        <v>0</v>
      </c>
      <c r="G5538" s="1">
        <f>VLOOKUP(A5538+1/48,Interface!$B$118:$D$483,3)</f>
        <v>2</v>
      </c>
      <c r="H5538" s="1">
        <f t="shared" si="484"/>
        <v>1</v>
      </c>
      <c r="I5538" s="1">
        <f t="shared" si="483"/>
        <v>7</v>
      </c>
    </row>
    <row r="5539" spans="1:9" x14ac:dyDescent="0.35">
      <c r="A5539" s="321">
        <f t="shared" si="487"/>
        <v>42234.29166665332</v>
      </c>
      <c r="B5539" s="303"/>
      <c r="C5539" s="303">
        <v>5504</v>
      </c>
      <c r="D5539" s="304">
        <f>INDEX(Method_calculation!$J$161:$L$184,Output_interface!I5539,Output_interface!H5539)</f>
        <v>0</v>
      </c>
      <c r="E5539" s="304">
        <f>INDEX(Method_calculation!$J$194:$L$217,Output_interface!I5539,Output_interface!H5539)</f>
        <v>0</v>
      </c>
      <c r="G5539" s="1">
        <f>VLOOKUP(A5539+1/48,Interface!$B$118:$D$483,3)</f>
        <v>2</v>
      </c>
      <c r="H5539" s="1">
        <f t="shared" si="484"/>
        <v>1</v>
      </c>
      <c r="I5539" s="1">
        <f t="shared" si="483"/>
        <v>8</v>
      </c>
    </row>
    <row r="5540" spans="1:9" x14ac:dyDescent="0.35">
      <c r="A5540" s="321">
        <f t="shared" si="487"/>
        <v>42234.333333319984</v>
      </c>
      <c r="B5540" s="303"/>
      <c r="C5540" s="303">
        <v>5505</v>
      </c>
      <c r="D5540" s="304">
        <f>INDEX(Method_calculation!$J$161:$L$184,Output_interface!I5540,Output_interface!H5540)</f>
        <v>0</v>
      </c>
      <c r="E5540" s="304">
        <f>INDEX(Method_calculation!$J$194:$L$217,Output_interface!I5540,Output_interface!H5540)</f>
        <v>0</v>
      </c>
      <c r="G5540" s="1">
        <f>VLOOKUP(A5540+1/48,Interface!$B$118:$D$483,3)</f>
        <v>2</v>
      </c>
      <c r="H5540" s="1">
        <f t="shared" si="484"/>
        <v>1</v>
      </c>
      <c r="I5540" s="1">
        <f t="shared" ref="I5540:I5603" si="489">MOD(C5540-1,24)+1</f>
        <v>9</v>
      </c>
    </row>
    <row r="5541" spans="1:9" x14ac:dyDescent="0.35">
      <c r="A5541" s="321">
        <f t="shared" si="487"/>
        <v>42234.374999986649</v>
      </c>
      <c r="B5541" s="303"/>
      <c r="C5541" s="303">
        <v>5506</v>
      </c>
      <c r="D5541" s="304">
        <f>INDEX(Method_calculation!$J$161:$L$184,Output_interface!I5541,Output_interface!H5541)</f>
        <v>0</v>
      </c>
      <c r="E5541" s="304">
        <f>INDEX(Method_calculation!$J$194:$L$217,Output_interface!I5541,Output_interface!H5541)</f>
        <v>0</v>
      </c>
      <c r="G5541" s="1">
        <f>VLOOKUP(A5541+1/48,Interface!$B$118:$D$483,3)</f>
        <v>2</v>
      </c>
      <c r="H5541" s="1">
        <f t="shared" ref="H5541:H5604" si="490">IF(G5541=7,3,IF(G5541=6,2,1))</f>
        <v>1</v>
      </c>
      <c r="I5541" s="1">
        <f t="shared" si="489"/>
        <v>10</v>
      </c>
    </row>
    <row r="5542" spans="1:9" x14ac:dyDescent="0.35">
      <c r="A5542" s="321">
        <f t="shared" si="487"/>
        <v>42234.416666653313</v>
      </c>
      <c r="B5542" s="303"/>
      <c r="C5542" s="303">
        <v>5507</v>
      </c>
      <c r="D5542" s="304">
        <f>INDEX(Method_calculation!$J$161:$L$184,Output_interface!I5542,Output_interface!H5542)</f>
        <v>0</v>
      </c>
      <c r="E5542" s="304">
        <f>INDEX(Method_calculation!$J$194:$L$217,Output_interface!I5542,Output_interface!H5542)</f>
        <v>0</v>
      </c>
      <c r="G5542" s="1">
        <f>VLOOKUP(A5542+1/48,Interface!$B$118:$D$483,3)</f>
        <v>2</v>
      </c>
      <c r="H5542" s="1">
        <f t="shared" si="490"/>
        <v>1</v>
      </c>
      <c r="I5542" s="1">
        <f t="shared" si="489"/>
        <v>11</v>
      </c>
    </row>
    <row r="5543" spans="1:9" x14ac:dyDescent="0.35">
      <c r="A5543" s="321">
        <f t="shared" si="487"/>
        <v>42234.458333319977</v>
      </c>
      <c r="B5543" s="303"/>
      <c r="C5543" s="303">
        <v>5508</v>
      </c>
      <c r="D5543" s="304">
        <f>INDEX(Method_calculation!$J$161:$L$184,Output_interface!I5543,Output_interface!H5543)</f>
        <v>0</v>
      </c>
      <c r="E5543" s="304">
        <f>INDEX(Method_calculation!$J$194:$L$217,Output_interface!I5543,Output_interface!H5543)</f>
        <v>0</v>
      </c>
      <c r="G5543" s="1">
        <f>VLOOKUP(A5543+1/48,Interface!$B$118:$D$483,3)</f>
        <v>2</v>
      </c>
      <c r="H5543" s="1">
        <f t="shared" si="490"/>
        <v>1</v>
      </c>
      <c r="I5543" s="1">
        <f t="shared" si="489"/>
        <v>12</v>
      </c>
    </row>
    <row r="5544" spans="1:9" x14ac:dyDescent="0.35">
      <c r="A5544" s="321">
        <f t="shared" si="487"/>
        <v>42234.499999986641</v>
      </c>
      <c r="B5544" s="303"/>
      <c r="C5544" s="303">
        <v>5509</v>
      </c>
      <c r="D5544" s="304">
        <f>INDEX(Method_calculation!$J$161:$L$184,Output_interface!I5544,Output_interface!H5544)</f>
        <v>0</v>
      </c>
      <c r="E5544" s="304">
        <f>INDEX(Method_calculation!$J$194:$L$217,Output_interface!I5544,Output_interface!H5544)</f>
        <v>0</v>
      </c>
      <c r="G5544" s="1">
        <f>VLOOKUP(A5544+1/48,Interface!$B$118:$D$483,3)</f>
        <v>2</v>
      </c>
      <c r="H5544" s="1">
        <f t="shared" si="490"/>
        <v>1</v>
      </c>
      <c r="I5544" s="1">
        <f t="shared" si="489"/>
        <v>13</v>
      </c>
    </row>
    <row r="5545" spans="1:9" x14ac:dyDescent="0.35">
      <c r="A5545" s="321">
        <f t="shared" si="487"/>
        <v>42234.541666653306</v>
      </c>
      <c r="B5545" s="303"/>
      <c r="C5545" s="303">
        <v>5510</v>
      </c>
      <c r="D5545" s="304">
        <f>INDEX(Method_calculation!$J$161:$L$184,Output_interface!I5545,Output_interface!H5545)</f>
        <v>0</v>
      </c>
      <c r="E5545" s="304">
        <f>INDEX(Method_calculation!$J$194:$L$217,Output_interface!I5545,Output_interface!H5545)</f>
        <v>0</v>
      </c>
      <c r="G5545" s="1">
        <f>VLOOKUP(A5545+1/48,Interface!$B$118:$D$483,3)</f>
        <v>2</v>
      </c>
      <c r="H5545" s="1">
        <f t="shared" si="490"/>
        <v>1</v>
      </c>
      <c r="I5545" s="1">
        <f t="shared" si="489"/>
        <v>14</v>
      </c>
    </row>
    <row r="5546" spans="1:9" x14ac:dyDescent="0.35">
      <c r="A5546" s="321">
        <f t="shared" si="487"/>
        <v>42234.58333331997</v>
      </c>
      <c r="B5546" s="303"/>
      <c r="C5546" s="303">
        <v>5511</v>
      </c>
      <c r="D5546" s="304">
        <f>INDEX(Method_calculation!$J$161:$L$184,Output_interface!I5546,Output_interface!H5546)</f>
        <v>0</v>
      </c>
      <c r="E5546" s="304">
        <f>INDEX(Method_calculation!$J$194:$L$217,Output_interface!I5546,Output_interface!H5546)</f>
        <v>0</v>
      </c>
      <c r="G5546" s="1">
        <f>VLOOKUP(A5546+1/48,Interface!$B$118:$D$483,3)</f>
        <v>2</v>
      </c>
      <c r="H5546" s="1">
        <f t="shared" si="490"/>
        <v>1</v>
      </c>
      <c r="I5546" s="1">
        <f t="shared" si="489"/>
        <v>15</v>
      </c>
    </row>
    <row r="5547" spans="1:9" x14ac:dyDescent="0.35">
      <c r="A5547" s="321">
        <f t="shared" si="487"/>
        <v>42234.624999986634</v>
      </c>
      <c r="B5547" s="303"/>
      <c r="C5547" s="303">
        <v>5512</v>
      </c>
      <c r="D5547" s="304">
        <f>INDEX(Method_calculation!$J$161:$L$184,Output_interface!I5547,Output_interface!H5547)</f>
        <v>0</v>
      </c>
      <c r="E5547" s="304">
        <f>INDEX(Method_calculation!$J$194:$L$217,Output_interface!I5547,Output_interface!H5547)</f>
        <v>0</v>
      </c>
      <c r="G5547" s="1">
        <f>VLOOKUP(A5547+1/48,Interface!$B$118:$D$483,3)</f>
        <v>2</v>
      </c>
      <c r="H5547" s="1">
        <f t="shared" si="490"/>
        <v>1</v>
      </c>
      <c r="I5547" s="1">
        <f t="shared" si="489"/>
        <v>16</v>
      </c>
    </row>
    <row r="5548" spans="1:9" x14ac:dyDescent="0.35">
      <c r="A5548" s="321">
        <f t="shared" si="487"/>
        <v>42234.666666653298</v>
      </c>
      <c r="B5548" s="303"/>
      <c r="C5548" s="303">
        <v>5513</v>
      </c>
      <c r="D5548" s="304">
        <f>INDEX(Method_calculation!$J$161:$L$184,Output_interface!I5548,Output_interface!H5548)</f>
        <v>0</v>
      </c>
      <c r="E5548" s="304">
        <f>INDEX(Method_calculation!$J$194:$L$217,Output_interface!I5548,Output_interface!H5548)</f>
        <v>0</v>
      </c>
      <c r="G5548" s="1">
        <f>VLOOKUP(A5548+1/48,Interface!$B$118:$D$483,3)</f>
        <v>2</v>
      </c>
      <c r="H5548" s="1">
        <f t="shared" si="490"/>
        <v>1</v>
      </c>
      <c r="I5548" s="1">
        <f t="shared" si="489"/>
        <v>17</v>
      </c>
    </row>
    <row r="5549" spans="1:9" x14ac:dyDescent="0.35">
      <c r="A5549" s="321">
        <f t="shared" si="487"/>
        <v>42234.708333319963</v>
      </c>
      <c r="B5549" s="303"/>
      <c r="C5549" s="303">
        <v>5514</v>
      </c>
      <c r="D5549" s="304">
        <f>INDEX(Method_calculation!$J$161:$L$184,Output_interface!I5549,Output_interface!H5549)</f>
        <v>0</v>
      </c>
      <c r="E5549" s="304">
        <f>INDEX(Method_calculation!$J$194:$L$217,Output_interface!I5549,Output_interface!H5549)</f>
        <v>0</v>
      </c>
      <c r="G5549" s="1">
        <f>VLOOKUP(A5549+1/48,Interface!$B$118:$D$483,3)</f>
        <v>2</v>
      </c>
      <c r="H5549" s="1">
        <f t="shared" si="490"/>
        <v>1</v>
      </c>
      <c r="I5549" s="1">
        <f t="shared" si="489"/>
        <v>18</v>
      </c>
    </row>
    <row r="5550" spans="1:9" x14ac:dyDescent="0.35">
      <c r="A5550" s="321">
        <f t="shared" si="487"/>
        <v>42234.749999986627</v>
      </c>
      <c r="B5550" s="303"/>
      <c r="C5550" s="303">
        <v>5515</v>
      </c>
      <c r="D5550" s="304">
        <f>INDEX(Method_calculation!$J$161:$L$184,Output_interface!I5550,Output_interface!H5550)</f>
        <v>0</v>
      </c>
      <c r="E5550" s="304">
        <f>INDEX(Method_calculation!$J$194:$L$217,Output_interface!I5550,Output_interface!H5550)</f>
        <v>0</v>
      </c>
      <c r="G5550" s="1">
        <f>VLOOKUP(A5550+1/48,Interface!$B$118:$D$483,3)</f>
        <v>2</v>
      </c>
      <c r="H5550" s="1">
        <f t="shared" si="490"/>
        <v>1</v>
      </c>
      <c r="I5550" s="1">
        <f t="shared" si="489"/>
        <v>19</v>
      </c>
    </row>
    <row r="5551" spans="1:9" x14ac:dyDescent="0.35">
      <c r="A5551" s="321">
        <f t="shared" si="487"/>
        <v>42234.791666653291</v>
      </c>
      <c r="B5551" s="303"/>
      <c r="C5551" s="303">
        <v>5516</v>
      </c>
      <c r="D5551" s="304">
        <f>INDEX(Method_calculation!$J$161:$L$184,Output_interface!I5551,Output_interface!H5551)</f>
        <v>0</v>
      </c>
      <c r="E5551" s="304">
        <f>INDEX(Method_calculation!$J$194:$L$217,Output_interface!I5551,Output_interface!H5551)</f>
        <v>0</v>
      </c>
      <c r="G5551" s="1">
        <f>VLOOKUP(A5551+1/48,Interface!$B$118:$D$483,3)</f>
        <v>2</v>
      </c>
      <c r="H5551" s="1">
        <f t="shared" si="490"/>
        <v>1</v>
      </c>
      <c r="I5551" s="1">
        <f t="shared" si="489"/>
        <v>20</v>
      </c>
    </row>
    <row r="5552" spans="1:9" x14ac:dyDescent="0.35">
      <c r="A5552" s="321">
        <f t="shared" si="487"/>
        <v>42234.833333319955</v>
      </c>
      <c r="B5552" s="303"/>
      <c r="C5552" s="303">
        <v>5517</v>
      </c>
      <c r="D5552" s="304">
        <f>INDEX(Method_calculation!$J$161:$L$184,Output_interface!I5552,Output_interface!H5552)</f>
        <v>0</v>
      </c>
      <c r="E5552" s="304">
        <f>INDEX(Method_calculation!$J$194:$L$217,Output_interface!I5552,Output_interface!H5552)</f>
        <v>0</v>
      </c>
      <c r="G5552" s="1">
        <f>VLOOKUP(A5552+1/48,Interface!$B$118:$D$483,3)</f>
        <v>2</v>
      </c>
      <c r="H5552" s="1">
        <f t="shared" si="490"/>
        <v>1</v>
      </c>
      <c r="I5552" s="1">
        <f t="shared" si="489"/>
        <v>21</v>
      </c>
    </row>
    <row r="5553" spans="1:9" x14ac:dyDescent="0.35">
      <c r="A5553" s="321">
        <f t="shared" si="487"/>
        <v>42234.87499998662</v>
      </c>
      <c r="B5553" s="303"/>
      <c r="C5553" s="303">
        <v>5518</v>
      </c>
      <c r="D5553" s="304">
        <f>INDEX(Method_calculation!$J$161:$L$184,Output_interface!I5553,Output_interface!H5553)</f>
        <v>0</v>
      </c>
      <c r="E5553" s="304">
        <f>INDEX(Method_calculation!$J$194:$L$217,Output_interface!I5553,Output_interface!H5553)</f>
        <v>0</v>
      </c>
      <c r="G5553" s="1">
        <f>VLOOKUP(A5553+1/48,Interface!$B$118:$D$483,3)</f>
        <v>2</v>
      </c>
      <c r="H5553" s="1">
        <f t="shared" si="490"/>
        <v>1</v>
      </c>
      <c r="I5553" s="1">
        <f t="shared" si="489"/>
        <v>22</v>
      </c>
    </row>
    <row r="5554" spans="1:9" x14ac:dyDescent="0.35">
      <c r="A5554" s="321">
        <f t="shared" si="487"/>
        <v>42234.916666653284</v>
      </c>
      <c r="B5554" s="303"/>
      <c r="C5554" s="303">
        <v>5519</v>
      </c>
      <c r="D5554" s="304">
        <f>INDEX(Method_calculation!$J$161:$L$184,Output_interface!I5554,Output_interface!H5554)</f>
        <v>0</v>
      </c>
      <c r="E5554" s="304">
        <f>INDEX(Method_calculation!$J$194:$L$217,Output_interface!I5554,Output_interface!H5554)</f>
        <v>0</v>
      </c>
      <c r="G5554" s="1">
        <f>VLOOKUP(A5554+1/48,Interface!$B$118:$D$483,3)</f>
        <v>2</v>
      </c>
      <c r="H5554" s="1">
        <f t="shared" si="490"/>
        <v>1</v>
      </c>
      <c r="I5554" s="1">
        <f t="shared" si="489"/>
        <v>23</v>
      </c>
    </row>
    <row r="5555" spans="1:9" x14ac:dyDescent="0.35">
      <c r="A5555" s="322">
        <f t="shared" si="487"/>
        <v>42234.958333319948</v>
      </c>
      <c r="B5555" s="306"/>
      <c r="C5555" s="306">
        <v>5520</v>
      </c>
      <c r="D5555" s="307">
        <f>INDEX(Method_calculation!$J$161:$L$184,Output_interface!I5555,Output_interface!H5555)</f>
        <v>0</v>
      </c>
      <c r="E5555" s="307">
        <f>INDEX(Method_calculation!$J$194:$L$217,Output_interface!I5555,Output_interface!H5555)</f>
        <v>0</v>
      </c>
      <c r="G5555" s="1">
        <f>VLOOKUP(A5555+1/48,Interface!$B$118:$D$483,3)</f>
        <v>2</v>
      </c>
      <c r="H5555" s="1">
        <f t="shared" si="490"/>
        <v>1</v>
      </c>
      <c r="I5555" s="1">
        <f t="shared" si="489"/>
        <v>24</v>
      </c>
    </row>
    <row r="5556" spans="1:9" x14ac:dyDescent="0.35">
      <c r="A5556" s="299">
        <f t="shared" si="487"/>
        <v>42234.999999986612</v>
      </c>
      <c r="B5556" s="300" t="str">
        <f t="shared" ref="B5556" si="491">INDEX($H$27:$H$29,H5556)</f>
        <v>Workday</v>
      </c>
      <c r="C5556" s="300">
        <v>5521</v>
      </c>
      <c r="D5556" s="301">
        <f>INDEX(Method_calculation!$J$161:$L$184,Output_interface!I5556,Output_interface!H5556)</f>
        <v>0</v>
      </c>
      <c r="E5556" s="301">
        <f>INDEX(Method_calculation!$J$194:$L$217,Output_interface!I5556,Output_interface!H5556)</f>
        <v>0</v>
      </c>
      <c r="G5556" s="1">
        <f>VLOOKUP(A5556+1/48,Interface!$B$118:$D$483,3)</f>
        <v>3</v>
      </c>
      <c r="H5556" s="1">
        <f t="shared" si="490"/>
        <v>1</v>
      </c>
      <c r="I5556" s="1">
        <f t="shared" si="489"/>
        <v>1</v>
      </c>
    </row>
    <row r="5557" spans="1:9" x14ac:dyDescent="0.35">
      <c r="A5557" s="321">
        <f t="shared" si="487"/>
        <v>42235.041666653276</v>
      </c>
      <c r="B5557" s="303"/>
      <c r="C5557" s="303">
        <v>5522</v>
      </c>
      <c r="D5557" s="304">
        <f>INDEX(Method_calculation!$J$161:$L$184,Output_interface!I5557,Output_interface!H5557)</f>
        <v>0</v>
      </c>
      <c r="E5557" s="304">
        <f>INDEX(Method_calculation!$J$194:$L$217,Output_interface!I5557,Output_interface!H5557)</f>
        <v>0</v>
      </c>
      <c r="G5557" s="1">
        <f>VLOOKUP(A5557+1/48,Interface!$B$118:$D$483,3)</f>
        <v>3</v>
      </c>
      <c r="H5557" s="1">
        <f t="shared" si="490"/>
        <v>1</v>
      </c>
      <c r="I5557" s="1">
        <f t="shared" si="489"/>
        <v>2</v>
      </c>
    </row>
    <row r="5558" spans="1:9" x14ac:dyDescent="0.35">
      <c r="A5558" s="321">
        <f t="shared" si="487"/>
        <v>42235.083333319941</v>
      </c>
      <c r="B5558" s="303"/>
      <c r="C5558" s="303">
        <v>5523</v>
      </c>
      <c r="D5558" s="304">
        <f>INDEX(Method_calculation!$J$161:$L$184,Output_interface!I5558,Output_interface!H5558)</f>
        <v>0</v>
      </c>
      <c r="E5558" s="304">
        <f>INDEX(Method_calculation!$J$194:$L$217,Output_interface!I5558,Output_interface!H5558)</f>
        <v>0</v>
      </c>
      <c r="G5558" s="1">
        <f>VLOOKUP(A5558+1/48,Interface!$B$118:$D$483,3)</f>
        <v>3</v>
      </c>
      <c r="H5558" s="1">
        <f t="shared" si="490"/>
        <v>1</v>
      </c>
      <c r="I5558" s="1">
        <f t="shared" si="489"/>
        <v>3</v>
      </c>
    </row>
    <row r="5559" spans="1:9" x14ac:dyDescent="0.35">
      <c r="A5559" s="321">
        <f t="shared" si="487"/>
        <v>42235.124999986605</v>
      </c>
      <c r="B5559" s="303"/>
      <c r="C5559" s="303">
        <v>5524</v>
      </c>
      <c r="D5559" s="304">
        <f>INDEX(Method_calculation!$J$161:$L$184,Output_interface!I5559,Output_interface!H5559)</f>
        <v>0</v>
      </c>
      <c r="E5559" s="304">
        <f>INDEX(Method_calculation!$J$194:$L$217,Output_interface!I5559,Output_interface!H5559)</f>
        <v>0</v>
      </c>
      <c r="G5559" s="1">
        <f>VLOOKUP(A5559+1/48,Interface!$B$118:$D$483,3)</f>
        <v>3</v>
      </c>
      <c r="H5559" s="1">
        <f t="shared" si="490"/>
        <v>1</v>
      </c>
      <c r="I5559" s="1">
        <f t="shared" si="489"/>
        <v>4</v>
      </c>
    </row>
    <row r="5560" spans="1:9" x14ac:dyDescent="0.35">
      <c r="A5560" s="321">
        <f t="shared" si="487"/>
        <v>42235.166666653269</v>
      </c>
      <c r="B5560" s="303"/>
      <c r="C5560" s="303">
        <v>5525</v>
      </c>
      <c r="D5560" s="304">
        <f>INDEX(Method_calculation!$J$161:$L$184,Output_interface!I5560,Output_interface!H5560)</f>
        <v>0</v>
      </c>
      <c r="E5560" s="304">
        <f>INDEX(Method_calculation!$J$194:$L$217,Output_interface!I5560,Output_interface!H5560)</f>
        <v>0</v>
      </c>
      <c r="G5560" s="1">
        <f>VLOOKUP(A5560+1/48,Interface!$B$118:$D$483,3)</f>
        <v>3</v>
      </c>
      <c r="H5560" s="1">
        <f t="shared" si="490"/>
        <v>1</v>
      </c>
      <c r="I5560" s="1">
        <f t="shared" si="489"/>
        <v>5</v>
      </c>
    </row>
    <row r="5561" spans="1:9" x14ac:dyDescent="0.35">
      <c r="A5561" s="321">
        <f t="shared" si="487"/>
        <v>42235.208333319933</v>
      </c>
      <c r="B5561" s="303"/>
      <c r="C5561" s="303">
        <v>5526</v>
      </c>
      <c r="D5561" s="304">
        <f>INDEX(Method_calculation!$J$161:$L$184,Output_interface!I5561,Output_interface!H5561)</f>
        <v>0</v>
      </c>
      <c r="E5561" s="304">
        <f>INDEX(Method_calculation!$J$194:$L$217,Output_interface!I5561,Output_interface!H5561)</f>
        <v>0</v>
      </c>
      <c r="G5561" s="1">
        <f>VLOOKUP(A5561+1/48,Interface!$B$118:$D$483,3)</f>
        <v>3</v>
      </c>
      <c r="H5561" s="1">
        <f t="shared" si="490"/>
        <v>1</v>
      </c>
      <c r="I5561" s="1">
        <f t="shared" si="489"/>
        <v>6</v>
      </c>
    </row>
    <row r="5562" spans="1:9" x14ac:dyDescent="0.35">
      <c r="A5562" s="321">
        <f t="shared" si="487"/>
        <v>42235.249999986598</v>
      </c>
      <c r="B5562" s="303"/>
      <c r="C5562" s="303">
        <v>5527</v>
      </c>
      <c r="D5562" s="304">
        <f>INDEX(Method_calculation!$J$161:$L$184,Output_interface!I5562,Output_interface!H5562)</f>
        <v>0</v>
      </c>
      <c r="E5562" s="304">
        <f>INDEX(Method_calculation!$J$194:$L$217,Output_interface!I5562,Output_interface!H5562)</f>
        <v>0</v>
      </c>
      <c r="G5562" s="1">
        <f>VLOOKUP(A5562+1/48,Interface!$B$118:$D$483,3)</f>
        <v>3</v>
      </c>
      <c r="H5562" s="1">
        <f t="shared" si="490"/>
        <v>1</v>
      </c>
      <c r="I5562" s="1">
        <f t="shared" si="489"/>
        <v>7</v>
      </c>
    </row>
    <row r="5563" spans="1:9" x14ac:dyDescent="0.35">
      <c r="A5563" s="321">
        <f t="shared" si="487"/>
        <v>42235.291666653262</v>
      </c>
      <c r="B5563" s="303"/>
      <c r="C5563" s="303">
        <v>5528</v>
      </c>
      <c r="D5563" s="304">
        <f>INDEX(Method_calculation!$J$161:$L$184,Output_interface!I5563,Output_interface!H5563)</f>
        <v>0</v>
      </c>
      <c r="E5563" s="304">
        <f>INDEX(Method_calculation!$J$194:$L$217,Output_interface!I5563,Output_interface!H5563)</f>
        <v>0</v>
      </c>
      <c r="G5563" s="1">
        <f>VLOOKUP(A5563+1/48,Interface!$B$118:$D$483,3)</f>
        <v>3</v>
      </c>
      <c r="H5563" s="1">
        <f t="shared" si="490"/>
        <v>1</v>
      </c>
      <c r="I5563" s="1">
        <f t="shared" si="489"/>
        <v>8</v>
      </c>
    </row>
    <row r="5564" spans="1:9" x14ac:dyDescent="0.35">
      <c r="A5564" s="321">
        <f t="shared" si="487"/>
        <v>42235.333333319926</v>
      </c>
      <c r="B5564" s="303"/>
      <c r="C5564" s="303">
        <v>5529</v>
      </c>
      <c r="D5564" s="304">
        <f>INDEX(Method_calculation!$J$161:$L$184,Output_interface!I5564,Output_interface!H5564)</f>
        <v>0</v>
      </c>
      <c r="E5564" s="304">
        <f>INDEX(Method_calculation!$J$194:$L$217,Output_interface!I5564,Output_interface!H5564)</f>
        <v>0</v>
      </c>
      <c r="G5564" s="1">
        <f>VLOOKUP(A5564+1/48,Interface!$B$118:$D$483,3)</f>
        <v>3</v>
      </c>
      <c r="H5564" s="1">
        <f t="shared" si="490"/>
        <v>1</v>
      </c>
      <c r="I5564" s="1">
        <f t="shared" si="489"/>
        <v>9</v>
      </c>
    </row>
    <row r="5565" spans="1:9" x14ac:dyDescent="0.35">
      <c r="A5565" s="321">
        <f t="shared" si="487"/>
        <v>42235.37499998659</v>
      </c>
      <c r="B5565" s="303"/>
      <c r="C5565" s="303">
        <v>5530</v>
      </c>
      <c r="D5565" s="304">
        <f>INDEX(Method_calculation!$J$161:$L$184,Output_interface!I5565,Output_interface!H5565)</f>
        <v>0</v>
      </c>
      <c r="E5565" s="304">
        <f>INDEX(Method_calculation!$J$194:$L$217,Output_interface!I5565,Output_interface!H5565)</f>
        <v>0</v>
      </c>
      <c r="G5565" s="1">
        <f>VLOOKUP(A5565+1/48,Interface!$B$118:$D$483,3)</f>
        <v>3</v>
      </c>
      <c r="H5565" s="1">
        <f t="shared" si="490"/>
        <v>1</v>
      </c>
      <c r="I5565" s="1">
        <f t="shared" si="489"/>
        <v>10</v>
      </c>
    </row>
    <row r="5566" spans="1:9" x14ac:dyDescent="0.35">
      <c r="A5566" s="321">
        <f t="shared" si="487"/>
        <v>42235.416666653255</v>
      </c>
      <c r="B5566" s="303"/>
      <c r="C5566" s="303">
        <v>5531</v>
      </c>
      <c r="D5566" s="304">
        <f>INDEX(Method_calculation!$J$161:$L$184,Output_interface!I5566,Output_interface!H5566)</f>
        <v>0</v>
      </c>
      <c r="E5566" s="304">
        <f>INDEX(Method_calculation!$J$194:$L$217,Output_interface!I5566,Output_interface!H5566)</f>
        <v>0</v>
      </c>
      <c r="G5566" s="1">
        <f>VLOOKUP(A5566+1/48,Interface!$B$118:$D$483,3)</f>
        <v>3</v>
      </c>
      <c r="H5566" s="1">
        <f t="shared" si="490"/>
        <v>1</v>
      </c>
      <c r="I5566" s="1">
        <f t="shared" si="489"/>
        <v>11</v>
      </c>
    </row>
    <row r="5567" spans="1:9" x14ac:dyDescent="0.35">
      <c r="A5567" s="321">
        <f t="shared" si="487"/>
        <v>42235.458333319919</v>
      </c>
      <c r="B5567" s="303"/>
      <c r="C5567" s="303">
        <v>5532</v>
      </c>
      <c r="D5567" s="304">
        <f>INDEX(Method_calculation!$J$161:$L$184,Output_interface!I5567,Output_interface!H5567)</f>
        <v>0</v>
      </c>
      <c r="E5567" s="304">
        <f>INDEX(Method_calculation!$J$194:$L$217,Output_interface!I5567,Output_interface!H5567)</f>
        <v>0</v>
      </c>
      <c r="G5567" s="1">
        <f>VLOOKUP(A5567+1/48,Interface!$B$118:$D$483,3)</f>
        <v>3</v>
      </c>
      <c r="H5567" s="1">
        <f t="shared" si="490"/>
        <v>1</v>
      </c>
      <c r="I5567" s="1">
        <f t="shared" si="489"/>
        <v>12</v>
      </c>
    </row>
    <row r="5568" spans="1:9" x14ac:dyDescent="0.35">
      <c r="A5568" s="321">
        <f t="shared" si="487"/>
        <v>42235.499999986583</v>
      </c>
      <c r="B5568" s="303"/>
      <c r="C5568" s="303">
        <v>5533</v>
      </c>
      <c r="D5568" s="304">
        <f>INDEX(Method_calculation!$J$161:$L$184,Output_interface!I5568,Output_interface!H5568)</f>
        <v>0</v>
      </c>
      <c r="E5568" s="304">
        <f>INDEX(Method_calculation!$J$194:$L$217,Output_interface!I5568,Output_interface!H5568)</f>
        <v>0</v>
      </c>
      <c r="G5568" s="1">
        <f>VLOOKUP(A5568+1/48,Interface!$B$118:$D$483,3)</f>
        <v>3</v>
      </c>
      <c r="H5568" s="1">
        <f t="shared" si="490"/>
        <v>1</v>
      </c>
      <c r="I5568" s="1">
        <f t="shared" si="489"/>
        <v>13</v>
      </c>
    </row>
    <row r="5569" spans="1:9" x14ac:dyDescent="0.35">
      <c r="A5569" s="321">
        <f t="shared" si="487"/>
        <v>42235.541666653247</v>
      </c>
      <c r="B5569" s="303"/>
      <c r="C5569" s="303">
        <v>5534</v>
      </c>
      <c r="D5569" s="304">
        <f>INDEX(Method_calculation!$J$161:$L$184,Output_interface!I5569,Output_interface!H5569)</f>
        <v>0</v>
      </c>
      <c r="E5569" s="304">
        <f>INDEX(Method_calculation!$J$194:$L$217,Output_interface!I5569,Output_interface!H5569)</f>
        <v>0</v>
      </c>
      <c r="G5569" s="1">
        <f>VLOOKUP(A5569+1/48,Interface!$B$118:$D$483,3)</f>
        <v>3</v>
      </c>
      <c r="H5569" s="1">
        <f t="shared" si="490"/>
        <v>1</v>
      </c>
      <c r="I5569" s="1">
        <f t="shared" si="489"/>
        <v>14</v>
      </c>
    </row>
    <row r="5570" spans="1:9" x14ac:dyDescent="0.35">
      <c r="A5570" s="321">
        <f t="shared" si="487"/>
        <v>42235.583333319912</v>
      </c>
      <c r="B5570" s="303"/>
      <c r="C5570" s="303">
        <v>5535</v>
      </c>
      <c r="D5570" s="304">
        <f>INDEX(Method_calculation!$J$161:$L$184,Output_interface!I5570,Output_interface!H5570)</f>
        <v>0</v>
      </c>
      <c r="E5570" s="304">
        <f>INDEX(Method_calculation!$J$194:$L$217,Output_interface!I5570,Output_interface!H5570)</f>
        <v>0</v>
      </c>
      <c r="G5570" s="1">
        <f>VLOOKUP(A5570+1/48,Interface!$B$118:$D$483,3)</f>
        <v>3</v>
      </c>
      <c r="H5570" s="1">
        <f t="shared" si="490"/>
        <v>1</v>
      </c>
      <c r="I5570" s="1">
        <f t="shared" si="489"/>
        <v>15</v>
      </c>
    </row>
    <row r="5571" spans="1:9" x14ac:dyDescent="0.35">
      <c r="A5571" s="321">
        <f t="shared" si="487"/>
        <v>42235.624999986576</v>
      </c>
      <c r="B5571" s="303"/>
      <c r="C5571" s="303">
        <v>5536</v>
      </c>
      <c r="D5571" s="304">
        <f>INDEX(Method_calculation!$J$161:$L$184,Output_interface!I5571,Output_interface!H5571)</f>
        <v>0</v>
      </c>
      <c r="E5571" s="304">
        <f>INDEX(Method_calculation!$J$194:$L$217,Output_interface!I5571,Output_interface!H5571)</f>
        <v>0</v>
      </c>
      <c r="G5571" s="1">
        <f>VLOOKUP(A5571+1/48,Interface!$B$118:$D$483,3)</f>
        <v>3</v>
      </c>
      <c r="H5571" s="1">
        <f t="shared" si="490"/>
        <v>1</v>
      </c>
      <c r="I5571" s="1">
        <f t="shared" si="489"/>
        <v>16</v>
      </c>
    </row>
    <row r="5572" spans="1:9" x14ac:dyDescent="0.35">
      <c r="A5572" s="321">
        <f t="shared" si="487"/>
        <v>42235.66666665324</v>
      </c>
      <c r="B5572" s="303"/>
      <c r="C5572" s="303">
        <v>5537</v>
      </c>
      <c r="D5572" s="304">
        <f>INDEX(Method_calculation!$J$161:$L$184,Output_interface!I5572,Output_interface!H5572)</f>
        <v>0</v>
      </c>
      <c r="E5572" s="304">
        <f>INDEX(Method_calculation!$J$194:$L$217,Output_interface!I5572,Output_interface!H5572)</f>
        <v>0</v>
      </c>
      <c r="G5572" s="1">
        <f>VLOOKUP(A5572+1/48,Interface!$B$118:$D$483,3)</f>
        <v>3</v>
      </c>
      <c r="H5572" s="1">
        <f t="shared" si="490"/>
        <v>1</v>
      </c>
      <c r="I5572" s="1">
        <f t="shared" si="489"/>
        <v>17</v>
      </c>
    </row>
    <row r="5573" spans="1:9" x14ac:dyDescent="0.35">
      <c r="A5573" s="321">
        <f t="shared" si="487"/>
        <v>42235.708333319904</v>
      </c>
      <c r="B5573" s="303"/>
      <c r="C5573" s="303">
        <v>5538</v>
      </c>
      <c r="D5573" s="304">
        <f>INDEX(Method_calculation!$J$161:$L$184,Output_interface!I5573,Output_interface!H5573)</f>
        <v>0</v>
      </c>
      <c r="E5573" s="304">
        <f>INDEX(Method_calculation!$J$194:$L$217,Output_interface!I5573,Output_interface!H5573)</f>
        <v>0</v>
      </c>
      <c r="G5573" s="1">
        <f>VLOOKUP(A5573+1/48,Interface!$B$118:$D$483,3)</f>
        <v>3</v>
      </c>
      <c r="H5573" s="1">
        <f t="shared" si="490"/>
        <v>1</v>
      </c>
      <c r="I5573" s="1">
        <f t="shared" si="489"/>
        <v>18</v>
      </c>
    </row>
    <row r="5574" spans="1:9" x14ac:dyDescent="0.35">
      <c r="A5574" s="321">
        <f t="shared" si="487"/>
        <v>42235.749999986569</v>
      </c>
      <c r="B5574" s="303"/>
      <c r="C5574" s="303">
        <v>5539</v>
      </c>
      <c r="D5574" s="304">
        <f>INDEX(Method_calculation!$J$161:$L$184,Output_interface!I5574,Output_interface!H5574)</f>
        <v>0</v>
      </c>
      <c r="E5574" s="304">
        <f>INDEX(Method_calculation!$J$194:$L$217,Output_interface!I5574,Output_interface!H5574)</f>
        <v>0</v>
      </c>
      <c r="G5574" s="1">
        <f>VLOOKUP(A5574+1/48,Interface!$B$118:$D$483,3)</f>
        <v>3</v>
      </c>
      <c r="H5574" s="1">
        <f t="shared" si="490"/>
        <v>1</v>
      </c>
      <c r="I5574" s="1">
        <f t="shared" si="489"/>
        <v>19</v>
      </c>
    </row>
    <row r="5575" spans="1:9" x14ac:dyDescent="0.35">
      <c r="A5575" s="321">
        <f t="shared" si="487"/>
        <v>42235.791666653233</v>
      </c>
      <c r="B5575" s="303"/>
      <c r="C5575" s="303">
        <v>5540</v>
      </c>
      <c r="D5575" s="304">
        <f>INDEX(Method_calculation!$J$161:$L$184,Output_interface!I5575,Output_interface!H5575)</f>
        <v>0</v>
      </c>
      <c r="E5575" s="304">
        <f>INDEX(Method_calculation!$J$194:$L$217,Output_interface!I5575,Output_interface!H5575)</f>
        <v>0</v>
      </c>
      <c r="G5575" s="1">
        <f>VLOOKUP(A5575+1/48,Interface!$B$118:$D$483,3)</f>
        <v>3</v>
      </c>
      <c r="H5575" s="1">
        <f t="shared" si="490"/>
        <v>1</v>
      </c>
      <c r="I5575" s="1">
        <f t="shared" si="489"/>
        <v>20</v>
      </c>
    </row>
    <row r="5576" spans="1:9" x14ac:dyDescent="0.35">
      <c r="A5576" s="321">
        <f t="shared" si="487"/>
        <v>42235.833333319897</v>
      </c>
      <c r="B5576" s="303"/>
      <c r="C5576" s="303">
        <v>5541</v>
      </c>
      <c r="D5576" s="304">
        <f>INDEX(Method_calculation!$J$161:$L$184,Output_interface!I5576,Output_interface!H5576)</f>
        <v>0</v>
      </c>
      <c r="E5576" s="304">
        <f>INDEX(Method_calculation!$J$194:$L$217,Output_interface!I5576,Output_interface!H5576)</f>
        <v>0</v>
      </c>
      <c r="G5576" s="1">
        <f>VLOOKUP(A5576+1/48,Interface!$B$118:$D$483,3)</f>
        <v>3</v>
      </c>
      <c r="H5576" s="1">
        <f t="shared" si="490"/>
        <v>1</v>
      </c>
      <c r="I5576" s="1">
        <f t="shared" si="489"/>
        <v>21</v>
      </c>
    </row>
    <row r="5577" spans="1:9" x14ac:dyDescent="0.35">
      <c r="A5577" s="321">
        <f t="shared" si="487"/>
        <v>42235.874999986561</v>
      </c>
      <c r="B5577" s="303"/>
      <c r="C5577" s="303">
        <v>5542</v>
      </c>
      <c r="D5577" s="304">
        <f>INDEX(Method_calculation!$J$161:$L$184,Output_interface!I5577,Output_interface!H5577)</f>
        <v>0</v>
      </c>
      <c r="E5577" s="304">
        <f>INDEX(Method_calculation!$J$194:$L$217,Output_interface!I5577,Output_interface!H5577)</f>
        <v>0</v>
      </c>
      <c r="G5577" s="1">
        <f>VLOOKUP(A5577+1/48,Interface!$B$118:$D$483,3)</f>
        <v>3</v>
      </c>
      <c r="H5577" s="1">
        <f t="shared" si="490"/>
        <v>1</v>
      </c>
      <c r="I5577" s="1">
        <f t="shared" si="489"/>
        <v>22</v>
      </c>
    </row>
    <row r="5578" spans="1:9" x14ac:dyDescent="0.35">
      <c r="A5578" s="321">
        <f t="shared" si="487"/>
        <v>42235.916666653226</v>
      </c>
      <c r="B5578" s="303"/>
      <c r="C5578" s="303">
        <v>5543</v>
      </c>
      <c r="D5578" s="304">
        <f>INDEX(Method_calculation!$J$161:$L$184,Output_interface!I5578,Output_interface!H5578)</f>
        <v>0</v>
      </c>
      <c r="E5578" s="304">
        <f>INDEX(Method_calculation!$J$194:$L$217,Output_interface!I5578,Output_interface!H5578)</f>
        <v>0</v>
      </c>
      <c r="G5578" s="1">
        <f>VLOOKUP(A5578+1/48,Interface!$B$118:$D$483,3)</f>
        <v>3</v>
      </c>
      <c r="H5578" s="1">
        <f t="shared" si="490"/>
        <v>1</v>
      </c>
      <c r="I5578" s="1">
        <f t="shared" si="489"/>
        <v>23</v>
      </c>
    </row>
    <row r="5579" spans="1:9" x14ac:dyDescent="0.35">
      <c r="A5579" s="322">
        <f t="shared" si="487"/>
        <v>42235.95833331989</v>
      </c>
      <c r="B5579" s="306"/>
      <c r="C5579" s="306">
        <v>5544</v>
      </c>
      <c r="D5579" s="307">
        <f>INDEX(Method_calculation!$J$161:$L$184,Output_interface!I5579,Output_interface!H5579)</f>
        <v>0</v>
      </c>
      <c r="E5579" s="307">
        <f>INDEX(Method_calculation!$J$194:$L$217,Output_interface!I5579,Output_interface!H5579)</f>
        <v>0</v>
      </c>
      <c r="G5579" s="1">
        <f>VLOOKUP(A5579+1/48,Interface!$B$118:$D$483,3)</f>
        <v>3</v>
      </c>
      <c r="H5579" s="1">
        <f t="shared" si="490"/>
        <v>1</v>
      </c>
      <c r="I5579" s="1">
        <f t="shared" si="489"/>
        <v>24</v>
      </c>
    </row>
    <row r="5580" spans="1:9" x14ac:dyDescent="0.35">
      <c r="A5580" s="299">
        <f t="shared" si="487"/>
        <v>42235.999999986554</v>
      </c>
      <c r="B5580" s="300" t="str">
        <f t="shared" ref="B5580" si="492">INDEX($H$27:$H$29,H5580)</f>
        <v>Workday</v>
      </c>
      <c r="C5580" s="300">
        <v>5545</v>
      </c>
      <c r="D5580" s="301">
        <f>INDEX(Method_calculation!$J$161:$L$184,Output_interface!I5580,Output_interface!H5580)</f>
        <v>0</v>
      </c>
      <c r="E5580" s="301">
        <f>INDEX(Method_calculation!$J$194:$L$217,Output_interface!I5580,Output_interface!H5580)</f>
        <v>0</v>
      </c>
      <c r="G5580" s="1">
        <f>VLOOKUP(A5580+1/48,Interface!$B$118:$D$483,3)</f>
        <v>4</v>
      </c>
      <c r="H5580" s="1">
        <f t="shared" si="490"/>
        <v>1</v>
      </c>
      <c r="I5580" s="1">
        <f t="shared" si="489"/>
        <v>1</v>
      </c>
    </row>
    <row r="5581" spans="1:9" x14ac:dyDescent="0.35">
      <c r="A5581" s="321">
        <f t="shared" si="487"/>
        <v>42236.041666653218</v>
      </c>
      <c r="B5581" s="303"/>
      <c r="C5581" s="303">
        <v>5546</v>
      </c>
      <c r="D5581" s="304">
        <f>INDEX(Method_calculation!$J$161:$L$184,Output_interface!I5581,Output_interface!H5581)</f>
        <v>0</v>
      </c>
      <c r="E5581" s="304">
        <f>INDEX(Method_calculation!$J$194:$L$217,Output_interface!I5581,Output_interface!H5581)</f>
        <v>0</v>
      </c>
      <c r="G5581" s="1">
        <f>VLOOKUP(A5581+1/48,Interface!$B$118:$D$483,3)</f>
        <v>4</v>
      </c>
      <c r="H5581" s="1">
        <f t="shared" si="490"/>
        <v>1</v>
      </c>
      <c r="I5581" s="1">
        <f t="shared" si="489"/>
        <v>2</v>
      </c>
    </row>
    <row r="5582" spans="1:9" x14ac:dyDescent="0.35">
      <c r="A5582" s="321">
        <f t="shared" si="487"/>
        <v>42236.083333319883</v>
      </c>
      <c r="B5582" s="303"/>
      <c r="C5582" s="303">
        <v>5547</v>
      </c>
      <c r="D5582" s="304">
        <f>INDEX(Method_calculation!$J$161:$L$184,Output_interface!I5582,Output_interface!H5582)</f>
        <v>0</v>
      </c>
      <c r="E5582" s="304">
        <f>INDEX(Method_calculation!$J$194:$L$217,Output_interface!I5582,Output_interface!H5582)</f>
        <v>0</v>
      </c>
      <c r="G5582" s="1">
        <f>VLOOKUP(A5582+1/48,Interface!$B$118:$D$483,3)</f>
        <v>4</v>
      </c>
      <c r="H5582" s="1">
        <f t="shared" si="490"/>
        <v>1</v>
      </c>
      <c r="I5582" s="1">
        <f t="shared" si="489"/>
        <v>3</v>
      </c>
    </row>
    <row r="5583" spans="1:9" x14ac:dyDescent="0.35">
      <c r="A5583" s="321">
        <f t="shared" si="487"/>
        <v>42236.124999986547</v>
      </c>
      <c r="B5583" s="303"/>
      <c r="C5583" s="303">
        <v>5548</v>
      </c>
      <c r="D5583" s="304">
        <f>INDEX(Method_calculation!$J$161:$L$184,Output_interface!I5583,Output_interface!H5583)</f>
        <v>0</v>
      </c>
      <c r="E5583" s="304">
        <f>INDEX(Method_calculation!$J$194:$L$217,Output_interface!I5583,Output_interface!H5583)</f>
        <v>0</v>
      </c>
      <c r="G5583" s="1">
        <f>VLOOKUP(A5583+1/48,Interface!$B$118:$D$483,3)</f>
        <v>4</v>
      </c>
      <c r="H5583" s="1">
        <f t="shared" si="490"/>
        <v>1</v>
      </c>
      <c r="I5583" s="1">
        <f t="shared" si="489"/>
        <v>4</v>
      </c>
    </row>
    <row r="5584" spans="1:9" x14ac:dyDescent="0.35">
      <c r="A5584" s="321">
        <f t="shared" ref="A5584:A5647" si="493">+A5583+1/24</f>
        <v>42236.166666653211</v>
      </c>
      <c r="B5584" s="303"/>
      <c r="C5584" s="303">
        <v>5549</v>
      </c>
      <c r="D5584" s="304">
        <f>INDEX(Method_calculation!$J$161:$L$184,Output_interface!I5584,Output_interface!H5584)</f>
        <v>0</v>
      </c>
      <c r="E5584" s="304">
        <f>INDEX(Method_calculation!$J$194:$L$217,Output_interface!I5584,Output_interface!H5584)</f>
        <v>0</v>
      </c>
      <c r="G5584" s="1">
        <f>VLOOKUP(A5584+1/48,Interface!$B$118:$D$483,3)</f>
        <v>4</v>
      </c>
      <c r="H5584" s="1">
        <f t="shared" si="490"/>
        <v>1</v>
      </c>
      <c r="I5584" s="1">
        <f t="shared" si="489"/>
        <v>5</v>
      </c>
    </row>
    <row r="5585" spans="1:9" x14ac:dyDescent="0.35">
      <c r="A5585" s="321">
        <f t="shared" si="493"/>
        <v>42236.208333319875</v>
      </c>
      <c r="B5585" s="303"/>
      <c r="C5585" s="303">
        <v>5550</v>
      </c>
      <c r="D5585" s="304">
        <f>INDEX(Method_calculation!$J$161:$L$184,Output_interface!I5585,Output_interface!H5585)</f>
        <v>0</v>
      </c>
      <c r="E5585" s="304">
        <f>INDEX(Method_calculation!$J$194:$L$217,Output_interface!I5585,Output_interface!H5585)</f>
        <v>0</v>
      </c>
      <c r="G5585" s="1">
        <f>VLOOKUP(A5585+1/48,Interface!$B$118:$D$483,3)</f>
        <v>4</v>
      </c>
      <c r="H5585" s="1">
        <f t="shared" si="490"/>
        <v>1</v>
      </c>
      <c r="I5585" s="1">
        <f t="shared" si="489"/>
        <v>6</v>
      </c>
    </row>
    <row r="5586" spans="1:9" x14ac:dyDescent="0.35">
      <c r="A5586" s="321">
        <f t="shared" si="493"/>
        <v>42236.249999986539</v>
      </c>
      <c r="B5586" s="303"/>
      <c r="C5586" s="303">
        <v>5551</v>
      </c>
      <c r="D5586" s="304">
        <f>INDEX(Method_calculation!$J$161:$L$184,Output_interface!I5586,Output_interface!H5586)</f>
        <v>0</v>
      </c>
      <c r="E5586" s="304">
        <f>INDEX(Method_calculation!$J$194:$L$217,Output_interface!I5586,Output_interface!H5586)</f>
        <v>0</v>
      </c>
      <c r="G5586" s="1">
        <f>VLOOKUP(A5586+1/48,Interface!$B$118:$D$483,3)</f>
        <v>4</v>
      </c>
      <c r="H5586" s="1">
        <f t="shared" si="490"/>
        <v>1</v>
      </c>
      <c r="I5586" s="1">
        <f t="shared" si="489"/>
        <v>7</v>
      </c>
    </row>
    <row r="5587" spans="1:9" x14ac:dyDescent="0.35">
      <c r="A5587" s="321">
        <f t="shared" si="493"/>
        <v>42236.291666653204</v>
      </c>
      <c r="B5587" s="303"/>
      <c r="C5587" s="303">
        <v>5552</v>
      </c>
      <c r="D5587" s="304">
        <f>INDEX(Method_calculation!$J$161:$L$184,Output_interface!I5587,Output_interface!H5587)</f>
        <v>0</v>
      </c>
      <c r="E5587" s="304">
        <f>INDEX(Method_calculation!$J$194:$L$217,Output_interface!I5587,Output_interface!H5587)</f>
        <v>0</v>
      </c>
      <c r="G5587" s="1">
        <f>VLOOKUP(A5587+1/48,Interface!$B$118:$D$483,3)</f>
        <v>4</v>
      </c>
      <c r="H5587" s="1">
        <f t="shared" si="490"/>
        <v>1</v>
      </c>
      <c r="I5587" s="1">
        <f t="shared" si="489"/>
        <v>8</v>
      </c>
    </row>
    <row r="5588" spans="1:9" x14ac:dyDescent="0.35">
      <c r="A5588" s="321">
        <f t="shared" si="493"/>
        <v>42236.333333319868</v>
      </c>
      <c r="B5588" s="303"/>
      <c r="C5588" s="303">
        <v>5553</v>
      </c>
      <c r="D5588" s="304">
        <f>INDEX(Method_calculation!$J$161:$L$184,Output_interface!I5588,Output_interface!H5588)</f>
        <v>0</v>
      </c>
      <c r="E5588" s="304">
        <f>INDEX(Method_calculation!$J$194:$L$217,Output_interface!I5588,Output_interface!H5588)</f>
        <v>0</v>
      </c>
      <c r="G5588" s="1">
        <f>VLOOKUP(A5588+1/48,Interface!$B$118:$D$483,3)</f>
        <v>4</v>
      </c>
      <c r="H5588" s="1">
        <f t="shared" si="490"/>
        <v>1</v>
      </c>
      <c r="I5588" s="1">
        <f t="shared" si="489"/>
        <v>9</v>
      </c>
    </row>
    <row r="5589" spans="1:9" x14ac:dyDescent="0.35">
      <c r="A5589" s="321">
        <f t="shared" si="493"/>
        <v>42236.374999986532</v>
      </c>
      <c r="B5589" s="303"/>
      <c r="C5589" s="303">
        <v>5554</v>
      </c>
      <c r="D5589" s="304">
        <f>INDEX(Method_calculation!$J$161:$L$184,Output_interface!I5589,Output_interface!H5589)</f>
        <v>0</v>
      </c>
      <c r="E5589" s="304">
        <f>INDEX(Method_calculation!$J$194:$L$217,Output_interface!I5589,Output_interface!H5589)</f>
        <v>0</v>
      </c>
      <c r="G5589" s="1">
        <f>VLOOKUP(A5589+1/48,Interface!$B$118:$D$483,3)</f>
        <v>4</v>
      </c>
      <c r="H5589" s="1">
        <f t="shared" si="490"/>
        <v>1</v>
      </c>
      <c r="I5589" s="1">
        <f t="shared" si="489"/>
        <v>10</v>
      </c>
    </row>
    <row r="5590" spans="1:9" x14ac:dyDescent="0.35">
      <c r="A5590" s="321">
        <f t="shared" si="493"/>
        <v>42236.416666653196</v>
      </c>
      <c r="B5590" s="303"/>
      <c r="C5590" s="303">
        <v>5555</v>
      </c>
      <c r="D5590" s="304">
        <f>INDEX(Method_calculation!$J$161:$L$184,Output_interface!I5590,Output_interface!H5590)</f>
        <v>0</v>
      </c>
      <c r="E5590" s="304">
        <f>INDEX(Method_calculation!$J$194:$L$217,Output_interface!I5590,Output_interface!H5590)</f>
        <v>0</v>
      </c>
      <c r="G5590" s="1">
        <f>VLOOKUP(A5590+1/48,Interface!$B$118:$D$483,3)</f>
        <v>4</v>
      </c>
      <c r="H5590" s="1">
        <f t="shared" si="490"/>
        <v>1</v>
      </c>
      <c r="I5590" s="1">
        <f t="shared" si="489"/>
        <v>11</v>
      </c>
    </row>
    <row r="5591" spans="1:9" x14ac:dyDescent="0.35">
      <c r="A5591" s="321">
        <f t="shared" si="493"/>
        <v>42236.458333319861</v>
      </c>
      <c r="B5591" s="303"/>
      <c r="C5591" s="303">
        <v>5556</v>
      </c>
      <c r="D5591" s="304">
        <f>INDEX(Method_calculation!$J$161:$L$184,Output_interface!I5591,Output_interface!H5591)</f>
        <v>0</v>
      </c>
      <c r="E5591" s="304">
        <f>INDEX(Method_calculation!$J$194:$L$217,Output_interface!I5591,Output_interface!H5591)</f>
        <v>0</v>
      </c>
      <c r="G5591" s="1">
        <f>VLOOKUP(A5591+1/48,Interface!$B$118:$D$483,3)</f>
        <v>4</v>
      </c>
      <c r="H5591" s="1">
        <f t="shared" si="490"/>
        <v>1</v>
      </c>
      <c r="I5591" s="1">
        <f t="shared" si="489"/>
        <v>12</v>
      </c>
    </row>
    <row r="5592" spans="1:9" x14ac:dyDescent="0.35">
      <c r="A5592" s="321">
        <f t="shared" si="493"/>
        <v>42236.499999986525</v>
      </c>
      <c r="B5592" s="303"/>
      <c r="C5592" s="303">
        <v>5557</v>
      </c>
      <c r="D5592" s="304">
        <f>INDEX(Method_calculation!$J$161:$L$184,Output_interface!I5592,Output_interface!H5592)</f>
        <v>0</v>
      </c>
      <c r="E5592" s="304">
        <f>INDEX(Method_calculation!$J$194:$L$217,Output_interface!I5592,Output_interface!H5592)</f>
        <v>0</v>
      </c>
      <c r="G5592" s="1">
        <f>VLOOKUP(A5592+1/48,Interface!$B$118:$D$483,3)</f>
        <v>4</v>
      </c>
      <c r="H5592" s="1">
        <f t="shared" si="490"/>
        <v>1</v>
      </c>
      <c r="I5592" s="1">
        <f t="shared" si="489"/>
        <v>13</v>
      </c>
    </row>
    <row r="5593" spans="1:9" x14ac:dyDescent="0.35">
      <c r="A5593" s="321">
        <f t="shared" si="493"/>
        <v>42236.541666653189</v>
      </c>
      <c r="B5593" s="303"/>
      <c r="C5593" s="303">
        <v>5558</v>
      </c>
      <c r="D5593" s="304">
        <f>INDEX(Method_calculation!$J$161:$L$184,Output_interface!I5593,Output_interface!H5593)</f>
        <v>0</v>
      </c>
      <c r="E5593" s="304">
        <f>INDEX(Method_calculation!$J$194:$L$217,Output_interface!I5593,Output_interface!H5593)</f>
        <v>0</v>
      </c>
      <c r="G5593" s="1">
        <f>VLOOKUP(A5593+1/48,Interface!$B$118:$D$483,3)</f>
        <v>4</v>
      </c>
      <c r="H5593" s="1">
        <f t="shared" si="490"/>
        <v>1</v>
      </c>
      <c r="I5593" s="1">
        <f t="shared" si="489"/>
        <v>14</v>
      </c>
    </row>
    <row r="5594" spans="1:9" x14ac:dyDescent="0.35">
      <c r="A5594" s="321">
        <f t="shared" si="493"/>
        <v>42236.583333319853</v>
      </c>
      <c r="B5594" s="303"/>
      <c r="C5594" s="303">
        <v>5559</v>
      </c>
      <c r="D5594" s="304">
        <f>INDEX(Method_calculation!$J$161:$L$184,Output_interface!I5594,Output_interface!H5594)</f>
        <v>0</v>
      </c>
      <c r="E5594" s="304">
        <f>INDEX(Method_calculation!$J$194:$L$217,Output_interface!I5594,Output_interface!H5594)</f>
        <v>0</v>
      </c>
      <c r="G5594" s="1">
        <f>VLOOKUP(A5594+1/48,Interface!$B$118:$D$483,3)</f>
        <v>4</v>
      </c>
      <c r="H5594" s="1">
        <f t="shared" si="490"/>
        <v>1</v>
      </c>
      <c r="I5594" s="1">
        <f t="shared" si="489"/>
        <v>15</v>
      </c>
    </row>
    <row r="5595" spans="1:9" x14ac:dyDescent="0.35">
      <c r="A5595" s="321">
        <f t="shared" si="493"/>
        <v>42236.624999986518</v>
      </c>
      <c r="B5595" s="303"/>
      <c r="C5595" s="303">
        <v>5560</v>
      </c>
      <c r="D5595" s="304">
        <f>INDEX(Method_calculation!$J$161:$L$184,Output_interface!I5595,Output_interface!H5595)</f>
        <v>0</v>
      </c>
      <c r="E5595" s="304">
        <f>INDEX(Method_calculation!$J$194:$L$217,Output_interface!I5595,Output_interface!H5595)</f>
        <v>0</v>
      </c>
      <c r="G5595" s="1">
        <f>VLOOKUP(A5595+1/48,Interface!$B$118:$D$483,3)</f>
        <v>4</v>
      </c>
      <c r="H5595" s="1">
        <f t="shared" si="490"/>
        <v>1</v>
      </c>
      <c r="I5595" s="1">
        <f t="shared" si="489"/>
        <v>16</v>
      </c>
    </row>
    <row r="5596" spans="1:9" x14ac:dyDescent="0.35">
      <c r="A5596" s="321">
        <f t="shared" si="493"/>
        <v>42236.666666653182</v>
      </c>
      <c r="B5596" s="303"/>
      <c r="C5596" s="303">
        <v>5561</v>
      </c>
      <c r="D5596" s="304">
        <f>INDEX(Method_calculation!$J$161:$L$184,Output_interface!I5596,Output_interface!H5596)</f>
        <v>0</v>
      </c>
      <c r="E5596" s="304">
        <f>INDEX(Method_calculation!$J$194:$L$217,Output_interface!I5596,Output_interface!H5596)</f>
        <v>0</v>
      </c>
      <c r="G5596" s="1">
        <f>VLOOKUP(A5596+1/48,Interface!$B$118:$D$483,3)</f>
        <v>4</v>
      </c>
      <c r="H5596" s="1">
        <f t="shared" si="490"/>
        <v>1</v>
      </c>
      <c r="I5596" s="1">
        <f t="shared" si="489"/>
        <v>17</v>
      </c>
    </row>
    <row r="5597" spans="1:9" x14ac:dyDescent="0.35">
      <c r="A5597" s="321">
        <f t="shared" si="493"/>
        <v>42236.708333319846</v>
      </c>
      <c r="B5597" s="303"/>
      <c r="C5597" s="303">
        <v>5562</v>
      </c>
      <c r="D5597" s="304">
        <f>INDEX(Method_calculation!$J$161:$L$184,Output_interface!I5597,Output_interface!H5597)</f>
        <v>0</v>
      </c>
      <c r="E5597" s="304">
        <f>INDEX(Method_calculation!$J$194:$L$217,Output_interface!I5597,Output_interface!H5597)</f>
        <v>0</v>
      </c>
      <c r="G5597" s="1">
        <f>VLOOKUP(A5597+1/48,Interface!$B$118:$D$483,3)</f>
        <v>4</v>
      </c>
      <c r="H5597" s="1">
        <f t="shared" si="490"/>
        <v>1</v>
      </c>
      <c r="I5597" s="1">
        <f t="shared" si="489"/>
        <v>18</v>
      </c>
    </row>
    <row r="5598" spans="1:9" x14ac:dyDescent="0.35">
      <c r="A5598" s="321">
        <f t="shared" si="493"/>
        <v>42236.74999998651</v>
      </c>
      <c r="B5598" s="303"/>
      <c r="C5598" s="303">
        <v>5563</v>
      </c>
      <c r="D5598" s="304">
        <f>INDEX(Method_calculation!$J$161:$L$184,Output_interface!I5598,Output_interface!H5598)</f>
        <v>0</v>
      </c>
      <c r="E5598" s="304">
        <f>INDEX(Method_calculation!$J$194:$L$217,Output_interface!I5598,Output_interface!H5598)</f>
        <v>0</v>
      </c>
      <c r="G5598" s="1">
        <f>VLOOKUP(A5598+1/48,Interface!$B$118:$D$483,3)</f>
        <v>4</v>
      </c>
      <c r="H5598" s="1">
        <f t="shared" si="490"/>
        <v>1</v>
      </c>
      <c r="I5598" s="1">
        <f t="shared" si="489"/>
        <v>19</v>
      </c>
    </row>
    <row r="5599" spans="1:9" x14ac:dyDescent="0.35">
      <c r="A5599" s="321">
        <f t="shared" si="493"/>
        <v>42236.791666653175</v>
      </c>
      <c r="B5599" s="303"/>
      <c r="C5599" s="303">
        <v>5564</v>
      </c>
      <c r="D5599" s="304">
        <f>INDEX(Method_calculation!$J$161:$L$184,Output_interface!I5599,Output_interface!H5599)</f>
        <v>0</v>
      </c>
      <c r="E5599" s="304">
        <f>INDEX(Method_calculation!$J$194:$L$217,Output_interface!I5599,Output_interface!H5599)</f>
        <v>0</v>
      </c>
      <c r="G5599" s="1">
        <f>VLOOKUP(A5599+1/48,Interface!$B$118:$D$483,3)</f>
        <v>4</v>
      </c>
      <c r="H5599" s="1">
        <f t="shared" si="490"/>
        <v>1</v>
      </c>
      <c r="I5599" s="1">
        <f t="shared" si="489"/>
        <v>20</v>
      </c>
    </row>
    <row r="5600" spans="1:9" x14ac:dyDescent="0.35">
      <c r="A5600" s="321">
        <f t="shared" si="493"/>
        <v>42236.833333319839</v>
      </c>
      <c r="B5600" s="303"/>
      <c r="C5600" s="303">
        <v>5565</v>
      </c>
      <c r="D5600" s="304">
        <f>INDEX(Method_calculation!$J$161:$L$184,Output_interface!I5600,Output_interface!H5600)</f>
        <v>0</v>
      </c>
      <c r="E5600" s="304">
        <f>INDEX(Method_calculation!$J$194:$L$217,Output_interface!I5600,Output_interface!H5600)</f>
        <v>0</v>
      </c>
      <c r="G5600" s="1">
        <f>VLOOKUP(A5600+1/48,Interface!$B$118:$D$483,3)</f>
        <v>4</v>
      </c>
      <c r="H5600" s="1">
        <f t="shared" si="490"/>
        <v>1</v>
      </c>
      <c r="I5600" s="1">
        <f t="shared" si="489"/>
        <v>21</v>
      </c>
    </row>
    <row r="5601" spans="1:9" x14ac:dyDescent="0.35">
      <c r="A5601" s="321">
        <f t="shared" si="493"/>
        <v>42236.874999986503</v>
      </c>
      <c r="B5601" s="303"/>
      <c r="C5601" s="303">
        <v>5566</v>
      </c>
      <c r="D5601" s="304">
        <f>INDEX(Method_calculation!$J$161:$L$184,Output_interface!I5601,Output_interface!H5601)</f>
        <v>0</v>
      </c>
      <c r="E5601" s="304">
        <f>INDEX(Method_calculation!$J$194:$L$217,Output_interface!I5601,Output_interface!H5601)</f>
        <v>0</v>
      </c>
      <c r="G5601" s="1">
        <f>VLOOKUP(A5601+1/48,Interface!$B$118:$D$483,3)</f>
        <v>4</v>
      </c>
      <c r="H5601" s="1">
        <f t="shared" si="490"/>
        <v>1</v>
      </c>
      <c r="I5601" s="1">
        <f t="shared" si="489"/>
        <v>22</v>
      </c>
    </row>
    <row r="5602" spans="1:9" x14ac:dyDescent="0.35">
      <c r="A5602" s="321">
        <f t="shared" si="493"/>
        <v>42236.916666653167</v>
      </c>
      <c r="B5602" s="303"/>
      <c r="C5602" s="303">
        <v>5567</v>
      </c>
      <c r="D5602" s="304">
        <f>INDEX(Method_calculation!$J$161:$L$184,Output_interface!I5602,Output_interface!H5602)</f>
        <v>0</v>
      </c>
      <c r="E5602" s="304">
        <f>INDEX(Method_calculation!$J$194:$L$217,Output_interface!I5602,Output_interface!H5602)</f>
        <v>0</v>
      </c>
      <c r="G5602" s="1">
        <f>VLOOKUP(A5602+1/48,Interface!$B$118:$D$483,3)</f>
        <v>4</v>
      </c>
      <c r="H5602" s="1">
        <f t="shared" si="490"/>
        <v>1</v>
      </c>
      <c r="I5602" s="1">
        <f t="shared" si="489"/>
        <v>23</v>
      </c>
    </row>
    <row r="5603" spans="1:9" x14ac:dyDescent="0.35">
      <c r="A5603" s="322">
        <f t="shared" si="493"/>
        <v>42236.958333319832</v>
      </c>
      <c r="B5603" s="306"/>
      <c r="C5603" s="306">
        <v>5568</v>
      </c>
      <c r="D5603" s="307">
        <f>INDEX(Method_calculation!$J$161:$L$184,Output_interface!I5603,Output_interface!H5603)</f>
        <v>0</v>
      </c>
      <c r="E5603" s="307">
        <f>INDEX(Method_calculation!$J$194:$L$217,Output_interface!I5603,Output_interface!H5603)</f>
        <v>0</v>
      </c>
      <c r="G5603" s="1">
        <f>VLOOKUP(A5603+1/48,Interface!$B$118:$D$483,3)</f>
        <v>4</v>
      </c>
      <c r="H5603" s="1">
        <f t="shared" si="490"/>
        <v>1</v>
      </c>
      <c r="I5603" s="1">
        <f t="shared" si="489"/>
        <v>24</v>
      </c>
    </row>
    <row r="5604" spans="1:9" x14ac:dyDescent="0.35">
      <c r="A5604" s="299">
        <f t="shared" si="493"/>
        <v>42236.999999986496</v>
      </c>
      <c r="B5604" s="300" t="str">
        <f t="shared" ref="B5604" si="494">INDEX($H$27:$H$29,H5604)</f>
        <v>Workday</v>
      </c>
      <c r="C5604" s="300">
        <v>5569</v>
      </c>
      <c r="D5604" s="301">
        <f>INDEX(Method_calculation!$J$161:$L$184,Output_interface!I5604,Output_interface!H5604)</f>
        <v>0</v>
      </c>
      <c r="E5604" s="301">
        <f>INDEX(Method_calculation!$J$194:$L$217,Output_interface!I5604,Output_interface!H5604)</f>
        <v>0</v>
      </c>
      <c r="G5604" s="1">
        <f>VLOOKUP(A5604+1/48,Interface!$B$118:$D$483,3)</f>
        <v>5</v>
      </c>
      <c r="H5604" s="1">
        <f t="shared" si="490"/>
        <v>1</v>
      </c>
      <c r="I5604" s="1">
        <f t="shared" ref="I5604:I5667" si="495">MOD(C5604-1,24)+1</f>
        <v>1</v>
      </c>
    </row>
    <row r="5605" spans="1:9" x14ac:dyDescent="0.35">
      <c r="A5605" s="321">
        <f t="shared" si="493"/>
        <v>42237.04166665316</v>
      </c>
      <c r="B5605" s="303"/>
      <c r="C5605" s="303">
        <v>5570</v>
      </c>
      <c r="D5605" s="304">
        <f>INDEX(Method_calculation!$J$161:$L$184,Output_interface!I5605,Output_interface!H5605)</f>
        <v>0</v>
      </c>
      <c r="E5605" s="304">
        <f>INDEX(Method_calculation!$J$194:$L$217,Output_interface!I5605,Output_interface!H5605)</f>
        <v>0</v>
      </c>
      <c r="G5605" s="1">
        <f>VLOOKUP(A5605+1/48,Interface!$B$118:$D$483,3)</f>
        <v>5</v>
      </c>
      <c r="H5605" s="1">
        <f t="shared" ref="H5605:H5668" si="496">IF(G5605=7,3,IF(G5605=6,2,1))</f>
        <v>1</v>
      </c>
      <c r="I5605" s="1">
        <f t="shared" si="495"/>
        <v>2</v>
      </c>
    </row>
    <row r="5606" spans="1:9" x14ac:dyDescent="0.35">
      <c r="A5606" s="321">
        <f t="shared" si="493"/>
        <v>42237.083333319824</v>
      </c>
      <c r="B5606" s="303"/>
      <c r="C5606" s="303">
        <v>5571</v>
      </c>
      <c r="D5606" s="304">
        <f>INDEX(Method_calculation!$J$161:$L$184,Output_interface!I5606,Output_interface!H5606)</f>
        <v>0</v>
      </c>
      <c r="E5606" s="304">
        <f>INDEX(Method_calculation!$J$194:$L$217,Output_interface!I5606,Output_interface!H5606)</f>
        <v>0</v>
      </c>
      <c r="G5606" s="1">
        <f>VLOOKUP(A5606+1/48,Interface!$B$118:$D$483,3)</f>
        <v>5</v>
      </c>
      <c r="H5606" s="1">
        <f t="shared" si="496"/>
        <v>1</v>
      </c>
      <c r="I5606" s="1">
        <f t="shared" si="495"/>
        <v>3</v>
      </c>
    </row>
    <row r="5607" spans="1:9" x14ac:dyDescent="0.35">
      <c r="A5607" s="321">
        <f t="shared" si="493"/>
        <v>42237.124999986489</v>
      </c>
      <c r="B5607" s="303"/>
      <c r="C5607" s="303">
        <v>5572</v>
      </c>
      <c r="D5607" s="304">
        <f>INDEX(Method_calculation!$J$161:$L$184,Output_interface!I5607,Output_interface!H5607)</f>
        <v>0</v>
      </c>
      <c r="E5607" s="304">
        <f>INDEX(Method_calculation!$J$194:$L$217,Output_interface!I5607,Output_interface!H5607)</f>
        <v>0</v>
      </c>
      <c r="G5607" s="1">
        <f>VLOOKUP(A5607+1/48,Interface!$B$118:$D$483,3)</f>
        <v>5</v>
      </c>
      <c r="H5607" s="1">
        <f t="shared" si="496"/>
        <v>1</v>
      </c>
      <c r="I5607" s="1">
        <f t="shared" si="495"/>
        <v>4</v>
      </c>
    </row>
    <row r="5608" spans="1:9" x14ac:dyDescent="0.35">
      <c r="A5608" s="321">
        <f t="shared" si="493"/>
        <v>42237.166666653153</v>
      </c>
      <c r="B5608" s="303"/>
      <c r="C5608" s="303">
        <v>5573</v>
      </c>
      <c r="D5608" s="304">
        <f>INDEX(Method_calculation!$J$161:$L$184,Output_interface!I5608,Output_interface!H5608)</f>
        <v>0</v>
      </c>
      <c r="E5608" s="304">
        <f>INDEX(Method_calculation!$J$194:$L$217,Output_interface!I5608,Output_interface!H5608)</f>
        <v>0</v>
      </c>
      <c r="G5608" s="1">
        <f>VLOOKUP(A5608+1/48,Interface!$B$118:$D$483,3)</f>
        <v>5</v>
      </c>
      <c r="H5608" s="1">
        <f t="shared" si="496"/>
        <v>1</v>
      </c>
      <c r="I5608" s="1">
        <f t="shared" si="495"/>
        <v>5</v>
      </c>
    </row>
    <row r="5609" spans="1:9" x14ac:dyDescent="0.35">
      <c r="A5609" s="321">
        <f t="shared" si="493"/>
        <v>42237.208333319817</v>
      </c>
      <c r="B5609" s="303"/>
      <c r="C5609" s="303">
        <v>5574</v>
      </c>
      <c r="D5609" s="304">
        <f>INDEX(Method_calculation!$J$161:$L$184,Output_interface!I5609,Output_interface!H5609)</f>
        <v>0</v>
      </c>
      <c r="E5609" s="304">
        <f>INDEX(Method_calculation!$J$194:$L$217,Output_interface!I5609,Output_interface!H5609)</f>
        <v>0</v>
      </c>
      <c r="G5609" s="1">
        <f>VLOOKUP(A5609+1/48,Interface!$B$118:$D$483,3)</f>
        <v>5</v>
      </c>
      <c r="H5609" s="1">
        <f t="shared" si="496"/>
        <v>1</v>
      </c>
      <c r="I5609" s="1">
        <f t="shared" si="495"/>
        <v>6</v>
      </c>
    </row>
    <row r="5610" spans="1:9" x14ac:dyDescent="0.35">
      <c r="A5610" s="321">
        <f t="shared" si="493"/>
        <v>42237.249999986481</v>
      </c>
      <c r="B5610" s="303"/>
      <c r="C5610" s="303">
        <v>5575</v>
      </c>
      <c r="D5610" s="304">
        <f>INDEX(Method_calculation!$J$161:$L$184,Output_interface!I5610,Output_interface!H5610)</f>
        <v>0</v>
      </c>
      <c r="E5610" s="304">
        <f>INDEX(Method_calculation!$J$194:$L$217,Output_interface!I5610,Output_interface!H5610)</f>
        <v>0</v>
      </c>
      <c r="G5610" s="1">
        <f>VLOOKUP(A5610+1/48,Interface!$B$118:$D$483,3)</f>
        <v>5</v>
      </c>
      <c r="H5610" s="1">
        <f t="shared" si="496"/>
        <v>1</v>
      </c>
      <c r="I5610" s="1">
        <f t="shared" si="495"/>
        <v>7</v>
      </c>
    </row>
    <row r="5611" spans="1:9" x14ac:dyDescent="0.35">
      <c r="A5611" s="321">
        <f t="shared" si="493"/>
        <v>42237.291666653146</v>
      </c>
      <c r="B5611" s="303"/>
      <c r="C5611" s="303">
        <v>5576</v>
      </c>
      <c r="D5611" s="304">
        <f>INDEX(Method_calculation!$J$161:$L$184,Output_interface!I5611,Output_interface!H5611)</f>
        <v>0</v>
      </c>
      <c r="E5611" s="304">
        <f>INDEX(Method_calculation!$J$194:$L$217,Output_interface!I5611,Output_interface!H5611)</f>
        <v>0</v>
      </c>
      <c r="G5611" s="1">
        <f>VLOOKUP(A5611+1/48,Interface!$B$118:$D$483,3)</f>
        <v>5</v>
      </c>
      <c r="H5611" s="1">
        <f t="shared" si="496"/>
        <v>1</v>
      </c>
      <c r="I5611" s="1">
        <f t="shared" si="495"/>
        <v>8</v>
      </c>
    </row>
    <row r="5612" spans="1:9" x14ac:dyDescent="0.35">
      <c r="A5612" s="321">
        <f t="shared" si="493"/>
        <v>42237.33333331981</v>
      </c>
      <c r="B5612" s="303"/>
      <c r="C5612" s="303">
        <v>5577</v>
      </c>
      <c r="D5612" s="304">
        <f>INDEX(Method_calculation!$J$161:$L$184,Output_interface!I5612,Output_interface!H5612)</f>
        <v>0</v>
      </c>
      <c r="E5612" s="304">
        <f>INDEX(Method_calculation!$J$194:$L$217,Output_interface!I5612,Output_interface!H5612)</f>
        <v>0</v>
      </c>
      <c r="G5612" s="1">
        <f>VLOOKUP(A5612+1/48,Interface!$B$118:$D$483,3)</f>
        <v>5</v>
      </c>
      <c r="H5612" s="1">
        <f t="shared" si="496"/>
        <v>1</v>
      </c>
      <c r="I5612" s="1">
        <f t="shared" si="495"/>
        <v>9</v>
      </c>
    </row>
    <row r="5613" spans="1:9" x14ac:dyDescent="0.35">
      <c r="A5613" s="321">
        <f t="shared" si="493"/>
        <v>42237.374999986474</v>
      </c>
      <c r="B5613" s="303"/>
      <c r="C5613" s="303">
        <v>5578</v>
      </c>
      <c r="D5613" s="304">
        <f>INDEX(Method_calculation!$J$161:$L$184,Output_interface!I5613,Output_interface!H5613)</f>
        <v>0</v>
      </c>
      <c r="E5613" s="304">
        <f>INDEX(Method_calculation!$J$194:$L$217,Output_interface!I5613,Output_interface!H5613)</f>
        <v>0</v>
      </c>
      <c r="G5613" s="1">
        <f>VLOOKUP(A5613+1/48,Interface!$B$118:$D$483,3)</f>
        <v>5</v>
      </c>
      <c r="H5613" s="1">
        <f t="shared" si="496"/>
        <v>1</v>
      </c>
      <c r="I5613" s="1">
        <f t="shared" si="495"/>
        <v>10</v>
      </c>
    </row>
    <row r="5614" spans="1:9" x14ac:dyDescent="0.35">
      <c r="A5614" s="321">
        <f t="shared" si="493"/>
        <v>42237.416666653138</v>
      </c>
      <c r="B5614" s="303"/>
      <c r="C5614" s="303">
        <v>5579</v>
      </c>
      <c r="D5614" s="304">
        <f>INDEX(Method_calculation!$J$161:$L$184,Output_interface!I5614,Output_interface!H5614)</f>
        <v>0</v>
      </c>
      <c r="E5614" s="304">
        <f>INDEX(Method_calculation!$J$194:$L$217,Output_interface!I5614,Output_interface!H5614)</f>
        <v>0</v>
      </c>
      <c r="G5614" s="1">
        <f>VLOOKUP(A5614+1/48,Interface!$B$118:$D$483,3)</f>
        <v>5</v>
      </c>
      <c r="H5614" s="1">
        <f t="shared" si="496"/>
        <v>1</v>
      </c>
      <c r="I5614" s="1">
        <f t="shared" si="495"/>
        <v>11</v>
      </c>
    </row>
    <row r="5615" spans="1:9" x14ac:dyDescent="0.35">
      <c r="A5615" s="321">
        <f t="shared" si="493"/>
        <v>42237.458333319802</v>
      </c>
      <c r="B5615" s="303"/>
      <c r="C5615" s="303">
        <v>5580</v>
      </c>
      <c r="D5615" s="304">
        <f>INDEX(Method_calculation!$J$161:$L$184,Output_interface!I5615,Output_interface!H5615)</f>
        <v>0</v>
      </c>
      <c r="E5615" s="304">
        <f>INDEX(Method_calculation!$J$194:$L$217,Output_interface!I5615,Output_interface!H5615)</f>
        <v>0</v>
      </c>
      <c r="G5615" s="1">
        <f>VLOOKUP(A5615+1/48,Interface!$B$118:$D$483,3)</f>
        <v>5</v>
      </c>
      <c r="H5615" s="1">
        <f t="shared" si="496"/>
        <v>1</v>
      </c>
      <c r="I5615" s="1">
        <f t="shared" si="495"/>
        <v>12</v>
      </c>
    </row>
    <row r="5616" spans="1:9" x14ac:dyDescent="0.35">
      <c r="A5616" s="321">
        <f t="shared" si="493"/>
        <v>42237.499999986467</v>
      </c>
      <c r="B5616" s="303"/>
      <c r="C5616" s="303">
        <v>5581</v>
      </c>
      <c r="D5616" s="304">
        <f>INDEX(Method_calculation!$J$161:$L$184,Output_interface!I5616,Output_interface!H5616)</f>
        <v>0</v>
      </c>
      <c r="E5616" s="304">
        <f>INDEX(Method_calculation!$J$194:$L$217,Output_interface!I5616,Output_interface!H5616)</f>
        <v>0</v>
      </c>
      <c r="G5616" s="1">
        <f>VLOOKUP(A5616+1/48,Interface!$B$118:$D$483,3)</f>
        <v>5</v>
      </c>
      <c r="H5616" s="1">
        <f t="shared" si="496"/>
        <v>1</v>
      </c>
      <c r="I5616" s="1">
        <f t="shared" si="495"/>
        <v>13</v>
      </c>
    </row>
    <row r="5617" spans="1:9" x14ac:dyDescent="0.35">
      <c r="A5617" s="321">
        <f t="shared" si="493"/>
        <v>42237.541666653131</v>
      </c>
      <c r="B5617" s="303"/>
      <c r="C5617" s="303">
        <v>5582</v>
      </c>
      <c r="D5617" s="304">
        <f>INDEX(Method_calculation!$J$161:$L$184,Output_interface!I5617,Output_interface!H5617)</f>
        <v>0</v>
      </c>
      <c r="E5617" s="304">
        <f>INDEX(Method_calculation!$J$194:$L$217,Output_interface!I5617,Output_interface!H5617)</f>
        <v>0</v>
      </c>
      <c r="G5617" s="1">
        <f>VLOOKUP(A5617+1/48,Interface!$B$118:$D$483,3)</f>
        <v>5</v>
      </c>
      <c r="H5617" s="1">
        <f t="shared" si="496"/>
        <v>1</v>
      </c>
      <c r="I5617" s="1">
        <f t="shared" si="495"/>
        <v>14</v>
      </c>
    </row>
    <row r="5618" spans="1:9" x14ac:dyDescent="0.35">
      <c r="A5618" s="321">
        <f t="shared" si="493"/>
        <v>42237.583333319795</v>
      </c>
      <c r="B5618" s="303"/>
      <c r="C5618" s="303">
        <v>5583</v>
      </c>
      <c r="D5618" s="304">
        <f>INDEX(Method_calculation!$J$161:$L$184,Output_interface!I5618,Output_interface!H5618)</f>
        <v>0</v>
      </c>
      <c r="E5618" s="304">
        <f>INDEX(Method_calculation!$J$194:$L$217,Output_interface!I5618,Output_interface!H5618)</f>
        <v>0</v>
      </c>
      <c r="G5618" s="1">
        <f>VLOOKUP(A5618+1/48,Interface!$B$118:$D$483,3)</f>
        <v>5</v>
      </c>
      <c r="H5618" s="1">
        <f t="shared" si="496"/>
        <v>1</v>
      </c>
      <c r="I5618" s="1">
        <f t="shared" si="495"/>
        <v>15</v>
      </c>
    </row>
    <row r="5619" spans="1:9" x14ac:dyDescent="0.35">
      <c r="A5619" s="321">
        <f t="shared" si="493"/>
        <v>42237.624999986459</v>
      </c>
      <c r="B5619" s="303"/>
      <c r="C5619" s="303">
        <v>5584</v>
      </c>
      <c r="D5619" s="304">
        <f>INDEX(Method_calculation!$J$161:$L$184,Output_interface!I5619,Output_interface!H5619)</f>
        <v>0</v>
      </c>
      <c r="E5619" s="304">
        <f>INDEX(Method_calculation!$J$194:$L$217,Output_interface!I5619,Output_interface!H5619)</f>
        <v>0</v>
      </c>
      <c r="G5619" s="1">
        <f>VLOOKUP(A5619+1/48,Interface!$B$118:$D$483,3)</f>
        <v>5</v>
      </c>
      <c r="H5619" s="1">
        <f t="shared" si="496"/>
        <v>1</v>
      </c>
      <c r="I5619" s="1">
        <f t="shared" si="495"/>
        <v>16</v>
      </c>
    </row>
    <row r="5620" spans="1:9" x14ac:dyDescent="0.35">
      <c r="A5620" s="321">
        <f t="shared" si="493"/>
        <v>42237.666666653124</v>
      </c>
      <c r="B5620" s="303"/>
      <c r="C5620" s="303">
        <v>5585</v>
      </c>
      <c r="D5620" s="304">
        <f>INDEX(Method_calculation!$J$161:$L$184,Output_interface!I5620,Output_interface!H5620)</f>
        <v>0</v>
      </c>
      <c r="E5620" s="304">
        <f>INDEX(Method_calculation!$J$194:$L$217,Output_interface!I5620,Output_interface!H5620)</f>
        <v>0</v>
      </c>
      <c r="G5620" s="1">
        <f>VLOOKUP(A5620+1/48,Interface!$B$118:$D$483,3)</f>
        <v>5</v>
      </c>
      <c r="H5620" s="1">
        <f t="shared" si="496"/>
        <v>1</v>
      </c>
      <c r="I5620" s="1">
        <f t="shared" si="495"/>
        <v>17</v>
      </c>
    </row>
    <row r="5621" spans="1:9" x14ac:dyDescent="0.35">
      <c r="A5621" s="321">
        <f t="shared" si="493"/>
        <v>42237.708333319788</v>
      </c>
      <c r="B5621" s="303"/>
      <c r="C5621" s="303">
        <v>5586</v>
      </c>
      <c r="D5621" s="304">
        <f>INDEX(Method_calculation!$J$161:$L$184,Output_interface!I5621,Output_interface!H5621)</f>
        <v>0</v>
      </c>
      <c r="E5621" s="304">
        <f>INDEX(Method_calculation!$J$194:$L$217,Output_interface!I5621,Output_interface!H5621)</f>
        <v>0</v>
      </c>
      <c r="G5621" s="1">
        <f>VLOOKUP(A5621+1/48,Interface!$B$118:$D$483,3)</f>
        <v>5</v>
      </c>
      <c r="H5621" s="1">
        <f t="shared" si="496"/>
        <v>1</v>
      </c>
      <c r="I5621" s="1">
        <f t="shared" si="495"/>
        <v>18</v>
      </c>
    </row>
    <row r="5622" spans="1:9" x14ac:dyDescent="0.35">
      <c r="A5622" s="321">
        <f t="shared" si="493"/>
        <v>42237.749999986452</v>
      </c>
      <c r="B5622" s="303"/>
      <c r="C5622" s="303">
        <v>5587</v>
      </c>
      <c r="D5622" s="304">
        <f>INDEX(Method_calculation!$J$161:$L$184,Output_interface!I5622,Output_interface!H5622)</f>
        <v>0</v>
      </c>
      <c r="E5622" s="304">
        <f>INDEX(Method_calculation!$J$194:$L$217,Output_interface!I5622,Output_interface!H5622)</f>
        <v>0</v>
      </c>
      <c r="G5622" s="1">
        <f>VLOOKUP(A5622+1/48,Interface!$B$118:$D$483,3)</f>
        <v>5</v>
      </c>
      <c r="H5622" s="1">
        <f t="shared" si="496"/>
        <v>1</v>
      </c>
      <c r="I5622" s="1">
        <f t="shared" si="495"/>
        <v>19</v>
      </c>
    </row>
    <row r="5623" spans="1:9" x14ac:dyDescent="0.35">
      <c r="A5623" s="321">
        <f t="shared" si="493"/>
        <v>42237.791666653116</v>
      </c>
      <c r="B5623" s="303"/>
      <c r="C5623" s="303">
        <v>5588</v>
      </c>
      <c r="D5623" s="304">
        <f>INDEX(Method_calculation!$J$161:$L$184,Output_interface!I5623,Output_interface!H5623)</f>
        <v>0</v>
      </c>
      <c r="E5623" s="304">
        <f>INDEX(Method_calculation!$J$194:$L$217,Output_interface!I5623,Output_interface!H5623)</f>
        <v>0</v>
      </c>
      <c r="G5623" s="1">
        <f>VLOOKUP(A5623+1/48,Interface!$B$118:$D$483,3)</f>
        <v>5</v>
      </c>
      <c r="H5623" s="1">
        <f t="shared" si="496"/>
        <v>1</v>
      </c>
      <c r="I5623" s="1">
        <f t="shared" si="495"/>
        <v>20</v>
      </c>
    </row>
    <row r="5624" spans="1:9" x14ac:dyDescent="0.35">
      <c r="A5624" s="321">
        <f t="shared" si="493"/>
        <v>42237.833333319781</v>
      </c>
      <c r="B5624" s="303"/>
      <c r="C5624" s="303">
        <v>5589</v>
      </c>
      <c r="D5624" s="304">
        <f>INDEX(Method_calculation!$J$161:$L$184,Output_interface!I5624,Output_interface!H5624)</f>
        <v>0</v>
      </c>
      <c r="E5624" s="304">
        <f>INDEX(Method_calculation!$J$194:$L$217,Output_interface!I5624,Output_interface!H5624)</f>
        <v>0</v>
      </c>
      <c r="G5624" s="1">
        <f>VLOOKUP(A5624+1/48,Interface!$B$118:$D$483,3)</f>
        <v>5</v>
      </c>
      <c r="H5624" s="1">
        <f t="shared" si="496"/>
        <v>1</v>
      </c>
      <c r="I5624" s="1">
        <f t="shared" si="495"/>
        <v>21</v>
      </c>
    </row>
    <row r="5625" spans="1:9" x14ac:dyDescent="0.35">
      <c r="A5625" s="321">
        <f t="shared" si="493"/>
        <v>42237.874999986445</v>
      </c>
      <c r="B5625" s="303"/>
      <c r="C5625" s="303">
        <v>5590</v>
      </c>
      <c r="D5625" s="304">
        <f>INDEX(Method_calculation!$J$161:$L$184,Output_interface!I5625,Output_interface!H5625)</f>
        <v>0</v>
      </c>
      <c r="E5625" s="304">
        <f>INDEX(Method_calculation!$J$194:$L$217,Output_interface!I5625,Output_interface!H5625)</f>
        <v>0</v>
      </c>
      <c r="G5625" s="1">
        <f>VLOOKUP(A5625+1/48,Interface!$B$118:$D$483,3)</f>
        <v>5</v>
      </c>
      <c r="H5625" s="1">
        <f t="shared" si="496"/>
        <v>1</v>
      </c>
      <c r="I5625" s="1">
        <f t="shared" si="495"/>
        <v>22</v>
      </c>
    </row>
    <row r="5626" spans="1:9" x14ac:dyDescent="0.35">
      <c r="A5626" s="321">
        <f t="shared" si="493"/>
        <v>42237.916666653109</v>
      </c>
      <c r="B5626" s="303"/>
      <c r="C5626" s="303">
        <v>5591</v>
      </c>
      <c r="D5626" s="304">
        <f>INDEX(Method_calculation!$J$161:$L$184,Output_interface!I5626,Output_interface!H5626)</f>
        <v>0</v>
      </c>
      <c r="E5626" s="304">
        <f>INDEX(Method_calculation!$J$194:$L$217,Output_interface!I5626,Output_interface!H5626)</f>
        <v>0</v>
      </c>
      <c r="G5626" s="1">
        <f>VLOOKUP(A5626+1/48,Interface!$B$118:$D$483,3)</f>
        <v>5</v>
      </c>
      <c r="H5626" s="1">
        <f t="shared" si="496"/>
        <v>1</v>
      </c>
      <c r="I5626" s="1">
        <f t="shared" si="495"/>
        <v>23</v>
      </c>
    </row>
    <row r="5627" spans="1:9" x14ac:dyDescent="0.35">
      <c r="A5627" s="322">
        <f t="shared" si="493"/>
        <v>42237.958333319773</v>
      </c>
      <c r="B5627" s="306"/>
      <c r="C5627" s="306">
        <v>5592</v>
      </c>
      <c r="D5627" s="307">
        <f>INDEX(Method_calculation!$J$161:$L$184,Output_interface!I5627,Output_interface!H5627)</f>
        <v>0</v>
      </c>
      <c r="E5627" s="307">
        <f>INDEX(Method_calculation!$J$194:$L$217,Output_interface!I5627,Output_interface!H5627)</f>
        <v>0</v>
      </c>
      <c r="G5627" s="1">
        <f>VLOOKUP(A5627+1/48,Interface!$B$118:$D$483,3)</f>
        <v>5</v>
      </c>
      <c r="H5627" s="1">
        <f t="shared" si="496"/>
        <v>1</v>
      </c>
      <c r="I5627" s="1">
        <f t="shared" si="495"/>
        <v>24</v>
      </c>
    </row>
    <row r="5628" spans="1:9" x14ac:dyDescent="0.35">
      <c r="A5628" s="299">
        <f t="shared" si="493"/>
        <v>42237.999999986438</v>
      </c>
      <c r="B5628" s="300" t="str">
        <f t="shared" ref="B5628" si="497">INDEX($H$27:$H$29,H5628)</f>
        <v>Saturday</v>
      </c>
      <c r="C5628" s="300">
        <v>5593</v>
      </c>
      <c r="D5628" s="301">
        <f>INDEX(Method_calculation!$J$161:$L$184,Output_interface!I5628,Output_interface!H5628)</f>
        <v>0</v>
      </c>
      <c r="E5628" s="301">
        <f>INDEX(Method_calculation!$J$194:$L$217,Output_interface!I5628,Output_interface!H5628)</f>
        <v>0</v>
      </c>
      <c r="G5628" s="1">
        <f>VLOOKUP(A5628+1/48,Interface!$B$118:$D$483,3)</f>
        <v>6</v>
      </c>
      <c r="H5628" s="1">
        <f t="shared" si="496"/>
        <v>2</v>
      </c>
      <c r="I5628" s="1">
        <f t="shared" si="495"/>
        <v>1</v>
      </c>
    </row>
    <row r="5629" spans="1:9" x14ac:dyDescent="0.35">
      <c r="A5629" s="321">
        <f t="shared" si="493"/>
        <v>42238.041666653102</v>
      </c>
      <c r="B5629" s="303"/>
      <c r="C5629" s="303">
        <v>5594</v>
      </c>
      <c r="D5629" s="304">
        <f>INDEX(Method_calculation!$J$161:$L$184,Output_interface!I5629,Output_interface!H5629)</f>
        <v>0</v>
      </c>
      <c r="E5629" s="304">
        <f>INDEX(Method_calculation!$J$194:$L$217,Output_interface!I5629,Output_interface!H5629)</f>
        <v>0</v>
      </c>
      <c r="G5629" s="1">
        <f>VLOOKUP(A5629+1/48,Interface!$B$118:$D$483,3)</f>
        <v>6</v>
      </c>
      <c r="H5629" s="1">
        <f t="shared" si="496"/>
        <v>2</v>
      </c>
      <c r="I5629" s="1">
        <f t="shared" si="495"/>
        <v>2</v>
      </c>
    </row>
    <row r="5630" spans="1:9" x14ac:dyDescent="0.35">
      <c r="A5630" s="321">
        <f t="shared" si="493"/>
        <v>42238.083333319766</v>
      </c>
      <c r="B5630" s="303"/>
      <c r="C5630" s="303">
        <v>5595</v>
      </c>
      <c r="D5630" s="304">
        <f>INDEX(Method_calculation!$J$161:$L$184,Output_interface!I5630,Output_interface!H5630)</f>
        <v>0</v>
      </c>
      <c r="E5630" s="304">
        <f>INDEX(Method_calculation!$J$194:$L$217,Output_interface!I5630,Output_interface!H5630)</f>
        <v>0</v>
      </c>
      <c r="G5630" s="1">
        <f>VLOOKUP(A5630+1/48,Interface!$B$118:$D$483,3)</f>
        <v>6</v>
      </c>
      <c r="H5630" s="1">
        <f t="shared" si="496"/>
        <v>2</v>
      </c>
      <c r="I5630" s="1">
        <f t="shared" si="495"/>
        <v>3</v>
      </c>
    </row>
    <row r="5631" spans="1:9" x14ac:dyDescent="0.35">
      <c r="A5631" s="321">
        <f t="shared" si="493"/>
        <v>42238.12499998643</v>
      </c>
      <c r="B5631" s="303"/>
      <c r="C5631" s="303">
        <v>5596</v>
      </c>
      <c r="D5631" s="304">
        <f>INDEX(Method_calculation!$J$161:$L$184,Output_interface!I5631,Output_interface!H5631)</f>
        <v>0</v>
      </c>
      <c r="E5631" s="304">
        <f>INDEX(Method_calculation!$J$194:$L$217,Output_interface!I5631,Output_interface!H5631)</f>
        <v>0</v>
      </c>
      <c r="G5631" s="1">
        <f>VLOOKUP(A5631+1/48,Interface!$B$118:$D$483,3)</f>
        <v>6</v>
      </c>
      <c r="H5631" s="1">
        <f t="shared" si="496"/>
        <v>2</v>
      </c>
      <c r="I5631" s="1">
        <f t="shared" si="495"/>
        <v>4</v>
      </c>
    </row>
    <row r="5632" spans="1:9" x14ac:dyDescent="0.35">
      <c r="A5632" s="321">
        <f t="shared" si="493"/>
        <v>42238.166666653095</v>
      </c>
      <c r="B5632" s="303"/>
      <c r="C5632" s="303">
        <v>5597</v>
      </c>
      <c r="D5632" s="304">
        <f>INDEX(Method_calculation!$J$161:$L$184,Output_interface!I5632,Output_interface!H5632)</f>
        <v>0</v>
      </c>
      <c r="E5632" s="304">
        <f>INDEX(Method_calculation!$J$194:$L$217,Output_interface!I5632,Output_interface!H5632)</f>
        <v>0</v>
      </c>
      <c r="G5632" s="1">
        <f>VLOOKUP(A5632+1/48,Interface!$B$118:$D$483,3)</f>
        <v>6</v>
      </c>
      <c r="H5632" s="1">
        <f t="shared" si="496"/>
        <v>2</v>
      </c>
      <c r="I5632" s="1">
        <f t="shared" si="495"/>
        <v>5</v>
      </c>
    </row>
    <row r="5633" spans="1:9" x14ac:dyDescent="0.35">
      <c r="A5633" s="321">
        <f t="shared" si="493"/>
        <v>42238.208333319759</v>
      </c>
      <c r="B5633" s="303"/>
      <c r="C5633" s="303">
        <v>5598</v>
      </c>
      <c r="D5633" s="304">
        <f>INDEX(Method_calculation!$J$161:$L$184,Output_interface!I5633,Output_interface!H5633)</f>
        <v>0</v>
      </c>
      <c r="E5633" s="304">
        <f>INDEX(Method_calculation!$J$194:$L$217,Output_interface!I5633,Output_interface!H5633)</f>
        <v>0</v>
      </c>
      <c r="G5633" s="1">
        <f>VLOOKUP(A5633+1/48,Interface!$B$118:$D$483,3)</f>
        <v>6</v>
      </c>
      <c r="H5633" s="1">
        <f t="shared" si="496"/>
        <v>2</v>
      </c>
      <c r="I5633" s="1">
        <f t="shared" si="495"/>
        <v>6</v>
      </c>
    </row>
    <row r="5634" spans="1:9" x14ac:dyDescent="0.35">
      <c r="A5634" s="321">
        <f t="shared" si="493"/>
        <v>42238.249999986423</v>
      </c>
      <c r="B5634" s="303"/>
      <c r="C5634" s="303">
        <v>5599</v>
      </c>
      <c r="D5634" s="304">
        <f>INDEX(Method_calculation!$J$161:$L$184,Output_interface!I5634,Output_interface!H5634)</f>
        <v>0</v>
      </c>
      <c r="E5634" s="304">
        <f>INDEX(Method_calculation!$J$194:$L$217,Output_interface!I5634,Output_interface!H5634)</f>
        <v>0</v>
      </c>
      <c r="G5634" s="1">
        <f>VLOOKUP(A5634+1/48,Interface!$B$118:$D$483,3)</f>
        <v>6</v>
      </c>
      <c r="H5634" s="1">
        <f t="shared" si="496"/>
        <v>2</v>
      </c>
      <c r="I5634" s="1">
        <f t="shared" si="495"/>
        <v>7</v>
      </c>
    </row>
    <row r="5635" spans="1:9" x14ac:dyDescent="0.35">
      <c r="A5635" s="321">
        <f t="shared" si="493"/>
        <v>42238.291666653087</v>
      </c>
      <c r="B5635" s="303"/>
      <c r="C5635" s="303">
        <v>5600</v>
      </c>
      <c r="D5635" s="304">
        <f>INDEX(Method_calculation!$J$161:$L$184,Output_interface!I5635,Output_interface!H5635)</f>
        <v>0</v>
      </c>
      <c r="E5635" s="304">
        <f>INDEX(Method_calculation!$J$194:$L$217,Output_interface!I5635,Output_interface!H5635)</f>
        <v>0</v>
      </c>
      <c r="G5635" s="1">
        <f>VLOOKUP(A5635+1/48,Interface!$B$118:$D$483,3)</f>
        <v>6</v>
      </c>
      <c r="H5635" s="1">
        <f t="shared" si="496"/>
        <v>2</v>
      </c>
      <c r="I5635" s="1">
        <f t="shared" si="495"/>
        <v>8</v>
      </c>
    </row>
    <row r="5636" spans="1:9" x14ac:dyDescent="0.35">
      <c r="A5636" s="321">
        <f t="shared" si="493"/>
        <v>42238.333333319752</v>
      </c>
      <c r="B5636" s="303"/>
      <c r="C5636" s="303">
        <v>5601</v>
      </c>
      <c r="D5636" s="304">
        <f>INDEX(Method_calculation!$J$161:$L$184,Output_interface!I5636,Output_interface!H5636)</f>
        <v>0</v>
      </c>
      <c r="E5636" s="304">
        <f>INDEX(Method_calculation!$J$194:$L$217,Output_interface!I5636,Output_interface!H5636)</f>
        <v>0</v>
      </c>
      <c r="G5636" s="1">
        <f>VLOOKUP(A5636+1/48,Interface!$B$118:$D$483,3)</f>
        <v>6</v>
      </c>
      <c r="H5636" s="1">
        <f t="shared" si="496"/>
        <v>2</v>
      </c>
      <c r="I5636" s="1">
        <f t="shared" si="495"/>
        <v>9</v>
      </c>
    </row>
    <row r="5637" spans="1:9" x14ac:dyDescent="0.35">
      <c r="A5637" s="321">
        <f t="shared" si="493"/>
        <v>42238.374999986416</v>
      </c>
      <c r="B5637" s="303"/>
      <c r="C5637" s="303">
        <v>5602</v>
      </c>
      <c r="D5637" s="304">
        <f>INDEX(Method_calculation!$J$161:$L$184,Output_interface!I5637,Output_interface!H5637)</f>
        <v>0</v>
      </c>
      <c r="E5637" s="304">
        <f>INDEX(Method_calculation!$J$194:$L$217,Output_interface!I5637,Output_interface!H5637)</f>
        <v>0</v>
      </c>
      <c r="G5637" s="1">
        <f>VLOOKUP(A5637+1/48,Interface!$B$118:$D$483,3)</f>
        <v>6</v>
      </c>
      <c r="H5637" s="1">
        <f t="shared" si="496"/>
        <v>2</v>
      </c>
      <c r="I5637" s="1">
        <f t="shared" si="495"/>
        <v>10</v>
      </c>
    </row>
    <row r="5638" spans="1:9" x14ac:dyDescent="0.35">
      <c r="A5638" s="321">
        <f t="shared" si="493"/>
        <v>42238.41666665308</v>
      </c>
      <c r="B5638" s="303"/>
      <c r="C5638" s="303">
        <v>5603</v>
      </c>
      <c r="D5638" s="304">
        <f>INDEX(Method_calculation!$J$161:$L$184,Output_interface!I5638,Output_interface!H5638)</f>
        <v>0</v>
      </c>
      <c r="E5638" s="304">
        <f>INDEX(Method_calculation!$J$194:$L$217,Output_interface!I5638,Output_interface!H5638)</f>
        <v>0</v>
      </c>
      <c r="G5638" s="1">
        <f>VLOOKUP(A5638+1/48,Interface!$B$118:$D$483,3)</f>
        <v>6</v>
      </c>
      <c r="H5638" s="1">
        <f t="shared" si="496"/>
        <v>2</v>
      </c>
      <c r="I5638" s="1">
        <f t="shared" si="495"/>
        <v>11</v>
      </c>
    </row>
    <row r="5639" spans="1:9" x14ac:dyDescent="0.35">
      <c r="A5639" s="321">
        <f t="shared" si="493"/>
        <v>42238.458333319744</v>
      </c>
      <c r="B5639" s="303"/>
      <c r="C5639" s="303">
        <v>5604</v>
      </c>
      <c r="D5639" s="304">
        <f>INDEX(Method_calculation!$J$161:$L$184,Output_interface!I5639,Output_interface!H5639)</f>
        <v>0</v>
      </c>
      <c r="E5639" s="304">
        <f>INDEX(Method_calculation!$J$194:$L$217,Output_interface!I5639,Output_interface!H5639)</f>
        <v>0</v>
      </c>
      <c r="G5639" s="1">
        <f>VLOOKUP(A5639+1/48,Interface!$B$118:$D$483,3)</f>
        <v>6</v>
      </c>
      <c r="H5639" s="1">
        <f t="shared" si="496"/>
        <v>2</v>
      </c>
      <c r="I5639" s="1">
        <f t="shared" si="495"/>
        <v>12</v>
      </c>
    </row>
    <row r="5640" spans="1:9" x14ac:dyDescent="0.35">
      <c r="A5640" s="321">
        <f t="shared" si="493"/>
        <v>42238.499999986409</v>
      </c>
      <c r="B5640" s="303"/>
      <c r="C5640" s="303">
        <v>5605</v>
      </c>
      <c r="D5640" s="304">
        <f>INDEX(Method_calculation!$J$161:$L$184,Output_interface!I5640,Output_interface!H5640)</f>
        <v>0</v>
      </c>
      <c r="E5640" s="304">
        <f>INDEX(Method_calculation!$J$194:$L$217,Output_interface!I5640,Output_interface!H5640)</f>
        <v>0</v>
      </c>
      <c r="G5640" s="1">
        <f>VLOOKUP(A5640+1/48,Interface!$B$118:$D$483,3)</f>
        <v>6</v>
      </c>
      <c r="H5640" s="1">
        <f t="shared" si="496"/>
        <v>2</v>
      </c>
      <c r="I5640" s="1">
        <f t="shared" si="495"/>
        <v>13</v>
      </c>
    </row>
    <row r="5641" spans="1:9" x14ac:dyDescent="0.35">
      <c r="A5641" s="321">
        <f t="shared" si="493"/>
        <v>42238.541666653073</v>
      </c>
      <c r="B5641" s="303"/>
      <c r="C5641" s="303">
        <v>5606</v>
      </c>
      <c r="D5641" s="304">
        <f>INDEX(Method_calculation!$J$161:$L$184,Output_interface!I5641,Output_interface!H5641)</f>
        <v>0</v>
      </c>
      <c r="E5641" s="304">
        <f>INDEX(Method_calculation!$J$194:$L$217,Output_interface!I5641,Output_interface!H5641)</f>
        <v>0</v>
      </c>
      <c r="G5641" s="1">
        <f>VLOOKUP(A5641+1/48,Interface!$B$118:$D$483,3)</f>
        <v>6</v>
      </c>
      <c r="H5641" s="1">
        <f t="shared" si="496"/>
        <v>2</v>
      </c>
      <c r="I5641" s="1">
        <f t="shared" si="495"/>
        <v>14</v>
      </c>
    </row>
    <row r="5642" spans="1:9" x14ac:dyDescent="0.35">
      <c r="A5642" s="321">
        <f t="shared" si="493"/>
        <v>42238.583333319737</v>
      </c>
      <c r="B5642" s="303"/>
      <c r="C5642" s="303">
        <v>5607</v>
      </c>
      <c r="D5642" s="304">
        <f>INDEX(Method_calculation!$J$161:$L$184,Output_interface!I5642,Output_interface!H5642)</f>
        <v>0</v>
      </c>
      <c r="E5642" s="304">
        <f>INDEX(Method_calculation!$J$194:$L$217,Output_interface!I5642,Output_interface!H5642)</f>
        <v>0</v>
      </c>
      <c r="G5642" s="1">
        <f>VLOOKUP(A5642+1/48,Interface!$B$118:$D$483,3)</f>
        <v>6</v>
      </c>
      <c r="H5642" s="1">
        <f t="shared" si="496"/>
        <v>2</v>
      </c>
      <c r="I5642" s="1">
        <f t="shared" si="495"/>
        <v>15</v>
      </c>
    </row>
    <row r="5643" spans="1:9" x14ac:dyDescent="0.35">
      <c r="A5643" s="321">
        <f t="shared" si="493"/>
        <v>42238.624999986401</v>
      </c>
      <c r="B5643" s="303"/>
      <c r="C5643" s="303">
        <v>5608</v>
      </c>
      <c r="D5643" s="304">
        <f>INDEX(Method_calculation!$J$161:$L$184,Output_interface!I5643,Output_interface!H5643)</f>
        <v>0</v>
      </c>
      <c r="E5643" s="304">
        <f>INDEX(Method_calculation!$J$194:$L$217,Output_interface!I5643,Output_interface!H5643)</f>
        <v>0</v>
      </c>
      <c r="G5643" s="1">
        <f>VLOOKUP(A5643+1/48,Interface!$B$118:$D$483,3)</f>
        <v>6</v>
      </c>
      <c r="H5643" s="1">
        <f t="shared" si="496"/>
        <v>2</v>
      </c>
      <c r="I5643" s="1">
        <f t="shared" si="495"/>
        <v>16</v>
      </c>
    </row>
    <row r="5644" spans="1:9" x14ac:dyDescent="0.35">
      <c r="A5644" s="321">
        <f t="shared" si="493"/>
        <v>42238.666666653065</v>
      </c>
      <c r="B5644" s="303"/>
      <c r="C5644" s="303">
        <v>5609</v>
      </c>
      <c r="D5644" s="304">
        <f>INDEX(Method_calculation!$J$161:$L$184,Output_interface!I5644,Output_interface!H5644)</f>
        <v>0</v>
      </c>
      <c r="E5644" s="304">
        <f>INDEX(Method_calculation!$J$194:$L$217,Output_interface!I5644,Output_interface!H5644)</f>
        <v>0</v>
      </c>
      <c r="G5644" s="1">
        <f>VLOOKUP(A5644+1/48,Interface!$B$118:$D$483,3)</f>
        <v>6</v>
      </c>
      <c r="H5644" s="1">
        <f t="shared" si="496"/>
        <v>2</v>
      </c>
      <c r="I5644" s="1">
        <f t="shared" si="495"/>
        <v>17</v>
      </c>
    </row>
    <row r="5645" spans="1:9" x14ac:dyDescent="0.35">
      <c r="A5645" s="321">
        <f t="shared" si="493"/>
        <v>42238.70833331973</v>
      </c>
      <c r="B5645" s="303"/>
      <c r="C5645" s="303">
        <v>5610</v>
      </c>
      <c r="D5645" s="304">
        <f>INDEX(Method_calculation!$J$161:$L$184,Output_interface!I5645,Output_interface!H5645)</f>
        <v>0</v>
      </c>
      <c r="E5645" s="304">
        <f>INDEX(Method_calculation!$J$194:$L$217,Output_interface!I5645,Output_interface!H5645)</f>
        <v>0</v>
      </c>
      <c r="G5645" s="1">
        <f>VLOOKUP(A5645+1/48,Interface!$B$118:$D$483,3)</f>
        <v>6</v>
      </c>
      <c r="H5645" s="1">
        <f t="shared" si="496"/>
        <v>2</v>
      </c>
      <c r="I5645" s="1">
        <f t="shared" si="495"/>
        <v>18</v>
      </c>
    </row>
    <row r="5646" spans="1:9" x14ac:dyDescent="0.35">
      <c r="A5646" s="321">
        <f t="shared" si="493"/>
        <v>42238.749999986394</v>
      </c>
      <c r="B5646" s="303"/>
      <c r="C5646" s="303">
        <v>5611</v>
      </c>
      <c r="D5646" s="304">
        <f>INDEX(Method_calculation!$J$161:$L$184,Output_interface!I5646,Output_interface!H5646)</f>
        <v>0</v>
      </c>
      <c r="E5646" s="304">
        <f>INDEX(Method_calculation!$J$194:$L$217,Output_interface!I5646,Output_interface!H5646)</f>
        <v>0</v>
      </c>
      <c r="G5646" s="1">
        <f>VLOOKUP(A5646+1/48,Interface!$B$118:$D$483,3)</f>
        <v>6</v>
      </c>
      <c r="H5646" s="1">
        <f t="shared" si="496"/>
        <v>2</v>
      </c>
      <c r="I5646" s="1">
        <f t="shared" si="495"/>
        <v>19</v>
      </c>
    </row>
    <row r="5647" spans="1:9" x14ac:dyDescent="0.35">
      <c r="A5647" s="321">
        <f t="shared" si="493"/>
        <v>42238.791666653058</v>
      </c>
      <c r="B5647" s="303"/>
      <c r="C5647" s="303">
        <v>5612</v>
      </c>
      <c r="D5647" s="304">
        <f>INDEX(Method_calculation!$J$161:$L$184,Output_interface!I5647,Output_interface!H5647)</f>
        <v>0</v>
      </c>
      <c r="E5647" s="304">
        <f>INDEX(Method_calculation!$J$194:$L$217,Output_interface!I5647,Output_interface!H5647)</f>
        <v>0</v>
      </c>
      <c r="G5647" s="1">
        <f>VLOOKUP(A5647+1/48,Interface!$B$118:$D$483,3)</f>
        <v>6</v>
      </c>
      <c r="H5647" s="1">
        <f t="shared" si="496"/>
        <v>2</v>
      </c>
      <c r="I5647" s="1">
        <f t="shared" si="495"/>
        <v>20</v>
      </c>
    </row>
    <row r="5648" spans="1:9" x14ac:dyDescent="0.35">
      <c r="A5648" s="321">
        <f t="shared" ref="A5648:A5711" si="498">+A5647+1/24</f>
        <v>42238.833333319722</v>
      </c>
      <c r="B5648" s="303"/>
      <c r="C5648" s="303">
        <v>5613</v>
      </c>
      <c r="D5648" s="304">
        <f>INDEX(Method_calculation!$J$161:$L$184,Output_interface!I5648,Output_interface!H5648)</f>
        <v>0</v>
      </c>
      <c r="E5648" s="304">
        <f>INDEX(Method_calculation!$J$194:$L$217,Output_interface!I5648,Output_interface!H5648)</f>
        <v>0</v>
      </c>
      <c r="G5648" s="1">
        <f>VLOOKUP(A5648+1/48,Interface!$B$118:$D$483,3)</f>
        <v>6</v>
      </c>
      <c r="H5648" s="1">
        <f t="shared" si="496"/>
        <v>2</v>
      </c>
      <c r="I5648" s="1">
        <f t="shared" si="495"/>
        <v>21</v>
      </c>
    </row>
    <row r="5649" spans="1:9" x14ac:dyDescent="0.35">
      <c r="A5649" s="321">
        <f t="shared" si="498"/>
        <v>42238.874999986387</v>
      </c>
      <c r="B5649" s="303"/>
      <c r="C5649" s="303">
        <v>5614</v>
      </c>
      <c r="D5649" s="304">
        <f>INDEX(Method_calculation!$J$161:$L$184,Output_interface!I5649,Output_interface!H5649)</f>
        <v>0</v>
      </c>
      <c r="E5649" s="304">
        <f>INDEX(Method_calculation!$J$194:$L$217,Output_interface!I5649,Output_interface!H5649)</f>
        <v>0</v>
      </c>
      <c r="G5649" s="1">
        <f>VLOOKUP(A5649+1/48,Interface!$B$118:$D$483,3)</f>
        <v>6</v>
      </c>
      <c r="H5649" s="1">
        <f t="shared" si="496"/>
        <v>2</v>
      </c>
      <c r="I5649" s="1">
        <f t="shared" si="495"/>
        <v>22</v>
      </c>
    </row>
    <row r="5650" spans="1:9" x14ac:dyDescent="0.35">
      <c r="A5650" s="321">
        <f t="shared" si="498"/>
        <v>42238.916666653051</v>
      </c>
      <c r="B5650" s="303"/>
      <c r="C5650" s="303">
        <v>5615</v>
      </c>
      <c r="D5650" s="304">
        <f>INDEX(Method_calculation!$J$161:$L$184,Output_interface!I5650,Output_interface!H5650)</f>
        <v>0</v>
      </c>
      <c r="E5650" s="304">
        <f>INDEX(Method_calculation!$J$194:$L$217,Output_interface!I5650,Output_interface!H5650)</f>
        <v>0</v>
      </c>
      <c r="G5650" s="1">
        <f>VLOOKUP(A5650+1/48,Interface!$B$118:$D$483,3)</f>
        <v>6</v>
      </c>
      <c r="H5650" s="1">
        <f t="shared" si="496"/>
        <v>2</v>
      </c>
      <c r="I5650" s="1">
        <f t="shared" si="495"/>
        <v>23</v>
      </c>
    </row>
    <row r="5651" spans="1:9" x14ac:dyDescent="0.35">
      <c r="A5651" s="322">
        <f t="shared" si="498"/>
        <v>42238.958333319715</v>
      </c>
      <c r="B5651" s="306"/>
      <c r="C5651" s="306">
        <v>5616</v>
      </c>
      <c r="D5651" s="307">
        <f>INDEX(Method_calculation!$J$161:$L$184,Output_interface!I5651,Output_interface!H5651)</f>
        <v>0</v>
      </c>
      <c r="E5651" s="307">
        <f>INDEX(Method_calculation!$J$194:$L$217,Output_interface!I5651,Output_interface!H5651)</f>
        <v>0</v>
      </c>
      <c r="G5651" s="1">
        <f>VLOOKUP(A5651+1/48,Interface!$B$118:$D$483,3)</f>
        <v>6</v>
      </c>
      <c r="H5651" s="1">
        <f t="shared" si="496"/>
        <v>2</v>
      </c>
      <c r="I5651" s="1">
        <f t="shared" si="495"/>
        <v>24</v>
      </c>
    </row>
    <row r="5652" spans="1:9" x14ac:dyDescent="0.35">
      <c r="A5652" s="299">
        <f t="shared" si="498"/>
        <v>42238.999999986379</v>
      </c>
      <c r="B5652" s="300" t="str">
        <f t="shared" ref="B5652" si="499">INDEX($H$27:$H$29,H5652)</f>
        <v>Holiday</v>
      </c>
      <c r="C5652" s="300">
        <v>5617</v>
      </c>
      <c r="D5652" s="301">
        <f>INDEX(Method_calculation!$J$161:$L$184,Output_interface!I5652,Output_interface!H5652)</f>
        <v>0</v>
      </c>
      <c r="E5652" s="301">
        <f>INDEX(Method_calculation!$J$194:$L$217,Output_interface!I5652,Output_interface!H5652)</f>
        <v>0</v>
      </c>
      <c r="G5652" s="1">
        <f>VLOOKUP(A5652+1/48,Interface!$B$118:$D$483,3)</f>
        <v>7</v>
      </c>
      <c r="H5652" s="1">
        <f t="shared" si="496"/>
        <v>3</v>
      </c>
      <c r="I5652" s="1">
        <f t="shared" si="495"/>
        <v>1</v>
      </c>
    </row>
    <row r="5653" spans="1:9" x14ac:dyDescent="0.35">
      <c r="A5653" s="321">
        <f t="shared" si="498"/>
        <v>42239.041666653044</v>
      </c>
      <c r="B5653" s="303"/>
      <c r="C5653" s="303">
        <v>5618</v>
      </c>
      <c r="D5653" s="304">
        <f>INDEX(Method_calculation!$J$161:$L$184,Output_interface!I5653,Output_interface!H5653)</f>
        <v>0</v>
      </c>
      <c r="E5653" s="304">
        <f>INDEX(Method_calculation!$J$194:$L$217,Output_interface!I5653,Output_interface!H5653)</f>
        <v>0</v>
      </c>
      <c r="G5653" s="1">
        <f>VLOOKUP(A5653+1/48,Interface!$B$118:$D$483,3)</f>
        <v>7</v>
      </c>
      <c r="H5653" s="1">
        <f t="shared" si="496"/>
        <v>3</v>
      </c>
      <c r="I5653" s="1">
        <f t="shared" si="495"/>
        <v>2</v>
      </c>
    </row>
    <row r="5654" spans="1:9" x14ac:dyDescent="0.35">
      <c r="A5654" s="321">
        <f t="shared" si="498"/>
        <v>42239.083333319708</v>
      </c>
      <c r="B5654" s="303"/>
      <c r="C5654" s="303">
        <v>5619</v>
      </c>
      <c r="D5654" s="304">
        <f>INDEX(Method_calculation!$J$161:$L$184,Output_interface!I5654,Output_interface!H5654)</f>
        <v>0</v>
      </c>
      <c r="E5654" s="304">
        <f>INDEX(Method_calculation!$J$194:$L$217,Output_interface!I5654,Output_interface!H5654)</f>
        <v>0</v>
      </c>
      <c r="G5654" s="1">
        <f>VLOOKUP(A5654+1/48,Interface!$B$118:$D$483,3)</f>
        <v>7</v>
      </c>
      <c r="H5654" s="1">
        <f t="shared" si="496"/>
        <v>3</v>
      </c>
      <c r="I5654" s="1">
        <f t="shared" si="495"/>
        <v>3</v>
      </c>
    </row>
    <row r="5655" spans="1:9" x14ac:dyDescent="0.35">
      <c r="A5655" s="321">
        <f t="shared" si="498"/>
        <v>42239.124999986372</v>
      </c>
      <c r="B5655" s="303"/>
      <c r="C5655" s="303">
        <v>5620</v>
      </c>
      <c r="D5655" s="304">
        <f>INDEX(Method_calculation!$J$161:$L$184,Output_interface!I5655,Output_interface!H5655)</f>
        <v>0</v>
      </c>
      <c r="E5655" s="304">
        <f>INDEX(Method_calculation!$J$194:$L$217,Output_interface!I5655,Output_interface!H5655)</f>
        <v>0</v>
      </c>
      <c r="G5655" s="1">
        <f>VLOOKUP(A5655+1/48,Interface!$B$118:$D$483,3)</f>
        <v>7</v>
      </c>
      <c r="H5655" s="1">
        <f t="shared" si="496"/>
        <v>3</v>
      </c>
      <c r="I5655" s="1">
        <f t="shared" si="495"/>
        <v>4</v>
      </c>
    </row>
    <row r="5656" spans="1:9" x14ac:dyDescent="0.35">
      <c r="A5656" s="321">
        <f t="shared" si="498"/>
        <v>42239.166666653036</v>
      </c>
      <c r="B5656" s="303"/>
      <c r="C5656" s="303">
        <v>5621</v>
      </c>
      <c r="D5656" s="304">
        <f>INDEX(Method_calculation!$J$161:$L$184,Output_interface!I5656,Output_interface!H5656)</f>
        <v>0</v>
      </c>
      <c r="E5656" s="304">
        <f>INDEX(Method_calculation!$J$194:$L$217,Output_interface!I5656,Output_interface!H5656)</f>
        <v>0</v>
      </c>
      <c r="G5656" s="1">
        <f>VLOOKUP(A5656+1/48,Interface!$B$118:$D$483,3)</f>
        <v>7</v>
      </c>
      <c r="H5656" s="1">
        <f t="shared" si="496"/>
        <v>3</v>
      </c>
      <c r="I5656" s="1">
        <f t="shared" si="495"/>
        <v>5</v>
      </c>
    </row>
    <row r="5657" spans="1:9" x14ac:dyDescent="0.35">
      <c r="A5657" s="321">
        <f t="shared" si="498"/>
        <v>42239.208333319701</v>
      </c>
      <c r="B5657" s="303"/>
      <c r="C5657" s="303">
        <v>5622</v>
      </c>
      <c r="D5657" s="304">
        <f>INDEX(Method_calculation!$J$161:$L$184,Output_interface!I5657,Output_interface!H5657)</f>
        <v>0</v>
      </c>
      <c r="E5657" s="304">
        <f>INDEX(Method_calculation!$J$194:$L$217,Output_interface!I5657,Output_interface!H5657)</f>
        <v>0</v>
      </c>
      <c r="G5657" s="1">
        <f>VLOOKUP(A5657+1/48,Interface!$B$118:$D$483,3)</f>
        <v>7</v>
      </c>
      <c r="H5657" s="1">
        <f t="shared" si="496"/>
        <v>3</v>
      </c>
      <c r="I5657" s="1">
        <f t="shared" si="495"/>
        <v>6</v>
      </c>
    </row>
    <row r="5658" spans="1:9" x14ac:dyDescent="0.35">
      <c r="A5658" s="321">
        <f t="shared" si="498"/>
        <v>42239.249999986365</v>
      </c>
      <c r="B5658" s="303"/>
      <c r="C5658" s="303">
        <v>5623</v>
      </c>
      <c r="D5658" s="304">
        <f>INDEX(Method_calculation!$J$161:$L$184,Output_interface!I5658,Output_interface!H5658)</f>
        <v>0</v>
      </c>
      <c r="E5658" s="304">
        <f>INDEX(Method_calculation!$J$194:$L$217,Output_interface!I5658,Output_interface!H5658)</f>
        <v>0</v>
      </c>
      <c r="G5658" s="1">
        <f>VLOOKUP(A5658+1/48,Interface!$B$118:$D$483,3)</f>
        <v>7</v>
      </c>
      <c r="H5658" s="1">
        <f t="shared" si="496"/>
        <v>3</v>
      </c>
      <c r="I5658" s="1">
        <f t="shared" si="495"/>
        <v>7</v>
      </c>
    </row>
    <row r="5659" spans="1:9" x14ac:dyDescent="0.35">
      <c r="A5659" s="321">
        <f t="shared" si="498"/>
        <v>42239.291666653029</v>
      </c>
      <c r="B5659" s="303"/>
      <c r="C5659" s="303">
        <v>5624</v>
      </c>
      <c r="D5659" s="304">
        <f>INDEX(Method_calculation!$J$161:$L$184,Output_interface!I5659,Output_interface!H5659)</f>
        <v>0</v>
      </c>
      <c r="E5659" s="304">
        <f>INDEX(Method_calculation!$J$194:$L$217,Output_interface!I5659,Output_interface!H5659)</f>
        <v>0</v>
      </c>
      <c r="G5659" s="1">
        <f>VLOOKUP(A5659+1/48,Interface!$B$118:$D$483,3)</f>
        <v>7</v>
      </c>
      <c r="H5659" s="1">
        <f t="shared" si="496"/>
        <v>3</v>
      </c>
      <c r="I5659" s="1">
        <f t="shared" si="495"/>
        <v>8</v>
      </c>
    </row>
    <row r="5660" spans="1:9" x14ac:dyDescent="0.35">
      <c r="A5660" s="321">
        <f t="shared" si="498"/>
        <v>42239.333333319693</v>
      </c>
      <c r="B5660" s="303"/>
      <c r="C5660" s="303">
        <v>5625</v>
      </c>
      <c r="D5660" s="304">
        <f>INDEX(Method_calculation!$J$161:$L$184,Output_interface!I5660,Output_interface!H5660)</f>
        <v>0</v>
      </c>
      <c r="E5660" s="304">
        <f>INDEX(Method_calculation!$J$194:$L$217,Output_interface!I5660,Output_interface!H5660)</f>
        <v>0</v>
      </c>
      <c r="G5660" s="1">
        <f>VLOOKUP(A5660+1/48,Interface!$B$118:$D$483,3)</f>
        <v>7</v>
      </c>
      <c r="H5660" s="1">
        <f t="shared" si="496"/>
        <v>3</v>
      </c>
      <c r="I5660" s="1">
        <f t="shared" si="495"/>
        <v>9</v>
      </c>
    </row>
    <row r="5661" spans="1:9" x14ac:dyDescent="0.35">
      <c r="A5661" s="321">
        <f t="shared" si="498"/>
        <v>42239.374999986358</v>
      </c>
      <c r="B5661" s="303"/>
      <c r="C5661" s="303">
        <v>5626</v>
      </c>
      <c r="D5661" s="304">
        <f>INDEX(Method_calculation!$J$161:$L$184,Output_interface!I5661,Output_interface!H5661)</f>
        <v>0</v>
      </c>
      <c r="E5661" s="304">
        <f>INDEX(Method_calculation!$J$194:$L$217,Output_interface!I5661,Output_interface!H5661)</f>
        <v>0</v>
      </c>
      <c r="G5661" s="1">
        <f>VLOOKUP(A5661+1/48,Interface!$B$118:$D$483,3)</f>
        <v>7</v>
      </c>
      <c r="H5661" s="1">
        <f t="shared" si="496"/>
        <v>3</v>
      </c>
      <c r="I5661" s="1">
        <f t="shared" si="495"/>
        <v>10</v>
      </c>
    </row>
    <row r="5662" spans="1:9" x14ac:dyDescent="0.35">
      <c r="A5662" s="321">
        <f t="shared" si="498"/>
        <v>42239.416666653022</v>
      </c>
      <c r="B5662" s="303"/>
      <c r="C5662" s="303">
        <v>5627</v>
      </c>
      <c r="D5662" s="304">
        <f>INDEX(Method_calculation!$J$161:$L$184,Output_interface!I5662,Output_interface!H5662)</f>
        <v>0</v>
      </c>
      <c r="E5662" s="304">
        <f>INDEX(Method_calculation!$J$194:$L$217,Output_interface!I5662,Output_interface!H5662)</f>
        <v>0</v>
      </c>
      <c r="G5662" s="1">
        <f>VLOOKUP(A5662+1/48,Interface!$B$118:$D$483,3)</f>
        <v>7</v>
      </c>
      <c r="H5662" s="1">
        <f t="shared" si="496"/>
        <v>3</v>
      </c>
      <c r="I5662" s="1">
        <f t="shared" si="495"/>
        <v>11</v>
      </c>
    </row>
    <row r="5663" spans="1:9" x14ac:dyDescent="0.35">
      <c r="A5663" s="321">
        <f t="shared" si="498"/>
        <v>42239.458333319686</v>
      </c>
      <c r="B5663" s="303"/>
      <c r="C5663" s="303">
        <v>5628</v>
      </c>
      <c r="D5663" s="304">
        <f>INDEX(Method_calculation!$J$161:$L$184,Output_interface!I5663,Output_interface!H5663)</f>
        <v>0</v>
      </c>
      <c r="E5663" s="304">
        <f>INDEX(Method_calculation!$J$194:$L$217,Output_interface!I5663,Output_interface!H5663)</f>
        <v>0</v>
      </c>
      <c r="G5663" s="1">
        <f>VLOOKUP(A5663+1/48,Interface!$B$118:$D$483,3)</f>
        <v>7</v>
      </c>
      <c r="H5663" s="1">
        <f t="shared" si="496"/>
        <v>3</v>
      </c>
      <c r="I5663" s="1">
        <f t="shared" si="495"/>
        <v>12</v>
      </c>
    </row>
    <row r="5664" spans="1:9" x14ac:dyDescent="0.35">
      <c r="A5664" s="321">
        <f t="shared" si="498"/>
        <v>42239.49999998635</v>
      </c>
      <c r="B5664" s="303"/>
      <c r="C5664" s="303">
        <v>5629</v>
      </c>
      <c r="D5664" s="304">
        <f>INDEX(Method_calculation!$J$161:$L$184,Output_interface!I5664,Output_interface!H5664)</f>
        <v>0</v>
      </c>
      <c r="E5664" s="304">
        <f>INDEX(Method_calculation!$J$194:$L$217,Output_interface!I5664,Output_interface!H5664)</f>
        <v>0</v>
      </c>
      <c r="G5664" s="1">
        <f>VLOOKUP(A5664+1/48,Interface!$B$118:$D$483,3)</f>
        <v>7</v>
      </c>
      <c r="H5664" s="1">
        <f t="shared" si="496"/>
        <v>3</v>
      </c>
      <c r="I5664" s="1">
        <f t="shared" si="495"/>
        <v>13</v>
      </c>
    </row>
    <row r="5665" spans="1:9" x14ac:dyDescent="0.35">
      <c r="A5665" s="321">
        <f t="shared" si="498"/>
        <v>42239.541666653015</v>
      </c>
      <c r="B5665" s="303"/>
      <c r="C5665" s="303">
        <v>5630</v>
      </c>
      <c r="D5665" s="304">
        <f>INDEX(Method_calculation!$J$161:$L$184,Output_interface!I5665,Output_interface!H5665)</f>
        <v>0</v>
      </c>
      <c r="E5665" s="304">
        <f>INDEX(Method_calculation!$J$194:$L$217,Output_interface!I5665,Output_interface!H5665)</f>
        <v>0</v>
      </c>
      <c r="G5665" s="1">
        <f>VLOOKUP(A5665+1/48,Interface!$B$118:$D$483,3)</f>
        <v>7</v>
      </c>
      <c r="H5665" s="1">
        <f t="shared" si="496"/>
        <v>3</v>
      </c>
      <c r="I5665" s="1">
        <f t="shared" si="495"/>
        <v>14</v>
      </c>
    </row>
    <row r="5666" spans="1:9" x14ac:dyDescent="0.35">
      <c r="A5666" s="321">
        <f t="shared" si="498"/>
        <v>42239.583333319679</v>
      </c>
      <c r="B5666" s="303"/>
      <c r="C5666" s="303">
        <v>5631</v>
      </c>
      <c r="D5666" s="304">
        <f>INDEX(Method_calculation!$J$161:$L$184,Output_interface!I5666,Output_interface!H5666)</f>
        <v>0</v>
      </c>
      <c r="E5666" s="304">
        <f>INDEX(Method_calculation!$J$194:$L$217,Output_interface!I5666,Output_interface!H5666)</f>
        <v>0</v>
      </c>
      <c r="G5666" s="1">
        <f>VLOOKUP(A5666+1/48,Interface!$B$118:$D$483,3)</f>
        <v>7</v>
      </c>
      <c r="H5666" s="1">
        <f t="shared" si="496"/>
        <v>3</v>
      </c>
      <c r="I5666" s="1">
        <f t="shared" si="495"/>
        <v>15</v>
      </c>
    </row>
    <row r="5667" spans="1:9" x14ac:dyDescent="0.35">
      <c r="A5667" s="321">
        <f t="shared" si="498"/>
        <v>42239.624999986343</v>
      </c>
      <c r="B5667" s="303"/>
      <c r="C5667" s="303">
        <v>5632</v>
      </c>
      <c r="D5667" s="304">
        <f>INDEX(Method_calculation!$J$161:$L$184,Output_interface!I5667,Output_interface!H5667)</f>
        <v>0</v>
      </c>
      <c r="E5667" s="304">
        <f>INDEX(Method_calculation!$J$194:$L$217,Output_interface!I5667,Output_interface!H5667)</f>
        <v>0</v>
      </c>
      <c r="G5667" s="1">
        <f>VLOOKUP(A5667+1/48,Interface!$B$118:$D$483,3)</f>
        <v>7</v>
      </c>
      <c r="H5667" s="1">
        <f t="shared" si="496"/>
        <v>3</v>
      </c>
      <c r="I5667" s="1">
        <f t="shared" si="495"/>
        <v>16</v>
      </c>
    </row>
    <row r="5668" spans="1:9" x14ac:dyDescent="0.35">
      <c r="A5668" s="321">
        <f t="shared" si="498"/>
        <v>42239.666666653007</v>
      </c>
      <c r="B5668" s="303"/>
      <c r="C5668" s="303">
        <v>5633</v>
      </c>
      <c r="D5668" s="304">
        <f>INDEX(Method_calculation!$J$161:$L$184,Output_interface!I5668,Output_interface!H5668)</f>
        <v>0</v>
      </c>
      <c r="E5668" s="304">
        <f>INDEX(Method_calculation!$J$194:$L$217,Output_interface!I5668,Output_interface!H5668)</f>
        <v>0</v>
      </c>
      <c r="G5668" s="1">
        <f>VLOOKUP(A5668+1/48,Interface!$B$118:$D$483,3)</f>
        <v>7</v>
      </c>
      <c r="H5668" s="1">
        <f t="shared" si="496"/>
        <v>3</v>
      </c>
      <c r="I5668" s="1">
        <f t="shared" ref="I5668:I5731" si="500">MOD(C5668-1,24)+1</f>
        <v>17</v>
      </c>
    </row>
    <row r="5669" spans="1:9" x14ac:dyDescent="0.35">
      <c r="A5669" s="321">
        <f t="shared" si="498"/>
        <v>42239.708333319672</v>
      </c>
      <c r="B5669" s="303"/>
      <c r="C5669" s="303">
        <v>5634</v>
      </c>
      <c r="D5669" s="304">
        <f>INDEX(Method_calculation!$J$161:$L$184,Output_interface!I5669,Output_interface!H5669)</f>
        <v>0</v>
      </c>
      <c r="E5669" s="304">
        <f>INDEX(Method_calculation!$J$194:$L$217,Output_interface!I5669,Output_interface!H5669)</f>
        <v>0</v>
      </c>
      <c r="G5669" s="1">
        <f>VLOOKUP(A5669+1/48,Interface!$B$118:$D$483,3)</f>
        <v>7</v>
      </c>
      <c r="H5669" s="1">
        <f t="shared" ref="H5669:H5732" si="501">IF(G5669=7,3,IF(G5669=6,2,1))</f>
        <v>3</v>
      </c>
      <c r="I5669" s="1">
        <f t="shared" si="500"/>
        <v>18</v>
      </c>
    </row>
    <row r="5670" spans="1:9" x14ac:dyDescent="0.35">
      <c r="A5670" s="321">
        <f t="shared" si="498"/>
        <v>42239.749999986336</v>
      </c>
      <c r="B5670" s="303"/>
      <c r="C5670" s="303">
        <v>5635</v>
      </c>
      <c r="D5670" s="304">
        <f>INDEX(Method_calculation!$J$161:$L$184,Output_interface!I5670,Output_interface!H5670)</f>
        <v>0</v>
      </c>
      <c r="E5670" s="304">
        <f>INDEX(Method_calculation!$J$194:$L$217,Output_interface!I5670,Output_interface!H5670)</f>
        <v>0</v>
      </c>
      <c r="G5670" s="1">
        <f>VLOOKUP(A5670+1/48,Interface!$B$118:$D$483,3)</f>
        <v>7</v>
      </c>
      <c r="H5670" s="1">
        <f t="shared" si="501"/>
        <v>3</v>
      </c>
      <c r="I5670" s="1">
        <f t="shared" si="500"/>
        <v>19</v>
      </c>
    </row>
    <row r="5671" spans="1:9" x14ac:dyDescent="0.35">
      <c r="A5671" s="321">
        <f t="shared" si="498"/>
        <v>42239.791666653</v>
      </c>
      <c r="B5671" s="303"/>
      <c r="C5671" s="303">
        <v>5636</v>
      </c>
      <c r="D5671" s="304">
        <f>INDEX(Method_calculation!$J$161:$L$184,Output_interface!I5671,Output_interface!H5671)</f>
        <v>0</v>
      </c>
      <c r="E5671" s="304">
        <f>INDEX(Method_calculation!$J$194:$L$217,Output_interface!I5671,Output_interface!H5671)</f>
        <v>0</v>
      </c>
      <c r="G5671" s="1">
        <f>VLOOKUP(A5671+1/48,Interface!$B$118:$D$483,3)</f>
        <v>7</v>
      </c>
      <c r="H5671" s="1">
        <f t="shared" si="501"/>
        <v>3</v>
      </c>
      <c r="I5671" s="1">
        <f t="shared" si="500"/>
        <v>20</v>
      </c>
    </row>
    <row r="5672" spans="1:9" x14ac:dyDescent="0.35">
      <c r="A5672" s="321">
        <f t="shared" si="498"/>
        <v>42239.833333319664</v>
      </c>
      <c r="B5672" s="303"/>
      <c r="C5672" s="303">
        <v>5637</v>
      </c>
      <c r="D5672" s="304">
        <f>INDEX(Method_calculation!$J$161:$L$184,Output_interface!I5672,Output_interface!H5672)</f>
        <v>0</v>
      </c>
      <c r="E5672" s="304">
        <f>INDEX(Method_calculation!$J$194:$L$217,Output_interface!I5672,Output_interface!H5672)</f>
        <v>0</v>
      </c>
      <c r="G5672" s="1">
        <f>VLOOKUP(A5672+1/48,Interface!$B$118:$D$483,3)</f>
        <v>7</v>
      </c>
      <c r="H5672" s="1">
        <f t="shared" si="501"/>
        <v>3</v>
      </c>
      <c r="I5672" s="1">
        <f t="shared" si="500"/>
        <v>21</v>
      </c>
    </row>
    <row r="5673" spans="1:9" x14ac:dyDescent="0.35">
      <c r="A5673" s="321">
        <f t="shared" si="498"/>
        <v>42239.874999986328</v>
      </c>
      <c r="B5673" s="303"/>
      <c r="C5673" s="303">
        <v>5638</v>
      </c>
      <c r="D5673" s="304">
        <f>INDEX(Method_calculation!$J$161:$L$184,Output_interface!I5673,Output_interface!H5673)</f>
        <v>0</v>
      </c>
      <c r="E5673" s="304">
        <f>INDEX(Method_calculation!$J$194:$L$217,Output_interface!I5673,Output_interface!H5673)</f>
        <v>0</v>
      </c>
      <c r="G5673" s="1">
        <f>VLOOKUP(A5673+1/48,Interface!$B$118:$D$483,3)</f>
        <v>7</v>
      </c>
      <c r="H5673" s="1">
        <f t="shared" si="501"/>
        <v>3</v>
      </c>
      <c r="I5673" s="1">
        <f t="shared" si="500"/>
        <v>22</v>
      </c>
    </row>
    <row r="5674" spans="1:9" x14ac:dyDescent="0.35">
      <c r="A5674" s="321">
        <f t="shared" si="498"/>
        <v>42239.916666652993</v>
      </c>
      <c r="B5674" s="303"/>
      <c r="C5674" s="303">
        <v>5639</v>
      </c>
      <c r="D5674" s="304">
        <f>INDEX(Method_calculation!$J$161:$L$184,Output_interface!I5674,Output_interface!H5674)</f>
        <v>0</v>
      </c>
      <c r="E5674" s="304">
        <f>INDEX(Method_calculation!$J$194:$L$217,Output_interface!I5674,Output_interface!H5674)</f>
        <v>0</v>
      </c>
      <c r="G5674" s="1">
        <f>VLOOKUP(A5674+1/48,Interface!$B$118:$D$483,3)</f>
        <v>7</v>
      </c>
      <c r="H5674" s="1">
        <f t="shared" si="501"/>
        <v>3</v>
      </c>
      <c r="I5674" s="1">
        <f t="shared" si="500"/>
        <v>23</v>
      </c>
    </row>
    <row r="5675" spans="1:9" x14ac:dyDescent="0.35">
      <c r="A5675" s="322">
        <f t="shared" si="498"/>
        <v>42239.958333319657</v>
      </c>
      <c r="B5675" s="306"/>
      <c r="C5675" s="306">
        <v>5640</v>
      </c>
      <c r="D5675" s="307">
        <f>INDEX(Method_calculation!$J$161:$L$184,Output_interface!I5675,Output_interface!H5675)</f>
        <v>0</v>
      </c>
      <c r="E5675" s="307">
        <f>INDEX(Method_calculation!$J$194:$L$217,Output_interface!I5675,Output_interface!H5675)</f>
        <v>0</v>
      </c>
      <c r="G5675" s="1">
        <f>VLOOKUP(A5675+1/48,Interface!$B$118:$D$483,3)</f>
        <v>7</v>
      </c>
      <c r="H5675" s="1">
        <f t="shared" si="501"/>
        <v>3</v>
      </c>
      <c r="I5675" s="1">
        <f t="shared" si="500"/>
        <v>24</v>
      </c>
    </row>
    <row r="5676" spans="1:9" x14ac:dyDescent="0.35">
      <c r="A5676" s="299">
        <f t="shared" si="498"/>
        <v>42239.999999986321</v>
      </c>
      <c r="B5676" s="300" t="str">
        <f t="shared" ref="B5676" si="502">INDEX($H$27:$H$29,H5676)</f>
        <v>Workday</v>
      </c>
      <c r="C5676" s="300">
        <v>5641</v>
      </c>
      <c r="D5676" s="301">
        <f>INDEX(Method_calculation!$J$161:$L$184,Output_interface!I5676,Output_interface!H5676)</f>
        <v>0</v>
      </c>
      <c r="E5676" s="301">
        <f>INDEX(Method_calculation!$J$194:$L$217,Output_interface!I5676,Output_interface!H5676)</f>
        <v>0</v>
      </c>
      <c r="G5676" s="1">
        <f>VLOOKUP(A5676+1/48,Interface!$B$118:$D$483,3)</f>
        <v>1</v>
      </c>
      <c r="H5676" s="1">
        <f t="shared" si="501"/>
        <v>1</v>
      </c>
      <c r="I5676" s="1">
        <f t="shared" si="500"/>
        <v>1</v>
      </c>
    </row>
    <row r="5677" spans="1:9" x14ac:dyDescent="0.35">
      <c r="A5677" s="321">
        <f t="shared" si="498"/>
        <v>42240.041666652985</v>
      </c>
      <c r="B5677" s="303"/>
      <c r="C5677" s="303">
        <v>5642</v>
      </c>
      <c r="D5677" s="304">
        <f>INDEX(Method_calculation!$J$161:$L$184,Output_interface!I5677,Output_interface!H5677)</f>
        <v>0</v>
      </c>
      <c r="E5677" s="304">
        <f>INDEX(Method_calculation!$J$194:$L$217,Output_interface!I5677,Output_interface!H5677)</f>
        <v>0</v>
      </c>
      <c r="G5677" s="1">
        <f>VLOOKUP(A5677+1/48,Interface!$B$118:$D$483,3)</f>
        <v>1</v>
      </c>
      <c r="H5677" s="1">
        <f t="shared" si="501"/>
        <v>1</v>
      </c>
      <c r="I5677" s="1">
        <f t="shared" si="500"/>
        <v>2</v>
      </c>
    </row>
    <row r="5678" spans="1:9" x14ac:dyDescent="0.35">
      <c r="A5678" s="321">
        <f t="shared" si="498"/>
        <v>42240.08333331965</v>
      </c>
      <c r="B5678" s="303"/>
      <c r="C5678" s="303">
        <v>5643</v>
      </c>
      <c r="D5678" s="304">
        <f>INDEX(Method_calculation!$J$161:$L$184,Output_interface!I5678,Output_interface!H5678)</f>
        <v>0</v>
      </c>
      <c r="E5678" s="304">
        <f>INDEX(Method_calculation!$J$194:$L$217,Output_interface!I5678,Output_interface!H5678)</f>
        <v>0</v>
      </c>
      <c r="G5678" s="1">
        <f>VLOOKUP(A5678+1/48,Interface!$B$118:$D$483,3)</f>
        <v>1</v>
      </c>
      <c r="H5678" s="1">
        <f t="shared" si="501"/>
        <v>1</v>
      </c>
      <c r="I5678" s="1">
        <f t="shared" si="500"/>
        <v>3</v>
      </c>
    </row>
    <row r="5679" spans="1:9" x14ac:dyDescent="0.35">
      <c r="A5679" s="321">
        <f t="shared" si="498"/>
        <v>42240.124999986314</v>
      </c>
      <c r="B5679" s="303"/>
      <c r="C5679" s="303">
        <v>5644</v>
      </c>
      <c r="D5679" s="304">
        <f>INDEX(Method_calculation!$J$161:$L$184,Output_interface!I5679,Output_interface!H5679)</f>
        <v>0</v>
      </c>
      <c r="E5679" s="304">
        <f>INDEX(Method_calculation!$J$194:$L$217,Output_interface!I5679,Output_interface!H5679)</f>
        <v>0</v>
      </c>
      <c r="G5679" s="1">
        <f>VLOOKUP(A5679+1/48,Interface!$B$118:$D$483,3)</f>
        <v>1</v>
      </c>
      <c r="H5679" s="1">
        <f t="shared" si="501"/>
        <v>1</v>
      </c>
      <c r="I5679" s="1">
        <f t="shared" si="500"/>
        <v>4</v>
      </c>
    </row>
    <row r="5680" spans="1:9" x14ac:dyDescent="0.35">
      <c r="A5680" s="321">
        <f t="shared" si="498"/>
        <v>42240.166666652978</v>
      </c>
      <c r="B5680" s="303"/>
      <c r="C5680" s="303">
        <v>5645</v>
      </c>
      <c r="D5680" s="304">
        <f>INDEX(Method_calculation!$J$161:$L$184,Output_interface!I5680,Output_interface!H5680)</f>
        <v>0</v>
      </c>
      <c r="E5680" s="304">
        <f>INDEX(Method_calculation!$J$194:$L$217,Output_interface!I5680,Output_interface!H5680)</f>
        <v>0</v>
      </c>
      <c r="G5680" s="1">
        <f>VLOOKUP(A5680+1/48,Interface!$B$118:$D$483,3)</f>
        <v>1</v>
      </c>
      <c r="H5680" s="1">
        <f t="shared" si="501"/>
        <v>1</v>
      </c>
      <c r="I5680" s="1">
        <f t="shared" si="500"/>
        <v>5</v>
      </c>
    </row>
    <row r="5681" spans="1:9" x14ac:dyDescent="0.35">
      <c r="A5681" s="321">
        <f t="shared" si="498"/>
        <v>42240.208333319642</v>
      </c>
      <c r="B5681" s="303"/>
      <c r="C5681" s="303">
        <v>5646</v>
      </c>
      <c r="D5681" s="304">
        <f>INDEX(Method_calculation!$J$161:$L$184,Output_interface!I5681,Output_interface!H5681)</f>
        <v>0</v>
      </c>
      <c r="E5681" s="304">
        <f>INDEX(Method_calculation!$J$194:$L$217,Output_interface!I5681,Output_interface!H5681)</f>
        <v>0</v>
      </c>
      <c r="G5681" s="1">
        <f>VLOOKUP(A5681+1/48,Interface!$B$118:$D$483,3)</f>
        <v>1</v>
      </c>
      <c r="H5681" s="1">
        <f t="shared" si="501"/>
        <v>1</v>
      </c>
      <c r="I5681" s="1">
        <f t="shared" si="500"/>
        <v>6</v>
      </c>
    </row>
    <row r="5682" spans="1:9" x14ac:dyDescent="0.35">
      <c r="A5682" s="321">
        <f t="shared" si="498"/>
        <v>42240.249999986307</v>
      </c>
      <c r="B5682" s="303"/>
      <c r="C5682" s="303">
        <v>5647</v>
      </c>
      <c r="D5682" s="304">
        <f>INDEX(Method_calculation!$J$161:$L$184,Output_interface!I5682,Output_interface!H5682)</f>
        <v>0</v>
      </c>
      <c r="E5682" s="304">
        <f>INDEX(Method_calculation!$J$194:$L$217,Output_interface!I5682,Output_interface!H5682)</f>
        <v>0</v>
      </c>
      <c r="G5682" s="1">
        <f>VLOOKUP(A5682+1/48,Interface!$B$118:$D$483,3)</f>
        <v>1</v>
      </c>
      <c r="H5682" s="1">
        <f t="shared" si="501"/>
        <v>1</v>
      </c>
      <c r="I5682" s="1">
        <f t="shared" si="500"/>
        <v>7</v>
      </c>
    </row>
    <row r="5683" spans="1:9" x14ac:dyDescent="0.35">
      <c r="A5683" s="321">
        <f t="shared" si="498"/>
        <v>42240.291666652971</v>
      </c>
      <c r="B5683" s="303"/>
      <c r="C5683" s="303">
        <v>5648</v>
      </c>
      <c r="D5683" s="304">
        <f>INDEX(Method_calculation!$J$161:$L$184,Output_interface!I5683,Output_interface!H5683)</f>
        <v>0</v>
      </c>
      <c r="E5683" s="304">
        <f>INDEX(Method_calculation!$J$194:$L$217,Output_interface!I5683,Output_interface!H5683)</f>
        <v>0</v>
      </c>
      <c r="G5683" s="1">
        <f>VLOOKUP(A5683+1/48,Interface!$B$118:$D$483,3)</f>
        <v>1</v>
      </c>
      <c r="H5683" s="1">
        <f t="shared" si="501"/>
        <v>1</v>
      </c>
      <c r="I5683" s="1">
        <f t="shared" si="500"/>
        <v>8</v>
      </c>
    </row>
    <row r="5684" spans="1:9" x14ac:dyDescent="0.35">
      <c r="A5684" s="321">
        <f t="shared" si="498"/>
        <v>42240.333333319635</v>
      </c>
      <c r="B5684" s="303"/>
      <c r="C5684" s="303">
        <v>5649</v>
      </c>
      <c r="D5684" s="304">
        <f>INDEX(Method_calculation!$J$161:$L$184,Output_interface!I5684,Output_interface!H5684)</f>
        <v>0</v>
      </c>
      <c r="E5684" s="304">
        <f>INDEX(Method_calculation!$J$194:$L$217,Output_interface!I5684,Output_interface!H5684)</f>
        <v>0</v>
      </c>
      <c r="G5684" s="1">
        <f>VLOOKUP(A5684+1/48,Interface!$B$118:$D$483,3)</f>
        <v>1</v>
      </c>
      <c r="H5684" s="1">
        <f t="shared" si="501"/>
        <v>1</v>
      </c>
      <c r="I5684" s="1">
        <f t="shared" si="500"/>
        <v>9</v>
      </c>
    </row>
    <row r="5685" spans="1:9" x14ac:dyDescent="0.35">
      <c r="A5685" s="321">
        <f t="shared" si="498"/>
        <v>42240.374999986299</v>
      </c>
      <c r="B5685" s="303"/>
      <c r="C5685" s="303">
        <v>5650</v>
      </c>
      <c r="D5685" s="304">
        <f>INDEX(Method_calculation!$J$161:$L$184,Output_interface!I5685,Output_interface!H5685)</f>
        <v>0</v>
      </c>
      <c r="E5685" s="304">
        <f>INDEX(Method_calculation!$J$194:$L$217,Output_interface!I5685,Output_interface!H5685)</f>
        <v>0</v>
      </c>
      <c r="G5685" s="1">
        <f>VLOOKUP(A5685+1/48,Interface!$B$118:$D$483,3)</f>
        <v>1</v>
      </c>
      <c r="H5685" s="1">
        <f t="shared" si="501"/>
        <v>1</v>
      </c>
      <c r="I5685" s="1">
        <f t="shared" si="500"/>
        <v>10</v>
      </c>
    </row>
    <row r="5686" spans="1:9" x14ac:dyDescent="0.35">
      <c r="A5686" s="321">
        <f t="shared" si="498"/>
        <v>42240.416666652964</v>
      </c>
      <c r="B5686" s="303"/>
      <c r="C5686" s="303">
        <v>5651</v>
      </c>
      <c r="D5686" s="304">
        <f>INDEX(Method_calculation!$J$161:$L$184,Output_interface!I5686,Output_interface!H5686)</f>
        <v>0</v>
      </c>
      <c r="E5686" s="304">
        <f>INDEX(Method_calculation!$J$194:$L$217,Output_interface!I5686,Output_interface!H5686)</f>
        <v>0</v>
      </c>
      <c r="G5686" s="1">
        <f>VLOOKUP(A5686+1/48,Interface!$B$118:$D$483,3)</f>
        <v>1</v>
      </c>
      <c r="H5686" s="1">
        <f t="shared" si="501"/>
        <v>1</v>
      </c>
      <c r="I5686" s="1">
        <f t="shared" si="500"/>
        <v>11</v>
      </c>
    </row>
    <row r="5687" spans="1:9" x14ac:dyDescent="0.35">
      <c r="A5687" s="321">
        <f t="shared" si="498"/>
        <v>42240.458333319628</v>
      </c>
      <c r="B5687" s="303"/>
      <c r="C5687" s="303">
        <v>5652</v>
      </c>
      <c r="D5687" s="304">
        <f>INDEX(Method_calculation!$J$161:$L$184,Output_interface!I5687,Output_interface!H5687)</f>
        <v>0</v>
      </c>
      <c r="E5687" s="304">
        <f>INDEX(Method_calculation!$J$194:$L$217,Output_interface!I5687,Output_interface!H5687)</f>
        <v>0</v>
      </c>
      <c r="G5687" s="1">
        <f>VLOOKUP(A5687+1/48,Interface!$B$118:$D$483,3)</f>
        <v>1</v>
      </c>
      <c r="H5687" s="1">
        <f t="shared" si="501"/>
        <v>1</v>
      </c>
      <c r="I5687" s="1">
        <f t="shared" si="500"/>
        <v>12</v>
      </c>
    </row>
    <row r="5688" spans="1:9" x14ac:dyDescent="0.35">
      <c r="A5688" s="321">
        <f t="shared" si="498"/>
        <v>42240.499999986292</v>
      </c>
      <c r="B5688" s="303"/>
      <c r="C5688" s="303">
        <v>5653</v>
      </c>
      <c r="D5688" s="304">
        <f>INDEX(Method_calculation!$J$161:$L$184,Output_interface!I5688,Output_interface!H5688)</f>
        <v>0</v>
      </c>
      <c r="E5688" s="304">
        <f>INDEX(Method_calculation!$J$194:$L$217,Output_interface!I5688,Output_interface!H5688)</f>
        <v>0</v>
      </c>
      <c r="G5688" s="1">
        <f>VLOOKUP(A5688+1/48,Interface!$B$118:$D$483,3)</f>
        <v>1</v>
      </c>
      <c r="H5688" s="1">
        <f t="shared" si="501"/>
        <v>1</v>
      </c>
      <c r="I5688" s="1">
        <f t="shared" si="500"/>
        <v>13</v>
      </c>
    </row>
    <row r="5689" spans="1:9" x14ac:dyDescent="0.35">
      <c r="A5689" s="321">
        <f t="shared" si="498"/>
        <v>42240.541666652956</v>
      </c>
      <c r="B5689" s="303"/>
      <c r="C5689" s="303">
        <v>5654</v>
      </c>
      <c r="D5689" s="304">
        <f>INDEX(Method_calculation!$J$161:$L$184,Output_interface!I5689,Output_interface!H5689)</f>
        <v>0</v>
      </c>
      <c r="E5689" s="304">
        <f>INDEX(Method_calculation!$J$194:$L$217,Output_interface!I5689,Output_interface!H5689)</f>
        <v>0</v>
      </c>
      <c r="G5689" s="1">
        <f>VLOOKUP(A5689+1/48,Interface!$B$118:$D$483,3)</f>
        <v>1</v>
      </c>
      <c r="H5689" s="1">
        <f t="shared" si="501"/>
        <v>1</v>
      </c>
      <c r="I5689" s="1">
        <f t="shared" si="500"/>
        <v>14</v>
      </c>
    </row>
    <row r="5690" spans="1:9" x14ac:dyDescent="0.35">
      <c r="A5690" s="321">
        <f t="shared" si="498"/>
        <v>42240.583333319621</v>
      </c>
      <c r="B5690" s="303"/>
      <c r="C5690" s="303">
        <v>5655</v>
      </c>
      <c r="D5690" s="304">
        <f>INDEX(Method_calculation!$J$161:$L$184,Output_interface!I5690,Output_interface!H5690)</f>
        <v>0</v>
      </c>
      <c r="E5690" s="304">
        <f>INDEX(Method_calculation!$J$194:$L$217,Output_interface!I5690,Output_interface!H5690)</f>
        <v>0</v>
      </c>
      <c r="G5690" s="1">
        <f>VLOOKUP(A5690+1/48,Interface!$B$118:$D$483,3)</f>
        <v>1</v>
      </c>
      <c r="H5690" s="1">
        <f t="shared" si="501"/>
        <v>1</v>
      </c>
      <c r="I5690" s="1">
        <f t="shared" si="500"/>
        <v>15</v>
      </c>
    </row>
    <row r="5691" spans="1:9" x14ac:dyDescent="0.35">
      <c r="A5691" s="321">
        <f t="shared" si="498"/>
        <v>42240.624999986285</v>
      </c>
      <c r="B5691" s="303"/>
      <c r="C5691" s="303">
        <v>5656</v>
      </c>
      <c r="D5691" s="304">
        <f>INDEX(Method_calculation!$J$161:$L$184,Output_interface!I5691,Output_interface!H5691)</f>
        <v>0</v>
      </c>
      <c r="E5691" s="304">
        <f>INDEX(Method_calculation!$J$194:$L$217,Output_interface!I5691,Output_interface!H5691)</f>
        <v>0</v>
      </c>
      <c r="G5691" s="1">
        <f>VLOOKUP(A5691+1/48,Interface!$B$118:$D$483,3)</f>
        <v>1</v>
      </c>
      <c r="H5691" s="1">
        <f t="shared" si="501"/>
        <v>1</v>
      </c>
      <c r="I5691" s="1">
        <f t="shared" si="500"/>
        <v>16</v>
      </c>
    </row>
    <row r="5692" spans="1:9" x14ac:dyDescent="0.35">
      <c r="A5692" s="321">
        <f t="shared" si="498"/>
        <v>42240.666666652949</v>
      </c>
      <c r="B5692" s="303"/>
      <c r="C5692" s="303">
        <v>5657</v>
      </c>
      <c r="D5692" s="304">
        <f>INDEX(Method_calculation!$J$161:$L$184,Output_interface!I5692,Output_interface!H5692)</f>
        <v>0</v>
      </c>
      <c r="E5692" s="304">
        <f>INDEX(Method_calculation!$J$194:$L$217,Output_interface!I5692,Output_interface!H5692)</f>
        <v>0</v>
      </c>
      <c r="G5692" s="1">
        <f>VLOOKUP(A5692+1/48,Interface!$B$118:$D$483,3)</f>
        <v>1</v>
      </c>
      <c r="H5692" s="1">
        <f t="shared" si="501"/>
        <v>1</v>
      </c>
      <c r="I5692" s="1">
        <f t="shared" si="500"/>
        <v>17</v>
      </c>
    </row>
    <row r="5693" spans="1:9" x14ac:dyDescent="0.35">
      <c r="A5693" s="321">
        <f t="shared" si="498"/>
        <v>42240.708333319613</v>
      </c>
      <c r="B5693" s="303"/>
      <c r="C5693" s="303">
        <v>5658</v>
      </c>
      <c r="D5693" s="304">
        <f>INDEX(Method_calculation!$J$161:$L$184,Output_interface!I5693,Output_interface!H5693)</f>
        <v>0</v>
      </c>
      <c r="E5693" s="304">
        <f>INDEX(Method_calculation!$J$194:$L$217,Output_interface!I5693,Output_interface!H5693)</f>
        <v>0</v>
      </c>
      <c r="G5693" s="1">
        <f>VLOOKUP(A5693+1/48,Interface!$B$118:$D$483,3)</f>
        <v>1</v>
      </c>
      <c r="H5693" s="1">
        <f t="shared" si="501"/>
        <v>1</v>
      </c>
      <c r="I5693" s="1">
        <f t="shared" si="500"/>
        <v>18</v>
      </c>
    </row>
    <row r="5694" spans="1:9" x14ac:dyDescent="0.35">
      <c r="A5694" s="321">
        <f t="shared" si="498"/>
        <v>42240.749999986278</v>
      </c>
      <c r="B5694" s="303"/>
      <c r="C5694" s="303">
        <v>5659</v>
      </c>
      <c r="D5694" s="304">
        <f>INDEX(Method_calculation!$J$161:$L$184,Output_interface!I5694,Output_interface!H5694)</f>
        <v>0</v>
      </c>
      <c r="E5694" s="304">
        <f>INDEX(Method_calculation!$J$194:$L$217,Output_interface!I5694,Output_interface!H5694)</f>
        <v>0</v>
      </c>
      <c r="G5694" s="1">
        <f>VLOOKUP(A5694+1/48,Interface!$B$118:$D$483,3)</f>
        <v>1</v>
      </c>
      <c r="H5694" s="1">
        <f t="shared" si="501"/>
        <v>1</v>
      </c>
      <c r="I5694" s="1">
        <f t="shared" si="500"/>
        <v>19</v>
      </c>
    </row>
    <row r="5695" spans="1:9" x14ac:dyDescent="0.35">
      <c r="A5695" s="321">
        <f t="shared" si="498"/>
        <v>42240.791666652942</v>
      </c>
      <c r="B5695" s="303"/>
      <c r="C5695" s="303">
        <v>5660</v>
      </c>
      <c r="D5695" s="304">
        <f>INDEX(Method_calculation!$J$161:$L$184,Output_interface!I5695,Output_interface!H5695)</f>
        <v>0</v>
      </c>
      <c r="E5695" s="304">
        <f>INDEX(Method_calculation!$J$194:$L$217,Output_interface!I5695,Output_interface!H5695)</f>
        <v>0</v>
      </c>
      <c r="G5695" s="1">
        <f>VLOOKUP(A5695+1/48,Interface!$B$118:$D$483,3)</f>
        <v>1</v>
      </c>
      <c r="H5695" s="1">
        <f t="shared" si="501"/>
        <v>1</v>
      </c>
      <c r="I5695" s="1">
        <f t="shared" si="500"/>
        <v>20</v>
      </c>
    </row>
    <row r="5696" spans="1:9" x14ac:dyDescent="0.35">
      <c r="A5696" s="321">
        <f t="shared" si="498"/>
        <v>42240.833333319606</v>
      </c>
      <c r="B5696" s="303"/>
      <c r="C5696" s="303">
        <v>5661</v>
      </c>
      <c r="D5696" s="304">
        <f>INDEX(Method_calculation!$J$161:$L$184,Output_interface!I5696,Output_interface!H5696)</f>
        <v>0</v>
      </c>
      <c r="E5696" s="304">
        <f>INDEX(Method_calculation!$J$194:$L$217,Output_interface!I5696,Output_interface!H5696)</f>
        <v>0</v>
      </c>
      <c r="G5696" s="1">
        <f>VLOOKUP(A5696+1/48,Interface!$B$118:$D$483,3)</f>
        <v>1</v>
      </c>
      <c r="H5696" s="1">
        <f t="shared" si="501"/>
        <v>1</v>
      </c>
      <c r="I5696" s="1">
        <f t="shared" si="500"/>
        <v>21</v>
      </c>
    </row>
    <row r="5697" spans="1:9" x14ac:dyDescent="0.35">
      <c r="A5697" s="321">
        <f t="shared" si="498"/>
        <v>42240.87499998627</v>
      </c>
      <c r="B5697" s="303"/>
      <c r="C5697" s="303">
        <v>5662</v>
      </c>
      <c r="D5697" s="304">
        <f>INDEX(Method_calculation!$J$161:$L$184,Output_interface!I5697,Output_interface!H5697)</f>
        <v>0</v>
      </c>
      <c r="E5697" s="304">
        <f>INDEX(Method_calculation!$J$194:$L$217,Output_interface!I5697,Output_interface!H5697)</f>
        <v>0</v>
      </c>
      <c r="G5697" s="1">
        <f>VLOOKUP(A5697+1/48,Interface!$B$118:$D$483,3)</f>
        <v>1</v>
      </c>
      <c r="H5697" s="1">
        <f t="shared" si="501"/>
        <v>1</v>
      </c>
      <c r="I5697" s="1">
        <f t="shared" si="500"/>
        <v>22</v>
      </c>
    </row>
    <row r="5698" spans="1:9" x14ac:dyDescent="0.35">
      <c r="A5698" s="321">
        <f t="shared" si="498"/>
        <v>42240.916666652935</v>
      </c>
      <c r="B5698" s="303"/>
      <c r="C5698" s="303">
        <v>5663</v>
      </c>
      <c r="D5698" s="304">
        <f>INDEX(Method_calculation!$J$161:$L$184,Output_interface!I5698,Output_interface!H5698)</f>
        <v>0</v>
      </c>
      <c r="E5698" s="304">
        <f>INDEX(Method_calculation!$J$194:$L$217,Output_interface!I5698,Output_interface!H5698)</f>
        <v>0</v>
      </c>
      <c r="G5698" s="1">
        <f>VLOOKUP(A5698+1/48,Interface!$B$118:$D$483,3)</f>
        <v>1</v>
      </c>
      <c r="H5698" s="1">
        <f t="shared" si="501"/>
        <v>1</v>
      </c>
      <c r="I5698" s="1">
        <f t="shared" si="500"/>
        <v>23</v>
      </c>
    </row>
    <row r="5699" spans="1:9" x14ac:dyDescent="0.35">
      <c r="A5699" s="322">
        <f t="shared" si="498"/>
        <v>42240.958333319599</v>
      </c>
      <c r="B5699" s="306"/>
      <c r="C5699" s="306">
        <v>5664</v>
      </c>
      <c r="D5699" s="307">
        <f>INDEX(Method_calculation!$J$161:$L$184,Output_interface!I5699,Output_interface!H5699)</f>
        <v>0</v>
      </c>
      <c r="E5699" s="307">
        <f>INDEX(Method_calculation!$J$194:$L$217,Output_interface!I5699,Output_interface!H5699)</f>
        <v>0</v>
      </c>
      <c r="G5699" s="1">
        <f>VLOOKUP(A5699+1/48,Interface!$B$118:$D$483,3)</f>
        <v>1</v>
      </c>
      <c r="H5699" s="1">
        <f t="shared" si="501"/>
        <v>1</v>
      </c>
      <c r="I5699" s="1">
        <f t="shared" si="500"/>
        <v>24</v>
      </c>
    </row>
    <row r="5700" spans="1:9" x14ac:dyDescent="0.35">
      <c r="A5700" s="299">
        <f t="shared" si="498"/>
        <v>42240.999999986263</v>
      </c>
      <c r="B5700" s="300" t="str">
        <f t="shared" ref="B5700" si="503">INDEX($H$27:$H$29,H5700)</f>
        <v>Workday</v>
      </c>
      <c r="C5700" s="300">
        <v>5665</v>
      </c>
      <c r="D5700" s="301">
        <f>INDEX(Method_calculation!$J$161:$L$184,Output_interface!I5700,Output_interface!H5700)</f>
        <v>0</v>
      </c>
      <c r="E5700" s="301">
        <f>INDEX(Method_calculation!$J$194:$L$217,Output_interface!I5700,Output_interface!H5700)</f>
        <v>0</v>
      </c>
      <c r="G5700" s="1">
        <f>VLOOKUP(A5700+1/48,Interface!$B$118:$D$483,3)</f>
        <v>2</v>
      </c>
      <c r="H5700" s="1">
        <f t="shared" si="501"/>
        <v>1</v>
      </c>
      <c r="I5700" s="1">
        <f t="shared" si="500"/>
        <v>1</v>
      </c>
    </row>
    <row r="5701" spans="1:9" x14ac:dyDescent="0.35">
      <c r="A5701" s="321">
        <f t="shared" si="498"/>
        <v>42241.041666652927</v>
      </c>
      <c r="B5701" s="303"/>
      <c r="C5701" s="303">
        <v>5666</v>
      </c>
      <c r="D5701" s="304">
        <f>INDEX(Method_calculation!$J$161:$L$184,Output_interface!I5701,Output_interface!H5701)</f>
        <v>0</v>
      </c>
      <c r="E5701" s="304">
        <f>INDEX(Method_calculation!$J$194:$L$217,Output_interface!I5701,Output_interface!H5701)</f>
        <v>0</v>
      </c>
      <c r="G5701" s="1">
        <f>VLOOKUP(A5701+1/48,Interface!$B$118:$D$483,3)</f>
        <v>2</v>
      </c>
      <c r="H5701" s="1">
        <f t="shared" si="501"/>
        <v>1</v>
      </c>
      <c r="I5701" s="1">
        <f t="shared" si="500"/>
        <v>2</v>
      </c>
    </row>
    <row r="5702" spans="1:9" x14ac:dyDescent="0.35">
      <c r="A5702" s="321">
        <f t="shared" si="498"/>
        <v>42241.083333319591</v>
      </c>
      <c r="B5702" s="303"/>
      <c r="C5702" s="303">
        <v>5667</v>
      </c>
      <c r="D5702" s="304">
        <f>INDEX(Method_calculation!$J$161:$L$184,Output_interface!I5702,Output_interface!H5702)</f>
        <v>0</v>
      </c>
      <c r="E5702" s="304">
        <f>INDEX(Method_calculation!$J$194:$L$217,Output_interface!I5702,Output_interface!H5702)</f>
        <v>0</v>
      </c>
      <c r="G5702" s="1">
        <f>VLOOKUP(A5702+1/48,Interface!$B$118:$D$483,3)</f>
        <v>2</v>
      </c>
      <c r="H5702" s="1">
        <f t="shared" si="501"/>
        <v>1</v>
      </c>
      <c r="I5702" s="1">
        <f t="shared" si="500"/>
        <v>3</v>
      </c>
    </row>
    <row r="5703" spans="1:9" x14ac:dyDescent="0.35">
      <c r="A5703" s="321">
        <f t="shared" si="498"/>
        <v>42241.124999986256</v>
      </c>
      <c r="B5703" s="303"/>
      <c r="C5703" s="303">
        <v>5668</v>
      </c>
      <c r="D5703" s="304">
        <f>INDEX(Method_calculation!$J$161:$L$184,Output_interface!I5703,Output_interface!H5703)</f>
        <v>0</v>
      </c>
      <c r="E5703" s="304">
        <f>INDEX(Method_calculation!$J$194:$L$217,Output_interface!I5703,Output_interface!H5703)</f>
        <v>0</v>
      </c>
      <c r="G5703" s="1">
        <f>VLOOKUP(A5703+1/48,Interface!$B$118:$D$483,3)</f>
        <v>2</v>
      </c>
      <c r="H5703" s="1">
        <f t="shared" si="501"/>
        <v>1</v>
      </c>
      <c r="I5703" s="1">
        <f t="shared" si="500"/>
        <v>4</v>
      </c>
    </row>
    <row r="5704" spans="1:9" x14ac:dyDescent="0.35">
      <c r="A5704" s="321">
        <f t="shared" si="498"/>
        <v>42241.16666665292</v>
      </c>
      <c r="B5704" s="303"/>
      <c r="C5704" s="303">
        <v>5669</v>
      </c>
      <c r="D5704" s="304">
        <f>INDEX(Method_calculation!$J$161:$L$184,Output_interface!I5704,Output_interface!H5704)</f>
        <v>0</v>
      </c>
      <c r="E5704" s="304">
        <f>INDEX(Method_calculation!$J$194:$L$217,Output_interface!I5704,Output_interface!H5704)</f>
        <v>0</v>
      </c>
      <c r="G5704" s="1">
        <f>VLOOKUP(A5704+1/48,Interface!$B$118:$D$483,3)</f>
        <v>2</v>
      </c>
      <c r="H5704" s="1">
        <f t="shared" si="501"/>
        <v>1</v>
      </c>
      <c r="I5704" s="1">
        <f t="shared" si="500"/>
        <v>5</v>
      </c>
    </row>
    <row r="5705" spans="1:9" x14ac:dyDescent="0.35">
      <c r="A5705" s="321">
        <f t="shared" si="498"/>
        <v>42241.208333319584</v>
      </c>
      <c r="B5705" s="303"/>
      <c r="C5705" s="303">
        <v>5670</v>
      </c>
      <c r="D5705" s="304">
        <f>INDEX(Method_calculation!$J$161:$L$184,Output_interface!I5705,Output_interface!H5705)</f>
        <v>0</v>
      </c>
      <c r="E5705" s="304">
        <f>INDEX(Method_calculation!$J$194:$L$217,Output_interface!I5705,Output_interface!H5705)</f>
        <v>0</v>
      </c>
      <c r="G5705" s="1">
        <f>VLOOKUP(A5705+1/48,Interface!$B$118:$D$483,3)</f>
        <v>2</v>
      </c>
      <c r="H5705" s="1">
        <f t="shared" si="501"/>
        <v>1</v>
      </c>
      <c r="I5705" s="1">
        <f t="shared" si="500"/>
        <v>6</v>
      </c>
    </row>
    <row r="5706" spans="1:9" x14ac:dyDescent="0.35">
      <c r="A5706" s="321">
        <f t="shared" si="498"/>
        <v>42241.249999986248</v>
      </c>
      <c r="B5706" s="303"/>
      <c r="C5706" s="303">
        <v>5671</v>
      </c>
      <c r="D5706" s="304">
        <f>INDEX(Method_calculation!$J$161:$L$184,Output_interface!I5706,Output_interface!H5706)</f>
        <v>0</v>
      </c>
      <c r="E5706" s="304">
        <f>INDEX(Method_calculation!$J$194:$L$217,Output_interface!I5706,Output_interface!H5706)</f>
        <v>0</v>
      </c>
      <c r="G5706" s="1">
        <f>VLOOKUP(A5706+1/48,Interface!$B$118:$D$483,3)</f>
        <v>2</v>
      </c>
      <c r="H5706" s="1">
        <f t="shared" si="501"/>
        <v>1</v>
      </c>
      <c r="I5706" s="1">
        <f t="shared" si="500"/>
        <v>7</v>
      </c>
    </row>
    <row r="5707" spans="1:9" x14ac:dyDescent="0.35">
      <c r="A5707" s="321">
        <f t="shared" si="498"/>
        <v>42241.291666652913</v>
      </c>
      <c r="B5707" s="303"/>
      <c r="C5707" s="303">
        <v>5672</v>
      </c>
      <c r="D5707" s="304">
        <f>INDEX(Method_calculation!$J$161:$L$184,Output_interface!I5707,Output_interface!H5707)</f>
        <v>0</v>
      </c>
      <c r="E5707" s="304">
        <f>INDEX(Method_calculation!$J$194:$L$217,Output_interface!I5707,Output_interface!H5707)</f>
        <v>0</v>
      </c>
      <c r="G5707" s="1">
        <f>VLOOKUP(A5707+1/48,Interface!$B$118:$D$483,3)</f>
        <v>2</v>
      </c>
      <c r="H5707" s="1">
        <f t="shared" si="501"/>
        <v>1</v>
      </c>
      <c r="I5707" s="1">
        <f t="shared" si="500"/>
        <v>8</v>
      </c>
    </row>
    <row r="5708" spans="1:9" x14ac:dyDescent="0.35">
      <c r="A5708" s="321">
        <f t="shared" si="498"/>
        <v>42241.333333319577</v>
      </c>
      <c r="B5708" s="303"/>
      <c r="C5708" s="303">
        <v>5673</v>
      </c>
      <c r="D5708" s="304">
        <f>INDEX(Method_calculation!$J$161:$L$184,Output_interface!I5708,Output_interface!H5708)</f>
        <v>0</v>
      </c>
      <c r="E5708" s="304">
        <f>INDEX(Method_calculation!$J$194:$L$217,Output_interface!I5708,Output_interface!H5708)</f>
        <v>0</v>
      </c>
      <c r="G5708" s="1">
        <f>VLOOKUP(A5708+1/48,Interface!$B$118:$D$483,3)</f>
        <v>2</v>
      </c>
      <c r="H5708" s="1">
        <f t="shared" si="501"/>
        <v>1</v>
      </c>
      <c r="I5708" s="1">
        <f t="shared" si="500"/>
        <v>9</v>
      </c>
    </row>
    <row r="5709" spans="1:9" x14ac:dyDescent="0.35">
      <c r="A5709" s="321">
        <f t="shared" si="498"/>
        <v>42241.374999986241</v>
      </c>
      <c r="B5709" s="303"/>
      <c r="C5709" s="303">
        <v>5674</v>
      </c>
      <c r="D5709" s="304">
        <f>INDEX(Method_calculation!$J$161:$L$184,Output_interface!I5709,Output_interface!H5709)</f>
        <v>0</v>
      </c>
      <c r="E5709" s="304">
        <f>INDEX(Method_calculation!$J$194:$L$217,Output_interface!I5709,Output_interface!H5709)</f>
        <v>0</v>
      </c>
      <c r="G5709" s="1">
        <f>VLOOKUP(A5709+1/48,Interface!$B$118:$D$483,3)</f>
        <v>2</v>
      </c>
      <c r="H5709" s="1">
        <f t="shared" si="501"/>
        <v>1</v>
      </c>
      <c r="I5709" s="1">
        <f t="shared" si="500"/>
        <v>10</v>
      </c>
    </row>
    <row r="5710" spans="1:9" x14ac:dyDescent="0.35">
      <c r="A5710" s="321">
        <f t="shared" si="498"/>
        <v>42241.416666652905</v>
      </c>
      <c r="B5710" s="303"/>
      <c r="C5710" s="303">
        <v>5675</v>
      </c>
      <c r="D5710" s="304">
        <f>INDEX(Method_calculation!$J$161:$L$184,Output_interface!I5710,Output_interface!H5710)</f>
        <v>0</v>
      </c>
      <c r="E5710" s="304">
        <f>INDEX(Method_calculation!$J$194:$L$217,Output_interface!I5710,Output_interface!H5710)</f>
        <v>0</v>
      </c>
      <c r="G5710" s="1">
        <f>VLOOKUP(A5710+1/48,Interface!$B$118:$D$483,3)</f>
        <v>2</v>
      </c>
      <c r="H5710" s="1">
        <f t="shared" si="501"/>
        <v>1</v>
      </c>
      <c r="I5710" s="1">
        <f t="shared" si="500"/>
        <v>11</v>
      </c>
    </row>
    <row r="5711" spans="1:9" x14ac:dyDescent="0.35">
      <c r="A5711" s="321">
        <f t="shared" si="498"/>
        <v>42241.45833331957</v>
      </c>
      <c r="B5711" s="303"/>
      <c r="C5711" s="303">
        <v>5676</v>
      </c>
      <c r="D5711" s="304">
        <f>INDEX(Method_calculation!$J$161:$L$184,Output_interface!I5711,Output_interface!H5711)</f>
        <v>0</v>
      </c>
      <c r="E5711" s="304">
        <f>INDEX(Method_calculation!$J$194:$L$217,Output_interface!I5711,Output_interface!H5711)</f>
        <v>0</v>
      </c>
      <c r="G5711" s="1">
        <f>VLOOKUP(A5711+1/48,Interface!$B$118:$D$483,3)</f>
        <v>2</v>
      </c>
      <c r="H5711" s="1">
        <f t="shared" si="501"/>
        <v>1</v>
      </c>
      <c r="I5711" s="1">
        <f t="shared" si="500"/>
        <v>12</v>
      </c>
    </row>
    <row r="5712" spans="1:9" x14ac:dyDescent="0.35">
      <c r="A5712" s="321">
        <f t="shared" ref="A5712:A5775" si="504">+A5711+1/24</f>
        <v>42241.499999986234</v>
      </c>
      <c r="B5712" s="303"/>
      <c r="C5712" s="303">
        <v>5677</v>
      </c>
      <c r="D5712" s="304">
        <f>INDEX(Method_calculation!$J$161:$L$184,Output_interface!I5712,Output_interface!H5712)</f>
        <v>0</v>
      </c>
      <c r="E5712" s="304">
        <f>INDEX(Method_calculation!$J$194:$L$217,Output_interface!I5712,Output_interface!H5712)</f>
        <v>0</v>
      </c>
      <c r="G5712" s="1">
        <f>VLOOKUP(A5712+1/48,Interface!$B$118:$D$483,3)</f>
        <v>2</v>
      </c>
      <c r="H5712" s="1">
        <f t="shared" si="501"/>
        <v>1</v>
      </c>
      <c r="I5712" s="1">
        <f t="shared" si="500"/>
        <v>13</v>
      </c>
    </row>
    <row r="5713" spans="1:9" x14ac:dyDescent="0.35">
      <c r="A5713" s="321">
        <f t="shared" si="504"/>
        <v>42241.541666652898</v>
      </c>
      <c r="B5713" s="303"/>
      <c r="C5713" s="303">
        <v>5678</v>
      </c>
      <c r="D5713" s="304">
        <f>INDEX(Method_calculation!$J$161:$L$184,Output_interface!I5713,Output_interface!H5713)</f>
        <v>0</v>
      </c>
      <c r="E5713" s="304">
        <f>INDEX(Method_calculation!$J$194:$L$217,Output_interface!I5713,Output_interface!H5713)</f>
        <v>0</v>
      </c>
      <c r="G5713" s="1">
        <f>VLOOKUP(A5713+1/48,Interface!$B$118:$D$483,3)</f>
        <v>2</v>
      </c>
      <c r="H5713" s="1">
        <f t="shared" si="501"/>
        <v>1</v>
      </c>
      <c r="I5713" s="1">
        <f t="shared" si="500"/>
        <v>14</v>
      </c>
    </row>
    <row r="5714" spans="1:9" x14ac:dyDescent="0.35">
      <c r="A5714" s="321">
        <f t="shared" si="504"/>
        <v>42241.583333319562</v>
      </c>
      <c r="B5714" s="303"/>
      <c r="C5714" s="303">
        <v>5679</v>
      </c>
      <c r="D5714" s="304">
        <f>INDEX(Method_calculation!$J$161:$L$184,Output_interface!I5714,Output_interface!H5714)</f>
        <v>0</v>
      </c>
      <c r="E5714" s="304">
        <f>INDEX(Method_calculation!$J$194:$L$217,Output_interface!I5714,Output_interface!H5714)</f>
        <v>0</v>
      </c>
      <c r="G5714" s="1">
        <f>VLOOKUP(A5714+1/48,Interface!$B$118:$D$483,3)</f>
        <v>2</v>
      </c>
      <c r="H5714" s="1">
        <f t="shared" si="501"/>
        <v>1</v>
      </c>
      <c r="I5714" s="1">
        <f t="shared" si="500"/>
        <v>15</v>
      </c>
    </row>
    <row r="5715" spans="1:9" x14ac:dyDescent="0.35">
      <c r="A5715" s="321">
        <f t="shared" si="504"/>
        <v>42241.624999986227</v>
      </c>
      <c r="B5715" s="303"/>
      <c r="C5715" s="303">
        <v>5680</v>
      </c>
      <c r="D5715" s="304">
        <f>INDEX(Method_calculation!$J$161:$L$184,Output_interface!I5715,Output_interface!H5715)</f>
        <v>0</v>
      </c>
      <c r="E5715" s="304">
        <f>INDEX(Method_calculation!$J$194:$L$217,Output_interface!I5715,Output_interface!H5715)</f>
        <v>0</v>
      </c>
      <c r="G5715" s="1">
        <f>VLOOKUP(A5715+1/48,Interface!$B$118:$D$483,3)</f>
        <v>2</v>
      </c>
      <c r="H5715" s="1">
        <f t="shared" si="501"/>
        <v>1</v>
      </c>
      <c r="I5715" s="1">
        <f t="shared" si="500"/>
        <v>16</v>
      </c>
    </row>
    <row r="5716" spans="1:9" x14ac:dyDescent="0.35">
      <c r="A5716" s="321">
        <f t="shared" si="504"/>
        <v>42241.666666652891</v>
      </c>
      <c r="B5716" s="303"/>
      <c r="C5716" s="303">
        <v>5681</v>
      </c>
      <c r="D5716" s="304">
        <f>INDEX(Method_calculation!$J$161:$L$184,Output_interface!I5716,Output_interface!H5716)</f>
        <v>0</v>
      </c>
      <c r="E5716" s="304">
        <f>INDEX(Method_calculation!$J$194:$L$217,Output_interface!I5716,Output_interface!H5716)</f>
        <v>0</v>
      </c>
      <c r="G5716" s="1">
        <f>VLOOKUP(A5716+1/48,Interface!$B$118:$D$483,3)</f>
        <v>2</v>
      </c>
      <c r="H5716" s="1">
        <f t="shared" si="501"/>
        <v>1</v>
      </c>
      <c r="I5716" s="1">
        <f t="shared" si="500"/>
        <v>17</v>
      </c>
    </row>
    <row r="5717" spans="1:9" x14ac:dyDescent="0.35">
      <c r="A5717" s="321">
        <f t="shared" si="504"/>
        <v>42241.708333319555</v>
      </c>
      <c r="B5717" s="303"/>
      <c r="C5717" s="303">
        <v>5682</v>
      </c>
      <c r="D5717" s="304">
        <f>INDEX(Method_calculation!$J$161:$L$184,Output_interface!I5717,Output_interface!H5717)</f>
        <v>0</v>
      </c>
      <c r="E5717" s="304">
        <f>INDEX(Method_calculation!$J$194:$L$217,Output_interface!I5717,Output_interface!H5717)</f>
        <v>0</v>
      </c>
      <c r="G5717" s="1">
        <f>VLOOKUP(A5717+1/48,Interface!$B$118:$D$483,3)</f>
        <v>2</v>
      </c>
      <c r="H5717" s="1">
        <f t="shared" si="501"/>
        <v>1</v>
      </c>
      <c r="I5717" s="1">
        <f t="shared" si="500"/>
        <v>18</v>
      </c>
    </row>
    <row r="5718" spans="1:9" x14ac:dyDescent="0.35">
      <c r="A5718" s="321">
        <f t="shared" si="504"/>
        <v>42241.749999986219</v>
      </c>
      <c r="B5718" s="303"/>
      <c r="C5718" s="303">
        <v>5683</v>
      </c>
      <c r="D5718" s="304">
        <f>INDEX(Method_calculation!$J$161:$L$184,Output_interface!I5718,Output_interface!H5718)</f>
        <v>0</v>
      </c>
      <c r="E5718" s="304">
        <f>INDEX(Method_calculation!$J$194:$L$217,Output_interface!I5718,Output_interface!H5718)</f>
        <v>0</v>
      </c>
      <c r="G5718" s="1">
        <f>VLOOKUP(A5718+1/48,Interface!$B$118:$D$483,3)</f>
        <v>2</v>
      </c>
      <c r="H5718" s="1">
        <f t="shared" si="501"/>
        <v>1</v>
      </c>
      <c r="I5718" s="1">
        <f t="shared" si="500"/>
        <v>19</v>
      </c>
    </row>
    <row r="5719" spans="1:9" x14ac:dyDescent="0.35">
      <c r="A5719" s="321">
        <f t="shared" si="504"/>
        <v>42241.791666652884</v>
      </c>
      <c r="B5719" s="303"/>
      <c r="C5719" s="303">
        <v>5684</v>
      </c>
      <c r="D5719" s="304">
        <f>INDEX(Method_calculation!$J$161:$L$184,Output_interface!I5719,Output_interface!H5719)</f>
        <v>0</v>
      </c>
      <c r="E5719" s="304">
        <f>INDEX(Method_calculation!$J$194:$L$217,Output_interface!I5719,Output_interface!H5719)</f>
        <v>0</v>
      </c>
      <c r="G5719" s="1">
        <f>VLOOKUP(A5719+1/48,Interface!$B$118:$D$483,3)</f>
        <v>2</v>
      </c>
      <c r="H5719" s="1">
        <f t="shared" si="501"/>
        <v>1</v>
      </c>
      <c r="I5719" s="1">
        <f t="shared" si="500"/>
        <v>20</v>
      </c>
    </row>
    <row r="5720" spans="1:9" x14ac:dyDescent="0.35">
      <c r="A5720" s="321">
        <f t="shared" si="504"/>
        <v>42241.833333319548</v>
      </c>
      <c r="B5720" s="303"/>
      <c r="C5720" s="303">
        <v>5685</v>
      </c>
      <c r="D5720" s="304">
        <f>INDEX(Method_calculation!$J$161:$L$184,Output_interface!I5720,Output_interface!H5720)</f>
        <v>0</v>
      </c>
      <c r="E5720" s="304">
        <f>INDEX(Method_calculation!$J$194:$L$217,Output_interface!I5720,Output_interface!H5720)</f>
        <v>0</v>
      </c>
      <c r="G5720" s="1">
        <f>VLOOKUP(A5720+1/48,Interface!$B$118:$D$483,3)</f>
        <v>2</v>
      </c>
      <c r="H5720" s="1">
        <f t="shared" si="501"/>
        <v>1</v>
      </c>
      <c r="I5720" s="1">
        <f t="shared" si="500"/>
        <v>21</v>
      </c>
    </row>
    <row r="5721" spans="1:9" x14ac:dyDescent="0.35">
      <c r="A5721" s="321">
        <f t="shared" si="504"/>
        <v>42241.874999986212</v>
      </c>
      <c r="B5721" s="303"/>
      <c r="C5721" s="303">
        <v>5686</v>
      </c>
      <c r="D5721" s="304">
        <f>INDEX(Method_calculation!$J$161:$L$184,Output_interface!I5721,Output_interface!H5721)</f>
        <v>0</v>
      </c>
      <c r="E5721" s="304">
        <f>INDEX(Method_calculation!$J$194:$L$217,Output_interface!I5721,Output_interface!H5721)</f>
        <v>0</v>
      </c>
      <c r="G5721" s="1">
        <f>VLOOKUP(A5721+1/48,Interface!$B$118:$D$483,3)</f>
        <v>2</v>
      </c>
      <c r="H5721" s="1">
        <f t="shared" si="501"/>
        <v>1</v>
      </c>
      <c r="I5721" s="1">
        <f t="shared" si="500"/>
        <v>22</v>
      </c>
    </row>
    <row r="5722" spans="1:9" x14ac:dyDescent="0.35">
      <c r="A5722" s="321">
        <f t="shared" si="504"/>
        <v>42241.916666652876</v>
      </c>
      <c r="B5722" s="303"/>
      <c r="C5722" s="303">
        <v>5687</v>
      </c>
      <c r="D5722" s="304">
        <f>INDEX(Method_calculation!$J$161:$L$184,Output_interface!I5722,Output_interface!H5722)</f>
        <v>0</v>
      </c>
      <c r="E5722" s="304">
        <f>INDEX(Method_calculation!$J$194:$L$217,Output_interface!I5722,Output_interface!H5722)</f>
        <v>0</v>
      </c>
      <c r="G5722" s="1">
        <f>VLOOKUP(A5722+1/48,Interface!$B$118:$D$483,3)</f>
        <v>2</v>
      </c>
      <c r="H5722" s="1">
        <f t="shared" si="501"/>
        <v>1</v>
      </c>
      <c r="I5722" s="1">
        <f t="shared" si="500"/>
        <v>23</v>
      </c>
    </row>
    <row r="5723" spans="1:9" x14ac:dyDescent="0.35">
      <c r="A5723" s="322">
        <f t="shared" si="504"/>
        <v>42241.958333319541</v>
      </c>
      <c r="B5723" s="306"/>
      <c r="C5723" s="306">
        <v>5688</v>
      </c>
      <c r="D5723" s="307">
        <f>INDEX(Method_calculation!$J$161:$L$184,Output_interface!I5723,Output_interface!H5723)</f>
        <v>0</v>
      </c>
      <c r="E5723" s="307">
        <f>INDEX(Method_calculation!$J$194:$L$217,Output_interface!I5723,Output_interface!H5723)</f>
        <v>0</v>
      </c>
      <c r="G5723" s="1">
        <f>VLOOKUP(A5723+1/48,Interface!$B$118:$D$483,3)</f>
        <v>2</v>
      </c>
      <c r="H5723" s="1">
        <f t="shared" si="501"/>
        <v>1</v>
      </c>
      <c r="I5723" s="1">
        <f t="shared" si="500"/>
        <v>24</v>
      </c>
    </row>
    <row r="5724" spans="1:9" x14ac:dyDescent="0.35">
      <c r="A5724" s="299">
        <f t="shared" si="504"/>
        <v>42241.999999986205</v>
      </c>
      <c r="B5724" s="300" t="str">
        <f t="shared" ref="B5724" si="505">INDEX($H$27:$H$29,H5724)</f>
        <v>Workday</v>
      </c>
      <c r="C5724" s="300">
        <v>5689</v>
      </c>
      <c r="D5724" s="301">
        <f>INDEX(Method_calculation!$J$161:$L$184,Output_interface!I5724,Output_interface!H5724)</f>
        <v>0</v>
      </c>
      <c r="E5724" s="301">
        <f>INDEX(Method_calculation!$J$194:$L$217,Output_interface!I5724,Output_interface!H5724)</f>
        <v>0</v>
      </c>
      <c r="G5724" s="1">
        <f>VLOOKUP(A5724+1/48,Interface!$B$118:$D$483,3)</f>
        <v>3</v>
      </c>
      <c r="H5724" s="1">
        <f t="shared" si="501"/>
        <v>1</v>
      </c>
      <c r="I5724" s="1">
        <f t="shared" si="500"/>
        <v>1</v>
      </c>
    </row>
    <row r="5725" spans="1:9" x14ac:dyDescent="0.35">
      <c r="A5725" s="321">
        <f t="shared" si="504"/>
        <v>42242.041666652869</v>
      </c>
      <c r="B5725" s="303"/>
      <c r="C5725" s="303">
        <v>5690</v>
      </c>
      <c r="D5725" s="304">
        <f>INDEX(Method_calculation!$J$161:$L$184,Output_interface!I5725,Output_interface!H5725)</f>
        <v>0</v>
      </c>
      <c r="E5725" s="304">
        <f>INDEX(Method_calculation!$J$194:$L$217,Output_interface!I5725,Output_interface!H5725)</f>
        <v>0</v>
      </c>
      <c r="G5725" s="1">
        <f>VLOOKUP(A5725+1/48,Interface!$B$118:$D$483,3)</f>
        <v>3</v>
      </c>
      <c r="H5725" s="1">
        <f t="shared" si="501"/>
        <v>1</v>
      </c>
      <c r="I5725" s="1">
        <f t="shared" si="500"/>
        <v>2</v>
      </c>
    </row>
    <row r="5726" spans="1:9" x14ac:dyDescent="0.35">
      <c r="A5726" s="321">
        <f t="shared" si="504"/>
        <v>42242.083333319533</v>
      </c>
      <c r="B5726" s="303"/>
      <c r="C5726" s="303">
        <v>5691</v>
      </c>
      <c r="D5726" s="304">
        <f>INDEX(Method_calculation!$J$161:$L$184,Output_interface!I5726,Output_interface!H5726)</f>
        <v>0</v>
      </c>
      <c r="E5726" s="304">
        <f>INDEX(Method_calculation!$J$194:$L$217,Output_interface!I5726,Output_interface!H5726)</f>
        <v>0</v>
      </c>
      <c r="G5726" s="1">
        <f>VLOOKUP(A5726+1/48,Interface!$B$118:$D$483,3)</f>
        <v>3</v>
      </c>
      <c r="H5726" s="1">
        <f t="shared" si="501"/>
        <v>1</v>
      </c>
      <c r="I5726" s="1">
        <f t="shared" si="500"/>
        <v>3</v>
      </c>
    </row>
    <row r="5727" spans="1:9" x14ac:dyDescent="0.35">
      <c r="A5727" s="321">
        <f t="shared" si="504"/>
        <v>42242.124999986198</v>
      </c>
      <c r="B5727" s="303"/>
      <c r="C5727" s="303">
        <v>5692</v>
      </c>
      <c r="D5727" s="304">
        <f>INDEX(Method_calculation!$J$161:$L$184,Output_interface!I5727,Output_interface!H5727)</f>
        <v>0</v>
      </c>
      <c r="E5727" s="304">
        <f>INDEX(Method_calculation!$J$194:$L$217,Output_interface!I5727,Output_interface!H5727)</f>
        <v>0</v>
      </c>
      <c r="G5727" s="1">
        <f>VLOOKUP(A5727+1/48,Interface!$B$118:$D$483,3)</f>
        <v>3</v>
      </c>
      <c r="H5727" s="1">
        <f t="shared" si="501"/>
        <v>1</v>
      </c>
      <c r="I5727" s="1">
        <f t="shared" si="500"/>
        <v>4</v>
      </c>
    </row>
    <row r="5728" spans="1:9" x14ac:dyDescent="0.35">
      <c r="A5728" s="321">
        <f t="shared" si="504"/>
        <v>42242.166666652862</v>
      </c>
      <c r="B5728" s="303"/>
      <c r="C5728" s="303">
        <v>5693</v>
      </c>
      <c r="D5728" s="304">
        <f>INDEX(Method_calculation!$J$161:$L$184,Output_interface!I5728,Output_interface!H5728)</f>
        <v>0</v>
      </c>
      <c r="E5728" s="304">
        <f>INDEX(Method_calculation!$J$194:$L$217,Output_interface!I5728,Output_interface!H5728)</f>
        <v>0</v>
      </c>
      <c r="G5728" s="1">
        <f>VLOOKUP(A5728+1/48,Interface!$B$118:$D$483,3)</f>
        <v>3</v>
      </c>
      <c r="H5728" s="1">
        <f t="shared" si="501"/>
        <v>1</v>
      </c>
      <c r="I5728" s="1">
        <f t="shared" si="500"/>
        <v>5</v>
      </c>
    </row>
    <row r="5729" spans="1:9" x14ac:dyDescent="0.35">
      <c r="A5729" s="321">
        <f t="shared" si="504"/>
        <v>42242.208333319526</v>
      </c>
      <c r="B5729" s="303"/>
      <c r="C5729" s="303">
        <v>5694</v>
      </c>
      <c r="D5729" s="304">
        <f>INDEX(Method_calculation!$J$161:$L$184,Output_interface!I5729,Output_interface!H5729)</f>
        <v>0</v>
      </c>
      <c r="E5729" s="304">
        <f>INDEX(Method_calculation!$J$194:$L$217,Output_interface!I5729,Output_interface!H5729)</f>
        <v>0</v>
      </c>
      <c r="G5729" s="1">
        <f>VLOOKUP(A5729+1/48,Interface!$B$118:$D$483,3)</f>
        <v>3</v>
      </c>
      <c r="H5729" s="1">
        <f t="shared" si="501"/>
        <v>1</v>
      </c>
      <c r="I5729" s="1">
        <f t="shared" si="500"/>
        <v>6</v>
      </c>
    </row>
    <row r="5730" spans="1:9" x14ac:dyDescent="0.35">
      <c r="A5730" s="321">
        <f t="shared" si="504"/>
        <v>42242.24999998619</v>
      </c>
      <c r="B5730" s="303"/>
      <c r="C5730" s="303">
        <v>5695</v>
      </c>
      <c r="D5730" s="304">
        <f>INDEX(Method_calculation!$J$161:$L$184,Output_interface!I5730,Output_interface!H5730)</f>
        <v>0</v>
      </c>
      <c r="E5730" s="304">
        <f>INDEX(Method_calculation!$J$194:$L$217,Output_interface!I5730,Output_interface!H5730)</f>
        <v>0</v>
      </c>
      <c r="G5730" s="1">
        <f>VLOOKUP(A5730+1/48,Interface!$B$118:$D$483,3)</f>
        <v>3</v>
      </c>
      <c r="H5730" s="1">
        <f t="shared" si="501"/>
        <v>1</v>
      </c>
      <c r="I5730" s="1">
        <f t="shared" si="500"/>
        <v>7</v>
      </c>
    </row>
    <row r="5731" spans="1:9" x14ac:dyDescent="0.35">
      <c r="A5731" s="321">
        <f t="shared" si="504"/>
        <v>42242.291666652854</v>
      </c>
      <c r="B5731" s="303"/>
      <c r="C5731" s="303">
        <v>5696</v>
      </c>
      <c r="D5731" s="304">
        <f>INDEX(Method_calculation!$J$161:$L$184,Output_interface!I5731,Output_interface!H5731)</f>
        <v>0</v>
      </c>
      <c r="E5731" s="304">
        <f>INDEX(Method_calculation!$J$194:$L$217,Output_interface!I5731,Output_interface!H5731)</f>
        <v>0</v>
      </c>
      <c r="G5731" s="1">
        <f>VLOOKUP(A5731+1/48,Interface!$B$118:$D$483,3)</f>
        <v>3</v>
      </c>
      <c r="H5731" s="1">
        <f t="shared" si="501"/>
        <v>1</v>
      </c>
      <c r="I5731" s="1">
        <f t="shared" si="500"/>
        <v>8</v>
      </c>
    </row>
    <row r="5732" spans="1:9" x14ac:dyDescent="0.35">
      <c r="A5732" s="321">
        <f t="shared" si="504"/>
        <v>42242.333333319519</v>
      </c>
      <c r="B5732" s="303"/>
      <c r="C5732" s="303">
        <v>5697</v>
      </c>
      <c r="D5732" s="304">
        <f>INDEX(Method_calculation!$J$161:$L$184,Output_interface!I5732,Output_interface!H5732)</f>
        <v>0</v>
      </c>
      <c r="E5732" s="304">
        <f>INDEX(Method_calculation!$J$194:$L$217,Output_interface!I5732,Output_interface!H5732)</f>
        <v>0</v>
      </c>
      <c r="G5732" s="1">
        <f>VLOOKUP(A5732+1/48,Interface!$B$118:$D$483,3)</f>
        <v>3</v>
      </c>
      <c r="H5732" s="1">
        <f t="shared" si="501"/>
        <v>1</v>
      </c>
      <c r="I5732" s="1">
        <f t="shared" ref="I5732:I5795" si="506">MOD(C5732-1,24)+1</f>
        <v>9</v>
      </c>
    </row>
    <row r="5733" spans="1:9" x14ac:dyDescent="0.35">
      <c r="A5733" s="321">
        <f t="shared" si="504"/>
        <v>42242.374999986183</v>
      </c>
      <c r="B5733" s="303"/>
      <c r="C5733" s="303">
        <v>5698</v>
      </c>
      <c r="D5733" s="304">
        <f>INDEX(Method_calculation!$J$161:$L$184,Output_interface!I5733,Output_interface!H5733)</f>
        <v>0</v>
      </c>
      <c r="E5733" s="304">
        <f>INDEX(Method_calculation!$J$194:$L$217,Output_interface!I5733,Output_interface!H5733)</f>
        <v>0</v>
      </c>
      <c r="G5733" s="1">
        <f>VLOOKUP(A5733+1/48,Interface!$B$118:$D$483,3)</f>
        <v>3</v>
      </c>
      <c r="H5733" s="1">
        <f t="shared" ref="H5733:H5796" si="507">IF(G5733=7,3,IF(G5733=6,2,1))</f>
        <v>1</v>
      </c>
      <c r="I5733" s="1">
        <f t="shared" si="506"/>
        <v>10</v>
      </c>
    </row>
    <row r="5734" spans="1:9" x14ac:dyDescent="0.35">
      <c r="A5734" s="321">
        <f t="shared" si="504"/>
        <v>42242.416666652847</v>
      </c>
      <c r="B5734" s="303"/>
      <c r="C5734" s="303">
        <v>5699</v>
      </c>
      <c r="D5734" s="304">
        <f>INDEX(Method_calculation!$J$161:$L$184,Output_interface!I5734,Output_interface!H5734)</f>
        <v>0</v>
      </c>
      <c r="E5734" s="304">
        <f>INDEX(Method_calculation!$J$194:$L$217,Output_interface!I5734,Output_interface!H5734)</f>
        <v>0</v>
      </c>
      <c r="G5734" s="1">
        <f>VLOOKUP(A5734+1/48,Interface!$B$118:$D$483,3)</f>
        <v>3</v>
      </c>
      <c r="H5734" s="1">
        <f t="shared" si="507"/>
        <v>1</v>
      </c>
      <c r="I5734" s="1">
        <f t="shared" si="506"/>
        <v>11</v>
      </c>
    </row>
    <row r="5735" spans="1:9" x14ac:dyDescent="0.35">
      <c r="A5735" s="321">
        <f t="shared" si="504"/>
        <v>42242.458333319511</v>
      </c>
      <c r="B5735" s="303"/>
      <c r="C5735" s="303">
        <v>5700</v>
      </c>
      <c r="D5735" s="304">
        <f>INDEX(Method_calculation!$J$161:$L$184,Output_interface!I5735,Output_interface!H5735)</f>
        <v>0</v>
      </c>
      <c r="E5735" s="304">
        <f>INDEX(Method_calculation!$J$194:$L$217,Output_interface!I5735,Output_interface!H5735)</f>
        <v>0</v>
      </c>
      <c r="G5735" s="1">
        <f>VLOOKUP(A5735+1/48,Interface!$B$118:$D$483,3)</f>
        <v>3</v>
      </c>
      <c r="H5735" s="1">
        <f t="shared" si="507"/>
        <v>1</v>
      </c>
      <c r="I5735" s="1">
        <f t="shared" si="506"/>
        <v>12</v>
      </c>
    </row>
    <row r="5736" spans="1:9" x14ac:dyDescent="0.35">
      <c r="A5736" s="321">
        <f t="shared" si="504"/>
        <v>42242.499999986176</v>
      </c>
      <c r="B5736" s="303"/>
      <c r="C5736" s="303">
        <v>5701</v>
      </c>
      <c r="D5736" s="304">
        <f>INDEX(Method_calculation!$J$161:$L$184,Output_interface!I5736,Output_interface!H5736)</f>
        <v>0</v>
      </c>
      <c r="E5736" s="304">
        <f>INDEX(Method_calculation!$J$194:$L$217,Output_interface!I5736,Output_interface!H5736)</f>
        <v>0</v>
      </c>
      <c r="G5736" s="1">
        <f>VLOOKUP(A5736+1/48,Interface!$B$118:$D$483,3)</f>
        <v>3</v>
      </c>
      <c r="H5736" s="1">
        <f t="shared" si="507"/>
        <v>1</v>
      </c>
      <c r="I5736" s="1">
        <f t="shared" si="506"/>
        <v>13</v>
      </c>
    </row>
    <row r="5737" spans="1:9" x14ac:dyDescent="0.35">
      <c r="A5737" s="321">
        <f t="shared" si="504"/>
        <v>42242.54166665284</v>
      </c>
      <c r="B5737" s="303"/>
      <c r="C5737" s="303">
        <v>5702</v>
      </c>
      <c r="D5737" s="304">
        <f>INDEX(Method_calculation!$J$161:$L$184,Output_interface!I5737,Output_interface!H5737)</f>
        <v>0</v>
      </c>
      <c r="E5737" s="304">
        <f>INDEX(Method_calculation!$J$194:$L$217,Output_interface!I5737,Output_interface!H5737)</f>
        <v>0</v>
      </c>
      <c r="G5737" s="1">
        <f>VLOOKUP(A5737+1/48,Interface!$B$118:$D$483,3)</f>
        <v>3</v>
      </c>
      <c r="H5737" s="1">
        <f t="shared" si="507"/>
        <v>1</v>
      </c>
      <c r="I5737" s="1">
        <f t="shared" si="506"/>
        <v>14</v>
      </c>
    </row>
    <row r="5738" spans="1:9" x14ac:dyDescent="0.35">
      <c r="A5738" s="321">
        <f t="shared" si="504"/>
        <v>42242.583333319504</v>
      </c>
      <c r="B5738" s="303"/>
      <c r="C5738" s="303">
        <v>5703</v>
      </c>
      <c r="D5738" s="304">
        <f>INDEX(Method_calculation!$J$161:$L$184,Output_interface!I5738,Output_interface!H5738)</f>
        <v>0</v>
      </c>
      <c r="E5738" s="304">
        <f>INDEX(Method_calculation!$J$194:$L$217,Output_interface!I5738,Output_interface!H5738)</f>
        <v>0</v>
      </c>
      <c r="G5738" s="1">
        <f>VLOOKUP(A5738+1/48,Interface!$B$118:$D$483,3)</f>
        <v>3</v>
      </c>
      <c r="H5738" s="1">
        <f t="shared" si="507"/>
        <v>1</v>
      </c>
      <c r="I5738" s="1">
        <f t="shared" si="506"/>
        <v>15</v>
      </c>
    </row>
    <row r="5739" spans="1:9" x14ac:dyDescent="0.35">
      <c r="A5739" s="321">
        <f t="shared" si="504"/>
        <v>42242.624999986168</v>
      </c>
      <c r="B5739" s="303"/>
      <c r="C5739" s="303">
        <v>5704</v>
      </c>
      <c r="D5739" s="304">
        <f>INDEX(Method_calculation!$J$161:$L$184,Output_interface!I5739,Output_interface!H5739)</f>
        <v>0</v>
      </c>
      <c r="E5739" s="304">
        <f>INDEX(Method_calculation!$J$194:$L$217,Output_interface!I5739,Output_interface!H5739)</f>
        <v>0</v>
      </c>
      <c r="G5739" s="1">
        <f>VLOOKUP(A5739+1/48,Interface!$B$118:$D$483,3)</f>
        <v>3</v>
      </c>
      <c r="H5739" s="1">
        <f t="shared" si="507"/>
        <v>1</v>
      </c>
      <c r="I5739" s="1">
        <f t="shared" si="506"/>
        <v>16</v>
      </c>
    </row>
    <row r="5740" spans="1:9" x14ac:dyDescent="0.35">
      <c r="A5740" s="321">
        <f t="shared" si="504"/>
        <v>42242.666666652833</v>
      </c>
      <c r="B5740" s="303"/>
      <c r="C5740" s="303">
        <v>5705</v>
      </c>
      <c r="D5740" s="304">
        <f>INDEX(Method_calculation!$J$161:$L$184,Output_interface!I5740,Output_interface!H5740)</f>
        <v>0</v>
      </c>
      <c r="E5740" s="304">
        <f>INDEX(Method_calculation!$J$194:$L$217,Output_interface!I5740,Output_interface!H5740)</f>
        <v>0</v>
      </c>
      <c r="G5740" s="1">
        <f>VLOOKUP(A5740+1/48,Interface!$B$118:$D$483,3)</f>
        <v>3</v>
      </c>
      <c r="H5740" s="1">
        <f t="shared" si="507"/>
        <v>1</v>
      </c>
      <c r="I5740" s="1">
        <f t="shared" si="506"/>
        <v>17</v>
      </c>
    </row>
    <row r="5741" spans="1:9" x14ac:dyDescent="0.35">
      <c r="A5741" s="321">
        <f t="shared" si="504"/>
        <v>42242.708333319497</v>
      </c>
      <c r="B5741" s="303"/>
      <c r="C5741" s="303">
        <v>5706</v>
      </c>
      <c r="D5741" s="304">
        <f>INDEX(Method_calculation!$J$161:$L$184,Output_interface!I5741,Output_interface!H5741)</f>
        <v>0</v>
      </c>
      <c r="E5741" s="304">
        <f>INDEX(Method_calculation!$J$194:$L$217,Output_interface!I5741,Output_interface!H5741)</f>
        <v>0</v>
      </c>
      <c r="G5741" s="1">
        <f>VLOOKUP(A5741+1/48,Interface!$B$118:$D$483,3)</f>
        <v>3</v>
      </c>
      <c r="H5741" s="1">
        <f t="shared" si="507"/>
        <v>1</v>
      </c>
      <c r="I5741" s="1">
        <f t="shared" si="506"/>
        <v>18</v>
      </c>
    </row>
    <row r="5742" spans="1:9" x14ac:dyDescent="0.35">
      <c r="A5742" s="321">
        <f t="shared" si="504"/>
        <v>42242.749999986161</v>
      </c>
      <c r="B5742" s="303"/>
      <c r="C5742" s="303">
        <v>5707</v>
      </c>
      <c r="D5742" s="304">
        <f>INDEX(Method_calculation!$J$161:$L$184,Output_interface!I5742,Output_interface!H5742)</f>
        <v>0</v>
      </c>
      <c r="E5742" s="304">
        <f>INDEX(Method_calculation!$J$194:$L$217,Output_interface!I5742,Output_interface!H5742)</f>
        <v>0</v>
      </c>
      <c r="G5742" s="1">
        <f>VLOOKUP(A5742+1/48,Interface!$B$118:$D$483,3)</f>
        <v>3</v>
      </c>
      <c r="H5742" s="1">
        <f t="shared" si="507"/>
        <v>1</v>
      </c>
      <c r="I5742" s="1">
        <f t="shared" si="506"/>
        <v>19</v>
      </c>
    </row>
    <row r="5743" spans="1:9" x14ac:dyDescent="0.35">
      <c r="A5743" s="321">
        <f t="shared" si="504"/>
        <v>42242.791666652825</v>
      </c>
      <c r="B5743" s="303"/>
      <c r="C5743" s="303">
        <v>5708</v>
      </c>
      <c r="D5743" s="304">
        <f>INDEX(Method_calculation!$J$161:$L$184,Output_interface!I5743,Output_interface!H5743)</f>
        <v>0</v>
      </c>
      <c r="E5743" s="304">
        <f>INDEX(Method_calculation!$J$194:$L$217,Output_interface!I5743,Output_interface!H5743)</f>
        <v>0</v>
      </c>
      <c r="G5743" s="1">
        <f>VLOOKUP(A5743+1/48,Interface!$B$118:$D$483,3)</f>
        <v>3</v>
      </c>
      <c r="H5743" s="1">
        <f t="shared" si="507"/>
        <v>1</v>
      </c>
      <c r="I5743" s="1">
        <f t="shared" si="506"/>
        <v>20</v>
      </c>
    </row>
    <row r="5744" spans="1:9" x14ac:dyDescent="0.35">
      <c r="A5744" s="321">
        <f t="shared" si="504"/>
        <v>42242.83333331949</v>
      </c>
      <c r="B5744" s="303"/>
      <c r="C5744" s="303">
        <v>5709</v>
      </c>
      <c r="D5744" s="304">
        <f>INDEX(Method_calculation!$J$161:$L$184,Output_interface!I5744,Output_interface!H5744)</f>
        <v>0</v>
      </c>
      <c r="E5744" s="304">
        <f>INDEX(Method_calculation!$J$194:$L$217,Output_interface!I5744,Output_interface!H5744)</f>
        <v>0</v>
      </c>
      <c r="G5744" s="1">
        <f>VLOOKUP(A5744+1/48,Interface!$B$118:$D$483,3)</f>
        <v>3</v>
      </c>
      <c r="H5744" s="1">
        <f t="shared" si="507"/>
        <v>1</v>
      </c>
      <c r="I5744" s="1">
        <f t="shared" si="506"/>
        <v>21</v>
      </c>
    </row>
    <row r="5745" spans="1:9" x14ac:dyDescent="0.35">
      <c r="A5745" s="321">
        <f t="shared" si="504"/>
        <v>42242.874999986154</v>
      </c>
      <c r="B5745" s="303"/>
      <c r="C5745" s="303">
        <v>5710</v>
      </c>
      <c r="D5745" s="304">
        <f>INDEX(Method_calculation!$J$161:$L$184,Output_interface!I5745,Output_interface!H5745)</f>
        <v>0</v>
      </c>
      <c r="E5745" s="304">
        <f>INDEX(Method_calculation!$J$194:$L$217,Output_interface!I5745,Output_interface!H5745)</f>
        <v>0</v>
      </c>
      <c r="G5745" s="1">
        <f>VLOOKUP(A5745+1/48,Interface!$B$118:$D$483,3)</f>
        <v>3</v>
      </c>
      <c r="H5745" s="1">
        <f t="shared" si="507"/>
        <v>1</v>
      </c>
      <c r="I5745" s="1">
        <f t="shared" si="506"/>
        <v>22</v>
      </c>
    </row>
    <row r="5746" spans="1:9" x14ac:dyDescent="0.35">
      <c r="A5746" s="321">
        <f t="shared" si="504"/>
        <v>42242.916666652818</v>
      </c>
      <c r="B5746" s="303"/>
      <c r="C5746" s="303">
        <v>5711</v>
      </c>
      <c r="D5746" s="304">
        <f>INDEX(Method_calculation!$J$161:$L$184,Output_interface!I5746,Output_interface!H5746)</f>
        <v>0</v>
      </c>
      <c r="E5746" s="304">
        <f>INDEX(Method_calculation!$J$194:$L$217,Output_interface!I5746,Output_interface!H5746)</f>
        <v>0</v>
      </c>
      <c r="G5746" s="1">
        <f>VLOOKUP(A5746+1/48,Interface!$B$118:$D$483,3)</f>
        <v>3</v>
      </c>
      <c r="H5746" s="1">
        <f t="shared" si="507"/>
        <v>1</v>
      </c>
      <c r="I5746" s="1">
        <f t="shared" si="506"/>
        <v>23</v>
      </c>
    </row>
    <row r="5747" spans="1:9" x14ac:dyDescent="0.35">
      <c r="A5747" s="322">
        <f t="shared" si="504"/>
        <v>42242.958333319482</v>
      </c>
      <c r="B5747" s="306"/>
      <c r="C5747" s="306">
        <v>5712</v>
      </c>
      <c r="D5747" s="307">
        <f>INDEX(Method_calculation!$J$161:$L$184,Output_interface!I5747,Output_interface!H5747)</f>
        <v>0</v>
      </c>
      <c r="E5747" s="307">
        <f>INDEX(Method_calculation!$J$194:$L$217,Output_interface!I5747,Output_interface!H5747)</f>
        <v>0</v>
      </c>
      <c r="G5747" s="1">
        <f>VLOOKUP(A5747+1/48,Interface!$B$118:$D$483,3)</f>
        <v>3</v>
      </c>
      <c r="H5747" s="1">
        <f t="shared" si="507"/>
        <v>1</v>
      </c>
      <c r="I5747" s="1">
        <f t="shared" si="506"/>
        <v>24</v>
      </c>
    </row>
    <row r="5748" spans="1:9" x14ac:dyDescent="0.35">
      <c r="A5748" s="299">
        <f t="shared" si="504"/>
        <v>42242.999999986147</v>
      </c>
      <c r="B5748" s="300" t="str">
        <f t="shared" ref="B5748" si="508">INDEX($H$27:$H$29,H5748)</f>
        <v>Workday</v>
      </c>
      <c r="C5748" s="300">
        <v>5713</v>
      </c>
      <c r="D5748" s="301">
        <f>INDEX(Method_calculation!$J$161:$L$184,Output_interface!I5748,Output_interface!H5748)</f>
        <v>0</v>
      </c>
      <c r="E5748" s="301">
        <f>INDEX(Method_calculation!$J$194:$L$217,Output_interface!I5748,Output_interface!H5748)</f>
        <v>0</v>
      </c>
      <c r="G5748" s="1">
        <f>VLOOKUP(A5748+1/48,Interface!$B$118:$D$483,3)</f>
        <v>4</v>
      </c>
      <c r="H5748" s="1">
        <f t="shared" si="507"/>
        <v>1</v>
      </c>
      <c r="I5748" s="1">
        <f t="shared" si="506"/>
        <v>1</v>
      </c>
    </row>
    <row r="5749" spans="1:9" x14ac:dyDescent="0.35">
      <c r="A5749" s="321">
        <f t="shared" si="504"/>
        <v>42243.041666652811</v>
      </c>
      <c r="B5749" s="303"/>
      <c r="C5749" s="303">
        <v>5714</v>
      </c>
      <c r="D5749" s="304">
        <f>INDEX(Method_calculation!$J$161:$L$184,Output_interface!I5749,Output_interface!H5749)</f>
        <v>0</v>
      </c>
      <c r="E5749" s="304">
        <f>INDEX(Method_calculation!$J$194:$L$217,Output_interface!I5749,Output_interface!H5749)</f>
        <v>0</v>
      </c>
      <c r="G5749" s="1">
        <f>VLOOKUP(A5749+1/48,Interface!$B$118:$D$483,3)</f>
        <v>4</v>
      </c>
      <c r="H5749" s="1">
        <f t="shared" si="507"/>
        <v>1</v>
      </c>
      <c r="I5749" s="1">
        <f t="shared" si="506"/>
        <v>2</v>
      </c>
    </row>
    <row r="5750" spans="1:9" x14ac:dyDescent="0.35">
      <c r="A5750" s="321">
        <f t="shared" si="504"/>
        <v>42243.083333319475</v>
      </c>
      <c r="B5750" s="303"/>
      <c r="C5750" s="303">
        <v>5715</v>
      </c>
      <c r="D5750" s="304">
        <f>INDEX(Method_calculation!$J$161:$L$184,Output_interface!I5750,Output_interface!H5750)</f>
        <v>0</v>
      </c>
      <c r="E5750" s="304">
        <f>INDEX(Method_calculation!$J$194:$L$217,Output_interface!I5750,Output_interface!H5750)</f>
        <v>0</v>
      </c>
      <c r="G5750" s="1">
        <f>VLOOKUP(A5750+1/48,Interface!$B$118:$D$483,3)</f>
        <v>4</v>
      </c>
      <c r="H5750" s="1">
        <f t="shared" si="507"/>
        <v>1</v>
      </c>
      <c r="I5750" s="1">
        <f t="shared" si="506"/>
        <v>3</v>
      </c>
    </row>
    <row r="5751" spans="1:9" x14ac:dyDescent="0.35">
      <c r="A5751" s="321">
        <f t="shared" si="504"/>
        <v>42243.124999986139</v>
      </c>
      <c r="B5751" s="303"/>
      <c r="C5751" s="303">
        <v>5716</v>
      </c>
      <c r="D5751" s="304">
        <f>INDEX(Method_calculation!$J$161:$L$184,Output_interface!I5751,Output_interface!H5751)</f>
        <v>0</v>
      </c>
      <c r="E5751" s="304">
        <f>INDEX(Method_calculation!$J$194:$L$217,Output_interface!I5751,Output_interface!H5751)</f>
        <v>0</v>
      </c>
      <c r="G5751" s="1">
        <f>VLOOKUP(A5751+1/48,Interface!$B$118:$D$483,3)</f>
        <v>4</v>
      </c>
      <c r="H5751" s="1">
        <f t="shared" si="507"/>
        <v>1</v>
      </c>
      <c r="I5751" s="1">
        <f t="shared" si="506"/>
        <v>4</v>
      </c>
    </row>
    <row r="5752" spans="1:9" x14ac:dyDescent="0.35">
      <c r="A5752" s="321">
        <f t="shared" si="504"/>
        <v>42243.166666652804</v>
      </c>
      <c r="B5752" s="303"/>
      <c r="C5752" s="303">
        <v>5717</v>
      </c>
      <c r="D5752" s="304">
        <f>INDEX(Method_calculation!$J$161:$L$184,Output_interface!I5752,Output_interface!H5752)</f>
        <v>0</v>
      </c>
      <c r="E5752" s="304">
        <f>INDEX(Method_calculation!$J$194:$L$217,Output_interface!I5752,Output_interface!H5752)</f>
        <v>0</v>
      </c>
      <c r="G5752" s="1">
        <f>VLOOKUP(A5752+1/48,Interface!$B$118:$D$483,3)</f>
        <v>4</v>
      </c>
      <c r="H5752" s="1">
        <f t="shared" si="507"/>
        <v>1</v>
      </c>
      <c r="I5752" s="1">
        <f t="shared" si="506"/>
        <v>5</v>
      </c>
    </row>
    <row r="5753" spans="1:9" x14ac:dyDescent="0.35">
      <c r="A5753" s="321">
        <f t="shared" si="504"/>
        <v>42243.208333319468</v>
      </c>
      <c r="B5753" s="303"/>
      <c r="C5753" s="303">
        <v>5718</v>
      </c>
      <c r="D5753" s="304">
        <f>INDEX(Method_calculation!$J$161:$L$184,Output_interface!I5753,Output_interface!H5753)</f>
        <v>0</v>
      </c>
      <c r="E5753" s="304">
        <f>INDEX(Method_calculation!$J$194:$L$217,Output_interface!I5753,Output_interface!H5753)</f>
        <v>0</v>
      </c>
      <c r="G5753" s="1">
        <f>VLOOKUP(A5753+1/48,Interface!$B$118:$D$483,3)</f>
        <v>4</v>
      </c>
      <c r="H5753" s="1">
        <f t="shared" si="507"/>
        <v>1</v>
      </c>
      <c r="I5753" s="1">
        <f t="shared" si="506"/>
        <v>6</v>
      </c>
    </row>
    <row r="5754" spans="1:9" x14ac:dyDescent="0.35">
      <c r="A5754" s="321">
        <f t="shared" si="504"/>
        <v>42243.249999986132</v>
      </c>
      <c r="B5754" s="303"/>
      <c r="C5754" s="303">
        <v>5719</v>
      </c>
      <c r="D5754" s="304">
        <f>INDEX(Method_calculation!$J$161:$L$184,Output_interface!I5754,Output_interface!H5754)</f>
        <v>0</v>
      </c>
      <c r="E5754" s="304">
        <f>INDEX(Method_calculation!$J$194:$L$217,Output_interface!I5754,Output_interface!H5754)</f>
        <v>0</v>
      </c>
      <c r="G5754" s="1">
        <f>VLOOKUP(A5754+1/48,Interface!$B$118:$D$483,3)</f>
        <v>4</v>
      </c>
      <c r="H5754" s="1">
        <f t="shared" si="507"/>
        <v>1</v>
      </c>
      <c r="I5754" s="1">
        <f t="shared" si="506"/>
        <v>7</v>
      </c>
    </row>
    <row r="5755" spans="1:9" x14ac:dyDescent="0.35">
      <c r="A5755" s="321">
        <f t="shared" si="504"/>
        <v>42243.291666652796</v>
      </c>
      <c r="B5755" s="303"/>
      <c r="C5755" s="303">
        <v>5720</v>
      </c>
      <c r="D5755" s="304">
        <f>INDEX(Method_calculation!$J$161:$L$184,Output_interface!I5755,Output_interface!H5755)</f>
        <v>0</v>
      </c>
      <c r="E5755" s="304">
        <f>INDEX(Method_calculation!$J$194:$L$217,Output_interface!I5755,Output_interface!H5755)</f>
        <v>0</v>
      </c>
      <c r="G5755" s="1">
        <f>VLOOKUP(A5755+1/48,Interface!$B$118:$D$483,3)</f>
        <v>4</v>
      </c>
      <c r="H5755" s="1">
        <f t="shared" si="507"/>
        <v>1</v>
      </c>
      <c r="I5755" s="1">
        <f t="shared" si="506"/>
        <v>8</v>
      </c>
    </row>
    <row r="5756" spans="1:9" x14ac:dyDescent="0.35">
      <c r="A5756" s="321">
        <f t="shared" si="504"/>
        <v>42243.333333319461</v>
      </c>
      <c r="B5756" s="303"/>
      <c r="C5756" s="303">
        <v>5721</v>
      </c>
      <c r="D5756" s="304">
        <f>INDEX(Method_calculation!$J$161:$L$184,Output_interface!I5756,Output_interface!H5756)</f>
        <v>0</v>
      </c>
      <c r="E5756" s="304">
        <f>INDEX(Method_calculation!$J$194:$L$217,Output_interface!I5756,Output_interface!H5756)</f>
        <v>0</v>
      </c>
      <c r="G5756" s="1">
        <f>VLOOKUP(A5756+1/48,Interface!$B$118:$D$483,3)</f>
        <v>4</v>
      </c>
      <c r="H5756" s="1">
        <f t="shared" si="507"/>
        <v>1</v>
      </c>
      <c r="I5756" s="1">
        <f t="shared" si="506"/>
        <v>9</v>
      </c>
    </row>
    <row r="5757" spans="1:9" x14ac:dyDescent="0.35">
      <c r="A5757" s="321">
        <f t="shared" si="504"/>
        <v>42243.374999986125</v>
      </c>
      <c r="B5757" s="303"/>
      <c r="C5757" s="303">
        <v>5722</v>
      </c>
      <c r="D5757" s="304">
        <f>INDEX(Method_calculation!$J$161:$L$184,Output_interface!I5757,Output_interface!H5757)</f>
        <v>0</v>
      </c>
      <c r="E5757" s="304">
        <f>INDEX(Method_calculation!$J$194:$L$217,Output_interface!I5757,Output_interface!H5757)</f>
        <v>0</v>
      </c>
      <c r="G5757" s="1">
        <f>VLOOKUP(A5757+1/48,Interface!$B$118:$D$483,3)</f>
        <v>4</v>
      </c>
      <c r="H5757" s="1">
        <f t="shared" si="507"/>
        <v>1</v>
      </c>
      <c r="I5757" s="1">
        <f t="shared" si="506"/>
        <v>10</v>
      </c>
    </row>
    <row r="5758" spans="1:9" x14ac:dyDescent="0.35">
      <c r="A5758" s="321">
        <f t="shared" si="504"/>
        <v>42243.416666652789</v>
      </c>
      <c r="B5758" s="303"/>
      <c r="C5758" s="303">
        <v>5723</v>
      </c>
      <c r="D5758" s="304">
        <f>INDEX(Method_calculation!$J$161:$L$184,Output_interface!I5758,Output_interface!H5758)</f>
        <v>0</v>
      </c>
      <c r="E5758" s="304">
        <f>INDEX(Method_calculation!$J$194:$L$217,Output_interface!I5758,Output_interface!H5758)</f>
        <v>0</v>
      </c>
      <c r="G5758" s="1">
        <f>VLOOKUP(A5758+1/48,Interface!$B$118:$D$483,3)</f>
        <v>4</v>
      </c>
      <c r="H5758" s="1">
        <f t="shared" si="507"/>
        <v>1</v>
      </c>
      <c r="I5758" s="1">
        <f t="shared" si="506"/>
        <v>11</v>
      </c>
    </row>
    <row r="5759" spans="1:9" x14ac:dyDescent="0.35">
      <c r="A5759" s="321">
        <f t="shared" si="504"/>
        <v>42243.458333319453</v>
      </c>
      <c r="B5759" s="303"/>
      <c r="C5759" s="303">
        <v>5724</v>
      </c>
      <c r="D5759" s="304">
        <f>INDEX(Method_calculation!$J$161:$L$184,Output_interface!I5759,Output_interface!H5759)</f>
        <v>0</v>
      </c>
      <c r="E5759" s="304">
        <f>INDEX(Method_calculation!$J$194:$L$217,Output_interface!I5759,Output_interface!H5759)</f>
        <v>0</v>
      </c>
      <c r="G5759" s="1">
        <f>VLOOKUP(A5759+1/48,Interface!$B$118:$D$483,3)</f>
        <v>4</v>
      </c>
      <c r="H5759" s="1">
        <f t="shared" si="507"/>
        <v>1</v>
      </c>
      <c r="I5759" s="1">
        <f t="shared" si="506"/>
        <v>12</v>
      </c>
    </row>
    <row r="5760" spans="1:9" x14ac:dyDescent="0.35">
      <c r="A5760" s="321">
        <f t="shared" si="504"/>
        <v>42243.499999986117</v>
      </c>
      <c r="B5760" s="303"/>
      <c r="C5760" s="303">
        <v>5725</v>
      </c>
      <c r="D5760" s="304">
        <f>INDEX(Method_calculation!$J$161:$L$184,Output_interface!I5760,Output_interface!H5760)</f>
        <v>0</v>
      </c>
      <c r="E5760" s="304">
        <f>INDEX(Method_calculation!$J$194:$L$217,Output_interface!I5760,Output_interface!H5760)</f>
        <v>0</v>
      </c>
      <c r="G5760" s="1">
        <f>VLOOKUP(A5760+1/48,Interface!$B$118:$D$483,3)</f>
        <v>4</v>
      </c>
      <c r="H5760" s="1">
        <f t="shared" si="507"/>
        <v>1</v>
      </c>
      <c r="I5760" s="1">
        <f t="shared" si="506"/>
        <v>13</v>
      </c>
    </row>
    <row r="5761" spans="1:9" x14ac:dyDescent="0.35">
      <c r="A5761" s="321">
        <f t="shared" si="504"/>
        <v>42243.541666652782</v>
      </c>
      <c r="B5761" s="303"/>
      <c r="C5761" s="303">
        <v>5726</v>
      </c>
      <c r="D5761" s="304">
        <f>INDEX(Method_calculation!$J$161:$L$184,Output_interface!I5761,Output_interface!H5761)</f>
        <v>0</v>
      </c>
      <c r="E5761" s="304">
        <f>INDEX(Method_calculation!$J$194:$L$217,Output_interface!I5761,Output_interface!H5761)</f>
        <v>0</v>
      </c>
      <c r="G5761" s="1">
        <f>VLOOKUP(A5761+1/48,Interface!$B$118:$D$483,3)</f>
        <v>4</v>
      </c>
      <c r="H5761" s="1">
        <f t="shared" si="507"/>
        <v>1</v>
      </c>
      <c r="I5761" s="1">
        <f t="shared" si="506"/>
        <v>14</v>
      </c>
    </row>
    <row r="5762" spans="1:9" x14ac:dyDescent="0.35">
      <c r="A5762" s="321">
        <f t="shared" si="504"/>
        <v>42243.583333319446</v>
      </c>
      <c r="B5762" s="303"/>
      <c r="C5762" s="303">
        <v>5727</v>
      </c>
      <c r="D5762" s="304">
        <f>INDEX(Method_calculation!$J$161:$L$184,Output_interface!I5762,Output_interface!H5762)</f>
        <v>0</v>
      </c>
      <c r="E5762" s="304">
        <f>INDEX(Method_calculation!$J$194:$L$217,Output_interface!I5762,Output_interface!H5762)</f>
        <v>0</v>
      </c>
      <c r="G5762" s="1">
        <f>VLOOKUP(A5762+1/48,Interface!$B$118:$D$483,3)</f>
        <v>4</v>
      </c>
      <c r="H5762" s="1">
        <f t="shared" si="507"/>
        <v>1</v>
      </c>
      <c r="I5762" s="1">
        <f t="shared" si="506"/>
        <v>15</v>
      </c>
    </row>
    <row r="5763" spans="1:9" x14ac:dyDescent="0.35">
      <c r="A5763" s="321">
        <f t="shared" si="504"/>
        <v>42243.62499998611</v>
      </c>
      <c r="B5763" s="303"/>
      <c r="C5763" s="303">
        <v>5728</v>
      </c>
      <c r="D5763" s="304">
        <f>INDEX(Method_calculation!$J$161:$L$184,Output_interface!I5763,Output_interface!H5763)</f>
        <v>0</v>
      </c>
      <c r="E5763" s="304">
        <f>INDEX(Method_calculation!$J$194:$L$217,Output_interface!I5763,Output_interface!H5763)</f>
        <v>0</v>
      </c>
      <c r="G5763" s="1">
        <f>VLOOKUP(A5763+1/48,Interface!$B$118:$D$483,3)</f>
        <v>4</v>
      </c>
      <c r="H5763" s="1">
        <f t="shared" si="507"/>
        <v>1</v>
      </c>
      <c r="I5763" s="1">
        <f t="shared" si="506"/>
        <v>16</v>
      </c>
    </row>
    <row r="5764" spans="1:9" x14ac:dyDescent="0.35">
      <c r="A5764" s="321">
        <f t="shared" si="504"/>
        <v>42243.666666652774</v>
      </c>
      <c r="B5764" s="303"/>
      <c r="C5764" s="303">
        <v>5729</v>
      </c>
      <c r="D5764" s="304">
        <f>INDEX(Method_calculation!$J$161:$L$184,Output_interface!I5764,Output_interface!H5764)</f>
        <v>0</v>
      </c>
      <c r="E5764" s="304">
        <f>INDEX(Method_calculation!$J$194:$L$217,Output_interface!I5764,Output_interface!H5764)</f>
        <v>0</v>
      </c>
      <c r="G5764" s="1">
        <f>VLOOKUP(A5764+1/48,Interface!$B$118:$D$483,3)</f>
        <v>4</v>
      </c>
      <c r="H5764" s="1">
        <f t="shared" si="507"/>
        <v>1</v>
      </c>
      <c r="I5764" s="1">
        <f t="shared" si="506"/>
        <v>17</v>
      </c>
    </row>
    <row r="5765" spans="1:9" x14ac:dyDescent="0.35">
      <c r="A5765" s="321">
        <f t="shared" si="504"/>
        <v>42243.708333319439</v>
      </c>
      <c r="B5765" s="303"/>
      <c r="C5765" s="303">
        <v>5730</v>
      </c>
      <c r="D5765" s="304">
        <f>INDEX(Method_calculation!$J$161:$L$184,Output_interface!I5765,Output_interface!H5765)</f>
        <v>0</v>
      </c>
      <c r="E5765" s="304">
        <f>INDEX(Method_calculation!$J$194:$L$217,Output_interface!I5765,Output_interface!H5765)</f>
        <v>0</v>
      </c>
      <c r="G5765" s="1">
        <f>VLOOKUP(A5765+1/48,Interface!$B$118:$D$483,3)</f>
        <v>4</v>
      </c>
      <c r="H5765" s="1">
        <f t="shared" si="507"/>
        <v>1</v>
      </c>
      <c r="I5765" s="1">
        <f t="shared" si="506"/>
        <v>18</v>
      </c>
    </row>
    <row r="5766" spans="1:9" x14ac:dyDescent="0.35">
      <c r="A5766" s="321">
        <f t="shared" si="504"/>
        <v>42243.749999986103</v>
      </c>
      <c r="B5766" s="303"/>
      <c r="C5766" s="303">
        <v>5731</v>
      </c>
      <c r="D5766" s="304">
        <f>INDEX(Method_calculation!$J$161:$L$184,Output_interface!I5766,Output_interface!H5766)</f>
        <v>0</v>
      </c>
      <c r="E5766" s="304">
        <f>INDEX(Method_calculation!$J$194:$L$217,Output_interface!I5766,Output_interface!H5766)</f>
        <v>0</v>
      </c>
      <c r="G5766" s="1">
        <f>VLOOKUP(A5766+1/48,Interface!$B$118:$D$483,3)</f>
        <v>4</v>
      </c>
      <c r="H5766" s="1">
        <f t="shared" si="507"/>
        <v>1</v>
      </c>
      <c r="I5766" s="1">
        <f t="shared" si="506"/>
        <v>19</v>
      </c>
    </row>
    <row r="5767" spans="1:9" x14ac:dyDescent="0.35">
      <c r="A5767" s="321">
        <f t="shared" si="504"/>
        <v>42243.791666652767</v>
      </c>
      <c r="B5767" s="303"/>
      <c r="C5767" s="303">
        <v>5732</v>
      </c>
      <c r="D5767" s="304">
        <f>INDEX(Method_calculation!$J$161:$L$184,Output_interface!I5767,Output_interface!H5767)</f>
        <v>0</v>
      </c>
      <c r="E5767" s="304">
        <f>INDEX(Method_calculation!$J$194:$L$217,Output_interface!I5767,Output_interface!H5767)</f>
        <v>0</v>
      </c>
      <c r="G5767" s="1">
        <f>VLOOKUP(A5767+1/48,Interface!$B$118:$D$483,3)</f>
        <v>4</v>
      </c>
      <c r="H5767" s="1">
        <f t="shared" si="507"/>
        <v>1</v>
      </c>
      <c r="I5767" s="1">
        <f t="shared" si="506"/>
        <v>20</v>
      </c>
    </row>
    <row r="5768" spans="1:9" x14ac:dyDescent="0.35">
      <c r="A5768" s="321">
        <f t="shared" si="504"/>
        <v>42243.833333319431</v>
      </c>
      <c r="B5768" s="303"/>
      <c r="C5768" s="303">
        <v>5733</v>
      </c>
      <c r="D5768" s="304">
        <f>INDEX(Method_calculation!$J$161:$L$184,Output_interface!I5768,Output_interface!H5768)</f>
        <v>0</v>
      </c>
      <c r="E5768" s="304">
        <f>INDEX(Method_calculation!$J$194:$L$217,Output_interface!I5768,Output_interface!H5768)</f>
        <v>0</v>
      </c>
      <c r="G5768" s="1">
        <f>VLOOKUP(A5768+1/48,Interface!$B$118:$D$483,3)</f>
        <v>4</v>
      </c>
      <c r="H5768" s="1">
        <f t="shared" si="507"/>
        <v>1</v>
      </c>
      <c r="I5768" s="1">
        <f t="shared" si="506"/>
        <v>21</v>
      </c>
    </row>
    <row r="5769" spans="1:9" x14ac:dyDescent="0.35">
      <c r="A5769" s="321">
        <f t="shared" si="504"/>
        <v>42243.874999986096</v>
      </c>
      <c r="B5769" s="303"/>
      <c r="C5769" s="303">
        <v>5734</v>
      </c>
      <c r="D5769" s="304">
        <f>INDEX(Method_calculation!$J$161:$L$184,Output_interface!I5769,Output_interface!H5769)</f>
        <v>0</v>
      </c>
      <c r="E5769" s="304">
        <f>INDEX(Method_calculation!$J$194:$L$217,Output_interface!I5769,Output_interface!H5769)</f>
        <v>0</v>
      </c>
      <c r="G5769" s="1">
        <f>VLOOKUP(A5769+1/48,Interface!$B$118:$D$483,3)</f>
        <v>4</v>
      </c>
      <c r="H5769" s="1">
        <f t="shared" si="507"/>
        <v>1</v>
      </c>
      <c r="I5769" s="1">
        <f t="shared" si="506"/>
        <v>22</v>
      </c>
    </row>
    <row r="5770" spans="1:9" x14ac:dyDescent="0.35">
      <c r="A5770" s="321">
        <f t="shared" si="504"/>
        <v>42243.91666665276</v>
      </c>
      <c r="B5770" s="303"/>
      <c r="C5770" s="303">
        <v>5735</v>
      </c>
      <c r="D5770" s="304">
        <f>INDEX(Method_calculation!$J$161:$L$184,Output_interface!I5770,Output_interface!H5770)</f>
        <v>0</v>
      </c>
      <c r="E5770" s="304">
        <f>INDEX(Method_calculation!$J$194:$L$217,Output_interface!I5770,Output_interface!H5770)</f>
        <v>0</v>
      </c>
      <c r="G5770" s="1">
        <f>VLOOKUP(A5770+1/48,Interface!$B$118:$D$483,3)</f>
        <v>4</v>
      </c>
      <c r="H5770" s="1">
        <f t="shared" si="507"/>
        <v>1</v>
      </c>
      <c r="I5770" s="1">
        <f t="shared" si="506"/>
        <v>23</v>
      </c>
    </row>
    <row r="5771" spans="1:9" x14ac:dyDescent="0.35">
      <c r="A5771" s="322">
        <f t="shared" si="504"/>
        <v>42243.958333319424</v>
      </c>
      <c r="B5771" s="306"/>
      <c r="C5771" s="306">
        <v>5736</v>
      </c>
      <c r="D5771" s="307">
        <f>INDEX(Method_calculation!$J$161:$L$184,Output_interface!I5771,Output_interface!H5771)</f>
        <v>0</v>
      </c>
      <c r="E5771" s="307">
        <f>INDEX(Method_calculation!$J$194:$L$217,Output_interface!I5771,Output_interface!H5771)</f>
        <v>0</v>
      </c>
      <c r="G5771" s="1">
        <f>VLOOKUP(A5771+1/48,Interface!$B$118:$D$483,3)</f>
        <v>4</v>
      </c>
      <c r="H5771" s="1">
        <f t="shared" si="507"/>
        <v>1</v>
      </c>
      <c r="I5771" s="1">
        <f t="shared" si="506"/>
        <v>24</v>
      </c>
    </row>
    <row r="5772" spans="1:9" x14ac:dyDescent="0.35">
      <c r="A5772" s="299">
        <f t="shared" si="504"/>
        <v>42243.999999986088</v>
      </c>
      <c r="B5772" s="300" t="str">
        <f t="shared" ref="B5772" si="509">INDEX($H$27:$H$29,H5772)</f>
        <v>Workday</v>
      </c>
      <c r="C5772" s="300">
        <v>5737</v>
      </c>
      <c r="D5772" s="301">
        <f>INDEX(Method_calculation!$J$161:$L$184,Output_interface!I5772,Output_interface!H5772)</f>
        <v>0</v>
      </c>
      <c r="E5772" s="301">
        <f>INDEX(Method_calculation!$J$194:$L$217,Output_interface!I5772,Output_interface!H5772)</f>
        <v>0</v>
      </c>
      <c r="G5772" s="1">
        <f>VLOOKUP(A5772+1/48,Interface!$B$118:$D$483,3)</f>
        <v>5</v>
      </c>
      <c r="H5772" s="1">
        <f t="shared" si="507"/>
        <v>1</v>
      </c>
      <c r="I5772" s="1">
        <f t="shared" si="506"/>
        <v>1</v>
      </c>
    </row>
    <row r="5773" spans="1:9" x14ac:dyDescent="0.35">
      <c r="A5773" s="321">
        <f t="shared" si="504"/>
        <v>42244.041666652753</v>
      </c>
      <c r="B5773" s="303"/>
      <c r="C5773" s="303">
        <v>5738</v>
      </c>
      <c r="D5773" s="304">
        <f>INDEX(Method_calculation!$J$161:$L$184,Output_interface!I5773,Output_interface!H5773)</f>
        <v>0</v>
      </c>
      <c r="E5773" s="304">
        <f>INDEX(Method_calculation!$J$194:$L$217,Output_interface!I5773,Output_interface!H5773)</f>
        <v>0</v>
      </c>
      <c r="G5773" s="1">
        <f>VLOOKUP(A5773+1/48,Interface!$B$118:$D$483,3)</f>
        <v>5</v>
      </c>
      <c r="H5773" s="1">
        <f t="shared" si="507"/>
        <v>1</v>
      </c>
      <c r="I5773" s="1">
        <f t="shared" si="506"/>
        <v>2</v>
      </c>
    </row>
    <row r="5774" spans="1:9" x14ac:dyDescent="0.35">
      <c r="A5774" s="321">
        <f t="shared" si="504"/>
        <v>42244.083333319417</v>
      </c>
      <c r="B5774" s="303"/>
      <c r="C5774" s="303">
        <v>5739</v>
      </c>
      <c r="D5774" s="304">
        <f>INDEX(Method_calculation!$J$161:$L$184,Output_interface!I5774,Output_interface!H5774)</f>
        <v>0</v>
      </c>
      <c r="E5774" s="304">
        <f>INDEX(Method_calculation!$J$194:$L$217,Output_interface!I5774,Output_interface!H5774)</f>
        <v>0</v>
      </c>
      <c r="G5774" s="1">
        <f>VLOOKUP(A5774+1/48,Interface!$B$118:$D$483,3)</f>
        <v>5</v>
      </c>
      <c r="H5774" s="1">
        <f t="shared" si="507"/>
        <v>1</v>
      </c>
      <c r="I5774" s="1">
        <f t="shared" si="506"/>
        <v>3</v>
      </c>
    </row>
    <row r="5775" spans="1:9" x14ac:dyDescent="0.35">
      <c r="A5775" s="321">
        <f t="shared" si="504"/>
        <v>42244.124999986081</v>
      </c>
      <c r="B5775" s="303"/>
      <c r="C5775" s="303">
        <v>5740</v>
      </c>
      <c r="D5775" s="304">
        <f>INDEX(Method_calculation!$J$161:$L$184,Output_interface!I5775,Output_interface!H5775)</f>
        <v>0</v>
      </c>
      <c r="E5775" s="304">
        <f>INDEX(Method_calculation!$J$194:$L$217,Output_interface!I5775,Output_interface!H5775)</f>
        <v>0</v>
      </c>
      <c r="G5775" s="1">
        <f>VLOOKUP(A5775+1/48,Interface!$B$118:$D$483,3)</f>
        <v>5</v>
      </c>
      <c r="H5775" s="1">
        <f t="shared" si="507"/>
        <v>1</v>
      </c>
      <c r="I5775" s="1">
        <f t="shared" si="506"/>
        <v>4</v>
      </c>
    </row>
    <row r="5776" spans="1:9" x14ac:dyDescent="0.35">
      <c r="A5776" s="321">
        <f t="shared" ref="A5776:A5839" si="510">+A5775+1/24</f>
        <v>42244.166666652745</v>
      </c>
      <c r="B5776" s="303"/>
      <c r="C5776" s="303">
        <v>5741</v>
      </c>
      <c r="D5776" s="304">
        <f>INDEX(Method_calculation!$J$161:$L$184,Output_interface!I5776,Output_interface!H5776)</f>
        <v>0</v>
      </c>
      <c r="E5776" s="304">
        <f>INDEX(Method_calculation!$J$194:$L$217,Output_interface!I5776,Output_interface!H5776)</f>
        <v>0</v>
      </c>
      <c r="G5776" s="1">
        <f>VLOOKUP(A5776+1/48,Interface!$B$118:$D$483,3)</f>
        <v>5</v>
      </c>
      <c r="H5776" s="1">
        <f t="shared" si="507"/>
        <v>1</v>
      </c>
      <c r="I5776" s="1">
        <f t="shared" si="506"/>
        <v>5</v>
      </c>
    </row>
    <row r="5777" spans="1:9" x14ac:dyDescent="0.35">
      <c r="A5777" s="321">
        <f t="shared" si="510"/>
        <v>42244.20833331941</v>
      </c>
      <c r="B5777" s="303"/>
      <c r="C5777" s="303">
        <v>5742</v>
      </c>
      <c r="D5777" s="304">
        <f>INDEX(Method_calculation!$J$161:$L$184,Output_interface!I5777,Output_interface!H5777)</f>
        <v>0</v>
      </c>
      <c r="E5777" s="304">
        <f>INDEX(Method_calculation!$J$194:$L$217,Output_interface!I5777,Output_interface!H5777)</f>
        <v>0</v>
      </c>
      <c r="G5777" s="1">
        <f>VLOOKUP(A5777+1/48,Interface!$B$118:$D$483,3)</f>
        <v>5</v>
      </c>
      <c r="H5777" s="1">
        <f t="shared" si="507"/>
        <v>1</v>
      </c>
      <c r="I5777" s="1">
        <f t="shared" si="506"/>
        <v>6</v>
      </c>
    </row>
    <row r="5778" spans="1:9" x14ac:dyDescent="0.35">
      <c r="A5778" s="321">
        <f t="shared" si="510"/>
        <v>42244.249999986074</v>
      </c>
      <c r="B5778" s="303"/>
      <c r="C5778" s="303">
        <v>5743</v>
      </c>
      <c r="D5778" s="304">
        <f>INDEX(Method_calculation!$J$161:$L$184,Output_interface!I5778,Output_interface!H5778)</f>
        <v>0</v>
      </c>
      <c r="E5778" s="304">
        <f>INDEX(Method_calculation!$J$194:$L$217,Output_interface!I5778,Output_interface!H5778)</f>
        <v>0</v>
      </c>
      <c r="G5778" s="1">
        <f>VLOOKUP(A5778+1/48,Interface!$B$118:$D$483,3)</f>
        <v>5</v>
      </c>
      <c r="H5778" s="1">
        <f t="shared" si="507"/>
        <v>1</v>
      </c>
      <c r="I5778" s="1">
        <f t="shared" si="506"/>
        <v>7</v>
      </c>
    </row>
    <row r="5779" spans="1:9" x14ac:dyDescent="0.35">
      <c r="A5779" s="321">
        <f t="shared" si="510"/>
        <v>42244.291666652738</v>
      </c>
      <c r="B5779" s="303"/>
      <c r="C5779" s="303">
        <v>5744</v>
      </c>
      <c r="D5779" s="304">
        <f>INDEX(Method_calculation!$J$161:$L$184,Output_interface!I5779,Output_interface!H5779)</f>
        <v>0</v>
      </c>
      <c r="E5779" s="304">
        <f>INDEX(Method_calculation!$J$194:$L$217,Output_interface!I5779,Output_interface!H5779)</f>
        <v>0</v>
      </c>
      <c r="G5779" s="1">
        <f>VLOOKUP(A5779+1/48,Interface!$B$118:$D$483,3)</f>
        <v>5</v>
      </c>
      <c r="H5779" s="1">
        <f t="shared" si="507"/>
        <v>1</v>
      </c>
      <c r="I5779" s="1">
        <f t="shared" si="506"/>
        <v>8</v>
      </c>
    </row>
    <row r="5780" spans="1:9" x14ac:dyDescent="0.35">
      <c r="A5780" s="321">
        <f t="shared" si="510"/>
        <v>42244.333333319402</v>
      </c>
      <c r="B5780" s="303"/>
      <c r="C5780" s="303">
        <v>5745</v>
      </c>
      <c r="D5780" s="304">
        <f>INDEX(Method_calculation!$J$161:$L$184,Output_interface!I5780,Output_interface!H5780)</f>
        <v>0</v>
      </c>
      <c r="E5780" s="304">
        <f>INDEX(Method_calculation!$J$194:$L$217,Output_interface!I5780,Output_interface!H5780)</f>
        <v>0</v>
      </c>
      <c r="G5780" s="1">
        <f>VLOOKUP(A5780+1/48,Interface!$B$118:$D$483,3)</f>
        <v>5</v>
      </c>
      <c r="H5780" s="1">
        <f t="shared" si="507"/>
        <v>1</v>
      </c>
      <c r="I5780" s="1">
        <f t="shared" si="506"/>
        <v>9</v>
      </c>
    </row>
    <row r="5781" spans="1:9" x14ac:dyDescent="0.35">
      <c r="A5781" s="321">
        <f t="shared" si="510"/>
        <v>42244.374999986067</v>
      </c>
      <c r="B5781" s="303"/>
      <c r="C5781" s="303">
        <v>5746</v>
      </c>
      <c r="D5781" s="304">
        <f>INDEX(Method_calculation!$J$161:$L$184,Output_interface!I5781,Output_interface!H5781)</f>
        <v>0</v>
      </c>
      <c r="E5781" s="304">
        <f>INDEX(Method_calculation!$J$194:$L$217,Output_interface!I5781,Output_interface!H5781)</f>
        <v>0</v>
      </c>
      <c r="G5781" s="1">
        <f>VLOOKUP(A5781+1/48,Interface!$B$118:$D$483,3)</f>
        <v>5</v>
      </c>
      <c r="H5781" s="1">
        <f t="shared" si="507"/>
        <v>1</v>
      </c>
      <c r="I5781" s="1">
        <f t="shared" si="506"/>
        <v>10</v>
      </c>
    </row>
    <row r="5782" spans="1:9" x14ac:dyDescent="0.35">
      <c r="A5782" s="321">
        <f t="shared" si="510"/>
        <v>42244.416666652731</v>
      </c>
      <c r="B5782" s="303"/>
      <c r="C5782" s="303">
        <v>5747</v>
      </c>
      <c r="D5782" s="304">
        <f>INDEX(Method_calculation!$J$161:$L$184,Output_interface!I5782,Output_interface!H5782)</f>
        <v>0</v>
      </c>
      <c r="E5782" s="304">
        <f>INDEX(Method_calculation!$J$194:$L$217,Output_interface!I5782,Output_interface!H5782)</f>
        <v>0</v>
      </c>
      <c r="G5782" s="1">
        <f>VLOOKUP(A5782+1/48,Interface!$B$118:$D$483,3)</f>
        <v>5</v>
      </c>
      <c r="H5782" s="1">
        <f t="shared" si="507"/>
        <v>1</v>
      </c>
      <c r="I5782" s="1">
        <f t="shared" si="506"/>
        <v>11</v>
      </c>
    </row>
    <row r="5783" spans="1:9" x14ac:dyDescent="0.35">
      <c r="A5783" s="321">
        <f t="shared" si="510"/>
        <v>42244.458333319395</v>
      </c>
      <c r="B5783" s="303"/>
      <c r="C5783" s="303">
        <v>5748</v>
      </c>
      <c r="D5783" s="304">
        <f>INDEX(Method_calculation!$J$161:$L$184,Output_interface!I5783,Output_interface!H5783)</f>
        <v>0</v>
      </c>
      <c r="E5783" s="304">
        <f>INDEX(Method_calculation!$J$194:$L$217,Output_interface!I5783,Output_interface!H5783)</f>
        <v>0</v>
      </c>
      <c r="G5783" s="1">
        <f>VLOOKUP(A5783+1/48,Interface!$B$118:$D$483,3)</f>
        <v>5</v>
      </c>
      <c r="H5783" s="1">
        <f t="shared" si="507"/>
        <v>1</v>
      </c>
      <c r="I5783" s="1">
        <f t="shared" si="506"/>
        <v>12</v>
      </c>
    </row>
    <row r="5784" spans="1:9" x14ac:dyDescent="0.35">
      <c r="A5784" s="321">
        <f t="shared" si="510"/>
        <v>42244.499999986059</v>
      </c>
      <c r="B5784" s="303"/>
      <c r="C5784" s="303">
        <v>5749</v>
      </c>
      <c r="D5784" s="304">
        <f>INDEX(Method_calculation!$J$161:$L$184,Output_interface!I5784,Output_interface!H5784)</f>
        <v>0</v>
      </c>
      <c r="E5784" s="304">
        <f>INDEX(Method_calculation!$J$194:$L$217,Output_interface!I5784,Output_interface!H5784)</f>
        <v>0</v>
      </c>
      <c r="G5784" s="1">
        <f>VLOOKUP(A5784+1/48,Interface!$B$118:$D$483,3)</f>
        <v>5</v>
      </c>
      <c r="H5784" s="1">
        <f t="shared" si="507"/>
        <v>1</v>
      </c>
      <c r="I5784" s="1">
        <f t="shared" si="506"/>
        <v>13</v>
      </c>
    </row>
    <row r="5785" spans="1:9" x14ac:dyDescent="0.35">
      <c r="A5785" s="321">
        <f t="shared" si="510"/>
        <v>42244.541666652724</v>
      </c>
      <c r="B5785" s="303"/>
      <c r="C5785" s="303">
        <v>5750</v>
      </c>
      <c r="D5785" s="304">
        <f>INDEX(Method_calculation!$J$161:$L$184,Output_interface!I5785,Output_interface!H5785)</f>
        <v>0</v>
      </c>
      <c r="E5785" s="304">
        <f>INDEX(Method_calculation!$J$194:$L$217,Output_interface!I5785,Output_interface!H5785)</f>
        <v>0</v>
      </c>
      <c r="G5785" s="1">
        <f>VLOOKUP(A5785+1/48,Interface!$B$118:$D$483,3)</f>
        <v>5</v>
      </c>
      <c r="H5785" s="1">
        <f t="shared" si="507"/>
        <v>1</v>
      </c>
      <c r="I5785" s="1">
        <f t="shared" si="506"/>
        <v>14</v>
      </c>
    </row>
    <row r="5786" spans="1:9" x14ac:dyDescent="0.35">
      <c r="A5786" s="321">
        <f t="shared" si="510"/>
        <v>42244.583333319388</v>
      </c>
      <c r="B5786" s="303"/>
      <c r="C5786" s="303">
        <v>5751</v>
      </c>
      <c r="D5786" s="304">
        <f>INDEX(Method_calculation!$J$161:$L$184,Output_interface!I5786,Output_interface!H5786)</f>
        <v>0</v>
      </c>
      <c r="E5786" s="304">
        <f>INDEX(Method_calculation!$J$194:$L$217,Output_interface!I5786,Output_interface!H5786)</f>
        <v>0</v>
      </c>
      <c r="G5786" s="1">
        <f>VLOOKUP(A5786+1/48,Interface!$B$118:$D$483,3)</f>
        <v>5</v>
      </c>
      <c r="H5786" s="1">
        <f t="shared" si="507"/>
        <v>1</v>
      </c>
      <c r="I5786" s="1">
        <f t="shared" si="506"/>
        <v>15</v>
      </c>
    </row>
    <row r="5787" spans="1:9" x14ac:dyDescent="0.35">
      <c r="A5787" s="321">
        <f t="shared" si="510"/>
        <v>42244.624999986052</v>
      </c>
      <c r="B5787" s="303"/>
      <c r="C5787" s="303">
        <v>5752</v>
      </c>
      <c r="D5787" s="304">
        <f>INDEX(Method_calculation!$J$161:$L$184,Output_interface!I5787,Output_interface!H5787)</f>
        <v>0</v>
      </c>
      <c r="E5787" s="304">
        <f>INDEX(Method_calculation!$J$194:$L$217,Output_interface!I5787,Output_interface!H5787)</f>
        <v>0</v>
      </c>
      <c r="G5787" s="1">
        <f>VLOOKUP(A5787+1/48,Interface!$B$118:$D$483,3)</f>
        <v>5</v>
      </c>
      <c r="H5787" s="1">
        <f t="shared" si="507"/>
        <v>1</v>
      </c>
      <c r="I5787" s="1">
        <f t="shared" si="506"/>
        <v>16</v>
      </c>
    </row>
    <row r="5788" spans="1:9" x14ac:dyDescent="0.35">
      <c r="A5788" s="321">
        <f t="shared" si="510"/>
        <v>42244.666666652716</v>
      </c>
      <c r="B5788" s="303"/>
      <c r="C5788" s="303">
        <v>5753</v>
      </c>
      <c r="D5788" s="304">
        <f>INDEX(Method_calculation!$J$161:$L$184,Output_interface!I5788,Output_interface!H5788)</f>
        <v>0</v>
      </c>
      <c r="E5788" s="304">
        <f>INDEX(Method_calculation!$J$194:$L$217,Output_interface!I5788,Output_interface!H5788)</f>
        <v>0</v>
      </c>
      <c r="G5788" s="1">
        <f>VLOOKUP(A5788+1/48,Interface!$B$118:$D$483,3)</f>
        <v>5</v>
      </c>
      <c r="H5788" s="1">
        <f t="shared" si="507"/>
        <v>1</v>
      </c>
      <c r="I5788" s="1">
        <f t="shared" si="506"/>
        <v>17</v>
      </c>
    </row>
    <row r="5789" spans="1:9" x14ac:dyDescent="0.35">
      <c r="A5789" s="321">
        <f t="shared" si="510"/>
        <v>42244.70833331938</v>
      </c>
      <c r="B5789" s="303"/>
      <c r="C5789" s="303">
        <v>5754</v>
      </c>
      <c r="D5789" s="304">
        <f>INDEX(Method_calculation!$J$161:$L$184,Output_interface!I5789,Output_interface!H5789)</f>
        <v>0</v>
      </c>
      <c r="E5789" s="304">
        <f>INDEX(Method_calculation!$J$194:$L$217,Output_interface!I5789,Output_interface!H5789)</f>
        <v>0</v>
      </c>
      <c r="G5789" s="1">
        <f>VLOOKUP(A5789+1/48,Interface!$B$118:$D$483,3)</f>
        <v>5</v>
      </c>
      <c r="H5789" s="1">
        <f t="shared" si="507"/>
        <v>1</v>
      </c>
      <c r="I5789" s="1">
        <f t="shared" si="506"/>
        <v>18</v>
      </c>
    </row>
    <row r="5790" spans="1:9" x14ac:dyDescent="0.35">
      <c r="A5790" s="321">
        <f t="shared" si="510"/>
        <v>42244.749999986045</v>
      </c>
      <c r="B5790" s="303"/>
      <c r="C5790" s="303">
        <v>5755</v>
      </c>
      <c r="D5790" s="304">
        <f>INDEX(Method_calculation!$J$161:$L$184,Output_interface!I5790,Output_interface!H5790)</f>
        <v>0</v>
      </c>
      <c r="E5790" s="304">
        <f>INDEX(Method_calculation!$J$194:$L$217,Output_interface!I5790,Output_interface!H5790)</f>
        <v>0</v>
      </c>
      <c r="G5790" s="1">
        <f>VLOOKUP(A5790+1/48,Interface!$B$118:$D$483,3)</f>
        <v>5</v>
      </c>
      <c r="H5790" s="1">
        <f t="shared" si="507"/>
        <v>1</v>
      </c>
      <c r="I5790" s="1">
        <f t="shared" si="506"/>
        <v>19</v>
      </c>
    </row>
    <row r="5791" spans="1:9" x14ac:dyDescent="0.35">
      <c r="A5791" s="321">
        <f t="shared" si="510"/>
        <v>42244.791666652709</v>
      </c>
      <c r="B5791" s="303"/>
      <c r="C5791" s="303">
        <v>5756</v>
      </c>
      <c r="D5791" s="304">
        <f>INDEX(Method_calculation!$J$161:$L$184,Output_interface!I5791,Output_interface!H5791)</f>
        <v>0</v>
      </c>
      <c r="E5791" s="304">
        <f>INDEX(Method_calculation!$J$194:$L$217,Output_interface!I5791,Output_interface!H5791)</f>
        <v>0</v>
      </c>
      <c r="G5791" s="1">
        <f>VLOOKUP(A5791+1/48,Interface!$B$118:$D$483,3)</f>
        <v>5</v>
      </c>
      <c r="H5791" s="1">
        <f t="shared" si="507"/>
        <v>1</v>
      </c>
      <c r="I5791" s="1">
        <f t="shared" si="506"/>
        <v>20</v>
      </c>
    </row>
    <row r="5792" spans="1:9" x14ac:dyDescent="0.35">
      <c r="A5792" s="321">
        <f t="shared" si="510"/>
        <v>42244.833333319373</v>
      </c>
      <c r="B5792" s="303"/>
      <c r="C5792" s="303">
        <v>5757</v>
      </c>
      <c r="D5792" s="304">
        <f>INDEX(Method_calculation!$J$161:$L$184,Output_interface!I5792,Output_interface!H5792)</f>
        <v>0</v>
      </c>
      <c r="E5792" s="304">
        <f>INDEX(Method_calculation!$J$194:$L$217,Output_interface!I5792,Output_interface!H5792)</f>
        <v>0</v>
      </c>
      <c r="G5792" s="1">
        <f>VLOOKUP(A5792+1/48,Interface!$B$118:$D$483,3)</f>
        <v>5</v>
      </c>
      <c r="H5792" s="1">
        <f t="shared" si="507"/>
        <v>1</v>
      </c>
      <c r="I5792" s="1">
        <f t="shared" si="506"/>
        <v>21</v>
      </c>
    </row>
    <row r="5793" spans="1:9" x14ac:dyDescent="0.35">
      <c r="A5793" s="321">
        <f t="shared" si="510"/>
        <v>42244.874999986037</v>
      </c>
      <c r="B5793" s="303"/>
      <c r="C5793" s="303">
        <v>5758</v>
      </c>
      <c r="D5793" s="304">
        <f>INDEX(Method_calculation!$J$161:$L$184,Output_interface!I5793,Output_interface!H5793)</f>
        <v>0</v>
      </c>
      <c r="E5793" s="304">
        <f>INDEX(Method_calculation!$J$194:$L$217,Output_interface!I5793,Output_interface!H5793)</f>
        <v>0</v>
      </c>
      <c r="G5793" s="1">
        <f>VLOOKUP(A5793+1/48,Interface!$B$118:$D$483,3)</f>
        <v>5</v>
      </c>
      <c r="H5793" s="1">
        <f t="shared" si="507"/>
        <v>1</v>
      </c>
      <c r="I5793" s="1">
        <f t="shared" si="506"/>
        <v>22</v>
      </c>
    </row>
    <row r="5794" spans="1:9" x14ac:dyDescent="0.35">
      <c r="A5794" s="321">
        <f t="shared" si="510"/>
        <v>42244.916666652702</v>
      </c>
      <c r="B5794" s="303"/>
      <c r="C5794" s="303">
        <v>5759</v>
      </c>
      <c r="D5794" s="304">
        <f>INDEX(Method_calculation!$J$161:$L$184,Output_interface!I5794,Output_interface!H5794)</f>
        <v>0</v>
      </c>
      <c r="E5794" s="304">
        <f>INDEX(Method_calculation!$J$194:$L$217,Output_interface!I5794,Output_interface!H5794)</f>
        <v>0</v>
      </c>
      <c r="G5794" s="1">
        <f>VLOOKUP(A5794+1/48,Interface!$B$118:$D$483,3)</f>
        <v>5</v>
      </c>
      <c r="H5794" s="1">
        <f t="shared" si="507"/>
        <v>1</v>
      </c>
      <c r="I5794" s="1">
        <f t="shared" si="506"/>
        <v>23</v>
      </c>
    </row>
    <row r="5795" spans="1:9" x14ac:dyDescent="0.35">
      <c r="A5795" s="322">
        <f t="shared" si="510"/>
        <v>42244.958333319366</v>
      </c>
      <c r="B5795" s="306"/>
      <c r="C5795" s="306">
        <v>5760</v>
      </c>
      <c r="D5795" s="307">
        <f>INDEX(Method_calculation!$J$161:$L$184,Output_interface!I5795,Output_interface!H5795)</f>
        <v>0</v>
      </c>
      <c r="E5795" s="307">
        <f>INDEX(Method_calculation!$J$194:$L$217,Output_interface!I5795,Output_interface!H5795)</f>
        <v>0</v>
      </c>
      <c r="G5795" s="1">
        <f>VLOOKUP(A5795+1/48,Interface!$B$118:$D$483,3)</f>
        <v>5</v>
      </c>
      <c r="H5795" s="1">
        <f t="shared" si="507"/>
        <v>1</v>
      </c>
      <c r="I5795" s="1">
        <f t="shared" si="506"/>
        <v>24</v>
      </c>
    </row>
    <row r="5796" spans="1:9" x14ac:dyDescent="0.35">
      <c r="A5796" s="299">
        <f t="shared" si="510"/>
        <v>42244.99999998603</v>
      </c>
      <c r="B5796" s="300" t="str">
        <f t="shared" ref="B5796" si="511">INDEX($H$27:$H$29,H5796)</f>
        <v>Saturday</v>
      </c>
      <c r="C5796" s="300">
        <v>5761</v>
      </c>
      <c r="D5796" s="301">
        <f>INDEX(Method_calculation!$J$161:$L$184,Output_interface!I5796,Output_interface!H5796)</f>
        <v>0</v>
      </c>
      <c r="E5796" s="301">
        <f>INDEX(Method_calculation!$J$194:$L$217,Output_interface!I5796,Output_interface!H5796)</f>
        <v>0</v>
      </c>
      <c r="G5796" s="1">
        <f>VLOOKUP(A5796+1/48,Interface!$B$118:$D$483,3)</f>
        <v>6</v>
      </c>
      <c r="H5796" s="1">
        <f t="shared" si="507"/>
        <v>2</v>
      </c>
      <c r="I5796" s="1">
        <f t="shared" ref="I5796:I5859" si="512">MOD(C5796-1,24)+1</f>
        <v>1</v>
      </c>
    </row>
    <row r="5797" spans="1:9" x14ac:dyDescent="0.35">
      <c r="A5797" s="321">
        <f t="shared" si="510"/>
        <v>42245.041666652694</v>
      </c>
      <c r="B5797" s="303"/>
      <c r="C5797" s="303">
        <v>5762</v>
      </c>
      <c r="D5797" s="304">
        <f>INDEX(Method_calculation!$J$161:$L$184,Output_interface!I5797,Output_interface!H5797)</f>
        <v>0</v>
      </c>
      <c r="E5797" s="304">
        <f>INDEX(Method_calculation!$J$194:$L$217,Output_interface!I5797,Output_interface!H5797)</f>
        <v>0</v>
      </c>
      <c r="G5797" s="1">
        <f>VLOOKUP(A5797+1/48,Interface!$B$118:$D$483,3)</f>
        <v>6</v>
      </c>
      <c r="H5797" s="1">
        <f t="shared" ref="H5797:H5860" si="513">IF(G5797=7,3,IF(G5797=6,2,1))</f>
        <v>2</v>
      </c>
      <c r="I5797" s="1">
        <f t="shared" si="512"/>
        <v>2</v>
      </c>
    </row>
    <row r="5798" spans="1:9" x14ac:dyDescent="0.35">
      <c r="A5798" s="321">
        <f t="shared" si="510"/>
        <v>42245.083333319359</v>
      </c>
      <c r="B5798" s="303"/>
      <c r="C5798" s="303">
        <v>5763</v>
      </c>
      <c r="D5798" s="304">
        <f>INDEX(Method_calculation!$J$161:$L$184,Output_interface!I5798,Output_interface!H5798)</f>
        <v>0</v>
      </c>
      <c r="E5798" s="304">
        <f>INDEX(Method_calculation!$J$194:$L$217,Output_interface!I5798,Output_interface!H5798)</f>
        <v>0</v>
      </c>
      <c r="G5798" s="1">
        <f>VLOOKUP(A5798+1/48,Interface!$B$118:$D$483,3)</f>
        <v>6</v>
      </c>
      <c r="H5798" s="1">
        <f t="shared" si="513"/>
        <v>2</v>
      </c>
      <c r="I5798" s="1">
        <f t="shared" si="512"/>
        <v>3</v>
      </c>
    </row>
    <row r="5799" spans="1:9" x14ac:dyDescent="0.35">
      <c r="A5799" s="321">
        <f t="shared" si="510"/>
        <v>42245.124999986023</v>
      </c>
      <c r="B5799" s="303"/>
      <c r="C5799" s="303">
        <v>5764</v>
      </c>
      <c r="D5799" s="304">
        <f>INDEX(Method_calculation!$J$161:$L$184,Output_interface!I5799,Output_interface!H5799)</f>
        <v>0</v>
      </c>
      <c r="E5799" s="304">
        <f>INDEX(Method_calculation!$J$194:$L$217,Output_interface!I5799,Output_interface!H5799)</f>
        <v>0</v>
      </c>
      <c r="G5799" s="1">
        <f>VLOOKUP(A5799+1/48,Interface!$B$118:$D$483,3)</f>
        <v>6</v>
      </c>
      <c r="H5799" s="1">
        <f t="shared" si="513"/>
        <v>2</v>
      </c>
      <c r="I5799" s="1">
        <f t="shared" si="512"/>
        <v>4</v>
      </c>
    </row>
    <row r="5800" spans="1:9" x14ac:dyDescent="0.35">
      <c r="A5800" s="321">
        <f t="shared" si="510"/>
        <v>42245.166666652687</v>
      </c>
      <c r="B5800" s="303"/>
      <c r="C5800" s="303">
        <v>5765</v>
      </c>
      <c r="D5800" s="304">
        <f>INDEX(Method_calculation!$J$161:$L$184,Output_interface!I5800,Output_interface!H5800)</f>
        <v>0</v>
      </c>
      <c r="E5800" s="304">
        <f>INDEX(Method_calculation!$J$194:$L$217,Output_interface!I5800,Output_interface!H5800)</f>
        <v>0</v>
      </c>
      <c r="G5800" s="1">
        <f>VLOOKUP(A5800+1/48,Interface!$B$118:$D$483,3)</f>
        <v>6</v>
      </c>
      <c r="H5800" s="1">
        <f t="shared" si="513"/>
        <v>2</v>
      </c>
      <c r="I5800" s="1">
        <f t="shared" si="512"/>
        <v>5</v>
      </c>
    </row>
    <row r="5801" spans="1:9" x14ac:dyDescent="0.35">
      <c r="A5801" s="321">
        <f t="shared" si="510"/>
        <v>42245.208333319351</v>
      </c>
      <c r="B5801" s="303"/>
      <c r="C5801" s="303">
        <v>5766</v>
      </c>
      <c r="D5801" s="304">
        <f>INDEX(Method_calculation!$J$161:$L$184,Output_interface!I5801,Output_interface!H5801)</f>
        <v>0</v>
      </c>
      <c r="E5801" s="304">
        <f>INDEX(Method_calculation!$J$194:$L$217,Output_interface!I5801,Output_interface!H5801)</f>
        <v>0</v>
      </c>
      <c r="G5801" s="1">
        <f>VLOOKUP(A5801+1/48,Interface!$B$118:$D$483,3)</f>
        <v>6</v>
      </c>
      <c r="H5801" s="1">
        <f t="shared" si="513"/>
        <v>2</v>
      </c>
      <c r="I5801" s="1">
        <f t="shared" si="512"/>
        <v>6</v>
      </c>
    </row>
    <row r="5802" spans="1:9" x14ac:dyDescent="0.35">
      <c r="A5802" s="321">
        <f t="shared" si="510"/>
        <v>42245.249999986016</v>
      </c>
      <c r="B5802" s="303"/>
      <c r="C5802" s="303">
        <v>5767</v>
      </c>
      <c r="D5802" s="304">
        <f>INDEX(Method_calculation!$J$161:$L$184,Output_interface!I5802,Output_interface!H5802)</f>
        <v>0</v>
      </c>
      <c r="E5802" s="304">
        <f>INDEX(Method_calculation!$J$194:$L$217,Output_interface!I5802,Output_interface!H5802)</f>
        <v>0</v>
      </c>
      <c r="G5802" s="1">
        <f>VLOOKUP(A5802+1/48,Interface!$B$118:$D$483,3)</f>
        <v>6</v>
      </c>
      <c r="H5802" s="1">
        <f t="shared" si="513"/>
        <v>2</v>
      </c>
      <c r="I5802" s="1">
        <f t="shared" si="512"/>
        <v>7</v>
      </c>
    </row>
    <row r="5803" spans="1:9" x14ac:dyDescent="0.35">
      <c r="A5803" s="321">
        <f t="shared" si="510"/>
        <v>42245.29166665268</v>
      </c>
      <c r="B5803" s="303"/>
      <c r="C5803" s="303">
        <v>5768</v>
      </c>
      <c r="D5803" s="304">
        <f>INDEX(Method_calculation!$J$161:$L$184,Output_interface!I5803,Output_interface!H5803)</f>
        <v>0</v>
      </c>
      <c r="E5803" s="304">
        <f>INDEX(Method_calculation!$J$194:$L$217,Output_interface!I5803,Output_interface!H5803)</f>
        <v>0</v>
      </c>
      <c r="G5803" s="1">
        <f>VLOOKUP(A5803+1/48,Interface!$B$118:$D$483,3)</f>
        <v>6</v>
      </c>
      <c r="H5803" s="1">
        <f t="shared" si="513"/>
        <v>2</v>
      </c>
      <c r="I5803" s="1">
        <f t="shared" si="512"/>
        <v>8</v>
      </c>
    </row>
    <row r="5804" spans="1:9" x14ac:dyDescent="0.35">
      <c r="A5804" s="321">
        <f t="shared" si="510"/>
        <v>42245.333333319344</v>
      </c>
      <c r="B5804" s="303"/>
      <c r="C5804" s="303">
        <v>5769</v>
      </c>
      <c r="D5804" s="304">
        <f>INDEX(Method_calculation!$J$161:$L$184,Output_interface!I5804,Output_interface!H5804)</f>
        <v>0</v>
      </c>
      <c r="E5804" s="304">
        <f>INDEX(Method_calculation!$J$194:$L$217,Output_interface!I5804,Output_interface!H5804)</f>
        <v>0</v>
      </c>
      <c r="G5804" s="1">
        <f>VLOOKUP(A5804+1/48,Interface!$B$118:$D$483,3)</f>
        <v>6</v>
      </c>
      <c r="H5804" s="1">
        <f t="shared" si="513"/>
        <v>2</v>
      </c>
      <c r="I5804" s="1">
        <f t="shared" si="512"/>
        <v>9</v>
      </c>
    </row>
    <row r="5805" spans="1:9" x14ac:dyDescent="0.35">
      <c r="A5805" s="321">
        <f t="shared" si="510"/>
        <v>42245.374999986008</v>
      </c>
      <c r="B5805" s="303"/>
      <c r="C5805" s="303">
        <v>5770</v>
      </c>
      <c r="D5805" s="304">
        <f>INDEX(Method_calculation!$J$161:$L$184,Output_interface!I5805,Output_interface!H5805)</f>
        <v>0</v>
      </c>
      <c r="E5805" s="304">
        <f>INDEX(Method_calculation!$J$194:$L$217,Output_interface!I5805,Output_interface!H5805)</f>
        <v>0</v>
      </c>
      <c r="G5805" s="1">
        <f>VLOOKUP(A5805+1/48,Interface!$B$118:$D$483,3)</f>
        <v>6</v>
      </c>
      <c r="H5805" s="1">
        <f t="shared" si="513"/>
        <v>2</v>
      </c>
      <c r="I5805" s="1">
        <f t="shared" si="512"/>
        <v>10</v>
      </c>
    </row>
    <row r="5806" spans="1:9" x14ac:dyDescent="0.35">
      <c r="A5806" s="321">
        <f t="shared" si="510"/>
        <v>42245.416666652673</v>
      </c>
      <c r="B5806" s="303"/>
      <c r="C5806" s="303">
        <v>5771</v>
      </c>
      <c r="D5806" s="304">
        <f>INDEX(Method_calculation!$J$161:$L$184,Output_interface!I5806,Output_interface!H5806)</f>
        <v>0</v>
      </c>
      <c r="E5806" s="304">
        <f>INDEX(Method_calculation!$J$194:$L$217,Output_interface!I5806,Output_interface!H5806)</f>
        <v>0</v>
      </c>
      <c r="G5806" s="1">
        <f>VLOOKUP(A5806+1/48,Interface!$B$118:$D$483,3)</f>
        <v>6</v>
      </c>
      <c r="H5806" s="1">
        <f t="shared" si="513"/>
        <v>2</v>
      </c>
      <c r="I5806" s="1">
        <f t="shared" si="512"/>
        <v>11</v>
      </c>
    </row>
    <row r="5807" spans="1:9" x14ac:dyDescent="0.35">
      <c r="A5807" s="321">
        <f t="shared" si="510"/>
        <v>42245.458333319337</v>
      </c>
      <c r="B5807" s="303"/>
      <c r="C5807" s="303">
        <v>5772</v>
      </c>
      <c r="D5807" s="304">
        <f>INDEX(Method_calculation!$J$161:$L$184,Output_interface!I5807,Output_interface!H5807)</f>
        <v>0</v>
      </c>
      <c r="E5807" s="304">
        <f>INDEX(Method_calculation!$J$194:$L$217,Output_interface!I5807,Output_interface!H5807)</f>
        <v>0</v>
      </c>
      <c r="G5807" s="1">
        <f>VLOOKUP(A5807+1/48,Interface!$B$118:$D$483,3)</f>
        <v>6</v>
      </c>
      <c r="H5807" s="1">
        <f t="shared" si="513"/>
        <v>2</v>
      </c>
      <c r="I5807" s="1">
        <f t="shared" si="512"/>
        <v>12</v>
      </c>
    </row>
    <row r="5808" spans="1:9" x14ac:dyDescent="0.35">
      <c r="A5808" s="321">
        <f t="shared" si="510"/>
        <v>42245.499999986001</v>
      </c>
      <c r="B5808" s="303"/>
      <c r="C5808" s="303">
        <v>5773</v>
      </c>
      <c r="D5808" s="304">
        <f>INDEX(Method_calculation!$J$161:$L$184,Output_interface!I5808,Output_interface!H5808)</f>
        <v>0</v>
      </c>
      <c r="E5808" s="304">
        <f>INDEX(Method_calculation!$J$194:$L$217,Output_interface!I5808,Output_interface!H5808)</f>
        <v>0</v>
      </c>
      <c r="G5808" s="1">
        <f>VLOOKUP(A5808+1/48,Interface!$B$118:$D$483,3)</f>
        <v>6</v>
      </c>
      <c r="H5808" s="1">
        <f t="shared" si="513"/>
        <v>2</v>
      </c>
      <c r="I5808" s="1">
        <f t="shared" si="512"/>
        <v>13</v>
      </c>
    </row>
    <row r="5809" spans="1:9" x14ac:dyDescent="0.35">
      <c r="A5809" s="321">
        <f t="shared" si="510"/>
        <v>42245.541666652665</v>
      </c>
      <c r="B5809" s="303"/>
      <c r="C5809" s="303">
        <v>5774</v>
      </c>
      <c r="D5809" s="304">
        <f>INDEX(Method_calculation!$J$161:$L$184,Output_interface!I5809,Output_interface!H5809)</f>
        <v>0</v>
      </c>
      <c r="E5809" s="304">
        <f>INDEX(Method_calculation!$J$194:$L$217,Output_interface!I5809,Output_interface!H5809)</f>
        <v>0</v>
      </c>
      <c r="G5809" s="1">
        <f>VLOOKUP(A5809+1/48,Interface!$B$118:$D$483,3)</f>
        <v>6</v>
      </c>
      <c r="H5809" s="1">
        <f t="shared" si="513"/>
        <v>2</v>
      </c>
      <c r="I5809" s="1">
        <f t="shared" si="512"/>
        <v>14</v>
      </c>
    </row>
    <row r="5810" spans="1:9" x14ac:dyDescent="0.35">
      <c r="A5810" s="321">
        <f t="shared" si="510"/>
        <v>42245.58333331933</v>
      </c>
      <c r="B5810" s="303"/>
      <c r="C5810" s="303">
        <v>5775</v>
      </c>
      <c r="D5810" s="304">
        <f>INDEX(Method_calculation!$J$161:$L$184,Output_interface!I5810,Output_interface!H5810)</f>
        <v>0</v>
      </c>
      <c r="E5810" s="304">
        <f>INDEX(Method_calculation!$J$194:$L$217,Output_interface!I5810,Output_interface!H5810)</f>
        <v>0</v>
      </c>
      <c r="G5810" s="1">
        <f>VLOOKUP(A5810+1/48,Interface!$B$118:$D$483,3)</f>
        <v>6</v>
      </c>
      <c r="H5810" s="1">
        <f t="shared" si="513"/>
        <v>2</v>
      </c>
      <c r="I5810" s="1">
        <f t="shared" si="512"/>
        <v>15</v>
      </c>
    </row>
    <row r="5811" spans="1:9" x14ac:dyDescent="0.35">
      <c r="A5811" s="321">
        <f t="shared" si="510"/>
        <v>42245.624999985994</v>
      </c>
      <c r="B5811" s="303"/>
      <c r="C5811" s="303">
        <v>5776</v>
      </c>
      <c r="D5811" s="304">
        <f>INDEX(Method_calculation!$J$161:$L$184,Output_interface!I5811,Output_interface!H5811)</f>
        <v>0</v>
      </c>
      <c r="E5811" s="304">
        <f>INDEX(Method_calculation!$J$194:$L$217,Output_interface!I5811,Output_interface!H5811)</f>
        <v>0</v>
      </c>
      <c r="G5811" s="1">
        <f>VLOOKUP(A5811+1/48,Interface!$B$118:$D$483,3)</f>
        <v>6</v>
      </c>
      <c r="H5811" s="1">
        <f t="shared" si="513"/>
        <v>2</v>
      </c>
      <c r="I5811" s="1">
        <f t="shared" si="512"/>
        <v>16</v>
      </c>
    </row>
    <row r="5812" spans="1:9" x14ac:dyDescent="0.35">
      <c r="A5812" s="321">
        <f t="shared" si="510"/>
        <v>42245.666666652658</v>
      </c>
      <c r="B5812" s="303"/>
      <c r="C5812" s="303">
        <v>5777</v>
      </c>
      <c r="D5812" s="304">
        <f>INDEX(Method_calculation!$J$161:$L$184,Output_interface!I5812,Output_interface!H5812)</f>
        <v>0</v>
      </c>
      <c r="E5812" s="304">
        <f>INDEX(Method_calculation!$J$194:$L$217,Output_interface!I5812,Output_interface!H5812)</f>
        <v>0</v>
      </c>
      <c r="G5812" s="1">
        <f>VLOOKUP(A5812+1/48,Interface!$B$118:$D$483,3)</f>
        <v>6</v>
      </c>
      <c r="H5812" s="1">
        <f t="shared" si="513"/>
        <v>2</v>
      </c>
      <c r="I5812" s="1">
        <f t="shared" si="512"/>
        <v>17</v>
      </c>
    </row>
    <row r="5813" spans="1:9" x14ac:dyDescent="0.35">
      <c r="A5813" s="321">
        <f t="shared" si="510"/>
        <v>42245.708333319322</v>
      </c>
      <c r="B5813" s="303"/>
      <c r="C5813" s="303">
        <v>5778</v>
      </c>
      <c r="D5813" s="304">
        <f>INDEX(Method_calculation!$J$161:$L$184,Output_interface!I5813,Output_interface!H5813)</f>
        <v>0</v>
      </c>
      <c r="E5813" s="304">
        <f>INDEX(Method_calculation!$J$194:$L$217,Output_interface!I5813,Output_interface!H5813)</f>
        <v>0</v>
      </c>
      <c r="G5813" s="1">
        <f>VLOOKUP(A5813+1/48,Interface!$B$118:$D$483,3)</f>
        <v>6</v>
      </c>
      <c r="H5813" s="1">
        <f t="shared" si="513"/>
        <v>2</v>
      </c>
      <c r="I5813" s="1">
        <f t="shared" si="512"/>
        <v>18</v>
      </c>
    </row>
    <row r="5814" spans="1:9" x14ac:dyDescent="0.35">
      <c r="A5814" s="321">
        <f t="shared" si="510"/>
        <v>42245.749999985987</v>
      </c>
      <c r="B5814" s="303"/>
      <c r="C5814" s="303">
        <v>5779</v>
      </c>
      <c r="D5814" s="304">
        <f>INDEX(Method_calculation!$J$161:$L$184,Output_interface!I5814,Output_interface!H5814)</f>
        <v>0</v>
      </c>
      <c r="E5814" s="304">
        <f>INDEX(Method_calculation!$J$194:$L$217,Output_interface!I5814,Output_interface!H5814)</f>
        <v>0</v>
      </c>
      <c r="G5814" s="1">
        <f>VLOOKUP(A5814+1/48,Interface!$B$118:$D$483,3)</f>
        <v>6</v>
      </c>
      <c r="H5814" s="1">
        <f t="shared" si="513"/>
        <v>2</v>
      </c>
      <c r="I5814" s="1">
        <f t="shared" si="512"/>
        <v>19</v>
      </c>
    </row>
    <row r="5815" spans="1:9" x14ac:dyDescent="0.35">
      <c r="A5815" s="321">
        <f t="shared" si="510"/>
        <v>42245.791666652651</v>
      </c>
      <c r="B5815" s="303"/>
      <c r="C5815" s="303">
        <v>5780</v>
      </c>
      <c r="D5815" s="304">
        <f>INDEX(Method_calculation!$J$161:$L$184,Output_interface!I5815,Output_interface!H5815)</f>
        <v>0</v>
      </c>
      <c r="E5815" s="304">
        <f>INDEX(Method_calculation!$J$194:$L$217,Output_interface!I5815,Output_interface!H5815)</f>
        <v>0</v>
      </c>
      <c r="G5815" s="1">
        <f>VLOOKUP(A5815+1/48,Interface!$B$118:$D$483,3)</f>
        <v>6</v>
      </c>
      <c r="H5815" s="1">
        <f t="shared" si="513"/>
        <v>2</v>
      </c>
      <c r="I5815" s="1">
        <f t="shared" si="512"/>
        <v>20</v>
      </c>
    </row>
    <row r="5816" spans="1:9" x14ac:dyDescent="0.35">
      <c r="A5816" s="321">
        <f t="shared" si="510"/>
        <v>42245.833333319315</v>
      </c>
      <c r="B5816" s="303"/>
      <c r="C5816" s="303">
        <v>5781</v>
      </c>
      <c r="D5816" s="304">
        <f>INDEX(Method_calculation!$J$161:$L$184,Output_interface!I5816,Output_interface!H5816)</f>
        <v>0</v>
      </c>
      <c r="E5816" s="304">
        <f>INDEX(Method_calculation!$J$194:$L$217,Output_interface!I5816,Output_interface!H5816)</f>
        <v>0</v>
      </c>
      <c r="G5816" s="1">
        <f>VLOOKUP(A5816+1/48,Interface!$B$118:$D$483,3)</f>
        <v>6</v>
      </c>
      <c r="H5816" s="1">
        <f t="shared" si="513"/>
        <v>2</v>
      </c>
      <c r="I5816" s="1">
        <f t="shared" si="512"/>
        <v>21</v>
      </c>
    </row>
    <row r="5817" spans="1:9" x14ac:dyDescent="0.35">
      <c r="A5817" s="321">
        <f t="shared" si="510"/>
        <v>42245.874999985979</v>
      </c>
      <c r="B5817" s="303"/>
      <c r="C5817" s="303">
        <v>5782</v>
      </c>
      <c r="D5817" s="304">
        <f>INDEX(Method_calculation!$J$161:$L$184,Output_interface!I5817,Output_interface!H5817)</f>
        <v>0</v>
      </c>
      <c r="E5817" s="304">
        <f>INDEX(Method_calculation!$J$194:$L$217,Output_interface!I5817,Output_interface!H5817)</f>
        <v>0</v>
      </c>
      <c r="G5817" s="1">
        <f>VLOOKUP(A5817+1/48,Interface!$B$118:$D$483,3)</f>
        <v>6</v>
      </c>
      <c r="H5817" s="1">
        <f t="shared" si="513"/>
        <v>2</v>
      </c>
      <c r="I5817" s="1">
        <f t="shared" si="512"/>
        <v>22</v>
      </c>
    </row>
    <row r="5818" spans="1:9" x14ac:dyDescent="0.35">
      <c r="A5818" s="321">
        <f t="shared" si="510"/>
        <v>42245.916666652643</v>
      </c>
      <c r="B5818" s="303"/>
      <c r="C5818" s="303">
        <v>5783</v>
      </c>
      <c r="D5818" s="304">
        <f>INDEX(Method_calculation!$J$161:$L$184,Output_interface!I5818,Output_interface!H5818)</f>
        <v>0</v>
      </c>
      <c r="E5818" s="304">
        <f>INDEX(Method_calculation!$J$194:$L$217,Output_interface!I5818,Output_interface!H5818)</f>
        <v>0</v>
      </c>
      <c r="G5818" s="1">
        <f>VLOOKUP(A5818+1/48,Interface!$B$118:$D$483,3)</f>
        <v>6</v>
      </c>
      <c r="H5818" s="1">
        <f t="shared" si="513"/>
        <v>2</v>
      </c>
      <c r="I5818" s="1">
        <f t="shared" si="512"/>
        <v>23</v>
      </c>
    </row>
    <row r="5819" spans="1:9" x14ac:dyDescent="0.35">
      <c r="A5819" s="322">
        <f t="shared" si="510"/>
        <v>42245.958333319308</v>
      </c>
      <c r="B5819" s="306"/>
      <c r="C5819" s="306">
        <v>5784</v>
      </c>
      <c r="D5819" s="307">
        <f>INDEX(Method_calculation!$J$161:$L$184,Output_interface!I5819,Output_interface!H5819)</f>
        <v>0</v>
      </c>
      <c r="E5819" s="307">
        <f>INDEX(Method_calculation!$J$194:$L$217,Output_interface!I5819,Output_interface!H5819)</f>
        <v>0</v>
      </c>
      <c r="G5819" s="1">
        <f>VLOOKUP(A5819+1/48,Interface!$B$118:$D$483,3)</f>
        <v>6</v>
      </c>
      <c r="H5819" s="1">
        <f t="shared" si="513"/>
        <v>2</v>
      </c>
      <c r="I5819" s="1">
        <f t="shared" si="512"/>
        <v>24</v>
      </c>
    </row>
    <row r="5820" spans="1:9" x14ac:dyDescent="0.35">
      <c r="A5820" s="299">
        <f t="shared" si="510"/>
        <v>42245.999999985972</v>
      </c>
      <c r="B5820" s="300" t="str">
        <f t="shared" ref="B5820" si="514">INDEX($H$27:$H$29,H5820)</f>
        <v>Holiday</v>
      </c>
      <c r="C5820" s="300">
        <v>5785</v>
      </c>
      <c r="D5820" s="301">
        <f>INDEX(Method_calculation!$J$161:$L$184,Output_interface!I5820,Output_interface!H5820)</f>
        <v>0</v>
      </c>
      <c r="E5820" s="301">
        <f>INDEX(Method_calculation!$J$194:$L$217,Output_interface!I5820,Output_interface!H5820)</f>
        <v>0</v>
      </c>
      <c r="G5820" s="1">
        <f>VLOOKUP(A5820+1/48,Interface!$B$118:$D$483,3)</f>
        <v>7</v>
      </c>
      <c r="H5820" s="1">
        <f t="shared" si="513"/>
        <v>3</v>
      </c>
      <c r="I5820" s="1">
        <f t="shared" si="512"/>
        <v>1</v>
      </c>
    </row>
    <row r="5821" spans="1:9" x14ac:dyDescent="0.35">
      <c r="A5821" s="321">
        <f t="shared" si="510"/>
        <v>42246.041666652636</v>
      </c>
      <c r="B5821" s="303"/>
      <c r="C5821" s="303">
        <v>5786</v>
      </c>
      <c r="D5821" s="304">
        <f>INDEX(Method_calculation!$J$161:$L$184,Output_interface!I5821,Output_interface!H5821)</f>
        <v>0</v>
      </c>
      <c r="E5821" s="304">
        <f>INDEX(Method_calculation!$J$194:$L$217,Output_interface!I5821,Output_interface!H5821)</f>
        <v>0</v>
      </c>
      <c r="G5821" s="1">
        <f>VLOOKUP(A5821+1/48,Interface!$B$118:$D$483,3)</f>
        <v>7</v>
      </c>
      <c r="H5821" s="1">
        <f t="shared" si="513"/>
        <v>3</v>
      </c>
      <c r="I5821" s="1">
        <f t="shared" si="512"/>
        <v>2</v>
      </c>
    </row>
    <row r="5822" spans="1:9" x14ac:dyDescent="0.35">
      <c r="A5822" s="321">
        <f t="shared" si="510"/>
        <v>42246.0833333193</v>
      </c>
      <c r="B5822" s="303"/>
      <c r="C5822" s="303">
        <v>5787</v>
      </c>
      <c r="D5822" s="304">
        <f>INDEX(Method_calculation!$J$161:$L$184,Output_interface!I5822,Output_interface!H5822)</f>
        <v>0</v>
      </c>
      <c r="E5822" s="304">
        <f>INDEX(Method_calculation!$J$194:$L$217,Output_interface!I5822,Output_interface!H5822)</f>
        <v>0</v>
      </c>
      <c r="G5822" s="1">
        <f>VLOOKUP(A5822+1/48,Interface!$B$118:$D$483,3)</f>
        <v>7</v>
      </c>
      <c r="H5822" s="1">
        <f t="shared" si="513"/>
        <v>3</v>
      </c>
      <c r="I5822" s="1">
        <f t="shared" si="512"/>
        <v>3</v>
      </c>
    </row>
    <row r="5823" spans="1:9" x14ac:dyDescent="0.35">
      <c r="A5823" s="321">
        <f t="shared" si="510"/>
        <v>42246.124999985965</v>
      </c>
      <c r="B5823" s="303"/>
      <c r="C5823" s="303">
        <v>5788</v>
      </c>
      <c r="D5823" s="304">
        <f>INDEX(Method_calculation!$J$161:$L$184,Output_interface!I5823,Output_interface!H5823)</f>
        <v>0</v>
      </c>
      <c r="E5823" s="304">
        <f>INDEX(Method_calculation!$J$194:$L$217,Output_interface!I5823,Output_interface!H5823)</f>
        <v>0</v>
      </c>
      <c r="G5823" s="1">
        <f>VLOOKUP(A5823+1/48,Interface!$B$118:$D$483,3)</f>
        <v>7</v>
      </c>
      <c r="H5823" s="1">
        <f t="shared" si="513"/>
        <v>3</v>
      </c>
      <c r="I5823" s="1">
        <f t="shared" si="512"/>
        <v>4</v>
      </c>
    </row>
    <row r="5824" spans="1:9" x14ac:dyDescent="0.35">
      <c r="A5824" s="321">
        <f t="shared" si="510"/>
        <v>42246.166666652629</v>
      </c>
      <c r="B5824" s="303"/>
      <c r="C5824" s="303">
        <v>5789</v>
      </c>
      <c r="D5824" s="304">
        <f>INDEX(Method_calculation!$J$161:$L$184,Output_interface!I5824,Output_interface!H5824)</f>
        <v>0</v>
      </c>
      <c r="E5824" s="304">
        <f>INDEX(Method_calculation!$J$194:$L$217,Output_interface!I5824,Output_interface!H5824)</f>
        <v>0</v>
      </c>
      <c r="G5824" s="1">
        <f>VLOOKUP(A5824+1/48,Interface!$B$118:$D$483,3)</f>
        <v>7</v>
      </c>
      <c r="H5824" s="1">
        <f t="shared" si="513"/>
        <v>3</v>
      </c>
      <c r="I5824" s="1">
        <f t="shared" si="512"/>
        <v>5</v>
      </c>
    </row>
    <row r="5825" spans="1:9" x14ac:dyDescent="0.35">
      <c r="A5825" s="321">
        <f t="shared" si="510"/>
        <v>42246.208333319293</v>
      </c>
      <c r="B5825" s="303"/>
      <c r="C5825" s="303">
        <v>5790</v>
      </c>
      <c r="D5825" s="304">
        <f>INDEX(Method_calculation!$J$161:$L$184,Output_interface!I5825,Output_interface!H5825)</f>
        <v>0</v>
      </c>
      <c r="E5825" s="304">
        <f>INDEX(Method_calculation!$J$194:$L$217,Output_interface!I5825,Output_interface!H5825)</f>
        <v>0</v>
      </c>
      <c r="G5825" s="1">
        <f>VLOOKUP(A5825+1/48,Interface!$B$118:$D$483,3)</f>
        <v>7</v>
      </c>
      <c r="H5825" s="1">
        <f t="shared" si="513"/>
        <v>3</v>
      </c>
      <c r="I5825" s="1">
        <f t="shared" si="512"/>
        <v>6</v>
      </c>
    </row>
    <row r="5826" spans="1:9" x14ac:dyDescent="0.35">
      <c r="A5826" s="321">
        <f t="shared" si="510"/>
        <v>42246.249999985957</v>
      </c>
      <c r="B5826" s="303"/>
      <c r="C5826" s="303">
        <v>5791</v>
      </c>
      <c r="D5826" s="304">
        <f>INDEX(Method_calculation!$J$161:$L$184,Output_interface!I5826,Output_interface!H5826)</f>
        <v>0</v>
      </c>
      <c r="E5826" s="304">
        <f>INDEX(Method_calculation!$J$194:$L$217,Output_interface!I5826,Output_interface!H5826)</f>
        <v>0</v>
      </c>
      <c r="G5826" s="1">
        <f>VLOOKUP(A5826+1/48,Interface!$B$118:$D$483,3)</f>
        <v>7</v>
      </c>
      <c r="H5826" s="1">
        <f t="shared" si="513"/>
        <v>3</v>
      </c>
      <c r="I5826" s="1">
        <f t="shared" si="512"/>
        <v>7</v>
      </c>
    </row>
    <row r="5827" spans="1:9" x14ac:dyDescent="0.35">
      <c r="A5827" s="321">
        <f t="shared" si="510"/>
        <v>42246.291666652622</v>
      </c>
      <c r="B5827" s="303"/>
      <c r="C5827" s="303">
        <v>5792</v>
      </c>
      <c r="D5827" s="304">
        <f>INDEX(Method_calculation!$J$161:$L$184,Output_interface!I5827,Output_interface!H5827)</f>
        <v>0</v>
      </c>
      <c r="E5827" s="304">
        <f>INDEX(Method_calculation!$J$194:$L$217,Output_interface!I5827,Output_interface!H5827)</f>
        <v>0</v>
      </c>
      <c r="G5827" s="1">
        <f>VLOOKUP(A5827+1/48,Interface!$B$118:$D$483,3)</f>
        <v>7</v>
      </c>
      <c r="H5827" s="1">
        <f t="shared" si="513"/>
        <v>3</v>
      </c>
      <c r="I5827" s="1">
        <f t="shared" si="512"/>
        <v>8</v>
      </c>
    </row>
    <row r="5828" spans="1:9" x14ac:dyDescent="0.35">
      <c r="A5828" s="321">
        <f t="shared" si="510"/>
        <v>42246.333333319286</v>
      </c>
      <c r="B5828" s="303"/>
      <c r="C5828" s="303">
        <v>5793</v>
      </c>
      <c r="D5828" s="304">
        <f>INDEX(Method_calculation!$J$161:$L$184,Output_interface!I5828,Output_interface!H5828)</f>
        <v>0</v>
      </c>
      <c r="E5828" s="304">
        <f>INDEX(Method_calculation!$J$194:$L$217,Output_interface!I5828,Output_interface!H5828)</f>
        <v>0</v>
      </c>
      <c r="G5828" s="1">
        <f>VLOOKUP(A5828+1/48,Interface!$B$118:$D$483,3)</f>
        <v>7</v>
      </c>
      <c r="H5828" s="1">
        <f t="shared" si="513"/>
        <v>3</v>
      </c>
      <c r="I5828" s="1">
        <f t="shared" si="512"/>
        <v>9</v>
      </c>
    </row>
    <row r="5829" spans="1:9" x14ac:dyDescent="0.35">
      <c r="A5829" s="321">
        <f t="shared" si="510"/>
        <v>42246.37499998595</v>
      </c>
      <c r="B5829" s="303"/>
      <c r="C5829" s="303">
        <v>5794</v>
      </c>
      <c r="D5829" s="304">
        <f>INDEX(Method_calculation!$J$161:$L$184,Output_interface!I5829,Output_interface!H5829)</f>
        <v>0</v>
      </c>
      <c r="E5829" s="304">
        <f>INDEX(Method_calculation!$J$194:$L$217,Output_interface!I5829,Output_interface!H5829)</f>
        <v>0</v>
      </c>
      <c r="G5829" s="1">
        <f>VLOOKUP(A5829+1/48,Interface!$B$118:$D$483,3)</f>
        <v>7</v>
      </c>
      <c r="H5829" s="1">
        <f t="shared" si="513"/>
        <v>3</v>
      </c>
      <c r="I5829" s="1">
        <f t="shared" si="512"/>
        <v>10</v>
      </c>
    </row>
    <row r="5830" spans="1:9" x14ac:dyDescent="0.35">
      <c r="A5830" s="321">
        <f t="shared" si="510"/>
        <v>42246.416666652614</v>
      </c>
      <c r="B5830" s="303"/>
      <c r="C5830" s="303">
        <v>5795</v>
      </c>
      <c r="D5830" s="304">
        <f>INDEX(Method_calculation!$J$161:$L$184,Output_interface!I5830,Output_interface!H5830)</f>
        <v>0</v>
      </c>
      <c r="E5830" s="304">
        <f>INDEX(Method_calculation!$J$194:$L$217,Output_interface!I5830,Output_interface!H5830)</f>
        <v>0</v>
      </c>
      <c r="G5830" s="1">
        <f>VLOOKUP(A5830+1/48,Interface!$B$118:$D$483,3)</f>
        <v>7</v>
      </c>
      <c r="H5830" s="1">
        <f t="shared" si="513"/>
        <v>3</v>
      </c>
      <c r="I5830" s="1">
        <f t="shared" si="512"/>
        <v>11</v>
      </c>
    </row>
    <row r="5831" spans="1:9" x14ac:dyDescent="0.35">
      <c r="A5831" s="321">
        <f t="shared" si="510"/>
        <v>42246.458333319279</v>
      </c>
      <c r="B5831" s="303"/>
      <c r="C5831" s="303">
        <v>5796</v>
      </c>
      <c r="D5831" s="304">
        <f>INDEX(Method_calculation!$J$161:$L$184,Output_interface!I5831,Output_interface!H5831)</f>
        <v>0</v>
      </c>
      <c r="E5831" s="304">
        <f>INDEX(Method_calculation!$J$194:$L$217,Output_interface!I5831,Output_interface!H5831)</f>
        <v>0</v>
      </c>
      <c r="G5831" s="1">
        <f>VLOOKUP(A5831+1/48,Interface!$B$118:$D$483,3)</f>
        <v>7</v>
      </c>
      <c r="H5831" s="1">
        <f t="shared" si="513"/>
        <v>3</v>
      </c>
      <c r="I5831" s="1">
        <f t="shared" si="512"/>
        <v>12</v>
      </c>
    </row>
    <row r="5832" spans="1:9" x14ac:dyDescent="0.35">
      <c r="A5832" s="321">
        <f t="shared" si="510"/>
        <v>42246.499999985943</v>
      </c>
      <c r="B5832" s="303"/>
      <c r="C5832" s="303">
        <v>5797</v>
      </c>
      <c r="D5832" s="304">
        <f>INDEX(Method_calculation!$J$161:$L$184,Output_interface!I5832,Output_interface!H5832)</f>
        <v>0</v>
      </c>
      <c r="E5832" s="304">
        <f>INDEX(Method_calculation!$J$194:$L$217,Output_interface!I5832,Output_interface!H5832)</f>
        <v>0</v>
      </c>
      <c r="G5832" s="1">
        <f>VLOOKUP(A5832+1/48,Interface!$B$118:$D$483,3)</f>
        <v>7</v>
      </c>
      <c r="H5832" s="1">
        <f t="shared" si="513"/>
        <v>3</v>
      </c>
      <c r="I5832" s="1">
        <f t="shared" si="512"/>
        <v>13</v>
      </c>
    </row>
    <row r="5833" spans="1:9" x14ac:dyDescent="0.35">
      <c r="A5833" s="321">
        <f t="shared" si="510"/>
        <v>42246.541666652607</v>
      </c>
      <c r="B5833" s="303"/>
      <c r="C5833" s="303">
        <v>5798</v>
      </c>
      <c r="D5833" s="304">
        <f>INDEX(Method_calculation!$J$161:$L$184,Output_interface!I5833,Output_interface!H5833)</f>
        <v>0</v>
      </c>
      <c r="E5833" s="304">
        <f>INDEX(Method_calculation!$J$194:$L$217,Output_interface!I5833,Output_interface!H5833)</f>
        <v>0</v>
      </c>
      <c r="G5833" s="1">
        <f>VLOOKUP(A5833+1/48,Interface!$B$118:$D$483,3)</f>
        <v>7</v>
      </c>
      <c r="H5833" s="1">
        <f t="shared" si="513"/>
        <v>3</v>
      </c>
      <c r="I5833" s="1">
        <f t="shared" si="512"/>
        <v>14</v>
      </c>
    </row>
    <row r="5834" spans="1:9" x14ac:dyDescent="0.35">
      <c r="A5834" s="321">
        <f t="shared" si="510"/>
        <v>42246.583333319271</v>
      </c>
      <c r="B5834" s="303"/>
      <c r="C5834" s="303">
        <v>5799</v>
      </c>
      <c r="D5834" s="304">
        <f>INDEX(Method_calculation!$J$161:$L$184,Output_interface!I5834,Output_interface!H5834)</f>
        <v>0</v>
      </c>
      <c r="E5834" s="304">
        <f>INDEX(Method_calculation!$J$194:$L$217,Output_interface!I5834,Output_interface!H5834)</f>
        <v>0</v>
      </c>
      <c r="G5834" s="1">
        <f>VLOOKUP(A5834+1/48,Interface!$B$118:$D$483,3)</f>
        <v>7</v>
      </c>
      <c r="H5834" s="1">
        <f t="shared" si="513"/>
        <v>3</v>
      </c>
      <c r="I5834" s="1">
        <f t="shared" si="512"/>
        <v>15</v>
      </c>
    </row>
    <row r="5835" spans="1:9" x14ac:dyDescent="0.35">
      <c r="A5835" s="321">
        <f t="shared" si="510"/>
        <v>42246.624999985936</v>
      </c>
      <c r="B5835" s="303"/>
      <c r="C5835" s="303">
        <v>5800</v>
      </c>
      <c r="D5835" s="304">
        <f>INDEX(Method_calculation!$J$161:$L$184,Output_interface!I5835,Output_interface!H5835)</f>
        <v>0</v>
      </c>
      <c r="E5835" s="304">
        <f>INDEX(Method_calculation!$J$194:$L$217,Output_interface!I5835,Output_interface!H5835)</f>
        <v>0</v>
      </c>
      <c r="G5835" s="1">
        <f>VLOOKUP(A5835+1/48,Interface!$B$118:$D$483,3)</f>
        <v>7</v>
      </c>
      <c r="H5835" s="1">
        <f t="shared" si="513"/>
        <v>3</v>
      </c>
      <c r="I5835" s="1">
        <f t="shared" si="512"/>
        <v>16</v>
      </c>
    </row>
    <row r="5836" spans="1:9" x14ac:dyDescent="0.35">
      <c r="A5836" s="321">
        <f t="shared" si="510"/>
        <v>42246.6666666526</v>
      </c>
      <c r="B5836" s="303"/>
      <c r="C5836" s="303">
        <v>5801</v>
      </c>
      <c r="D5836" s="304">
        <f>INDEX(Method_calculation!$J$161:$L$184,Output_interface!I5836,Output_interface!H5836)</f>
        <v>0</v>
      </c>
      <c r="E5836" s="304">
        <f>INDEX(Method_calculation!$J$194:$L$217,Output_interface!I5836,Output_interface!H5836)</f>
        <v>0</v>
      </c>
      <c r="G5836" s="1">
        <f>VLOOKUP(A5836+1/48,Interface!$B$118:$D$483,3)</f>
        <v>7</v>
      </c>
      <c r="H5836" s="1">
        <f t="shared" si="513"/>
        <v>3</v>
      </c>
      <c r="I5836" s="1">
        <f t="shared" si="512"/>
        <v>17</v>
      </c>
    </row>
    <row r="5837" spans="1:9" x14ac:dyDescent="0.35">
      <c r="A5837" s="321">
        <f t="shared" si="510"/>
        <v>42246.708333319264</v>
      </c>
      <c r="B5837" s="303"/>
      <c r="C5837" s="303">
        <v>5802</v>
      </c>
      <c r="D5837" s="304">
        <f>INDEX(Method_calculation!$J$161:$L$184,Output_interface!I5837,Output_interface!H5837)</f>
        <v>0</v>
      </c>
      <c r="E5837" s="304">
        <f>INDEX(Method_calculation!$J$194:$L$217,Output_interface!I5837,Output_interface!H5837)</f>
        <v>0</v>
      </c>
      <c r="G5837" s="1">
        <f>VLOOKUP(A5837+1/48,Interface!$B$118:$D$483,3)</f>
        <v>7</v>
      </c>
      <c r="H5837" s="1">
        <f t="shared" si="513"/>
        <v>3</v>
      </c>
      <c r="I5837" s="1">
        <f t="shared" si="512"/>
        <v>18</v>
      </c>
    </row>
    <row r="5838" spans="1:9" x14ac:dyDescent="0.35">
      <c r="A5838" s="321">
        <f t="shared" si="510"/>
        <v>42246.749999985928</v>
      </c>
      <c r="B5838" s="303"/>
      <c r="C5838" s="303">
        <v>5803</v>
      </c>
      <c r="D5838" s="304">
        <f>INDEX(Method_calculation!$J$161:$L$184,Output_interface!I5838,Output_interface!H5838)</f>
        <v>0</v>
      </c>
      <c r="E5838" s="304">
        <f>INDEX(Method_calculation!$J$194:$L$217,Output_interface!I5838,Output_interface!H5838)</f>
        <v>0</v>
      </c>
      <c r="G5838" s="1">
        <f>VLOOKUP(A5838+1/48,Interface!$B$118:$D$483,3)</f>
        <v>7</v>
      </c>
      <c r="H5838" s="1">
        <f t="shared" si="513"/>
        <v>3</v>
      </c>
      <c r="I5838" s="1">
        <f t="shared" si="512"/>
        <v>19</v>
      </c>
    </row>
    <row r="5839" spans="1:9" x14ac:dyDescent="0.35">
      <c r="A5839" s="321">
        <f t="shared" si="510"/>
        <v>42246.791666652593</v>
      </c>
      <c r="B5839" s="303"/>
      <c r="C5839" s="303">
        <v>5804</v>
      </c>
      <c r="D5839" s="304">
        <f>INDEX(Method_calculation!$J$161:$L$184,Output_interface!I5839,Output_interface!H5839)</f>
        <v>0</v>
      </c>
      <c r="E5839" s="304">
        <f>INDEX(Method_calculation!$J$194:$L$217,Output_interface!I5839,Output_interface!H5839)</f>
        <v>0</v>
      </c>
      <c r="G5839" s="1">
        <f>VLOOKUP(A5839+1/48,Interface!$B$118:$D$483,3)</f>
        <v>7</v>
      </c>
      <c r="H5839" s="1">
        <f t="shared" si="513"/>
        <v>3</v>
      </c>
      <c r="I5839" s="1">
        <f t="shared" si="512"/>
        <v>20</v>
      </c>
    </row>
    <row r="5840" spans="1:9" x14ac:dyDescent="0.35">
      <c r="A5840" s="321">
        <f t="shared" ref="A5840:A5903" si="515">+A5839+1/24</f>
        <v>42246.833333319257</v>
      </c>
      <c r="B5840" s="303"/>
      <c r="C5840" s="303">
        <v>5805</v>
      </c>
      <c r="D5840" s="304">
        <f>INDEX(Method_calculation!$J$161:$L$184,Output_interface!I5840,Output_interface!H5840)</f>
        <v>0</v>
      </c>
      <c r="E5840" s="304">
        <f>INDEX(Method_calculation!$J$194:$L$217,Output_interface!I5840,Output_interface!H5840)</f>
        <v>0</v>
      </c>
      <c r="G5840" s="1">
        <f>VLOOKUP(A5840+1/48,Interface!$B$118:$D$483,3)</f>
        <v>7</v>
      </c>
      <c r="H5840" s="1">
        <f t="shared" si="513"/>
        <v>3</v>
      </c>
      <c r="I5840" s="1">
        <f t="shared" si="512"/>
        <v>21</v>
      </c>
    </row>
    <row r="5841" spans="1:9" x14ac:dyDescent="0.35">
      <c r="A5841" s="321">
        <f t="shared" si="515"/>
        <v>42246.874999985921</v>
      </c>
      <c r="B5841" s="303"/>
      <c r="C5841" s="303">
        <v>5806</v>
      </c>
      <c r="D5841" s="304">
        <f>INDEX(Method_calculation!$J$161:$L$184,Output_interface!I5841,Output_interface!H5841)</f>
        <v>0</v>
      </c>
      <c r="E5841" s="304">
        <f>INDEX(Method_calculation!$J$194:$L$217,Output_interface!I5841,Output_interface!H5841)</f>
        <v>0</v>
      </c>
      <c r="G5841" s="1">
        <f>VLOOKUP(A5841+1/48,Interface!$B$118:$D$483,3)</f>
        <v>7</v>
      </c>
      <c r="H5841" s="1">
        <f t="shared" si="513"/>
        <v>3</v>
      </c>
      <c r="I5841" s="1">
        <f t="shared" si="512"/>
        <v>22</v>
      </c>
    </row>
    <row r="5842" spans="1:9" x14ac:dyDescent="0.35">
      <c r="A5842" s="321">
        <f t="shared" si="515"/>
        <v>42246.916666652585</v>
      </c>
      <c r="B5842" s="303"/>
      <c r="C5842" s="303">
        <v>5807</v>
      </c>
      <c r="D5842" s="304">
        <f>INDEX(Method_calculation!$J$161:$L$184,Output_interface!I5842,Output_interface!H5842)</f>
        <v>0</v>
      </c>
      <c r="E5842" s="304">
        <f>INDEX(Method_calculation!$J$194:$L$217,Output_interface!I5842,Output_interface!H5842)</f>
        <v>0</v>
      </c>
      <c r="G5842" s="1">
        <f>VLOOKUP(A5842+1/48,Interface!$B$118:$D$483,3)</f>
        <v>7</v>
      </c>
      <c r="H5842" s="1">
        <f t="shared" si="513"/>
        <v>3</v>
      </c>
      <c r="I5842" s="1">
        <f t="shared" si="512"/>
        <v>23</v>
      </c>
    </row>
    <row r="5843" spans="1:9" x14ac:dyDescent="0.35">
      <c r="A5843" s="322">
        <f t="shared" si="515"/>
        <v>42246.95833331925</v>
      </c>
      <c r="B5843" s="306"/>
      <c r="C5843" s="306">
        <v>5808</v>
      </c>
      <c r="D5843" s="307">
        <f>INDEX(Method_calculation!$J$161:$L$184,Output_interface!I5843,Output_interface!H5843)</f>
        <v>0</v>
      </c>
      <c r="E5843" s="307">
        <f>INDEX(Method_calculation!$J$194:$L$217,Output_interface!I5843,Output_interface!H5843)</f>
        <v>0</v>
      </c>
      <c r="G5843" s="1">
        <f>VLOOKUP(A5843+1/48,Interface!$B$118:$D$483,3)</f>
        <v>7</v>
      </c>
      <c r="H5843" s="1">
        <f t="shared" si="513"/>
        <v>3</v>
      </c>
      <c r="I5843" s="1">
        <f t="shared" si="512"/>
        <v>24</v>
      </c>
    </row>
    <row r="5844" spans="1:9" x14ac:dyDescent="0.35">
      <c r="A5844" s="299">
        <f t="shared" si="515"/>
        <v>42246.999999985914</v>
      </c>
      <c r="B5844" s="300" t="str">
        <f t="shared" ref="B5844" si="516">INDEX($H$27:$H$29,H5844)</f>
        <v>Workday</v>
      </c>
      <c r="C5844" s="300">
        <v>5809</v>
      </c>
      <c r="D5844" s="301">
        <f>INDEX(Method_calculation!$J$161:$L$184,Output_interface!I5844,Output_interface!H5844)</f>
        <v>0</v>
      </c>
      <c r="E5844" s="301">
        <f>INDEX(Method_calculation!$J$194:$L$217,Output_interface!I5844,Output_interface!H5844)</f>
        <v>0</v>
      </c>
      <c r="G5844" s="1">
        <f>VLOOKUP(A5844+1/48,Interface!$B$118:$D$483,3)</f>
        <v>1</v>
      </c>
      <c r="H5844" s="1">
        <f t="shared" si="513"/>
        <v>1</v>
      </c>
      <c r="I5844" s="1">
        <f t="shared" si="512"/>
        <v>1</v>
      </c>
    </row>
    <row r="5845" spans="1:9" x14ac:dyDescent="0.35">
      <c r="A5845" s="321">
        <f t="shared" si="515"/>
        <v>42247.041666652578</v>
      </c>
      <c r="B5845" s="303"/>
      <c r="C5845" s="303">
        <v>5810</v>
      </c>
      <c r="D5845" s="304">
        <f>INDEX(Method_calculation!$J$161:$L$184,Output_interface!I5845,Output_interface!H5845)</f>
        <v>0</v>
      </c>
      <c r="E5845" s="304">
        <f>INDEX(Method_calculation!$J$194:$L$217,Output_interface!I5845,Output_interface!H5845)</f>
        <v>0</v>
      </c>
      <c r="G5845" s="1">
        <f>VLOOKUP(A5845+1/48,Interface!$B$118:$D$483,3)</f>
        <v>1</v>
      </c>
      <c r="H5845" s="1">
        <f t="shared" si="513"/>
        <v>1</v>
      </c>
      <c r="I5845" s="1">
        <f t="shared" si="512"/>
        <v>2</v>
      </c>
    </row>
    <row r="5846" spans="1:9" x14ac:dyDescent="0.35">
      <c r="A5846" s="321">
        <f t="shared" si="515"/>
        <v>42247.083333319242</v>
      </c>
      <c r="B5846" s="303"/>
      <c r="C5846" s="303">
        <v>5811</v>
      </c>
      <c r="D5846" s="304">
        <f>INDEX(Method_calculation!$J$161:$L$184,Output_interface!I5846,Output_interface!H5846)</f>
        <v>0</v>
      </c>
      <c r="E5846" s="304">
        <f>INDEX(Method_calculation!$J$194:$L$217,Output_interface!I5846,Output_interface!H5846)</f>
        <v>0</v>
      </c>
      <c r="G5846" s="1">
        <f>VLOOKUP(A5846+1/48,Interface!$B$118:$D$483,3)</f>
        <v>1</v>
      </c>
      <c r="H5846" s="1">
        <f t="shared" si="513"/>
        <v>1</v>
      </c>
      <c r="I5846" s="1">
        <f t="shared" si="512"/>
        <v>3</v>
      </c>
    </row>
    <row r="5847" spans="1:9" x14ac:dyDescent="0.35">
      <c r="A5847" s="321">
        <f t="shared" si="515"/>
        <v>42247.124999985906</v>
      </c>
      <c r="B5847" s="303"/>
      <c r="C5847" s="303">
        <v>5812</v>
      </c>
      <c r="D5847" s="304">
        <f>INDEX(Method_calculation!$J$161:$L$184,Output_interface!I5847,Output_interface!H5847)</f>
        <v>0</v>
      </c>
      <c r="E5847" s="304">
        <f>INDEX(Method_calculation!$J$194:$L$217,Output_interface!I5847,Output_interface!H5847)</f>
        <v>0</v>
      </c>
      <c r="G5847" s="1">
        <f>VLOOKUP(A5847+1/48,Interface!$B$118:$D$483,3)</f>
        <v>1</v>
      </c>
      <c r="H5847" s="1">
        <f t="shared" si="513"/>
        <v>1</v>
      </c>
      <c r="I5847" s="1">
        <f t="shared" si="512"/>
        <v>4</v>
      </c>
    </row>
    <row r="5848" spans="1:9" x14ac:dyDescent="0.35">
      <c r="A5848" s="321">
        <f t="shared" si="515"/>
        <v>42247.166666652571</v>
      </c>
      <c r="B5848" s="303"/>
      <c r="C5848" s="303">
        <v>5813</v>
      </c>
      <c r="D5848" s="304">
        <f>INDEX(Method_calculation!$J$161:$L$184,Output_interface!I5848,Output_interface!H5848)</f>
        <v>0</v>
      </c>
      <c r="E5848" s="304">
        <f>INDEX(Method_calculation!$J$194:$L$217,Output_interface!I5848,Output_interface!H5848)</f>
        <v>0</v>
      </c>
      <c r="G5848" s="1">
        <f>VLOOKUP(A5848+1/48,Interface!$B$118:$D$483,3)</f>
        <v>1</v>
      </c>
      <c r="H5848" s="1">
        <f t="shared" si="513"/>
        <v>1</v>
      </c>
      <c r="I5848" s="1">
        <f t="shared" si="512"/>
        <v>5</v>
      </c>
    </row>
    <row r="5849" spans="1:9" x14ac:dyDescent="0.35">
      <c r="A5849" s="321">
        <f t="shared" si="515"/>
        <v>42247.208333319235</v>
      </c>
      <c r="B5849" s="303"/>
      <c r="C5849" s="303">
        <v>5814</v>
      </c>
      <c r="D5849" s="304">
        <f>INDEX(Method_calculation!$J$161:$L$184,Output_interface!I5849,Output_interface!H5849)</f>
        <v>0</v>
      </c>
      <c r="E5849" s="304">
        <f>INDEX(Method_calculation!$J$194:$L$217,Output_interface!I5849,Output_interface!H5849)</f>
        <v>0</v>
      </c>
      <c r="G5849" s="1">
        <f>VLOOKUP(A5849+1/48,Interface!$B$118:$D$483,3)</f>
        <v>1</v>
      </c>
      <c r="H5849" s="1">
        <f t="shared" si="513"/>
        <v>1</v>
      </c>
      <c r="I5849" s="1">
        <f t="shared" si="512"/>
        <v>6</v>
      </c>
    </row>
    <row r="5850" spans="1:9" x14ac:dyDescent="0.35">
      <c r="A5850" s="321">
        <f t="shared" si="515"/>
        <v>42247.249999985899</v>
      </c>
      <c r="B5850" s="303"/>
      <c r="C5850" s="303">
        <v>5815</v>
      </c>
      <c r="D5850" s="304">
        <f>INDEX(Method_calculation!$J$161:$L$184,Output_interface!I5850,Output_interface!H5850)</f>
        <v>0</v>
      </c>
      <c r="E5850" s="304">
        <f>INDEX(Method_calculation!$J$194:$L$217,Output_interface!I5850,Output_interface!H5850)</f>
        <v>0</v>
      </c>
      <c r="G5850" s="1">
        <f>VLOOKUP(A5850+1/48,Interface!$B$118:$D$483,3)</f>
        <v>1</v>
      </c>
      <c r="H5850" s="1">
        <f t="shared" si="513"/>
        <v>1</v>
      </c>
      <c r="I5850" s="1">
        <f t="shared" si="512"/>
        <v>7</v>
      </c>
    </row>
    <row r="5851" spans="1:9" x14ac:dyDescent="0.35">
      <c r="A5851" s="321">
        <f t="shared" si="515"/>
        <v>42247.291666652563</v>
      </c>
      <c r="B5851" s="303"/>
      <c r="C5851" s="303">
        <v>5816</v>
      </c>
      <c r="D5851" s="304">
        <f>INDEX(Method_calculation!$J$161:$L$184,Output_interface!I5851,Output_interface!H5851)</f>
        <v>0</v>
      </c>
      <c r="E5851" s="304">
        <f>INDEX(Method_calculation!$J$194:$L$217,Output_interface!I5851,Output_interface!H5851)</f>
        <v>0</v>
      </c>
      <c r="G5851" s="1">
        <f>VLOOKUP(A5851+1/48,Interface!$B$118:$D$483,3)</f>
        <v>1</v>
      </c>
      <c r="H5851" s="1">
        <f t="shared" si="513"/>
        <v>1</v>
      </c>
      <c r="I5851" s="1">
        <f t="shared" si="512"/>
        <v>8</v>
      </c>
    </row>
    <row r="5852" spans="1:9" x14ac:dyDescent="0.35">
      <c r="A5852" s="321">
        <f t="shared" si="515"/>
        <v>42247.333333319228</v>
      </c>
      <c r="B5852" s="303"/>
      <c r="C5852" s="303">
        <v>5817</v>
      </c>
      <c r="D5852" s="304">
        <f>INDEX(Method_calculation!$J$161:$L$184,Output_interface!I5852,Output_interface!H5852)</f>
        <v>0</v>
      </c>
      <c r="E5852" s="304">
        <f>INDEX(Method_calculation!$J$194:$L$217,Output_interface!I5852,Output_interface!H5852)</f>
        <v>0</v>
      </c>
      <c r="G5852" s="1">
        <f>VLOOKUP(A5852+1/48,Interface!$B$118:$D$483,3)</f>
        <v>1</v>
      </c>
      <c r="H5852" s="1">
        <f t="shared" si="513"/>
        <v>1</v>
      </c>
      <c r="I5852" s="1">
        <f t="shared" si="512"/>
        <v>9</v>
      </c>
    </row>
    <row r="5853" spans="1:9" x14ac:dyDescent="0.35">
      <c r="A5853" s="321">
        <f t="shared" si="515"/>
        <v>42247.374999985892</v>
      </c>
      <c r="B5853" s="303"/>
      <c r="C5853" s="303">
        <v>5818</v>
      </c>
      <c r="D5853" s="304">
        <f>INDEX(Method_calculation!$J$161:$L$184,Output_interface!I5853,Output_interface!H5853)</f>
        <v>0</v>
      </c>
      <c r="E5853" s="304">
        <f>INDEX(Method_calculation!$J$194:$L$217,Output_interface!I5853,Output_interface!H5853)</f>
        <v>0</v>
      </c>
      <c r="G5853" s="1">
        <f>VLOOKUP(A5853+1/48,Interface!$B$118:$D$483,3)</f>
        <v>1</v>
      </c>
      <c r="H5853" s="1">
        <f t="shared" si="513"/>
        <v>1</v>
      </c>
      <c r="I5853" s="1">
        <f t="shared" si="512"/>
        <v>10</v>
      </c>
    </row>
    <row r="5854" spans="1:9" x14ac:dyDescent="0.35">
      <c r="A5854" s="321">
        <f t="shared" si="515"/>
        <v>42247.416666652556</v>
      </c>
      <c r="B5854" s="303"/>
      <c r="C5854" s="303">
        <v>5819</v>
      </c>
      <c r="D5854" s="304">
        <f>INDEX(Method_calculation!$J$161:$L$184,Output_interface!I5854,Output_interface!H5854)</f>
        <v>0</v>
      </c>
      <c r="E5854" s="304">
        <f>INDEX(Method_calculation!$J$194:$L$217,Output_interface!I5854,Output_interface!H5854)</f>
        <v>0</v>
      </c>
      <c r="G5854" s="1">
        <f>VLOOKUP(A5854+1/48,Interface!$B$118:$D$483,3)</f>
        <v>1</v>
      </c>
      <c r="H5854" s="1">
        <f t="shared" si="513"/>
        <v>1</v>
      </c>
      <c r="I5854" s="1">
        <f t="shared" si="512"/>
        <v>11</v>
      </c>
    </row>
    <row r="5855" spans="1:9" x14ac:dyDescent="0.35">
      <c r="A5855" s="321">
        <f t="shared" si="515"/>
        <v>42247.45833331922</v>
      </c>
      <c r="B5855" s="303"/>
      <c r="C5855" s="303">
        <v>5820</v>
      </c>
      <c r="D5855" s="304">
        <f>INDEX(Method_calculation!$J$161:$L$184,Output_interface!I5855,Output_interface!H5855)</f>
        <v>0</v>
      </c>
      <c r="E5855" s="304">
        <f>INDEX(Method_calculation!$J$194:$L$217,Output_interface!I5855,Output_interface!H5855)</f>
        <v>0</v>
      </c>
      <c r="G5855" s="1">
        <f>VLOOKUP(A5855+1/48,Interface!$B$118:$D$483,3)</f>
        <v>1</v>
      </c>
      <c r="H5855" s="1">
        <f t="shared" si="513"/>
        <v>1</v>
      </c>
      <c r="I5855" s="1">
        <f t="shared" si="512"/>
        <v>12</v>
      </c>
    </row>
    <row r="5856" spans="1:9" x14ac:dyDescent="0.35">
      <c r="A5856" s="321">
        <f t="shared" si="515"/>
        <v>42247.499999985885</v>
      </c>
      <c r="B5856" s="303"/>
      <c r="C5856" s="303">
        <v>5821</v>
      </c>
      <c r="D5856" s="304">
        <f>INDEX(Method_calculation!$J$161:$L$184,Output_interface!I5856,Output_interface!H5856)</f>
        <v>0</v>
      </c>
      <c r="E5856" s="304">
        <f>INDEX(Method_calculation!$J$194:$L$217,Output_interface!I5856,Output_interface!H5856)</f>
        <v>0</v>
      </c>
      <c r="G5856" s="1">
        <f>VLOOKUP(A5856+1/48,Interface!$B$118:$D$483,3)</f>
        <v>1</v>
      </c>
      <c r="H5856" s="1">
        <f t="shared" si="513"/>
        <v>1</v>
      </c>
      <c r="I5856" s="1">
        <f t="shared" si="512"/>
        <v>13</v>
      </c>
    </row>
    <row r="5857" spans="1:9" x14ac:dyDescent="0.35">
      <c r="A5857" s="321">
        <f t="shared" si="515"/>
        <v>42247.541666652549</v>
      </c>
      <c r="B5857" s="303"/>
      <c r="C5857" s="303">
        <v>5822</v>
      </c>
      <c r="D5857" s="304">
        <f>INDEX(Method_calculation!$J$161:$L$184,Output_interface!I5857,Output_interface!H5857)</f>
        <v>0</v>
      </c>
      <c r="E5857" s="304">
        <f>INDEX(Method_calculation!$J$194:$L$217,Output_interface!I5857,Output_interface!H5857)</f>
        <v>0</v>
      </c>
      <c r="G5857" s="1">
        <f>VLOOKUP(A5857+1/48,Interface!$B$118:$D$483,3)</f>
        <v>1</v>
      </c>
      <c r="H5857" s="1">
        <f t="shared" si="513"/>
        <v>1</v>
      </c>
      <c r="I5857" s="1">
        <f t="shared" si="512"/>
        <v>14</v>
      </c>
    </row>
    <row r="5858" spans="1:9" x14ac:dyDescent="0.35">
      <c r="A5858" s="321">
        <f t="shared" si="515"/>
        <v>42247.583333319213</v>
      </c>
      <c r="B5858" s="303"/>
      <c r="C5858" s="303">
        <v>5823</v>
      </c>
      <c r="D5858" s="304">
        <f>INDEX(Method_calculation!$J$161:$L$184,Output_interface!I5858,Output_interface!H5858)</f>
        <v>0</v>
      </c>
      <c r="E5858" s="304">
        <f>INDEX(Method_calculation!$J$194:$L$217,Output_interface!I5858,Output_interface!H5858)</f>
        <v>0</v>
      </c>
      <c r="G5858" s="1">
        <f>VLOOKUP(A5858+1/48,Interface!$B$118:$D$483,3)</f>
        <v>1</v>
      </c>
      <c r="H5858" s="1">
        <f t="shared" si="513"/>
        <v>1</v>
      </c>
      <c r="I5858" s="1">
        <f t="shared" si="512"/>
        <v>15</v>
      </c>
    </row>
    <row r="5859" spans="1:9" x14ac:dyDescent="0.35">
      <c r="A5859" s="321">
        <f t="shared" si="515"/>
        <v>42247.624999985877</v>
      </c>
      <c r="B5859" s="303"/>
      <c r="C5859" s="303">
        <v>5824</v>
      </c>
      <c r="D5859" s="304">
        <f>INDEX(Method_calculation!$J$161:$L$184,Output_interface!I5859,Output_interface!H5859)</f>
        <v>0</v>
      </c>
      <c r="E5859" s="304">
        <f>INDEX(Method_calculation!$J$194:$L$217,Output_interface!I5859,Output_interface!H5859)</f>
        <v>0</v>
      </c>
      <c r="G5859" s="1">
        <f>VLOOKUP(A5859+1/48,Interface!$B$118:$D$483,3)</f>
        <v>1</v>
      </c>
      <c r="H5859" s="1">
        <f t="shared" si="513"/>
        <v>1</v>
      </c>
      <c r="I5859" s="1">
        <f t="shared" si="512"/>
        <v>16</v>
      </c>
    </row>
    <row r="5860" spans="1:9" x14ac:dyDescent="0.35">
      <c r="A5860" s="321">
        <f t="shared" si="515"/>
        <v>42247.666666652542</v>
      </c>
      <c r="B5860" s="303"/>
      <c r="C5860" s="303">
        <v>5825</v>
      </c>
      <c r="D5860" s="304">
        <f>INDEX(Method_calculation!$J$161:$L$184,Output_interface!I5860,Output_interface!H5860)</f>
        <v>0</v>
      </c>
      <c r="E5860" s="304">
        <f>INDEX(Method_calculation!$J$194:$L$217,Output_interface!I5860,Output_interface!H5860)</f>
        <v>0</v>
      </c>
      <c r="G5860" s="1">
        <f>VLOOKUP(A5860+1/48,Interface!$B$118:$D$483,3)</f>
        <v>1</v>
      </c>
      <c r="H5860" s="1">
        <f t="shared" si="513"/>
        <v>1</v>
      </c>
      <c r="I5860" s="1">
        <f t="shared" ref="I5860:I5923" si="517">MOD(C5860-1,24)+1</f>
        <v>17</v>
      </c>
    </row>
    <row r="5861" spans="1:9" x14ac:dyDescent="0.35">
      <c r="A5861" s="321">
        <f t="shared" si="515"/>
        <v>42247.708333319206</v>
      </c>
      <c r="B5861" s="303"/>
      <c r="C5861" s="303">
        <v>5826</v>
      </c>
      <c r="D5861" s="304">
        <f>INDEX(Method_calculation!$J$161:$L$184,Output_interface!I5861,Output_interface!H5861)</f>
        <v>0</v>
      </c>
      <c r="E5861" s="304">
        <f>INDEX(Method_calculation!$J$194:$L$217,Output_interface!I5861,Output_interface!H5861)</f>
        <v>0</v>
      </c>
      <c r="G5861" s="1">
        <f>VLOOKUP(A5861+1/48,Interface!$B$118:$D$483,3)</f>
        <v>1</v>
      </c>
      <c r="H5861" s="1">
        <f t="shared" ref="H5861:H5924" si="518">IF(G5861=7,3,IF(G5861=6,2,1))</f>
        <v>1</v>
      </c>
      <c r="I5861" s="1">
        <f t="shared" si="517"/>
        <v>18</v>
      </c>
    </row>
    <row r="5862" spans="1:9" x14ac:dyDescent="0.35">
      <c r="A5862" s="321">
        <f t="shared" si="515"/>
        <v>42247.74999998587</v>
      </c>
      <c r="B5862" s="303"/>
      <c r="C5862" s="303">
        <v>5827</v>
      </c>
      <c r="D5862" s="304">
        <f>INDEX(Method_calculation!$J$161:$L$184,Output_interface!I5862,Output_interface!H5862)</f>
        <v>0</v>
      </c>
      <c r="E5862" s="304">
        <f>INDEX(Method_calculation!$J$194:$L$217,Output_interface!I5862,Output_interface!H5862)</f>
        <v>0</v>
      </c>
      <c r="G5862" s="1">
        <f>VLOOKUP(A5862+1/48,Interface!$B$118:$D$483,3)</f>
        <v>1</v>
      </c>
      <c r="H5862" s="1">
        <f t="shared" si="518"/>
        <v>1</v>
      </c>
      <c r="I5862" s="1">
        <f t="shared" si="517"/>
        <v>19</v>
      </c>
    </row>
    <row r="5863" spans="1:9" x14ac:dyDescent="0.35">
      <c r="A5863" s="321">
        <f t="shared" si="515"/>
        <v>42247.791666652534</v>
      </c>
      <c r="B5863" s="303"/>
      <c r="C5863" s="303">
        <v>5828</v>
      </c>
      <c r="D5863" s="304">
        <f>INDEX(Method_calculation!$J$161:$L$184,Output_interface!I5863,Output_interface!H5863)</f>
        <v>0</v>
      </c>
      <c r="E5863" s="304">
        <f>INDEX(Method_calculation!$J$194:$L$217,Output_interface!I5863,Output_interface!H5863)</f>
        <v>0</v>
      </c>
      <c r="G5863" s="1">
        <f>VLOOKUP(A5863+1/48,Interface!$B$118:$D$483,3)</f>
        <v>1</v>
      </c>
      <c r="H5863" s="1">
        <f t="shared" si="518"/>
        <v>1</v>
      </c>
      <c r="I5863" s="1">
        <f t="shared" si="517"/>
        <v>20</v>
      </c>
    </row>
    <row r="5864" spans="1:9" x14ac:dyDescent="0.35">
      <c r="A5864" s="321">
        <f t="shared" si="515"/>
        <v>42247.833333319199</v>
      </c>
      <c r="B5864" s="303"/>
      <c r="C5864" s="303">
        <v>5829</v>
      </c>
      <c r="D5864" s="304">
        <f>INDEX(Method_calculation!$J$161:$L$184,Output_interface!I5864,Output_interface!H5864)</f>
        <v>0</v>
      </c>
      <c r="E5864" s="304">
        <f>INDEX(Method_calculation!$J$194:$L$217,Output_interface!I5864,Output_interface!H5864)</f>
        <v>0</v>
      </c>
      <c r="G5864" s="1">
        <f>VLOOKUP(A5864+1/48,Interface!$B$118:$D$483,3)</f>
        <v>1</v>
      </c>
      <c r="H5864" s="1">
        <f t="shared" si="518"/>
        <v>1</v>
      </c>
      <c r="I5864" s="1">
        <f t="shared" si="517"/>
        <v>21</v>
      </c>
    </row>
    <row r="5865" spans="1:9" x14ac:dyDescent="0.35">
      <c r="A5865" s="321">
        <f t="shared" si="515"/>
        <v>42247.874999985863</v>
      </c>
      <c r="B5865" s="303"/>
      <c r="C5865" s="303">
        <v>5830</v>
      </c>
      <c r="D5865" s="304">
        <f>INDEX(Method_calculation!$J$161:$L$184,Output_interface!I5865,Output_interface!H5865)</f>
        <v>0</v>
      </c>
      <c r="E5865" s="304">
        <f>INDEX(Method_calculation!$J$194:$L$217,Output_interface!I5865,Output_interface!H5865)</f>
        <v>0</v>
      </c>
      <c r="G5865" s="1">
        <f>VLOOKUP(A5865+1/48,Interface!$B$118:$D$483,3)</f>
        <v>1</v>
      </c>
      <c r="H5865" s="1">
        <f t="shared" si="518"/>
        <v>1</v>
      </c>
      <c r="I5865" s="1">
        <f t="shared" si="517"/>
        <v>22</v>
      </c>
    </row>
    <row r="5866" spans="1:9" x14ac:dyDescent="0.35">
      <c r="A5866" s="321">
        <f t="shared" si="515"/>
        <v>42247.916666652527</v>
      </c>
      <c r="B5866" s="303"/>
      <c r="C5866" s="303">
        <v>5831</v>
      </c>
      <c r="D5866" s="304">
        <f>INDEX(Method_calculation!$J$161:$L$184,Output_interface!I5866,Output_interface!H5866)</f>
        <v>0</v>
      </c>
      <c r="E5866" s="304">
        <f>INDEX(Method_calculation!$J$194:$L$217,Output_interface!I5866,Output_interface!H5866)</f>
        <v>0</v>
      </c>
      <c r="G5866" s="1">
        <f>VLOOKUP(A5866+1/48,Interface!$B$118:$D$483,3)</f>
        <v>1</v>
      </c>
      <c r="H5866" s="1">
        <f t="shared" si="518"/>
        <v>1</v>
      </c>
      <c r="I5866" s="1">
        <f t="shared" si="517"/>
        <v>23</v>
      </c>
    </row>
    <row r="5867" spans="1:9" x14ac:dyDescent="0.35">
      <c r="A5867" s="322">
        <f t="shared" si="515"/>
        <v>42247.958333319191</v>
      </c>
      <c r="B5867" s="306"/>
      <c r="C5867" s="306">
        <v>5832</v>
      </c>
      <c r="D5867" s="307">
        <f>INDEX(Method_calculation!$J$161:$L$184,Output_interface!I5867,Output_interface!H5867)</f>
        <v>0</v>
      </c>
      <c r="E5867" s="307">
        <f>INDEX(Method_calculation!$J$194:$L$217,Output_interface!I5867,Output_interface!H5867)</f>
        <v>0</v>
      </c>
      <c r="G5867" s="1">
        <f>VLOOKUP(A5867+1/48,Interface!$B$118:$D$483,3)</f>
        <v>1</v>
      </c>
      <c r="H5867" s="1">
        <f t="shared" si="518"/>
        <v>1</v>
      </c>
      <c r="I5867" s="1">
        <f t="shared" si="517"/>
        <v>24</v>
      </c>
    </row>
    <row r="5868" spans="1:9" x14ac:dyDescent="0.35">
      <c r="A5868" s="299">
        <f t="shared" si="515"/>
        <v>42247.999999985856</v>
      </c>
      <c r="B5868" s="300" t="str">
        <f t="shared" ref="B5868" si="519">INDEX($H$27:$H$29,H5868)</f>
        <v>Workday</v>
      </c>
      <c r="C5868" s="300">
        <v>5833</v>
      </c>
      <c r="D5868" s="301">
        <f>INDEX(Method_calculation!$J$161:$L$184,Output_interface!I5868,Output_interface!H5868)</f>
        <v>0</v>
      </c>
      <c r="E5868" s="301">
        <f>INDEX(Method_calculation!$J$194:$L$217,Output_interface!I5868,Output_interface!H5868)</f>
        <v>0</v>
      </c>
      <c r="G5868" s="1">
        <f>VLOOKUP(A5868+1/48,Interface!$B$118:$D$483,3)</f>
        <v>2</v>
      </c>
      <c r="H5868" s="1">
        <f t="shared" si="518"/>
        <v>1</v>
      </c>
      <c r="I5868" s="1">
        <f t="shared" si="517"/>
        <v>1</v>
      </c>
    </row>
    <row r="5869" spans="1:9" x14ac:dyDescent="0.35">
      <c r="A5869" s="321">
        <f t="shared" si="515"/>
        <v>42248.04166665252</v>
      </c>
      <c r="B5869" s="303"/>
      <c r="C5869" s="303">
        <v>5834</v>
      </c>
      <c r="D5869" s="304">
        <f>INDEX(Method_calculation!$J$161:$L$184,Output_interface!I5869,Output_interface!H5869)</f>
        <v>0</v>
      </c>
      <c r="E5869" s="304">
        <f>INDEX(Method_calculation!$J$194:$L$217,Output_interface!I5869,Output_interface!H5869)</f>
        <v>0</v>
      </c>
      <c r="G5869" s="1">
        <f>VLOOKUP(A5869+1/48,Interface!$B$118:$D$483,3)</f>
        <v>2</v>
      </c>
      <c r="H5869" s="1">
        <f t="shared" si="518"/>
        <v>1</v>
      </c>
      <c r="I5869" s="1">
        <f t="shared" si="517"/>
        <v>2</v>
      </c>
    </row>
    <row r="5870" spans="1:9" x14ac:dyDescent="0.35">
      <c r="A5870" s="321">
        <f t="shared" si="515"/>
        <v>42248.083333319184</v>
      </c>
      <c r="B5870" s="303"/>
      <c r="C5870" s="303">
        <v>5835</v>
      </c>
      <c r="D5870" s="304">
        <f>INDEX(Method_calculation!$J$161:$L$184,Output_interface!I5870,Output_interface!H5870)</f>
        <v>0</v>
      </c>
      <c r="E5870" s="304">
        <f>INDEX(Method_calculation!$J$194:$L$217,Output_interface!I5870,Output_interface!H5870)</f>
        <v>0</v>
      </c>
      <c r="G5870" s="1">
        <f>VLOOKUP(A5870+1/48,Interface!$B$118:$D$483,3)</f>
        <v>2</v>
      </c>
      <c r="H5870" s="1">
        <f t="shared" si="518"/>
        <v>1</v>
      </c>
      <c r="I5870" s="1">
        <f t="shared" si="517"/>
        <v>3</v>
      </c>
    </row>
    <row r="5871" spans="1:9" x14ac:dyDescent="0.35">
      <c r="A5871" s="321">
        <f t="shared" si="515"/>
        <v>42248.124999985848</v>
      </c>
      <c r="B5871" s="303"/>
      <c r="C5871" s="303">
        <v>5836</v>
      </c>
      <c r="D5871" s="304">
        <f>INDEX(Method_calculation!$J$161:$L$184,Output_interface!I5871,Output_interface!H5871)</f>
        <v>0</v>
      </c>
      <c r="E5871" s="304">
        <f>INDEX(Method_calculation!$J$194:$L$217,Output_interface!I5871,Output_interface!H5871)</f>
        <v>0</v>
      </c>
      <c r="G5871" s="1">
        <f>VLOOKUP(A5871+1/48,Interface!$B$118:$D$483,3)</f>
        <v>2</v>
      </c>
      <c r="H5871" s="1">
        <f t="shared" si="518"/>
        <v>1</v>
      </c>
      <c r="I5871" s="1">
        <f t="shared" si="517"/>
        <v>4</v>
      </c>
    </row>
    <row r="5872" spans="1:9" x14ac:dyDescent="0.35">
      <c r="A5872" s="321">
        <f t="shared" si="515"/>
        <v>42248.166666652513</v>
      </c>
      <c r="B5872" s="303"/>
      <c r="C5872" s="303">
        <v>5837</v>
      </c>
      <c r="D5872" s="304">
        <f>INDEX(Method_calculation!$J$161:$L$184,Output_interface!I5872,Output_interface!H5872)</f>
        <v>0</v>
      </c>
      <c r="E5872" s="304">
        <f>INDEX(Method_calculation!$J$194:$L$217,Output_interface!I5872,Output_interface!H5872)</f>
        <v>0</v>
      </c>
      <c r="G5872" s="1">
        <f>VLOOKUP(A5872+1/48,Interface!$B$118:$D$483,3)</f>
        <v>2</v>
      </c>
      <c r="H5872" s="1">
        <f t="shared" si="518"/>
        <v>1</v>
      </c>
      <c r="I5872" s="1">
        <f t="shared" si="517"/>
        <v>5</v>
      </c>
    </row>
    <row r="5873" spans="1:9" x14ac:dyDescent="0.35">
      <c r="A5873" s="321">
        <f t="shared" si="515"/>
        <v>42248.208333319177</v>
      </c>
      <c r="B5873" s="303"/>
      <c r="C5873" s="303">
        <v>5838</v>
      </c>
      <c r="D5873" s="304">
        <f>INDEX(Method_calculation!$J$161:$L$184,Output_interface!I5873,Output_interface!H5873)</f>
        <v>0</v>
      </c>
      <c r="E5873" s="304">
        <f>INDEX(Method_calculation!$J$194:$L$217,Output_interface!I5873,Output_interface!H5873)</f>
        <v>0</v>
      </c>
      <c r="G5873" s="1">
        <f>VLOOKUP(A5873+1/48,Interface!$B$118:$D$483,3)</f>
        <v>2</v>
      </c>
      <c r="H5873" s="1">
        <f t="shared" si="518"/>
        <v>1</v>
      </c>
      <c r="I5873" s="1">
        <f t="shared" si="517"/>
        <v>6</v>
      </c>
    </row>
    <row r="5874" spans="1:9" x14ac:dyDescent="0.35">
      <c r="A5874" s="321">
        <f t="shared" si="515"/>
        <v>42248.249999985841</v>
      </c>
      <c r="B5874" s="303"/>
      <c r="C5874" s="303">
        <v>5839</v>
      </c>
      <c r="D5874" s="304">
        <f>INDEX(Method_calculation!$J$161:$L$184,Output_interface!I5874,Output_interface!H5874)</f>
        <v>0</v>
      </c>
      <c r="E5874" s="304">
        <f>INDEX(Method_calculation!$J$194:$L$217,Output_interface!I5874,Output_interface!H5874)</f>
        <v>0</v>
      </c>
      <c r="G5874" s="1">
        <f>VLOOKUP(A5874+1/48,Interface!$B$118:$D$483,3)</f>
        <v>2</v>
      </c>
      <c r="H5874" s="1">
        <f t="shared" si="518"/>
        <v>1</v>
      </c>
      <c r="I5874" s="1">
        <f t="shared" si="517"/>
        <v>7</v>
      </c>
    </row>
    <row r="5875" spans="1:9" x14ac:dyDescent="0.35">
      <c r="A5875" s="321">
        <f t="shared" si="515"/>
        <v>42248.291666652505</v>
      </c>
      <c r="B5875" s="303"/>
      <c r="C5875" s="303">
        <v>5840</v>
      </c>
      <c r="D5875" s="304">
        <f>INDEX(Method_calculation!$J$161:$L$184,Output_interface!I5875,Output_interface!H5875)</f>
        <v>0</v>
      </c>
      <c r="E5875" s="304">
        <f>INDEX(Method_calculation!$J$194:$L$217,Output_interface!I5875,Output_interface!H5875)</f>
        <v>0</v>
      </c>
      <c r="G5875" s="1">
        <f>VLOOKUP(A5875+1/48,Interface!$B$118:$D$483,3)</f>
        <v>2</v>
      </c>
      <c r="H5875" s="1">
        <f t="shared" si="518"/>
        <v>1</v>
      </c>
      <c r="I5875" s="1">
        <f t="shared" si="517"/>
        <v>8</v>
      </c>
    </row>
    <row r="5876" spans="1:9" x14ac:dyDescent="0.35">
      <c r="A5876" s="321">
        <f t="shared" si="515"/>
        <v>42248.333333319169</v>
      </c>
      <c r="B5876" s="303"/>
      <c r="C5876" s="303">
        <v>5841</v>
      </c>
      <c r="D5876" s="304">
        <f>INDEX(Method_calculation!$J$161:$L$184,Output_interface!I5876,Output_interface!H5876)</f>
        <v>0</v>
      </c>
      <c r="E5876" s="304">
        <f>INDEX(Method_calculation!$J$194:$L$217,Output_interface!I5876,Output_interface!H5876)</f>
        <v>0</v>
      </c>
      <c r="G5876" s="1">
        <f>VLOOKUP(A5876+1/48,Interface!$B$118:$D$483,3)</f>
        <v>2</v>
      </c>
      <c r="H5876" s="1">
        <f t="shared" si="518"/>
        <v>1</v>
      </c>
      <c r="I5876" s="1">
        <f t="shared" si="517"/>
        <v>9</v>
      </c>
    </row>
    <row r="5877" spans="1:9" x14ac:dyDescent="0.35">
      <c r="A5877" s="321">
        <f t="shared" si="515"/>
        <v>42248.374999985834</v>
      </c>
      <c r="B5877" s="303"/>
      <c r="C5877" s="303">
        <v>5842</v>
      </c>
      <c r="D5877" s="304">
        <f>INDEX(Method_calculation!$J$161:$L$184,Output_interface!I5877,Output_interface!H5877)</f>
        <v>0</v>
      </c>
      <c r="E5877" s="304">
        <f>INDEX(Method_calculation!$J$194:$L$217,Output_interface!I5877,Output_interface!H5877)</f>
        <v>0</v>
      </c>
      <c r="G5877" s="1">
        <f>VLOOKUP(A5877+1/48,Interface!$B$118:$D$483,3)</f>
        <v>2</v>
      </c>
      <c r="H5877" s="1">
        <f t="shared" si="518"/>
        <v>1</v>
      </c>
      <c r="I5877" s="1">
        <f t="shared" si="517"/>
        <v>10</v>
      </c>
    </row>
    <row r="5878" spans="1:9" x14ac:dyDescent="0.35">
      <c r="A5878" s="321">
        <f t="shared" si="515"/>
        <v>42248.416666652498</v>
      </c>
      <c r="B5878" s="303"/>
      <c r="C5878" s="303">
        <v>5843</v>
      </c>
      <c r="D5878" s="304">
        <f>INDEX(Method_calculation!$J$161:$L$184,Output_interface!I5878,Output_interface!H5878)</f>
        <v>0</v>
      </c>
      <c r="E5878" s="304">
        <f>INDEX(Method_calculation!$J$194:$L$217,Output_interface!I5878,Output_interface!H5878)</f>
        <v>0</v>
      </c>
      <c r="G5878" s="1">
        <f>VLOOKUP(A5878+1/48,Interface!$B$118:$D$483,3)</f>
        <v>2</v>
      </c>
      <c r="H5878" s="1">
        <f t="shared" si="518"/>
        <v>1</v>
      </c>
      <c r="I5878" s="1">
        <f t="shared" si="517"/>
        <v>11</v>
      </c>
    </row>
    <row r="5879" spans="1:9" x14ac:dyDescent="0.35">
      <c r="A5879" s="321">
        <f t="shared" si="515"/>
        <v>42248.458333319162</v>
      </c>
      <c r="B5879" s="303"/>
      <c r="C5879" s="303">
        <v>5844</v>
      </c>
      <c r="D5879" s="304">
        <f>INDEX(Method_calculation!$J$161:$L$184,Output_interface!I5879,Output_interface!H5879)</f>
        <v>0</v>
      </c>
      <c r="E5879" s="304">
        <f>INDEX(Method_calculation!$J$194:$L$217,Output_interface!I5879,Output_interface!H5879)</f>
        <v>0</v>
      </c>
      <c r="G5879" s="1">
        <f>VLOOKUP(A5879+1/48,Interface!$B$118:$D$483,3)</f>
        <v>2</v>
      </c>
      <c r="H5879" s="1">
        <f t="shared" si="518"/>
        <v>1</v>
      </c>
      <c r="I5879" s="1">
        <f t="shared" si="517"/>
        <v>12</v>
      </c>
    </row>
    <row r="5880" spans="1:9" x14ac:dyDescent="0.35">
      <c r="A5880" s="321">
        <f t="shared" si="515"/>
        <v>42248.499999985826</v>
      </c>
      <c r="B5880" s="303"/>
      <c r="C5880" s="303">
        <v>5845</v>
      </c>
      <c r="D5880" s="304">
        <f>INDEX(Method_calculation!$J$161:$L$184,Output_interface!I5880,Output_interface!H5880)</f>
        <v>0</v>
      </c>
      <c r="E5880" s="304">
        <f>INDEX(Method_calculation!$J$194:$L$217,Output_interface!I5880,Output_interface!H5880)</f>
        <v>0</v>
      </c>
      <c r="G5880" s="1">
        <f>VLOOKUP(A5880+1/48,Interface!$B$118:$D$483,3)</f>
        <v>2</v>
      </c>
      <c r="H5880" s="1">
        <f t="shared" si="518"/>
        <v>1</v>
      </c>
      <c r="I5880" s="1">
        <f t="shared" si="517"/>
        <v>13</v>
      </c>
    </row>
    <row r="5881" spans="1:9" x14ac:dyDescent="0.35">
      <c r="A5881" s="321">
        <f t="shared" si="515"/>
        <v>42248.541666652491</v>
      </c>
      <c r="B5881" s="303"/>
      <c r="C5881" s="303">
        <v>5846</v>
      </c>
      <c r="D5881" s="304">
        <f>INDEX(Method_calculation!$J$161:$L$184,Output_interface!I5881,Output_interface!H5881)</f>
        <v>0</v>
      </c>
      <c r="E5881" s="304">
        <f>INDEX(Method_calculation!$J$194:$L$217,Output_interface!I5881,Output_interface!H5881)</f>
        <v>0</v>
      </c>
      <c r="G5881" s="1">
        <f>VLOOKUP(A5881+1/48,Interface!$B$118:$D$483,3)</f>
        <v>2</v>
      </c>
      <c r="H5881" s="1">
        <f t="shared" si="518"/>
        <v>1</v>
      </c>
      <c r="I5881" s="1">
        <f t="shared" si="517"/>
        <v>14</v>
      </c>
    </row>
    <row r="5882" spans="1:9" x14ac:dyDescent="0.35">
      <c r="A5882" s="321">
        <f t="shared" si="515"/>
        <v>42248.583333319155</v>
      </c>
      <c r="B5882" s="303"/>
      <c r="C5882" s="303">
        <v>5847</v>
      </c>
      <c r="D5882" s="304">
        <f>INDEX(Method_calculation!$J$161:$L$184,Output_interface!I5882,Output_interface!H5882)</f>
        <v>0</v>
      </c>
      <c r="E5882" s="304">
        <f>INDEX(Method_calculation!$J$194:$L$217,Output_interface!I5882,Output_interface!H5882)</f>
        <v>0</v>
      </c>
      <c r="G5882" s="1">
        <f>VLOOKUP(A5882+1/48,Interface!$B$118:$D$483,3)</f>
        <v>2</v>
      </c>
      <c r="H5882" s="1">
        <f t="shared" si="518"/>
        <v>1</v>
      </c>
      <c r="I5882" s="1">
        <f t="shared" si="517"/>
        <v>15</v>
      </c>
    </row>
    <row r="5883" spans="1:9" x14ac:dyDescent="0.35">
      <c r="A5883" s="321">
        <f t="shared" si="515"/>
        <v>42248.624999985819</v>
      </c>
      <c r="B5883" s="303"/>
      <c r="C5883" s="303">
        <v>5848</v>
      </c>
      <c r="D5883" s="304">
        <f>INDEX(Method_calculation!$J$161:$L$184,Output_interface!I5883,Output_interface!H5883)</f>
        <v>0</v>
      </c>
      <c r="E5883" s="304">
        <f>INDEX(Method_calculation!$J$194:$L$217,Output_interface!I5883,Output_interface!H5883)</f>
        <v>0</v>
      </c>
      <c r="G5883" s="1">
        <f>VLOOKUP(A5883+1/48,Interface!$B$118:$D$483,3)</f>
        <v>2</v>
      </c>
      <c r="H5883" s="1">
        <f t="shared" si="518"/>
        <v>1</v>
      </c>
      <c r="I5883" s="1">
        <f t="shared" si="517"/>
        <v>16</v>
      </c>
    </row>
    <row r="5884" spans="1:9" x14ac:dyDescent="0.35">
      <c r="A5884" s="321">
        <f t="shared" si="515"/>
        <v>42248.666666652483</v>
      </c>
      <c r="B5884" s="303"/>
      <c r="C5884" s="303">
        <v>5849</v>
      </c>
      <c r="D5884" s="304">
        <f>INDEX(Method_calculation!$J$161:$L$184,Output_interface!I5884,Output_interface!H5884)</f>
        <v>0</v>
      </c>
      <c r="E5884" s="304">
        <f>INDEX(Method_calculation!$J$194:$L$217,Output_interface!I5884,Output_interface!H5884)</f>
        <v>0</v>
      </c>
      <c r="G5884" s="1">
        <f>VLOOKUP(A5884+1/48,Interface!$B$118:$D$483,3)</f>
        <v>2</v>
      </c>
      <c r="H5884" s="1">
        <f t="shared" si="518"/>
        <v>1</v>
      </c>
      <c r="I5884" s="1">
        <f t="shared" si="517"/>
        <v>17</v>
      </c>
    </row>
    <row r="5885" spans="1:9" x14ac:dyDescent="0.35">
      <c r="A5885" s="321">
        <f t="shared" si="515"/>
        <v>42248.708333319148</v>
      </c>
      <c r="B5885" s="303"/>
      <c r="C5885" s="303">
        <v>5850</v>
      </c>
      <c r="D5885" s="304">
        <f>INDEX(Method_calculation!$J$161:$L$184,Output_interface!I5885,Output_interface!H5885)</f>
        <v>0</v>
      </c>
      <c r="E5885" s="304">
        <f>INDEX(Method_calculation!$J$194:$L$217,Output_interface!I5885,Output_interface!H5885)</f>
        <v>0</v>
      </c>
      <c r="G5885" s="1">
        <f>VLOOKUP(A5885+1/48,Interface!$B$118:$D$483,3)</f>
        <v>2</v>
      </c>
      <c r="H5885" s="1">
        <f t="shared" si="518"/>
        <v>1</v>
      </c>
      <c r="I5885" s="1">
        <f t="shared" si="517"/>
        <v>18</v>
      </c>
    </row>
    <row r="5886" spans="1:9" x14ac:dyDescent="0.35">
      <c r="A5886" s="321">
        <f t="shared" si="515"/>
        <v>42248.749999985812</v>
      </c>
      <c r="B5886" s="303"/>
      <c r="C5886" s="303">
        <v>5851</v>
      </c>
      <c r="D5886" s="304">
        <f>INDEX(Method_calculation!$J$161:$L$184,Output_interface!I5886,Output_interface!H5886)</f>
        <v>0</v>
      </c>
      <c r="E5886" s="304">
        <f>INDEX(Method_calculation!$J$194:$L$217,Output_interface!I5886,Output_interface!H5886)</f>
        <v>0</v>
      </c>
      <c r="G5886" s="1">
        <f>VLOOKUP(A5886+1/48,Interface!$B$118:$D$483,3)</f>
        <v>2</v>
      </c>
      <c r="H5886" s="1">
        <f t="shared" si="518"/>
        <v>1</v>
      </c>
      <c r="I5886" s="1">
        <f t="shared" si="517"/>
        <v>19</v>
      </c>
    </row>
    <row r="5887" spans="1:9" x14ac:dyDescent="0.35">
      <c r="A5887" s="321">
        <f t="shared" si="515"/>
        <v>42248.791666652476</v>
      </c>
      <c r="B5887" s="303"/>
      <c r="C5887" s="303">
        <v>5852</v>
      </c>
      <c r="D5887" s="304">
        <f>INDEX(Method_calculation!$J$161:$L$184,Output_interface!I5887,Output_interface!H5887)</f>
        <v>0</v>
      </c>
      <c r="E5887" s="304">
        <f>INDEX(Method_calculation!$J$194:$L$217,Output_interface!I5887,Output_interface!H5887)</f>
        <v>0</v>
      </c>
      <c r="G5887" s="1">
        <f>VLOOKUP(A5887+1/48,Interface!$B$118:$D$483,3)</f>
        <v>2</v>
      </c>
      <c r="H5887" s="1">
        <f t="shared" si="518"/>
        <v>1</v>
      </c>
      <c r="I5887" s="1">
        <f t="shared" si="517"/>
        <v>20</v>
      </c>
    </row>
    <row r="5888" spans="1:9" x14ac:dyDescent="0.35">
      <c r="A5888" s="321">
        <f t="shared" si="515"/>
        <v>42248.83333331914</v>
      </c>
      <c r="B5888" s="303"/>
      <c r="C5888" s="303">
        <v>5853</v>
      </c>
      <c r="D5888" s="304">
        <f>INDEX(Method_calculation!$J$161:$L$184,Output_interface!I5888,Output_interface!H5888)</f>
        <v>0</v>
      </c>
      <c r="E5888" s="304">
        <f>INDEX(Method_calculation!$J$194:$L$217,Output_interface!I5888,Output_interface!H5888)</f>
        <v>0</v>
      </c>
      <c r="G5888" s="1">
        <f>VLOOKUP(A5888+1/48,Interface!$B$118:$D$483,3)</f>
        <v>2</v>
      </c>
      <c r="H5888" s="1">
        <f t="shared" si="518"/>
        <v>1</v>
      </c>
      <c r="I5888" s="1">
        <f t="shared" si="517"/>
        <v>21</v>
      </c>
    </row>
    <row r="5889" spans="1:9" x14ac:dyDescent="0.35">
      <c r="A5889" s="321">
        <f t="shared" si="515"/>
        <v>42248.874999985805</v>
      </c>
      <c r="B5889" s="303"/>
      <c r="C5889" s="303">
        <v>5854</v>
      </c>
      <c r="D5889" s="304">
        <f>INDEX(Method_calculation!$J$161:$L$184,Output_interface!I5889,Output_interface!H5889)</f>
        <v>0</v>
      </c>
      <c r="E5889" s="304">
        <f>INDEX(Method_calculation!$J$194:$L$217,Output_interface!I5889,Output_interface!H5889)</f>
        <v>0</v>
      </c>
      <c r="G5889" s="1">
        <f>VLOOKUP(A5889+1/48,Interface!$B$118:$D$483,3)</f>
        <v>2</v>
      </c>
      <c r="H5889" s="1">
        <f t="shared" si="518"/>
        <v>1</v>
      </c>
      <c r="I5889" s="1">
        <f t="shared" si="517"/>
        <v>22</v>
      </c>
    </row>
    <row r="5890" spans="1:9" x14ac:dyDescent="0.35">
      <c r="A5890" s="321">
        <f t="shared" si="515"/>
        <v>42248.916666652469</v>
      </c>
      <c r="B5890" s="303"/>
      <c r="C5890" s="303">
        <v>5855</v>
      </c>
      <c r="D5890" s="304">
        <f>INDEX(Method_calculation!$J$161:$L$184,Output_interface!I5890,Output_interface!H5890)</f>
        <v>0</v>
      </c>
      <c r="E5890" s="304">
        <f>INDEX(Method_calculation!$J$194:$L$217,Output_interface!I5890,Output_interface!H5890)</f>
        <v>0</v>
      </c>
      <c r="G5890" s="1">
        <f>VLOOKUP(A5890+1/48,Interface!$B$118:$D$483,3)</f>
        <v>2</v>
      </c>
      <c r="H5890" s="1">
        <f t="shared" si="518"/>
        <v>1</v>
      </c>
      <c r="I5890" s="1">
        <f t="shared" si="517"/>
        <v>23</v>
      </c>
    </row>
    <row r="5891" spans="1:9" x14ac:dyDescent="0.35">
      <c r="A5891" s="322">
        <f t="shared" si="515"/>
        <v>42248.958333319133</v>
      </c>
      <c r="B5891" s="306"/>
      <c r="C5891" s="306">
        <v>5856</v>
      </c>
      <c r="D5891" s="307">
        <f>INDEX(Method_calculation!$J$161:$L$184,Output_interface!I5891,Output_interface!H5891)</f>
        <v>0</v>
      </c>
      <c r="E5891" s="307">
        <f>INDEX(Method_calculation!$J$194:$L$217,Output_interface!I5891,Output_interface!H5891)</f>
        <v>0</v>
      </c>
      <c r="G5891" s="1">
        <f>VLOOKUP(A5891+1/48,Interface!$B$118:$D$483,3)</f>
        <v>2</v>
      </c>
      <c r="H5891" s="1">
        <f t="shared" si="518"/>
        <v>1</v>
      </c>
      <c r="I5891" s="1">
        <f t="shared" si="517"/>
        <v>24</v>
      </c>
    </row>
    <row r="5892" spans="1:9" x14ac:dyDescent="0.35">
      <c r="A5892" s="299">
        <f t="shared" si="515"/>
        <v>42248.999999985797</v>
      </c>
      <c r="B5892" s="300" t="str">
        <f t="shared" ref="B5892" si="520">INDEX($H$27:$H$29,H5892)</f>
        <v>Workday</v>
      </c>
      <c r="C5892" s="300">
        <v>5857</v>
      </c>
      <c r="D5892" s="301">
        <f>INDEX(Method_calculation!$J$161:$L$184,Output_interface!I5892,Output_interface!H5892)</f>
        <v>0</v>
      </c>
      <c r="E5892" s="301">
        <f>INDEX(Method_calculation!$J$194:$L$217,Output_interface!I5892,Output_interface!H5892)</f>
        <v>0</v>
      </c>
      <c r="G5892" s="1">
        <f>VLOOKUP(A5892+1/48,Interface!$B$118:$D$483,3)</f>
        <v>3</v>
      </c>
      <c r="H5892" s="1">
        <f t="shared" si="518"/>
        <v>1</v>
      </c>
      <c r="I5892" s="1">
        <f t="shared" si="517"/>
        <v>1</v>
      </c>
    </row>
    <row r="5893" spans="1:9" x14ac:dyDescent="0.35">
      <c r="A5893" s="321">
        <f t="shared" si="515"/>
        <v>42249.041666652462</v>
      </c>
      <c r="B5893" s="303"/>
      <c r="C5893" s="303">
        <v>5858</v>
      </c>
      <c r="D5893" s="304">
        <f>INDEX(Method_calculation!$J$161:$L$184,Output_interface!I5893,Output_interface!H5893)</f>
        <v>0</v>
      </c>
      <c r="E5893" s="304">
        <f>INDEX(Method_calculation!$J$194:$L$217,Output_interface!I5893,Output_interface!H5893)</f>
        <v>0</v>
      </c>
      <c r="G5893" s="1">
        <f>VLOOKUP(A5893+1/48,Interface!$B$118:$D$483,3)</f>
        <v>3</v>
      </c>
      <c r="H5893" s="1">
        <f t="shared" si="518"/>
        <v>1</v>
      </c>
      <c r="I5893" s="1">
        <f t="shared" si="517"/>
        <v>2</v>
      </c>
    </row>
    <row r="5894" spans="1:9" x14ac:dyDescent="0.35">
      <c r="A5894" s="321">
        <f t="shared" si="515"/>
        <v>42249.083333319126</v>
      </c>
      <c r="B5894" s="303"/>
      <c r="C5894" s="303">
        <v>5859</v>
      </c>
      <c r="D5894" s="304">
        <f>INDEX(Method_calculation!$J$161:$L$184,Output_interface!I5894,Output_interface!H5894)</f>
        <v>0</v>
      </c>
      <c r="E5894" s="304">
        <f>INDEX(Method_calculation!$J$194:$L$217,Output_interface!I5894,Output_interface!H5894)</f>
        <v>0</v>
      </c>
      <c r="G5894" s="1">
        <f>VLOOKUP(A5894+1/48,Interface!$B$118:$D$483,3)</f>
        <v>3</v>
      </c>
      <c r="H5894" s="1">
        <f t="shared" si="518"/>
        <v>1</v>
      </c>
      <c r="I5894" s="1">
        <f t="shared" si="517"/>
        <v>3</v>
      </c>
    </row>
    <row r="5895" spans="1:9" x14ac:dyDescent="0.35">
      <c r="A5895" s="321">
        <f t="shared" si="515"/>
        <v>42249.12499998579</v>
      </c>
      <c r="B5895" s="303"/>
      <c r="C5895" s="303">
        <v>5860</v>
      </c>
      <c r="D5895" s="304">
        <f>INDEX(Method_calculation!$J$161:$L$184,Output_interface!I5895,Output_interface!H5895)</f>
        <v>0</v>
      </c>
      <c r="E5895" s="304">
        <f>INDEX(Method_calculation!$J$194:$L$217,Output_interface!I5895,Output_interface!H5895)</f>
        <v>0</v>
      </c>
      <c r="G5895" s="1">
        <f>VLOOKUP(A5895+1/48,Interface!$B$118:$D$483,3)</f>
        <v>3</v>
      </c>
      <c r="H5895" s="1">
        <f t="shared" si="518"/>
        <v>1</v>
      </c>
      <c r="I5895" s="1">
        <f t="shared" si="517"/>
        <v>4</v>
      </c>
    </row>
    <row r="5896" spans="1:9" x14ac:dyDescent="0.35">
      <c r="A5896" s="321">
        <f t="shared" si="515"/>
        <v>42249.166666652454</v>
      </c>
      <c r="B5896" s="303"/>
      <c r="C5896" s="303">
        <v>5861</v>
      </c>
      <c r="D5896" s="304">
        <f>INDEX(Method_calculation!$J$161:$L$184,Output_interface!I5896,Output_interface!H5896)</f>
        <v>0</v>
      </c>
      <c r="E5896" s="304">
        <f>INDEX(Method_calculation!$J$194:$L$217,Output_interface!I5896,Output_interface!H5896)</f>
        <v>0</v>
      </c>
      <c r="G5896" s="1">
        <f>VLOOKUP(A5896+1/48,Interface!$B$118:$D$483,3)</f>
        <v>3</v>
      </c>
      <c r="H5896" s="1">
        <f t="shared" si="518"/>
        <v>1</v>
      </c>
      <c r="I5896" s="1">
        <f t="shared" si="517"/>
        <v>5</v>
      </c>
    </row>
    <row r="5897" spans="1:9" x14ac:dyDescent="0.35">
      <c r="A5897" s="321">
        <f t="shared" si="515"/>
        <v>42249.208333319119</v>
      </c>
      <c r="B5897" s="303"/>
      <c r="C5897" s="303">
        <v>5862</v>
      </c>
      <c r="D5897" s="304">
        <f>INDEX(Method_calculation!$J$161:$L$184,Output_interface!I5897,Output_interface!H5897)</f>
        <v>0</v>
      </c>
      <c r="E5897" s="304">
        <f>INDEX(Method_calculation!$J$194:$L$217,Output_interface!I5897,Output_interface!H5897)</f>
        <v>0</v>
      </c>
      <c r="G5897" s="1">
        <f>VLOOKUP(A5897+1/48,Interface!$B$118:$D$483,3)</f>
        <v>3</v>
      </c>
      <c r="H5897" s="1">
        <f t="shared" si="518"/>
        <v>1</v>
      </c>
      <c r="I5897" s="1">
        <f t="shared" si="517"/>
        <v>6</v>
      </c>
    </row>
    <row r="5898" spans="1:9" x14ac:dyDescent="0.35">
      <c r="A5898" s="321">
        <f t="shared" si="515"/>
        <v>42249.249999985783</v>
      </c>
      <c r="B5898" s="303"/>
      <c r="C5898" s="303">
        <v>5863</v>
      </c>
      <c r="D5898" s="304">
        <f>INDEX(Method_calculation!$J$161:$L$184,Output_interface!I5898,Output_interface!H5898)</f>
        <v>0</v>
      </c>
      <c r="E5898" s="304">
        <f>INDEX(Method_calculation!$J$194:$L$217,Output_interface!I5898,Output_interface!H5898)</f>
        <v>0</v>
      </c>
      <c r="G5898" s="1">
        <f>VLOOKUP(A5898+1/48,Interface!$B$118:$D$483,3)</f>
        <v>3</v>
      </c>
      <c r="H5898" s="1">
        <f t="shared" si="518"/>
        <v>1</v>
      </c>
      <c r="I5898" s="1">
        <f t="shared" si="517"/>
        <v>7</v>
      </c>
    </row>
    <row r="5899" spans="1:9" x14ac:dyDescent="0.35">
      <c r="A5899" s="321">
        <f t="shared" si="515"/>
        <v>42249.291666652447</v>
      </c>
      <c r="B5899" s="303"/>
      <c r="C5899" s="303">
        <v>5864</v>
      </c>
      <c r="D5899" s="304">
        <f>INDEX(Method_calculation!$J$161:$L$184,Output_interface!I5899,Output_interface!H5899)</f>
        <v>0</v>
      </c>
      <c r="E5899" s="304">
        <f>INDEX(Method_calculation!$J$194:$L$217,Output_interface!I5899,Output_interface!H5899)</f>
        <v>0</v>
      </c>
      <c r="G5899" s="1">
        <f>VLOOKUP(A5899+1/48,Interface!$B$118:$D$483,3)</f>
        <v>3</v>
      </c>
      <c r="H5899" s="1">
        <f t="shared" si="518"/>
        <v>1</v>
      </c>
      <c r="I5899" s="1">
        <f t="shared" si="517"/>
        <v>8</v>
      </c>
    </row>
    <row r="5900" spans="1:9" x14ac:dyDescent="0.35">
      <c r="A5900" s="321">
        <f t="shared" si="515"/>
        <v>42249.333333319111</v>
      </c>
      <c r="B5900" s="303"/>
      <c r="C5900" s="303">
        <v>5865</v>
      </c>
      <c r="D5900" s="304">
        <f>INDEX(Method_calculation!$J$161:$L$184,Output_interface!I5900,Output_interface!H5900)</f>
        <v>0</v>
      </c>
      <c r="E5900" s="304">
        <f>INDEX(Method_calculation!$J$194:$L$217,Output_interface!I5900,Output_interface!H5900)</f>
        <v>0</v>
      </c>
      <c r="G5900" s="1">
        <f>VLOOKUP(A5900+1/48,Interface!$B$118:$D$483,3)</f>
        <v>3</v>
      </c>
      <c r="H5900" s="1">
        <f t="shared" si="518"/>
        <v>1</v>
      </c>
      <c r="I5900" s="1">
        <f t="shared" si="517"/>
        <v>9</v>
      </c>
    </row>
    <row r="5901" spans="1:9" x14ac:dyDescent="0.35">
      <c r="A5901" s="321">
        <f t="shared" si="515"/>
        <v>42249.374999985776</v>
      </c>
      <c r="B5901" s="303"/>
      <c r="C5901" s="303">
        <v>5866</v>
      </c>
      <c r="D5901" s="304">
        <f>INDEX(Method_calculation!$J$161:$L$184,Output_interface!I5901,Output_interface!H5901)</f>
        <v>0</v>
      </c>
      <c r="E5901" s="304">
        <f>INDEX(Method_calculation!$J$194:$L$217,Output_interface!I5901,Output_interface!H5901)</f>
        <v>0</v>
      </c>
      <c r="G5901" s="1">
        <f>VLOOKUP(A5901+1/48,Interface!$B$118:$D$483,3)</f>
        <v>3</v>
      </c>
      <c r="H5901" s="1">
        <f t="shared" si="518"/>
        <v>1</v>
      </c>
      <c r="I5901" s="1">
        <f t="shared" si="517"/>
        <v>10</v>
      </c>
    </row>
    <row r="5902" spans="1:9" x14ac:dyDescent="0.35">
      <c r="A5902" s="321">
        <f t="shared" si="515"/>
        <v>42249.41666665244</v>
      </c>
      <c r="B5902" s="303"/>
      <c r="C5902" s="303">
        <v>5867</v>
      </c>
      <c r="D5902" s="304">
        <f>INDEX(Method_calculation!$J$161:$L$184,Output_interface!I5902,Output_interface!H5902)</f>
        <v>0</v>
      </c>
      <c r="E5902" s="304">
        <f>INDEX(Method_calculation!$J$194:$L$217,Output_interface!I5902,Output_interface!H5902)</f>
        <v>0</v>
      </c>
      <c r="G5902" s="1">
        <f>VLOOKUP(A5902+1/48,Interface!$B$118:$D$483,3)</f>
        <v>3</v>
      </c>
      <c r="H5902" s="1">
        <f t="shared" si="518"/>
        <v>1</v>
      </c>
      <c r="I5902" s="1">
        <f t="shared" si="517"/>
        <v>11</v>
      </c>
    </row>
    <row r="5903" spans="1:9" x14ac:dyDescent="0.35">
      <c r="A5903" s="321">
        <f t="shared" si="515"/>
        <v>42249.458333319104</v>
      </c>
      <c r="B5903" s="303"/>
      <c r="C5903" s="303">
        <v>5868</v>
      </c>
      <c r="D5903" s="304">
        <f>INDEX(Method_calculation!$J$161:$L$184,Output_interface!I5903,Output_interface!H5903)</f>
        <v>0</v>
      </c>
      <c r="E5903" s="304">
        <f>INDEX(Method_calculation!$J$194:$L$217,Output_interface!I5903,Output_interface!H5903)</f>
        <v>0</v>
      </c>
      <c r="G5903" s="1">
        <f>VLOOKUP(A5903+1/48,Interface!$B$118:$D$483,3)</f>
        <v>3</v>
      </c>
      <c r="H5903" s="1">
        <f t="shared" si="518"/>
        <v>1</v>
      </c>
      <c r="I5903" s="1">
        <f t="shared" si="517"/>
        <v>12</v>
      </c>
    </row>
    <row r="5904" spans="1:9" x14ac:dyDescent="0.35">
      <c r="A5904" s="321">
        <f t="shared" ref="A5904:A5967" si="521">+A5903+1/24</f>
        <v>42249.499999985768</v>
      </c>
      <c r="B5904" s="303"/>
      <c r="C5904" s="303">
        <v>5869</v>
      </c>
      <c r="D5904" s="304">
        <f>INDEX(Method_calculation!$J$161:$L$184,Output_interface!I5904,Output_interface!H5904)</f>
        <v>0</v>
      </c>
      <c r="E5904" s="304">
        <f>INDEX(Method_calculation!$J$194:$L$217,Output_interface!I5904,Output_interface!H5904)</f>
        <v>0</v>
      </c>
      <c r="G5904" s="1">
        <f>VLOOKUP(A5904+1/48,Interface!$B$118:$D$483,3)</f>
        <v>3</v>
      </c>
      <c r="H5904" s="1">
        <f t="shared" si="518"/>
        <v>1</v>
      </c>
      <c r="I5904" s="1">
        <f t="shared" si="517"/>
        <v>13</v>
      </c>
    </row>
    <row r="5905" spans="1:9" x14ac:dyDescent="0.35">
      <c r="A5905" s="321">
        <f t="shared" si="521"/>
        <v>42249.541666652432</v>
      </c>
      <c r="B5905" s="303"/>
      <c r="C5905" s="303">
        <v>5870</v>
      </c>
      <c r="D5905" s="304">
        <f>INDEX(Method_calculation!$J$161:$L$184,Output_interface!I5905,Output_interface!H5905)</f>
        <v>0</v>
      </c>
      <c r="E5905" s="304">
        <f>INDEX(Method_calculation!$J$194:$L$217,Output_interface!I5905,Output_interface!H5905)</f>
        <v>0</v>
      </c>
      <c r="G5905" s="1">
        <f>VLOOKUP(A5905+1/48,Interface!$B$118:$D$483,3)</f>
        <v>3</v>
      </c>
      <c r="H5905" s="1">
        <f t="shared" si="518"/>
        <v>1</v>
      </c>
      <c r="I5905" s="1">
        <f t="shared" si="517"/>
        <v>14</v>
      </c>
    </row>
    <row r="5906" spans="1:9" x14ac:dyDescent="0.35">
      <c r="A5906" s="321">
        <f t="shared" si="521"/>
        <v>42249.583333319097</v>
      </c>
      <c r="B5906" s="303"/>
      <c r="C5906" s="303">
        <v>5871</v>
      </c>
      <c r="D5906" s="304">
        <f>INDEX(Method_calculation!$J$161:$L$184,Output_interface!I5906,Output_interface!H5906)</f>
        <v>0</v>
      </c>
      <c r="E5906" s="304">
        <f>INDEX(Method_calculation!$J$194:$L$217,Output_interface!I5906,Output_interface!H5906)</f>
        <v>0</v>
      </c>
      <c r="G5906" s="1">
        <f>VLOOKUP(A5906+1/48,Interface!$B$118:$D$483,3)</f>
        <v>3</v>
      </c>
      <c r="H5906" s="1">
        <f t="shared" si="518"/>
        <v>1</v>
      </c>
      <c r="I5906" s="1">
        <f t="shared" si="517"/>
        <v>15</v>
      </c>
    </row>
    <row r="5907" spans="1:9" x14ac:dyDescent="0.35">
      <c r="A5907" s="321">
        <f t="shared" si="521"/>
        <v>42249.624999985761</v>
      </c>
      <c r="B5907" s="303"/>
      <c r="C5907" s="303">
        <v>5872</v>
      </c>
      <c r="D5907" s="304">
        <f>INDEX(Method_calculation!$J$161:$L$184,Output_interface!I5907,Output_interface!H5907)</f>
        <v>0</v>
      </c>
      <c r="E5907" s="304">
        <f>INDEX(Method_calculation!$J$194:$L$217,Output_interface!I5907,Output_interface!H5907)</f>
        <v>0</v>
      </c>
      <c r="G5907" s="1">
        <f>VLOOKUP(A5907+1/48,Interface!$B$118:$D$483,3)</f>
        <v>3</v>
      </c>
      <c r="H5907" s="1">
        <f t="shared" si="518"/>
        <v>1</v>
      </c>
      <c r="I5907" s="1">
        <f t="shared" si="517"/>
        <v>16</v>
      </c>
    </row>
    <row r="5908" spans="1:9" x14ac:dyDescent="0.35">
      <c r="A5908" s="321">
        <f t="shared" si="521"/>
        <v>42249.666666652425</v>
      </c>
      <c r="B5908" s="303"/>
      <c r="C5908" s="303">
        <v>5873</v>
      </c>
      <c r="D5908" s="304">
        <f>INDEX(Method_calculation!$J$161:$L$184,Output_interface!I5908,Output_interface!H5908)</f>
        <v>0</v>
      </c>
      <c r="E5908" s="304">
        <f>INDEX(Method_calculation!$J$194:$L$217,Output_interface!I5908,Output_interface!H5908)</f>
        <v>0</v>
      </c>
      <c r="G5908" s="1">
        <f>VLOOKUP(A5908+1/48,Interface!$B$118:$D$483,3)</f>
        <v>3</v>
      </c>
      <c r="H5908" s="1">
        <f t="shared" si="518"/>
        <v>1</v>
      </c>
      <c r="I5908" s="1">
        <f t="shared" si="517"/>
        <v>17</v>
      </c>
    </row>
    <row r="5909" spans="1:9" x14ac:dyDescent="0.35">
      <c r="A5909" s="321">
        <f t="shared" si="521"/>
        <v>42249.708333319089</v>
      </c>
      <c r="B5909" s="303"/>
      <c r="C5909" s="303">
        <v>5874</v>
      </c>
      <c r="D5909" s="304">
        <f>INDEX(Method_calculation!$J$161:$L$184,Output_interface!I5909,Output_interface!H5909)</f>
        <v>0</v>
      </c>
      <c r="E5909" s="304">
        <f>INDEX(Method_calculation!$J$194:$L$217,Output_interface!I5909,Output_interface!H5909)</f>
        <v>0</v>
      </c>
      <c r="G5909" s="1">
        <f>VLOOKUP(A5909+1/48,Interface!$B$118:$D$483,3)</f>
        <v>3</v>
      </c>
      <c r="H5909" s="1">
        <f t="shared" si="518"/>
        <v>1</v>
      </c>
      <c r="I5909" s="1">
        <f t="shared" si="517"/>
        <v>18</v>
      </c>
    </row>
    <row r="5910" spans="1:9" x14ac:dyDescent="0.35">
      <c r="A5910" s="321">
        <f t="shared" si="521"/>
        <v>42249.749999985754</v>
      </c>
      <c r="B5910" s="303"/>
      <c r="C5910" s="303">
        <v>5875</v>
      </c>
      <c r="D5910" s="304">
        <f>INDEX(Method_calculation!$J$161:$L$184,Output_interface!I5910,Output_interface!H5910)</f>
        <v>0</v>
      </c>
      <c r="E5910" s="304">
        <f>INDEX(Method_calculation!$J$194:$L$217,Output_interface!I5910,Output_interface!H5910)</f>
        <v>0</v>
      </c>
      <c r="G5910" s="1">
        <f>VLOOKUP(A5910+1/48,Interface!$B$118:$D$483,3)</f>
        <v>3</v>
      </c>
      <c r="H5910" s="1">
        <f t="shared" si="518"/>
        <v>1</v>
      </c>
      <c r="I5910" s="1">
        <f t="shared" si="517"/>
        <v>19</v>
      </c>
    </row>
    <row r="5911" spans="1:9" x14ac:dyDescent="0.35">
      <c r="A5911" s="321">
        <f t="shared" si="521"/>
        <v>42249.791666652418</v>
      </c>
      <c r="B5911" s="303"/>
      <c r="C5911" s="303">
        <v>5876</v>
      </c>
      <c r="D5911" s="304">
        <f>INDEX(Method_calculation!$J$161:$L$184,Output_interface!I5911,Output_interface!H5911)</f>
        <v>0</v>
      </c>
      <c r="E5911" s="304">
        <f>INDEX(Method_calculation!$J$194:$L$217,Output_interface!I5911,Output_interface!H5911)</f>
        <v>0</v>
      </c>
      <c r="G5911" s="1">
        <f>VLOOKUP(A5911+1/48,Interface!$B$118:$D$483,3)</f>
        <v>3</v>
      </c>
      <c r="H5911" s="1">
        <f t="shared" si="518"/>
        <v>1</v>
      </c>
      <c r="I5911" s="1">
        <f t="shared" si="517"/>
        <v>20</v>
      </c>
    </row>
    <row r="5912" spans="1:9" x14ac:dyDescent="0.35">
      <c r="A5912" s="321">
        <f t="shared" si="521"/>
        <v>42249.833333319082</v>
      </c>
      <c r="B5912" s="303"/>
      <c r="C5912" s="303">
        <v>5877</v>
      </c>
      <c r="D5912" s="304">
        <f>INDEX(Method_calculation!$J$161:$L$184,Output_interface!I5912,Output_interface!H5912)</f>
        <v>0</v>
      </c>
      <c r="E5912" s="304">
        <f>INDEX(Method_calculation!$J$194:$L$217,Output_interface!I5912,Output_interface!H5912)</f>
        <v>0</v>
      </c>
      <c r="G5912" s="1">
        <f>VLOOKUP(A5912+1/48,Interface!$B$118:$D$483,3)</f>
        <v>3</v>
      </c>
      <c r="H5912" s="1">
        <f t="shared" si="518"/>
        <v>1</v>
      </c>
      <c r="I5912" s="1">
        <f t="shared" si="517"/>
        <v>21</v>
      </c>
    </row>
    <row r="5913" spans="1:9" x14ac:dyDescent="0.35">
      <c r="A5913" s="321">
        <f t="shared" si="521"/>
        <v>42249.874999985746</v>
      </c>
      <c r="B5913" s="303"/>
      <c r="C5913" s="303">
        <v>5878</v>
      </c>
      <c r="D5913" s="304">
        <f>INDEX(Method_calculation!$J$161:$L$184,Output_interface!I5913,Output_interface!H5913)</f>
        <v>0</v>
      </c>
      <c r="E5913" s="304">
        <f>INDEX(Method_calculation!$J$194:$L$217,Output_interface!I5913,Output_interface!H5913)</f>
        <v>0</v>
      </c>
      <c r="G5913" s="1">
        <f>VLOOKUP(A5913+1/48,Interface!$B$118:$D$483,3)</f>
        <v>3</v>
      </c>
      <c r="H5913" s="1">
        <f t="shared" si="518"/>
        <v>1</v>
      </c>
      <c r="I5913" s="1">
        <f t="shared" si="517"/>
        <v>22</v>
      </c>
    </row>
    <row r="5914" spans="1:9" x14ac:dyDescent="0.35">
      <c r="A5914" s="321">
        <f t="shared" si="521"/>
        <v>42249.916666652411</v>
      </c>
      <c r="B5914" s="303"/>
      <c r="C5914" s="303">
        <v>5879</v>
      </c>
      <c r="D5914" s="304">
        <f>INDEX(Method_calculation!$J$161:$L$184,Output_interface!I5914,Output_interface!H5914)</f>
        <v>0</v>
      </c>
      <c r="E5914" s="304">
        <f>INDEX(Method_calculation!$J$194:$L$217,Output_interface!I5914,Output_interface!H5914)</f>
        <v>0</v>
      </c>
      <c r="G5914" s="1">
        <f>VLOOKUP(A5914+1/48,Interface!$B$118:$D$483,3)</f>
        <v>3</v>
      </c>
      <c r="H5914" s="1">
        <f t="shared" si="518"/>
        <v>1</v>
      </c>
      <c r="I5914" s="1">
        <f t="shared" si="517"/>
        <v>23</v>
      </c>
    </row>
    <row r="5915" spans="1:9" x14ac:dyDescent="0.35">
      <c r="A5915" s="322">
        <f t="shared" si="521"/>
        <v>42249.958333319075</v>
      </c>
      <c r="B5915" s="306"/>
      <c r="C5915" s="306">
        <v>5880</v>
      </c>
      <c r="D5915" s="307">
        <f>INDEX(Method_calculation!$J$161:$L$184,Output_interface!I5915,Output_interface!H5915)</f>
        <v>0</v>
      </c>
      <c r="E5915" s="307">
        <f>INDEX(Method_calculation!$J$194:$L$217,Output_interface!I5915,Output_interface!H5915)</f>
        <v>0</v>
      </c>
      <c r="G5915" s="1">
        <f>VLOOKUP(A5915+1/48,Interface!$B$118:$D$483,3)</f>
        <v>3</v>
      </c>
      <c r="H5915" s="1">
        <f t="shared" si="518"/>
        <v>1</v>
      </c>
      <c r="I5915" s="1">
        <f t="shared" si="517"/>
        <v>24</v>
      </c>
    </row>
    <row r="5916" spans="1:9" x14ac:dyDescent="0.35">
      <c r="A5916" s="299">
        <f t="shared" si="521"/>
        <v>42249.999999985739</v>
      </c>
      <c r="B5916" s="300" t="str">
        <f t="shared" ref="B5916" si="522">INDEX($H$27:$H$29,H5916)</f>
        <v>Workday</v>
      </c>
      <c r="C5916" s="300">
        <v>5881</v>
      </c>
      <c r="D5916" s="301">
        <f>INDEX(Method_calculation!$J$161:$L$184,Output_interface!I5916,Output_interface!H5916)</f>
        <v>0</v>
      </c>
      <c r="E5916" s="301">
        <f>INDEX(Method_calculation!$J$194:$L$217,Output_interface!I5916,Output_interface!H5916)</f>
        <v>0</v>
      </c>
      <c r="G5916" s="1">
        <f>VLOOKUP(A5916+1/48,Interface!$B$118:$D$483,3)</f>
        <v>4</v>
      </c>
      <c r="H5916" s="1">
        <f t="shared" si="518"/>
        <v>1</v>
      </c>
      <c r="I5916" s="1">
        <f t="shared" si="517"/>
        <v>1</v>
      </c>
    </row>
    <row r="5917" spans="1:9" x14ac:dyDescent="0.35">
      <c r="A5917" s="321">
        <f t="shared" si="521"/>
        <v>42250.041666652403</v>
      </c>
      <c r="B5917" s="303"/>
      <c r="C5917" s="303">
        <v>5882</v>
      </c>
      <c r="D5917" s="304">
        <f>INDEX(Method_calculation!$J$161:$L$184,Output_interface!I5917,Output_interface!H5917)</f>
        <v>0</v>
      </c>
      <c r="E5917" s="304">
        <f>INDEX(Method_calculation!$J$194:$L$217,Output_interface!I5917,Output_interface!H5917)</f>
        <v>0</v>
      </c>
      <c r="G5917" s="1">
        <f>VLOOKUP(A5917+1/48,Interface!$B$118:$D$483,3)</f>
        <v>4</v>
      </c>
      <c r="H5917" s="1">
        <f t="shared" si="518"/>
        <v>1</v>
      </c>
      <c r="I5917" s="1">
        <f t="shared" si="517"/>
        <v>2</v>
      </c>
    </row>
    <row r="5918" spans="1:9" x14ac:dyDescent="0.35">
      <c r="A5918" s="321">
        <f t="shared" si="521"/>
        <v>42250.083333319068</v>
      </c>
      <c r="B5918" s="303"/>
      <c r="C5918" s="303">
        <v>5883</v>
      </c>
      <c r="D5918" s="304">
        <f>INDEX(Method_calculation!$J$161:$L$184,Output_interface!I5918,Output_interface!H5918)</f>
        <v>0</v>
      </c>
      <c r="E5918" s="304">
        <f>INDEX(Method_calculation!$J$194:$L$217,Output_interface!I5918,Output_interface!H5918)</f>
        <v>0</v>
      </c>
      <c r="G5918" s="1">
        <f>VLOOKUP(A5918+1/48,Interface!$B$118:$D$483,3)</f>
        <v>4</v>
      </c>
      <c r="H5918" s="1">
        <f t="shared" si="518"/>
        <v>1</v>
      </c>
      <c r="I5918" s="1">
        <f t="shared" si="517"/>
        <v>3</v>
      </c>
    </row>
    <row r="5919" spans="1:9" x14ac:dyDescent="0.35">
      <c r="A5919" s="321">
        <f t="shared" si="521"/>
        <v>42250.124999985732</v>
      </c>
      <c r="B5919" s="303"/>
      <c r="C5919" s="303">
        <v>5884</v>
      </c>
      <c r="D5919" s="304">
        <f>INDEX(Method_calculation!$J$161:$L$184,Output_interface!I5919,Output_interface!H5919)</f>
        <v>0</v>
      </c>
      <c r="E5919" s="304">
        <f>INDEX(Method_calculation!$J$194:$L$217,Output_interface!I5919,Output_interface!H5919)</f>
        <v>0</v>
      </c>
      <c r="G5919" s="1">
        <f>VLOOKUP(A5919+1/48,Interface!$B$118:$D$483,3)</f>
        <v>4</v>
      </c>
      <c r="H5919" s="1">
        <f t="shared" si="518"/>
        <v>1</v>
      </c>
      <c r="I5919" s="1">
        <f t="shared" si="517"/>
        <v>4</v>
      </c>
    </row>
    <row r="5920" spans="1:9" x14ac:dyDescent="0.35">
      <c r="A5920" s="321">
        <f t="shared" si="521"/>
        <v>42250.166666652396</v>
      </c>
      <c r="B5920" s="303"/>
      <c r="C5920" s="303">
        <v>5885</v>
      </c>
      <c r="D5920" s="304">
        <f>INDEX(Method_calculation!$J$161:$L$184,Output_interface!I5920,Output_interface!H5920)</f>
        <v>0</v>
      </c>
      <c r="E5920" s="304">
        <f>INDEX(Method_calculation!$J$194:$L$217,Output_interface!I5920,Output_interface!H5920)</f>
        <v>0</v>
      </c>
      <c r="G5920" s="1">
        <f>VLOOKUP(A5920+1/48,Interface!$B$118:$D$483,3)</f>
        <v>4</v>
      </c>
      <c r="H5920" s="1">
        <f t="shared" si="518"/>
        <v>1</v>
      </c>
      <c r="I5920" s="1">
        <f t="shared" si="517"/>
        <v>5</v>
      </c>
    </row>
    <row r="5921" spans="1:9" x14ac:dyDescent="0.35">
      <c r="A5921" s="321">
        <f t="shared" si="521"/>
        <v>42250.20833331906</v>
      </c>
      <c r="B5921" s="303"/>
      <c r="C5921" s="303">
        <v>5886</v>
      </c>
      <c r="D5921" s="304">
        <f>INDEX(Method_calculation!$J$161:$L$184,Output_interface!I5921,Output_interface!H5921)</f>
        <v>0</v>
      </c>
      <c r="E5921" s="304">
        <f>INDEX(Method_calculation!$J$194:$L$217,Output_interface!I5921,Output_interface!H5921)</f>
        <v>0</v>
      </c>
      <c r="G5921" s="1">
        <f>VLOOKUP(A5921+1/48,Interface!$B$118:$D$483,3)</f>
        <v>4</v>
      </c>
      <c r="H5921" s="1">
        <f t="shared" si="518"/>
        <v>1</v>
      </c>
      <c r="I5921" s="1">
        <f t="shared" si="517"/>
        <v>6</v>
      </c>
    </row>
    <row r="5922" spans="1:9" x14ac:dyDescent="0.35">
      <c r="A5922" s="321">
        <f t="shared" si="521"/>
        <v>42250.249999985725</v>
      </c>
      <c r="B5922" s="303"/>
      <c r="C5922" s="303">
        <v>5887</v>
      </c>
      <c r="D5922" s="304">
        <f>INDEX(Method_calculation!$J$161:$L$184,Output_interface!I5922,Output_interface!H5922)</f>
        <v>0</v>
      </c>
      <c r="E5922" s="304">
        <f>INDEX(Method_calculation!$J$194:$L$217,Output_interface!I5922,Output_interface!H5922)</f>
        <v>0</v>
      </c>
      <c r="G5922" s="1">
        <f>VLOOKUP(A5922+1/48,Interface!$B$118:$D$483,3)</f>
        <v>4</v>
      </c>
      <c r="H5922" s="1">
        <f t="shared" si="518"/>
        <v>1</v>
      </c>
      <c r="I5922" s="1">
        <f t="shared" si="517"/>
        <v>7</v>
      </c>
    </row>
    <row r="5923" spans="1:9" x14ac:dyDescent="0.35">
      <c r="A5923" s="321">
        <f t="shared" si="521"/>
        <v>42250.291666652389</v>
      </c>
      <c r="B5923" s="303"/>
      <c r="C5923" s="303">
        <v>5888</v>
      </c>
      <c r="D5923" s="304">
        <f>INDEX(Method_calculation!$J$161:$L$184,Output_interface!I5923,Output_interface!H5923)</f>
        <v>0</v>
      </c>
      <c r="E5923" s="304">
        <f>INDEX(Method_calculation!$J$194:$L$217,Output_interface!I5923,Output_interface!H5923)</f>
        <v>0</v>
      </c>
      <c r="G5923" s="1">
        <f>VLOOKUP(A5923+1/48,Interface!$B$118:$D$483,3)</f>
        <v>4</v>
      </c>
      <c r="H5923" s="1">
        <f t="shared" si="518"/>
        <v>1</v>
      </c>
      <c r="I5923" s="1">
        <f t="shared" si="517"/>
        <v>8</v>
      </c>
    </row>
    <row r="5924" spans="1:9" x14ac:dyDescent="0.35">
      <c r="A5924" s="321">
        <f t="shared" si="521"/>
        <v>42250.333333319053</v>
      </c>
      <c r="B5924" s="303"/>
      <c r="C5924" s="303">
        <v>5889</v>
      </c>
      <c r="D5924" s="304">
        <f>INDEX(Method_calculation!$J$161:$L$184,Output_interface!I5924,Output_interface!H5924)</f>
        <v>0</v>
      </c>
      <c r="E5924" s="304">
        <f>INDEX(Method_calculation!$J$194:$L$217,Output_interface!I5924,Output_interface!H5924)</f>
        <v>0</v>
      </c>
      <c r="G5924" s="1">
        <f>VLOOKUP(A5924+1/48,Interface!$B$118:$D$483,3)</f>
        <v>4</v>
      </c>
      <c r="H5924" s="1">
        <f t="shared" si="518"/>
        <v>1</v>
      </c>
      <c r="I5924" s="1">
        <f t="shared" ref="I5924:I5987" si="523">MOD(C5924-1,24)+1</f>
        <v>9</v>
      </c>
    </row>
    <row r="5925" spans="1:9" x14ac:dyDescent="0.35">
      <c r="A5925" s="321">
        <f t="shared" si="521"/>
        <v>42250.374999985717</v>
      </c>
      <c r="B5925" s="303"/>
      <c r="C5925" s="303">
        <v>5890</v>
      </c>
      <c r="D5925" s="304">
        <f>INDEX(Method_calculation!$J$161:$L$184,Output_interface!I5925,Output_interface!H5925)</f>
        <v>0</v>
      </c>
      <c r="E5925" s="304">
        <f>INDEX(Method_calculation!$J$194:$L$217,Output_interface!I5925,Output_interface!H5925)</f>
        <v>0</v>
      </c>
      <c r="G5925" s="1">
        <f>VLOOKUP(A5925+1/48,Interface!$B$118:$D$483,3)</f>
        <v>4</v>
      </c>
      <c r="H5925" s="1">
        <f t="shared" ref="H5925:H5988" si="524">IF(G5925=7,3,IF(G5925=6,2,1))</f>
        <v>1</v>
      </c>
      <c r="I5925" s="1">
        <f t="shared" si="523"/>
        <v>10</v>
      </c>
    </row>
    <row r="5926" spans="1:9" x14ac:dyDescent="0.35">
      <c r="A5926" s="321">
        <f t="shared" si="521"/>
        <v>42250.416666652382</v>
      </c>
      <c r="B5926" s="303"/>
      <c r="C5926" s="303">
        <v>5891</v>
      </c>
      <c r="D5926" s="304">
        <f>INDEX(Method_calculation!$J$161:$L$184,Output_interface!I5926,Output_interface!H5926)</f>
        <v>0</v>
      </c>
      <c r="E5926" s="304">
        <f>INDEX(Method_calculation!$J$194:$L$217,Output_interface!I5926,Output_interface!H5926)</f>
        <v>0</v>
      </c>
      <c r="G5926" s="1">
        <f>VLOOKUP(A5926+1/48,Interface!$B$118:$D$483,3)</f>
        <v>4</v>
      </c>
      <c r="H5926" s="1">
        <f t="shared" si="524"/>
        <v>1</v>
      </c>
      <c r="I5926" s="1">
        <f t="shared" si="523"/>
        <v>11</v>
      </c>
    </row>
    <row r="5927" spans="1:9" x14ac:dyDescent="0.35">
      <c r="A5927" s="321">
        <f t="shared" si="521"/>
        <v>42250.458333319046</v>
      </c>
      <c r="B5927" s="303"/>
      <c r="C5927" s="303">
        <v>5892</v>
      </c>
      <c r="D5927" s="304">
        <f>INDEX(Method_calculation!$J$161:$L$184,Output_interface!I5927,Output_interface!H5927)</f>
        <v>0</v>
      </c>
      <c r="E5927" s="304">
        <f>INDEX(Method_calculation!$J$194:$L$217,Output_interface!I5927,Output_interface!H5927)</f>
        <v>0</v>
      </c>
      <c r="G5927" s="1">
        <f>VLOOKUP(A5927+1/48,Interface!$B$118:$D$483,3)</f>
        <v>4</v>
      </c>
      <c r="H5927" s="1">
        <f t="shared" si="524"/>
        <v>1</v>
      </c>
      <c r="I5927" s="1">
        <f t="shared" si="523"/>
        <v>12</v>
      </c>
    </row>
    <row r="5928" spans="1:9" x14ac:dyDescent="0.35">
      <c r="A5928" s="321">
        <f t="shared" si="521"/>
        <v>42250.49999998571</v>
      </c>
      <c r="B5928" s="303"/>
      <c r="C5928" s="303">
        <v>5893</v>
      </c>
      <c r="D5928" s="304">
        <f>INDEX(Method_calculation!$J$161:$L$184,Output_interface!I5928,Output_interface!H5928)</f>
        <v>0</v>
      </c>
      <c r="E5928" s="304">
        <f>INDEX(Method_calculation!$J$194:$L$217,Output_interface!I5928,Output_interface!H5928)</f>
        <v>0</v>
      </c>
      <c r="G5928" s="1">
        <f>VLOOKUP(A5928+1/48,Interface!$B$118:$D$483,3)</f>
        <v>4</v>
      </c>
      <c r="H5928" s="1">
        <f t="shared" si="524"/>
        <v>1</v>
      </c>
      <c r="I5928" s="1">
        <f t="shared" si="523"/>
        <v>13</v>
      </c>
    </row>
    <row r="5929" spans="1:9" x14ac:dyDescent="0.35">
      <c r="A5929" s="321">
        <f t="shared" si="521"/>
        <v>42250.541666652374</v>
      </c>
      <c r="B5929" s="303"/>
      <c r="C5929" s="303">
        <v>5894</v>
      </c>
      <c r="D5929" s="304">
        <f>INDEX(Method_calculation!$J$161:$L$184,Output_interface!I5929,Output_interface!H5929)</f>
        <v>0</v>
      </c>
      <c r="E5929" s="304">
        <f>INDEX(Method_calculation!$J$194:$L$217,Output_interface!I5929,Output_interface!H5929)</f>
        <v>0</v>
      </c>
      <c r="G5929" s="1">
        <f>VLOOKUP(A5929+1/48,Interface!$B$118:$D$483,3)</f>
        <v>4</v>
      </c>
      <c r="H5929" s="1">
        <f t="shared" si="524"/>
        <v>1</v>
      </c>
      <c r="I5929" s="1">
        <f t="shared" si="523"/>
        <v>14</v>
      </c>
    </row>
    <row r="5930" spans="1:9" x14ac:dyDescent="0.35">
      <c r="A5930" s="321">
        <f t="shared" si="521"/>
        <v>42250.583333319039</v>
      </c>
      <c r="B5930" s="303"/>
      <c r="C5930" s="303">
        <v>5895</v>
      </c>
      <c r="D5930" s="304">
        <f>INDEX(Method_calculation!$J$161:$L$184,Output_interface!I5930,Output_interface!H5930)</f>
        <v>0</v>
      </c>
      <c r="E5930" s="304">
        <f>INDEX(Method_calculation!$J$194:$L$217,Output_interface!I5930,Output_interface!H5930)</f>
        <v>0</v>
      </c>
      <c r="G5930" s="1">
        <f>VLOOKUP(A5930+1/48,Interface!$B$118:$D$483,3)</f>
        <v>4</v>
      </c>
      <c r="H5930" s="1">
        <f t="shared" si="524"/>
        <v>1</v>
      </c>
      <c r="I5930" s="1">
        <f t="shared" si="523"/>
        <v>15</v>
      </c>
    </row>
    <row r="5931" spans="1:9" x14ac:dyDescent="0.35">
      <c r="A5931" s="321">
        <f t="shared" si="521"/>
        <v>42250.624999985703</v>
      </c>
      <c r="B5931" s="303"/>
      <c r="C5931" s="303">
        <v>5896</v>
      </c>
      <c r="D5931" s="304">
        <f>INDEX(Method_calculation!$J$161:$L$184,Output_interface!I5931,Output_interface!H5931)</f>
        <v>0</v>
      </c>
      <c r="E5931" s="304">
        <f>INDEX(Method_calculation!$J$194:$L$217,Output_interface!I5931,Output_interface!H5931)</f>
        <v>0</v>
      </c>
      <c r="G5931" s="1">
        <f>VLOOKUP(A5931+1/48,Interface!$B$118:$D$483,3)</f>
        <v>4</v>
      </c>
      <c r="H5931" s="1">
        <f t="shared" si="524"/>
        <v>1</v>
      </c>
      <c r="I5931" s="1">
        <f t="shared" si="523"/>
        <v>16</v>
      </c>
    </row>
    <row r="5932" spans="1:9" x14ac:dyDescent="0.35">
      <c r="A5932" s="321">
        <f t="shared" si="521"/>
        <v>42250.666666652367</v>
      </c>
      <c r="B5932" s="303"/>
      <c r="C5932" s="303">
        <v>5897</v>
      </c>
      <c r="D5932" s="304">
        <f>INDEX(Method_calculation!$J$161:$L$184,Output_interface!I5932,Output_interface!H5932)</f>
        <v>0</v>
      </c>
      <c r="E5932" s="304">
        <f>INDEX(Method_calculation!$J$194:$L$217,Output_interface!I5932,Output_interface!H5932)</f>
        <v>0</v>
      </c>
      <c r="G5932" s="1">
        <f>VLOOKUP(A5932+1/48,Interface!$B$118:$D$483,3)</f>
        <v>4</v>
      </c>
      <c r="H5932" s="1">
        <f t="shared" si="524"/>
        <v>1</v>
      </c>
      <c r="I5932" s="1">
        <f t="shared" si="523"/>
        <v>17</v>
      </c>
    </row>
    <row r="5933" spans="1:9" x14ac:dyDescent="0.35">
      <c r="A5933" s="321">
        <f t="shared" si="521"/>
        <v>42250.708333319031</v>
      </c>
      <c r="B5933" s="303"/>
      <c r="C5933" s="303">
        <v>5898</v>
      </c>
      <c r="D5933" s="304">
        <f>INDEX(Method_calculation!$J$161:$L$184,Output_interface!I5933,Output_interface!H5933)</f>
        <v>0</v>
      </c>
      <c r="E5933" s="304">
        <f>INDEX(Method_calculation!$J$194:$L$217,Output_interface!I5933,Output_interface!H5933)</f>
        <v>0</v>
      </c>
      <c r="G5933" s="1">
        <f>VLOOKUP(A5933+1/48,Interface!$B$118:$D$483,3)</f>
        <v>4</v>
      </c>
      <c r="H5933" s="1">
        <f t="shared" si="524"/>
        <v>1</v>
      </c>
      <c r="I5933" s="1">
        <f t="shared" si="523"/>
        <v>18</v>
      </c>
    </row>
    <row r="5934" spans="1:9" x14ac:dyDescent="0.35">
      <c r="A5934" s="321">
        <f t="shared" si="521"/>
        <v>42250.749999985695</v>
      </c>
      <c r="B5934" s="303"/>
      <c r="C5934" s="303">
        <v>5899</v>
      </c>
      <c r="D5934" s="304">
        <f>INDEX(Method_calculation!$J$161:$L$184,Output_interface!I5934,Output_interface!H5934)</f>
        <v>0</v>
      </c>
      <c r="E5934" s="304">
        <f>INDEX(Method_calculation!$J$194:$L$217,Output_interface!I5934,Output_interface!H5934)</f>
        <v>0</v>
      </c>
      <c r="G5934" s="1">
        <f>VLOOKUP(A5934+1/48,Interface!$B$118:$D$483,3)</f>
        <v>4</v>
      </c>
      <c r="H5934" s="1">
        <f t="shared" si="524"/>
        <v>1</v>
      </c>
      <c r="I5934" s="1">
        <f t="shared" si="523"/>
        <v>19</v>
      </c>
    </row>
    <row r="5935" spans="1:9" x14ac:dyDescent="0.35">
      <c r="A5935" s="321">
        <f t="shared" si="521"/>
        <v>42250.79166665236</v>
      </c>
      <c r="B5935" s="303"/>
      <c r="C5935" s="303">
        <v>5900</v>
      </c>
      <c r="D5935" s="304">
        <f>INDEX(Method_calculation!$J$161:$L$184,Output_interface!I5935,Output_interface!H5935)</f>
        <v>0</v>
      </c>
      <c r="E5935" s="304">
        <f>INDEX(Method_calculation!$J$194:$L$217,Output_interface!I5935,Output_interface!H5935)</f>
        <v>0</v>
      </c>
      <c r="G5935" s="1">
        <f>VLOOKUP(A5935+1/48,Interface!$B$118:$D$483,3)</f>
        <v>4</v>
      </c>
      <c r="H5935" s="1">
        <f t="shared" si="524"/>
        <v>1</v>
      </c>
      <c r="I5935" s="1">
        <f t="shared" si="523"/>
        <v>20</v>
      </c>
    </row>
    <row r="5936" spans="1:9" x14ac:dyDescent="0.35">
      <c r="A5936" s="321">
        <f t="shared" si="521"/>
        <v>42250.833333319024</v>
      </c>
      <c r="B5936" s="303"/>
      <c r="C5936" s="303">
        <v>5901</v>
      </c>
      <c r="D5936" s="304">
        <f>INDEX(Method_calculation!$J$161:$L$184,Output_interface!I5936,Output_interface!H5936)</f>
        <v>0</v>
      </c>
      <c r="E5936" s="304">
        <f>INDEX(Method_calculation!$J$194:$L$217,Output_interface!I5936,Output_interface!H5936)</f>
        <v>0</v>
      </c>
      <c r="G5936" s="1">
        <f>VLOOKUP(A5936+1/48,Interface!$B$118:$D$483,3)</f>
        <v>4</v>
      </c>
      <c r="H5936" s="1">
        <f t="shared" si="524"/>
        <v>1</v>
      </c>
      <c r="I5936" s="1">
        <f t="shared" si="523"/>
        <v>21</v>
      </c>
    </row>
    <row r="5937" spans="1:9" x14ac:dyDescent="0.35">
      <c r="A5937" s="321">
        <f t="shared" si="521"/>
        <v>42250.874999985688</v>
      </c>
      <c r="B5937" s="303"/>
      <c r="C5937" s="303">
        <v>5902</v>
      </c>
      <c r="D5937" s="304">
        <f>INDEX(Method_calculation!$J$161:$L$184,Output_interface!I5937,Output_interface!H5937)</f>
        <v>0</v>
      </c>
      <c r="E5937" s="304">
        <f>INDEX(Method_calculation!$J$194:$L$217,Output_interface!I5937,Output_interface!H5937)</f>
        <v>0</v>
      </c>
      <c r="G5937" s="1">
        <f>VLOOKUP(A5937+1/48,Interface!$B$118:$D$483,3)</f>
        <v>4</v>
      </c>
      <c r="H5937" s="1">
        <f t="shared" si="524"/>
        <v>1</v>
      </c>
      <c r="I5937" s="1">
        <f t="shared" si="523"/>
        <v>22</v>
      </c>
    </row>
    <row r="5938" spans="1:9" x14ac:dyDescent="0.35">
      <c r="A5938" s="321">
        <f t="shared" si="521"/>
        <v>42250.916666652352</v>
      </c>
      <c r="B5938" s="303"/>
      <c r="C5938" s="303">
        <v>5903</v>
      </c>
      <c r="D5938" s="304">
        <f>INDEX(Method_calculation!$J$161:$L$184,Output_interface!I5938,Output_interface!H5938)</f>
        <v>0</v>
      </c>
      <c r="E5938" s="304">
        <f>INDEX(Method_calculation!$J$194:$L$217,Output_interface!I5938,Output_interface!H5938)</f>
        <v>0</v>
      </c>
      <c r="G5938" s="1">
        <f>VLOOKUP(A5938+1/48,Interface!$B$118:$D$483,3)</f>
        <v>4</v>
      </c>
      <c r="H5938" s="1">
        <f t="shared" si="524"/>
        <v>1</v>
      </c>
      <c r="I5938" s="1">
        <f t="shared" si="523"/>
        <v>23</v>
      </c>
    </row>
    <row r="5939" spans="1:9" x14ac:dyDescent="0.35">
      <c r="A5939" s="322">
        <f t="shared" si="521"/>
        <v>42250.958333319017</v>
      </c>
      <c r="B5939" s="306"/>
      <c r="C5939" s="306">
        <v>5904</v>
      </c>
      <c r="D5939" s="307">
        <f>INDEX(Method_calculation!$J$161:$L$184,Output_interface!I5939,Output_interface!H5939)</f>
        <v>0</v>
      </c>
      <c r="E5939" s="307">
        <f>INDEX(Method_calculation!$J$194:$L$217,Output_interface!I5939,Output_interface!H5939)</f>
        <v>0</v>
      </c>
      <c r="G5939" s="1">
        <f>VLOOKUP(A5939+1/48,Interface!$B$118:$D$483,3)</f>
        <v>4</v>
      </c>
      <c r="H5939" s="1">
        <f t="shared" si="524"/>
        <v>1</v>
      </c>
      <c r="I5939" s="1">
        <f t="shared" si="523"/>
        <v>24</v>
      </c>
    </row>
    <row r="5940" spans="1:9" x14ac:dyDescent="0.35">
      <c r="A5940" s="299">
        <f t="shared" si="521"/>
        <v>42250.999999985681</v>
      </c>
      <c r="B5940" s="300" t="str">
        <f t="shared" ref="B5940" si="525">INDEX($H$27:$H$29,H5940)</f>
        <v>Workday</v>
      </c>
      <c r="C5940" s="300">
        <v>5905</v>
      </c>
      <c r="D5940" s="301">
        <f>INDEX(Method_calculation!$J$161:$L$184,Output_interface!I5940,Output_interface!H5940)</f>
        <v>0</v>
      </c>
      <c r="E5940" s="301">
        <f>INDEX(Method_calculation!$J$194:$L$217,Output_interface!I5940,Output_interface!H5940)</f>
        <v>0</v>
      </c>
      <c r="G5940" s="1">
        <f>VLOOKUP(A5940+1/48,Interface!$B$118:$D$483,3)</f>
        <v>5</v>
      </c>
      <c r="H5940" s="1">
        <f t="shared" si="524"/>
        <v>1</v>
      </c>
      <c r="I5940" s="1">
        <f t="shared" si="523"/>
        <v>1</v>
      </c>
    </row>
    <row r="5941" spans="1:9" x14ac:dyDescent="0.35">
      <c r="A5941" s="321">
        <f t="shared" si="521"/>
        <v>42251.041666652345</v>
      </c>
      <c r="B5941" s="303"/>
      <c r="C5941" s="303">
        <v>5906</v>
      </c>
      <c r="D5941" s="304">
        <f>INDEX(Method_calculation!$J$161:$L$184,Output_interface!I5941,Output_interface!H5941)</f>
        <v>0</v>
      </c>
      <c r="E5941" s="304">
        <f>INDEX(Method_calculation!$J$194:$L$217,Output_interface!I5941,Output_interface!H5941)</f>
        <v>0</v>
      </c>
      <c r="G5941" s="1">
        <f>VLOOKUP(A5941+1/48,Interface!$B$118:$D$483,3)</f>
        <v>5</v>
      </c>
      <c r="H5941" s="1">
        <f t="shared" si="524"/>
        <v>1</v>
      </c>
      <c r="I5941" s="1">
        <f t="shared" si="523"/>
        <v>2</v>
      </c>
    </row>
    <row r="5942" spans="1:9" x14ac:dyDescent="0.35">
      <c r="A5942" s="321">
        <f t="shared" si="521"/>
        <v>42251.083333319009</v>
      </c>
      <c r="B5942" s="303"/>
      <c r="C5942" s="303">
        <v>5907</v>
      </c>
      <c r="D5942" s="304">
        <f>INDEX(Method_calculation!$J$161:$L$184,Output_interface!I5942,Output_interface!H5942)</f>
        <v>0</v>
      </c>
      <c r="E5942" s="304">
        <f>INDEX(Method_calculation!$J$194:$L$217,Output_interface!I5942,Output_interface!H5942)</f>
        <v>0</v>
      </c>
      <c r="G5942" s="1">
        <f>VLOOKUP(A5942+1/48,Interface!$B$118:$D$483,3)</f>
        <v>5</v>
      </c>
      <c r="H5942" s="1">
        <f t="shared" si="524"/>
        <v>1</v>
      </c>
      <c r="I5942" s="1">
        <f t="shared" si="523"/>
        <v>3</v>
      </c>
    </row>
    <row r="5943" spans="1:9" x14ac:dyDescent="0.35">
      <c r="A5943" s="321">
        <f t="shared" si="521"/>
        <v>42251.124999985674</v>
      </c>
      <c r="B5943" s="303"/>
      <c r="C5943" s="303">
        <v>5908</v>
      </c>
      <c r="D5943" s="304">
        <f>INDEX(Method_calculation!$J$161:$L$184,Output_interface!I5943,Output_interface!H5943)</f>
        <v>0</v>
      </c>
      <c r="E5943" s="304">
        <f>INDEX(Method_calculation!$J$194:$L$217,Output_interface!I5943,Output_interface!H5943)</f>
        <v>0</v>
      </c>
      <c r="G5943" s="1">
        <f>VLOOKUP(A5943+1/48,Interface!$B$118:$D$483,3)</f>
        <v>5</v>
      </c>
      <c r="H5943" s="1">
        <f t="shared" si="524"/>
        <v>1</v>
      </c>
      <c r="I5943" s="1">
        <f t="shared" si="523"/>
        <v>4</v>
      </c>
    </row>
    <row r="5944" spans="1:9" x14ac:dyDescent="0.35">
      <c r="A5944" s="321">
        <f t="shared" si="521"/>
        <v>42251.166666652338</v>
      </c>
      <c r="B5944" s="303"/>
      <c r="C5944" s="303">
        <v>5909</v>
      </c>
      <c r="D5944" s="304">
        <f>INDEX(Method_calculation!$J$161:$L$184,Output_interface!I5944,Output_interface!H5944)</f>
        <v>0</v>
      </c>
      <c r="E5944" s="304">
        <f>INDEX(Method_calculation!$J$194:$L$217,Output_interface!I5944,Output_interface!H5944)</f>
        <v>0</v>
      </c>
      <c r="G5944" s="1">
        <f>VLOOKUP(A5944+1/48,Interface!$B$118:$D$483,3)</f>
        <v>5</v>
      </c>
      <c r="H5944" s="1">
        <f t="shared" si="524"/>
        <v>1</v>
      </c>
      <c r="I5944" s="1">
        <f t="shared" si="523"/>
        <v>5</v>
      </c>
    </row>
    <row r="5945" spans="1:9" x14ac:dyDescent="0.35">
      <c r="A5945" s="321">
        <f t="shared" si="521"/>
        <v>42251.208333319002</v>
      </c>
      <c r="B5945" s="303"/>
      <c r="C5945" s="303">
        <v>5910</v>
      </c>
      <c r="D5945" s="304">
        <f>INDEX(Method_calculation!$J$161:$L$184,Output_interface!I5945,Output_interface!H5945)</f>
        <v>0</v>
      </c>
      <c r="E5945" s="304">
        <f>INDEX(Method_calculation!$J$194:$L$217,Output_interface!I5945,Output_interface!H5945)</f>
        <v>0</v>
      </c>
      <c r="G5945" s="1">
        <f>VLOOKUP(A5945+1/48,Interface!$B$118:$D$483,3)</f>
        <v>5</v>
      </c>
      <c r="H5945" s="1">
        <f t="shared" si="524"/>
        <v>1</v>
      </c>
      <c r="I5945" s="1">
        <f t="shared" si="523"/>
        <v>6</v>
      </c>
    </row>
    <row r="5946" spans="1:9" x14ac:dyDescent="0.35">
      <c r="A5946" s="321">
        <f t="shared" si="521"/>
        <v>42251.249999985666</v>
      </c>
      <c r="B5946" s="303"/>
      <c r="C5946" s="303">
        <v>5911</v>
      </c>
      <c r="D5946" s="304">
        <f>INDEX(Method_calculation!$J$161:$L$184,Output_interface!I5946,Output_interface!H5946)</f>
        <v>0</v>
      </c>
      <c r="E5946" s="304">
        <f>INDEX(Method_calculation!$J$194:$L$217,Output_interface!I5946,Output_interface!H5946)</f>
        <v>0</v>
      </c>
      <c r="G5946" s="1">
        <f>VLOOKUP(A5946+1/48,Interface!$B$118:$D$483,3)</f>
        <v>5</v>
      </c>
      <c r="H5946" s="1">
        <f t="shared" si="524"/>
        <v>1</v>
      </c>
      <c r="I5946" s="1">
        <f t="shared" si="523"/>
        <v>7</v>
      </c>
    </row>
    <row r="5947" spans="1:9" x14ac:dyDescent="0.35">
      <c r="A5947" s="321">
        <f t="shared" si="521"/>
        <v>42251.291666652331</v>
      </c>
      <c r="B5947" s="303"/>
      <c r="C5947" s="303">
        <v>5912</v>
      </c>
      <c r="D5947" s="304">
        <f>INDEX(Method_calculation!$J$161:$L$184,Output_interface!I5947,Output_interface!H5947)</f>
        <v>0</v>
      </c>
      <c r="E5947" s="304">
        <f>INDEX(Method_calculation!$J$194:$L$217,Output_interface!I5947,Output_interface!H5947)</f>
        <v>0</v>
      </c>
      <c r="G5947" s="1">
        <f>VLOOKUP(A5947+1/48,Interface!$B$118:$D$483,3)</f>
        <v>5</v>
      </c>
      <c r="H5947" s="1">
        <f t="shared" si="524"/>
        <v>1</v>
      </c>
      <c r="I5947" s="1">
        <f t="shared" si="523"/>
        <v>8</v>
      </c>
    </row>
    <row r="5948" spans="1:9" x14ac:dyDescent="0.35">
      <c r="A5948" s="321">
        <f t="shared" si="521"/>
        <v>42251.333333318995</v>
      </c>
      <c r="B5948" s="303"/>
      <c r="C5948" s="303">
        <v>5913</v>
      </c>
      <c r="D5948" s="304">
        <f>INDEX(Method_calculation!$J$161:$L$184,Output_interface!I5948,Output_interface!H5948)</f>
        <v>0</v>
      </c>
      <c r="E5948" s="304">
        <f>INDEX(Method_calculation!$J$194:$L$217,Output_interface!I5948,Output_interface!H5948)</f>
        <v>0</v>
      </c>
      <c r="G5948" s="1">
        <f>VLOOKUP(A5948+1/48,Interface!$B$118:$D$483,3)</f>
        <v>5</v>
      </c>
      <c r="H5948" s="1">
        <f t="shared" si="524"/>
        <v>1</v>
      </c>
      <c r="I5948" s="1">
        <f t="shared" si="523"/>
        <v>9</v>
      </c>
    </row>
    <row r="5949" spans="1:9" x14ac:dyDescent="0.35">
      <c r="A5949" s="321">
        <f t="shared" si="521"/>
        <v>42251.374999985659</v>
      </c>
      <c r="B5949" s="303"/>
      <c r="C5949" s="303">
        <v>5914</v>
      </c>
      <c r="D5949" s="304">
        <f>INDEX(Method_calculation!$J$161:$L$184,Output_interface!I5949,Output_interface!H5949)</f>
        <v>0</v>
      </c>
      <c r="E5949" s="304">
        <f>INDEX(Method_calculation!$J$194:$L$217,Output_interface!I5949,Output_interface!H5949)</f>
        <v>0</v>
      </c>
      <c r="G5949" s="1">
        <f>VLOOKUP(A5949+1/48,Interface!$B$118:$D$483,3)</f>
        <v>5</v>
      </c>
      <c r="H5949" s="1">
        <f t="shared" si="524"/>
        <v>1</v>
      </c>
      <c r="I5949" s="1">
        <f t="shared" si="523"/>
        <v>10</v>
      </c>
    </row>
    <row r="5950" spans="1:9" x14ac:dyDescent="0.35">
      <c r="A5950" s="321">
        <f t="shared" si="521"/>
        <v>42251.416666652323</v>
      </c>
      <c r="B5950" s="303"/>
      <c r="C5950" s="303">
        <v>5915</v>
      </c>
      <c r="D5950" s="304">
        <f>INDEX(Method_calculation!$J$161:$L$184,Output_interface!I5950,Output_interface!H5950)</f>
        <v>0</v>
      </c>
      <c r="E5950" s="304">
        <f>INDEX(Method_calculation!$J$194:$L$217,Output_interface!I5950,Output_interface!H5950)</f>
        <v>0</v>
      </c>
      <c r="G5950" s="1">
        <f>VLOOKUP(A5950+1/48,Interface!$B$118:$D$483,3)</f>
        <v>5</v>
      </c>
      <c r="H5950" s="1">
        <f t="shared" si="524"/>
        <v>1</v>
      </c>
      <c r="I5950" s="1">
        <f t="shared" si="523"/>
        <v>11</v>
      </c>
    </row>
    <row r="5951" spans="1:9" x14ac:dyDescent="0.35">
      <c r="A5951" s="321">
        <f t="shared" si="521"/>
        <v>42251.458333318988</v>
      </c>
      <c r="B5951" s="303"/>
      <c r="C5951" s="303">
        <v>5916</v>
      </c>
      <c r="D5951" s="304">
        <f>INDEX(Method_calculation!$J$161:$L$184,Output_interface!I5951,Output_interface!H5951)</f>
        <v>0</v>
      </c>
      <c r="E5951" s="304">
        <f>INDEX(Method_calculation!$J$194:$L$217,Output_interface!I5951,Output_interface!H5951)</f>
        <v>0</v>
      </c>
      <c r="G5951" s="1">
        <f>VLOOKUP(A5951+1/48,Interface!$B$118:$D$483,3)</f>
        <v>5</v>
      </c>
      <c r="H5951" s="1">
        <f t="shared" si="524"/>
        <v>1</v>
      </c>
      <c r="I5951" s="1">
        <f t="shared" si="523"/>
        <v>12</v>
      </c>
    </row>
    <row r="5952" spans="1:9" x14ac:dyDescent="0.35">
      <c r="A5952" s="321">
        <f t="shared" si="521"/>
        <v>42251.499999985652</v>
      </c>
      <c r="B5952" s="303"/>
      <c r="C5952" s="303">
        <v>5917</v>
      </c>
      <c r="D5952" s="304">
        <f>INDEX(Method_calculation!$J$161:$L$184,Output_interface!I5952,Output_interface!H5952)</f>
        <v>0</v>
      </c>
      <c r="E5952" s="304">
        <f>INDEX(Method_calculation!$J$194:$L$217,Output_interface!I5952,Output_interface!H5952)</f>
        <v>0</v>
      </c>
      <c r="G5952" s="1">
        <f>VLOOKUP(A5952+1/48,Interface!$B$118:$D$483,3)</f>
        <v>5</v>
      </c>
      <c r="H5952" s="1">
        <f t="shared" si="524"/>
        <v>1</v>
      </c>
      <c r="I5952" s="1">
        <f t="shared" si="523"/>
        <v>13</v>
      </c>
    </row>
    <row r="5953" spans="1:9" x14ac:dyDescent="0.35">
      <c r="A5953" s="321">
        <f t="shared" si="521"/>
        <v>42251.541666652316</v>
      </c>
      <c r="B5953" s="303"/>
      <c r="C5953" s="303">
        <v>5918</v>
      </c>
      <c r="D5953" s="304">
        <f>INDEX(Method_calculation!$J$161:$L$184,Output_interface!I5953,Output_interface!H5953)</f>
        <v>0</v>
      </c>
      <c r="E5953" s="304">
        <f>INDEX(Method_calculation!$J$194:$L$217,Output_interface!I5953,Output_interface!H5953)</f>
        <v>0</v>
      </c>
      <c r="G5953" s="1">
        <f>VLOOKUP(A5953+1/48,Interface!$B$118:$D$483,3)</f>
        <v>5</v>
      </c>
      <c r="H5953" s="1">
        <f t="shared" si="524"/>
        <v>1</v>
      </c>
      <c r="I5953" s="1">
        <f t="shared" si="523"/>
        <v>14</v>
      </c>
    </row>
    <row r="5954" spans="1:9" x14ac:dyDescent="0.35">
      <c r="A5954" s="321">
        <f t="shared" si="521"/>
        <v>42251.58333331898</v>
      </c>
      <c r="B5954" s="303"/>
      <c r="C5954" s="303">
        <v>5919</v>
      </c>
      <c r="D5954" s="304">
        <f>INDEX(Method_calculation!$J$161:$L$184,Output_interface!I5954,Output_interface!H5954)</f>
        <v>0</v>
      </c>
      <c r="E5954" s="304">
        <f>INDEX(Method_calculation!$J$194:$L$217,Output_interface!I5954,Output_interface!H5954)</f>
        <v>0</v>
      </c>
      <c r="G5954" s="1">
        <f>VLOOKUP(A5954+1/48,Interface!$B$118:$D$483,3)</f>
        <v>5</v>
      </c>
      <c r="H5954" s="1">
        <f t="shared" si="524"/>
        <v>1</v>
      </c>
      <c r="I5954" s="1">
        <f t="shared" si="523"/>
        <v>15</v>
      </c>
    </row>
    <row r="5955" spans="1:9" x14ac:dyDescent="0.35">
      <c r="A5955" s="321">
        <f t="shared" si="521"/>
        <v>42251.624999985645</v>
      </c>
      <c r="B5955" s="303"/>
      <c r="C5955" s="303">
        <v>5920</v>
      </c>
      <c r="D5955" s="304">
        <f>INDEX(Method_calculation!$J$161:$L$184,Output_interface!I5955,Output_interface!H5955)</f>
        <v>0</v>
      </c>
      <c r="E5955" s="304">
        <f>INDEX(Method_calculation!$J$194:$L$217,Output_interface!I5955,Output_interface!H5955)</f>
        <v>0</v>
      </c>
      <c r="G5955" s="1">
        <f>VLOOKUP(A5955+1/48,Interface!$B$118:$D$483,3)</f>
        <v>5</v>
      </c>
      <c r="H5955" s="1">
        <f t="shared" si="524"/>
        <v>1</v>
      </c>
      <c r="I5955" s="1">
        <f t="shared" si="523"/>
        <v>16</v>
      </c>
    </row>
    <row r="5956" spans="1:9" x14ac:dyDescent="0.35">
      <c r="A5956" s="321">
        <f t="shared" si="521"/>
        <v>42251.666666652309</v>
      </c>
      <c r="B5956" s="303"/>
      <c r="C5956" s="303">
        <v>5921</v>
      </c>
      <c r="D5956" s="304">
        <f>INDEX(Method_calculation!$J$161:$L$184,Output_interface!I5956,Output_interface!H5956)</f>
        <v>0</v>
      </c>
      <c r="E5956" s="304">
        <f>INDEX(Method_calculation!$J$194:$L$217,Output_interface!I5956,Output_interface!H5956)</f>
        <v>0</v>
      </c>
      <c r="G5956" s="1">
        <f>VLOOKUP(A5956+1/48,Interface!$B$118:$D$483,3)</f>
        <v>5</v>
      </c>
      <c r="H5956" s="1">
        <f t="shared" si="524"/>
        <v>1</v>
      </c>
      <c r="I5956" s="1">
        <f t="shared" si="523"/>
        <v>17</v>
      </c>
    </row>
    <row r="5957" spans="1:9" x14ac:dyDescent="0.35">
      <c r="A5957" s="321">
        <f t="shared" si="521"/>
        <v>42251.708333318973</v>
      </c>
      <c r="B5957" s="303"/>
      <c r="C5957" s="303">
        <v>5922</v>
      </c>
      <c r="D5957" s="304">
        <f>INDEX(Method_calculation!$J$161:$L$184,Output_interface!I5957,Output_interface!H5957)</f>
        <v>0</v>
      </c>
      <c r="E5957" s="304">
        <f>INDEX(Method_calculation!$J$194:$L$217,Output_interface!I5957,Output_interface!H5957)</f>
        <v>0</v>
      </c>
      <c r="G5957" s="1">
        <f>VLOOKUP(A5957+1/48,Interface!$B$118:$D$483,3)</f>
        <v>5</v>
      </c>
      <c r="H5957" s="1">
        <f t="shared" si="524"/>
        <v>1</v>
      </c>
      <c r="I5957" s="1">
        <f t="shared" si="523"/>
        <v>18</v>
      </c>
    </row>
    <row r="5958" spans="1:9" x14ac:dyDescent="0.35">
      <c r="A5958" s="321">
        <f t="shared" si="521"/>
        <v>42251.749999985637</v>
      </c>
      <c r="B5958" s="303"/>
      <c r="C5958" s="303">
        <v>5923</v>
      </c>
      <c r="D5958" s="304">
        <f>INDEX(Method_calculation!$J$161:$L$184,Output_interface!I5958,Output_interface!H5958)</f>
        <v>0</v>
      </c>
      <c r="E5958" s="304">
        <f>INDEX(Method_calculation!$J$194:$L$217,Output_interface!I5958,Output_interface!H5958)</f>
        <v>0</v>
      </c>
      <c r="G5958" s="1">
        <f>VLOOKUP(A5958+1/48,Interface!$B$118:$D$483,3)</f>
        <v>5</v>
      </c>
      <c r="H5958" s="1">
        <f t="shared" si="524"/>
        <v>1</v>
      </c>
      <c r="I5958" s="1">
        <f t="shared" si="523"/>
        <v>19</v>
      </c>
    </row>
    <row r="5959" spans="1:9" x14ac:dyDescent="0.35">
      <c r="A5959" s="321">
        <f t="shared" si="521"/>
        <v>42251.791666652302</v>
      </c>
      <c r="B5959" s="303"/>
      <c r="C5959" s="303">
        <v>5924</v>
      </c>
      <c r="D5959" s="304">
        <f>INDEX(Method_calculation!$J$161:$L$184,Output_interface!I5959,Output_interface!H5959)</f>
        <v>0</v>
      </c>
      <c r="E5959" s="304">
        <f>INDEX(Method_calculation!$J$194:$L$217,Output_interface!I5959,Output_interface!H5959)</f>
        <v>0</v>
      </c>
      <c r="G5959" s="1">
        <f>VLOOKUP(A5959+1/48,Interface!$B$118:$D$483,3)</f>
        <v>5</v>
      </c>
      <c r="H5959" s="1">
        <f t="shared" si="524"/>
        <v>1</v>
      </c>
      <c r="I5959" s="1">
        <f t="shared" si="523"/>
        <v>20</v>
      </c>
    </row>
    <row r="5960" spans="1:9" x14ac:dyDescent="0.35">
      <c r="A5960" s="321">
        <f t="shared" si="521"/>
        <v>42251.833333318966</v>
      </c>
      <c r="B5960" s="303"/>
      <c r="C5960" s="303">
        <v>5925</v>
      </c>
      <c r="D5960" s="304">
        <f>INDEX(Method_calculation!$J$161:$L$184,Output_interface!I5960,Output_interface!H5960)</f>
        <v>0</v>
      </c>
      <c r="E5960" s="304">
        <f>INDEX(Method_calculation!$J$194:$L$217,Output_interface!I5960,Output_interface!H5960)</f>
        <v>0</v>
      </c>
      <c r="G5960" s="1">
        <f>VLOOKUP(A5960+1/48,Interface!$B$118:$D$483,3)</f>
        <v>5</v>
      </c>
      <c r="H5960" s="1">
        <f t="shared" si="524"/>
        <v>1</v>
      </c>
      <c r="I5960" s="1">
        <f t="shared" si="523"/>
        <v>21</v>
      </c>
    </row>
    <row r="5961" spans="1:9" x14ac:dyDescent="0.35">
      <c r="A5961" s="321">
        <f t="shared" si="521"/>
        <v>42251.87499998563</v>
      </c>
      <c r="B5961" s="303"/>
      <c r="C5961" s="303">
        <v>5926</v>
      </c>
      <c r="D5961" s="304">
        <f>INDEX(Method_calculation!$J$161:$L$184,Output_interface!I5961,Output_interface!H5961)</f>
        <v>0</v>
      </c>
      <c r="E5961" s="304">
        <f>INDEX(Method_calculation!$J$194:$L$217,Output_interface!I5961,Output_interface!H5961)</f>
        <v>0</v>
      </c>
      <c r="G5961" s="1">
        <f>VLOOKUP(A5961+1/48,Interface!$B$118:$D$483,3)</f>
        <v>5</v>
      </c>
      <c r="H5961" s="1">
        <f t="shared" si="524"/>
        <v>1</v>
      </c>
      <c r="I5961" s="1">
        <f t="shared" si="523"/>
        <v>22</v>
      </c>
    </row>
    <row r="5962" spans="1:9" x14ac:dyDescent="0.35">
      <c r="A5962" s="321">
        <f t="shared" si="521"/>
        <v>42251.916666652294</v>
      </c>
      <c r="B5962" s="303"/>
      <c r="C5962" s="303">
        <v>5927</v>
      </c>
      <c r="D5962" s="304">
        <f>INDEX(Method_calculation!$J$161:$L$184,Output_interface!I5962,Output_interface!H5962)</f>
        <v>0</v>
      </c>
      <c r="E5962" s="304">
        <f>INDEX(Method_calculation!$J$194:$L$217,Output_interface!I5962,Output_interface!H5962)</f>
        <v>0</v>
      </c>
      <c r="G5962" s="1">
        <f>VLOOKUP(A5962+1/48,Interface!$B$118:$D$483,3)</f>
        <v>5</v>
      </c>
      <c r="H5962" s="1">
        <f t="shared" si="524"/>
        <v>1</v>
      </c>
      <c r="I5962" s="1">
        <f t="shared" si="523"/>
        <v>23</v>
      </c>
    </row>
    <row r="5963" spans="1:9" x14ac:dyDescent="0.35">
      <c r="A5963" s="322">
        <f t="shared" si="521"/>
        <v>42251.958333318958</v>
      </c>
      <c r="B5963" s="306"/>
      <c r="C5963" s="306">
        <v>5928</v>
      </c>
      <c r="D5963" s="307">
        <f>INDEX(Method_calculation!$J$161:$L$184,Output_interface!I5963,Output_interface!H5963)</f>
        <v>0</v>
      </c>
      <c r="E5963" s="307">
        <f>INDEX(Method_calculation!$J$194:$L$217,Output_interface!I5963,Output_interface!H5963)</f>
        <v>0</v>
      </c>
      <c r="G5963" s="1">
        <f>VLOOKUP(A5963+1/48,Interface!$B$118:$D$483,3)</f>
        <v>5</v>
      </c>
      <c r="H5963" s="1">
        <f t="shared" si="524"/>
        <v>1</v>
      </c>
      <c r="I5963" s="1">
        <f t="shared" si="523"/>
        <v>24</v>
      </c>
    </row>
    <row r="5964" spans="1:9" x14ac:dyDescent="0.35">
      <c r="A5964" s="299">
        <f t="shared" si="521"/>
        <v>42251.999999985623</v>
      </c>
      <c r="B5964" s="300" t="str">
        <f t="shared" ref="B5964" si="526">INDEX($H$27:$H$29,H5964)</f>
        <v>Saturday</v>
      </c>
      <c r="C5964" s="300">
        <v>5929</v>
      </c>
      <c r="D5964" s="301">
        <f>INDEX(Method_calculation!$J$161:$L$184,Output_interface!I5964,Output_interface!H5964)</f>
        <v>0</v>
      </c>
      <c r="E5964" s="301">
        <f>INDEX(Method_calculation!$J$194:$L$217,Output_interface!I5964,Output_interface!H5964)</f>
        <v>0</v>
      </c>
      <c r="G5964" s="1">
        <f>VLOOKUP(A5964+1/48,Interface!$B$118:$D$483,3)</f>
        <v>6</v>
      </c>
      <c r="H5964" s="1">
        <f t="shared" si="524"/>
        <v>2</v>
      </c>
      <c r="I5964" s="1">
        <f t="shared" si="523"/>
        <v>1</v>
      </c>
    </row>
    <row r="5965" spans="1:9" x14ac:dyDescent="0.35">
      <c r="A5965" s="321">
        <f t="shared" si="521"/>
        <v>42252.041666652287</v>
      </c>
      <c r="B5965" s="303"/>
      <c r="C5965" s="303">
        <v>5930</v>
      </c>
      <c r="D5965" s="304">
        <f>INDEX(Method_calculation!$J$161:$L$184,Output_interface!I5965,Output_interface!H5965)</f>
        <v>0</v>
      </c>
      <c r="E5965" s="304">
        <f>INDEX(Method_calculation!$J$194:$L$217,Output_interface!I5965,Output_interface!H5965)</f>
        <v>0</v>
      </c>
      <c r="G5965" s="1">
        <f>VLOOKUP(A5965+1/48,Interface!$B$118:$D$483,3)</f>
        <v>6</v>
      </c>
      <c r="H5965" s="1">
        <f t="shared" si="524"/>
        <v>2</v>
      </c>
      <c r="I5965" s="1">
        <f t="shared" si="523"/>
        <v>2</v>
      </c>
    </row>
    <row r="5966" spans="1:9" x14ac:dyDescent="0.35">
      <c r="A5966" s="321">
        <f t="shared" si="521"/>
        <v>42252.083333318951</v>
      </c>
      <c r="B5966" s="303"/>
      <c r="C5966" s="303">
        <v>5931</v>
      </c>
      <c r="D5966" s="304">
        <f>INDEX(Method_calculation!$J$161:$L$184,Output_interface!I5966,Output_interface!H5966)</f>
        <v>0</v>
      </c>
      <c r="E5966" s="304">
        <f>INDEX(Method_calculation!$J$194:$L$217,Output_interface!I5966,Output_interface!H5966)</f>
        <v>0</v>
      </c>
      <c r="G5966" s="1">
        <f>VLOOKUP(A5966+1/48,Interface!$B$118:$D$483,3)</f>
        <v>6</v>
      </c>
      <c r="H5966" s="1">
        <f t="shared" si="524"/>
        <v>2</v>
      </c>
      <c r="I5966" s="1">
        <f t="shared" si="523"/>
        <v>3</v>
      </c>
    </row>
    <row r="5967" spans="1:9" x14ac:dyDescent="0.35">
      <c r="A5967" s="321">
        <f t="shared" si="521"/>
        <v>42252.124999985615</v>
      </c>
      <c r="B5967" s="303"/>
      <c r="C5967" s="303">
        <v>5932</v>
      </c>
      <c r="D5967" s="304">
        <f>INDEX(Method_calculation!$J$161:$L$184,Output_interface!I5967,Output_interface!H5967)</f>
        <v>0</v>
      </c>
      <c r="E5967" s="304">
        <f>INDEX(Method_calculation!$J$194:$L$217,Output_interface!I5967,Output_interface!H5967)</f>
        <v>0</v>
      </c>
      <c r="G5967" s="1">
        <f>VLOOKUP(A5967+1/48,Interface!$B$118:$D$483,3)</f>
        <v>6</v>
      </c>
      <c r="H5967" s="1">
        <f t="shared" si="524"/>
        <v>2</v>
      </c>
      <c r="I5967" s="1">
        <f t="shared" si="523"/>
        <v>4</v>
      </c>
    </row>
    <row r="5968" spans="1:9" x14ac:dyDescent="0.35">
      <c r="A5968" s="321">
        <f t="shared" ref="A5968:A6031" si="527">+A5967+1/24</f>
        <v>42252.16666665228</v>
      </c>
      <c r="B5968" s="303"/>
      <c r="C5968" s="303">
        <v>5933</v>
      </c>
      <c r="D5968" s="304">
        <f>INDEX(Method_calculation!$J$161:$L$184,Output_interface!I5968,Output_interface!H5968)</f>
        <v>0</v>
      </c>
      <c r="E5968" s="304">
        <f>INDEX(Method_calculation!$J$194:$L$217,Output_interface!I5968,Output_interface!H5968)</f>
        <v>0</v>
      </c>
      <c r="G5968" s="1">
        <f>VLOOKUP(A5968+1/48,Interface!$B$118:$D$483,3)</f>
        <v>6</v>
      </c>
      <c r="H5968" s="1">
        <f t="shared" si="524"/>
        <v>2</v>
      </c>
      <c r="I5968" s="1">
        <f t="shared" si="523"/>
        <v>5</v>
      </c>
    </row>
    <row r="5969" spans="1:9" x14ac:dyDescent="0.35">
      <c r="A5969" s="321">
        <f t="shared" si="527"/>
        <v>42252.208333318944</v>
      </c>
      <c r="B5969" s="303"/>
      <c r="C5969" s="303">
        <v>5934</v>
      </c>
      <c r="D5969" s="304">
        <f>INDEX(Method_calculation!$J$161:$L$184,Output_interface!I5969,Output_interface!H5969)</f>
        <v>0</v>
      </c>
      <c r="E5969" s="304">
        <f>INDEX(Method_calculation!$J$194:$L$217,Output_interface!I5969,Output_interface!H5969)</f>
        <v>0</v>
      </c>
      <c r="G5969" s="1">
        <f>VLOOKUP(A5969+1/48,Interface!$B$118:$D$483,3)</f>
        <v>6</v>
      </c>
      <c r="H5969" s="1">
        <f t="shared" si="524"/>
        <v>2</v>
      </c>
      <c r="I5969" s="1">
        <f t="shared" si="523"/>
        <v>6</v>
      </c>
    </row>
    <row r="5970" spans="1:9" x14ac:dyDescent="0.35">
      <c r="A5970" s="321">
        <f t="shared" si="527"/>
        <v>42252.249999985608</v>
      </c>
      <c r="B5970" s="303"/>
      <c r="C5970" s="303">
        <v>5935</v>
      </c>
      <c r="D5970" s="304">
        <f>INDEX(Method_calculation!$J$161:$L$184,Output_interface!I5970,Output_interface!H5970)</f>
        <v>0</v>
      </c>
      <c r="E5970" s="304">
        <f>INDEX(Method_calculation!$J$194:$L$217,Output_interface!I5970,Output_interface!H5970)</f>
        <v>0</v>
      </c>
      <c r="G5970" s="1">
        <f>VLOOKUP(A5970+1/48,Interface!$B$118:$D$483,3)</f>
        <v>6</v>
      </c>
      <c r="H5970" s="1">
        <f t="shared" si="524"/>
        <v>2</v>
      </c>
      <c r="I5970" s="1">
        <f t="shared" si="523"/>
        <v>7</v>
      </c>
    </row>
    <row r="5971" spans="1:9" x14ac:dyDescent="0.35">
      <c r="A5971" s="321">
        <f t="shared" si="527"/>
        <v>42252.291666652272</v>
      </c>
      <c r="B5971" s="303"/>
      <c r="C5971" s="303">
        <v>5936</v>
      </c>
      <c r="D5971" s="304">
        <f>INDEX(Method_calculation!$J$161:$L$184,Output_interface!I5971,Output_interface!H5971)</f>
        <v>0</v>
      </c>
      <c r="E5971" s="304">
        <f>INDEX(Method_calculation!$J$194:$L$217,Output_interface!I5971,Output_interface!H5971)</f>
        <v>0</v>
      </c>
      <c r="G5971" s="1">
        <f>VLOOKUP(A5971+1/48,Interface!$B$118:$D$483,3)</f>
        <v>6</v>
      </c>
      <c r="H5971" s="1">
        <f t="shared" si="524"/>
        <v>2</v>
      </c>
      <c r="I5971" s="1">
        <f t="shared" si="523"/>
        <v>8</v>
      </c>
    </row>
    <row r="5972" spans="1:9" x14ac:dyDescent="0.35">
      <c r="A5972" s="321">
        <f t="shared" si="527"/>
        <v>42252.333333318937</v>
      </c>
      <c r="B5972" s="303"/>
      <c r="C5972" s="303">
        <v>5937</v>
      </c>
      <c r="D5972" s="304">
        <f>INDEX(Method_calculation!$J$161:$L$184,Output_interface!I5972,Output_interface!H5972)</f>
        <v>0</v>
      </c>
      <c r="E5972" s="304">
        <f>INDEX(Method_calculation!$J$194:$L$217,Output_interface!I5972,Output_interface!H5972)</f>
        <v>0</v>
      </c>
      <c r="G5972" s="1">
        <f>VLOOKUP(A5972+1/48,Interface!$B$118:$D$483,3)</f>
        <v>6</v>
      </c>
      <c r="H5972" s="1">
        <f t="shared" si="524"/>
        <v>2</v>
      </c>
      <c r="I5972" s="1">
        <f t="shared" si="523"/>
        <v>9</v>
      </c>
    </row>
    <row r="5973" spans="1:9" x14ac:dyDescent="0.35">
      <c r="A5973" s="321">
        <f t="shared" si="527"/>
        <v>42252.374999985601</v>
      </c>
      <c r="B5973" s="303"/>
      <c r="C5973" s="303">
        <v>5938</v>
      </c>
      <c r="D5973" s="304">
        <f>INDEX(Method_calculation!$J$161:$L$184,Output_interface!I5973,Output_interface!H5973)</f>
        <v>0</v>
      </c>
      <c r="E5973" s="304">
        <f>INDEX(Method_calculation!$J$194:$L$217,Output_interface!I5973,Output_interface!H5973)</f>
        <v>0</v>
      </c>
      <c r="G5973" s="1">
        <f>VLOOKUP(A5973+1/48,Interface!$B$118:$D$483,3)</f>
        <v>6</v>
      </c>
      <c r="H5973" s="1">
        <f t="shared" si="524"/>
        <v>2</v>
      </c>
      <c r="I5973" s="1">
        <f t="shared" si="523"/>
        <v>10</v>
      </c>
    </row>
    <row r="5974" spans="1:9" x14ac:dyDescent="0.35">
      <c r="A5974" s="321">
        <f t="shared" si="527"/>
        <v>42252.416666652265</v>
      </c>
      <c r="B5974" s="303"/>
      <c r="C5974" s="303">
        <v>5939</v>
      </c>
      <c r="D5974" s="304">
        <f>INDEX(Method_calculation!$J$161:$L$184,Output_interface!I5974,Output_interface!H5974)</f>
        <v>0</v>
      </c>
      <c r="E5974" s="304">
        <f>INDEX(Method_calculation!$J$194:$L$217,Output_interface!I5974,Output_interface!H5974)</f>
        <v>0</v>
      </c>
      <c r="G5974" s="1">
        <f>VLOOKUP(A5974+1/48,Interface!$B$118:$D$483,3)</f>
        <v>6</v>
      </c>
      <c r="H5974" s="1">
        <f t="shared" si="524"/>
        <v>2</v>
      </c>
      <c r="I5974" s="1">
        <f t="shared" si="523"/>
        <v>11</v>
      </c>
    </row>
    <row r="5975" spans="1:9" x14ac:dyDescent="0.35">
      <c r="A5975" s="321">
        <f t="shared" si="527"/>
        <v>42252.458333318929</v>
      </c>
      <c r="B5975" s="303"/>
      <c r="C5975" s="303">
        <v>5940</v>
      </c>
      <c r="D5975" s="304">
        <f>INDEX(Method_calculation!$J$161:$L$184,Output_interface!I5975,Output_interface!H5975)</f>
        <v>0</v>
      </c>
      <c r="E5975" s="304">
        <f>INDEX(Method_calculation!$J$194:$L$217,Output_interface!I5975,Output_interface!H5975)</f>
        <v>0</v>
      </c>
      <c r="G5975" s="1">
        <f>VLOOKUP(A5975+1/48,Interface!$B$118:$D$483,3)</f>
        <v>6</v>
      </c>
      <c r="H5975" s="1">
        <f t="shared" si="524"/>
        <v>2</v>
      </c>
      <c r="I5975" s="1">
        <f t="shared" si="523"/>
        <v>12</v>
      </c>
    </row>
    <row r="5976" spans="1:9" x14ac:dyDescent="0.35">
      <c r="A5976" s="321">
        <f t="shared" si="527"/>
        <v>42252.499999985594</v>
      </c>
      <c r="B5976" s="303"/>
      <c r="C5976" s="303">
        <v>5941</v>
      </c>
      <c r="D5976" s="304">
        <f>INDEX(Method_calculation!$J$161:$L$184,Output_interface!I5976,Output_interface!H5976)</f>
        <v>0</v>
      </c>
      <c r="E5976" s="304">
        <f>INDEX(Method_calculation!$J$194:$L$217,Output_interface!I5976,Output_interface!H5976)</f>
        <v>0</v>
      </c>
      <c r="G5976" s="1">
        <f>VLOOKUP(A5976+1/48,Interface!$B$118:$D$483,3)</f>
        <v>6</v>
      </c>
      <c r="H5976" s="1">
        <f t="shared" si="524"/>
        <v>2</v>
      </c>
      <c r="I5976" s="1">
        <f t="shared" si="523"/>
        <v>13</v>
      </c>
    </row>
    <row r="5977" spans="1:9" x14ac:dyDescent="0.35">
      <c r="A5977" s="321">
        <f t="shared" si="527"/>
        <v>42252.541666652258</v>
      </c>
      <c r="B5977" s="303"/>
      <c r="C5977" s="303">
        <v>5942</v>
      </c>
      <c r="D5977" s="304">
        <f>INDEX(Method_calculation!$J$161:$L$184,Output_interface!I5977,Output_interface!H5977)</f>
        <v>0</v>
      </c>
      <c r="E5977" s="304">
        <f>INDEX(Method_calculation!$J$194:$L$217,Output_interface!I5977,Output_interface!H5977)</f>
        <v>0</v>
      </c>
      <c r="G5977" s="1">
        <f>VLOOKUP(A5977+1/48,Interface!$B$118:$D$483,3)</f>
        <v>6</v>
      </c>
      <c r="H5977" s="1">
        <f t="shared" si="524"/>
        <v>2</v>
      </c>
      <c r="I5977" s="1">
        <f t="shared" si="523"/>
        <v>14</v>
      </c>
    </row>
    <row r="5978" spans="1:9" x14ac:dyDescent="0.35">
      <c r="A5978" s="321">
        <f t="shared" si="527"/>
        <v>42252.583333318922</v>
      </c>
      <c r="B5978" s="303"/>
      <c r="C5978" s="303">
        <v>5943</v>
      </c>
      <c r="D5978" s="304">
        <f>INDEX(Method_calculation!$J$161:$L$184,Output_interface!I5978,Output_interface!H5978)</f>
        <v>0</v>
      </c>
      <c r="E5978" s="304">
        <f>INDEX(Method_calculation!$J$194:$L$217,Output_interface!I5978,Output_interface!H5978)</f>
        <v>0</v>
      </c>
      <c r="G5978" s="1">
        <f>VLOOKUP(A5978+1/48,Interface!$B$118:$D$483,3)</f>
        <v>6</v>
      </c>
      <c r="H5978" s="1">
        <f t="shared" si="524"/>
        <v>2</v>
      </c>
      <c r="I5978" s="1">
        <f t="shared" si="523"/>
        <v>15</v>
      </c>
    </row>
    <row r="5979" spans="1:9" x14ac:dyDescent="0.35">
      <c r="A5979" s="321">
        <f t="shared" si="527"/>
        <v>42252.624999985586</v>
      </c>
      <c r="B5979" s="303"/>
      <c r="C5979" s="303">
        <v>5944</v>
      </c>
      <c r="D5979" s="304">
        <f>INDEX(Method_calculation!$J$161:$L$184,Output_interface!I5979,Output_interface!H5979)</f>
        <v>0</v>
      </c>
      <c r="E5979" s="304">
        <f>INDEX(Method_calculation!$J$194:$L$217,Output_interface!I5979,Output_interface!H5979)</f>
        <v>0</v>
      </c>
      <c r="G5979" s="1">
        <f>VLOOKUP(A5979+1/48,Interface!$B$118:$D$483,3)</f>
        <v>6</v>
      </c>
      <c r="H5979" s="1">
        <f t="shared" si="524"/>
        <v>2</v>
      </c>
      <c r="I5979" s="1">
        <f t="shared" si="523"/>
        <v>16</v>
      </c>
    </row>
    <row r="5980" spans="1:9" x14ac:dyDescent="0.35">
      <c r="A5980" s="321">
        <f t="shared" si="527"/>
        <v>42252.666666652251</v>
      </c>
      <c r="B5980" s="303"/>
      <c r="C5980" s="303">
        <v>5945</v>
      </c>
      <c r="D5980" s="304">
        <f>INDEX(Method_calculation!$J$161:$L$184,Output_interface!I5980,Output_interface!H5980)</f>
        <v>0</v>
      </c>
      <c r="E5980" s="304">
        <f>INDEX(Method_calculation!$J$194:$L$217,Output_interface!I5980,Output_interface!H5980)</f>
        <v>0</v>
      </c>
      <c r="G5980" s="1">
        <f>VLOOKUP(A5980+1/48,Interface!$B$118:$D$483,3)</f>
        <v>6</v>
      </c>
      <c r="H5980" s="1">
        <f t="shared" si="524"/>
        <v>2</v>
      </c>
      <c r="I5980" s="1">
        <f t="shared" si="523"/>
        <v>17</v>
      </c>
    </row>
    <row r="5981" spans="1:9" x14ac:dyDescent="0.35">
      <c r="A5981" s="321">
        <f t="shared" si="527"/>
        <v>42252.708333318915</v>
      </c>
      <c r="B5981" s="303"/>
      <c r="C5981" s="303">
        <v>5946</v>
      </c>
      <c r="D5981" s="304">
        <f>INDEX(Method_calculation!$J$161:$L$184,Output_interface!I5981,Output_interface!H5981)</f>
        <v>0</v>
      </c>
      <c r="E5981" s="304">
        <f>INDEX(Method_calculation!$J$194:$L$217,Output_interface!I5981,Output_interface!H5981)</f>
        <v>0</v>
      </c>
      <c r="G5981" s="1">
        <f>VLOOKUP(A5981+1/48,Interface!$B$118:$D$483,3)</f>
        <v>6</v>
      </c>
      <c r="H5981" s="1">
        <f t="shared" si="524"/>
        <v>2</v>
      </c>
      <c r="I5981" s="1">
        <f t="shared" si="523"/>
        <v>18</v>
      </c>
    </row>
    <row r="5982" spans="1:9" x14ac:dyDescent="0.35">
      <c r="A5982" s="321">
        <f t="shared" si="527"/>
        <v>42252.749999985579</v>
      </c>
      <c r="B5982" s="303"/>
      <c r="C5982" s="303">
        <v>5947</v>
      </c>
      <c r="D5982" s="304">
        <f>INDEX(Method_calculation!$J$161:$L$184,Output_interface!I5982,Output_interface!H5982)</f>
        <v>0</v>
      </c>
      <c r="E5982" s="304">
        <f>INDEX(Method_calculation!$J$194:$L$217,Output_interface!I5982,Output_interface!H5982)</f>
        <v>0</v>
      </c>
      <c r="G5982" s="1">
        <f>VLOOKUP(A5982+1/48,Interface!$B$118:$D$483,3)</f>
        <v>6</v>
      </c>
      <c r="H5982" s="1">
        <f t="shared" si="524"/>
        <v>2</v>
      </c>
      <c r="I5982" s="1">
        <f t="shared" si="523"/>
        <v>19</v>
      </c>
    </row>
    <row r="5983" spans="1:9" x14ac:dyDescent="0.35">
      <c r="A5983" s="321">
        <f t="shared" si="527"/>
        <v>42252.791666652243</v>
      </c>
      <c r="B5983" s="303"/>
      <c r="C5983" s="303">
        <v>5948</v>
      </c>
      <c r="D5983" s="304">
        <f>INDEX(Method_calculation!$J$161:$L$184,Output_interface!I5983,Output_interface!H5983)</f>
        <v>0</v>
      </c>
      <c r="E5983" s="304">
        <f>INDEX(Method_calculation!$J$194:$L$217,Output_interface!I5983,Output_interface!H5983)</f>
        <v>0</v>
      </c>
      <c r="G5983" s="1">
        <f>VLOOKUP(A5983+1/48,Interface!$B$118:$D$483,3)</f>
        <v>6</v>
      </c>
      <c r="H5983" s="1">
        <f t="shared" si="524"/>
        <v>2</v>
      </c>
      <c r="I5983" s="1">
        <f t="shared" si="523"/>
        <v>20</v>
      </c>
    </row>
    <row r="5984" spans="1:9" x14ac:dyDescent="0.35">
      <c r="A5984" s="321">
        <f t="shared" si="527"/>
        <v>42252.833333318908</v>
      </c>
      <c r="B5984" s="303"/>
      <c r="C5984" s="303">
        <v>5949</v>
      </c>
      <c r="D5984" s="304">
        <f>INDEX(Method_calculation!$J$161:$L$184,Output_interface!I5984,Output_interface!H5984)</f>
        <v>0</v>
      </c>
      <c r="E5984" s="304">
        <f>INDEX(Method_calculation!$J$194:$L$217,Output_interface!I5984,Output_interface!H5984)</f>
        <v>0</v>
      </c>
      <c r="G5984" s="1">
        <f>VLOOKUP(A5984+1/48,Interface!$B$118:$D$483,3)</f>
        <v>6</v>
      </c>
      <c r="H5984" s="1">
        <f t="shared" si="524"/>
        <v>2</v>
      </c>
      <c r="I5984" s="1">
        <f t="shared" si="523"/>
        <v>21</v>
      </c>
    </row>
    <row r="5985" spans="1:9" x14ac:dyDescent="0.35">
      <c r="A5985" s="321">
        <f t="shared" si="527"/>
        <v>42252.874999985572</v>
      </c>
      <c r="B5985" s="303"/>
      <c r="C5985" s="303">
        <v>5950</v>
      </c>
      <c r="D5985" s="304">
        <f>INDEX(Method_calculation!$J$161:$L$184,Output_interface!I5985,Output_interface!H5985)</f>
        <v>0</v>
      </c>
      <c r="E5985" s="304">
        <f>INDEX(Method_calculation!$J$194:$L$217,Output_interface!I5985,Output_interface!H5985)</f>
        <v>0</v>
      </c>
      <c r="G5985" s="1">
        <f>VLOOKUP(A5985+1/48,Interface!$B$118:$D$483,3)</f>
        <v>6</v>
      </c>
      <c r="H5985" s="1">
        <f t="shared" si="524"/>
        <v>2</v>
      </c>
      <c r="I5985" s="1">
        <f t="shared" si="523"/>
        <v>22</v>
      </c>
    </row>
    <row r="5986" spans="1:9" x14ac:dyDescent="0.35">
      <c r="A5986" s="321">
        <f t="shared" si="527"/>
        <v>42252.916666652236</v>
      </c>
      <c r="B5986" s="303"/>
      <c r="C5986" s="303">
        <v>5951</v>
      </c>
      <c r="D5986" s="304">
        <f>INDEX(Method_calculation!$J$161:$L$184,Output_interface!I5986,Output_interface!H5986)</f>
        <v>0</v>
      </c>
      <c r="E5986" s="304">
        <f>INDEX(Method_calculation!$J$194:$L$217,Output_interface!I5986,Output_interface!H5986)</f>
        <v>0</v>
      </c>
      <c r="G5986" s="1">
        <f>VLOOKUP(A5986+1/48,Interface!$B$118:$D$483,3)</f>
        <v>6</v>
      </c>
      <c r="H5986" s="1">
        <f t="shared" si="524"/>
        <v>2</v>
      </c>
      <c r="I5986" s="1">
        <f t="shared" si="523"/>
        <v>23</v>
      </c>
    </row>
    <row r="5987" spans="1:9" x14ac:dyDescent="0.35">
      <c r="A5987" s="322">
        <f t="shared" si="527"/>
        <v>42252.9583333189</v>
      </c>
      <c r="B5987" s="306"/>
      <c r="C5987" s="306">
        <v>5952</v>
      </c>
      <c r="D5987" s="307">
        <f>INDEX(Method_calculation!$J$161:$L$184,Output_interface!I5987,Output_interface!H5987)</f>
        <v>0</v>
      </c>
      <c r="E5987" s="307">
        <f>INDEX(Method_calculation!$J$194:$L$217,Output_interface!I5987,Output_interface!H5987)</f>
        <v>0</v>
      </c>
      <c r="G5987" s="1">
        <f>VLOOKUP(A5987+1/48,Interface!$B$118:$D$483,3)</f>
        <v>6</v>
      </c>
      <c r="H5987" s="1">
        <f t="shared" si="524"/>
        <v>2</v>
      </c>
      <c r="I5987" s="1">
        <f t="shared" si="523"/>
        <v>24</v>
      </c>
    </row>
    <row r="5988" spans="1:9" x14ac:dyDescent="0.35">
      <c r="A5988" s="299">
        <f t="shared" si="527"/>
        <v>42252.999999985565</v>
      </c>
      <c r="B5988" s="300" t="str">
        <f t="shared" ref="B5988" si="528">INDEX($H$27:$H$29,H5988)</f>
        <v>Holiday</v>
      </c>
      <c r="C5988" s="300">
        <v>5953</v>
      </c>
      <c r="D5988" s="301">
        <f>INDEX(Method_calculation!$J$161:$L$184,Output_interface!I5988,Output_interface!H5988)</f>
        <v>0</v>
      </c>
      <c r="E5988" s="301">
        <f>INDEX(Method_calculation!$J$194:$L$217,Output_interface!I5988,Output_interface!H5988)</f>
        <v>0</v>
      </c>
      <c r="G5988" s="1">
        <f>VLOOKUP(A5988+1/48,Interface!$B$118:$D$483,3)</f>
        <v>7</v>
      </c>
      <c r="H5988" s="1">
        <f t="shared" si="524"/>
        <v>3</v>
      </c>
      <c r="I5988" s="1">
        <f t="shared" ref="I5988:I6051" si="529">MOD(C5988-1,24)+1</f>
        <v>1</v>
      </c>
    </row>
    <row r="5989" spans="1:9" x14ac:dyDescent="0.35">
      <c r="A5989" s="321">
        <f t="shared" si="527"/>
        <v>42253.041666652229</v>
      </c>
      <c r="B5989" s="303"/>
      <c r="C5989" s="303">
        <v>5954</v>
      </c>
      <c r="D5989" s="304">
        <f>INDEX(Method_calculation!$J$161:$L$184,Output_interface!I5989,Output_interface!H5989)</f>
        <v>0</v>
      </c>
      <c r="E5989" s="304">
        <f>INDEX(Method_calculation!$J$194:$L$217,Output_interface!I5989,Output_interface!H5989)</f>
        <v>0</v>
      </c>
      <c r="G5989" s="1">
        <f>VLOOKUP(A5989+1/48,Interface!$B$118:$D$483,3)</f>
        <v>7</v>
      </c>
      <c r="H5989" s="1">
        <f t="shared" ref="H5989:H6052" si="530">IF(G5989=7,3,IF(G5989=6,2,1))</f>
        <v>3</v>
      </c>
      <c r="I5989" s="1">
        <f t="shared" si="529"/>
        <v>2</v>
      </c>
    </row>
    <row r="5990" spans="1:9" x14ac:dyDescent="0.35">
      <c r="A5990" s="321">
        <f t="shared" si="527"/>
        <v>42253.083333318893</v>
      </c>
      <c r="B5990" s="303"/>
      <c r="C5990" s="303">
        <v>5955</v>
      </c>
      <c r="D5990" s="304">
        <f>INDEX(Method_calculation!$J$161:$L$184,Output_interface!I5990,Output_interface!H5990)</f>
        <v>0</v>
      </c>
      <c r="E5990" s="304">
        <f>INDEX(Method_calculation!$J$194:$L$217,Output_interface!I5990,Output_interface!H5990)</f>
        <v>0</v>
      </c>
      <c r="G5990" s="1">
        <f>VLOOKUP(A5990+1/48,Interface!$B$118:$D$483,3)</f>
        <v>7</v>
      </c>
      <c r="H5990" s="1">
        <f t="shared" si="530"/>
        <v>3</v>
      </c>
      <c r="I5990" s="1">
        <f t="shared" si="529"/>
        <v>3</v>
      </c>
    </row>
    <row r="5991" spans="1:9" x14ac:dyDescent="0.35">
      <c r="A5991" s="321">
        <f t="shared" si="527"/>
        <v>42253.124999985557</v>
      </c>
      <c r="B5991" s="303"/>
      <c r="C5991" s="303">
        <v>5956</v>
      </c>
      <c r="D5991" s="304">
        <f>INDEX(Method_calculation!$J$161:$L$184,Output_interface!I5991,Output_interface!H5991)</f>
        <v>0</v>
      </c>
      <c r="E5991" s="304">
        <f>INDEX(Method_calculation!$J$194:$L$217,Output_interface!I5991,Output_interface!H5991)</f>
        <v>0</v>
      </c>
      <c r="G5991" s="1">
        <f>VLOOKUP(A5991+1/48,Interface!$B$118:$D$483,3)</f>
        <v>7</v>
      </c>
      <c r="H5991" s="1">
        <f t="shared" si="530"/>
        <v>3</v>
      </c>
      <c r="I5991" s="1">
        <f t="shared" si="529"/>
        <v>4</v>
      </c>
    </row>
    <row r="5992" spans="1:9" x14ac:dyDescent="0.35">
      <c r="A5992" s="321">
        <f t="shared" si="527"/>
        <v>42253.166666652221</v>
      </c>
      <c r="B5992" s="303"/>
      <c r="C5992" s="303">
        <v>5957</v>
      </c>
      <c r="D5992" s="304">
        <f>INDEX(Method_calculation!$J$161:$L$184,Output_interface!I5992,Output_interface!H5992)</f>
        <v>0</v>
      </c>
      <c r="E5992" s="304">
        <f>INDEX(Method_calculation!$J$194:$L$217,Output_interface!I5992,Output_interface!H5992)</f>
        <v>0</v>
      </c>
      <c r="G5992" s="1">
        <f>VLOOKUP(A5992+1/48,Interface!$B$118:$D$483,3)</f>
        <v>7</v>
      </c>
      <c r="H5992" s="1">
        <f t="shared" si="530"/>
        <v>3</v>
      </c>
      <c r="I5992" s="1">
        <f t="shared" si="529"/>
        <v>5</v>
      </c>
    </row>
    <row r="5993" spans="1:9" x14ac:dyDescent="0.35">
      <c r="A5993" s="321">
        <f t="shared" si="527"/>
        <v>42253.208333318886</v>
      </c>
      <c r="B5993" s="303"/>
      <c r="C5993" s="303">
        <v>5958</v>
      </c>
      <c r="D5993" s="304">
        <f>INDEX(Method_calculation!$J$161:$L$184,Output_interface!I5993,Output_interface!H5993)</f>
        <v>0</v>
      </c>
      <c r="E5993" s="304">
        <f>INDEX(Method_calculation!$J$194:$L$217,Output_interface!I5993,Output_interface!H5993)</f>
        <v>0</v>
      </c>
      <c r="G5993" s="1">
        <f>VLOOKUP(A5993+1/48,Interface!$B$118:$D$483,3)</f>
        <v>7</v>
      </c>
      <c r="H5993" s="1">
        <f t="shared" si="530"/>
        <v>3</v>
      </c>
      <c r="I5993" s="1">
        <f t="shared" si="529"/>
        <v>6</v>
      </c>
    </row>
    <row r="5994" spans="1:9" x14ac:dyDescent="0.35">
      <c r="A5994" s="321">
        <f t="shared" si="527"/>
        <v>42253.24999998555</v>
      </c>
      <c r="B5994" s="303"/>
      <c r="C5994" s="303">
        <v>5959</v>
      </c>
      <c r="D5994" s="304">
        <f>INDEX(Method_calculation!$J$161:$L$184,Output_interface!I5994,Output_interface!H5994)</f>
        <v>0</v>
      </c>
      <c r="E5994" s="304">
        <f>INDEX(Method_calculation!$J$194:$L$217,Output_interface!I5994,Output_interface!H5994)</f>
        <v>0</v>
      </c>
      <c r="G5994" s="1">
        <f>VLOOKUP(A5994+1/48,Interface!$B$118:$D$483,3)</f>
        <v>7</v>
      </c>
      <c r="H5994" s="1">
        <f t="shared" si="530"/>
        <v>3</v>
      </c>
      <c r="I5994" s="1">
        <f t="shared" si="529"/>
        <v>7</v>
      </c>
    </row>
    <row r="5995" spans="1:9" x14ac:dyDescent="0.35">
      <c r="A5995" s="321">
        <f t="shared" si="527"/>
        <v>42253.291666652214</v>
      </c>
      <c r="B5995" s="303"/>
      <c r="C5995" s="303">
        <v>5960</v>
      </c>
      <c r="D5995" s="304">
        <f>INDEX(Method_calculation!$J$161:$L$184,Output_interface!I5995,Output_interface!H5995)</f>
        <v>0</v>
      </c>
      <c r="E5995" s="304">
        <f>INDEX(Method_calculation!$J$194:$L$217,Output_interface!I5995,Output_interface!H5995)</f>
        <v>0</v>
      </c>
      <c r="G5995" s="1">
        <f>VLOOKUP(A5995+1/48,Interface!$B$118:$D$483,3)</f>
        <v>7</v>
      </c>
      <c r="H5995" s="1">
        <f t="shared" si="530"/>
        <v>3</v>
      </c>
      <c r="I5995" s="1">
        <f t="shared" si="529"/>
        <v>8</v>
      </c>
    </row>
    <row r="5996" spans="1:9" x14ac:dyDescent="0.35">
      <c r="A5996" s="321">
        <f t="shared" si="527"/>
        <v>42253.333333318878</v>
      </c>
      <c r="B5996" s="303"/>
      <c r="C5996" s="303">
        <v>5961</v>
      </c>
      <c r="D5996" s="304">
        <f>INDEX(Method_calculation!$J$161:$L$184,Output_interface!I5996,Output_interface!H5996)</f>
        <v>0</v>
      </c>
      <c r="E5996" s="304">
        <f>INDEX(Method_calculation!$J$194:$L$217,Output_interface!I5996,Output_interface!H5996)</f>
        <v>0</v>
      </c>
      <c r="G5996" s="1">
        <f>VLOOKUP(A5996+1/48,Interface!$B$118:$D$483,3)</f>
        <v>7</v>
      </c>
      <c r="H5996" s="1">
        <f t="shared" si="530"/>
        <v>3</v>
      </c>
      <c r="I5996" s="1">
        <f t="shared" si="529"/>
        <v>9</v>
      </c>
    </row>
    <row r="5997" spans="1:9" x14ac:dyDescent="0.35">
      <c r="A5997" s="321">
        <f t="shared" si="527"/>
        <v>42253.374999985543</v>
      </c>
      <c r="B5997" s="303"/>
      <c r="C5997" s="303">
        <v>5962</v>
      </c>
      <c r="D5997" s="304">
        <f>INDEX(Method_calculation!$J$161:$L$184,Output_interface!I5997,Output_interface!H5997)</f>
        <v>0</v>
      </c>
      <c r="E5997" s="304">
        <f>INDEX(Method_calculation!$J$194:$L$217,Output_interface!I5997,Output_interface!H5997)</f>
        <v>0</v>
      </c>
      <c r="G5997" s="1">
        <f>VLOOKUP(A5997+1/48,Interface!$B$118:$D$483,3)</f>
        <v>7</v>
      </c>
      <c r="H5997" s="1">
        <f t="shared" si="530"/>
        <v>3</v>
      </c>
      <c r="I5997" s="1">
        <f t="shared" si="529"/>
        <v>10</v>
      </c>
    </row>
    <row r="5998" spans="1:9" x14ac:dyDescent="0.35">
      <c r="A5998" s="321">
        <f t="shared" si="527"/>
        <v>42253.416666652207</v>
      </c>
      <c r="B5998" s="303"/>
      <c r="C5998" s="303">
        <v>5963</v>
      </c>
      <c r="D5998" s="304">
        <f>INDEX(Method_calculation!$J$161:$L$184,Output_interface!I5998,Output_interface!H5998)</f>
        <v>0</v>
      </c>
      <c r="E5998" s="304">
        <f>INDEX(Method_calculation!$J$194:$L$217,Output_interface!I5998,Output_interface!H5998)</f>
        <v>0</v>
      </c>
      <c r="G5998" s="1">
        <f>VLOOKUP(A5998+1/48,Interface!$B$118:$D$483,3)</f>
        <v>7</v>
      </c>
      <c r="H5998" s="1">
        <f t="shared" si="530"/>
        <v>3</v>
      </c>
      <c r="I5998" s="1">
        <f t="shared" si="529"/>
        <v>11</v>
      </c>
    </row>
    <row r="5999" spans="1:9" x14ac:dyDescent="0.35">
      <c r="A5999" s="321">
        <f t="shared" si="527"/>
        <v>42253.458333318871</v>
      </c>
      <c r="B5999" s="303"/>
      <c r="C5999" s="303">
        <v>5964</v>
      </c>
      <c r="D5999" s="304">
        <f>INDEX(Method_calculation!$J$161:$L$184,Output_interface!I5999,Output_interface!H5999)</f>
        <v>0</v>
      </c>
      <c r="E5999" s="304">
        <f>INDEX(Method_calculation!$J$194:$L$217,Output_interface!I5999,Output_interface!H5999)</f>
        <v>0</v>
      </c>
      <c r="G5999" s="1">
        <f>VLOOKUP(A5999+1/48,Interface!$B$118:$D$483,3)</f>
        <v>7</v>
      </c>
      <c r="H5999" s="1">
        <f t="shared" si="530"/>
        <v>3</v>
      </c>
      <c r="I5999" s="1">
        <f t="shared" si="529"/>
        <v>12</v>
      </c>
    </row>
    <row r="6000" spans="1:9" x14ac:dyDescent="0.35">
      <c r="A6000" s="321">
        <f t="shared" si="527"/>
        <v>42253.499999985535</v>
      </c>
      <c r="B6000" s="303"/>
      <c r="C6000" s="303">
        <v>5965</v>
      </c>
      <c r="D6000" s="304">
        <f>INDEX(Method_calculation!$J$161:$L$184,Output_interface!I6000,Output_interface!H6000)</f>
        <v>0</v>
      </c>
      <c r="E6000" s="304">
        <f>INDEX(Method_calculation!$J$194:$L$217,Output_interface!I6000,Output_interface!H6000)</f>
        <v>0</v>
      </c>
      <c r="G6000" s="1">
        <f>VLOOKUP(A6000+1/48,Interface!$B$118:$D$483,3)</f>
        <v>7</v>
      </c>
      <c r="H6000" s="1">
        <f t="shared" si="530"/>
        <v>3</v>
      </c>
      <c r="I6000" s="1">
        <f t="shared" si="529"/>
        <v>13</v>
      </c>
    </row>
    <row r="6001" spans="1:9" x14ac:dyDescent="0.35">
      <c r="A6001" s="321">
        <f t="shared" si="527"/>
        <v>42253.5416666522</v>
      </c>
      <c r="B6001" s="303"/>
      <c r="C6001" s="303">
        <v>5966</v>
      </c>
      <c r="D6001" s="304">
        <f>INDEX(Method_calculation!$J$161:$L$184,Output_interface!I6001,Output_interface!H6001)</f>
        <v>0</v>
      </c>
      <c r="E6001" s="304">
        <f>INDEX(Method_calculation!$J$194:$L$217,Output_interface!I6001,Output_interface!H6001)</f>
        <v>0</v>
      </c>
      <c r="G6001" s="1">
        <f>VLOOKUP(A6001+1/48,Interface!$B$118:$D$483,3)</f>
        <v>7</v>
      </c>
      <c r="H6001" s="1">
        <f t="shared" si="530"/>
        <v>3</v>
      </c>
      <c r="I6001" s="1">
        <f t="shared" si="529"/>
        <v>14</v>
      </c>
    </row>
    <row r="6002" spans="1:9" x14ac:dyDescent="0.35">
      <c r="A6002" s="321">
        <f t="shared" si="527"/>
        <v>42253.583333318864</v>
      </c>
      <c r="B6002" s="303"/>
      <c r="C6002" s="303">
        <v>5967</v>
      </c>
      <c r="D6002" s="304">
        <f>INDEX(Method_calculation!$J$161:$L$184,Output_interface!I6002,Output_interface!H6002)</f>
        <v>0</v>
      </c>
      <c r="E6002" s="304">
        <f>INDEX(Method_calculation!$J$194:$L$217,Output_interface!I6002,Output_interface!H6002)</f>
        <v>0</v>
      </c>
      <c r="G6002" s="1">
        <f>VLOOKUP(A6002+1/48,Interface!$B$118:$D$483,3)</f>
        <v>7</v>
      </c>
      <c r="H6002" s="1">
        <f t="shared" si="530"/>
        <v>3</v>
      </c>
      <c r="I6002" s="1">
        <f t="shared" si="529"/>
        <v>15</v>
      </c>
    </row>
    <row r="6003" spans="1:9" x14ac:dyDescent="0.35">
      <c r="A6003" s="321">
        <f t="shared" si="527"/>
        <v>42253.624999985528</v>
      </c>
      <c r="B6003" s="303"/>
      <c r="C6003" s="303">
        <v>5968</v>
      </c>
      <c r="D6003" s="304">
        <f>INDEX(Method_calculation!$J$161:$L$184,Output_interface!I6003,Output_interface!H6003)</f>
        <v>0</v>
      </c>
      <c r="E6003" s="304">
        <f>INDEX(Method_calculation!$J$194:$L$217,Output_interface!I6003,Output_interface!H6003)</f>
        <v>0</v>
      </c>
      <c r="G6003" s="1">
        <f>VLOOKUP(A6003+1/48,Interface!$B$118:$D$483,3)</f>
        <v>7</v>
      </c>
      <c r="H6003" s="1">
        <f t="shared" si="530"/>
        <v>3</v>
      </c>
      <c r="I6003" s="1">
        <f t="shared" si="529"/>
        <v>16</v>
      </c>
    </row>
    <row r="6004" spans="1:9" x14ac:dyDescent="0.35">
      <c r="A6004" s="321">
        <f t="shared" si="527"/>
        <v>42253.666666652192</v>
      </c>
      <c r="B6004" s="303"/>
      <c r="C6004" s="303">
        <v>5969</v>
      </c>
      <c r="D6004" s="304">
        <f>INDEX(Method_calculation!$J$161:$L$184,Output_interface!I6004,Output_interface!H6004)</f>
        <v>0</v>
      </c>
      <c r="E6004" s="304">
        <f>INDEX(Method_calculation!$J$194:$L$217,Output_interface!I6004,Output_interface!H6004)</f>
        <v>0</v>
      </c>
      <c r="G6004" s="1">
        <f>VLOOKUP(A6004+1/48,Interface!$B$118:$D$483,3)</f>
        <v>7</v>
      </c>
      <c r="H6004" s="1">
        <f t="shared" si="530"/>
        <v>3</v>
      </c>
      <c r="I6004" s="1">
        <f t="shared" si="529"/>
        <v>17</v>
      </c>
    </row>
    <row r="6005" spans="1:9" x14ac:dyDescent="0.35">
      <c r="A6005" s="321">
        <f t="shared" si="527"/>
        <v>42253.708333318857</v>
      </c>
      <c r="B6005" s="303"/>
      <c r="C6005" s="303">
        <v>5970</v>
      </c>
      <c r="D6005" s="304">
        <f>INDEX(Method_calculation!$J$161:$L$184,Output_interface!I6005,Output_interface!H6005)</f>
        <v>0</v>
      </c>
      <c r="E6005" s="304">
        <f>INDEX(Method_calculation!$J$194:$L$217,Output_interface!I6005,Output_interface!H6005)</f>
        <v>0</v>
      </c>
      <c r="G6005" s="1">
        <f>VLOOKUP(A6005+1/48,Interface!$B$118:$D$483,3)</f>
        <v>7</v>
      </c>
      <c r="H6005" s="1">
        <f t="shared" si="530"/>
        <v>3</v>
      </c>
      <c r="I6005" s="1">
        <f t="shared" si="529"/>
        <v>18</v>
      </c>
    </row>
    <row r="6006" spans="1:9" x14ac:dyDescent="0.35">
      <c r="A6006" s="321">
        <f t="shared" si="527"/>
        <v>42253.749999985521</v>
      </c>
      <c r="B6006" s="303"/>
      <c r="C6006" s="303">
        <v>5971</v>
      </c>
      <c r="D6006" s="304">
        <f>INDEX(Method_calculation!$J$161:$L$184,Output_interface!I6006,Output_interface!H6006)</f>
        <v>0</v>
      </c>
      <c r="E6006" s="304">
        <f>INDEX(Method_calculation!$J$194:$L$217,Output_interface!I6006,Output_interface!H6006)</f>
        <v>0</v>
      </c>
      <c r="G6006" s="1">
        <f>VLOOKUP(A6006+1/48,Interface!$B$118:$D$483,3)</f>
        <v>7</v>
      </c>
      <c r="H6006" s="1">
        <f t="shared" si="530"/>
        <v>3</v>
      </c>
      <c r="I6006" s="1">
        <f t="shared" si="529"/>
        <v>19</v>
      </c>
    </row>
    <row r="6007" spans="1:9" x14ac:dyDescent="0.35">
      <c r="A6007" s="321">
        <f t="shared" si="527"/>
        <v>42253.791666652185</v>
      </c>
      <c r="B6007" s="303"/>
      <c r="C6007" s="303">
        <v>5972</v>
      </c>
      <c r="D6007" s="304">
        <f>INDEX(Method_calculation!$J$161:$L$184,Output_interface!I6007,Output_interface!H6007)</f>
        <v>0</v>
      </c>
      <c r="E6007" s="304">
        <f>INDEX(Method_calculation!$J$194:$L$217,Output_interface!I6007,Output_interface!H6007)</f>
        <v>0</v>
      </c>
      <c r="G6007" s="1">
        <f>VLOOKUP(A6007+1/48,Interface!$B$118:$D$483,3)</f>
        <v>7</v>
      </c>
      <c r="H6007" s="1">
        <f t="shared" si="530"/>
        <v>3</v>
      </c>
      <c r="I6007" s="1">
        <f t="shared" si="529"/>
        <v>20</v>
      </c>
    </row>
    <row r="6008" spans="1:9" x14ac:dyDescent="0.35">
      <c r="A6008" s="321">
        <f t="shared" si="527"/>
        <v>42253.833333318849</v>
      </c>
      <c r="B6008" s="303"/>
      <c r="C6008" s="303">
        <v>5973</v>
      </c>
      <c r="D6008" s="304">
        <f>INDEX(Method_calculation!$J$161:$L$184,Output_interface!I6008,Output_interface!H6008)</f>
        <v>0</v>
      </c>
      <c r="E6008" s="304">
        <f>INDEX(Method_calculation!$J$194:$L$217,Output_interface!I6008,Output_interface!H6008)</f>
        <v>0</v>
      </c>
      <c r="G6008" s="1">
        <f>VLOOKUP(A6008+1/48,Interface!$B$118:$D$483,3)</f>
        <v>7</v>
      </c>
      <c r="H6008" s="1">
        <f t="shared" si="530"/>
        <v>3</v>
      </c>
      <c r="I6008" s="1">
        <f t="shared" si="529"/>
        <v>21</v>
      </c>
    </row>
    <row r="6009" spans="1:9" x14ac:dyDescent="0.35">
      <c r="A6009" s="321">
        <f t="shared" si="527"/>
        <v>42253.874999985514</v>
      </c>
      <c r="B6009" s="303"/>
      <c r="C6009" s="303">
        <v>5974</v>
      </c>
      <c r="D6009" s="304">
        <f>INDEX(Method_calculation!$J$161:$L$184,Output_interface!I6009,Output_interface!H6009)</f>
        <v>0</v>
      </c>
      <c r="E6009" s="304">
        <f>INDEX(Method_calculation!$J$194:$L$217,Output_interface!I6009,Output_interface!H6009)</f>
        <v>0</v>
      </c>
      <c r="G6009" s="1">
        <f>VLOOKUP(A6009+1/48,Interface!$B$118:$D$483,3)</f>
        <v>7</v>
      </c>
      <c r="H6009" s="1">
        <f t="shared" si="530"/>
        <v>3</v>
      </c>
      <c r="I6009" s="1">
        <f t="shared" si="529"/>
        <v>22</v>
      </c>
    </row>
    <row r="6010" spans="1:9" x14ac:dyDescent="0.35">
      <c r="A6010" s="321">
        <f t="shared" si="527"/>
        <v>42253.916666652178</v>
      </c>
      <c r="B6010" s="303"/>
      <c r="C6010" s="303">
        <v>5975</v>
      </c>
      <c r="D6010" s="304">
        <f>INDEX(Method_calculation!$J$161:$L$184,Output_interface!I6010,Output_interface!H6010)</f>
        <v>0</v>
      </c>
      <c r="E6010" s="304">
        <f>INDEX(Method_calculation!$J$194:$L$217,Output_interface!I6010,Output_interface!H6010)</f>
        <v>0</v>
      </c>
      <c r="G6010" s="1">
        <f>VLOOKUP(A6010+1/48,Interface!$B$118:$D$483,3)</f>
        <v>7</v>
      </c>
      <c r="H6010" s="1">
        <f t="shared" si="530"/>
        <v>3</v>
      </c>
      <c r="I6010" s="1">
        <f t="shared" si="529"/>
        <v>23</v>
      </c>
    </row>
    <row r="6011" spans="1:9" x14ac:dyDescent="0.35">
      <c r="A6011" s="322">
        <f t="shared" si="527"/>
        <v>42253.958333318842</v>
      </c>
      <c r="B6011" s="306"/>
      <c r="C6011" s="306">
        <v>5976</v>
      </c>
      <c r="D6011" s="307">
        <f>INDEX(Method_calculation!$J$161:$L$184,Output_interface!I6011,Output_interface!H6011)</f>
        <v>0</v>
      </c>
      <c r="E6011" s="307">
        <f>INDEX(Method_calculation!$J$194:$L$217,Output_interface!I6011,Output_interface!H6011)</f>
        <v>0</v>
      </c>
      <c r="G6011" s="1">
        <f>VLOOKUP(A6011+1/48,Interface!$B$118:$D$483,3)</f>
        <v>7</v>
      </c>
      <c r="H6011" s="1">
        <f t="shared" si="530"/>
        <v>3</v>
      </c>
      <c r="I6011" s="1">
        <f t="shared" si="529"/>
        <v>24</v>
      </c>
    </row>
    <row r="6012" spans="1:9" x14ac:dyDescent="0.35">
      <c r="A6012" s="299">
        <f t="shared" si="527"/>
        <v>42253.999999985506</v>
      </c>
      <c r="B6012" s="300" t="str">
        <f t="shared" ref="B6012" si="531">INDEX($H$27:$H$29,H6012)</f>
        <v>Workday</v>
      </c>
      <c r="C6012" s="300">
        <v>5977</v>
      </c>
      <c r="D6012" s="301">
        <f>INDEX(Method_calculation!$J$161:$L$184,Output_interface!I6012,Output_interface!H6012)</f>
        <v>0</v>
      </c>
      <c r="E6012" s="301">
        <f>INDEX(Method_calculation!$J$194:$L$217,Output_interface!I6012,Output_interface!H6012)</f>
        <v>0</v>
      </c>
      <c r="G6012" s="1">
        <f>VLOOKUP(A6012+1/48,Interface!$B$118:$D$483,3)</f>
        <v>1</v>
      </c>
      <c r="H6012" s="1">
        <f t="shared" si="530"/>
        <v>1</v>
      </c>
      <c r="I6012" s="1">
        <f t="shared" si="529"/>
        <v>1</v>
      </c>
    </row>
    <row r="6013" spans="1:9" x14ac:dyDescent="0.35">
      <c r="A6013" s="321">
        <f t="shared" si="527"/>
        <v>42254.041666652171</v>
      </c>
      <c r="B6013" s="303"/>
      <c r="C6013" s="303">
        <v>5978</v>
      </c>
      <c r="D6013" s="304">
        <f>INDEX(Method_calculation!$J$161:$L$184,Output_interface!I6013,Output_interface!H6013)</f>
        <v>0</v>
      </c>
      <c r="E6013" s="304">
        <f>INDEX(Method_calculation!$J$194:$L$217,Output_interface!I6013,Output_interface!H6013)</f>
        <v>0</v>
      </c>
      <c r="G6013" s="1">
        <f>VLOOKUP(A6013+1/48,Interface!$B$118:$D$483,3)</f>
        <v>1</v>
      </c>
      <c r="H6013" s="1">
        <f t="shared" si="530"/>
        <v>1</v>
      </c>
      <c r="I6013" s="1">
        <f t="shared" si="529"/>
        <v>2</v>
      </c>
    </row>
    <row r="6014" spans="1:9" x14ac:dyDescent="0.35">
      <c r="A6014" s="321">
        <f t="shared" si="527"/>
        <v>42254.083333318835</v>
      </c>
      <c r="B6014" s="303"/>
      <c r="C6014" s="303">
        <v>5979</v>
      </c>
      <c r="D6014" s="304">
        <f>INDEX(Method_calculation!$J$161:$L$184,Output_interface!I6014,Output_interface!H6014)</f>
        <v>0</v>
      </c>
      <c r="E6014" s="304">
        <f>INDEX(Method_calculation!$J$194:$L$217,Output_interface!I6014,Output_interface!H6014)</f>
        <v>0</v>
      </c>
      <c r="G6014" s="1">
        <f>VLOOKUP(A6014+1/48,Interface!$B$118:$D$483,3)</f>
        <v>1</v>
      </c>
      <c r="H6014" s="1">
        <f t="shared" si="530"/>
        <v>1</v>
      </c>
      <c r="I6014" s="1">
        <f t="shared" si="529"/>
        <v>3</v>
      </c>
    </row>
    <row r="6015" spans="1:9" x14ac:dyDescent="0.35">
      <c r="A6015" s="321">
        <f t="shared" si="527"/>
        <v>42254.124999985499</v>
      </c>
      <c r="B6015" s="303"/>
      <c r="C6015" s="303">
        <v>5980</v>
      </c>
      <c r="D6015" s="304">
        <f>INDEX(Method_calculation!$J$161:$L$184,Output_interface!I6015,Output_interface!H6015)</f>
        <v>0</v>
      </c>
      <c r="E6015" s="304">
        <f>INDEX(Method_calculation!$J$194:$L$217,Output_interface!I6015,Output_interface!H6015)</f>
        <v>0</v>
      </c>
      <c r="G6015" s="1">
        <f>VLOOKUP(A6015+1/48,Interface!$B$118:$D$483,3)</f>
        <v>1</v>
      </c>
      <c r="H6015" s="1">
        <f t="shared" si="530"/>
        <v>1</v>
      </c>
      <c r="I6015" s="1">
        <f t="shared" si="529"/>
        <v>4</v>
      </c>
    </row>
    <row r="6016" spans="1:9" x14ac:dyDescent="0.35">
      <c r="A6016" s="321">
        <f t="shared" si="527"/>
        <v>42254.166666652163</v>
      </c>
      <c r="B6016" s="303"/>
      <c r="C6016" s="303">
        <v>5981</v>
      </c>
      <c r="D6016" s="304">
        <f>INDEX(Method_calculation!$J$161:$L$184,Output_interface!I6016,Output_interface!H6016)</f>
        <v>0</v>
      </c>
      <c r="E6016" s="304">
        <f>INDEX(Method_calculation!$J$194:$L$217,Output_interface!I6016,Output_interface!H6016)</f>
        <v>0</v>
      </c>
      <c r="G6016" s="1">
        <f>VLOOKUP(A6016+1/48,Interface!$B$118:$D$483,3)</f>
        <v>1</v>
      </c>
      <c r="H6016" s="1">
        <f t="shared" si="530"/>
        <v>1</v>
      </c>
      <c r="I6016" s="1">
        <f t="shared" si="529"/>
        <v>5</v>
      </c>
    </row>
    <row r="6017" spans="1:9" x14ac:dyDescent="0.35">
      <c r="A6017" s="321">
        <f t="shared" si="527"/>
        <v>42254.208333318827</v>
      </c>
      <c r="B6017" s="303"/>
      <c r="C6017" s="303">
        <v>5982</v>
      </c>
      <c r="D6017" s="304">
        <f>INDEX(Method_calculation!$J$161:$L$184,Output_interface!I6017,Output_interface!H6017)</f>
        <v>0</v>
      </c>
      <c r="E6017" s="304">
        <f>INDEX(Method_calculation!$J$194:$L$217,Output_interface!I6017,Output_interface!H6017)</f>
        <v>0</v>
      </c>
      <c r="G6017" s="1">
        <f>VLOOKUP(A6017+1/48,Interface!$B$118:$D$483,3)</f>
        <v>1</v>
      </c>
      <c r="H6017" s="1">
        <f t="shared" si="530"/>
        <v>1</v>
      </c>
      <c r="I6017" s="1">
        <f t="shared" si="529"/>
        <v>6</v>
      </c>
    </row>
    <row r="6018" spans="1:9" x14ac:dyDescent="0.35">
      <c r="A6018" s="321">
        <f t="shared" si="527"/>
        <v>42254.249999985492</v>
      </c>
      <c r="B6018" s="303"/>
      <c r="C6018" s="303">
        <v>5983</v>
      </c>
      <c r="D6018" s="304">
        <f>INDEX(Method_calculation!$J$161:$L$184,Output_interface!I6018,Output_interface!H6018)</f>
        <v>0</v>
      </c>
      <c r="E6018" s="304">
        <f>INDEX(Method_calculation!$J$194:$L$217,Output_interface!I6018,Output_interface!H6018)</f>
        <v>0</v>
      </c>
      <c r="G6018" s="1">
        <f>VLOOKUP(A6018+1/48,Interface!$B$118:$D$483,3)</f>
        <v>1</v>
      </c>
      <c r="H6018" s="1">
        <f t="shared" si="530"/>
        <v>1</v>
      </c>
      <c r="I6018" s="1">
        <f t="shared" si="529"/>
        <v>7</v>
      </c>
    </row>
    <row r="6019" spans="1:9" x14ac:dyDescent="0.35">
      <c r="A6019" s="321">
        <f t="shared" si="527"/>
        <v>42254.291666652156</v>
      </c>
      <c r="B6019" s="303"/>
      <c r="C6019" s="303">
        <v>5984</v>
      </c>
      <c r="D6019" s="304">
        <f>INDEX(Method_calculation!$J$161:$L$184,Output_interface!I6019,Output_interface!H6019)</f>
        <v>0</v>
      </c>
      <c r="E6019" s="304">
        <f>INDEX(Method_calculation!$J$194:$L$217,Output_interface!I6019,Output_interface!H6019)</f>
        <v>0</v>
      </c>
      <c r="G6019" s="1">
        <f>VLOOKUP(A6019+1/48,Interface!$B$118:$D$483,3)</f>
        <v>1</v>
      </c>
      <c r="H6019" s="1">
        <f t="shared" si="530"/>
        <v>1</v>
      </c>
      <c r="I6019" s="1">
        <f t="shared" si="529"/>
        <v>8</v>
      </c>
    </row>
    <row r="6020" spans="1:9" x14ac:dyDescent="0.35">
      <c r="A6020" s="321">
        <f t="shared" si="527"/>
        <v>42254.33333331882</v>
      </c>
      <c r="B6020" s="303"/>
      <c r="C6020" s="303">
        <v>5985</v>
      </c>
      <c r="D6020" s="304">
        <f>INDEX(Method_calculation!$J$161:$L$184,Output_interface!I6020,Output_interface!H6020)</f>
        <v>0</v>
      </c>
      <c r="E6020" s="304">
        <f>INDEX(Method_calculation!$J$194:$L$217,Output_interface!I6020,Output_interface!H6020)</f>
        <v>0</v>
      </c>
      <c r="G6020" s="1">
        <f>VLOOKUP(A6020+1/48,Interface!$B$118:$D$483,3)</f>
        <v>1</v>
      </c>
      <c r="H6020" s="1">
        <f t="shared" si="530"/>
        <v>1</v>
      </c>
      <c r="I6020" s="1">
        <f t="shared" si="529"/>
        <v>9</v>
      </c>
    </row>
    <row r="6021" spans="1:9" x14ac:dyDescent="0.35">
      <c r="A6021" s="321">
        <f t="shared" si="527"/>
        <v>42254.374999985484</v>
      </c>
      <c r="B6021" s="303"/>
      <c r="C6021" s="303">
        <v>5986</v>
      </c>
      <c r="D6021" s="304">
        <f>INDEX(Method_calculation!$J$161:$L$184,Output_interface!I6021,Output_interface!H6021)</f>
        <v>0</v>
      </c>
      <c r="E6021" s="304">
        <f>INDEX(Method_calculation!$J$194:$L$217,Output_interface!I6021,Output_interface!H6021)</f>
        <v>0</v>
      </c>
      <c r="G6021" s="1">
        <f>VLOOKUP(A6021+1/48,Interface!$B$118:$D$483,3)</f>
        <v>1</v>
      </c>
      <c r="H6021" s="1">
        <f t="shared" si="530"/>
        <v>1</v>
      </c>
      <c r="I6021" s="1">
        <f t="shared" si="529"/>
        <v>10</v>
      </c>
    </row>
    <row r="6022" spans="1:9" x14ac:dyDescent="0.35">
      <c r="A6022" s="321">
        <f t="shared" si="527"/>
        <v>42254.416666652149</v>
      </c>
      <c r="B6022" s="303"/>
      <c r="C6022" s="303">
        <v>5987</v>
      </c>
      <c r="D6022" s="304">
        <f>INDEX(Method_calculation!$J$161:$L$184,Output_interface!I6022,Output_interface!H6022)</f>
        <v>0</v>
      </c>
      <c r="E6022" s="304">
        <f>INDEX(Method_calculation!$J$194:$L$217,Output_interface!I6022,Output_interface!H6022)</f>
        <v>0</v>
      </c>
      <c r="G6022" s="1">
        <f>VLOOKUP(A6022+1/48,Interface!$B$118:$D$483,3)</f>
        <v>1</v>
      </c>
      <c r="H6022" s="1">
        <f t="shared" si="530"/>
        <v>1</v>
      </c>
      <c r="I6022" s="1">
        <f t="shared" si="529"/>
        <v>11</v>
      </c>
    </row>
    <row r="6023" spans="1:9" x14ac:dyDescent="0.35">
      <c r="A6023" s="321">
        <f t="shared" si="527"/>
        <v>42254.458333318813</v>
      </c>
      <c r="B6023" s="303"/>
      <c r="C6023" s="303">
        <v>5988</v>
      </c>
      <c r="D6023" s="304">
        <f>INDEX(Method_calculation!$J$161:$L$184,Output_interface!I6023,Output_interface!H6023)</f>
        <v>0</v>
      </c>
      <c r="E6023" s="304">
        <f>INDEX(Method_calculation!$J$194:$L$217,Output_interface!I6023,Output_interface!H6023)</f>
        <v>0</v>
      </c>
      <c r="G6023" s="1">
        <f>VLOOKUP(A6023+1/48,Interface!$B$118:$D$483,3)</f>
        <v>1</v>
      </c>
      <c r="H6023" s="1">
        <f t="shared" si="530"/>
        <v>1</v>
      </c>
      <c r="I6023" s="1">
        <f t="shared" si="529"/>
        <v>12</v>
      </c>
    </row>
    <row r="6024" spans="1:9" x14ac:dyDescent="0.35">
      <c r="A6024" s="321">
        <f t="shared" si="527"/>
        <v>42254.499999985477</v>
      </c>
      <c r="B6024" s="303"/>
      <c r="C6024" s="303">
        <v>5989</v>
      </c>
      <c r="D6024" s="304">
        <f>INDEX(Method_calculation!$J$161:$L$184,Output_interface!I6024,Output_interface!H6024)</f>
        <v>0</v>
      </c>
      <c r="E6024" s="304">
        <f>INDEX(Method_calculation!$J$194:$L$217,Output_interface!I6024,Output_interface!H6024)</f>
        <v>0</v>
      </c>
      <c r="G6024" s="1">
        <f>VLOOKUP(A6024+1/48,Interface!$B$118:$D$483,3)</f>
        <v>1</v>
      </c>
      <c r="H6024" s="1">
        <f t="shared" si="530"/>
        <v>1</v>
      </c>
      <c r="I6024" s="1">
        <f t="shared" si="529"/>
        <v>13</v>
      </c>
    </row>
    <row r="6025" spans="1:9" x14ac:dyDescent="0.35">
      <c r="A6025" s="321">
        <f t="shared" si="527"/>
        <v>42254.541666652141</v>
      </c>
      <c r="B6025" s="303"/>
      <c r="C6025" s="303">
        <v>5990</v>
      </c>
      <c r="D6025" s="304">
        <f>INDEX(Method_calculation!$J$161:$L$184,Output_interface!I6025,Output_interface!H6025)</f>
        <v>0</v>
      </c>
      <c r="E6025" s="304">
        <f>INDEX(Method_calculation!$J$194:$L$217,Output_interface!I6025,Output_interface!H6025)</f>
        <v>0</v>
      </c>
      <c r="G6025" s="1">
        <f>VLOOKUP(A6025+1/48,Interface!$B$118:$D$483,3)</f>
        <v>1</v>
      </c>
      <c r="H6025" s="1">
        <f t="shared" si="530"/>
        <v>1</v>
      </c>
      <c r="I6025" s="1">
        <f t="shared" si="529"/>
        <v>14</v>
      </c>
    </row>
    <row r="6026" spans="1:9" x14ac:dyDescent="0.35">
      <c r="A6026" s="321">
        <f t="shared" si="527"/>
        <v>42254.583333318806</v>
      </c>
      <c r="B6026" s="303"/>
      <c r="C6026" s="303">
        <v>5991</v>
      </c>
      <c r="D6026" s="304">
        <f>INDEX(Method_calculation!$J$161:$L$184,Output_interface!I6026,Output_interface!H6026)</f>
        <v>0</v>
      </c>
      <c r="E6026" s="304">
        <f>INDEX(Method_calculation!$J$194:$L$217,Output_interface!I6026,Output_interface!H6026)</f>
        <v>0</v>
      </c>
      <c r="G6026" s="1">
        <f>VLOOKUP(A6026+1/48,Interface!$B$118:$D$483,3)</f>
        <v>1</v>
      </c>
      <c r="H6026" s="1">
        <f t="shared" si="530"/>
        <v>1</v>
      </c>
      <c r="I6026" s="1">
        <f t="shared" si="529"/>
        <v>15</v>
      </c>
    </row>
    <row r="6027" spans="1:9" x14ac:dyDescent="0.35">
      <c r="A6027" s="321">
        <f t="shared" si="527"/>
        <v>42254.62499998547</v>
      </c>
      <c r="B6027" s="303"/>
      <c r="C6027" s="303">
        <v>5992</v>
      </c>
      <c r="D6027" s="304">
        <f>INDEX(Method_calculation!$J$161:$L$184,Output_interface!I6027,Output_interface!H6027)</f>
        <v>0</v>
      </c>
      <c r="E6027" s="304">
        <f>INDEX(Method_calculation!$J$194:$L$217,Output_interface!I6027,Output_interface!H6027)</f>
        <v>0</v>
      </c>
      <c r="G6027" s="1">
        <f>VLOOKUP(A6027+1/48,Interface!$B$118:$D$483,3)</f>
        <v>1</v>
      </c>
      <c r="H6027" s="1">
        <f t="shared" si="530"/>
        <v>1</v>
      </c>
      <c r="I6027" s="1">
        <f t="shared" si="529"/>
        <v>16</v>
      </c>
    </row>
    <row r="6028" spans="1:9" x14ac:dyDescent="0.35">
      <c r="A6028" s="321">
        <f t="shared" si="527"/>
        <v>42254.666666652134</v>
      </c>
      <c r="B6028" s="303"/>
      <c r="C6028" s="303">
        <v>5993</v>
      </c>
      <c r="D6028" s="304">
        <f>INDEX(Method_calculation!$J$161:$L$184,Output_interface!I6028,Output_interface!H6028)</f>
        <v>0</v>
      </c>
      <c r="E6028" s="304">
        <f>INDEX(Method_calculation!$J$194:$L$217,Output_interface!I6028,Output_interface!H6028)</f>
        <v>0</v>
      </c>
      <c r="G6028" s="1">
        <f>VLOOKUP(A6028+1/48,Interface!$B$118:$D$483,3)</f>
        <v>1</v>
      </c>
      <c r="H6028" s="1">
        <f t="shared" si="530"/>
        <v>1</v>
      </c>
      <c r="I6028" s="1">
        <f t="shared" si="529"/>
        <v>17</v>
      </c>
    </row>
    <row r="6029" spans="1:9" x14ac:dyDescent="0.35">
      <c r="A6029" s="321">
        <f t="shared" si="527"/>
        <v>42254.708333318798</v>
      </c>
      <c r="B6029" s="303"/>
      <c r="C6029" s="303">
        <v>5994</v>
      </c>
      <c r="D6029" s="304">
        <f>INDEX(Method_calculation!$J$161:$L$184,Output_interface!I6029,Output_interface!H6029)</f>
        <v>0</v>
      </c>
      <c r="E6029" s="304">
        <f>INDEX(Method_calculation!$J$194:$L$217,Output_interface!I6029,Output_interface!H6029)</f>
        <v>0</v>
      </c>
      <c r="G6029" s="1">
        <f>VLOOKUP(A6029+1/48,Interface!$B$118:$D$483,3)</f>
        <v>1</v>
      </c>
      <c r="H6029" s="1">
        <f t="shared" si="530"/>
        <v>1</v>
      </c>
      <c r="I6029" s="1">
        <f t="shared" si="529"/>
        <v>18</v>
      </c>
    </row>
    <row r="6030" spans="1:9" x14ac:dyDescent="0.35">
      <c r="A6030" s="321">
        <f t="shared" si="527"/>
        <v>42254.749999985463</v>
      </c>
      <c r="B6030" s="303"/>
      <c r="C6030" s="303">
        <v>5995</v>
      </c>
      <c r="D6030" s="304">
        <f>INDEX(Method_calculation!$J$161:$L$184,Output_interface!I6030,Output_interface!H6030)</f>
        <v>0</v>
      </c>
      <c r="E6030" s="304">
        <f>INDEX(Method_calculation!$J$194:$L$217,Output_interface!I6030,Output_interface!H6030)</f>
        <v>0</v>
      </c>
      <c r="G6030" s="1">
        <f>VLOOKUP(A6030+1/48,Interface!$B$118:$D$483,3)</f>
        <v>1</v>
      </c>
      <c r="H6030" s="1">
        <f t="shared" si="530"/>
        <v>1</v>
      </c>
      <c r="I6030" s="1">
        <f t="shared" si="529"/>
        <v>19</v>
      </c>
    </row>
    <row r="6031" spans="1:9" x14ac:dyDescent="0.35">
      <c r="A6031" s="321">
        <f t="shared" si="527"/>
        <v>42254.791666652127</v>
      </c>
      <c r="B6031" s="303"/>
      <c r="C6031" s="303">
        <v>5996</v>
      </c>
      <c r="D6031" s="304">
        <f>INDEX(Method_calculation!$J$161:$L$184,Output_interface!I6031,Output_interface!H6031)</f>
        <v>0</v>
      </c>
      <c r="E6031" s="304">
        <f>INDEX(Method_calculation!$J$194:$L$217,Output_interface!I6031,Output_interface!H6031)</f>
        <v>0</v>
      </c>
      <c r="G6031" s="1">
        <f>VLOOKUP(A6031+1/48,Interface!$B$118:$D$483,3)</f>
        <v>1</v>
      </c>
      <c r="H6031" s="1">
        <f t="shared" si="530"/>
        <v>1</v>
      </c>
      <c r="I6031" s="1">
        <f t="shared" si="529"/>
        <v>20</v>
      </c>
    </row>
    <row r="6032" spans="1:9" x14ac:dyDescent="0.35">
      <c r="A6032" s="321">
        <f t="shared" ref="A6032:A6095" si="532">+A6031+1/24</f>
        <v>42254.833333318791</v>
      </c>
      <c r="B6032" s="303"/>
      <c r="C6032" s="303">
        <v>5997</v>
      </c>
      <c r="D6032" s="304">
        <f>INDEX(Method_calculation!$J$161:$L$184,Output_interface!I6032,Output_interface!H6032)</f>
        <v>0</v>
      </c>
      <c r="E6032" s="304">
        <f>INDEX(Method_calculation!$J$194:$L$217,Output_interface!I6032,Output_interface!H6032)</f>
        <v>0</v>
      </c>
      <c r="G6032" s="1">
        <f>VLOOKUP(A6032+1/48,Interface!$B$118:$D$483,3)</f>
        <v>1</v>
      </c>
      <c r="H6032" s="1">
        <f t="shared" si="530"/>
        <v>1</v>
      </c>
      <c r="I6032" s="1">
        <f t="shared" si="529"/>
        <v>21</v>
      </c>
    </row>
    <row r="6033" spans="1:9" x14ac:dyDescent="0.35">
      <c r="A6033" s="321">
        <f t="shared" si="532"/>
        <v>42254.874999985455</v>
      </c>
      <c r="B6033" s="303"/>
      <c r="C6033" s="303">
        <v>5998</v>
      </c>
      <c r="D6033" s="304">
        <f>INDEX(Method_calculation!$J$161:$L$184,Output_interface!I6033,Output_interface!H6033)</f>
        <v>0</v>
      </c>
      <c r="E6033" s="304">
        <f>INDEX(Method_calculation!$J$194:$L$217,Output_interface!I6033,Output_interface!H6033)</f>
        <v>0</v>
      </c>
      <c r="G6033" s="1">
        <f>VLOOKUP(A6033+1/48,Interface!$B$118:$D$483,3)</f>
        <v>1</v>
      </c>
      <c r="H6033" s="1">
        <f t="shared" si="530"/>
        <v>1</v>
      </c>
      <c r="I6033" s="1">
        <f t="shared" si="529"/>
        <v>22</v>
      </c>
    </row>
    <row r="6034" spans="1:9" x14ac:dyDescent="0.35">
      <c r="A6034" s="321">
        <f t="shared" si="532"/>
        <v>42254.91666665212</v>
      </c>
      <c r="B6034" s="303"/>
      <c r="C6034" s="303">
        <v>5999</v>
      </c>
      <c r="D6034" s="304">
        <f>INDEX(Method_calculation!$J$161:$L$184,Output_interface!I6034,Output_interface!H6034)</f>
        <v>0</v>
      </c>
      <c r="E6034" s="304">
        <f>INDEX(Method_calculation!$J$194:$L$217,Output_interface!I6034,Output_interface!H6034)</f>
        <v>0</v>
      </c>
      <c r="G6034" s="1">
        <f>VLOOKUP(A6034+1/48,Interface!$B$118:$D$483,3)</f>
        <v>1</v>
      </c>
      <c r="H6034" s="1">
        <f t="shared" si="530"/>
        <v>1</v>
      </c>
      <c r="I6034" s="1">
        <f t="shared" si="529"/>
        <v>23</v>
      </c>
    </row>
    <row r="6035" spans="1:9" x14ac:dyDescent="0.35">
      <c r="A6035" s="322">
        <f t="shared" si="532"/>
        <v>42254.958333318784</v>
      </c>
      <c r="B6035" s="306"/>
      <c r="C6035" s="306">
        <v>6000</v>
      </c>
      <c r="D6035" s="307">
        <f>INDEX(Method_calculation!$J$161:$L$184,Output_interface!I6035,Output_interface!H6035)</f>
        <v>0</v>
      </c>
      <c r="E6035" s="307">
        <f>INDEX(Method_calculation!$J$194:$L$217,Output_interface!I6035,Output_interface!H6035)</f>
        <v>0</v>
      </c>
      <c r="G6035" s="1">
        <f>VLOOKUP(A6035+1/48,Interface!$B$118:$D$483,3)</f>
        <v>1</v>
      </c>
      <c r="H6035" s="1">
        <f t="shared" si="530"/>
        <v>1</v>
      </c>
      <c r="I6035" s="1">
        <f t="shared" si="529"/>
        <v>24</v>
      </c>
    </row>
    <row r="6036" spans="1:9" x14ac:dyDescent="0.35">
      <c r="A6036" s="299">
        <f t="shared" si="532"/>
        <v>42254.999999985448</v>
      </c>
      <c r="B6036" s="300" t="str">
        <f t="shared" ref="B6036" si="533">INDEX($H$27:$H$29,H6036)</f>
        <v>Workday</v>
      </c>
      <c r="C6036" s="300">
        <v>6001</v>
      </c>
      <c r="D6036" s="301">
        <f>INDEX(Method_calculation!$J$161:$L$184,Output_interface!I6036,Output_interface!H6036)</f>
        <v>0</v>
      </c>
      <c r="E6036" s="301">
        <f>INDEX(Method_calculation!$J$194:$L$217,Output_interface!I6036,Output_interface!H6036)</f>
        <v>0</v>
      </c>
      <c r="G6036" s="1">
        <f>VLOOKUP(A6036+1/48,Interface!$B$118:$D$483,3)</f>
        <v>2</v>
      </c>
      <c r="H6036" s="1">
        <f t="shared" si="530"/>
        <v>1</v>
      </c>
      <c r="I6036" s="1">
        <f t="shared" si="529"/>
        <v>1</v>
      </c>
    </row>
    <row r="6037" spans="1:9" x14ac:dyDescent="0.35">
      <c r="A6037" s="321">
        <f t="shared" si="532"/>
        <v>42255.041666652112</v>
      </c>
      <c r="B6037" s="303"/>
      <c r="C6037" s="303">
        <v>6002</v>
      </c>
      <c r="D6037" s="304">
        <f>INDEX(Method_calculation!$J$161:$L$184,Output_interface!I6037,Output_interface!H6037)</f>
        <v>0</v>
      </c>
      <c r="E6037" s="304">
        <f>INDEX(Method_calculation!$J$194:$L$217,Output_interface!I6037,Output_interface!H6037)</f>
        <v>0</v>
      </c>
      <c r="G6037" s="1">
        <f>VLOOKUP(A6037+1/48,Interface!$B$118:$D$483,3)</f>
        <v>2</v>
      </c>
      <c r="H6037" s="1">
        <f t="shared" si="530"/>
        <v>1</v>
      </c>
      <c r="I6037" s="1">
        <f t="shared" si="529"/>
        <v>2</v>
      </c>
    </row>
    <row r="6038" spans="1:9" x14ac:dyDescent="0.35">
      <c r="A6038" s="321">
        <f t="shared" si="532"/>
        <v>42255.083333318777</v>
      </c>
      <c r="B6038" s="303"/>
      <c r="C6038" s="303">
        <v>6003</v>
      </c>
      <c r="D6038" s="304">
        <f>INDEX(Method_calculation!$J$161:$L$184,Output_interface!I6038,Output_interface!H6038)</f>
        <v>0</v>
      </c>
      <c r="E6038" s="304">
        <f>INDEX(Method_calculation!$J$194:$L$217,Output_interface!I6038,Output_interface!H6038)</f>
        <v>0</v>
      </c>
      <c r="G6038" s="1">
        <f>VLOOKUP(A6038+1/48,Interface!$B$118:$D$483,3)</f>
        <v>2</v>
      </c>
      <c r="H6038" s="1">
        <f t="shared" si="530"/>
        <v>1</v>
      </c>
      <c r="I6038" s="1">
        <f t="shared" si="529"/>
        <v>3</v>
      </c>
    </row>
    <row r="6039" spans="1:9" x14ac:dyDescent="0.35">
      <c r="A6039" s="321">
        <f t="shared" si="532"/>
        <v>42255.124999985441</v>
      </c>
      <c r="B6039" s="303"/>
      <c r="C6039" s="303">
        <v>6004</v>
      </c>
      <c r="D6039" s="304">
        <f>INDEX(Method_calculation!$J$161:$L$184,Output_interface!I6039,Output_interface!H6039)</f>
        <v>0</v>
      </c>
      <c r="E6039" s="304">
        <f>INDEX(Method_calculation!$J$194:$L$217,Output_interface!I6039,Output_interface!H6039)</f>
        <v>0</v>
      </c>
      <c r="G6039" s="1">
        <f>VLOOKUP(A6039+1/48,Interface!$B$118:$D$483,3)</f>
        <v>2</v>
      </c>
      <c r="H6039" s="1">
        <f t="shared" si="530"/>
        <v>1</v>
      </c>
      <c r="I6039" s="1">
        <f t="shared" si="529"/>
        <v>4</v>
      </c>
    </row>
    <row r="6040" spans="1:9" x14ac:dyDescent="0.35">
      <c r="A6040" s="321">
        <f t="shared" si="532"/>
        <v>42255.166666652105</v>
      </c>
      <c r="B6040" s="303"/>
      <c r="C6040" s="303">
        <v>6005</v>
      </c>
      <c r="D6040" s="304">
        <f>INDEX(Method_calculation!$J$161:$L$184,Output_interface!I6040,Output_interface!H6040)</f>
        <v>0</v>
      </c>
      <c r="E6040" s="304">
        <f>INDEX(Method_calculation!$J$194:$L$217,Output_interface!I6040,Output_interface!H6040)</f>
        <v>0</v>
      </c>
      <c r="G6040" s="1">
        <f>VLOOKUP(A6040+1/48,Interface!$B$118:$D$483,3)</f>
        <v>2</v>
      </c>
      <c r="H6040" s="1">
        <f t="shared" si="530"/>
        <v>1</v>
      </c>
      <c r="I6040" s="1">
        <f t="shared" si="529"/>
        <v>5</v>
      </c>
    </row>
    <row r="6041" spans="1:9" x14ac:dyDescent="0.35">
      <c r="A6041" s="321">
        <f t="shared" si="532"/>
        <v>42255.208333318769</v>
      </c>
      <c r="B6041" s="303"/>
      <c r="C6041" s="303">
        <v>6006</v>
      </c>
      <c r="D6041" s="304">
        <f>INDEX(Method_calculation!$J$161:$L$184,Output_interface!I6041,Output_interface!H6041)</f>
        <v>0</v>
      </c>
      <c r="E6041" s="304">
        <f>INDEX(Method_calculation!$J$194:$L$217,Output_interface!I6041,Output_interface!H6041)</f>
        <v>0</v>
      </c>
      <c r="G6041" s="1">
        <f>VLOOKUP(A6041+1/48,Interface!$B$118:$D$483,3)</f>
        <v>2</v>
      </c>
      <c r="H6041" s="1">
        <f t="shared" si="530"/>
        <v>1</v>
      </c>
      <c r="I6041" s="1">
        <f t="shared" si="529"/>
        <v>6</v>
      </c>
    </row>
    <row r="6042" spans="1:9" x14ac:dyDescent="0.35">
      <c r="A6042" s="321">
        <f t="shared" si="532"/>
        <v>42255.249999985434</v>
      </c>
      <c r="B6042" s="303"/>
      <c r="C6042" s="303">
        <v>6007</v>
      </c>
      <c r="D6042" s="304">
        <f>INDEX(Method_calculation!$J$161:$L$184,Output_interface!I6042,Output_interface!H6042)</f>
        <v>0</v>
      </c>
      <c r="E6042" s="304">
        <f>INDEX(Method_calculation!$J$194:$L$217,Output_interface!I6042,Output_interface!H6042)</f>
        <v>0</v>
      </c>
      <c r="G6042" s="1">
        <f>VLOOKUP(A6042+1/48,Interface!$B$118:$D$483,3)</f>
        <v>2</v>
      </c>
      <c r="H6042" s="1">
        <f t="shared" si="530"/>
        <v>1</v>
      </c>
      <c r="I6042" s="1">
        <f t="shared" si="529"/>
        <v>7</v>
      </c>
    </row>
    <row r="6043" spans="1:9" x14ac:dyDescent="0.35">
      <c r="A6043" s="321">
        <f t="shared" si="532"/>
        <v>42255.291666652098</v>
      </c>
      <c r="B6043" s="303"/>
      <c r="C6043" s="303">
        <v>6008</v>
      </c>
      <c r="D6043" s="304">
        <f>INDEX(Method_calculation!$J$161:$L$184,Output_interface!I6043,Output_interface!H6043)</f>
        <v>0</v>
      </c>
      <c r="E6043" s="304">
        <f>INDEX(Method_calculation!$J$194:$L$217,Output_interface!I6043,Output_interface!H6043)</f>
        <v>0</v>
      </c>
      <c r="G6043" s="1">
        <f>VLOOKUP(A6043+1/48,Interface!$B$118:$D$483,3)</f>
        <v>2</v>
      </c>
      <c r="H6043" s="1">
        <f t="shared" si="530"/>
        <v>1</v>
      </c>
      <c r="I6043" s="1">
        <f t="shared" si="529"/>
        <v>8</v>
      </c>
    </row>
    <row r="6044" spans="1:9" x14ac:dyDescent="0.35">
      <c r="A6044" s="321">
        <f t="shared" si="532"/>
        <v>42255.333333318762</v>
      </c>
      <c r="B6044" s="303"/>
      <c r="C6044" s="303">
        <v>6009</v>
      </c>
      <c r="D6044" s="304">
        <f>INDEX(Method_calculation!$J$161:$L$184,Output_interface!I6044,Output_interface!H6044)</f>
        <v>0</v>
      </c>
      <c r="E6044" s="304">
        <f>INDEX(Method_calculation!$J$194:$L$217,Output_interface!I6044,Output_interface!H6044)</f>
        <v>0</v>
      </c>
      <c r="G6044" s="1">
        <f>VLOOKUP(A6044+1/48,Interface!$B$118:$D$483,3)</f>
        <v>2</v>
      </c>
      <c r="H6044" s="1">
        <f t="shared" si="530"/>
        <v>1</v>
      </c>
      <c r="I6044" s="1">
        <f t="shared" si="529"/>
        <v>9</v>
      </c>
    </row>
    <row r="6045" spans="1:9" x14ac:dyDescent="0.35">
      <c r="A6045" s="321">
        <f t="shared" si="532"/>
        <v>42255.374999985426</v>
      </c>
      <c r="B6045" s="303"/>
      <c r="C6045" s="303">
        <v>6010</v>
      </c>
      <c r="D6045" s="304">
        <f>INDEX(Method_calculation!$J$161:$L$184,Output_interface!I6045,Output_interface!H6045)</f>
        <v>0</v>
      </c>
      <c r="E6045" s="304">
        <f>INDEX(Method_calculation!$J$194:$L$217,Output_interface!I6045,Output_interface!H6045)</f>
        <v>0</v>
      </c>
      <c r="G6045" s="1">
        <f>VLOOKUP(A6045+1/48,Interface!$B$118:$D$483,3)</f>
        <v>2</v>
      </c>
      <c r="H6045" s="1">
        <f t="shared" si="530"/>
        <v>1</v>
      </c>
      <c r="I6045" s="1">
        <f t="shared" si="529"/>
        <v>10</v>
      </c>
    </row>
    <row r="6046" spans="1:9" x14ac:dyDescent="0.35">
      <c r="A6046" s="321">
        <f t="shared" si="532"/>
        <v>42255.41666665209</v>
      </c>
      <c r="B6046" s="303"/>
      <c r="C6046" s="303">
        <v>6011</v>
      </c>
      <c r="D6046" s="304">
        <f>INDEX(Method_calculation!$J$161:$L$184,Output_interface!I6046,Output_interface!H6046)</f>
        <v>0</v>
      </c>
      <c r="E6046" s="304">
        <f>INDEX(Method_calculation!$J$194:$L$217,Output_interface!I6046,Output_interface!H6046)</f>
        <v>0</v>
      </c>
      <c r="G6046" s="1">
        <f>VLOOKUP(A6046+1/48,Interface!$B$118:$D$483,3)</f>
        <v>2</v>
      </c>
      <c r="H6046" s="1">
        <f t="shared" si="530"/>
        <v>1</v>
      </c>
      <c r="I6046" s="1">
        <f t="shared" si="529"/>
        <v>11</v>
      </c>
    </row>
    <row r="6047" spans="1:9" x14ac:dyDescent="0.35">
      <c r="A6047" s="321">
        <f t="shared" si="532"/>
        <v>42255.458333318755</v>
      </c>
      <c r="B6047" s="303"/>
      <c r="C6047" s="303">
        <v>6012</v>
      </c>
      <c r="D6047" s="304">
        <f>INDEX(Method_calculation!$J$161:$L$184,Output_interface!I6047,Output_interface!H6047)</f>
        <v>0</v>
      </c>
      <c r="E6047" s="304">
        <f>INDEX(Method_calculation!$J$194:$L$217,Output_interface!I6047,Output_interface!H6047)</f>
        <v>0</v>
      </c>
      <c r="G6047" s="1">
        <f>VLOOKUP(A6047+1/48,Interface!$B$118:$D$483,3)</f>
        <v>2</v>
      </c>
      <c r="H6047" s="1">
        <f t="shared" si="530"/>
        <v>1</v>
      </c>
      <c r="I6047" s="1">
        <f t="shared" si="529"/>
        <v>12</v>
      </c>
    </row>
    <row r="6048" spans="1:9" x14ac:dyDescent="0.35">
      <c r="A6048" s="321">
        <f t="shared" si="532"/>
        <v>42255.499999985419</v>
      </c>
      <c r="B6048" s="303"/>
      <c r="C6048" s="303">
        <v>6013</v>
      </c>
      <c r="D6048" s="304">
        <f>INDEX(Method_calculation!$J$161:$L$184,Output_interface!I6048,Output_interface!H6048)</f>
        <v>0</v>
      </c>
      <c r="E6048" s="304">
        <f>INDEX(Method_calculation!$J$194:$L$217,Output_interface!I6048,Output_interface!H6048)</f>
        <v>0</v>
      </c>
      <c r="G6048" s="1">
        <f>VLOOKUP(A6048+1/48,Interface!$B$118:$D$483,3)</f>
        <v>2</v>
      </c>
      <c r="H6048" s="1">
        <f t="shared" si="530"/>
        <v>1</v>
      </c>
      <c r="I6048" s="1">
        <f t="shared" si="529"/>
        <v>13</v>
      </c>
    </row>
    <row r="6049" spans="1:9" x14ac:dyDescent="0.35">
      <c r="A6049" s="321">
        <f t="shared" si="532"/>
        <v>42255.541666652083</v>
      </c>
      <c r="B6049" s="303"/>
      <c r="C6049" s="303">
        <v>6014</v>
      </c>
      <c r="D6049" s="304">
        <f>INDEX(Method_calculation!$J$161:$L$184,Output_interface!I6049,Output_interface!H6049)</f>
        <v>0</v>
      </c>
      <c r="E6049" s="304">
        <f>INDEX(Method_calculation!$J$194:$L$217,Output_interface!I6049,Output_interface!H6049)</f>
        <v>0</v>
      </c>
      <c r="G6049" s="1">
        <f>VLOOKUP(A6049+1/48,Interface!$B$118:$D$483,3)</f>
        <v>2</v>
      </c>
      <c r="H6049" s="1">
        <f t="shared" si="530"/>
        <v>1</v>
      </c>
      <c r="I6049" s="1">
        <f t="shared" si="529"/>
        <v>14</v>
      </c>
    </row>
    <row r="6050" spans="1:9" x14ac:dyDescent="0.35">
      <c r="A6050" s="321">
        <f t="shared" si="532"/>
        <v>42255.583333318747</v>
      </c>
      <c r="B6050" s="303"/>
      <c r="C6050" s="303">
        <v>6015</v>
      </c>
      <c r="D6050" s="304">
        <f>INDEX(Method_calculation!$J$161:$L$184,Output_interface!I6050,Output_interface!H6050)</f>
        <v>0</v>
      </c>
      <c r="E6050" s="304">
        <f>INDEX(Method_calculation!$J$194:$L$217,Output_interface!I6050,Output_interface!H6050)</f>
        <v>0</v>
      </c>
      <c r="G6050" s="1">
        <f>VLOOKUP(A6050+1/48,Interface!$B$118:$D$483,3)</f>
        <v>2</v>
      </c>
      <c r="H6050" s="1">
        <f t="shared" si="530"/>
        <v>1</v>
      </c>
      <c r="I6050" s="1">
        <f t="shared" si="529"/>
        <v>15</v>
      </c>
    </row>
    <row r="6051" spans="1:9" x14ac:dyDescent="0.35">
      <c r="A6051" s="321">
        <f t="shared" si="532"/>
        <v>42255.624999985412</v>
      </c>
      <c r="B6051" s="303"/>
      <c r="C6051" s="303">
        <v>6016</v>
      </c>
      <c r="D6051" s="304">
        <f>INDEX(Method_calculation!$J$161:$L$184,Output_interface!I6051,Output_interface!H6051)</f>
        <v>0</v>
      </c>
      <c r="E6051" s="304">
        <f>INDEX(Method_calculation!$J$194:$L$217,Output_interface!I6051,Output_interface!H6051)</f>
        <v>0</v>
      </c>
      <c r="G6051" s="1">
        <f>VLOOKUP(A6051+1/48,Interface!$B$118:$D$483,3)</f>
        <v>2</v>
      </c>
      <c r="H6051" s="1">
        <f t="shared" si="530"/>
        <v>1</v>
      </c>
      <c r="I6051" s="1">
        <f t="shared" si="529"/>
        <v>16</v>
      </c>
    </row>
    <row r="6052" spans="1:9" x14ac:dyDescent="0.35">
      <c r="A6052" s="321">
        <f t="shared" si="532"/>
        <v>42255.666666652076</v>
      </c>
      <c r="B6052" s="303"/>
      <c r="C6052" s="303">
        <v>6017</v>
      </c>
      <c r="D6052" s="304">
        <f>INDEX(Method_calculation!$J$161:$L$184,Output_interface!I6052,Output_interface!H6052)</f>
        <v>0</v>
      </c>
      <c r="E6052" s="304">
        <f>INDEX(Method_calculation!$J$194:$L$217,Output_interface!I6052,Output_interface!H6052)</f>
        <v>0</v>
      </c>
      <c r="G6052" s="1">
        <f>VLOOKUP(A6052+1/48,Interface!$B$118:$D$483,3)</f>
        <v>2</v>
      </c>
      <c r="H6052" s="1">
        <f t="shared" si="530"/>
        <v>1</v>
      </c>
      <c r="I6052" s="1">
        <f t="shared" ref="I6052:I6115" si="534">MOD(C6052-1,24)+1</f>
        <v>17</v>
      </c>
    </row>
    <row r="6053" spans="1:9" x14ac:dyDescent="0.35">
      <c r="A6053" s="321">
        <f t="shared" si="532"/>
        <v>42255.70833331874</v>
      </c>
      <c r="B6053" s="303"/>
      <c r="C6053" s="303">
        <v>6018</v>
      </c>
      <c r="D6053" s="304">
        <f>INDEX(Method_calculation!$J$161:$L$184,Output_interface!I6053,Output_interface!H6053)</f>
        <v>0</v>
      </c>
      <c r="E6053" s="304">
        <f>INDEX(Method_calculation!$J$194:$L$217,Output_interface!I6053,Output_interface!H6053)</f>
        <v>0</v>
      </c>
      <c r="G6053" s="1">
        <f>VLOOKUP(A6053+1/48,Interface!$B$118:$D$483,3)</f>
        <v>2</v>
      </c>
      <c r="H6053" s="1">
        <f t="shared" ref="H6053:H6116" si="535">IF(G6053=7,3,IF(G6053=6,2,1))</f>
        <v>1</v>
      </c>
      <c r="I6053" s="1">
        <f t="shared" si="534"/>
        <v>18</v>
      </c>
    </row>
    <row r="6054" spans="1:9" x14ac:dyDescent="0.35">
      <c r="A6054" s="321">
        <f t="shared" si="532"/>
        <v>42255.749999985404</v>
      </c>
      <c r="B6054" s="303"/>
      <c r="C6054" s="303">
        <v>6019</v>
      </c>
      <c r="D6054" s="304">
        <f>INDEX(Method_calculation!$J$161:$L$184,Output_interface!I6054,Output_interface!H6054)</f>
        <v>0</v>
      </c>
      <c r="E6054" s="304">
        <f>INDEX(Method_calculation!$J$194:$L$217,Output_interface!I6054,Output_interface!H6054)</f>
        <v>0</v>
      </c>
      <c r="G6054" s="1">
        <f>VLOOKUP(A6054+1/48,Interface!$B$118:$D$483,3)</f>
        <v>2</v>
      </c>
      <c r="H6054" s="1">
        <f t="shared" si="535"/>
        <v>1</v>
      </c>
      <c r="I6054" s="1">
        <f t="shared" si="534"/>
        <v>19</v>
      </c>
    </row>
    <row r="6055" spans="1:9" x14ac:dyDescent="0.35">
      <c r="A6055" s="321">
        <f t="shared" si="532"/>
        <v>42255.791666652069</v>
      </c>
      <c r="B6055" s="303"/>
      <c r="C6055" s="303">
        <v>6020</v>
      </c>
      <c r="D6055" s="304">
        <f>INDEX(Method_calculation!$J$161:$L$184,Output_interface!I6055,Output_interface!H6055)</f>
        <v>0</v>
      </c>
      <c r="E6055" s="304">
        <f>INDEX(Method_calculation!$J$194:$L$217,Output_interface!I6055,Output_interface!H6055)</f>
        <v>0</v>
      </c>
      <c r="G6055" s="1">
        <f>VLOOKUP(A6055+1/48,Interface!$B$118:$D$483,3)</f>
        <v>2</v>
      </c>
      <c r="H6055" s="1">
        <f t="shared" si="535"/>
        <v>1</v>
      </c>
      <c r="I6055" s="1">
        <f t="shared" si="534"/>
        <v>20</v>
      </c>
    </row>
    <row r="6056" spans="1:9" x14ac:dyDescent="0.35">
      <c r="A6056" s="321">
        <f t="shared" si="532"/>
        <v>42255.833333318733</v>
      </c>
      <c r="B6056" s="303"/>
      <c r="C6056" s="303">
        <v>6021</v>
      </c>
      <c r="D6056" s="304">
        <f>INDEX(Method_calculation!$J$161:$L$184,Output_interface!I6056,Output_interface!H6056)</f>
        <v>0</v>
      </c>
      <c r="E6056" s="304">
        <f>INDEX(Method_calculation!$J$194:$L$217,Output_interface!I6056,Output_interface!H6056)</f>
        <v>0</v>
      </c>
      <c r="G6056" s="1">
        <f>VLOOKUP(A6056+1/48,Interface!$B$118:$D$483,3)</f>
        <v>2</v>
      </c>
      <c r="H6056" s="1">
        <f t="shared" si="535"/>
        <v>1</v>
      </c>
      <c r="I6056" s="1">
        <f t="shared" si="534"/>
        <v>21</v>
      </c>
    </row>
    <row r="6057" spans="1:9" x14ac:dyDescent="0.35">
      <c r="A6057" s="321">
        <f t="shared" si="532"/>
        <v>42255.874999985397</v>
      </c>
      <c r="B6057" s="303"/>
      <c r="C6057" s="303">
        <v>6022</v>
      </c>
      <c r="D6057" s="304">
        <f>INDEX(Method_calculation!$J$161:$L$184,Output_interface!I6057,Output_interface!H6057)</f>
        <v>0</v>
      </c>
      <c r="E6057" s="304">
        <f>INDEX(Method_calculation!$J$194:$L$217,Output_interface!I6057,Output_interface!H6057)</f>
        <v>0</v>
      </c>
      <c r="G6057" s="1">
        <f>VLOOKUP(A6057+1/48,Interface!$B$118:$D$483,3)</f>
        <v>2</v>
      </c>
      <c r="H6057" s="1">
        <f t="shared" si="535"/>
        <v>1</v>
      </c>
      <c r="I6057" s="1">
        <f t="shared" si="534"/>
        <v>22</v>
      </c>
    </row>
    <row r="6058" spans="1:9" x14ac:dyDescent="0.35">
      <c r="A6058" s="321">
        <f t="shared" si="532"/>
        <v>42255.916666652061</v>
      </c>
      <c r="B6058" s="303"/>
      <c r="C6058" s="303">
        <v>6023</v>
      </c>
      <c r="D6058" s="304">
        <f>INDEX(Method_calculation!$J$161:$L$184,Output_interface!I6058,Output_interface!H6058)</f>
        <v>0</v>
      </c>
      <c r="E6058" s="304">
        <f>INDEX(Method_calculation!$J$194:$L$217,Output_interface!I6058,Output_interface!H6058)</f>
        <v>0</v>
      </c>
      <c r="G6058" s="1">
        <f>VLOOKUP(A6058+1/48,Interface!$B$118:$D$483,3)</f>
        <v>2</v>
      </c>
      <c r="H6058" s="1">
        <f t="shared" si="535"/>
        <v>1</v>
      </c>
      <c r="I6058" s="1">
        <f t="shared" si="534"/>
        <v>23</v>
      </c>
    </row>
    <row r="6059" spans="1:9" x14ac:dyDescent="0.35">
      <c r="A6059" s="322">
        <f t="shared" si="532"/>
        <v>42255.958333318726</v>
      </c>
      <c r="B6059" s="306"/>
      <c r="C6059" s="306">
        <v>6024</v>
      </c>
      <c r="D6059" s="307">
        <f>INDEX(Method_calculation!$J$161:$L$184,Output_interface!I6059,Output_interface!H6059)</f>
        <v>0</v>
      </c>
      <c r="E6059" s="307">
        <f>INDEX(Method_calculation!$J$194:$L$217,Output_interface!I6059,Output_interface!H6059)</f>
        <v>0</v>
      </c>
      <c r="G6059" s="1">
        <f>VLOOKUP(A6059+1/48,Interface!$B$118:$D$483,3)</f>
        <v>2</v>
      </c>
      <c r="H6059" s="1">
        <f t="shared" si="535"/>
        <v>1</v>
      </c>
      <c r="I6059" s="1">
        <f t="shared" si="534"/>
        <v>24</v>
      </c>
    </row>
    <row r="6060" spans="1:9" x14ac:dyDescent="0.35">
      <c r="A6060" s="299">
        <f t="shared" si="532"/>
        <v>42255.99999998539</v>
      </c>
      <c r="B6060" s="300" t="str">
        <f t="shared" ref="B6060" si="536">INDEX($H$27:$H$29,H6060)</f>
        <v>Workday</v>
      </c>
      <c r="C6060" s="300">
        <v>6025</v>
      </c>
      <c r="D6060" s="301">
        <f>INDEX(Method_calculation!$J$161:$L$184,Output_interface!I6060,Output_interface!H6060)</f>
        <v>0</v>
      </c>
      <c r="E6060" s="301">
        <f>INDEX(Method_calculation!$J$194:$L$217,Output_interface!I6060,Output_interface!H6060)</f>
        <v>0</v>
      </c>
      <c r="G6060" s="1">
        <f>VLOOKUP(A6060+1/48,Interface!$B$118:$D$483,3)</f>
        <v>3</v>
      </c>
      <c r="H6060" s="1">
        <f t="shared" si="535"/>
        <v>1</v>
      </c>
      <c r="I6060" s="1">
        <f t="shared" si="534"/>
        <v>1</v>
      </c>
    </row>
    <row r="6061" spans="1:9" x14ac:dyDescent="0.35">
      <c r="A6061" s="321">
        <f t="shared" si="532"/>
        <v>42256.041666652054</v>
      </c>
      <c r="B6061" s="303"/>
      <c r="C6061" s="303">
        <v>6026</v>
      </c>
      <c r="D6061" s="304">
        <f>INDEX(Method_calculation!$J$161:$L$184,Output_interface!I6061,Output_interface!H6061)</f>
        <v>0</v>
      </c>
      <c r="E6061" s="304">
        <f>INDEX(Method_calculation!$J$194:$L$217,Output_interface!I6061,Output_interface!H6061)</f>
        <v>0</v>
      </c>
      <c r="G6061" s="1">
        <f>VLOOKUP(A6061+1/48,Interface!$B$118:$D$483,3)</f>
        <v>3</v>
      </c>
      <c r="H6061" s="1">
        <f t="shared" si="535"/>
        <v>1</v>
      </c>
      <c r="I6061" s="1">
        <f t="shared" si="534"/>
        <v>2</v>
      </c>
    </row>
    <row r="6062" spans="1:9" x14ac:dyDescent="0.35">
      <c r="A6062" s="321">
        <f t="shared" si="532"/>
        <v>42256.083333318718</v>
      </c>
      <c r="B6062" s="303"/>
      <c r="C6062" s="303">
        <v>6027</v>
      </c>
      <c r="D6062" s="304">
        <f>INDEX(Method_calculation!$J$161:$L$184,Output_interface!I6062,Output_interface!H6062)</f>
        <v>0</v>
      </c>
      <c r="E6062" s="304">
        <f>INDEX(Method_calculation!$J$194:$L$217,Output_interface!I6062,Output_interface!H6062)</f>
        <v>0</v>
      </c>
      <c r="G6062" s="1">
        <f>VLOOKUP(A6062+1/48,Interface!$B$118:$D$483,3)</f>
        <v>3</v>
      </c>
      <c r="H6062" s="1">
        <f t="shared" si="535"/>
        <v>1</v>
      </c>
      <c r="I6062" s="1">
        <f t="shared" si="534"/>
        <v>3</v>
      </c>
    </row>
    <row r="6063" spans="1:9" x14ac:dyDescent="0.35">
      <c r="A6063" s="321">
        <f t="shared" si="532"/>
        <v>42256.124999985383</v>
      </c>
      <c r="B6063" s="303"/>
      <c r="C6063" s="303">
        <v>6028</v>
      </c>
      <c r="D6063" s="304">
        <f>INDEX(Method_calculation!$J$161:$L$184,Output_interface!I6063,Output_interface!H6063)</f>
        <v>0</v>
      </c>
      <c r="E6063" s="304">
        <f>INDEX(Method_calculation!$J$194:$L$217,Output_interface!I6063,Output_interface!H6063)</f>
        <v>0</v>
      </c>
      <c r="G6063" s="1">
        <f>VLOOKUP(A6063+1/48,Interface!$B$118:$D$483,3)</f>
        <v>3</v>
      </c>
      <c r="H6063" s="1">
        <f t="shared" si="535"/>
        <v>1</v>
      </c>
      <c r="I6063" s="1">
        <f t="shared" si="534"/>
        <v>4</v>
      </c>
    </row>
    <row r="6064" spans="1:9" x14ac:dyDescent="0.35">
      <c r="A6064" s="321">
        <f t="shared" si="532"/>
        <v>42256.166666652047</v>
      </c>
      <c r="B6064" s="303"/>
      <c r="C6064" s="303">
        <v>6029</v>
      </c>
      <c r="D6064" s="304">
        <f>INDEX(Method_calculation!$J$161:$L$184,Output_interface!I6064,Output_interface!H6064)</f>
        <v>0</v>
      </c>
      <c r="E6064" s="304">
        <f>INDEX(Method_calculation!$J$194:$L$217,Output_interface!I6064,Output_interface!H6064)</f>
        <v>0</v>
      </c>
      <c r="G6064" s="1">
        <f>VLOOKUP(A6064+1/48,Interface!$B$118:$D$483,3)</f>
        <v>3</v>
      </c>
      <c r="H6064" s="1">
        <f t="shared" si="535"/>
        <v>1</v>
      </c>
      <c r="I6064" s="1">
        <f t="shared" si="534"/>
        <v>5</v>
      </c>
    </row>
    <row r="6065" spans="1:9" x14ac:dyDescent="0.35">
      <c r="A6065" s="321">
        <f t="shared" si="532"/>
        <v>42256.208333318711</v>
      </c>
      <c r="B6065" s="303"/>
      <c r="C6065" s="303">
        <v>6030</v>
      </c>
      <c r="D6065" s="304">
        <f>INDEX(Method_calculation!$J$161:$L$184,Output_interface!I6065,Output_interface!H6065)</f>
        <v>0</v>
      </c>
      <c r="E6065" s="304">
        <f>INDEX(Method_calculation!$J$194:$L$217,Output_interface!I6065,Output_interface!H6065)</f>
        <v>0</v>
      </c>
      <c r="G6065" s="1">
        <f>VLOOKUP(A6065+1/48,Interface!$B$118:$D$483,3)</f>
        <v>3</v>
      </c>
      <c r="H6065" s="1">
        <f t="shared" si="535"/>
        <v>1</v>
      </c>
      <c r="I6065" s="1">
        <f t="shared" si="534"/>
        <v>6</v>
      </c>
    </row>
    <row r="6066" spans="1:9" x14ac:dyDescent="0.35">
      <c r="A6066" s="321">
        <f t="shared" si="532"/>
        <v>42256.249999985375</v>
      </c>
      <c r="B6066" s="303"/>
      <c r="C6066" s="303">
        <v>6031</v>
      </c>
      <c r="D6066" s="304">
        <f>INDEX(Method_calculation!$J$161:$L$184,Output_interface!I6066,Output_interface!H6066)</f>
        <v>0</v>
      </c>
      <c r="E6066" s="304">
        <f>INDEX(Method_calculation!$J$194:$L$217,Output_interface!I6066,Output_interface!H6066)</f>
        <v>0</v>
      </c>
      <c r="G6066" s="1">
        <f>VLOOKUP(A6066+1/48,Interface!$B$118:$D$483,3)</f>
        <v>3</v>
      </c>
      <c r="H6066" s="1">
        <f t="shared" si="535"/>
        <v>1</v>
      </c>
      <c r="I6066" s="1">
        <f t="shared" si="534"/>
        <v>7</v>
      </c>
    </row>
    <row r="6067" spans="1:9" x14ac:dyDescent="0.35">
      <c r="A6067" s="321">
        <f t="shared" si="532"/>
        <v>42256.29166665204</v>
      </c>
      <c r="B6067" s="303"/>
      <c r="C6067" s="303">
        <v>6032</v>
      </c>
      <c r="D6067" s="304">
        <f>INDEX(Method_calculation!$J$161:$L$184,Output_interface!I6067,Output_interface!H6067)</f>
        <v>0</v>
      </c>
      <c r="E6067" s="304">
        <f>INDEX(Method_calculation!$J$194:$L$217,Output_interface!I6067,Output_interface!H6067)</f>
        <v>0</v>
      </c>
      <c r="G6067" s="1">
        <f>VLOOKUP(A6067+1/48,Interface!$B$118:$D$483,3)</f>
        <v>3</v>
      </c>
      <c r="H6067" s="1">
        <f t="shared" si="535"/>
        <v>1</v>
      </c>
      <c r="I6067" s="1">
        <f t="shared" si="534"/>
        <v>8</v>
      </c>
    </row>
    <row r="6068" spans="1:9" x14ac:dyDescent="0.35">
      <c r="A6068" s="321">
        <f t="shared" si="532"/>
        <v>42256.333333318704</v>
      </c>
      <c r="B6068" s="303"/>
      <c r="C6068" s="303">
        <v>6033</v>
      </c>
      <c r="D6068" s="304">
        <f>INDEX(Method_calculation!$J$161:$L$184,Output_interface!I6068,Output_interface!H6068)</f>
        <v>0</v>
      </c>
      <c r="E6068" s="304">
        <f>INDEX(Method_calculation!$J$194:$L$217,Output_interface!I6068,Output_interface!H6068)</f>
        <v>0</v>
      </c>
      <c r="G6068" s="1">
        <f>VLOOKUP(A6068+1/48,Interface!$B$118:$D$483,3)</f>
        <v>3</v>
      </c>
      <c r="H6068" s="1">
        <f t="shared" si="535"/>
        <v>1</v>
      </c>
      <c r="I6068" s="1">
        <f t="shared" si="534"/>
        <v>9</v>
      </c>
    </row>
    <row r="6069" spans="1:9" x14ac:dyDescent="0.35">
      <c r="A6069" s="321">
        <f t="shared" si="532"/>
        <v>42256.374999985368</v>
      </c>
      <c r="B6069" s="303"/>
      <c r="C6069" s="303">
        <v>6034</v>
      </c>
      <c r="D6069" s="304">
        <f>INDEX(Method_calculation!$J$161:$L$184,Output_interface!I6069,Output_interface!H6069)</f>
        <v>0</v>
      </c>
      <c r="E6069" s="304">
        <f>INDEX(Method_calculation!$J$194:$L$217,Output_interface!I6069,Output_interface!H6069)</f>
        <v>0</v>
      </c>
      <c r="G6069" s="1">
        <f>VLOOKUP(A6069+1/48,Interface!$B$118:$D$483,3)</f>
        <v>3</v>
      </c>
      <c r="H6069" s="1">
        <f t="shared" si="535"/>
        <v>1</v>
      </c>
      <c r="I6069" s="1">
        <f t="shared" si="534"/>
        <v>10</v>
      </c>
    </row>
    <row r="6070" spans="1:9" x14ac:dyDescent="0.35">
      <c r="A6070" s="321">
        <f t="shared" si="532"/>
        <v>42256.416666652032</v>
      </c>
      <c r="B6070" s="303"/>
      <c r="C6070" s="303">
        <v>6035</v>
      </c>
      <c r="D6070" s="304">
        <f>INDEX(Method_calculation!$J$161:$L$184,Output_interface!I6070,Output_interface!H6070)</f>
        <v>0</v>
      </c>
      <c r="E6070" s="304">
        <f>INDEX(Method_calculation!$J$194:$L$217,Output_interface!I6070,Output_interface!H6070)</f>
        <v>0</v>
      </c>
      <c r="G6070" s="1">
        <f>VLOOKUP(A6070+1/48,Interface!$B$118:$D$483,3)</f>
        <v>3</v>
      </c>
      <c r="H6070" s="1">
        <f t="shared" si="535"/>
        <v>1</v>
      </c>
      <c r="I6070" s="1">
        <f t="shared" si="534"/>
        <v>11</v>
      </c>
    </row>
    <row r="6071" spans="1:9" x14ac:dyDescent="0.35">
      <c r="A6071" s="321">
        <f t="shared" si="532"/>
        <v>42256.458333318697</v>
      </c>
      <c r="B6071" s="303"/>
      <c r="C6071" s="303">
        <v>6036</v>
      </c>
      <c r="D6071" s="304">
        <f>INDEX(Method_calculation!$J$161:$L$184,Output_interface!I6071,Output_interface!H6071)</f>
        <v>0</v>
      </c>
      <c r="E6071" s="304">
        <f>INDEX(Method_calculation!$J$194:$L$217,Output_interface!I6071,Output_interface!H6071)</f>
        <v>0</v>
      </c>
      <c r="G6071" s="1">
        <f>VLOOKUP(A6071+1/48,Interface!$B$118:$D$483,3)</f>
        <v>3</v>
      </c>
      <c r="H6071" s="1">
        <f t="shared" si="535"/>
        <v>1</v>
      </c>
      <c r="I6071" s="1">
        <f t="shared" si="534"/>
        <v>12</v>
      </c>
    </row>
    <row r="6072" spans="1:9" x14ac:dyDescent="0.35">
      <c r="A6072" s="321">
        <f t="shared" si="532"/>
        <v>42256.499999985361</v>
      </c>
      <c r="B6072" s="303"/>
      <c r="C6072" s="303">
        <v>6037</v>
      </c>
      <c r="D6072" s="304">
        <f>INDEX(Method_calculation!$J$161:$L$184,Output_interface!I6072,Output_interface!H6072)</f>
        <v>0</v>
      </c>
      <c r="E6072" s="304">
        <f>INDEX(Method_calculation!$J$194:$L$217,Output_interface!I6072,Output_interface!H6072)</f>
        <v>0</v>
      </c>
      <c r="G6072" s="1">
        <f>VLOOKUP(A6072+1/48,Interface!$B$118:$D$483,3)</f>
        <v>3</v>
      </c>
      <c r="H6072" s="1">
        <f t="shared" si="535"/>
        <v>1</v>
      </c>
      <c r="I6072" s="1">
        <f t="shared" si="534"/>
        <v>13</v>
      </c>
    </row>
    <row r="6073" spans="1:9" x14ac:dyDescent="0.35">
      <c r="A6073" s="321">
        <f t="shared" si="532"/>
        <v>42256.541666652025</v>
      </c>
      <c r="B6073" s="303"/>
      <c r="C6073" s="303">
        <v>6038</v>
      </c>
      <c r="D6073" s="304">
        <f>INDEX(Method_calculation!$J$161:$L$184,Output_interface!I6073,Output_interface!H6073)</f>
        <v>0</v>
      </c>
      <c r="E6073" s="304">
        <f>INDEX(Method_calculation!$J$194:$L$217,Output_interface!I6073,Output_interface!H6073)</f>
        <v>0</v>
      </c>
      <c r="G6073" s="1">
        <f>VLOOKUP(A6073+1/48,Interface!$B$118:$D$483,3)</f>
        <v>3</v>
      </c>
      <c r="H6073" s="1">
        <f t="shared" si="535"/>
        <v>1</v>
      </c>
      <c r="I6073" s="1">
        <f t="shared" si="534"/>
        <v>14</v>
      </c>
    </row>
    <row r="6074" spans="1:9" x14ac:dyDescent="0.35">
      <c r="A6074" s="321">
        <f t="shared" si="532"/>
        <v>42256.583333318689</v>
      </c>
      <c r="B6074" s="303"/>
      <c r="C6074" s="303">
        <v>6039</v>
      </c>
      <c r="D6074" s="304">
        <f>INDEX(Method_calculation!$J$161:$L$184,Output_interface!I6074,Output_interface!H6074)</f>
        <v>0</v>
      </c>
      <c r="E6074" s="304">
        <f>INDEX(Method_calculation!$J$194:$L$217,Output_interface!I6074,Output_interface!H6074)</f>
        <v>0</v>
      </c>
      <c r="G6074" s="1">
        <f>VLOOKUP(A6074+1/48,Interface!$B$118:$D$483,3)</f>
        <v>3</v>
      </c>
      <c r="H6074" s="1">
        <f t="shared" si="535"/>
        <v>1</v>
      </c>
      <c r="I6074" s="1">
        <f t="shared" si="534"/>
        <v>15</v>
      </c>
    </row>
    <row r="6075" spans="1:9" x14ac:dyDescent="0.35">
      <c r="A6075" s="321">
        <f t="shared" si="532"/>
        <v>42256.624999985353</v>
      </c>
      <c r="B6075" s="303"/>
      <c r="C6075" s="303">
        <v>6040</v>
      </c>
      <c r="D6075" s="304">
        <f>INDEX(Method_calculation!$J$161:$L$184,Output_interface!I6075,Output_interface!H6075)</f>
        <v>0</v>
      </c>
      <c r="E6075" s="304">
        <f>INDEX(Method_calculation!$J$194:$L$217,Output_interface!I6075,Output_interface!H6075)</f>
        <v>0</v>
      </c>
      <c r="G6075" s="1">
        <f>VLOOKUP(A6075+1/48,Interface!$B$118:$D$483,3)</f>
        <v>3</v>
      </c>
      <c r="H6075" s="1">
        <f t="shared" si="535"/>
        <v>1</v>
      </c>
      <c r="I6075" s="1">
        <f t="shared" si="534"/>
        <v>16</v>
      </c>
    </row>
    <row r="6076" spans="1:9" x14ac:dyDescent="0.35">
      <c r="A6076" s="321">
        <f t="shared" si="532"/>
        <v>42256.666666652018</v>
      </c>
      <c r="B6076" s="303"/>
      <c r="C6076" s="303">
        <v>6041</v>
      </c>
      <c r="D6076" s="304">
        <f>INDEX(Method_calculation!$J$161:$L$184,Output_interface!I6076,Output_interface!H6076)</f>
        <v>0</v>
      </c>
      <c r="E6076" s="304">
        <f>INDEX(Method_calculation!$J$194:$L$217,Output_interface!I6076,Output_interface!H6076)</f>
        <v>0</v>
      </c>
      <c r="G6076" s="1">
        <f>VLOOKUP(A6076+1/48,Interface!$B$118:$D$483,3)</f>
        <v>3</v>
      </c>
      <c r="H6076" s="1">
        <f t="shared" si="535"/>
        <v>1</v>
      </c>
      <c r="I6076" s="1">
        <f t="shared" si="534"/>
        <v>17</v>
      </c>
    </row>
    <row r="6077" spans="1:9" x14ac:dyDescent="0.35">
      <c r="A6077" s="321">
        <f t="shared" si="532"/>
        <v>42256.708333318682</v>
      </c>
      <c r="B6077" s="303"/>
      <c r="C6077" s="303">
        <v>6042</v>
      </c>
      <c r="D6077" s="304">
        <f>INDEX(Method_calculation!$J$161:$L$184,Output_interface!I6077,Output_interface!H6077)</f>
        <v>0</v>
      </c>
      <c r="E6077" s="304">
        <f>INDEX(Method_calculation!$J$194:$L$217,Output_interface!I6077,Output_interface!H6077)</f>
        <v>0</v>
      </c>
      <c r="G6077" s="1">
        <f>VLOOKUP(A6077+1/48,Interface!$B$118:$D$483,3)</f>
        <v>3</v>
      </c>
      <c r="H6077" s="1">
        <f t="shared" si="535"/>
        <v>1</v>
      </c>
      <c r="I6077" s="1">
        <f t="shared" si="534"/>
        <v>18</v>
      </c>
    </row>
    <row r="6078" spans="1:9" x14ac:dyDescent="0.35">
      <c r="A6078" s="321">
        <f t="shared" si="532"/>
        <v>42256.749999985346</v>
      </c>
      <c r="B6078" s="303"/>
      <c r="C6078" s="303">
        <v>6043</v>
      </c>
      <c r="D6078" s="304">
        <f>INDEX(Method_calculation!$J$161:$L$184,Output_interface!I6078,Output_interface!H6078)</f>
        <v>0</v>
      </c>
      <c r="E6078" s="304">
        <f>INDEX(Method_calculation!$J$194:$L$217,Output_interface!I6078,Output_interface!H6078)</f>
        <v>0</v>
      </c>
      <c r="G6078" s="1">
        <f>VLOOKUP(A6078+1/48,Interface!$B$118:$D$483,3)</f>
        <v>3</v>
      </c>
      <c r="H6078" s="1">
        <f t="shared" si="535"/>
        <v>1</v>
      </c>
      <c r="I6078" s="1">
        <f t="shared" si="534"/>
        <v>19</v>
      </c>
    </row>
    <row r="6079" spans="1:9" x14ac:dyDescent="0.35">
      <c r="A6079" s="321">
        <f t="shared" si="532"/>
        <v>42256.79166665201</v>
      </c>
      <c r="B6079" s="303"/>
      <c r="C6079" s="303">
        <v>6044</v>
      </c>
      <c r="D6079" s="304">
        <f>INDEX(Method_calculation!$J$161:$L$184,Output_interface!I6079,Output_interface!H6079)</f>
        <v>0</v>
      </c>
      <c r="E6079" s="304">
        <f>INDEX(Method_calculation!$J$194:$L$217,Output_interface!I6079,Output_interface!H6079)</f>
        <v>0</v>
      </c>
      <c r="G6079" s="1">
        <f>VLOOKUP(A6079+1/48,Interface!$B$118:$D$483,3)</f>
        <v>3</v>
      </c>
      <c r="H6079" s="1">
        <f t="shared" si="535"/>
        <v>1</v>
      </c>
      <c r="I6079" s="1">
        <f t="shared" si="534"/>
        <v>20</v>
      </c>
    </row>
    <row r="6080" spans="1:9" x14ac:dyDescent="0.35">
      <c r="A6080" s="321">
        <f t="shared" si="532"/>
        <v>42256.833333318675</v>
      </c>
      <c r="B6080" s="303"/>
      <c r="C6080" s="303">
        <v>6045</v>
      </c>
      <c r="D6080" s="304">
        <f>INDEX(Method_calculation!$J$161:$L$184,Output_interface!I6080,Output_interface!H6080)</f>
        <v>0</v>
      </c>
      <c r="E6080" s="304">
        <f>INDEX(Method_calculation!$J$194:$L$217,Output_interface!I6080,Output_interface!H6080)</f>
        <v>0</v>
      </c>
      <c r="G6080" s="1">
        <f>VLOOKUP(A6080+1/48,Interface!$B$118:$D$483,3)</f>
        <v>3</v>
      </c>
      <c r="H6080" s="1">
        <f t="shared" si="535"/>
        <v>1</v>
      </c>
      <c r="I6080" s="1">
        <f t="shared" si="534"/>
        <v>21</v>
      </c>
    </row>
    <row r="6081" spans="1:9" x14ac:dyDescent="0.35">
      <c r="A6081" s="321">
        <f t="shared" si="532"/>
        <v>42256.874999985339</v>
      </c>
      <c r="B6081" s="303"/>
      <c r="C6081" s="303">
        <v>6046</v>
      </c>
      <c r="D6081" s="304">
        <f>INDEX(Method_calculation!$J$161:$L$184,Output_interface!I6081,Output_interface!H6081)</f>
        <v>0</v>
      </c>
      <c r="E6081" s="304">
        <f>INDEX(Method_calculation!$J$194:$L$217,Output_interface!I6081,Output_interface!H6081)</f>
        <v>0</v>
      </c>
      <c r="G6081" s="1">
        <f>VLOOKUP(A6081+1/48,Interface!$B$118:$D$483,3)</f>
        <v>3</v>
      </c>
      <c r="H6081" s="1">
        <f t="shared" si="535"/>
        <v>1</v>
      </c>
      <c r="I6081" s="1">
        <f t="shared" si="534"/>
        <v>22</v>
      </c>
    </row>
    <row r="6082" spans="1:9" x14ac:dyDescent="0.35">
      <c r="A6082" s="321">
        <f t="shared" si="532"/>
        <v>42256.916666652003</v>
      </c>
      <c r="B6082" s="303"/>
      <c r="C6082" s="303">
        <v>6047</v>
      </c>
      <c r="D6082" s="304">
        <f>INDEX(Method_calculation!$J$161:$L$184,Output_interface!I6082,Output_interface!H6082)</f>
        <v>0</v>
      </c>
      <c r="E6082" s="304">
        <f>INDEX(Method_calculation!$J$194:$L$217,Output_interface!I6082,Output_interface!H6082)</f>
        <v>0</v>
      </c>
      <c r="G6082" s="1">
        <f>VLOOKUP(A6082+1/48,Interface!$B$118:$D$483,3)</f>
        <v>3</v>
      </c>
      <c r="H6082" s="1">
        <f t="shared" si="535"/>
        <v>1</v>
      </c>
      <c r="I6082" s="1">
        <f t="shared" si="534"/>
        <v>23</v>
      </c>
    </row>
    <row r="6083" spans="1:9" x14ac:dyDescent="0.35">
      <c r="A6083" s="322">
        <f t="shared" si="532"/>
        <v>42256.958333318667</v>
      </c>
      <c r="B6083" s="306"/>
      <c r="C6083" s="306">
        <v>6048</v>
      </c>
      <c r="D6083" s="307">
        <f>INDEX(Method_calculation!$J$161:$L$184,Output_interface!I6083,Output_interface!H6083)</f>
        <v>0</v>
      </c>
      <c r="E6083" s="307">
        <f>INDEX(Method_calculation!$J$194:$L$217,Output_interface!I6083,Output_interface!H6083)</f>
        <v>0</v>
      </c>
      <c r="G6083" s="1">
        <f>VLOOKUP(A6083+1/48,Interface!$B$118:$D$483,3)</f>
        <v>3</v>
      </c>
      <c r="H6083" s="1">
        <f t="shared" si="535"/>
        <v>1</v>
      </c>
      <c r="I6083" s="1">
        <f t="shared" si="534"/>
        <v>24</v>
      </c>
    </row>
    <row r="6084" spans="1:9" x14ac:dyDescent="0.35">
      <c r="A6084" s="299">
        <f t="shared" si="532"/>
        <v>42256.999999985332</v>
      </c>
      <c r="B6084" s="300" t="str">
        <f t="shared" ref="B6084" si="537">INDEX($H$27:$H$29,H6084)</f>
        <v>Workday</v>
      </c>
      <c r="C6084" s="300">
        <v>6049</v>
      </c>
      <c r="D6084" s="301">
        <f>INDEX(Method_calculation!$J$161:$L$184,Output_interface!I6084,Output_interface!H6084)</f>
        <v>0</v>
      </c>
      <c r="E6084" s="301">
        <f>INDEX(Method_calculation!$J$194:$L$217,Output_interface!I6084,Output_interface!H6084)</f>
        <v>0</v>
      </c>
      <c r="G6084" s="1">
        <f>VLOOKUP(A6084+1/48,Interface!$B$118:$D$483,3)</f>
        <v>4</v>
      </c>
      <c r="H6084" s="1">
        <f t="shared" si="535"/>
        <v>1</v>
      </c>
      <c r="I6084" s="1">
        <f t="shared" si="534"/>
        <v>1</v>
      </c>
    </row>
    <row r="6085" spans="1:9" x14ac:dyDescent="0.35">
      <c r="A6085" s="321">
        <f t="shared" si="532"/>
        <v>42257.041666651996</v>
      </c>
      <c r="B6085" s="303"/>
      <c r="C6085" s="303">
        <v>6050</v>
      </c>
      <c r="D6085" s="304">
        <f>INDEX(Method_calculation!$J$161:$L$184,Output_interface!I6085,Output_interface!H6085)</f>
        <v>0</v>
      </c>
      <c r="E6085" s="304">
        <f>INDEX(Method_calculation!$J$194:$L$217,Output_interface!I6085,Output_interface!H6085)</f>
        <v>0</v>
      </c>
      <c r="G6085" s="1">
        <f>VLOOKUP(A6085+1/48,Interface!$B$118:$D$483,3)</f>
        <v>4</v>
      </c>
      <c r="H6085" s="1">
        <f t="shared" si="535"/>
        <v>1</v>
      </c>
      <c r="I6085" s="1">
        <f t="shared" si="534"/>
        <v>2</v>
      </c>
    </row>
    <row r="6086" spans="1:9" x14ac:dyDescent="0.35">
      <c r="A6086" s="321">
        <f t="shared" si="532"/>
        <v>42257.08333331866</v>
      </c>
      <c r="B6086" s="303"/>
      <c r="C6086" s="303">
        <v>6051</v>
      </c>
      <c r="D6086" s="304">
        <f>INDEX(Method_calculation!$J$161:$L$184,Output_interface!I6086,Output_interface!H6086)</f>
        <v>0</v>
      </c>
      <c r="E6086" s="304">
        <f>INDEX(Method_calculation!$J$194:$L$217,Output_interface!I6086,Output_interface!H6086)</f>
        <v>0</v>
      </c>
      <c r="G6086" s="1">
        <f>VLOOKUP(A6086+1/48,Interface!$B$118:$D$483,3)</f>
        <v>4</v>
      </c>
      <c r="H6086" s="1">
        <f t="shared" si="535"/>
        <v>1</v>
      </c>
      <c r="I6086" s="1">
        <f t="shared" si="534"/>
        <v>3</v>
      </c>
    </row>
    <row r="6087" spans="1:9" x14ac:dyDescent="0.35">
      <c r="A6087" s="321">
        <f t="shared" si="532"/>
        <v>42257.124999985324</v>
      </c>
      <c r="B6087" s="303"/>
      <c r="C6087" s="303">
        <v>6052</v>
      </c>
      <c r="D6087" s="304">
        <f>INDEX(Method_calculation!$J$161:$L$184,Output_interface!I6087,Output_interface!H6087)</f>
        <v>0</v>
      </c>
      <c r="E6087" s="304">
        <f>INDEX(Method_calculation!$J$194:$L$217,Output_interface!I6087,Output_interface!H6087)</f>
        <v>0</v>
      </c>
      <c r="G6087" s="1">
        <f>VLOOKUP(A6087+1/48,Interface!$B$118:$D$483,3)</f>
        <v>4</v>
      </c>
      <c r="H6087" s="1">
        <f t="shared" si="535"/>
        <v>1</v>
      </c>
      <c r="I6087" s="1">
        <f t="shared" si="534"/>
        <v>4</v>
      </c>
    </row>
    <row r="6088" spans="1:9" x14ac:dyDescent="0.35">
      <c r="A6088" s="321">
        <f t="shared" si="532"/>
        <v>42257.166666651989</v>
      </c>
      <c r="B6088" s="303"/>
      <c r="C6088" s="303">
        <v>6053</v>
      </c>
      <c r="D6088" s="304">
        <f>INDEX(Method_calculation!$J$161:$L$184,Output_interface!I6088,Output_interface!H6088)</f>
        <v>0</v>
      </c>
      <c r="E6088" s="304">
        <f>INDEX(Method_calculation!$J$194:$L$217,Output_interface!I6088,Output_interface!H6088)</f>
        <v>0</v>
      </c>
      <c r="G6088" s="1">
        <f>VLOOKUP(A6088+1/48,Interface!$B$118:$D$483,3)</f>
        <v>4</v>
      </c>
      <c r="H6088" s="1">
        <f t="shared" si="535"/>
        <v>1</v>
      </c>
      <c r="I6088" s="1">
        <f t="shared" si="534"/>
        <v>5</v>
      </c>
    </row>
    <row r="6089" spans="1:9" x14ac:dyDescent="0.35">
      <c r="A6089" s="321">
        <f t="shared" si="532"/>
        <v>42257.208333318653</v>
      </c>
      <c r="B6089" s="303"/>
      <c r="C6089" s="303">
        <v>6054</v>
      </c>
      <c r="D6089" s="304">
        <f>INDEX(Method_calculation!$J$161:$L$184,Output_interface!I6089,Output_interface!H6089)</f>
        <v>0</v>
      </c>
      <c r="E6089" s="304">
        <f>INDEX(Method_calculation!$J$194:$L$217,Output_interface!I6089,Output_interface!H6089)</f>
        <v>0</v>
      </c>
      <c r="G6089" s="1">
        <f>VLOOKUP(A6089+1/48,Interface!$B$118:$D$483,3)</f>
        <v>4</v>
      </c>
      <c r="H6089" s="1">
        <f t="shared" si="535"/>
        <v>1</v>
      </c>
      <c r="I6089" s="1">
        <f t="shared" si="534"/>
        <v>6</v>
      </c>
    </row>
    <row r="6090" spans="1:9" x14ac:dyDescent="0.35">
      <c r="A6090" s="321">
        <f t="shared" si="532"/>
        <v>42257.249999985317</v>
      </c>
      <c r="B6090" s="303"/>
      <c r="C6090" s="303">
        <v>6055</v>
      </c>
      <c r="D6090" s="304">
        <f>INDEX(Method_calculation!$J$161:$L$184,Output_interface!I6090,Output_interface!H6090)</f>
        <v>0</v>
      </c>
      <c r="E6090" s="304">
        <f>INDEX(Method_calculation!$J$194:$L$217,Output_interface!I6090,Output_interface!H6090)</f>
        <v>0</v>
      </c>
      <c r="G6090" s="1">
        <f>VLOOKUP(A6090+1/48,Interface!$B$118:$D$483,3)</f>
        <v>4</v>
      </c>
      <c r="H6090" s="1">
        <f t="shared" si="535"/>
        <v>1</v>
      </c>
      <c r="I6090" s="1">
        <f t="shared" si="534"/>
        <v>7</v>
      </c>
    </row>
    <row r="6091" spans="1:9" x14ac:dyDescent="0.35">
      <c r="A6091" s="321">
        <f t="shared" si="532"/>
        <v>42257.291666651981</v>
      </c>
      <c r="B6091" s="303"/>
      <c r="C6091" s="303">
        <v>6056</v>
      </c>
      <c r="D6091" s="304">
        <f>INDEX(Method_calculation!$J$161:$L$184,Output_interface!I6091,Output_interface!H6091)</f>
        <v>0</v>
      </c>
      <c r="E6091" s="304">
        <f>INDEX(Method_calculation!$J$194:$L$217,Output_interface!I6091,Output_interface!H6091)</f>
        <v>0</v>
      </c>
      <c r="G6091" s="1">
        <f>VLOOKUP(A6091+1/48,Interface!$B$118:$D$483,3)</f>
        <v>4</v>
      </c>
      <c r="H6091" s="1">
        <f t="shared" si="535"/>
        <v>1</v>
      </c>
      <c r="I6091" s="1">
        <f t="shared" si="534"/>
        <v>8</v>
      </c>
    </row>
    <row r="6092" spans="1:9" x14ac:dyDescent="0.35">
      <c r="A6092" s="321">
        <f t="shared" si="532"/>
        <v>42257.333333318646</v>
      </c>
      <c r="B6092" s="303"/>
      <c r="C6092" s="303">
        <v>6057</v>
      </c>
      <c r="D6092" s="304">
        <f>INDEX(Method_calculation!$J$161:$L$184,Output_interface!I6092,Output_interface!H6092)</f>
        <v>0</v>
      </c>
      <c r="E6092" s="304">
        <f>INDEX(Method_calculation!$J$194:$L$217,Output_interface!I6092,Output_interface!H6092)</f>
        <v>0</v>
      </c>
      <c r="G6092" s="1">
        <f>VLOOKUP(A6092+1/48,Interface!$B$118:$D$483,3)</f>
        <v>4</v>
      </c>
      <c r="H6092" s="1">
        <f t="shared" si="535"/>
        <v>1</v>
      </c>
      <c r="I6092" s="1">
        <f t="shared" si="534"/>
        <v>9</v>
      </c>
    </row>
    <row r="6093" spans="1:9" x14ac:dyDescent="0.35">
      <c r="A6093" s="321">
        <f t="shared" si="532"/>
        <v>42257.37499998531</v>
      </c>
      <c r="B6093" s="303"/>
      <c r="C6093" s="303">
        <v>6058</v>
      </c>
      <c r="D6093" s="304">
        <f>INDEX(Method_calculation!$J$161:$L$184,Output_interface!I6093,Output_interface!H6093)</f>
        <v>0</v>
      </c>
      <c r="E6093" s="304">
        <f>INDEX(Method_calculation!$J$194:$L$217,Output_interface!I6093,Output_interface!H6093)</f>
        <v>0</v>
      </c>
      <c r="G6093" s="1">
        <f>VLOOKUP(A6093+1/48,Interface!$B$118:$D$483,3)</f>
        <v>4</v>
      </c>
      <c r="H6093" s="1">
        <f t="shared" si="535"/>
        <v>1</v>
      </c>
      <c r="I6093" s="1">
        <f t="shared" si="534"/>
        <v>10</v>
      </c>
    </row>
    <row r="6094" spans="1:9" x14ac:dyDescent="0.35">
      <c r="A6094" s="321">
        <f t="shared" si="532"/>
        <v>42257.416666651974</v>
      </c>
      <c r="B6094" s="303"/>
      <c r="C6094" s="303">
        <v>6059</v>
      </c>
      <c r="D6094" s="304">
        <f>INDEX(Method_calculation!$J$161:$L$184,Output_interface!I6094,Output_interface!H6094)</f>
        <v>0</v>
      </c>
      <c r="E6094" s="304">
        <f>INDEX(Method_calculation!$J$194:$L$217,Output_interface!I6094,Output_interface!H6094)</f>
        <v>0</v>
      </c>
      <c r="G6094" s="1">
        <f>VLOOKUP(A6094+1/48,Interface!$B$118:$D$483,3)</f>
        <v>4</v>
      </c>
      <c r="H6094" s="1">
        <f t="shared" si="535"/>
        <v>1</v>
      </c>
      <c r="I6094" s="1">
        <f t="shared" si="534"/>
        <v>11</v>
      </c>
    </row>
    <row r="6095" spans="1:9" x14ac:dyDescent="0.35">
      <c r="A6095" s="321">
        <f t="shared" si="532"/>
        <v>42257.458333318638</v>
      </c>
      <c r="B6095" s="303"/>
      <c r="C6095" s="303">
        <v>6060</v>
      </c>
      <c r="D6095" s="304">
        <f>INDEX(Method_calculation!$J$161:$L$184,Output_interface!I6095,Output_interface!H6095)</f>
        <v>0</v>
      </c>
      <c r="E6095" s="304">
        <f>INDEX(Method_calculation!$J$194:$L$217,Output_interface!I6095,Output_interface!H6095)</f>
        <v>0</v>
      </c>
      <c r="G6095" s="1">
        <f>VLOOKUP(A6095+1/48,Interface!$B$118:$D$483,3)</f>
        <v>4</v>
      </c>
      <c r="H6095" s="1">
        <f t="shared" si="535"/>
        <v>1</v>
      </c>
      <c r="I6095" s="1">
        <f t="shared" si="534"/>
        <v>12</v>
      </c>
    </row>
    <row r="6096" spans="1:9" x14ac:dyDescent="0.35">
      <c r="A6096" s="321">
        <f t="shared" ref="A6096:A6159" si="538">+A6095+1/24</f>
        <v>42257.499999985303</v>
      </c>
      <c r="B6096" s="303"/>
      <c r="C6096" s="303">
        <v>6061</v>
      </c>
      <c r="D6096" s="304">
        <f>INDEX(Method_calculation!$J$161:$L$184,Output_interface!I6096,Output_interface!H6096)</f>
        <v>0</v>
      </c>
      <c r="E6096" s="304">
        <f>INDEX(Method_calculation!$J$194:$L$217,Output_interface!I6096,Output_interface!H6096)</f>
        <v>0</v>
      </c>
      <c r="G6096" s="1">
        <f>VLOOKUP(A6096+1/48,Interface!$B$118:$D$483,3)</f>
        <v>4</v>
      </c>
      <c r="H6096" s="1">
        <f t="shared" si="535"/>
        <v>1</v>
      </c>
      <c r="I6096" s="1">
        <f t="shared" si="534"/>
        <v>13</v>
      </c>
    </row>
    <row r="6097" spans="1:9" x14ac:dyDescent="0.35">
      <c r="A6097" s="321">
        <f t="shared" si="538"/>
        <v>42257.541666651967</v>
      </c>
      <c r="B6097" s="303"/>
      <c r="C6097" s="303">
        <v>6062</v>
      </c>
      <c r="D6097" s="304">
        <f>INDEX(Method_calculation!$J$161:$L$184,Output_interface!I6097,Output_interface!H6097)</f>
        <v>0</v>
      </c>
      <c r="E6097" s="304">
        <f>INDEX(Method_calculation!$J$194:$L$217,Output_interface!I6097,Output_interface!H6097)</f>
        <v>0</v>
      </c>
      <c r="G6097" s="1">
        <f>VLOOKUP(A6097+1/48,Interface!$B$118:$D$483,3)</f>
        <v>4</v>
      </c>
      <c r="H6097" s="1">
        <f t="shared" si="535"/>
        <v>1</v>
      </c>
      <c r="I6097" s="1">
        <f t="shared" si="534"/>
        <v>14</v>
      </c>
    </row>
    <row r="6098" spans="1:9" x14ac:dyDescent="0.35">
      <c r="A6098" s="321">
        <f t="shared" si="538"/>
        <v>42257.583333318631</v>
      </c>
      <c r="B6098" s="303"/>
      <c r="C6098" s="303">
        <v>6063</v>
      </c>
      <c r="D6098" s="304">
        <f>INDEX(Method_calculation!$J$161:$L$184,Output_interface!I6098,Output_interface!H6098)</f>
        <v>0</v>
      </c>
      <c r="E6098" s="304">
        <f>INDEX(Method_calculation!$J$194:$L$217,Output_interface!I6098,Output_interface!H6098)</f>
        <v>0</v>
      </c>
      <c r="G6098" s="1">
        <f>VLOOKUP(A6098+1/48,Interface!$B$118:$D$483,3)</f>
        <v>4</v>
      </c>
      <c r="H6098" s="1">
        <f t="shared" si="535"/>
        <v>1</v>
      </c>
      <c r="I6098" s="1">
        <f t="shared" si="534"/>
        <v>15</v>
      </c>
    </row>
    <row r="6099" spans="1:9" x14ac:dyDescent="0.35">
      <c r="A6099" s="321">
        <f t="shared" si="538"/>
        <v>42257.624999985295</v>
      </c>
      <c r="B6099" s="303"/>
      <c r="C6099" s="303">
        <v>6064</v>
      </c>
      <c r="D6099" s="304">
        <f>INDEX(Method_calculation!$J$161:$L$184,Output_interface!I6099,Output_interface!H6099)</f>
        <v>0</v>
      </c>
      <c r="E6099" s="304">
        <f>INDEX(Method_calculation!$J$194:$L$217,Output_interface!I6099,Output_interface!H6099)</f>
        <v>0</v>
      </c>
      <c r="G6099" s="1">
        <f>VLOOKUP(A6099+1/48,Interface!$B$118:$D$483,3)</f>
        <v>4</v>
      </c>
      <c r="H6099" s="1">
        <f t="shared" si="535"/>
        <v>1</v>
      </c>
      <c r="I6099" s="1">
        <f t="shared" si="534"/>
        <v>16</v>
      </c>
    </row>
    <row r="6100" spans="1:9" x14ac:dyDescent="0.35">
      <c r="A6100" s="321">
        <f t="shared" si="538"/>
        <v>42257.66666665196</v>
      </c>
      <c r="B6100" s="303"/>
      <c r="C6100" s="303">
        <v>6065</v>
      </c>
      <c r="D6100" s="304">
        <f>INDEX(Method_calculation!$J$161:$L$184,Output_interface!I6100,Output_interface!H6100)</f>
        <v>0</v>
      </c>
      <c r="E6100" s="304">
        <f>INDEX(Method_calculation!$J$194:$L$217,Output_interface!I6100,Output_interface!H6100)</f>
        <v>0</v>
      </c>
      <c r="G6100" s="1">
        <f>VLOOKUP(A6100+1/48,Interface!$B$118:$D$483,3)</f>
        <v>4</v>
      </c>
      <c r="H6100" s="1">
        <f t="shared" si="535"/>
        <v>1</v>
      </c>
      <c r="I6100" s="1">
        <f t="shared" si="534"/>
        <v>17</v>
      </c>
    </row>
    <row r="6101" spans="1:9" x14ac:dyDescent="0.35">
      <c r="A6101" s="321">
        <f t="shared" si="538"/>
        <v>42257.708333318624</v>
      </c>
      <c r="B6101" s="303"/>
      <c r="C6101" s="303">
        <v>6066</v>
      </c>
      <c r="D6101" s="304">
        <f>INDEX(Method_calculation!$J$161:$L$184,Output_interface!I6101,Output_interface!H6101)</f>
        <v>0</v>
      </c>
      <c r="E6101" s="304">
        <f>INDEX(Method_calculation!$J$194:$L$217,Output_interface!I6101,Output_interface!H6101)</f>
        <v>0</v>
      </c>
      <c r="G6101" s="1">
        <f>VLOOKUP(A6101+1/48,Interface!$B$118:$D$483,3)</f>
        <v>4</v>
      </c>
      <c r="H6101" s="1">
        <f t="shared" si="535"/>
        <v>1</v>
      </c>
      <c r="I6101" s="1">
        <f t="shared" si="534"/>
        <v>18</v>
      </c>
    </row>
    <row r="6102" spans="1:9" x14ac:dyDescent="0.35">
      <c r="A6102" s="321">
        <f t="shared" si="538"/>
        <v>42257.749999985288</v>
      </c>
      <c r="B6102" s="303"/>
      <c r="C6102" s="303">
        <v>6067</v>
      </c>
      <c r="D6102" s="304">
        <f>INDEX(Method_calculation!$J$161:$L$184,Output_interface!I6102,Output_interface!H6102)</f>
        <v>0</v>
      </c>
      <c r="E6102" s="304">
        <f>INDEX(Method_calculation!$J$194:$L$217,Output_interface!I6102,Output_interface!H6102)</f>
        <v>0</v>
      </c>
      <c r="G6102" s="1">
        <f>VLOOKUP(A6102+1/48,Interface!$B$118:$D$483,3)</f>
        <v>4</v>
      </c>
      <c r="H6102" s="1">
        <f t="shared" si="535"/>
        <v>1</v>
      </c>
      <c r="I6102" s="1">
        <f t="shared" si="534"/>
        <v>19</v>
      </c>
    </row>
    <row r="6103" spans="1:9" x14ac:dyDescent="0.35">
      <c r="A6103" s="321">
        <f t="shared" si="538"/>
        <v>42257.791666651952</v>
      </c>
      <c r="B6103" s="303"/>
      <c r="C6103" s="303">
        <v>6068</v>
      </c>
      <c r="D6103" s="304">
        <f>INDEX(Method_calculation!$J$161:$L$184,Output_interface!I6103,Output_interface!H6103)</f>
        <v>0</v>
      </c>
      <c r="E6103" s="304">
        <f>INDEX(Method_calculation!$J$194:$L$217,Output_interface!I6103,Output_interface!H6103)</f>
        <v>0</v>
      </c>
      <c r="G6103" s="1">
        <f>VLOOKUP(A6103+1/48,Interface!$B$118:$D$483,3)</f>
        <v>4</v>
      </c>
      <c r="H6103" s="1">
        <f t="shared" si="535"/>
        <v>1</v>
      </c>
      <c r="I6103" s="1">
        <f t="shared" si="534"/>
        <v>20</v>
      </c>
    </row>
    <row r="6104" spans="1:9" x14ac:dyDescent="0.35">
      <c r="A6104" s="321">
        <f t="shared" si="538"/>
        <v>42257.833333318616</v>
      </c>
      <c r="B6104" s="303"/>
      <c r="C6104" s="303">
        <v>6069</v>
      </c>
      <c r="D6104" s="304">
        <f>INDEX(Method_calculation!$J$161:$L$184,Output_interface!I6104,Output_interface!H6104)</f>
        <v>0</v>
      </c>
      <c r="E6104" s="304">
        <f>INDEX(Method_calculation!$J$194:$L$217,Output_interface!I6104,Output_interface!H6104)</f>
        <v>0</v>
      </c>
      <c r="G6104" s="1">
        <f>VLOOKUP(A6104+1/48,Interface!$B$118:$D$483,3)</f>
        <v>4</v>
      </c>
      <c r="H6104" s="1">
        <f t="shared" si="535"/>
        <v>1</v>
      </c>
      <c r="I6104" s="1">
        <f t="shared" si="534"/>
        <v>21</v>
      </c>
    </row>
    <row r="6105" spans="1:9" x14ac:dyDescent="0.35">
      <c r="A6105" s="321">
        <f t="shared" si="538"/>
        <v>42257.874999985281</v>
      </c>
      <c r="B6105" s="303"/>
      <c r="C6105" s="303">
        <v>6070</v>
      </c>
      <c r="D6105" s="304">
        <f>INDEX(Method_calculation!$J$161:$L$184,Output_interface!I6105,Output_interface!H6105)</f>
        <v>0</v>
      </c>
      <c r="E6105" s="304">
        <f>INDEX(Method_calculation!$J$194:$L$217,Output_interface!I6105,Output_interface!H6105)</f>
        <v>0</v>
      </c>
      <c r="G6105" s="1">
        <f>VLOOKUP(A6105+1/48,Interface!$B$118:$D$483,3)</f>
        <v>4</v>
      </c>
      <c r="H6105" s="1">
        <f t="shared" si="535"/>
        <v>1</v>
      </c>
      <c r="I6105" s="1">
        <f t="shared" si="534"/>
        <v>22</v>
      </c>
    </row>
    <row r="6106" spans="1:9" x14ac:dyDescent="0.35">
      <c r="A6106" s="321">
        <f t="shared" si="538"/>
        <v>42257.916666651945</v>
      </c>
      <c r="B6106" s="303"/>
      <c r="C6106" s="303">
        <v>6071</v>
      </c>
      <c r="D6106" s="304">
        <f>INDEX(Method_calculation!$J$161:$L$184,Output_interface!I6106,Output_interface!H6106)</f>
        <v>0</v>
      </c>
      <c r="E6106" s="304">
        <f>INDEX(Method_calculation!$J$194:$L$217,Output_interface!I6106,Output_interface!H6106)</f>
        <v>0</v>
      </c>
      <c r="G6106" s="1">
        <f>VLOOKUP(A6106+1/48,Interface!$B$118:$D$483,3)</f>
        <v>4</v>
      </c>
      <c r="H6106" s="1">
        <f t="shared" si="535"/>
        <v>1</v>
      </c>
      <c r="I6106" s="1">
        <f t="shared" si="534"/>
        <v>23</v>
      </c>
    </row>
    <row r="6107" spans="1:9" x14ac:dyDescent="0.35">
      <c r="A6107" s="322">
        <f t="shared" si="538"/>
        <v>42257.958333318609</v>
      </c>
      <c r="B6107" s="306"/>
      <c r="C6107" s="306">
        <v>6072</v>
      </c>
      <c r="D6107" s="307">
        <f>INDEX(Method_calculation!$J$161:$L$184,Output_interface!I6107,Output_interface!H6107)</f>
        <v>0</v>
      </c>
      <c r="E6107" s="307">
        <f>INDEX(Method_calculation!$J$194:$L$217,Output_interface!I6107,Output_interface!H6107)</f>
        <v>0</v>
      </c>
      <c r="G6107" s="1">
        <f>VLOOKUP(A6107+1/48,Interface!$B$118:$D$483,3)</f>
        <v>4</v>
      </c>
      <c r="H6107" s="1">
        <f t="shared" si="535"/>
        <v>1</v>
      </c>
      <c r="I6107" s="1">
        <f t="shared" si="534"/>
        <v>24</v>
      </c>
    </row>
    <row r="6108" spans="1:9" x14ac:dyDescent="0.35">
      <c r="A6108" s="299">
        <f t="shared" si="538"/>
        <v>42257.999999985273</v>
      </c>
      <c r="B6108" s="300" t="str">
        <f t="shared" ref="B6108" si="539">INDEX($H$27:$H$29,H6108)</f>
        <v>Workday</v>
      </c>
      <c r="C6108" s="300">
        <v>6073</v>
      </c>
      <c r="D6108" s="301">
        <f>INDEX(Method_calculation!$J$161:$L$184,Output_interface!I6108,Output_interface!H6108)</f>
        <v>0</v>
      </c>
      <c r="E6108" s="301">
        <f>INDEX(Method_calculation!$J$194:$L$217,Output_interface!I6108,Output_interface!H6108)</f>
        <v>0</v>
      </c>
      <c r="G6108" s="1">
        <f>VLOOKUP(A6108+1/48,Interface!$B$118:$D$483,3)</f>
        <v>5</v>
      </c>
      <c r="H6108" s="1">
        <f t="shared" si="535"/>
        <v>1</v>
      </c>
      <c r="I6108" s="1">
        <f t="shared" si="534"/>
        <v>1</v>
      </c>
    </row>
    <row r="6109" spans="1:9" x14ac:dyDescent="0.35">
      <c r="A6109" s="321">
        <f t="shared" si="538"/>
        <v>42258.041666651938</v>
      </c>
      <c r="B6109" s="303"/>
      <c r="C6109" s="303">
        <v>6074</v>
      </c>
      <c r="D6109" s="304">
        <f>INDEX(Method_calculation!$J$161:$L$184,Output_interface!I6109,Output_interface!H6109)</f>
        <v>0</v>
      </c>
      <c r="E6109" s="304">
        <f>INDEX(Method_calculation!$J$194:$L$217,Output_interface!I6109,Output_interface!H6109)</f>
        <v>0</v>
      </c>
      <c r="G6109" s="1">
        <f>VLOOKUP(A6109+1/48,Interface!$B$118:$D$483,3)</f>
        <v>5</v>
      </c>
      <c r="H6109" s="1">
        <f t="shared" si="535"/>
        <v>1</v>
      </c>
      <c r="I6109" s="1">
        <f t="shared" si="534"/>
        <v>2</v>
      </c>
    </row>
    <row r="6110" spans="1:9" x14ac:dyDescent="0.35">
      <c r="A6110" s="321">
        <f t="shared" si="538"/>
        <v>42258.083333318602</v>
      </c>
      <c r="B6110" s="303"/>
      <c r="C6110" s="303">
        <v>6075</v>
      </c>
      <c r="D6110" s="304">
        <f>INDEX(Method_calculation!$J$161:$L$184,Output_interface!I6110,Output_interface!H6110)</f>
        <v>0</v>
      </c>
      <c r="E6110" s="304">
        <f>INDEX(Method_calculation!$J$194:$L$217,Output_interface!I6110,Output_interface!H6110)</f>
        <v>0</v>
      </c>
      <c r="G6110" s="1">
        <f>VLOOKUP(A6110+1/48,Interface!$B$118:$D$483,3)</f>
        <v>5</v>
      </c>
      <c r="H6110" s="1">
        <f t="shared" si="535"/>
        <v>1</v>
      </c>
      <c r="I6110" s="1">
        <f t="shared" si="534"/>
        <v>3</v>
      </c>
    </row>
    <row r="6111" spans="1:9" x14ac:dyDescent="0.35">
      <c r="A6111" s="321">
        <f t="shared" si="538"/>
        <v>42258.124999985266</v>
      </c>
      <c r="B6111" s="303"/>
      <c r="C6111" s="303">
        <v>6076</v>
      </c>
      <c r="D6111" s="304">
        <f>INDEX(Method_calculation!$J$161:$L$184,Output_interface!I6111,Output_interface!H6111)</f>
        <v>0</v>
      </c>
      <c r="E6111" s="304">
        <f>INDEX(Method_calculation!$J$194:$L$217,Output_interface!I6111,Output_interface!H6111)</f>
        <v>0</v>
      </c>
      <c r="G6111" s="1">
        <f>VLOOKUP(A6111+1/48,Interface!$B$118:$D$483,3)</f>
        <v>5</v>
      </c>
      <c r="H6111" s="1">
        <f t="shared" si="535"/>
        <v>1</v>
      </c>
      <c r="I6111" s="1">
        <f t="shared" si="534"/>
        <v>4</v>
      </c>
    </row>
    <row r="6112" spans="1:9" x14ac:dyDescent="0.35">
      <c r="A6112" s="321">
        <f t="shared" si="538"/>
        <v>42258.16666665193</v>
      </c>
      <c r="B6112" s="303"/>
      <c r="C6112" s="303">
        <v>6077</v>
      </c>
      <c r="D6112" s="304">
        <f>INDEX(Method_calculation!$J$161:$L$184,Output_interface!I6112,Output_interface!H6112)</f>
        <v>0</v>
      </c>
      <c r="E6112" s="304">
        <f>INDEX(Method_calculation!$J$194:$L$217,Output_interface!I6112,Output_interface!H6112)</f>
        <v>0</v>
      </c>
      <c r="G6112" s="1">
        <f>VLOOKUP(A6112+1/48,Interface!$B$118:$D$483,3)</f>
        <v>5</v>
      </c>
      <c r="H6112" s="1">
        <f t="shared" si="535"/>
        <v>1</v>
      </c>
      <c r="I6112" s="1">
        <f t="shared" si="534"/>
        <v>5</v>
      </c>
    </row>
    <row r="6113" spans="1:9" x14ac:dyDescent="0.35">
      <c r="A6113" s="321">
        <f t="shared" si="538"/>
        <v>42258.208333318595</v>
      </c>
      <c r="B6113" s="303"/>
      <c r="C6113" s="303">
        <v>6078</v>
      </c>
      <c r="D6113" s="304">
        <f>INDEX(Method_calculation!$J$161:$L$184,Output_interface!I6113,Output_interface!H6113)</f>
        <v>0</v>
      </c>
      <c r="E6113" s="304">
        <f>INDEX(Method_calculation!$J$194:$L$217,Output_interface!I6113,Output_interface!H6113)</f>
        <v>0</v>
      </c>
      <c r="G6113" s="1">
        <f>VLOOKUP(A6113+1/48,Interface!$B$118:$D$483,3)</f>
        <v>5</v>
      </c>
      <c r="H6113" s="1">
        <f t="shared" si="535"/>
        <v>1</v>
      </c>
      <c r="I6113" s="1">
        <f t="shared" si="534"/>
        <v>6</v>
      </c>
    </row>
    <row r="6114" spans="1:9" x14ac:dyDescent="0.35">
      <c r="A6114" s="321">
        <f t="shared" si="538"/>
        <v>42258.249999985259</v>
      </c>
      <c r="B6114" s="303"/>
      <c r="C6114" s="303">
        <v>6079</v>
      </c>
      <c r="D6114" s="304">
        <f>INDEX(Method_calculation!$J$161:$L$184,Output_interface!I6114,Output_interface!H6114)</f>
        <v>0</v>
      </c>
      <c r="E6114" s="304">
        <f>INDEX(Method_calculation!$J$194:$L$217,Output_interface!I6114,Output_interface!H6114)</f>
        <v>0</v>
      </c>
      <c r="G6114" s="1">
        <f>VLOOKUP(A6114+1/48,Interface!$B$118:$D$483,3)</f>
        <v>5</v>
      </c>
      <c r="H6114" s="1">
        <f t="shared" si="535"/>
        <v>1</v>
      </c>
      <c r="I6114" s="1">
        <f t="shared" si="534"/>
        <v>7</v>
      </c>
    </row>
    <row r="6115" spans="1:9" x14ac:dyDescent="0.35">
      <c r="A6115" s="321">
        <f t="shared" si="538"/>
        <v>42258.291666651923</v>
      </c>
      <c r="B6115" s="303"/>
      <c r="C6115" s="303">
        <v>6080</v>
      </c>
      <c r="D6115" s="304">
        <f>INDEX(Method_calculation!$J$161:$L$184,Output_interface!I6115,Output_interface!H6115)</f>
        <v>0</v>
      </c>
      <c r="E6115" s="304">
        <f>INDEX(Method_calculation!$J$194:$L$217,Output_interface!I6115,Output_interface!H6115)</f>
        <v>0</v>
      </c>
      <c r="G6115" s="1">
        <f>VLOOKUP(A6115+1/48,Interface!$B$118:$D$483,3)</f>
        <v>5</v>
      </c>
      <c r="H6115" s="1">
        <f t="shared" si="535"/>
        <v>1</v>
      </c>
      <c r="I6115" s="1">
        <f t="shared" si="534"/>
        <v>8</v>
      </c>
    </row>
    <row r="6116" spans="1:9" x14ac:dyDescent="0.35">
      <c r="A6116" s="321">
        <f t="shared" si="538"/>
        <v>42258.333333318587</v>
      </c>
      <c r="B6116" s="303"/>
      <c r="C6116" s="303">
        <v>6081</v>
      </c>
      <c r="D6116" s="304">
        <f>INDEX(Method_calculation!$J$161:$L$184,Output_interface!I6116,Output_interface!H6116)</f>
        <v>0</v>
      </c>
      <c r="E6116" s="304">
        <f>INDEX(Method_calculation!$J$194:$L$217,Output_interface!I6116,Output_interface!H6116)</f>
        <v>0</v>
      </c>
      <c r="G6116" s="1">
        <f>VLOOKUP(A6116+1/48,Interface!$B$118:$D$483,3)</f>
        <v>5</v>
      </c>
      <c r="H6116" s="1">
        <f t="shared" si="535"/>
        <v>1</v>
      </c>
      <c r="I6116" s="1">
        <f t="shared" ref="I6116:I6179" si="540">MOD(C6116-1,24)+1</f>
        <v>9</v>
      </c>
    </row>
    <row r="6117" spans="1:9" x14ac:dyDescent="0.35">
      <c r="A6117" s="321">
        <f t="shared" si="538"/>
        <v>42258.374999985252</v>
      </c>
      <c r="B6117" s="303"/>
      <c r="C6117" s="303">
        <v>6082</v>
      </c>
      <c r="D6117" s="304">
        <f>INDEX(Method_calculation!$J$161:$L$184,Output_interface!I6117,Output_interface!H6117)</f>
        <v>0</v>
      </c>
      <c r="E6117" s="304">
        <f>INDEX(Method_calculation!$J$194:$L$217,Output_interface!I6117,Output_interface!H6117)</f>
        <v>0</v>
      </c>
      <c r="G6117" s="1">
        <f>VLOOKUP(A6117+1/48,Interface!$B$118:$D$483,3)</f>
        <v>5</v>
      </c>
      <c r="H6117" s="1">
        <f t="shared" ref="H6117:H6180" si="541">IF(G6117=7,3,IF(G6117=6,2,1))</f>
        <v>1</v>
      </c>
      <c r="I6117" s="1">
        <f t="shared" si="540"/>
        <v>10</v>
      </c>
    </row>
    <row r="6118" spans="1:9" x14ac:dyDescent="0.35">
      <c r="A6118" s="321">
        <f t="shared" si="538"/>
        <v>42258.416666651916</v>
      </c>
      <c r="B6118" s="303"/>
      <c r="C6118" s="303">
        <v>6083</v>
      </c>
      <c r="D6118" s="304">
        <f>INDEX(Method_calculation!$J$161:$L$184,Output_interface!I6118,Output_interface!H6118)</f>
        <v>0</v>
      </c>
      <c r="E6118" s="304">
        <f>INDEX(Method_calculation!$J$194:$L$217,Output_interface!I6118,Output_interface!H6118)</f>
        <v>0</v>
      </c>
      <c r="G6118" s="1">
        <f>VLOOKUP(A6118+1/48,Interface!$B$118:$D$483,3)</f>
        <v>5</v>
      </c>
      <c r="H6118" s="1">
        <f t="shared" si="541"/>
        <v>1</v>
      </c>
      <c r="I6118" s="1">
        <f t="shared" si="540"/>
        <v>11</v>
      </c>
    </row>
    <row r="6119" spans="1:9" x14ac:dyDescent="0.35">
      <c r="A6119" s="321">
        <f t="shared" si="538"/>
        <v>42258.45833331858</v>
      </c>
      <c r="B6119" s="303"/>
      <c r="C6119" s="303">
        <v>6084</v>
      </c>
      <c r="D6119" s="304">
        <f>INDEX(Method_calculation!$J$161:$L$184,Output_interface!I6119,Output_interface!H6119)</f>
        <v>0</v>
      </c>
      <c r="E6119" s="304">
        <f>INDEX(Method_calculation!$J$194:$L$217,Output_interface!I6119,Output_interface!H6119)</f>
        <v>0</v>
      </c>
      <c r="G6119" s="1">
        <f>VLOOKUP(A6119+1/48,Interface!$B$118:$D$483,3)</f>
        <v>5</v>
      </c>
      <c r="H6119" s="1">
        <f t="shared" si="541"/>
        <v>1</v>
      </c>
      <c r="I6119" s="1">
        <f t="shared" si="540"/>
        <v>12</v>
      </c>
    </row>
    <row r="6120" spans="1:9" x14ac:dyDescent="0.35">
      <c r="A6120" s="321">
        <f t="shared" si="538"/>
        <v>42258.499999985244</v>
      </c>
      <c r="B6120" s="303"/>
      <c r="C6120" s="303">
        <v>6085</v>
      </c>
      <c r="D6120" s="304">
        <f>INDEX(Method_calculation!$J$161:$L$184,Output_interface!I6120,Output_interface!H6120)</f>
        <v>0</v>
      </c>
      <c r="E6120" s="304">
        <f>INDEX(Method_calculation!$J$194:$L$217,Output_interface!I6120,Output_interface!H6120)</f>
        <v>0</v>
      </c>
      <c r="G6120" s="1">
        <f>VLOOKUP(A6120+1/48,Interface!$B$118:$D$483,3)</f>
        <v>5</v>
      </c>
      <c r="H6120" s="1">
        <f t="shared" si="541"/>
        <v>1</v>
      </c>
      <c r="I6120" s="1">
        <f t="shared" si="540"/>
        <v>13</v>
      </c>
    </row>
    <row r="6121" spans="1:9" x14ac:dyDescent="0.35">
      <c r="A6121" s="321">
        <f t="shared" si="538"/>
        <v>42258.541666651909</v>
      </c>
      <c r="B6121" s="303"/>
      <c r="C6121" s="303">
        <v>6086</v>
      </c>
      <c r="D6121" s="304">
        <f>INDEX(Method_calculation!$J$161:$L$184,Output_interface!I6121,Output_interface!H6121)</f>
        <v>0</v>
      </c>
      <c r="E6121" s="304">
        <f>INDEX(Method_calculation!$J$194:$L$217,Output_interface!I6121,Output_interface!H6121)</f>
        <v>0</v>
      </c>
      <c r="G6121" s="1">
        <f>VLOOKUP(A6121+1/48,Interface!$B$118:$D$483,3)</f>
        <v>5</v>
      </c>
      <c r="H6121" s="1">
        <f t="shared" si="541"/>
        <v>1</v>
      </c>
      <c r="I6121" s="1">
        <f t="shared" si="540"/>
        <v>14</v>
      </c>
    </row>
    <row r="6122" spans="1:9" x14ac:dyDescent="0.35">
      <c r="A6122" s="321">
        <f t="shared" si="538"/>
        <v>42258.583333318573</v>
      </c>
      <c r="B6122" s="303"/>
      <c r="C6122" s="303">
        <v>6087</v>
      </c>
      <c r="D6122" s="304">
        <f>INDEX(Method_calculation!$J$161:$L$184,Output_interface!I6122,Output_interface!H6122)</f>
        <v>0</v>
      </c>
      <c r="E6122" s="304">
        <f>INDEX(Method_calculation!$J$194:$L$217,Output_interface!I6122,Output_interface!H6122)</f>
        <v>0</v>
      </c>
      <c r="G6122" s="1">
        <f>VLOOKUP(A6122+1/48,Interface!$B$118:$D$483,3)</f>
        <v>5</v>
      </c>
      <c r="H6122" s="1">
        <f t="shared" si="541"/>
        <v>1</v>
      </c>
      <c r="I6122" s="1">
        <f t="shared" si="540"/>
        <v>15</v>
      </c>
    </row>
    <row r="6123" spans="1:9" x14ac:dyDescent="0.35">
      <c r="A6123" s="321">
        <f t="shared" si="538"/>
        <v>42258.624999985237</v>
      </c>
      <c r="B6123" s="303"/>
      <c r="C6123" s="303">
        <v>6088</v>
      </c>
      <c r="D6123" s="304">
        <f>INDEX(Method_calculation!$J$161:$L$184,Output_interface!I6123,Output_interface!H6123)</f>
        <v>0</v>
      </c>
      <c r="E6123" s="304">
        <f>INDEX(Method_calculation!$J$194:$L$217,Output_interface!I6123,Output_interface!H6123)</f>
        <v>0</v>
      </c>
      <c r="G6123" s="1">
        <f>VLOOKUP(A6123+1/48,Interface!$B$118:$D$483,3)</f>
        <v>5</v>
      </c>
      <c r="H6123" s="1">
        <f t="shared" si="541"/>
        <v>1</v>
      </c>
      <c r="I6123" s="1">
        <f t="shared" si="540"/>
        <v>16</v>
      </c>
    </row>
    <row r="6124" spans="1:9" x14ac:dyDescent="0.35">
      <c r="A6124" s="321">
        <f t="shared" si="538"/>
        <v>42258.666666651901</v>
      </c>
      <c r="B6124" s="303"/>
      <c r="C6124" s="303">
        <v>6089</v>
      </c>
      <c r="D6124" s="304">
        <f>INDEX(Method_calculation!$J$161:$L$184,Output_interface!I6124,Output_interface!H6124)</f>
        <v>0</v>
      </c>
      <c r="E6124" s="304">
        <f>INDEX(Method_calculation!$J$194:$L$217,Output_interface!I6124,Output_interface!H6124)</f>
        <v>0</v>
      </c>
      <c r="G6124" s="1">
        <f>VLOOKUP(A6124+1/48,Interface!$B$118:$D$483,3)</f>
        <v>5</v>
      </c>
      <c r="H6124" s="1">
        <f t="shared" si="541"/>
        <v>1</v>
      </c>
      <c r="I6124" s="1">
        <f t="shared" si="540"/>
        <v>17</v>
      </c>
    </row>
    <row r="6125" spans="1:9" x14ac:dyDescent="0.35">
      <c r="A6125" s="321">
        <f t="shared" si="538"/>
        <v>42258.708333318566</v>
      </c>
      <c r="B6125" s="303"/>
      <c r="C6125" s="303">
        <v>6090</v>
      </c>
      <c r="D6125" s="304">
        <f>INDEX(Method_calculation!$J$161:$L$184,Output_interface!I6125,Output_interface!H6125)</f>
        <v>0</v>
      </c>
      <c r="E6125" s="304">
        <f>INDEX(Method_calculation!$J$194:$L$217,Output_interface!I6125,Output_interface!H6125)</f>
        <v>0</v>
      </c>
      <c r="G6125" s="1">
        <f>VLOOKUP(A6125+1/48,Interface!$B$118:$D$483,3)</f>
        <v>5</v>
      </c>
      <c r="H6125" s="1">
        <f t="shared" si="541"/>
        <v>1</v>
      </c>
      <c r="I6125" s="1">
        <f t="shared" si="540"/>
        <v>18</v>
      </c>
    </row>
    <row r="6126" spans="1:9" x14ac:dyDescent="0.35">
      <c r="A6126" s="321">
        <f t="shared" si="538"/>
        <v>42258.74999998523</v>
      </c>
      <c r="B6126" s="303"/>
      <c r="C6126" s="303">
        <v>6091</v>
      </c>
      <c r="D6126" s="304">
        <f>INDEX(Method_calculation!$J$161:$L$184,Output_interface!I6126,Output_interface!H6126)</f>
        <v>0</v>
      </c>
      <c r="E6126" s="304">
        <f>INDEX(Method_calculation!$J$194:$L$217,Output_interface!I6126,Output_interface!H6126)</f>
        <v>0</v>
      </c>
      <c r="G6126" s="1">
        <f>VLOOKUP(A6126+1/48,Interface!$B$118:$D$483,3)</f>
        <v>5</v>
      </c>
      <c r="H6126" s="1">
        <f t="shared" si="541"/>
        <v>1</v>
      </c>
      <c r="I6126" s="1">
        <f t="shared" si="540"/>
        <v>19</v>
      </c>
    </row>
    <row r="6127" spans="1:9" x14ac:dyDescent="0.35">
      <c r="A6127" s="321">
        <f t="shared" si="538"/>
        <v>42258.791666651894</v>
      </c>
      <c r="B6127" s="303"/>
      <c r="C6127" s="303">
        <v>6092</v>
      </c>
      <c r="D6127" s="304">
        <f>INDEX(Method_calculation!$J$161:$L$184,Output_interface!I6127,Output_interface!H6127)</f>
        <v>0</v>
      </c>
      <c r="E6127" s="304">
        <f>INDEX(Method_calculation!$J$194:$L$217,Output_interface!I6127,Output_interface!H6127)</f>
        <v>0</v>
      </c>
      <c r="G6127" s="1">
        <f>VLOOKUP(A6127+1/48,Interface!$B$118:$D$483,3)</f>
        <v>5</v>
      </c>
      <c r="H6127" s="1">
        <f t="shared" si="541"/>
        <v>1</v>
      </c>
      <c r="I6127" s="1">
        <f t="shared" si="540"/>
        <v>20</v>
      </c>
    </row>
    <row r="6128" spans="1:9" x14ac:dyDescent="0.35">
      <c r="A6128" s="321">
        <f t="shared" si="538"/>
        <v>42258.833333318558</v>
      </c>
      <c r="B6128" s="303"/>
      <c r="C6128" s="303">
        <v>6093</v>
      </c>
      <c r="D6128" s="304">
        <f>INDEX(Method_calculation!$J$161:$L$184,Output_interface!I6128,Output_interface!H6128)</f>
        <v>0</v>
      </c>
      <c r="E6128" s="304">
        <f>INDEX(Method_calculation!$J$194:$L$217,Output_interface!I6128,Output_interface!H6128)</f>
        <v>0</v>
      </c>
      <c r="G6128" s="1">
        <f>VLOOKUP(A6128+1/48,Interface!$B$118:$D$483,3)</f>
        <v>5</v>
      </c>
      <c r="H6128" s="1">
        <f t="shared" si="541"/>
        <v>1</v>
      </c>
      <c r="I6128" s="1">
        <f t="shared" si="540"/>
        <v>21</v>
      </c>
    </row>
    <row r="6129" spans="1:9" x14ac:dyDescent="0.35">
      <c r="A6129" s="321">
        <f t="shared" si="538"/>
        <v>42258.874999985223</v>
      </c>
      <c r="B6129" s="303"/>
      <c r="C6129" s="303">
        <v>6094</v>
      </c>
      <c r="D6129" s="304">
        <f>INDEX(Method_calculation!$J$161:$L$184,Output_interface!I6129,Output_interface!H6129)</f>
        <v>0</v>
      </c>
      <c r="E6129" s="304">
        <f>INDEX(Method_calculation!$J$194:$L$217,Output_interface!I6129,Output_interface!H6129)</f>
        <v>0</v>
      </c>
      <c r="G6129" s="1">
        <f>VLOOKUP(A6129+1/48,Interface!$B$118:$D$483,3)</f>
        <v>5</v>
      </c>
      <c r="H6129" s="1">
        <f t="shared" si="541"/>
        <v>1</v>
      </c>
      <c r="I6129" s="1">
        <f t="shared" si="540"/>
        <v>22</v>
      </c>
    </row>
    <row r="6130" spans="1:9" x14ac:dyDescent="0.35">
      <c r="A6130" s="321">
        <f t="shared" si="538"/>
        <v>42258.916666651887</v>
      </c>
      <c r="B6130" s="303"/>
      <c r="C6130" s="303">
        <v>6095</v>
      </c>
      <c r="D6130" s="304">
        <f>INDEX(Method_calculation!$J$161:$L$184,Output_interface!I6130,Output_interface!H6130)</f>
        <v>0</v>
      </c>
      <c r="E6130" s="304">
        <f>INDEX(Method_calculation!$J$194:$L$217,Output_interface!I6130,Output_interface!H6130)</f>
        <v>0</v>
      </c>
      <c r="G6130" s="1">
        <f>VLOOKUP(A6130+1/48,Interface!$B$118:$D$483,3)</f>
        <v>5</v>
      </c>
      <c r="H6130" s="1">
        <f t="shared" si="541"/>
        <v>1</v>
      </c>
      <c r="I6130" s="1">
        <f t="shared" si="540"/>
        <v>23</v>
      </c>
    </row>
    <row r="6131" spans="1:9" x14ac:dyDescent="0.35">
      <c r="A6131" s="322">
        <f t="shared" si="538"/>
        <v>42258.958333318551</v>
      </c>
      <c r="B6131" s="306"/>
      <c r="C6131" s="306">
        <v>6096</v>
      </c>
      <c r="D6131" s="307">
        <f>INDEX(Method_calculation!$J$161:$L$184,Output_interface!I6131,Output_interface!H6131)</f>
        <v>0</v>
      </c>
      <c r="E6131" s="307">
        <f>INDEX(Method_calculation!$J$194:$L$217,Output_interface!I6131,Output_interface!H6131)</f>
        <v>0</v>
      </c>
      <c r="G6131" s="1">
        <f>VLOOKUP(A6131+1/48,Interface!$B$118:$D$483,3)</f>
        <v>5</v>
      </c>
      <c r="H6131" s="1">
        <f t="shared" si="541"/>
        <v>1</v>
      </c>
      <c r="I6131" s="1">
        <f t="shared" si="540"/>
        <v>24</v>
      </c>
    </row>
    <row r="6132" spans="1:9" x14ac:dyDescent="0.35">
      <c r="A6132" s="299">
        <f t="shared" si="538"/>
        <v>42258.999999985215</v>
      </c>
      <c r="B6132" s="300" t="str">
        <f t="shared" ref="B6132" si="542">INDEX($H$27:$H$29,H6132)</f>
        <v>Saturday</v>
      </c>
      <c r="C6132" s="300">
        <v>6097</v>
      </c>
      <c r="D6132" s="301">
        <f>INDEX(Method_calculation!$J$161:$L$184,Output_interface!I6132,Output_interface!H6132)</f>
        <v>0</v>
      </c>
      <c r="E6132" s="301">
        <f>INDEX(Method_calculation!$J$194:$L$217,Output_interface!I6132,Output_interface!H6132)</f>
        <v>0</v>
      </c>
      <c r="G6132" s="1">
        <f>VLOOKUP(A6132+1/48,Interface!$B$118:$D$483,3)</f>
        <v>6</v>
      </c>
      <c r="H6132" s="1">
        <f t="shared" si="541"/>
        <v>2</v>
      </c>
      <c r="I6132" s="1">
        <f t="shared" si="540"/>
        <v>1</v>
      </c>
    </row>
    <row r="6133" spans="1:9" x14ac:dyDescent="0.35">
      <c r="A6133" s="321">
        <f t="shared" si="538"/>
        <v>42259.041666651879</v>
      </c>
      <c r="B6133" s="303"/>
      <c r="C6133" s="303">
        <v>6098</v>
      </c>
      <c r="D6133" s="304">
        <f>INDEX(Method_calculation!$J$161:$L$184,Output_interface!I6133,Output_interface!H6133)</f>
        <v>0</v>
      </c>
      <c r="E6133" s="304">
        <f>INDEX(Method_calculation!$J$194:$L$217,Output_interface!I6133,Output_interface!H6133)</f>
        <v>0</v>
      </c>
      <c r="G6133" s="1">
        <f>VLOOKUP(A6133+1/48,Interface!$B$118:$D$483,3)</f>
        <v>6</v>
      </c>
      <c r="H6133" s="1">
        <f t="shared" si="541"/>
        <v>2</v>
      </c>
      <c r="I6133" s="1">
        <f t="shared" si="540"/>
        <v>2</v>
      </c>
    </row>
    <row r="6134" spans="1:9" x14ac:dyDescent="0.35">
      <c r="A6134" s="321">
        <f t="shared" si="538"/>
        <v>42259.083333318544</v>
      </c>
      <c r="B6134" s="303"/>
      <c r="C6134" s="303">
        <v>6099</v>
      </c>
      <c r="D6134" s="304">
        <f>INDEX(Method_calculation!$J$161:$L$184,Output_interface!I6134,Output_interface!H6134)</f>
        <v>0</v>
      </c>
      <c r="E6134" s="304">
        <f>INDEX(Method_calculation!$J$194:$L$217,Output_interface!I6134,Output_interface!H6134)</f>
        <v>0</v>
      </c>
      <c r="G6134" s="1">
        <f>VLOOKUP(A6134+1/48,Interface!$B$118:$D$483,3)</f>
        <v>6</v>
      </c>
      <c r="H6134" s="1">
        <f t="shared" si="541"/>
        <v>2</v>
      </c>
      <c r="I6134" s="1">
        <f t="shared" si="540"/>
        <v>3</v>
      </c>
    </row>
    <row r="6135" spans="1:9" x14ac:dyDescent="0.35">
      <c r="A6135" s="321">
        <f t="shared" si="538"/>
        <v>42259.124999985208</v>
      </c>
      <c r="B6135" s="303"/>
      <c r="C6135" s="303">
        <v>6100</v>
      </c>
      <c r="D6135" s="304">
        <f>INDEX(Method_calculation!$J$161:$L$184,Output_interface!I6135,Output_interface!H6135)</f>
        <v>0</v>
      </c>
      <c r="E6135" s="304">
        <f>INDEX(Method_calculation!$J$194:$L$217,Output_interface!I6135,Output_interface!H6135)</f>
        <v>0</v>
      </c>
      <c r="G6135" s="1">
        <f>VLOOKUP(A6135+1/48,Interface!$B$118:$D$483,3)</f>
        <v>6</v>
      </c>
      <c r="H6135" s="1">
        <f t="shared" si="541"/>
        <v>2</v>
      </c>
      <c r="I6135" s="1">
        <f t="shared" si="540"/>
        <v>4</v>
      </c>
    </row>
    <row r="6136" spans="1:9" x14ac:dyDescent="0.35">
      <c r="A6136" s="321">
        <f t="shared" si="538"/>
        <v>42259.166666651872</v>
      </c>
      <c r="B6136" s="303"/>
      <c r="C6136" s="303">
        <v>6101</v>
      </c>
      <c r="D6136" s="304">
        <f>INDEX(Method_calculation!$J$161:$L$184,Output_interface!I6136,Output_interface!H6136)</f>
        <v>0</v>
      </c>
      <c r="E6136" s="304">
        <f>INDEX(Method_calculation!$J$194:$L$217,Output_interface!I6136,Output_interface!H6136)</f>
        <v>0</v>
      </c>
      <c r="G6136" s="1">
        <f>VLOOKUP(A6136+1/48,Interface!$B$118:$D$483,3)</f>
        <v>6</v>
      </c>
      <c r="H6136" s="1">
        <f t="shared" si="541"/>
        <v>2</v>
      </c>
      <c r="I6136" s="1">
        <f t="shared" si="540"/>
        <v>5</v>
      </c>
    </row>
    <row r="6137" spans="1:9" x14ac:dyDescent="0.35">
      <c r="A6137" s="321">
        <f t="shared" si="538"/>
        <v>42259.208333318536</v>
      </c>
      <c r="B6137" s="303"/>
      <c r="C6137" s="303">
        <v>6102</v>
      </c>
      <c r="D6137" s="304">
        <f>INDEX(Method_calculation!$J$161:$L$184,Output_interface!I6137,Output_interface!H6137)</f>
        <v>0</v>
      </c>
      <c r="E6137" s="304">
        <f>INDEX(Method_calculation!$J$194:$L$217,Output_interface!I6137,Output_interface!H6137)</f>
        <v>0</v>
      </c>
      <c r="G6137" s="1">
        <f>VLOOKUP(A6137+1/48,Interface!$B$118:$D$483,3)</f>
        <v>6</v>
      </c>
      <c r="H6137" s="1">
        <f t="shared" si="541"/>
        <v>2</v>
      </c>
      <c r="I6137" s="1">
        <f t="shared" si="540"/>
        <v>6</v>
      </c>
    </row>
    <row r="6138" spans="1:9" x14ac:dyDescent="0.35">
      <c r="A6138" s="321">
        <f t="shared" si="538"/>
        <v>42259.249999985201</v>
      </c>
      <c r="B6138" s="303"/>
      <c r="C6138" s="303">
        <v>6103</v>
      </c>
      <c r="D6138" s="304">
        <f>INDEX(Method_calculation!$J$161:$L$184,Output_interface!I6138,Output_interface!H6138)</f>
        <v>0</v>
      </c>
      <c r="E6138" s="304">
        <f>INDEX(Method_calculation!$J$194:$L$217,Output_interface!I6138,Output_interface!H6138)</f>
        <v>0</v>
      </c>
      <c r="G6138" s="1">
        <f>VLOOKUP(A6138+1/48,Interface!$B$118:$D$483,3)</f>
        <v>6</v>
      </c>
      <c r="H6138" s="1">
        <f t="shared" si="541"/>
        <v>2</v>
      </c>
      <c r="I6138" s="1">
        <f t="shared" si="540"/>
        <v>7</v>
      </c>
    </row>
    <row r="6139" spans="1:9" x14ac:dyDescent="0.35">
      <c r="A6139" s="321">
        <f t="shared" si="538"/>
        <v>42259.291666651865</v>
      </c>
      <c r="B6139" s="303"/>
      <c r="C6139" s="303">
        <v>6104</v>
      </c>
      <c r="D6139" s="304">
        <f>INDEX(Method_calculation!$J$161:$L$184,Output_interface!I6139,Output_interface!H6139)</f>
        <v>0</v>
      </c>
      <c r="E6139" s="304">
        <f>INDEX(Method_calculation!$J$194:$L$217,Output_interface!I6139,Output_interface!H6139)</f>
        <v>0</v>
      </c>
      <c r="G6139" s="1">
        <f>VLOOKUP(A6139+1/48,Interface!$B$118:$D$483,3)</f>
        <v>6</v>
      </c>
      <c r="H6139" s="1">
        <f t="shared" si="541"/>
        <v>2</v>
      </c>
      <c r="I6139" s="1">
        <f t="shared" si="540"/>
        <v>8</v>
      </c>
    </row>
    <row r="6140" spans="1:9" x14ac:dyDescent="0.35">
      <c r="A6140" s="321">
        <f t="shared" si="538"/>
        <v>42259.333333318529</v>
      </c>
      <c r="B6140" s="303"/>
      <c r="C6140" s="303">
        <v>6105</v>
      </c>
      <c r="D6140" s="304">
        <f>INDEX(Method_calculation!$J$161:$L$184,Output_interface!I6140,Output_interface!H6140)</f>
        <v>0</v>
      </c>
      <c r="E6140" s="304">
        <f>INDEX(Method_calculation!$J$194:$L$217,Output_interface!I6140,Output_interface!H6140)</f>
        <v>0</v>
      </c>
      <c r="G6140" s="1">
        <f>VLOOKUP(A6140+1/48,Interface!$B$118:$D$483,3)</f>
        <v>6</v>
      </c>
      <c r="H6140" s="1">
        <f t="shared" si="541"/>
        <v>2</v>
      </c>
      <c r="I6140" s="1">
        <f t="shared" si="540"/>
        <v>9</v>
      </c>
    </row>
    <row r="6141" spans="1:9" x14ac:dyDescent="0.35">
      <c r="A6141" s="321">
        <f t="shared" si="538"/>
        <v>42259.374999985193</v>
      </c>
      <c r="B6141" s="303"/>
      <c r="C6141" s="303">
        <v>6106</v>
      </c>
      <c r="D6141" s="304">
        <f>INDEX(Method_calculation!$J$161:$L$184,Output_interface!I6141,Output_interface!H6141)</f>
        <v>0</v>
      </c>
      <c r="E6141" s="304">
        <f>INDEX(Method_calculation!$J$194:$L$217,Output_interface!I6141,Output_interface!H6141)</f>
        <v>0</v>
      </c>
      <c r="G6141" s="1">
        <f>VLOOKUP(A6141+1/48,Interface!$B$118:$D$483,3)</f>
        <v>6</v>
      </c>
      <c r="H6141" s="1">
        <f t="shared" si="541"/>
        <v>2</v>
      </c>
      <c r="I6141" s="1">
        <f t="shared" si="540"/>
        <v>10</v>
      </c>
    </row>
    <row r="6142" spans="1:9" x14ac:dyDescent="0.35">
      <c r="A6142" s="321">
        <f t="shared" si="538"/>
        <v>42259.416666651858</v>
      </c>
      <c r="B6142" s="303"/>
      <c r="C6142" s="303">
        <v>6107</v>
      </c>
      <c r="D6142" s="304">
        <f>INDEX(Method_calculation!$J$161:$L$184,Output_interface!I6142,Output_interface!H6142)</f>
        <v>0</v>
      </c>
      <c r="E6142" s="304">
        <f>INDEX(Method_calculation!$J$194:$L$217,Output_interface!I6142,Output_interface!H6142)</f>
        <v>0</v>
      </c>
      <c r="G6142" s="1">
        <f>VLOOKUP(A6142+1/48,Interface!$B$118:$D$483,3)</f>
        <v>6</v>
      </c>
      <c r="H6142" s="1">
        <f t="shared" si="541"/>
        <v>2</v>
      </c>
      <c r="I6142" s="1">
        <f t="shared" si="540"/>
        <v>11</v>
      </c>
    </row>
    <row r="6143" spans="1:9" x14ac:dyDescent="0.35">
      <c r="A6143" s="321">
        <f t="shared" si="538"/>
        <v>42259.458333318522</v>
      </c>
      <c r="B6143" s="303"/>
      <c r="C6143" s="303">
        <v>6108</v>
      </c>
      <c r="D6143" s="304">
        <f>INDEX(Method_calculation!$J$161:$L$184,Output_interface!I6143,Output_interface!H6143)</f>
        <v>0</v>
      </c>
      <c r="E6143" s="304">
        <f>INDEX(Method_calculation!$J$194:$L$217,Output_interface!I6143,Output_interface!H6143)</f>
        <v>0</v>
      </c>
      <c r="G6143" s="1">
        <f>VLOOKUP(A6143+1/48,Interface!$B$118:$D$483,3)</f>
        <v>6</v>
      </c>
      <c r="H6143" s="1">
        <f t="shared" si="541"/>
        <v>2</v>
      </c>
      <c r="I6143" s="1">
        <f t="shared" si="540"/>
        <v>12</v>
      </c>
    </row>
    <row r="6144" spans="1:9" x14ac:dyDescent="0.35">
      <c r="A6144" s="321">
        <f t="shared" si="538"/>
        <v>42259.499999985186</v>
      </c>
      <c r="B6144" s="303"/>
      <c r="C6144" s="303">
        <v>6109</v>
      </c>
      <c r="D6144" s="304">
        <f>INDEX(Method_calculation!$J$161:$L$184,Output_interface!I6144,Output_interface!H6144)</f>
        <v>0</v>
      </c>
      <c r="E6144" s="304">
        <f>INDEX(Method_calculation!$J$194:$L$217,Output_interface!I6144,Output_interface!H6144)</f>
        <v>0</v>
      </c>
      <c r="G6144" s="1">
        <f>VLOOKUP(A6144+1/48,Interface!$B$118:$D$483,3)</f>
        <v>6</v>
      </c>
      <c r="H6144" s="1">
        <f t="shared" si="541"/>
        <v>2</v>
      </c>
      <c r="I6144" s="1">
        <f t="shared" si="540"/>
        <v>13</v>
      </c>
    </row>
    <row r="6145" spans="1:9" x14ac:dyDescent="0.35">
      <c r="A6145" s="321">
        <f t="shared" si="538"/>
        <v>42259.54166665185</v>
      </c>
      <c r="B6145" s="303"/>
      <c r="C6145" s="303">
        <v>6110</v>
      </c>
      <c r="D6145" s="304">
        <f>INDEX(Method_calculation!$J$161:$L$184,Output_interface!I6145,Output_interface!H6145)</f>
        <v>0</v>
      </c>
      <c r="E6145" s="304">
        <f>INDEX(Method_calculation!$J$194:$L$217,Output_interface!I6145,Output_interface!H6145)</f>
        <v>0</v>
      </c>
      <c r="G6145" s="1">
        <f>VLOOKUP(A6145+1/48,Interface!$B$118:$D$483,3)</f>
        <v>6</v>
      </c>
      <c r="H6145" s="1">
        <f t="shared" si="541"/>
        <v>2</v>
      </c>
      <c r="I6145" s="1">
        <f t="shared" si="540"/>
        <v>14</v>
      </c>
    </row>
    <row r="6146" spans="1:9" x14ac:dyDescent="0.35">
      <c r="A6146" s="321">
        <f t="shared" si="538"/>
        <v>42259.583333318515</v>
      </c>
      <c r="B6146" s="303"/>
      <c r="C6146" s="303">
        <v>6111</v>
      </c>
      <c r="D6146" s="304">
        <f>INDEX(Method_calculation!$J$161:$L$184,Output_interface!I6146,Output_interface!H6146)</f>
        <v>0</v>
      </c>
      <c r="E6146" s="304">
        <f>INDEX(Method_calculation!$J$194:$L$217,Output_interface!I6146,Output_interface!H6146)</f>
        <v>0</v>
      </c>
      <c r="G6146" s="1">
        <f>VLOOKUP(A6146+1/48,Interface!$B$118:$D$483,3)</f>
        <v>6</v>
      </c>
      <c r="H6146" s="1">
        <f t="shared" si="541"/>
        <v>2</v>
      </c>
      <c r="I6146" s="1">
        <f t="shared" si="540"/>
        <v>15</v>
      </c>
    </row>
    <row r="6147" spans="1:9" x14ac:dyDescent="0.35">
      <c r="A6147" s="321">
        <f t="shared" si="538"/>
        <v>42259.624999985179</v>
      </c>
      <c r="B6147" s="303"/>
      <c r="C6147" s="303">
        <v>6112</v>
      </c>
      <c r="D6147" s="304">
        <f>INDEX(Method_calculation!$J$161:$L$184,Output_interface!I6147,Output_interface!H6147)</f>
        <v>0</v>
      </c>
      <c r="E6147" s="304">
        <f>INDEX(Method_calculation!$J$194:$L$217,Output_interface!I6147,Output_interface!H6147)</f>
        <v>0</v>
      </c>
      <c r="G6147" s="1">
        <f>VLOOKUP(A6147+1/48,Interface!$B$118:$D$483,3)</f>
        <v>6</v>
      </c>
      <c r="H6147" s="1">
        <f t="shared" si="541"/>
        <v>2</v>
      </c>
      <c r="I6147" s="1">
        <f t="shared" si="540"/>
        <v>16</v>
      </c>
    </row>
    <row r="6148" spans="1:9" x14ac:dyDescent="0.35">
      <c r="A6148" s="321">
        <f t="shared" si="538"/>
        <v>42259.666666651843</v>
      </c>
      <c r="B6148" s="303"/>
      <c r="C6148" s="303">
        <v>6113</v>
      </c>
      <c r="D6148" s="304">
        <f>INDEX(Method_calculation!$J$161:$L$184,Output_interface!I6148,Output_interface!H6148)</f>
        <v>0</v>
      </c>
      <c r="E6148" s="304">
        <f>INDEX(Method_calculation!$J$194:$L$217,Output_interface!I6148,Output_interface!H6148)</f>
        <v>0</v>
      </c>
      <c r="G6148" s="1">
        <f>VLOOKUP(A6148+1/48,Interface!$B$118:$D$483,3)</f>
        <v>6</v>
      </c>
      <c r="H6148" s="1">
        <f t="shared" si="541"/>
        <v>2</v>
      </c>
      <c r="I6148" s="1">
        <f t="shared" si="540"/>
        <v>17</v>
      </c>
    </row>
    <row r="6149" spans="1:9" x14ac:dyDescent="0.35">
      <c r="A6149" s="321">
        <f t="shared" si="538"/>
        <v>42259.708333318507</v>
      </c>
      <c r="B6149" s="303"/>
      <c r="C6149" s="303">
        <v>6114</v>
      </c>
      <c r="D6149" s="304">
        <f>INDEX(Method_calculation!$J$161:$L$184,Output_interface!I6149,Output_interface!H6149)</f>
        <v>0</v>
      </c>
      <c r="E6149" s="304">
        <f>INDEX(Method_calculation!$J$194:$L$217,Output_interface!I6149,Output_interface!H6149)</f>
        <v>0</v>
      </c>
      <c r="G6149" s="1">
        <f>VLOOKUP(A6149+1/48,Interface!$B$118:$D$483,3)</f>
        <v>6</v>
      </c>
      <c r="H6149" s="1">
        <f t="shared" si="541"/>
        <v>2</v>
      </c>
      <c r="I6149" s="1">
        <f t="shared" si="540"/>
        <v>18</v>
      </c>
    </row>
    <row r="6150" spans="1:9" x14ac:dyDescent="0.35">
      <c r="A6150" s="321">
        <f t="shared" si="538"/>
        <v>42259.749999985172</v>
      </c>
      <c r="B6150" s="303"/>
      <c r="C6150" s="303">
        <v>6115</v>
      </c>
      <c r="D6150" s="304">
        <f>INDEX(Method_calculation!$J$161:$L$184,Output_interface!I6150,Output_interface!H6150)</f>
        <v>0</v>
      </c>
      <c r="E6150" s="304">
        <f>INDEX(Method_calculation!$J$194:$L$217,Output_interface!I6150,Output_interface!H6150)</f>
        <v>0</v>
      </c>
      <c r="G6150" s="1">
        <f>VLOOKUP(A6150+1/48,Interface!$B$118:$D$483,3)</f>
        <v>6</v>
      </c>
      <c r="H6150" s="1">
        <f t="shared" si="541"/>
        <v>2</v>
      </c>
      <c r="I6150" s="1">
        <f t="shared" si="540"/>
        <v>19</v>
      </c>
    </row>
    <row r="6151" spans="1:9" x14ac:dyDescent="0.35">
      <c r="A6151" s="321">
        <f t="shared" si="538"/>
        <v>42259.791666651836</v>
      </c>
      <c r="B6151" s="303"/>
      <c r="C6151" s="303">
        <v>6116</v>
      </c>
      <c r="D6151" s="304">
        <f>INDEX(Method_calculation!$J$161:$L$184,Output_interface!I6151,Output_interface!H6151)</f>
        <v>0</v>
      </c>
      <c r="E6151" s="304">
        <f>INDEX(Method_calculation!$J$194:$L$217,Output_interface!I6151,Output_interface!H6151)</f>
        <v>0</v>
      </c>
      <c r="G6151" s="1">
        <f>VLOOKUP(A6151+1/48,Interface!$B$118:$D$483,3)</f>
        <v>6</v>
      </c>
      <c r="H6151" s="1">
        <f t="shared" si="541"/>
        <v>2</v>
      </c>
      <c r="I6151" s="1">
        <f t="shared" si="540"/>
        <v>20</v>
      </c>
    </row>
    <row r="6152" spans="1:9" x14ac:dyDescent="0.35">
      <c r="A6152" s="321">
        <f t="shared" si="538"/>
        <v>42259.8333333185</v>
      </c>
      <c r="B6152" s="303"/>
      <c r="C6152" s="303">
        <v>6117</v>
      </c>
      <c r="D6152" s="304">
        <f>INDEX(Method_calculation!$J$161:$L$184,Output_interface!I6152,Output_interface!H6152)</f>
        <v>0</v>
      </c>
      <c r="E6152" s="304">
        <f>INDEX(Method_calculation!$J$194:$L$217,Output_interface!I6152,Output_interface!H6152)</f>
        <v>0</v>
      </c>
      <c r="G6152" s="1">
        <f>VLOOKUP(A6152+1/48,Interface!$B$118:$D$483,3)</f>
        <v>6</v>
      </c>
      <c r="H6152" s="1">
        <f t="shared" si="541"/>
        <v>2</v>
      </c>
      <c r="I6152" s="1">
        <f t="shared" si="540"/>
        <v>21</v>
      </c>
    </row>
    <row r="6153" spans="1:9" x14ac:dyDescent="0.35">
      <c r="A6153" s="321">
        <f t="shared" si="538"/>
        <v>42259.874999985164</v>
      </c>
      <c r="B6153" s="303"/>
      <c r="C6153" s="303">
        <v>6118</v>
      </c>
      <c r="D6153" s="304">
        <f>INDEX(Method_calculation!$J$161:$L$184,Output_interface!I6153,Output_interface!H6153)</f>
        <v>0</v>
      </c>
      <c r="E6153" s="304">
        <f>INDEX(Method_calculation!$J$194:$L$217,Output_interface!I6153,Output_interface!H6153)</f>
        <v>0</v>
      </c>
      <c r="G6153" s="1">
        <f>VLOOKUP(A6153+1/48,Interface!$B$118:$D$483,3)</f>
        <v>6</v>
      </c>
      <c r="H6153" s="1">
        <f t="shared" si="541"/>
        <v>2</v>
      </c>
      <c r="I6153" s="1">
        <f t="shared" si="540"/>
        <v>22</v>
      </c>
    </row>
    <row r="6154" spans="1:9" x14ac:dyDescent="0.35">
      <c r="A6154" s="321">
        <f t="shared" si="538"/>
        <v>42259.916666651829</v>
      </c>
      <c r="B6154" s="303"/>
      <c r="C6154" s="303">
        <v>6119</v>
      </c>
      <c r="D6154" s="304">
        <f>INDEX(Method_calculation!$J$161:$L$184,Output_interface!I6154,Output_interface!H6154)</f>
        <v>0</v>
      </c>
      <c r="E6154" s="304">
        <f>INDEX(Method_calculation!$J$194:$L$217,Output_interface!I6154,Output_interface!H6154)</f>
        <v>0</v>
      </c>
      <c r="G6154" s="1">
        <f>VLOOKUP(A6154+1/48,Interface!$B$118:$D$483,3)</f>
        <v>6</v>
      </c>
      <c r="H6154" s="1">
        <f t="shared" si="541"/>
        <v>2</v>
      </c>
      <c r="I6154" s="1">
        <f t="shared" si="540"/>
        <v>23</v>
      </c>
    </row>
    <row r="6155" spans="1:9" x14ac:dyDescent="0.35">
      <c r="A6155" s="322">
        <f t="shared" si="538"/>
        <v>42259.958333318493</v>
      </c>
      <c r="B6155" s="306"/>
      <c r="C6155" s="306">
        <v>6120</v>
      </c>
      <c r="D6155" s="307">
        <f>INDEX(Method_calculation!$J$161:$L$184,Output_interface!I6155,Output_interface!H6155)</f>
        <v>0</v>
      </c>
      <c r="E6155" s="307">
        <f>INDEX(Method_calculation!$J$194:$L$217,Output_interface!I6155,Output_interface!H6155)</f>
        <v>0</v>
      </c>
      <c r="G6155" s="1">
        <f>VLOOKUP(A6155+1/48,Interface!$B$118:$D$483,3)</f>
        <v>6</v>
      </c>
      <c r="H6155" s="1">
        <f t="shared" si="541"/>
        <v>2</v>
      </c>
      <c r="I6155" s="1">
        <f t="shared" si="540"/>
        <v>24</v>
      </c>
    </row>
    <row r="6156" spans="1:9" x14ac:dyDescent="0.35">
      <c r="A6156" s="299">
        <f t="shared" si="538"/>
        <v>42259.999999985157</v>
      </c>
      <c r="B6156" s="300" t="str">
        <f t="shared" ref="B6156" si="543">INDEX($H$27:$H$29,H6156)</f>
        <v>Holiday</v>
      </c>
      <c r="C6156" s="300">
        <v>6121</v>
      </c>
      <c r="D6156" s="301">
        <f>INDEX(Method_calculation!$J$161:$L$184,Output_interface!I6156,Output_interface!H6156)</f>
        <v>0</v>
      </c>
      <c r="E6156" s="301">
        <f>INDEX(Method_calculation!$J$194:$L$217,Output_interface!I6156,Output_interface!H6156)</f>
        <v>0</v>
      </c>
      <c r="G6156" s="1">
        <f>VLOOKUP(A6156+1/48,Interface!$B$118:$D$483,3)</f>
        <v>7</v>
      </c>
      <c r="H6156" s="1">
        <f t="shared" si="541"/>
        <v>3</v>
      </c>
      <c r="I6156" s="1">
        <f t="shared" si="540"/>
        <v>1</v>
      </c>
    </row>
    <row r="6157" spans="1:9" x14ac:dyDescent="0.35">
      <c r="A6157" s="321">
        <f t="shared" si="538"/>
        <v>42260.041666651821</v>
      </c>
      <c r="B6157" s="303"/>
      <c r="C6157" s="303">
        <v>6122</v>
      </c>
      <c r="D6157" s="304">
        <f>INDEX(Method_calculation!$J$161:$L$184,Output_interface!I6157,Output_interface!H6157)</f>
        <v>0</v>
      </c>
      <c r="E6157" s="304">
        <f>INDEX(Method_calculation!$J$194:$L$217,Output_interface!I6157,Output_interface!H6157)</f>
        <v>0</v>
      </c>
      <c r="G6157" s="1">
        <f>VLOOKUP(A6157+1/48,Interface!$B$118:$D$483,3)</f>
        <v>7</v>
      </c>
      <c r="H6157" s="1">
        <f t="shared" si="541"/>
        <v>3</v>
      </c>
      <c r="I6157" s="1">
        <f t="shared" si="540"/>
        <v>2</v>
      </c>
    </row>
    <row r="6158" spans="1:9" x14ac:dyDescent="0.35">
      <c r="A6158" s="321">
        <f t="shared" si="538"/>
        <v>42260.083333318486</v>
      </c>
      <c r="B6158" s="303"/>
      <c r="C6158" s="303">
        <v>6123</v>
      </c>
      <c r="D6158" s="304">
        <f>INDEX(Method_calculation!$J$161:$L$184,Output_interface!I6158,Output_interface!H6158)</f>
        <v>0</v>
      </c>
      <c r="E6158" s="304">
        <f>INDEX(Method_calculation!$J$194:$L$217,Output_interface!I6158,Output_interface!H6158)</f>
        <v>0</v>
      </c>
      <c r="G6158" s="1">
        <f>VLOOKUP(A6158+1/48,Interface!$B$118:$D$483,3)</f>
        <v>7</v>
      </c>
      <c r="H6158" s="1">
        <f t="shared" si="541"/>
        <v>3</v>
      </c>
      <c r="I6158" s="1">
        <f t="shared" si="540"/>
        <v>3</v>
      </c>
    </row>
    <row r="6159" spans="1:9" x14ac:dyDescent="0.35">
      <c r="A6159" s="321">
        <f t="shared" si="538"/>
        <v>42260.12499998515</v>
      </c>
      <c r="B6159" s="303"/>
      <c r="C6159" s="303">
        <v>6124</v>
      </c>
      <c r="D6159" s="304">
        <f>INDEX(Method_calculation!$J$161:$L$184,Output_interface!I6159,Output_interface!H6159)</f>
        <v>0</v>
      </c>
      <c r="E6159" s="304">
        <f>INDEX(Method_calculation!$J$194:$L$217,Output_interface!I6159,Output_interface!H6159)</f>
        <v>0</v>
      </c>
      <c r="G6159" s="1">
        <f>VLOOKUP(A6159+1/48,Interface!$B$118:$D$483,3)</f>
        <v>7</v>
      </c>
      <c r="H6159" s="1">
        <f t="shared" si="541"/>
        <v>3</v>
      </c>
      <c r="I6159" s="1">
        <f t="shared" si="540"/>
        <v>4</v>
      </c>
    </row>
    <row r="6160" spans="1:9" x14ac:dyDescent="0.35">
      <c r="A6160" s="321">
        <f t="shared" ref="A6160:A6223" si="544">+A6159+1/24</f>
        <v>42260.166666651814</v>
      </c>
      <c r="B6160" s="303"/>
      <c r="C6160" s="303">
        <v>6125</v>
      </c>
      <c r="D6160" s="304">
        <f>INDEX(Method_calculation!$J$161:$L$184,Output_interface!I6160,Output_interface!H6160)</f>
        <v>0</v>
      </c>
      <c r="E6160" s="304">
        <f>INDEX(Method_calculation!$J$194:$L$217,Output_interface!I6160,Output_interface!H6160)</f>
        <v>0</v>
      </c>
      <c r="G6160" s="1">
        <f>VLOOKUP(A6160+1/48,Interface!$B$118:$D$483,3)</f>
        <v>7</v>
      </c>
      <c r="H6160" s="1">
        <f t="shared" si="541"/>
        <v>3</v>
      </c>
      <c r="I6160" s="1">
        <f t="shared" si="540"/>
        <v>5</v>
      </c>
    </row>
    <row r="6161" spans="1:9" x14ac:dyDescent="0.35">
      <c r="A6161" s="321">
        <f t="shared" si="544"/>
        <v>42260.208333318478</v>
      </c>
      <c r="B6161" s="303"/>
      <c r="C6161" s="303">
        <v>6126</v>
      </c>
      <c r="D6161" s="304">
        <f>INDEX(Method_calculation!$J$161:$L$184,Output_interface!I6161,Output_interface!H6161)</f>
        <v>0</v>
      </c>
      <c r="E6161" s="304">
        <f>INDEX(Method_calculation!$J$194:$L$217,Output_interface!I6161,Output_interface!H6161)</f>
        <v>0</v>
      </c>
      <c r="G6161" s="1">
        <f>VLOOKUP(A6161+1/48,Interface!$B$118:$D$483,3)</f>
        <v>7</v>
      </c>
      <c r="H6161" s="1">
        <f t="shared" si="541"/>
        <v>3</v>
      </c>
      <c r="I6161" s="1">
        <f t="shared" si="540"/>
        <v>6</v>
      </c>
    </row>
    <row r="6162" spans="1:9" x14ac:dyDescent="0.35">
      <c r="A6162" s="321">
        <f t="shared" si="544"/>
        <v>42260.249999985142</v>
      </c>
      <c r="B6162" s="303"/>
      <c r="C6162" s="303">
        <v>6127</v>
      </c>
      <c r="D6162" s="304">
        <f>INDEX(Method_calculation!$J$161:$L$184,Output_interface!I6162,Output_interface!H6162)</f>
        <v>0</v>
      </c>
      <c r="E6162" s="304">
        <f>INDEX(Method_calculation!$J$194:$L$217,Output_interface!I6162,Output_interface!H6162)</f>
        <v>0</v>
      </c>
      <c r="G6162" s="1">
        <f>VLOOKUP(A6162+1/48,Interface!$B$118:$D$483,3)</f>
        <v>7</v>
      </c>
      <c r="H6162" s="1">
        <f t="shared" si="541"/>
        <v>3</v>
      </c>
      <c r="I6162" s="1">
        <f t="shared" si="540"/>
        <v>7</v>
      </c>
    </row>
    <row r="6163" spans="1:9" x14ac:dyDescent="0.35">
      <c r="A6163" s="321">
        <f t="shared" si="544"/>
        <v>42260.291666651807</v>
      </c>
      <c r="B6163" s="303"/>
      <c r="C6163" s="303">
        <v>6128</v>
      </c>
      <c r="D6163" s="304">
        <f>INDEX(Method_calculation!$J$161:$L$184,Output_interface!I6163,Output_interface!H6163)</f>
        <v>0</v>
      </c>
      <c r="E6163" s="304">
        <f>INDEX(Method_calculation!$J$194:$L$217,Output_interface!I6163,Output_interface!H6163)</f>
        <v>0</v>
      </c>
      <c r="G6163" s="1">
        <f>VLOOKUP(A6163+1/48,Interface!$B$118:$D$483,3)</f>
        <v>7</v>
      </c>
      <c r="H6163" s="1">
        <f t="shared" si="541"/>
        <v>3</v>
      </c>
      <c r="I6163" s="1">
        <f t="shared" si="540"/>
        <v>8</v>
      </c>
    </row>
    <row r="6164" spans="1:9" x14ac:dyDescent="0.35">
      <c r="A6164" s="321">
        <f t="shared" si="544"/>
        <v>42260.333333318471</v>
      </c>
      <c r="B6164" s="303"/>
      <c r="C6164" s="303">
        <v>6129</v>
      </c>
      <c r="D6164" s="304">
        <f>INDEX(Method_calculation!$J$161:$L$184,Output_interface!I6164,Output_interface!H6164)</f>
        <v>0</v>
      </c>
      <c r="E6164" s="304">
        <f>INDEX(Method_calculation!$J$194:$L$217,Output_interface!I6164,Output_interface!H6164)</f>
        <v>0</v>
      </c>
      <c r="G6164" s="1">
        <f>VLOOKUP(A6164+1/48,Interface!$B$118:$D$483,3)</f>
        <v>7</v>
      </c>
      <c r="H6164" s="1">
        <f t="shared" si="541"/>
        <v>3</v>
      </c>
      <c r="I6164" s="1">
        <f t="shared" si="540"/>
        <v>9</v>
      </c>
    </row>
    <row r="6165" spans="1:9" x14ac:dyDescent="0.35">
      <c r="A6165" s="321">
        <f t="shared" si="544"/>
        <v>42260.374999985135</v>
      </c>
      <c r="B6165" s="303"/>
      <c r="C6165" s="303">
        <v>6130</v>
      </c>
      <c r="D6165" s="304">
        <f>INDEX(Method_calculation!$J$161:$L$184,Output_interface!I6165,Output_interface!H6165)</f>
        <v>0</v>
      </c>
      <c r="E6165" s="304">
        <f>INDEX(Method_calculation!$J$194:$L$217,Output_interface!I6165,Output_interface!H6165)</f>
        <v>0</v>
      </c>
      <c r="G6165" s="1">
        <f>VLOOKUP(A6165+1/48,Interface!$B$118:$D$483,3)</f>
        <v>7</v>
      </c>
      <c r="H6165" s="1">
        <f t="shared" si="541"/>
        <v>3</v>
      </c>
      <c r="I6165" s="1">
        <f t="shared" si="540"/>
        <v>10</v>
      </c>
    </row>
    <row r="6166" spans="1:9" x14ac:dyDescent="0.35">
      <c r="A6166" s="321">
        <f t="shared" si="544"/>
        <v>42260.416666651799</v>
      </c>
      <c r="B6166" s="303"/>
      <c r="C6166" s="303">
        <v>6131</v>
      </c>
      <c r="D6166" s="304">
        <f>INDEX(Method_calculation!$J$161:$L$184,Output_interface!I6166,Output_interface!H6166)</f>
        <v>0</v>
      </c>
      <c r="E6166" s="304">
        <f>INDEX(Method_calculation!$J$194:$L$217,Output_interface!I6166,Output_interface!H6166)</f>
        <v>0</v>
      </c>
      <c r="G6166" s="1">
        <f>VLOOKUP(A6166+1/48,Interface!$B$118:$D$483,3)</f>
        <v>7</v>
      </c>
      <c r="H6166" s="1">
        <f t="shared" si="541"/>
        <v>3</v>
      </c>
      <c r="I6166" s="1">
        <f t="shared" si="540"/>
        <v>11</v>
      </c>
    </row>
    <row r="6167" spans="1:9" x14ac:dyDescent="0.35">
      <c r="A6167" s="321">
        <f t="shared" si="544"/>
        <v>42260.458333318464</v>
      </c>
      <c r="B6167" s="303"/>
      <c r="C6167" s="303">
        <v>6132</v>
      </c>
      <c r="D6167" s="304">
        <f>INDEX(Method_calculation!$J$161:$L$184,Output_interface!I6167,Output_interface!H6167)</f>
        <v>0</v>
      </c>
      <c r="E6167" s="304">
        <f>INDEX(Method_calculation!$J$194:$L$217,Output_interface!I6167,Output_interface!H6167)</f>
        <v>0</v>
      </c>
      <c r="G6167" s="1">
        <f>VLOOKUP(A6167+1/48,Interface!$B$118:$D$483,3)</f>
        <v>7</v>
      </c>
      <c r="H6167" s="1">
        <f t="shared" si="541"/>
        <v>3</v>
      </c>
      <c r="I6167" s="1">
        <f t="shared" si="540"/>
        <v>12</v>
      </c>
    </row>
    <row r="6168" spans="1:9" x14ac:dyDescent="0.35">
      <c r="A6168" s="321">
        <f t="shared" si="544"/>
        <v>42260.499999985128</v>
      </c>
      <c r="B6168" s="303"/>
      <c r="C6168" s="303">
        <v>6133</v>
      </c>
      <c r="D6168" s="304">
        <f>INDEX(Method_calculation!$J$161:$L$184,Output_interface!I6168,Output_interface!H6168)</f>
        <v>0</v>
      </c>
      <c r="E6168" s="304">
        <f>INDEX(Method_calculation!$J$194:$L$217,Output_interface!I6168,Output_interface!H6168)</f>
        <v>0</v>
      </c>
      <c r="G6168" s="1">
        <f>VLOOKUP(A6168+1/48,Interface!$B$118:$D$483,3)</f>
        <v>7</v>
      </c>
      <c r="H6168" s="1">
        <f t="shared" si="541"/>
        <v>3</v>
      </c>
      <c r="I6168" s="1">
        <f t="shared" si="540"/>
        <v>13</v>
      </c>
    </row>
    <row r="6169" spans="1:9" x14ac:dyDescent="0.35">
      <c r="A6169" s="321">
        <f t="shared" si="544"/>
        <v>42260.541666651792</v>
      </c>
      <c r="B6169" s="303"/>
      <c r="C6169" s="303">
        <v>6134</v>
      </c>
      <c r="D6169" s="304">
        <f>INDEX(Method_calculation!$J$161:$L$184,Output_interface!I6169,Output_interface!H6169)</f>
        <v>0</v>
      </c>
      <c r="E6169" s="304">
        <f>INDEX(Method_calculation!$J$194:$L$217,Output_interface!I6169,Output_interface!H6169)</f>
        <v>0</v>
      </c>
      <c r="G6169" s="1">
        <f>VLOOKUP(A6169+1/48,Interface!$B$118:$D$483,3)</f>
        <v>7</v>
      </c>
      <c r="H6169" s="1">
        <f t="shared" si="541"/>
        <v>3</v>
      </c>
      <c r="I6169" s="1">
        <f t="shared" si="540"/>
        <v>14</v>
      </c>
    </row>
    <row r="6170" spans="1:9" x14ac:dyDescent="0.35">
      <c r="A6170" s="321">
        <f t="shared" si="544"/>
        <v>42260.583333318456</v>
      </c>
      <c r="B6170" s="303"/>
      <c r="C6170" s="303">
        <v>6135</v>
      </c>
      <c r="D6170" s="304">
        <f>INDEX(Method_calculation!$J$161:$L$184,Output_interface!I6170,Output_interface!H6170)</f>
        <v>0</v>
      </c>
      <c r="E6170" s="304">
        <f>INDEX(Method_calculation!$J$194:$L$217,Output_interface!I6170,Output_interface!H6170)</f>
        <v>0</v>
      </c>
      <c r="G6170" s="1">
        <f>VLOOKUP(A6170+1/48,Interface!$B$118:$D$483,3)</f>
        <v>7</v>
      </c>
      <c r="H6170" s="1">
        <f t="shared" si="541"/>
        <v>3</v>
      </c>
      <c r="I6170" s="1">
        <f t="shared" si="540"/>
        <v>15</v>
      </c>
    </row>
    <row r="6171" spans="1:9" x14ac:dyDescent="0.35">
      <c r="A6171" s="321">
        <f t="shared" si="544"/>
        <v>42260.624999985121</v>
      </c>
      <c r="B6171" s="303"/>
      <c r="C6171" s="303">
        <v>6136</v>
      </c>
      <c r="D6171" s="304">
        <f>INDEX(Method_calculation!$J$161:$L$184,Output_interface!I6171,Output_interface!H6171)</f>
        <v>0</v>
      </c>
      <c r="E6171" s="304">
        <f>INDEX(Method_calculation!$J$194:$L$217,Output_interface!I6171,Output_interface!H6171)</f>
        <v>0</v>
      </c>
      <c r="G6171" s="1">
        <f>VLOOKUP(A6171+1/48,Interface!$B$118:$D$483,3)</f>
        <v>7</v>
      </c>
      <c r="H6171" s="1">
        <f t="shared" si="541"/>
        <v>3</v>
      </c>
      <c r="I6171" s="1">
        <f t="shared" si="540"/>
        <v>16</v>
      </c>
    </row>
    <row r="6172" spans="1:9" x14ac:dyDescent="0.35">
      <c r="A6172" s="321">
        <f t="shared" si="544"/>
        <v>42260.666666651785</v>
      </c>
      <c r="B6172" s="303"/>
      <c r="C6172" s="303">
        <v>6137</v>
      </c>
      <c r="D6172" s="304">
        <f>INDEX(Method_calculation!$J$161:$L$184,Output_interface!I6172,Output_interface!H6172)</f>
        <v>0</v>
      </c>
      <c r="E6172" s="304">
        <f>INDEX(Method_calculation!$J$194:$L$217,Output_interface!I6172,Output_interface!H6172)</f>
        <v>0</v>
      </c>
      <c r="G6172" s="1">
        <f>VLOOKUP(A6172+1/48,Interface!$B$118:$D$483,3)</f>
        <v>7</v>
      </c>
      <c r="H6172" s="1">
        <f t="shared" si="541"/>
        <v>3</v>
      </c>
      <c r="I6172" s="1">
        <f t="shared" si="540"/>
        <v>17</v>
      </c>
    </row>
    <row r="6173" spans="1:9" x14ac:dyDescent="0.35">
      <c r="A6173" s="321">
        <f t="shared" si="544"/>
        <v>42260.708333318449</v>
      </c>
      <c r="B6173" s="303"/>
      <c r="C6173" s="303">
        <v>6138</v>
      </c>
      <c r="D6173" s="304">
        <f>INDEX(Method_calculation!$J$161:$L$184,Output_interface!I6173,Output_interface!H6173)</f>
        <v>0</v>
      </c>
      <c r="E6173" s="304">
        <f>INDEX(Method_calculation!$J$194:$L$217,Output_interface!I6173,Output_interface!H6173)</f>
        <v>0</v>
      </c>
      <c r="G6173" s="1">
        <f>VLOOKUP(A6173+1/48,Interface!$B$118:$D$483,3)</f>
        <v>7</v>
      </c>
      <c r="H6173" s="1">
        <f t="shared" si="541"/>
        <v>3</v>
      </c>
      <c r="I6173" s="1">
        <f t="shared" si="540"/>
        <v>18</v>
      </c>
    </row>
    <row r="6174" spans="1:9" x14ac:dyDescent="0.35">
      <c r="A6174" s="321">
        <f t="shared" si="544"/>
        <v>42260.749999985113</v>
      </c>
      <c r="B6174" s="303"/>
      <c r="C6174" s="303">
        <v>6139</v>
      </c>
      <c r="D6174" s="304">
        <f>INDEX(Method_calculation!$J$161:$L$184,Output_interface!I6174,Output_interface!H6174)</f>
        <v>0</v>
      </c>
      <c r="E6174" s="304">
        <f>INDEX(Method_calculation!$J$194:$L$217,Output_interface!I6174,Output_interface!H6174)</f>
        <v>0</v>
      </c>
      <c r="G6174" s="1">
        <f>VLOOKUP(A6174+1/48,Interface!$B$118:$D$483,3)</f>
        <v>7</v>
      </c>
      <c r="H6174" s="1">
        <f t="shared" si="541"/>
        <v>3</v>
      </c>
      <c r="I6174" s="1">
        <f t="shared" si="540"/>
        <v>19</v>
      </c>
    </row>
    <row r="6175" spans="1:9" x14ac:dyDescent="0.35">
      <c r="A6175" s="321">
        <f t="shared" si="544"/>
        <v>42260.791666651778</v>
      </c>
      <c r="B6175" s="303"/>
      <c r="C6175" s="303">
        <v>6140</v>
      </c>
      <c r="D6175" s="304">
        <f>INDEX(Method_calculation!$J$161:$L$184,Output_interface!I6175,Output_interface!H6175)</f>
        <v>0</v>
      </c>
      <c r="E6175" s="304">
        <f>INDEX(Method_calculation!$J$194:$L$217,Output_interface!I6175,Output_interface!H6175)</f>
        <v>0</v>
      </c>
      <c r="G6175" s="1">
        <f>VLOOKUP(A6175+1/48,Interface!$B$118:$D$483,3)</f>
        <v>7</v>
      </c>
      <c r="H6175" s="1">
        <f t="shared" si="541"/>
        <v>3</v>
      </c>
      <c r="I6175" s="1">
        <f t="shared" si="540"/>
        <v>20</v>
      </c>
    </row>
    <row r="6176" spans="1:9" x14ac:dyDescent="0.35">
      <c r="A6176" s="321">
        <f t="shared" si="544"/>
        <v>42260.833333318442</v>
      </c>
      <c r="B6176" s="303"/>
      <c r="C6176" s="303">
        <v>6141</v>
      </c>
      <c r="D6176" s="304">
        <f>INDEX(Method_calculation!$J$161:$L$184,Output_interface!I6176,Output_interface!H6176)</f>
        <v>0</v>
      </c>
      <c r="E6176" s="304">
        <f>INDEX(Method_calculation!$J$194:$L$217,Output_interface!I6176,Output_interface!H6176)</f>
        <v>0</v>
      </c>
      <c r="G6176" s="1">
        <f>VLOOKUP(A6176+1/48,Interface!$B$118:$D$483,3)</f>
        <v>7</v>
      </c>
      <c r="H6176" s="1">
        <f t="shared" si="541"/>
        <v>3</v>
      </c>
      <c r="I6176" s="1">
        <f t="shared" si="540"/>
        <v>21</v>
      </c>
    </row>
    <row r="6177" spans="1:9" x14ac:dyDescent="0.35">
      <c r="A6177" s="321">
        <f t="shared" si="544"/>
        <v>42260.874999985106</v>
      </c>
      <c r="B6177" s="303"/>
      <c r="C6177" s="303">
        <v>6142</v>
      </c>
      <c r="D6177" s="304">
        <f>INDEX(Method_calculation!$J$161:$L$184,Output_interface!I6177,Output_interface!H6177)</f>
        <v>0</v>
      </c>
      <c r="E6177" s="304">
        <f>INDEX(Method_calculation!$J$194:$L$217,Output_interface!I6177,Output_interface!H6177)</f>
        <v>0</v>
      </c>
      <c r="G6177" s="1">
        <f>VLOOKUP(A6177+1/48,Interface!$B$118:$D$483,3)</f>
        <v>7</v>
      </c>
      <c r="H6177" s="1">
        <f t="shared" si="541"/>
        <v>3</v>
      </c>
      <c r="I6177" s="1">
        <f t="shared" si="540"/>
        <v>22</v>
      </c>
    </row>
    <row r="6178" spans="1:9" x14ac:dyDescent="0.35">
      <c r="A6178" s="321">
        <f t="shared" si="544"/>
        <v>42260.91666665177</v>
      </c>
      <c r="B6178" s="303"/>
      <c r="C6178" s="303">
        <v>6143</v>
      </c>
      <c r="D6178" s="304">
        <f>INDEX(Method_calculation!$J$161:$L$184,Output_interface!I6178,Output_interface!H6178)</f>
        <v>0</v>
      </c>
      <c r="E6178" s="304">
        <f>INDEX(Method_calculation!$J$194:$L$217,Output_interface!I6178,Output_interface!H6178)</f>
        <v>0</v>
      </c>
      <c r="G6178" s="1">
        <f>VLOOKUP(A6178+1/48,Interface!$B$118:$D$483,3)</f>
        <v>7</v>
      </c>
      <c r="H6178" s="1">
        <f t="shared" si="541"/>
        <v>3</v>
      </c>
      <c r="I6178" s="1">
        <f t="shared" si="540"/>
        <v>23</v>
      </c>
    </row>
    <row r="6179" spans="1:9" x14ac:dyDescent="0.35">
      <c r="A6179" s="322">
        <f t="shared" si="544"/>
        <v>42260.958333318435</v>
      </c>
      <c r="B6179" s="306"/>
      <c r="C6179" s="306">
        <v>6144</v>
      </c>
      <c r="D6179" s="307">
        <f>INDEX(Method_calculation!$J$161:$L$184,Output_interface!I6179,Output_interface!H6179)</f>
        <v>0</v>
      </c>
      <c r="E6179" s="307">
        <f>INDEX(Method_calculation!$J$194:$L$217,Output_interface!I6179,Output_interface!H6179)</f>
        <v>0</v>
      </c>
      <c r="G6179" s="1">
        <f>VLOOKUP(A6179+1/48,Interface!$B$118:$D$483,3)</f>
        <v>7</v>
      </c>
      <c r="H6179" s="1">
        <f t="shared" si="541"/>
        <v>3</v>
      </c>
      <c r="I6179" s="1">
        <f t="shared" si="540"/>
        <v>24</v>
      </c>
    </row>
    <row r="6180" spans="1:9" x14ac:dyDescent="0.35">
      <c r="A6180" s="299">
        <f t="shared" si="544"/>
        <v>42260.999999985099</v>
      </c>
      <c r="B6180" s="300" t="str">
        <f t="shared" ref="B6180" si="545">INDEX($H$27:$H$29,H6180)</f>
        <v>Workday</v>
      </c>
      <c r="C6180" s="300">
        <v>6145</v>
      </c>
      <c r="D6180" s="301">
        <f>INDEX(Method_calculation!$J$161:$L$184,Output_interface!I6180,Output_interface!H6180)</f>
        <v>0</v>
      </c>
      <c r="E6180" s="301">
        <f>INDEX(Method_calculation!$J$194:$L$217,Output_interface!I6180,Output_interface!H6180)</f>
        <v>0</v>
      </c>
      <c r="G6180" s="1">
        <f>VLOOKUP(A6180+1/48,Interface!$B$118:$D$483,3)</f>
        <v>1</v>
      </c>
      <c r="H6180" s="1">
        <f t="shared" si="541"/>
        <v>1</v>
      </c>
      <c r="I6180" s="1">
        <f t="shared" ref="I6180:I6243" si="546">MOD(C6180-1,24)+1</f>
        <v>1</v>
      </c>
    </row>
    <row r="6181" spans="1:9" x14ac:dyDescent="0.35">
      <c r="A6181" s="321">
        <f t="shared" si="544"/>
        <v>42261.041666651763</v>
      </c>
      <c r="B6181" s="303"/>
      <c r="C6181" s="303">
        <v>6146</v>
      </c>
      <c r="D6181" s="304">
        <f>INDEX(Method_calculation!$J$161:$L$184,Output_interface!I6181,Output_interface!H6181)</f>
        <v>0</v>
      </c>
      <c r="E6181" s="304">
        <f>INDEX(Method_calculation!$J$194:$L$217,Output_interface!I6181,Output_interface!H6181)</f>
        <v>0</v>
      </c>
      <c r="G6181" s="1">
        <f>VLOOKUP(A6181+1/48,Interface!$B$118:$D$483,3)</f>
        <v>1</v>
      </c>
      <c r="H6181" s="1">
        <f t="shared" ref="H6181:H6244" si="547">IF(G6181=7,3,IF(G6181=6,2,1))</f>
        <v>1</v>
      </c>
      <c r="I6181" s="1">
        <f t="shared" si="546"/>
        <v>2</v>
      </c>
    </row>
    <row r="6182" spans="1:9" x14ac:dyDescent="0.35">
      <c r="A6182" s="321">
        <f t="shared" si="544"/>
        <v>42261.083333318427</v>
      </c>
      <c r="B6182" s="303"/>
      <c r="C6182" s="303">
        <v>6147</v>
      </c>
      <c r="D6182" s="304">
        <f>INDEX(Method_calculation!$J$161:$L$184,Output_interface!I6182,Output_interface!H6182)</f>
        <v>0</v>
      </c>
      <c r="E6182" s="304">
        <f>INDEX(Method_calculation!$J$194:$L$217,Output_interface!I6182,Output_interface!H6182)</f>
        <v>0</v>
      </c>
      <c r="G6182" s="1">
        <f>VLOOKUP(A6182+1/48,Interface!$B$118:$D$483,3)</f>
        <v>1</v>
      </c>
      <c r="H6182" s="1">
        <f t="shared" si="547"/>
        <v>1</v>
      </c>
      <c r="I6182" s="1">
        <f t="shared" si="546"/>
        <v>3</v>
      </c>
    </row>
    <row r="6183" spans="1:9" x14ac:dyDescent="0.35">
      <c r="A6183" s="321">
        <f t="shared" si="544"/>
        <v>42261.124999985092</v>
      </c>
      <c r="B6183" s="303"/>
      <c r="C6183" s="303">
        <v>6148</v>
      </c>
      <c r="D6183" s="304">
        <f>INDEX(Method_calculation!$J$161:$L$184,Output_interface!I6183,Output_interface!H6183)</f>
        <v>0</v>
      </c>
      <c r="E6183" s="304">
        <f>INDEX(Method_calculation!$J$194:$L$217,Output_interface!I6183,Output_interface!H6183)</f>
        <v>0</v>
      </c>
      <c r="G6183" s="1">
        <f>VLOOKUP(A6183+1/48,Interface!$B$118:$D$483,3)</f>
        <v>1</v>
      </c>
      <c r="H6183" s="1">
        <f t="shared" si="547"/>
        <v>1</v>
      </c>
      <c r="I6183" s="1">
        <f t="shared" si="546"/>
        <v>4</v>
      </c>
    </row>
    <row r="6184" spans="1:9" x14ac:dyDescent="0.35">
      <c r="A6184" s="321">
        <f t="shared" si="544"/>
        <v>42261.166666651756</v>
      </c>
      <c r="B6184" s="303"/>
      <c r="C6184" s="303">
        <v>6149</v>
      </c>
      <c r="D6184" s="304">
        <f>INDEX(Method_calculation!$J$161:$L$184,Output_interface!I6184,Output_interface!H6184)</f>
        <v>0</v>
      </c>
      <c r="E6184" s="304">
        <f>INDEX(Method_calculation!$J$194:$L$217,Output_interface!I6184,Output_interface!H6184)</f>
        <v>0</v>
      </c>
      <c r="G6184" s="1">
        <f>VLOOKUP(A6184+1/48,Interface!$B$118:$D$483,3)</f>
        <v>1</v>
      </c>
      <c r="H6184" s="1">
        <f t="shared" si="547"/>
        <v>1</v>
      </c>
      <c r="I6184" s="1">
        <f t="shared" si="546"/>
        <v>5</v>
      </c>
    </row>
    <row r="6185" spans="1:9" x14ac:dyDescent="0.35">
      <c r="A6185" s="321">
        <f t="shared" si="544"/>
        <v>42261.20833331842</v>
      </c>
      <c r="B6185" s="303"/>
      <c r="C6185" s="303">
        <v>6150</v>
      </c>
      <c r="D6185" s="304">
        <f>INDEX(Method_calculation!$J$161:$L$184,Output_interface!I6185,Output_interface!H6185)</f>
        <v>0</v>
      </c>
      <c r="E6185" s="304">
        <f>INDEX(Method_calculation!$J$194:$L$217,Output_interface!I6185,Output_interface!H6185)</f>
        <v>0</v>
      </c>
      <c r="G6185" s="1">
        <f>VLOOKUP(A6185+1/48,Interface!$B$118:$D$483,3)</f>
        <v>1</v>
      </c>
      <c r="H6185" s="1">
        <f t="shared" si="547"/>
        <v>1</v>
      </c>
      <c r="I6185" s="1">
        <f t="shared" si="546"/>
        <v>6</v>
      </c>
    </row>
    <row r="6186" spans="1:9" x14ac:dyDescent="0.35">
      <c r="A6186" s="321">
        <f t="shared" si="544"/>
        <v>42261.249999985084</v>
      </c>
      <c r="B6186" s="303"/>
      <c r="C6186" s="303">
        <v>6151</v>
      </c>
      <c r="D6186" s="304">
        <f>INDEX(Method_calculation!$J$161:$L$184,Output_interface!I6186,Output_interface!H6186)</f>
        <v>0</v>
      </c>
      <c r="E6186" s="304">
        <f>INDEX(Method_calculation!$J$194:$L$217,Output_interface!I6186,Output_interface!H6186)</f>
        <v>0</v>
      </c>
      <c r="G6186" s="1">
        <f>VLOOKUP(A6186+1/48,Interface!$B$118:$D$483,3)</f>
        <v>1</v>
      </c>
      <c r="H6186" s="1">
        <f t="shared" si="547"/>
        <v>1</v>
      </c>
      <c r="I6186" s="1">
        <f t="shared" si="546"/>
        <v>7</v>
      </c>
    </row>
    <row r="6187" spans="1:9" x14ac:dyDescent="0.35">
      <c r="A6187" s="321">
        <f t="shared" si="544"/>
        <v>42261.291666651749</v>
      </c>
      <c r="B6187" s="303"/>
      <c r="C6187" s="303">
        <v>6152</v>
      </c>
      <c r="D6187" s="304">
        <f>INDEX(Method_calculation!$J$161:$L$184,Output_interface!I6187,Output_interface!H6187)</f>
        <v>0</v>
      </c>
      <c r="E6187" s="304">
        <f>INDEX(Method_calculation!$J$194:$L$217,Output_interface!I6187,Output_interface!H6187)</f>
        <v>0</v>
      </c>
      <c r="G6187" s="1">
        <f>VLOOKUP(A6187+1/48,Interface!$B$118:$D$483,3)</f>
        <v>1</v>
      </c>
      <c r="H6187" s="1">
        <f t="shared" si="547"/>
        <v>1</v>
      </c>
      <c r="I6187" s="1">
        <f t="shared" si="546"/>
        <v>8</v>
      </c>
    </row>
    <row r="6188" spans="1:9" x14ac:dyDescent="0.35">
      <c r="A6188" s="321">
        <f t="shared" si="544"/>
        <v>42261.333333318413</v>
      </c>
      <c r="B6188" s="303"/>
      <c r="C6188" s="303">
        <v>6153</v>
      </c>
      <c r="D6188" s="304">
        <f>INDEX(Method_calculation!$J$161:$L$184,Output_interface!I6188,Output_interface!H6188)</f>
        <v>0</v>
      </c>
      <c r="E6188" s="304">
        <f>INDEX(Method_calculation!$J$194:$L$217,Output_interface!I6188,Output_interface!H6188)</f>
        <v>0</v>
      </c>
      <c r="G6188" s="1">
        <f>VLOOKUP(A6188+1/48,Interface!$B$118:$D$483,3)</f>
        <v>1</v>
      </c>
      <c r="H6188" s="1">
        <f t="shared" si="547"/>
        <v>1</v>
      </c>
      <c r="I6188" s="1">
        <f t="shared" si="546"/>
        <v>9</v>
      </c>
    </row>
    <row r="6189" spans="1:9" x14ac:dyDescent="0.35">
      <c r="A6189" s="321">
        <f t="shared" si="544"/>
        <v>42261.374999985077</v>
      </c>
      <c r="B6189" s="303"/>
      <c r="C6189" s="303">
        <v>6154</v>
      </c>
      <c r="D6189" s="304">
        <f>INDEX(Method_calculation!$J$161:$L$184,Output_interface!I6189,Output_interface!H6189)</f>
        <v>0</v>
      </c>
      <c r="E6189" s="304">
        <f>INDEX(Method_calculation!$J$194:$L$217,Output_interface!I6189,Output_interface!H6189)</f>
        <v>0</v>
      </c>
      <c r="G6189" s="1">
        <f>VLOOKUP(A6189+1/48,Interface!$B$118:$D$483,3)</f>
        <v>1</v>
      </c>
      <c r="H6189" s="1">
        <f t="shared" si="547"/>
        <v>1</v>
      </c>
      <c r="I6189" s="1">
        <f t="shared" si="546"/>
        <v>10</v>
      </c>
    </row>
    <row r="6190" spans="1:9" x14ac:dyDescent="0.35">
      <c r="A6190" s="321">
        <f t="shared" si="544"/>
        <v>42261.416666651741</v>
      </c>
      <c r="B6190" s="303"/>
      <c r="C6190" s="303">
        <v>6155</v>
      </c>
      <c r="D6190" s="304">
        <f>INDEX(Method_calculation!$J$161:$L$184,Output_interface!I6190,Output_interface!H6190)</f>
        <v>0</v>
      </c>
      <c r="E6190" s="304">
        <f>INDEX(Method_calculation!$J$194:$L$217,Output_interface!I6190,Output_interface!H6190)</f>
        <v>0</v>
      </c>
      <c r="G6190" s="1">
        <f>VLOOKUP(A6190+1/48,Interface!$B$118:$D$483,3)</f>
        <v>1</v>
      </c>
      <c r="H6190" s="1">
        <f t="shared" si="547"/>
        <v>1</v>
      </c>
      <c r="I6190" s="1">
        <f t="shared" si="546"/>
        <v>11</v>
      </c>
    </row>
    <row r="6191" spans="1:9" x14ac:dyDescent="0.35">
      <c r="A6191" s="321">
        <f t="shared" si="544"/>
        <v>42261.458333318405</v>
      </c>
      <c r="B6191" s="303"/>
      <c r="C6191" s="303">
        <v>6156</v>
      </c>
      <c r="D6191" s="304">
        <f>INDEX(Method_calculation!$J$161:$L$184,Output_interface!I6191,Output_interface!H6191)</f>
        <v>0</v>
      </c>
      <c r="E6191" s="304">
        <f>INDEX(Method_calculation!$J$194:$L$217,Output_interface!I6191,Output_interface!H6191)</f>
        <v>0</v>
      </c>
      <c r="G6191" s="1">
        <f>VLOOKUP(A6191+1/48,Interface!$B$118:$D$483,3)</f>
        <v>1</v>
      </c>
      <c r="H6191" s="1">
        <f t="shared" si="547"/>
        <v>1</v>
      </c>
      <c r="I6191" s="1">
        <f t="shared" si="546"/>
        <v>12</v>
      </c>
    </row>
    <row r="6192" spans="1:9" x14ac:dyDescent="0.35">
      <c r="A6192" s="321">
        <f t="shared" si="544"/>
        <v>42261.49999998507</v>
      </c>
      <c r="B6192" s="303"/>
      <c r="C6192" s="303">
        <v>6157</v>
      </c>
      <c r="D6192" s="304">
        <f>INDEX(Method_calculation!$J$161:$L$184,Output_interface!I6192,Output_interface!H6192)</f>
        <v>0</v>
      </c>
      <c r="E6192" s="304">
        <f>INDEX(Method_calculation!$J$194:$L$217,Output_interface!I6192,Output_interface!H6192)</f>
        <v>0</v>
      </c>
      <c r="G6192" s="1">
        <f>VLOOKUP(A6192+1/48,Interface!$B$118:$D$483,3)</f>
        <v>1</v>
      </c>
      <c r="H6192" s="1">
        <f t="shared" si="547"/>
        <v>1</v>
      </c>
      <c r="I6192" s="1">
        <f t="shared" si="546"/>
        <v>13</v>
      </c>
    </row>
    <row r="6193" spans="1:9" x14ac:dyDescent="0.35">
      <c r="A6193" s="321">
        <f t="shared" si="544"/>
        <v>42261.541666651734</v>
      </c>
      <c r="B6193" s="303"/>
      <c r="C6193" s="303">
        <v>6158</v>
      </c>
      <c r="D6193" s="304">
        <f>INDEX(Method_calculation!$J$161:$L$184,Output_interface!I6193,Output_interface!H6193)</f>
        <v>0</v>
      </c>
      <c r="E6193" s="304">
        <f>INDEX(Method_calculation!$J$194:$L$217,Output_interface!I6193,Output_interface!H6193)</f>
        <v>0</v>
      </c>
      <c r="G6193" s="1">
        <f>VLOOKUP(A6193+1/48,Interface!$B$118:$D$483,3)</f>
        <v>1</v>
      </c>
      <c r="H6193" s="1">
        <f t="shared" si="547"/>
        <v>1</v>
      </c>
      <c r="I6193" s="1">
        <f t="shared" si="546"/>
        <v>14</v>
      </c>
    </row>
    <row r="6194" spans="1:9" x14ac:dyDescent="0.35">
      <c r="A6194" s="321">
        <f t="shared" si="544"/>
        <v>42261.583333318398</v>
      </c>
      <c r="B6194" s="303"/>
      <c r="C6194" s="303">
        <v>6159</v>
      </c>
      <c r="D6194" s="304">
        <f>INDEX(Method_calculation!$J$161:$L$184,Output_interface!I6194,Output_interface!H6194)</f>
        <v>0</v>
      </c>
      <c r="E6194" s="304">
        <f>INDEX(Method_calculation!$J$194:$L$217,Output_interface!I6194,Output_interface!H6194)</f>
        <v>0</v>
      </c>
      <c r="G6194" s="1">
        <f>VLOOKUP(A6194+1/48,Interface!$B$118:$D$483,3)</f>
        <v>1</v>
      </c>
      <c r="H6194" s="1">
        <f t="shared" si="547"/>
        <v>1</v>
      </c>
      <c r="I6194" s="1">
        <f t="shared" si="546"/>
        <v>15</v>
      </c>
    </row>
    <row r="6195" spans="1:9" x14ac:dyDescent="0.35">
      <c r="A6195" s="321">
        <f t="shared" si="544"/>
        <v>42261.624999985062</v>
      </c>
      <c r="B6195" s="303"/>
      <c r="C6195" s="303">
        <v>6160</v>
      </c>
      <c r="D6195" s="304">
        <f>INDEX(Method_calculation!$J$161:$L$184,Output_interface!I6195,Output_interface!H6195)</f>
        <v>0</v>
      </c>
      <c r="E6195" s="304">
        <f>INDEX(Method_calculation!$J$194:$L$217,Output_interface!I6195,Output_interface!H6195)</f>
        <v>0</v>
      </c>
      <c r="G6195" s="1">
        <f>VLOOKUP(A6195+1/48,Interface!$B$118:$D$483,3)</f>
        <v>1</v>
      </c>
      <c r="H6195" s="1">
        <f t="shared" si="547"/>
        <v>1</v>
      </c>
      <c r="I6195" s="1">
        <f t="shared" si="546"/>
        <v>16</v>
      </c>
    </row>
    <row r="6196" spans="1:9" x14ac:dyDescent="0.35">
      <c r="A6196" s="321">
        <f t="shared" si="544"/>
        <v>42261.666666651727</v>
      </c>
      <c r="B6196" s="303"/>
      <c r="C6196" s="303">
        <v>6161</v>
      </c>
      <c r="D6196" s="304">
        <f>INDEX(Method_calculation!$J$161:$L$184,Output_interface!I6196,Output_interface!H6196)</f>
        <v>0</v>
      </c>
      <c r="E6196" s="304">
        <f>INDEX(Method_calculation!$J$194:$L$217,Output_interface!I6196,Output_interface!H6196)</f>
        <v>0</v>
      </c>
      <c r="G6196" s="1">
        <f>VLOOKUP(A6196+1/48,Interface!$B$118:$D$483,3)</f>
        <v>1</v>
      </c>
      <c r="H6196" s="1">
        <f t="shared" si="547"/>
        <v>1</v>
      </c>
      <c r="I6196" s="1">
        <f t="shared" si="546"/>
        <v>17</v>
      </c>
    </row>
    <row r="6197" spans="1:9" x14ac:dyDescent="0.35">
      <c r="A6197" s="321">
        <f t="shared" si="544"/>
        <v>42261.708333318391</v>
      </c>
      <c r="B6197" s="303"/>
      <c r="C6197" s="303">
        <v>6162</v>
      </c>
      <c r="D6197" s="304">
        <f>INDEX(Method_calculation!$J$161:$L$184,Output_interface!I6197,Output_interface!H6197)</f>
        <v>0</v>
      </c>
      <c r="E6197" s="304">
        <f>INDEX(Method_calculation!$J$194:$L$217,Output_interface!I6197,Output_interface!H6197)</f>
        <v>0</v>
      </c>
      <c r="G6197" s="1">
        <f>VLOOKUP(A6197+1/48,Interface!$B$118:$D$483,3)</f>
        <v>1</v>
      </c>
      <c r="H6197" s="1">
        <f t="shared" si="547"/>
        <v>1</v>
      </c>
      <c r="I6197" s="1">
        <f t="shared" si="546"/>
        <v>18</v>
      </c>
    </row>
    <row r="6198" spans="1:9" x14ac:dyDescent="0.35">
      <c r="A6198" s="321">
        <f t="shared" si="544"/>
        <v>42261.749999985055</v>
      </c>
      <c r="B6198" s="303"/>
      <c r="C6198" s="303">
        <v>6163</v>
      </c>
      <c r="D6198" s="304">
        <f>INDEX(Method_calculation!$J$161:$L$184,Output_interface!I6198,Output_interface!H6198)</f>
        <v>0</v>
      </c>
      <c r="E6198" s="304">
        <f>INDEX(Method_calculation!$J$194:$L$217,Output_interface!I6198,Output_interface!H6198)</f>
        <v>0</v>
      </c>
      <c r="G6198" s="1">
        <f>VLOOKUP(A6198+1/48,Interface!$B$118:$D$483,3)</f>
        <v>1</v>
      </c>
      <c r="H6198" s="1">
        <f t="shared" si="547"/>
        <v>1</v>
      </c>
      <c r="I6198" s="1">
        <f t="shared" si="546"/>
        <v>19</v>
      </c>
    </row>
    <row r="6199" spans="1:9" x14ac:dyDescent="0.35">
      <c r="A6199" s="321">
        <f t="shared" si="544"/>
        <v>42261.791666651719</v>
      </c>
      <c r="B6199" s="303"/>
      <c r="C6199" s="303">
        <v>6164</v>
      </c>
      <c r="D6199" s="304">
        <f>INDEX(Method_calculation!$J$161:$L$184,Output_interface!I6199,Output_interface!H6199)</f>
        <v>0</v>
      </c>
      <c r="E6199" s="304">
        <f>INDEX(Method_calculation!$J$194:$L$217,Output_interface!I6199,Output_interface!H6199)</f>
        <v>0</v>
      </c>
      <c r="G6199" s="1">
        <f>VLOOKUP(A6199+1/48,Interface!$B$118:$D$483,3)</f>
        <v>1</v>
      </c>
      <c r="H6199" s="1">
        <f t="shared" si="547"/>
        <v>1</v>
      </c>
      <c r="I6199" s="1">
        <f t="shared" si="546"/>
        <v>20</v>
      </c>
    </row>
    <row r="6200" spans="1:9" x14ac:dyDescent="0.35">
      <c r="A6200" s="321">
        <f t="shared" si="544"/>
        <v>42261.833333318384</v>
      </c>
      <c r="B6200" s="303"/>
      <c r="C6200" s="303">
        <v>6165</v>
      </c>
      <c r="D6200" s="304">
        <f>INDEX(Method_calculation!$J$161:$L$184,Output_interface!I6200,Output_interface!H6200)</f>
        <v>0</v>
      </c>
      <c r="E6200" s="304">
        <f>INDEX(Method_calculation!$J$194:$L$217,Output_interface!I6200,Output_interface!H6200)</f>
        <v>0</v>
      </c>
      <c r="G6200" s="1">
        <f>VLOOKUP(A6200+1/48,Interface!$B$118:$D$483,3)</f>
        <v>1</v>
      </c>
      <c r="H6200" s="1">
        <f t="shared" si="547"/>
        <v>1</v>
      </c>
      <c r="I6200" s="1">
        <f t="shared" si="546"/>
        <v>21</v>
      </c>
    </row>
    <row r="6201" spans="1:9" x14ac:dyDescent="0.35">
      <c r="A6201" s="321">
        <f t="shared" si="544"/>
        <v>42261.874999985048</v>
      </c>
      <c r="B6201" s="303"/>
      <c r="C6201" s="303">
        <v>6166</v>
      </c>
      <c r="D6201" s="304">
        <f>INDEX(Method_calculation!$J$161:$L$184,Output_interface!I6201,Output_interface!H6201)</f>
        <v>0</v>
      </c>
      <c r="E6201" s="304">
        <f>INDEX(Method_calculation!$J$194:$L$217,Output_interface!I6201,Output_interface!H6201)</f>
        <v>0</v>
      </c>
      <c r="G6201" s="1">
        <f>VLOOKUP(A6201+1/48,Interface!$B$118:$D$483,3)</f>
        <v>1</v>
      </c>
      <c r="H6201" s="1">
        <f t="shared" si="547"/>
        <v>1</v>
      </c>
      <c r="I6201" s="1">
        <f t="shared" si="546"/>
        <v>22</v>
      </c>
    </row>
    <row r="6202" spans="1:9" x14ac:dyDescent="0.35">
      <c r="A6202" s="321">
        <f t="shared" si="544"/>
        <v>42261.916666651712</v>
      </c>
      <c r="B6202" s="303"/>
      <c r="C6202" s="303">
        <v>6167</v>
      </c>
      <c r="D6202" s="304">
        <f>INDEX(Method_calculation!$J$161:$L$184,Output_interface!I6202,Output_interface!H6202)</f>
        <v>0</v>
      </c>
      <c r="E6202" s="304">
        <f>INDEX(Method_calculation!$J$194:$L$217,Output_interface!I6202,Output_interface!H6202)</f>
        <v>0</v>
      </c>
      <c r="G6202" s="1">
        <f>VLOOKUP(A6202+1/48,Interface!$B$118:$D$483,3)</f>
        <v>1</v>
      </c>
      <c r="H6202" s="1">
        <f t="shared" si="547"/>
        <v>1</v>
      </c>
      <c r="I6202" s="1">
        <f t="shared" si="546"/>
        <v>23</v>
      </c>
    </row>
    <row r="6203" spans="1:9" x14ac:dyDescent="0.35">
      <c r="A6203" s="322">
        <f t="shared" si="544"/>
        <v>42261.958333318376</v>
      </c>
      <c r="B6203" s="306"/>
      <c r="C6203" s="306">
        <v>6168</v>
      </c>
      <c r="D6203" s="307">
        <f>INDEX(Method_calculation!$J$161:$L$184,Output_interface!I6203,Output_interface!H6203)</f>
        <v>0</v>
      </c>
      <c r="E6203" s="307">
        <f>INDEX(Method_calculation!$J$194:$L$217,Output_interface!I6203,Output_interface!H6203)</f>
        <v>0</v>
      </c>
      <c r="G6203" s="1">
        <f>VLOOKUP(A6203+1/48,Interface!$B$118:$D$483,3)</f>
        <v>1</v>
      </c>
      <c r="H6203" s="1">
        <f t="shared" si="547"/>
        <v>1</v>
      </c>
      <c r="I6203" s="1">
        <f t="shared" si="546"/>
        <v>24</v>
      </c>
    </row>
    <row r="6204" spans="1:9" x14ac:dyDescent="0.35">
      <c r="A6204" s="299">
        <f t="shared" si="544"/>
        <v>42261.999999985041</v>
      </c>
      <c r="B6204" s="300" t="str">
        <f t="shared" ref="B6204" si="548">INDEX($H$27:$H$29,H6204)</f>
        <v>Workday</v>
      </c>
      <c r="C6204" s="300">
        <v>6169</v>
      </c>
      <c r="D6204" s="301">
        <f>INDEX(Method_calculation!$J$161:$L$184,Output_interface!I6204,Output_interface!H6204)</f>
        <v>0</v>
      </c>
      <c r="E6204" s="301">
        <f>INDEX(Method_calculation!$J$194:$L$217,Output_interface!I6204,Output_interface!H6204)</f>
        <v>0</v>
      </c>
      <c r="G6204" s="1">
        <f>VLOOKUP(A6204+1/48,Interface!$B$118:$D$483,3)</f>
        <v>2</v>
      </c>
      <c r="H6204" s="1">
        <f t="shared" si="547"/>
        <v>1</v>
      </c>
      <c r="I6204" s="1">
        <f t="shared" si="546"/>
        <v>1</v>
      </c>
    </row>
    <row r="6205" spans="1:9" x14ac:dyDescent="0.35">
      <c r="A6205" s="321">
        <f t="shared" si="544"/>
        <v>42262.041666651705</v>
      </c>
      <c r="B6205" s="303"/>
      <c r="C6205" s="303">
        <v>6170</v>
      </c>
      <c r="D6205" s="304">
        <f>INDEX(Method_calculation!$J$161:$L$184,Output_interface!I6205,Output_interface!H6205)</f>
        <v>0</v>
      </c>
      <c r="E6205" s="304">
        <f>INDEX(Method_calculation!$J$194:$L$217,Output_interface!I6205,Output_interface!H6205)</f>
        <v>0</v>
      </c>
      <c r="G6205" s="1">
        <f>VLOOKUP(A6205+1/48,Interface!$B$118:$D$483,3)</f>
        <v>2</v>
      </c>
      <c r="H6205" s="1">
        <f t="shared" si="547"/>
        <v>1</v>
      </c>
      <c r="I6205" s="1">
        <f t="shared" si="546"/>
        <v>2</v>
      </c>
    </row>
    <row r="6206" spans="1:9" x14ac:dyDescent="0.35">
      <c r="A6206" s="321">
        <f t="shared" si="544"/>
        <v>42262.083333318369</v>
      </c>
      <c r="B6206" s="303"/>
      <c r="C6206" s="303">
        <v>6171</v>
      </c>
      <c r="D6206" s="304">
        <f>INDEX(Method_calculation!$J$161:$L$184,Output_interface!I6206,Output_interface!H6206)</f>
        <v>0</v>
      </c>
      <c r="E6206" s="304">
        <f>INDEX(Method_calculation!$J$194:$L$217,Output_interface!I6206,Output_interface!H6206)</f>
        <v>0</v>
      </c>
      <c r="G6206" s="1">
        <f>VLOOKUP(A6206+1/48,Interface!$B$118:$D$483,3)</f>
        <v>2</v>
      </c>
      <c r="H6206" s="1">
        <f t="shared" si="547"/>
        <v>1</v>
      </c>
      <c r="I6206" s="1">
        <f t="shared" si="546"/>
        <v>3</v>
      </c>
    </row>
    <row r="6207" spans="1:9" x14ac:dyDescent="0.35">
      <c r="A6207" s="321">
        <f t="shared" si="544"/>
        <v>42262.124999985033</v>
      </c>
      <c r="B6207" s="303"/>
      <c r="C6207" s="303">
        <v>6172</v>
      </c>
      <c r="D6207" s="304">
        <f>INDEX(Method_calculation!$J$161:$L$184,Output_interface!I6207,Output_interface!H6207)</f>
        <v>0</v>
      </c>
      <c r="E6207" s="304">
        <f>INDEX(Method_calculation!$J$194:$L$217,Output_interface!I6207,Output_interface!H6207)</f>
        <v>0</v>
      </c>
      <c r="G6207" s="1">
        <f>VLOOKUP(A6207+1/48,Interface!$B$118:$D$483,3)</f>
        <v>2</v>
      </c>
      <c r="H6207" s="1">
        <f t="shared" si="547"/>
        <v>1</v>
      </c>
      <c r="I6207" s="1">
        <f t="shared" si="546"/>
        <v>4</v>
      </c>
    </row>
    <row r="6208" spans="1:9" x14ac:dyDescent="0.35">
      <c r="A6208" s="321">
        <f t="shared" si="544"/>
        <v>42262.166666651698</v>
      </c>
      <c r="B6208" s="303"/>
      <c r="C6208" s="303">
        <v>6173</v>
      </c>
      <c r="D6208" s="304">
        <f>INDEX(Method_calculation!$J$161:$L$184,Output_interface!I6208,Output_interface!H6208)</f>
        <v>0</v>
      </c>
      <c r="E6208" s="304">
        <f>INDEX(Method_calculation!$J$194:$L$217,Output_interface!I6208,Output_interface!H6208)</f>
        <v>0</v>
      </c>
      <c r="G6208" s="1">
        <f>VLOOKUP(A6208+1/48,Interface!$B$118:$D$483,3)</f>
        <v>2</v>
      </c>
      <c r="H6208" s="1">
        <f t="shared" si="547"/>
        <v>1</v>
      </c>
      <c r="I6208" s="1">
        <f t="shared" si="546"/>
        <v>5</v>
      </c>
    </row>
    <row r="6209" spans="1:9" x14ac:dyDescent="0.35">
      <c r="A6209" s="321">
        <f t="shared" si="544"/>
        <v>42262.208333318362</v>
      </c>
      <c r="B6209" s="303"/>
      <c r="C6209" s="303">
        <v>6174</v>
      </c>
      <c r="D6209" s="304">
        <f>INDEX(Method_calculation!$J$161:$L$184,Output_interface!I6209,Output_interface!H6209)</f>
        <v>0</v>
      </c>
      <c r="E6209" s="304">
        <f>INDEX(Method_calculation!$J$194:$L$217,Output_interface!I6209,Output_interface!H6209)</f>
        <v>0</v>
      </c>
      <c r="G6209" s="1">
        <f>VLOOKUP(A6209+1/48,Interface!$B$118:$D$483,3)</f>
        <v>2</v>
      </c>
      <c r="H6209" s="1">
        <f t="shared" si="547"/>
        <v>1</v>
      </c>
      <c r="I6209" s="1">
        <f t="shared" si="546"/>
        <v>6</v>
      </c>
    </row>
    <row r="6210" spans="1:9" x14ac:dyDescent="0.35">
      <c r="A6210" s="321">
        <f t="shared" si="544"/>
        <v>42262.249999985026</v>
      </c>
      <c r="B6210" s="303"/>
      <c r="C6210" s="303">
        <v>6175</v>
      </c>
      <c r="D6210" s="304">
        <f>INDEX(Method_calculation!$J$161:$L$184,Output_interface!I6210,Output_interface!H6210)</f>
        <v>0</v>
      </c>
      <c r="E6210" s="304">
        <f>INDEX(Method_calculation!$J$194:$L$217,Output_interface!I6210,Output_interface!H6210)</f>
        <v>0</v>
      </c>
      <c r="G6210" s="1">
        <f>VLOOKUP(A6210+1/48,Interface!$B$118:$D$483,3)</f>
        <v>2</v>
      </c>
      <c r="H6210" s="1">
        <f t="shared" si="547"/>
        <v>1</v>
      </c>
      <c r="I6210" s="1">
        <f t="shared" si="546"/>
        <v>7</v>
      </c>
    </row>
    <row r="6211" spans="1:9" x14ac:dyDescent="0.35">
      <c r="A6211" s="321">
        <f t="shared" si="544"/>
        <v>42262.29166665169</v>
      </c>
      <c r="B6211" s="303"/>
      <c r="C6211" s="303">
        <v>6176</v>
      </c>
      <c r="D6211" s="304">
        <f>INDEX(Method_calculation!$J$161:$L$184,Output_interface!I6211,Output_interface!H6211)</f>
        <v>0</v>
      </c>
      <c r="E6211" s="304">
        <f>INDEX(Method_calculation!$J$194:$L$217,Output_interface!I6211,Output_interface!H6211)</f>
        <v>0</v>
      </c>
      <c r="G6211" s="1">
        <f>VLOOKUP(A6211+1/48,Interface!$B$118:$D$483,3)</f>
        <v>2</v>
      </c>
      <c r="H6211" s="1">
        <f t="shared" si="547"/>
        <v>1</v>
      </c>
      <c r="I6211" s="1">
        <f t="shared" si="546"/>
        <v>8</v>
      </c>
    </row>
    <row r="6212" spans="1:9" x14ac:dyDescent="0.35">
      <c r="A6212" s="321">
        <f t="shared" si="544"/>
        <v>42262.333333318355</v>
      </c>
      <c r="B6212" s="303"/>
      <c r="C6212" s="303">
        <v>6177</v>
      </c>
      <c r="D6212" s="304">
        <f>INDEX(Method_calculation!$J$161:$L$184,Output_interface!I6212,Output_interface!H6212)</f>
        <v>0</v>
      </c>
      <c r="E6212" s="304">
        <f>INDEX(Method_calculation!$J$194:$L$217,Output_interface!I6212,Output_interface!H6212)</f>
        <v>0</v>
      </c>
      <c r="G6212" s="1">
        <f>VLOOKUP(A6212+1/48,Interface!$B$118:$D$483,3)</f>
        <v>2</v>
      </c>
      <c r="H6212" s="1">
        <f t="shared" si="547"/>
        <v>1</v>
      </c>
      <c r="I6212" s="1">
        <f t="shared" si="546"/>
        <v>9</v>
      </c>
    </row>
    <row r="6213" spans="1:9" x14ac:dyDescent="0.35">
      <c r="A6213" s="321">
        <f t="shared" si="544"/>
        <v>42262.374999985019</v>
      </c>
      <c r="B6213" s="303"/>
      <c r="C6213" s="303">
        <v>6178</v>
      </c>
      <c r="D6213" s="304">
        <f>INDEX(Method_calculation!$J$161:$L$184,Output_interface!I6213,Output_interface!H6213)</f>
        <v>0</v>
      </c>
      <c r="E6213" s="304">
        <f>INDEX(Method_calculation!$J$194:$L$217,Output_interface!I6213,Output_interface!H6213)</f>
        <v>0</v>
      </c>
      <c r="G6213" s="1">
        <f>VLOOKUP(A6213+1/48,Interface!$B$118:$D$483,3)</f>
        <v>2</v>
      </c>
      <c r="H6213" s="1">
        <f t="shared" si="547"/>
        <v>1</v>
      </c>
      <c r="I6213" s="1">
        <f t="shared" si="546"/>
        <v>10</v>
      </c>
    </row>
    <row r="6214" spans="1:9" x14ac:dyDescent="0.35">
      <c r="A6214" s="321">
        <f t="shared" si="544"/>
        <v>42262.416666651683</v>
      </c>
      <c r="B6214" s="303"/>
      <c r="C6214" s="303">
        <v>6179</v>
      </c>
      <c r="D6214" s="304">
        <f>INDEX(Method_calculation!$J$161:$L$184,Output_interface!I6214,Output_interface!H6214)</f>
        <v>0</v>
      </c>
      <c r="E6214" s="304">
        <f>INDEX(Method_calculation!$J$194:$L$217,Output_interface!I6214,Output_interface!H6214)</f>
        <v>0</v>
      </c>
      <c r="G6214" s="1">
        <f>VLOOKUP(A6214+1/48,Interface!$B$118:$D$483,3)</f>
        <v>2</v>
      </c>
      <c r="H6214" s="1">
        <f t="shared" si="547"/>
        <v>1</v>
      </c>
      <c r="I6214" s="1">
        <f t="shared" si="546"/>
        <v>11</v>
      </c>
    </row>
    <row r="6215" spans="1:9" x14ac:dyDescent="0.35">
      <c r="A6215" s="321">
        <f t="shared" si="544"/>
        <v>42262.458333318347</v>
      </c>
      <c r="B6215" s="303"/>
      <c r="C6215" s="303">
        <v>6180</v>
      </c>
      <c r="D6215" s="304">
        <f>INDEX(Method_calculation!$J$161:$L$184,Output_interface!I6215,Output_interface!H6215)</f>
        <v>0</v>
      </c>
      <c r="E6215" s="304">
        <f>INDEX(Method_calculation!$J$194:$L$217,Output_interface!I6215,Output_interface!H6215)</f>
        <v>0</v>
      </c>
      <c r="G6215" s="1">
        <f>VLOOKUP(A6215+1/48,Interface!$B$118:$D$483,3)</f>
        <v>2</v>
      </c>
      <c r="H6215" s="1">
        <f t="shared" si="547"/>
        <v>1</v>
      </c>
      <c r="I6215" s="1">
        <f t="shared" si="546"/>
        <v>12</v>
      </c>
    </row>
    <row r="6216" spans="1:9" x14ac:dyDescent="0.35">
      <c r="A6216" s="321">
        <f t="shared" si="544"/>
        <v>42262.499999985012</v>
      </c>
      <c r="B6216" s="303"/>
      <c r="C6216" s="303">
        <v>6181</v>
      </c>
      <c r="D6216" s="304">
        <f>INDEX(Method_calculation!$J$161:$L$184,Output_interface!I6216,Output_interface!H6216)</f>
        <v>0</v>
      </c>
      <c r="E6216" s="304">
        <f>INDEX(Method_calculation!$J$194:$L$217,Output_interface!I6216,Output_interface!H6216)</f>
        <v>0</v>
      </c>
      <c r="G6216" s="1">
        <f>VLOOKUP(A6216+1/48,Interface!$B$118:$D$483,3)</f>
        <v>2</v>
      </c>
      <c r="H6216" s="1">
        <f t="shared" si="547"/>
        <v>1</v>
      </c>
      <c r="I6216" s="1">
        <f t="shared" si="546"/>
        <v>13</v>
      </c>
    </row>
    <row r="6217" spans="1:9" x14ac:dyDescent="0.35">
      <c r="A6217" s="321">
        <f t="shared" si="544"/>
        <v>42262.541666651676</v>
      </c>
      <c r="B6217" s="303"/>
      <c r="C6217" s="303">
        <v>6182</v>
      </c>
      <c r="D6217" s="304">
        <f>INDEX(Method_calculation!$J$161:$L$184,Output_interface!I6217,Output_interface!H6217)</f>
        <v>0</v>
      </c>
      <c r="E6217" s="304">
        <f>INDEX(Method_calculation!$J$194:$L$217,Output_interface!I6217,Output_interface!H6217)</f>
        <v>0</v>
      </c>
      <c r="G6217" s="1">
        <f>VLOOKUP(A6217+1/48,Interface!$B$118:$D$483,3)</f>
        <v>2</v>
      </c>
      <c r="H6217" s="1">
        <f t="shared" si="547"/>
        <v>1</v>
      </c>
      <c r="I6217" s="1">
        <f t="shared" si="546"/>
        <v>14</v>
      </c>
    </row>
    <row r="6218" spans="1:9" x14ac:dyDescent="0.35">
      <c r="A6218" s="321">
        <f t="shared" si="544"/>
        <v>42262.58333331834</v>
      </c>
      <c r="B6218" s="303"/>
      <c r="C6218" s="303">
        <v>6183</v>
      </c>
      <c r="D6218" s="304">
        <f>INDEX(Method_calculation!$J$161:$L$184,Output_interface!I6218,Output_interface!H6218)</f>
        <v>0</v>
      </c>
      <c r="E6218" s="304">
        <f>INDEX(Method_calculation!$J$194:$L$217,Output_interface!I6218,Output_interface!H6218)</f>
        <v>0</v>
      </c>
      <c r="G6218" s="1">
        <f>VLOOKUP(A6218+1/48,Interface!$B$118:$D$483,3)</f>
        <v>2</v>
      </c>
      <c r="H6218" s="1">
        <f t="shared" si="547"/>
        <v>1</v>
      </c>
      <c r="I6218" s="1">
        <f t="shared" si="546"/>
        <v>15</v>
      </c>
    </row>
    <row r="6219" spans="1:9" x14ac:dyDescent="0.35">
      <c r="A6219" s="321">
        <f t="shared" si="544"/>
        <v>42262.624999985004</v>
      </c>
      <c r="B6219" s="303"/>
      <c r="C6219" s="303">
        <v>6184</v>
      </c>
      <c r="D6219" s="304">
        <f>INDEX(Method_calculation!$J$161:$L$184,Output_interface!I6219,Output_interface!H6219)</f>
        <v>0</v>
      </c>
      <c r="E6219" s="304">
        <f>INDEX(Method_calculation!$J$194:$L$217,Output_interface!I6219,Output_interface!H6219)</f>
        <v>0</v>
      </c>
      <c r="G6219" s="1">
        <f>VLOOKUP(A6219+1/48,Interface!$B$118:$D$483,3)</f>
        <v>2</v>
      </c>
      <c r="H6219" s="1">
        <f t="shared" si="547"/>
        <v>1</v>
      </c>
      <c r="I6219" s="1">
        <f t="shared" si="546"/>
        <v>16</v>
      </c>
    </row>
    <row r="6220" spans="1:9" x14ac:dyDescent="0.35">
      <c r="A6220" s="321">
        <f t="shared" si="544"/>
        <v>42262.666666651668</v>
      </c>
      <c r="B6220" s="303"/>
      <c r="C6220" s="303">
        <v>6185</v>
      </c>
      <c r="D6220" s="304">
        <f>INDEX(Method_calculation!$J$161:$L$184,Output_interface!I6220,Output_interface!H6220)</f>
        <v>0</v>
      </c>
      <c r="E6220" s="304">
        <f>INDEX(Method_calculation!$J$194:$L$217,Output_interface!I6220,Output_interface!H6220)</f>
        <v>0</v>
      </c>
      <c r="G6220" s="1">
        <f>VLOOKUP(A6220+1/48,Interface!$B$118:$D$483,3)</f>
        <v>2</v>
      </c>
      <c r="H6220" s="1">
        <f t="shared" si="547"/>
        <v>1</v>
      </c>
      <c r="I6220" s="1">
        <f t="shared" si="546"/>
        <v>17</v>
      </c>
    </row>
    <row r="6221" spans="1:9" x14ac:dyDescent="0.35">
      <c r="A6221" s="321">
        <f t="shared" si="544"/>
        <v>42262.708333318333</v>
      </c>
      <c r="B6221" s="303"/>
      <c r="C6221" s="303">
        <v>6186</v>
      </c>
      <c r="D6221" s="304">
        <f>INDEX(Method_calculation!$J$161:$L$184,Output_interface!I6221,Output_interface!H6221)</f>
        <v>0</v>
      </c>
      <c r="E6221" s="304">
        <f>INDEX(Method_calculation!$J$194:$L$217,Output_interface!I6221,Output_interface!H6221)</f>
        <v>0</v>
      </c>
      <c r="G6221" s="1">
        <f>VLOOKUP(A6221+1/48,Interface!$B$118:$D$483,3)</f>
        <v>2</v>
      </c>
      <c r="H6221" s="1">
        <f t="shared" si="547"/>
        <v>1</v>
      </c>
      <c r="I6221" s="1">
        <f t="shared" si="546"/>
        <v>18</v>
      </c>
    </row>
    <row r="6222" spans="1:9" x14ac:dyDescent="0.35">
      <c r="A6222" s="321">
        <f t="shared" si="544"/>
        <v>42262.749999984997</v>
      </c>
      <c r="B6222" s="303"/>
      <c r="C6222" s="303">
        <v>6187</v>
      </c>
      <c r="D6222" s="304">
        <f>INDEX(Method_calculation!$J$161:$L$184,Output_interface!I6222,Output_interface!H6222)</f>
        <v>0</v>
      </c>
      <c r="E6222" s="304">
        <f>INDEX(Method_calculation!$J$194:$L$217,Output_interface!I6222,Output_interface!H6222)</f>
        <v>0</v>
      </c>
      <c r="G6222" s="1">
        <f>VLOOKUP(A6222+1/48,Interface!$B$118:$D$483,3)</f>
        <v>2</v>
      </c>
      <c r="H6222" s="1">
        <f t="shared" si="547"/>
        <v>1</v>
      </c>
      <c r="I6222" s="1">
        <f t="shared" si="546"/>
        <v>19</v>
      </c>
    </row>
    <row r="6223" spans="1:9" x14ac:dyDescent="0.35">
      <c r="A6223" s="321">
        <f t="shared" si="544"/>
        <v>42262.791666651661</v>
      </c>
      <c r="B6223" s="303"/>
      <c r="C6223" s="303">
        <v>6188</v>
      </c>
      <c r="D6223" s="304">
        <f>INDEX(Method_calculation!$J$161:$L$184,Output_interface!I6223,Output_interface!H6223)</f>
        <v>0</v>
      </c>
      <c r="E6223" s="304">
        <f>INDEX(Method_calculation!$J$194:$L$217,Output_interface!I6223,Output_interface!H6223)</f>
        <v>0</v>
      </c>
      <c r="G6223" s="1">
        <f>VLOOKUP(A6223+1/48,Interface!$B$118:$D$483,3)</f>
        <v>2</v>
      </c>
      <c r="H6223" s="1">
        <f t="shared" si="547"/>
        <v>1</v>
      </c>
      <c r="I6223" s="1">
        <f t="shared" si="546"/>
        <v>20</v>
      </c>
    </row>
    <row r="6224" spans="1:9" x14ac:dyDescent="0.35">
      <c r="A6224" s="321">
        <f t="shared" ref="A6224:A6287" si="549">+A6223+1/24</f>
        <v>42262.833333318325</v>
      </c>
      <c r="B6224" s="303"/>
      <c r="C6224" s="303">
        <v>6189</v>
      </c>
      <c r="D6224" s="304">
        <f>INDEX(Method_calculation!$J$161:$L$184,Output_interface!I6224,Output_interface!H6224)</f>
        <v>0</v>
      </c>
      <c r="E6224" s="304">
        <f>INDEX(Method_calculation!$J$194:$L$217,Output_interface!I6224,Output_interface!H6224)</f>
        <v>0</v>
      </c>
      <c r="G6224" s="1">
        <f>VLOOKUP(A6224+1/48,Interface!$B$118:$D$483,3)</f>
        <v>2</v>
      </c>
      <c r="H6224" s="1">
        <f t="shared" si="547"/>
        <v>1</v>
      </c>
      <c r="I6224" s="1">
        <f t="shared" si="546"/>
        <v>21</v>
      </c>
    </row>
    <row r="6225" spans="1:9" x14ac:dyDescent="0.35">
      <c r="A6225" s="321">
        <f t="shared" si="549"/>
        <v>42262.87499998499</v>
      </c>
      <c r="B6225" s="303"/>
      <c r="C6225" s="303">
        <v>6190</v>
      </c>
      <c r="D6225" s="304">
        <f>INDEX(Method_calculation!$J$161:$L$184,Output_interface!I6225,Output_interface!H6225)</f>
        <v>0</v>
      </c>
      <c r="E6225" s="304">
        <f>INDEX(Method_calculation!$J$194:$L$217,Output_interface!I6225,Output_interface!H6225)</f>
        <v>0</v>
      </c>
      <c r="G6225" s="1">
        <f>VLOOKUP(A6225+1/48,Interface!$B$118:$D$483,3)</f>
        <v>2</v>
      </c>
      <c r="H6225" s="1">
        <f t="shared" si="547"/>
        <v>1</v>
      </c>
      <c r="I6225" s="1">
        <f t="shared" si="546"/>
        <v>22</v>
      </c>
    </row>
    <row r="6226" spans="1:9" x14ac:dyDescent="0.35">
      <c r="A6226" s="321">
        <f t="shared" si="549"/>
        <v>42262.916666651654</v>
      </c>
      <c r="B6226" s="303"/>
      <c r="C6226" s="303">
        <v>6191</v>
      </c>
      <c r="D6226" s="304">
        <f>INDEX(Method_calculation!$J$161:$L$184,Output_interface!I6226,Output_interface!H6226)</f>
        <v>0</v>
      </c>
      <c r="E6226" s="304">
        <f>INDEX(Method_calculation!$J$194:$L$217,Output_interface!I6226,Output_interface!H6226)</f>
        <v>0</v>
      </c>
      <c r="G6226" s="1">
        <f>VLOOKUP(A6226+1/48,Interface!$B$118:$D$483,3)</f>
        <v>2</v>
      </c>
      <c r="H6226" s="1">
        <f t="shared" si="547"/>
        <v>1</v>
      </c>
      <c r="I6226" s="1">
        <f t="shared" si="546"/>
        <v>23</v>
      </c>
    </row>
    <row r="6227" spans="1:9" x14ac:dyDescent="0.35">
      <c r="A6227" s="322">
        <f t="shared" si="549"/>
        <v>42262.958333318318</v>
      </c>
      <c r="B6227" s="306"/>
      <c r="C6227" s="306">
        <v>6192</v>
      </c>
      <c r="D6227" s="307">
        <f>INDEX(Method_calculation!$J$161:$L$184,Output_interface!I6227,Output_interface!H6227)</f>
        <v>0</v>
      </c>
      <c r="E6227" s="307">
        <f>INDEX(Method_calculation!$J$194:$L$217,Output_interface!I6227,Output_interface!H6227)</f>
        <v>0</v>
      </c>
      <c r="G6227" s="1">
        <f>VLOOKUP(A6227+1/48,Interface!$B$118:$D$483,3)</f>
        <v>2</v>
      </c>
      <c r="H6227" s="1">
        <f t="shared" si="547"/>
        <v>1</v>
      </c>
      <c r="I6227" s="1">
        <f t="shared" si="546"/>
        <v>24</v>
      </c>
    </row>
    <row r="6228" spans="1:9" x14ac:dyDescent="0.35">
      <c r="A6228" s="299">
        <f t="shared" si="549"/>
        <v>42262.999999984982</v>
      </c>
      <c r="B6228" s="300" t="str">
        <f t="shared" ref="B6228" si="550">INDEX($H$27:$H$29,H6228)</f>
        <v>Workday</v>
      </c>
      <c r="C6228" s="300">
        <v>6193</v>
      </c>
      <c r="D6228" s="301">
        <f>INDEX(Method_calculation!$J$161:$L$184,Output_interface!I6228,Output_interface!H6228)</f>
        <v>0</v>
      </c>
      <c r="E6228" s="301">
        <f>INDEX(Method_calculation!$J$194:$L$217,Output_interface!I6228,Output_interface!H6228)</f>
        <v>0</v>
      </c>
      <c r="G6228" s="1">
        <f>VLOOKUP(A6228+1/48,Interface!$B$118:$D$483,3)</f>
        <v>3</v>
      </c>
      <c r="H6228" s="1">
        <f t="shared" si="547"/>
        <v>1</v>
      </c>
      <c r="I6228" s="1">
        <f t="shared" si="546"/>
        <v>1</v>
      </c>
    </row>
    <row r="6229" spans="1:9" x14ac:dyDescent="0.35">
      <c r="A6229" s="321">
        <f t="shared" si="549"/>
        <v>42263.041666651647</v>
      </c>
      <c r="B6229" s="303"/>
      <c r="C6229" s="303">
        <v>6194</v>
      </c>
      <c r="D6229" s="304">
        <f>INDEX(Method_calculation!$J$161:$L$184,Output_interface!I6229,Output_interface!H6229)</f>
        <v>0</v>
      </c>
      <c r="E6229" s="304">
        <f>INDEX(Method_calculation!$J$194:$L$217,Output_interface!I6229,Output_interface!H6229)</f>
        <v>0</v>
      </c>
      <c r="G6229" s="1">
        <f>VLOOKUP(A6229+1/48,Interface!$B$118:$D$483,3)</f>
        <v>3</v>
      </c>
      <c r="H6229" s="1">
        <f t="shared" si="547"/>
        <v>1</v>
      </c>
      <c r="I6229" s="1">
        <f t="shared" si="546"/>
        <v>2</v>
      </c>
    </row>
    <row r="6230" spans="1:9" x14ac:dyDescent="0.35">
      <c r="A6230" s="321">
        <f t="shared" si="549"/>
        <v>42263.083333318311</v>
      </c>
      <c r="B6230" s="303"/>
      <c r="C6230" s="303">
        <v>6195</v>
      </c>
      <c r="D6230" s="304">
        <f>INDEX(Method_calculation!$J$161:$L$184,Output_interface!I6230,Output_interface!H6230)</f>
        <v>0</v>
      </c>
      <c r="E6230" s="304">
        <f>INDEX(Method_calculation!$J$194:$L$217,Output_interface!I6230,Output_interface!H6230)</f>
        <v>0</v>
      </c>
      <c r="G6230" s="1">
        <f>VLOOKUP(A6230+1/48,Interface!$B$118:$D$483,3)</f>
        <v>3</v>
      </c>
      <c r="H6230" s="1">
        <f t="shared" si="547"/>
        <v>1</v>
      </c>
      <c r="I6230" s="1">
        <f t="shared" si="546"/>
        <v>3</v>
      </c>
    </row>
    <row r="6231" spans="1:9" x14ac:dyDescent="0.35">
      <c r="A6231" s="321">
        <f t="shared" si="549"/>
        <v>42263.124999984975</v>
      </c>
      <c r="B6231" s="303"/>
      <c r="C6231" s="303">
        <v>6196</v>
      </c>
      <c r="D6231" s="304">
        <f>INDEX(Method_calculation!$J$161:$L$184,Output_interface!I6231,Output_interface!H6231)</f>
        <v>0</v>
      </c>
      <c r="E6231" s="304">
        <f>INDEX(Method_calculation!$J$194:$L$217,Output_interface!I6231,Output_interface!H6231)</f>
        <v>0</v>
      </c>
      <c r="G6231" s="1">
        <f>VLOOKUP(A6231+1/48,Interface!$B$118:$D$483,3)</f>
        <v>3</v>
      </c>
      <c r="H6231" s="1">
        <f t="shared" si="547"/>
        <v>1</v>
      </c>
      <c r="I6231" s="1">
        <f t="shared" si="546"/>
        <v>4</v>
      </c>
    </row>
    <row r="6232" spans="1:9" x14ac:dyDescent="0.35">
      <c r="A6232" s="321">
        <f t="shared" si="549"/>
        <v>42263.166666651639</v>
      </c>
      <c r="B6232" s="303"/>
      <c r="C6232" s="303">
        <v>6197</v>
      </c>
      <c r="D6232" s="304">
        <f>INDEX(Method_calculation!$J$161:$L$184,Output_interface!I6232,Output_interface!H6232)</f>
        <v>0</v>
      </c>
      <c r="E6232" s="304">
        <f>INDEX(Method_calculation!$J$194:$L$217,Output_interface!I6232,Output_interface!H6232)</f>
        <v>0</v>
      </c>
      <c r="G6232" s="1">
        <f>VLOOKUP(A6232+1/48,Interface!$B$118:$D$483,3)</f>
        <v>3</v>
      </c>
      <c r="H6232" s="1">
        <f t="shared" si="547"/>
        <v>1</v>
      </c>
      <c r="I6232" s="1">
        <f t="shared" si="546"/>
        <v>5</v>
      </c>
    </row>
    <row r="6233" spans="1:9" x14ac:dyDescent="0.35">
      <c r="A6233" s="321">
        <f t="shared" si="549"/>
        <v>42263.208333318304</v>
      </c>
      <c r="B6233" s="303"/>
      <c r="C6233" s="303">
        <v>6198</v>
      </c>
      <c r="D6233" s="304">
        <f>INDEX(Method_calculation!$J$161:$L$184,Output_interface!I6233,Output_interface!H6233)</f>
        <v>0</v>
      </c>
      <c r="E6233" s="304">
        <f>INDEX(Method_calculation!$J$194:$L$217,Output_interface!I6233,Output_interface!H6233)</f>
        <v>0</v>
      </c>
      <c r="G6233" s="1">
        <f>VLOOKUP(A6233+1/48,Interface!$B$118:$D$483,3)</f>
        <v>3</v>
      </c>
      <c r="H6233" s="1">
        <f t="shared" si="547"/>
        <v>1</v>
      </c>
      <c r="I6233" s="1">
        <f t="shared" si="546"/>
        <v>6</v>
      </c>
    </row>
    <row r="6234" spans="1:9" x14ac:dyDescent="0.35">
      <c r="A6234" s="321">
        <f t="shared" si="549"/>
        <v>42263.249999984968</v>
      </c>
      <c r="B6234" s="303"/>
      <c r="C6234" s="303">
        <v>6199</v>
      </c>
      <c r="D6234" s="304">
        <f>INDEX(Method_calculation!$J$161:$L$184,Output_interface!I6234,Output_interface!H6234)</f>
        <v>0</v>
      </c>
      <c r="E6234" s="304">
        <f>INDEX(Method_calculation!$J$194:$L$217,Output_interface!I6234,Output_interface!H6234)</f>
        <v>0</v>
      </c>
      <c r="G6234" s="1">
        <f>VLOOKUP(A6234+1/48,Interface!$B$118:$D$483,3)</f>
        <v>3</v>
      </c>
      <c r="H6234" s="1">
        <f t="shared" si="547"/>
        <v>1</v>
      </c>
      <c r="I6234" s="1">
        <f t="shared" si="546"/>
        <v>7</v>
      </c>
    </row>
    <row r="6235" spans="1:9" x14ac:dyDescent="0.35">
      <c r="A6235" s="321">
        <f t="shared" si="549"/>
        <v>42263.291666651632</v>
      </c>
      <c r="B6235" s="303"/>
      <c r="C6235" s="303">
        <v>6200</v>
      </c>
      <c r="D6235" s="304">
        <f>INDEX(Method_calculation!$J$161:$L$184,Output_interface!I6235,Output_interface!H6235)</f>
        <v>0</v>
      </c>
      <c r="E6235" s="304">
        <f>INDEX(Method_calculation!$J$194:$L$217,Output_interface!I6235,Output_interface!H6235)</f>
        <v>0</v>
      </c>
      <c r="G6235" s="1">
        <f>VLOOKUP(A6235+1/48,Interface!$B$118:$D$483,3)</f>
        <v>3</v>
      </c>
      <c r="H6235" s="1">
        <f t="shared" si="547"/>
        <v>1</v>
      </c>
      <c r="I6235" s="1">
        <f t="shared" si="546"/>
        <v>8</v>
      </c>
    </row>
    <row r="6236" spans="1:9" x14ac:dyDescent="0.35">
      <c r="A6236" s="321">
        <f t="shared" si="549"/>
        <v>42263.333333318296</v>
      </c>
      <c r="B6236" s="303"/>
      <c r="C6236" s="303">
        <v>6201</v>
      </c>
      <c r="D6236" s="304">
        <f>INDEX(Method_calculation!$J$161:$L$184,Output_interface!I6236,Output_interface!H6236)</f>
        <v>0</v>
      </c>
      <c r="E6236" s="304">
        <f>INDEX(Method_calculation!$J$194:$L$217,Output_interface!I6236,Output_interface!H6236)</f>
        <v>0</v>
      </c>
      <c r="G6236" s="1">
        <f>VLOOKUP(A6236+1/48,Interface!$B$118:$D$483,3)</f>
        <v>3</v>
      </c>
      <c r="H6236" s="1">
        <f t="shared" si="547"/>
        <v>1</v>
      </c>
      <c r="I6236" s="1">
        <f t="shared" si="546"/>
        <v>9</v>
      </c>
    </row>
    <row r="6237" spans="1:9" x14ac:dyDescent="0.35">
      <c r="A6237" s="321">
        <f t="shared" si="549"/>
        <v>42263.374999984961</v>
      </c>
      <c r="B6237" s="303"/>
      <c r="C6237" s="303">
        <v>6202</v>
      </c>
      <c r="D6237" s="304">
        <f>INDEX(Method_calculation!$J$161:$L$184,Output_interface!I6237,Output_interface!H6237)</f>
        <v>0</v>
      </c>
      <c r="E6237" s="304">
        <f>INDEX(Method_calculation!$J$194:$L$217,Output_interface!I6237,Output_interface!H6237)</f>
        <v>0</v>
      </c>
      <c r="G6237" s="1">
        <f>VLOOKUP(A6237+1/48,Interface!$B$118:$D$483,3)</f>
        <v>3</v>
      </c>
      <c r="H6237" s="1">
        <f t="shared" si="547"/>
        <v>1</v>
      </c>
      <c r="I6237" s="1">
        <f t="shared" si="546"/>
        <v>10</v>
      </c>
    </row>
    <row r="6238" spans="1:9" x14ac:dyDescent="0.35">
      <c r="A6238" s="321">
        <f t="shared" si="549"/>
        <v>42263.416666651625</v>
      </c>
      <c r="B6238" s="303"/>
      <c r="C6238" s="303">
        <v>6203</v>
      </c>
      <c r="D6238" s="304">
        <f>INDEX(Method_calculation!$J$161:$L$184,Output_interface!I6238,Output_interface!H6238)</f>
        <v>0</v>
      </c>
      <c r="E6238" s="304">
        <f>INDEX(Method_calculation!$J$194:$L$217,Output_interface!I6238,Output_interface!H6238)</f>
        <v>0</v>
      </c>
      <c r="G6238" s="1">
        <f>VLOOKUP(A6238+1/48,Interface!$B$118:$D$483,3)</f>
        <v>3</v>
      </c>
      <c r="H6238" s="1">
        <f t="shared" si="547"/>
        <v>1</v>
      </c>
      <c r="I6238" s="1">
        <f t="shared" si="546"/>
        <v>11</v>
      </c>
    </row>
    <row r="6239" spans="1:9" x14ac:dyDescent="0.35">
      <c r="A6239" s="321">
        <f t="shared" si="549"/>
        <v>42263.458333318289</v>
      </c>
      <c r="B6239" s="303"/>
      <c r="C6239" s="303">
        <v>6204</v>
      </c>
      <c r="D6239" s="304">
        <f>INDEX(Method_calculation!$J$161:$L$184,Output_interface!I6239,Output_interface!H6239)</f>
        <v>0</v>
      </c>
      <c r="E6239" s="304">
        <f>INDEX(Method_calculation!$J$194:$L$217,Output_interface!I6239,Output_interface!H6239)</f>
        <v>0</v>
      </c>
      <c r="G6239" s="1">
        <f>VLOOKUP(A6239+1/48,Interface!$B$118:$D$483,3)</f>
        <v>3</v>
      </c>
      <c r="H6239" s="1">
        <f t="shared" si="547"/>
        <v>1</v>
      </c>
      <c r="I6239" s="1">
        <f t="shared" si="546"/>
        <v>12</v>
      </c>
    </row>
    <row r="6240" spans="1:9" x14ac:dyDescent="0.35">
      <c r="A6240" s="321">
        <f t="shared" si="549"/>
        <v>42263.499999984953</v>
      </c>
      <c r="B6240" s="303"/>
      <c r="C6240" s="303">
        <v>6205</v>
      </c>
      <c r="D6240" s="304">
        <f>INDEX(Method_calculation!$J$161:$L$184,Output_interface!I6240,Output_interface!H6240)</f>
        <v>0</v>
      </c>
      <c r="E6240" s="304">
        <f>INDEX(Method_calculation!$J$194:$L$217,Output_interface!I6240,Output_interface!H6240)</f>
        <v>0</v>
      </c>
      <c r="G6240" s="1">
        <f>VLOOKUP(A6240+1/48,Interface!$B$118:$D$483,3)</f>
        <v>3</v>
      </c>
      <c r="H6240" s="1">
        <f t="shared" si="547"/>
        <v>1</v>
      </c>
      <c r="I6240" s="1">
        <f t="shared" si="546"/>
        <v>13</v>
      </c>
    </row>
    <row r="6241" spans="1:9" x14ac:dyDescent="0.35">
      <c r="A6241" s="321">
        <f t="shared" si="549"/>
        <v>42263.541666651618</v>
      </c>
      <c r="B6241" s="303"/>
      <c r="C6241" s="303">
        <v>6206</v>
      </c>
      <c r="D6241" s="304">
        <f>INDEX(Method_calculation!$J$161:$L$184,Output_interface!I6241,Output_interface!H6241)</f>
        <v>0</v>
      </c>
      <c r="E6241" s="304">
        <f>INDEX(Method_calculation!$J$194:$L$217,Output_interface!I6241,Output_interface!H6241)</f>
        <v>0</v>
      </c>
      <c r="G6241" s="1">
        <f>VLOOKUP(A6241+1/48,Interface!$B$118:$D$483,3)</f>
        <v>3</v>
      </c>
      <c r="H6241" s="1">
        <f t="shared" si="547"/>
        <v>1</v>
      </c>
      <c r="I6241" s="1">
        <f t="shared" si="546"/>
        <v>14</v>
      </c>
    </row>
    <row r="6242" spans="1:9" x14ac:dyDescent="0.35">
      <c r="A6242" s="321">
        <f t="shared" si="549"/>
        <v>42263.583333318282</v>
      </c>
      <c r="B6242" s="303"/>
      <c r="C6242" s="303">
        <v>6207</v>
      </c>
      <c r="D6242" s="304">
        <f>INDEX(Method_calculation!$J$161:$L$184,Output_interface!I6242,Output_interface!H6242)</f>
        <v>0</v>
      </c>
      <c r="E6242" s="304">
        <f>INDEX(Method_calculation!$J$194:$L$217,Output_interface!I6242,Output_interface!H6242)</f>
        <v>0</v>
      </c>
      <c r="G6242" s="1">
        <f>VLOOKUP(A6242+1/48,Interface!$B$118:$D$483,3)</f>
        <v>3</v>
      </c>
      <c r="H6242" s="1">
        <f t="shared" si="547"/>
        <v>1</v>
      </c>
      <c r="I6242" s="1">
        <f t="shared" si="546"/>
        <v>15</v>
      </c>
    </row>
    <row r="6243" spans="1:9" x14ac:dyDescent="0.35">
      <c r="A6243" s="321">
        <f t="shared" si="549"/>
        <v>42263.624999984946</v>
      </c>
      <c r="B6243" s="303"/>
      <c r="C6243" s="303">
        <v>6208</v>
      </c>
      <c r="D6243" s="304">
        <f>INDEX(Method_calculation!$J$161:$L$184,Output_interface!I6243,Output_interface!H6243)</f>
        <v>0</v>
      </c>
      <c r="E6243" s="304">
        <f>INDEX(Method_calculation!$J$194:$L$217,Output_interface!I6243,Output_interface!H6243)</f>
        <v>0</v>
      </c>
      <c r="G6243" s="1">
        <f>VLOOKUP(A6243+1/48,Interface!$B$118:$D$483,3)</f>
        <v>3</v>
      </c>
      <c r="H6243" s="1">
        <f t="shared" si="547"/>
        <v>1</v>
      </c>
      <c r="I6243" s="1">
        <f t="shared" si="546"/>
        <v>16</v>
      </c>
    </row>
    <row r="6244" spans="1:9" x14ac:dyDescent="0.35">
      <c r="A6244" s="321">
        <f t="shared" si="549"/>
        <v>42263.66666665161</v>
      </c>
      <c r="B6244" s="303"/>
      <c r="C6244" s="303">
        <v>6209</v>
      </c>
      <c r="D6244" s="304">
        <f>INDEX(Method_calculation!$J$161:$L$184,Output_interface!I6244,Output_interface!H6244)</f>
        <v>0</v>
      </c>
      <c r="E6244" s="304">
        <f>INDEX(Method_calculation!$J$194:$L$217,Output_interface!I6244,Output_interface!H6244)</f>
        <v>0</v>
      </c>
      <c r="G6244" s="1">
        <f>VLOOKUP(A6244+1/48,Interface!$B$118:$D$483,3)</f>
        <v>3</v>
      </c>
      <c r="H6244" s="1">
        <f t="shared" si="547"/>
        <v>1</v>
      </c>
      <c r="I6244" s="1">
        <f t="shared" ref="I6244:I6307" si="551">MOD(C6244-1,24)+1</f>
        <v>17</v>
      </c>
    </row>
    <row r="6245" spans="1:9" x14ac:dyDescent="0.35">
      <c r="A6245" s="321">
        <f t="shared" si="549"/>
        <v>42263.708333318275</v>
      </c>
      <c r="B6245" s="303"/>
      <c r="C6245" s="303">
        <v>6210</v>
      </c>
      <c r="D6245" s="304">
        <f>INDEX(Method_calculation!$J$161:$L$184,Output_interface!I6245,Output_interface!H6245)</f>
        <v>0</v>
      </c>
      <c r="E6245" s="304">
        <f>INDEX(Method_calculation!$J$194:$L$217,Output_interface!I6245,Output_interface!H6245)</f>
        <v>0</v>
      </c>
      <c r="G6245" s="1">
        <f>VLOOKUP(A6245+1/48,Interface!$B$118:$D$483,3)</f>
        <v>3</v>
      </c>
      <c r="H6245" s="1">
        <f t="shared" ref="H6245:H6308" si="552">IF(G6245=7,3,IF(G6245=6,2,1))</f>
        <v>1</v>
      </c>
      <c r="I6245" s="1">
        <f t="shared" si="551"/>
        <v>18</v>
      </c>
    </row>
    <row r="6246" spans="1:9" x14ac:dyDescent="0.35">
      <c r="A6246" s="321">
        <f t="shared" si="549"/>
        <v>42263.749999984939</v>
      </c>
      <c r="B6246" s="303"/>
      <c r="C6246" s="303">
        <v>6211</v>
      </c>
      <c r="D6246" s="304">
        <f>INDEX(Method_calculation!$J$161:$L$184,Output_interface!I6246,Output_interface!H6246)</f>
        <v>0</v>
      </c>
      <c r="E6246" s="304">
        <f>INDEX(Method_calculation!$J$194:$L$217,Output_interface!I6246,Output_interface!H6246)</f>
        <v>0</v>
      </c>
      <c r="G6246" s="1">
        <f>VLOOKUP(A6246+1/48,Interface!$B$118:$D$483,3)</f>
        <v>3</v>
      </c>
      <c r="H6246" s="1">
        <f t="shared" si="552"/>
        <v>1</v>
      </c>
      <c r="I6246" s="1">
        <f t="shared" si="551"/>
        <v>19</v>
      </c>
    </row>
    <row r="6247" spans="1:9" x14ac:dyDescent="0.35">
      <c r="A6247" s="321">
        <f t="shared" si="549"/>
        <v>42263.791666651603</v>
      </c>
      <c r="B6247" s="303"/>
      <c r="C6247" s="303">
        <v>6212</v>
      </c>
      <c r="D6247" s="304">
        <f>INDEX(Method_calculation!$J$161:$L$184,Output_interface!I6247,Output_interface!H6247)</f>
        <v>0</v>
      </c>
      <c r="E6247" s="304">
        <f>INDEX(Method_calculation!$J$194:$L$217,Output_interface!I6247,Output_interface!H6247)</f>
        <v>0</v>
      </c>
      <c r="G6247" s="1">
        <f>VLOOKUP(A6247+1/48,Interface!$B$118:$D$483,3)</f>
        <v>3</v>
      </c>
      <c r="H6247" s="1">
        <f t="shared" si="552"/>
        <v>1</v>
      </c>
      <c r="I6247" s="1">
        <f t="shared" si="551"/>
        <v>20</v>
      </c>
    </row>
    <row r="6248" spans="1:9" x14ac:dyDescent="0.35">
      <c r="A6248" s="321">
        <f t="shared" si="549"/>
        <v>42263.833333318267</v>
      </c>
      <c r="B6248" s="303"/>
      <c r="C6248" s="303">
        <v>6213</v>
      </c>
      <c r="D6248" s="304">
        <f>INDEX(Method_calculation!$J$161:$L$184,Output_interface!I6248,Output_interface!H6248)</f>
        <v>0</v>
      </c>
      <c r="E6248" s="304">
        <f>INDEX(Method_calculation!$J$194:$L$217,Output_interface!I6248,Output_interface!H6248)</f>
        <v>0</v>
      </c>
      <c r="G6248" s="1">
        <f>VLOOKUP(A6248+1/48,Interface!$B$118:$D$483,3)</f>
        <v>3</v>
      </c>
      <c r="H6248" s="1">
        <f t="shared" si="552"/>
        <v>1</v>
      </c>
      <c r="I6248" s="1">
        <f t="shared" si="551"/>
        <v>21</v>
      </c>
    </row>
    <row r="6249" spans="1:9" x14ac:dyDescent="0.35">
      <c r="A6249" s="321">
        <f t="shared" si="549"/>
        <v>42263.874999984931</v>
      </c>
      <c r="B6249" s="303"/>
      <c r="C6249" s="303">
        <v>6214</v>
      </c>
      <c r="D6249" s="304">
        <f>INDEX(Method_calculation!$J$161:$L$184,Output_interface!I6249,Output_interface!H6249)</f>
        <v>0</v>
      </c>
      <c r="E6249" s="304">
        <f>INDEX(Method_calculation!$J$194:$L$217,Output_interface!I6249,Output_interface!H6249)</f>
        <v>0</v>
      </c>
      <c r="G6249" s="1">
        <f>VLOOKUP(A6249+1/48,Interface!$B$118:$D$483,3)</f>
        <v>3</v>
      </c>
      <c r="H6249" s="1">
        <f t="shared" si="552"/>
        <v>1</v>
      </c>
      <c r="I6249" s="1">
        <f t="shared" si="551"/>
        <v>22</v>
      </c>
    </row>
    <row r="6250" spans="1:9" x14ac:dyDescent="0.35">
      <c r="A6250" s="321">
        <f t="shared" si="549"/>
        <v>42263.916666651596</v>
      </c>
      <c r="B6250" s="303"/>
      <c r="C6250" s="303">
        <v>6215</v>
      </c>
      <c r="D6250" s="304">
        <f>INDEX(Method_calculation!$J$161:$L$184,Output_interface!I6250,Output_interface!H6250)</f>
        <v>0</v>
      </c>
      <c r="E6250" s="304">
        <f>INDEX(Method_calculation!$J$194:$L$217,Output_interface!I6250,Output_interface!H6250)</f>
        <v>0</v>
      </c>
      <c r="G6250" s="1">
        <f>VLOOKUP(A6250+1/48,Interface!$B$118:$D$483,3)</f>
        <v>3</v>
      </c>
      <c r="H6250" s="1">
        <f t="shared" si="552"/>
        <v>1</v>
      </c>
      <c r="I6250" s="1">
        <f t="shared" si="551"/>
        <v>23</v>
      </c>
    </row>
    <row r="6251" spans="1:9" x14ac:dyDescent="0.35">
      <c r="A6251" s="322">
        <f t="shared" si="549"/>
        <v>42263.95833331826</v>
      </c>
      <c r="B6251" s="306"/>
      <c r="C6251" s="306">
        <v>6216</v>
      </c>
      <c r="D6251" s="307">
        <f>INDEX(Method_calculation!$J$161:$L$184,Output_interface!I6251,Output_interface!H6251)</f>
        <v>0</v>
      </c>
      <c r="E6251" s="307">
        <f>INDEX(Method_calculation!$J$194:$L$217,Output_interface!I6251,Output_interface!H6251)</f>
        <v>0</v>
      </c>
      <c r="G6251" s="1">
        <f>VLOOKUP(A6251+1/48,Interface!$B$118:$D$483,3)</f>
        <v>3</v>
      </c>
      <c r="H6251" s="1">
        <f t="shared" si="552"/>
        <v>1</v>
      </c>
      <c r="I6251" s="1">
        <f t="shared" si="551"/>
        <v>24</v>
      </c>
    </row>
    <row r="6252" spans="1:9" x14ac:dyDescent="0.35">
      <c r="A6252" s="299">
        <f t="shared" si="549"/>
        <v>42263.999999984924</v>
      </c>
      <c r="B6252" s="300" t="str">
        <f t="shared" ref="B6252" si="553">INDEX($H$27:$H$29,H6252)</f>
        <v>Workday</v>
      </c>
      <c r="C6252" s="300">
        <v>6217</v>
      </c>
      <c r="D6252" s="301">
        <f>INDEX(Method_calculation!$J$161:$L$184,Output_interface!I6252,Output_interface!H6252)</f>
        <v>0</v>
      </c>
      <c r="E6252" s="301">
        <f>INDEX(Method_calculation!$J$194:$L$217,Output_interface!I6252,Output_interface!H6252)</f>
        <v>0</v>
      </c>
      <c r="G6252" s="1">
        <f>VLOOKUP(A6252+1/48,Interface!$B$118:$D$483,3)</f>
        <v>4</v>
      </c>
      <c r="H6252" s="1">
        <f t="shared" si="552"/>
        <v>1</v>
      </c>
      <c r="I6252" s="1">
        <f t="shared" si="551"/>
        <v>1</v>
      </c>
    </row>
    <row r="6253" spans="1:9" x14ac:dyDescent="0.35">
      <c r="A6253" s="321">
        <f t="shared" si="549"/>
        <v>42264.041666651588</v>
      </c>
      <c r="B6253" s="303"/>
      <c r="C6253" s="303">
        <v>6218</v>
      </c>
      <c r="D6253" s="304">
        <f>INDEX(Method_calculation!$J$161:$L$184,Output_interface!I6253,Output_interface!H6253)</f>
        <v>0</v>
      </c>
      <c r="E6253" s="304">
        <f>INDEX(Method_calculation!$J$194:$L$217,Output_interface!I6253,Output_interface!H6253)</f>
        <v>0</v>
      </c>
      <c r="G6253" s="1">
        <f>VLOOKUP(A6253+1/48,Interface!$B$118:$D$483,3)</f>
        <v>4</v>
      </c>
      <c r="H6253" s="1">
        <f t="shared" si="552"/>
        <v>1</v>
      </c>
      <c r="I6253" s="1">
        <f t="shared" si="551"/>
        <v>2</v>
      </c>
    </row>
    <row r="6254" spans="1:9" x14ac:dyDescent="0.35">
      <c r="A6254" s="321">
        <f t="shared" si="549"/>
        <v>42264.083333318253</v>
      </c>
      <c r="B6254" s="303"/>
      <c r="C6254" s="303">
        <v>6219</v>
      </c>
      <c r="D6254" s="304">
        <f>INDEX(Method_calculation!$J$161:$L$184,Output_interface!I6254,Output_interface!H6254)</f>
        <v>0</v>
      </c>
      <c r="E6254" s="304">
        <f>INDEX(Method_calculation!$J$194:$L$217,Output_interface!I6254,Output_interface!H6254)</f>
        <v>0</v>
      </c>
      <c r="G6254" s="1">
        <f>VLOOKUP(A6254+1/48,Interface!$B$118:$D$483,3)</f>
        <v>4</v>
      </c>
      <c r="H6254" s="1">
        <f t="shared" si="552"/>
        <v>1</v>
      </c>
      <c r="I6254" s="1">
        <f t="shared" si="551"/>
        <v>3</v>
      </c>
    </row>
    <row r="6255" spans="1:9" x14ac:dyDescent="0.35">
      <c r="A6255" s="321">
        <f t="shared" si="549"/>
        <v>42264.124999984917</v>
      </c>
      <c r="B6255" s="303"/>
      <c r="C6255" s="303">
        <v>6220</v>
      </c>
      <c r="D6255" s="304">
        <f>INDEX(Method_calculation!$J$161:$L$184,Output_interface!I6255,Output_interface!H6255)</f>
        <v>0</v>
      </c>
      <c r="E6255" s="304">
        <f>INDEX(Method_calculation!$J$194:$L$217,Output_interface!I6255,Output_interface!H6255)</f>
        <v>0</v>
      </c>
      <c r="G6255" s="1">
        <f>VLOOKUP(A6255+1/48,Interface!$B$118:$D$483,3)</f>
        <v>4</v>
      </c>
      <c r="H6255" s="1">
        <f t="shared" si="552"/>
        <v>1</v>
      </c>
      <c r="I6255" s="1">
        <f t="shared" si="551"/>
        <v>4</v>
      </c>
    </row>
    <row r="6256" spans="1:9" x14ac:dyDescent="0.35">
      <c r="A6256" s="321">
        <f t="shared" si="549"/>
        <v>42264.166666651581</v>
      </c>
      <c r="B6256" s="303"/>
      <c r="C6256" s="303">
        <v>6221</v>
      </c>
      <c r="D6256" s="304">
        <f>INDEX(Method_calculation!$J$161:$L$184,Output_interface!I6256,Output_interface!H6256)</f>
        <v>0</v>
      </c>
      <c r="E6256" s="304">
        <f>INDEX(Method_calculation!$J$194:$L$217,Output_interface!I6256,Output_interface!H6256)</f>
        <v>0</v>
      </c>
      <c r="G6256" s="1">
        <f>VLOOKUP(A6256+1/48,Interface!$B$118:$D$483,3)</f>
        <v>4</v>
      </c>
      <c r="H6256" s="1">
        <f t="shared" si="552"/>
        <v>1</v>
      </c>
      <c r="I6256" s="1">
        <f t="shared" si="551"/>
        <v>5</v>
      </c>
    </row>
    <row r="6257" spans="1:9" x14ac:dyDescent="0.35">
      <c r="A6257" s="321">
        <f t="shared" si="549"/>
        <v>42264.208333318245</v>
      </c>
      <c r="B6257" s="303"/>
      <c r="C6257" s="303">
        <v>6222</v>
      </c>
      <c r="D6257" s="304">
        <f>INDEX(Method_calculation!$J$161:$L$184,Output_interface!I6257,Output_interface!H6257)</f>
        <v>0</v>
      </c>
      <c r="E6257" s="304">
        <f>INDEX(Method_calculation!$J$194:$L$217,Output_interface!I6257,Output_interface!H6257)</f>
        <v>0</v>
      </c>
      <c r="G6257" s="1">
        <f>VLOOKUP(A6257+1/48,Interface!$B$118:$D$483,3)</f>
        <v>4</v>
      </c>
      <c r="H6257" s="1">
        <f t="shared" si="552"/>
        <v>1</v>
      </c>
      <c r="I6257" s="1">
        <f t="shared" si="551"/>
        <v>6</v>
      </c>
    </row>
    <row r="6258" spans="1:9" x14ac:dyDescent="0.35">
      <c r="A6258" s="321">
        <f t="shared" si="549"/>
        <v>42264.24999998491</v>
      </c>
      <c r="B6258" s="303"/>
      <c r="C6258" s="303">
        <v>6223</v>
      </c>
      <c r="D6258" s="304">
        <f>INDEX(Method_calculation!$J$161:$L$184,Output_interface!I6258,Output_interface!H6258)</f>
        <v>0</v>
      </c>
      <c r="E6258" s="304">
        <f>INDEX(Method_calculation!$J$194:$L$217,Output_interface!I6258,Output_interface!H6258)</f>
        <v>0</v>
      </c>
      <c r="G6258" s="1">
        <f>VLOOKUP(A6258+1/48,Interface!$B$118:$D$483,3)</f>
        <v>4</v>
      </c>
      <c r="H6258" s="1">
        <f t="shared" si="552"/>
        <v>1</v>
      </c>
      <c r="I6258" s="1">
        <f t="shared" si="551"/>
        <v>7</v>
      </c>
    </row>
    <row r="6259" spans="1:9" x14ac:dyDescent="0.35">
      <c r="A6259" s="321">
        <f t="shared" si="549"/>
        <v>42264.291666651574</v>
      </c>
      <c r="B6259" s="303"/>
      <c r="C6259" s="303">
        <v>6224</v>
      </c>
      <c r="D6259" s="304">
        <f>INDEX(Method_calculation!$J$161:$L$184,Output_interface!I6259,Output_interface!H6259)</f>
        <v>0</v>
      </c>
      <c r="E6259" s="304">
        <f>INDEX(Method_calculation!$J$194:$L$217,Output_interface!I6259,Output_interface!H6259)</f>
        <v>0</v>
      </c>
      <c r="G6259" s="1">
        <f>VLOOKUP(A6259+1/48,Interface!$B$118:$D$483,3)</f>
        <v>4</v>
      </c>
      <c r="H6259" s="1">
        <f t="shared" si="552"/>
        <v>1</v>
      </c>
      <c r="I6259" s="1">
        <f t="shared" si="551"/>
        <v>8</v>
      </c>
    </row>
    <row r="6260" spans="1:9" x14ac:dyDescent="0.35">
      <c r="A6260" s="321">
        <f t="shared" si="549"/>
        <v>42264.333333318238</v>
      </c>
      <c r="B6260" s="303"/>
      <c r="C6260" s="303">
        <v>6225</v>
      </c>
      <c r="D6260" s="304">
        <f>INDEX(Method_calculation!$J$161:$L$184,Output_interface!I6260,Output_interface!H6260)</f>
        <v>0</v>
      </c>
      <c r="E6260" s="304">
        <f>INDEX(Method_calculation!$J$194:$L$217,Output_interface!I6260,Output_interface!H6260)</f>
        <v>0</v>
      </c>
      <c r="G6260" s="1">
        <f>VLOOKUP(A6260+1/48,Interface!$B$118:$D$483,3)</f>
        <v>4</v>
      </c>
      <c r="H6260" s="1">
        <f t="shared" si="552"/>
        <v>1</v>
      </c>
      <c r="I6260" s="1">
        <f t="shared" si="551"/>
        <v>9</v>
      </c>
    </row>
    <row r="6261" spans="1:9" x14ac:dyDescent="0.35">
      <c r="A6261" s="321">
        <f t="shared" si="549"/>
        <v>42264.374999984902</v>
      </c>
      <c r="B6261" s="303"/>
      <c r="C6261" s="303">
        <v>6226</v>
      </c>
      <c r="D6261" s="304">
        <f>INDEX(Method_calculation!$J$161:$L$184,Output_interface!I6261,Output_interface!H6261)</f>
        <v>0</v>
      </c>
      <c r="E6261" s="304">
        <f>INDEX(Method_calculation!$J$194:$L$217,Output_interface!I6261,Output_interface!H6261)</f>
        <v>0</v>
      </c>
      <c r="G6261" s="1">
        <f>VLOOKUP(A6261+1/48,Interface!$B$118:$D$483,3)</f>
        <v>4</v>
      </c>
      <c r="H6261" s="1">
        <f t="shared" si="552"/>
        <v>1</v>
      </c>
      <c r="I6261" s="1">
        <f t="shared" si="551"/>
        <v>10</v>
      </c>
    </row>
    <row r="6262" spans="1:9" x14ac:dyDescent="0.35">
      <c r="A6262" s="321">
        <f t="shared" si="549"/>
        <v>42264.416666651567</v>
      </c>
      <c r="B6262" s="303"/>
      <c r="C6262" s="303">
        <v>6227</v>
      </c>
      <c r="D6262" s="304">
        <f>INDEX(Method_calculation!$J$161:$L$184,Output_interface!I6262,Output_interface!H6262)</f>
        <v>0</v>
      </c>
      <c r="E6262" s="304">
        <f>INDEX(Method_calculation!$J$194:$L$217,Output_interface!I6262,Output_interface!H6262)</f>
        <v>0</v>
      </c>
      <c r="G6262" s="1">
        <f>VLOOKUP(A6262+1/48,Interface!$B$118:$D$483,3)</f>
        <v>4</v>
      </c>
      <c r="H6262" s="1">
        <f t="shared" si="552"/>
        <v>1</v>
      </c>
      <c r="I6262" s="1">
        <f t="shared" si="551"/>
        <v>11</v>
      </c>
    </row>
    <row r="6263" spans="1:9" x14ac:dyDescent="0.35">
      <c r="A6263" s="321">
        <f t="shared" si="549"/>
        <v>42264.458333318231</v>
      </c>
      <c r="B6263" s="303"/>
      <c r="C6263" s="303">
        <v>6228</v>
      </c>
      <c r="D6263" s="304">
        <f>INDEX(Method_calculation!$J$161:$L$184,Output_interface!I6263,Output_interface!H6263)</f>
        <v>0</v>
      </c>
      <c r="E6263" s="304">
        <f>INDEX(Method_calculation!$J$194:$L$217,Output_interface!I6263,Output_interface!H6263)</f>
        <v>0</v>
      </c>
      <c r="G6263" s="1">
        <f>VLOOKUP(A6263+1/48,Interface!$B$118:$D$483,3)</f>
        <v>4</v>
      </c>
      <c r="H6263" s="1">
        <f t="shared" si="552"/>
        <v>1</v>
      </c>
      <c r="I6263" s="1">
        <f t="shared" si="551"/>
        <v>12</v>
      </c>
    </row>
    <row r="6264" spans="1:9" x14ac:dyDescent="0.35">
      <c r="A6264" s="321">
        <f t="shared" si="549"/>
        <v>42264.499999984895</v>
      </c>
      <c r="B6264" s="303"/>
      <c r="C6264" s="303">
        <v>6229</v>
      </c>
      <c r="D6264" s="304">
        <f>INDEX(Method_calculation!$J$161:$L$184,Output_interface!I6264,Output_interface!H6264)</f>
        <v>0</v>
      </c>
      <c r="E6264" s="304">
        <f>INDEX(Method_calculation!$J$194:$L$217,Output_interface!I6264,Output_interface!H6264)</f>
        <v>0</v>
      </c>
      <c r="G6264" s="1">
        <f>VLOOKUP(A6264+1/48,Interface!$B$118:$D$483,3)</f>
        <v>4</v>
      </c>
      <c r="H6264" s="1">
        <f t="shared" si="552"/>
        <v>1</v>
      </c>
      <c r="I6264" s="1">
        <f t="shared" si="551"/>
        <v>13</v>
      </c>
    </row>
    <row r="6265" spans="1:9" x14ac:dyDescent="0.35">
      <c r="A6265" s="321">
        <f t="shared" si="549"/>
        <v>42264.541666651559</v>
      </c>
      <c r="B6265" s="303"/>
      <c r="C6265" s="303">
        <v>6230</v>
      </c>
      <c r="D6265" s="304">
        <f>INDEX(Method_calculation!$J$161:$L$184,Output_interface!I6265,Output_interface!H6265)</f>
        <v>0</v>
      </c>
      <c r="E6265" s="304">
        <f>INDEX(Method_calculation!$J$194:$L$217,Output_interface!I6265,Output_interface!H6265)</f>
        <v>0</v>
      </c>
      <c r="G6265" s="1">
        <f>VLOOKUP(A6265+1/48,Interface!$B$118:$D$483,3)</f>
        <v>4</v>
      </c>
      <c r="H6265" s="1">
        <f t="shared" si="552"/>
        <v>1</v>
      </c>
      <c r="I6265" s="1">
        <f t="shared" si="551"/>
        <v>14</v>
      </c>
    </row>
    <row r="6266" spans="1:9" x14ac:dyDescent="0.35">
      <c r="A6266" s="321">
        <f t="shared" si="549"/>
        <v>42264.583333318224</v>
      </c>
      <c r="B6266" s="303"/>
      <c r="C6266" s="303">
        <v>6231</v>
      </c>
      <c r="D6266" s="304">
        <f>INDEX(Method_calculation!$J$161:$L$184,Output_interface!I6266,Output_interface!H6266)</f>
        <v>0</v>
      </c>
      <c r="E6266" s="304">
        <f>INDEX(Method_calculation!$J$194:$L$217,Output_interface!I6266,Output_interface!H6266)</f>
        <v>0</v>
      </c>
      <c r="G6266" s="1">
        <f>VLOOKUP(A6266+1/48,Interface!$B$118:$D$483,3)</f>
        <v>4</v>
      </c>
      <c r="H6266" s="1">
        <f t="shared" si="552"/>
        <v>1</v>
      </c>
      <c r="I6266" s="1">
        <f t="shared" si="551"/>
        <v>15</v>
      </c>
    </row>
    <row r="6267" spans="1:9" x14ac:dyDescent="0.35">
      <c r="A6267" s="321">
        <f t="shared" si="549"/>
        <v>42264.624999984888</v>
      </c>
      <c r="B6267" s="303"/>
      <c r="C6267" s="303">
        <v>6232</v>
      </c>
      <c r="D6267" s="304">
        <f>INDEX(Method_calculation!$J$161:$L$184,Output_interface!I6267,Output_interface!H6267)</f>
        <v>0</v>
      </c>
      <c r="E6267" s="304">
        <f>INDEX(Method_calculation!$J$194:$L$217,Output_interface!I6267,Output_interface!H6267)</f>
        <v>0</v>
      </c>
      <c r="G6267" s="1">
        <f>VLOOKUP(A6267+1/48,Interface!$B$118:$D$483,3)</f>
        <v>4</v>
      </c>
      <c r="H6267" s="1">
        <f t="shared" si="552"/>
        <v>1</v>
      </c>
      <c r="I6267" s="1">
        <f t="shared" si="551"/>
        <v>16</v>
      </c>
    </row>
    <row r="6268" spans="1:9" x14ac:dyDescent="0.35">
      <c r="A6268" s="321">
        <f t="shared" si="549"/>
        <v>42264.666666651552</v>
      </c>
      <c r="B6268" s="303"/>
      <c r="C6268" s="303">
        <v>6233</v>
      </c>
      <c r="D6268" s="304">
        <f>INDEX(Method_calculation!$J$161:$L$184,Output_interface!I6268,Output_interface!H6268)</f>
        <v>0</v>
      </c>
      <c r="E6268" s="304">
        <f>INDEX(Method_calculation!$J$194:$L$217,Output_interface!I6268,Output_interface!H6268)</f>
        <v>0</v>
      </c>
      <c r="G6268" s="1">
        <f>VLOOKUP(A6268+1/48,Interface!$B$118:$D$483,3)</f>
        <v>4</v>
      </c>
      <c r="H6268" s="1">
        <f t="shared" si="552"/>
        <v>1</v>
      </c>
      <c r="I6268" s="1">
        <f t="shared" si="551"/>
        <v>17</v>
      </c>
    </row>
    <row r="6269" spans="1:9" x14ac:dyDescent="0.35">
      <c r="A6269" s="321">
        <f t="shared" si="549"/>
        <v>42264.708333318216</v>
      </c>
      <c r="B6269" s="303"/>
      <c r="C6269" s="303">
        <v>6234</v>
      </c>
      <c r="D6269" s="304">
        <f>INDEX(Method_calculation!$J$161:$L$184,Output_interface!I6269,Output_interface!H6269)</f>
        <v>0</v>
      </c>
      <c r="E6269" s="304">
        <f>INDEX(Method_calculation!$J$194:$L$217,Output_interface!I6269,Output_interface!H6269)</f>
        <v>0</v>
      </c>
      <c r="G6269" s="1">
        <f>VLOOKUP(A6269+1/48,Interface!$B$118:$D$483,3)</f>
        <v>4</v>
      </c>
      <c r="H6269" s="1">
        <f t="shared" si="552"/>
        <v>1</v>
      </c>
      <c r="I6269" s="1">
        <f t="shared" si="551"/>
        <v>18</v>
      </c>
    </row>
    <row r="6270" spans="1:9" x14ac:dyDescent="0.35">
      <c r="A6270" s="321">
        <f t="shared" si="549"/>
        <v>42264.749999984881</v>
      </c>
      <c r="B6270" s="303"/>
      <c r="C6270" s="303">
        <v>6235</v>
      </c>
      <c r="D6270" s="304">
        <f>INDEX(Method_calculation!$J$161:$L$184,Output_interface!I6270,Output_interface!H6270)</f>
        <v>0</v>
      </c>
      <c r="E6270" s="304">
        <f>INDEX(Method_calculation!$J$194:$L$217,Output_interface!I6270,Output_interface!H6270)</f>
        <v>0</v>
      </c>
      <c r="G6270" s="1">
        <f>VLOOKUP(A6270+1/48,Interface!$B$118:$D$483,3)</f>
        <v>4</v>
      </c>
      <c r="H6270" s="1">
        <f t="shared" si="552"/>
        <v>1</v>
      </c>
      <c r="I6270" s="1">
        <f t="shared" si="551"/>
        <v>19</v>
      </c>
    </row>
    <row r="6271" spans="1:9" x14ac:dyDescent="0.35">
      <c r="A6271" s="321">
        <f t="shared" si="549"/>
        <v>42264.791666651545</v>
      </c>
      <c r="B6271" s="303"/>
      <c r="C6271" s="303">
        <v>6236</v>
      </c>
      <c r="D6271" s="304">
        <f>INDEX(Method_calculation!$J$161:$L$184,Output_interface!I6271,Output_interface!H6271)</f>
        <v>0</v>
      </c>
      <c r="E6271" s="304">
        <f>INDEX(Method_calculation!$J$194:$L$217,Output_interface!I6271,Output_interface!H6271)</f>
        <v>0</v>
      </c>
      <c r="G6271" s="1">
        <f>VLOOKUP(A6271+1/48,Interface!$B$118:$D$483,3)</f>
        <v>4</v>
      </c>
      <c r="H6271" s="1">
        <f t="shared" si="552"/>
        <v>1</v>
      </c>
      <c r="I6271" s="1">
        <f t="shared" si="551"/>
        <v>20</v>
      </c>
    </row>
    <row r="6272" spans="1:9" x14ac:dyDescent="0.35">
      <c r="A6272" s="321">
        <f t="shared" si="549"/>
        <v>42264.833333318209</v>
      </c>
      <c r="B6272" s="303"/>
      <c r="C6272" s="303">
        <v>6237</v>
      </c>
      <c r="D6272" s="304">
        <f>INDEX(Method_calculation!$J$161:$L$184,Output_interface!I6272,Output_interface!H6272)</f>
        <v>0</v>
      </c>
      <c r="E6272" s="304">
        <f>INDEX(Method_calculation!$J$194:$L$217,Output_interface!I6272,Output_interface!H6272)</f>
        <v>0</v>
      </c>
      <c r="G6272" s="1">
        <f>VLOOKUP(A6272+1/48,Interface!$B$118:$D$483,3)</f>
        <v>4</v>
      </c>
      <c r="H6272" s="1">
        <f t="shared" si="552"/>
        <v>1</v>
      </c>
      <c r="I6272" s="1">
        <f t="shared" si="551"/>
        <v>21</v>
      </c>
    </row>
    <row r="6273" spans="1:9" x14ac:dyDescent="0.35">
      <c r="A6273" s="321">
        <f t="shared" si="549"/>
        <v>42264.874999984873</v>
      </c>
      <c r="B6273" s="303"/>
      <c r="C6273" s="303">
        <v>6238</v>
      </c>
      <c r="D6273" s="304">
        <f>INDEX(Method_calculation!$J$161:$L$184,Output_interface!I6273,Output_interface!H6273)</f>
        <v>0</v>
      </c>
      <c r="E6273" s="304">
        <f>INDEX(Method_calculation!$J$194:$L$217,Output_interface!I6273,Output_interface!H6273)</f>
        <v>0</v>
      </c>
      <c r="G6273" s="1">
        <f>VLOOKUP(A6273+1/48,Interface!$B$118:$D$483,3)</f>
        <v>4</v>
      </c>
      <c r="H6273" s="1">
        <f t="shared" si="552"/>
        <v>1</v>
      </c>
      <c r="I6273" s="1">
        <f t="shared" si="551"/>
        <v>22</v>
      </c>
    </row>
    <row r="6274" spans="1:9" x14ac:dyDescent="0.35">
      <c r="A6274" s="321">
        <f t="shared" si="549"/>
        <v>42264.916666651538</v>
      </c>
      <c r="B6274" s="303"/>
      <c r="C6274" s="303">
        <v>6239</v>
      </c>
      <c r="D6274" s="304">
        <f>INDEX(Method_calculation!$J$161:$L$184,Output_interface!I6274,Output_interface!H6274)</f>
        <v>0</v>
      </c>
      <c r="E6274" s="304">
        <f>INDEX(Method_calculation!$J$194:$L$217,Output_interface!I6274,Output_interface!H6274)</f>
        <v>0</v>
      </c>
      <c r="G6274" s="1">
        <f>VLOOKUP(A6274+1/48,Interface!$B$118:$D$483,3)</f>
        <v>4</v>
      </c>
      <c r="H6274" s="1">
        <f t="shared" si="552"/>
        <v>1</v>
      </c>
      <c r="I6274" s="1">
        <f t="shared" si="551"/>
        <v>23</v>
      </c>
    </row>
    <row r="6275" spans="1:9" x14ac:dyDescent="0.35">
      <c r="A6275" s="322">
        <f t="shared" si="549"/>
        <v>42264.958333318202</v>
      </c>
      <c r="B6275" s="306"/>
      <c r="C6275" s="306">
        <v>6240</v>
      </c>
      <c r="D6275" s="307">
        <f>INDEX(Method_calculation!$J$161:$L$184,Output_interface!I6275,Output_interface!H6275)</f>
        <v>0</v>
      </c>
      <c r="E6275" s="307">
        <f>INDEX(Method_calculation!$J$194:$L$217,Output_interface!I6275,Output_interface!H6275)</f>
        <v>0</v>
      </c>
      <c r="G6275" s="1">
        <f>VLOOKUP(A6275+1/48,Interface!$B$118:$D$483,3)</f>
        <v>4</v>
      </c>
      <c r="H6275" s="1">
        <f t="shared" si="552"/>
        <v>1</v>
      </c>
      <c r="I6275" s="1">
        <f t="shared" si="551"/>
        <v>24</v>
      </c>
    </row>
    <row r="6276" spans="1:9" x14ac:dyDescent="0.35">
      <c r="A6276" s="299">
        <f t="shared" si="549"/>
        <v>42264.999999984866</v>
      </c>
      <c r="B6276" s="300" t="str">
        <f t="shared" ref="B6276" si="554">INDEX($H$27:$H$29,H6276)</f>
        <v>Workday</v>
      </c>
      <c r="C6276" s="300">
        <v>6241</v>
      </c>
      <c r="D6276" s="301">
        <f>INDEX(Method_calculation!$J$161:$L$184,Output_interface!I6276,Output_interface!H6276)</f>
        <v>0</v>
      </c>
      <c r="E6276" s="301">
        <f>INDEX(Method_calculation!$J$194:$L$217,Output_interface!I6276,Output_interface!H6276)</f>
        <v>0</v>
      </c>
      <c r="G6276" s="1">
        <f>VLOOKUP(A6276+1/48,Interface!$B$118:$D$483,3)</f>
        <v>5</v>
      </c>
      <c r="H6276" s="1">
        <f t="shared" si="552"/>
        <v>1</v>
      </c>
      <c r="I6276" s="1">
        <f t="shared" si="551"/>
        <v>1</v>
      </c>
    </row>
    <row r="6277" spans="1:9" x14ac:dyDescent="0.35">
      <c r="A6277" s="321">
        <f t="shared" si="549"/>
        <v>42265.04166665153</v>
      </c>
      <c r="B6277" s="303"/>
      <c r="C6277" s="303">
        <v>6242</v>
      </c>
      <c r="D6277" s="304">
        <f>INDEX(Method_calculation!$J$161:$L$184,Output_interface!I6277,Output_interface!H6277)</f>
        <v>0</v>
      </c>
      <c r="E6277" s="304">
        <f>INDEX(Method_calculation!$J$194:$L$217,Output_interface!I6277,Output_interface!H6277)</f>
        <v>0</v>
      </c>
      <c r="G6277" s="1">
        <f>VLOOKUP(A6277+1/48,Interface!$B$118:$D$483,3)</f>
        <v>5</v>
      </c>
      <c r="H6277" s="1">
        <f t="shared" si="552"/>
        <v>1</v>
      </c>
      <c r="I6277" s="1">
        <f t="shared" si="551"/>
        <v>2</v>
      </c>
    </row>
    <row r="6278" spans="1:9" x14ac:dyDescent="0.35">
      <c r="A6278" s="321">
        <f t="shared" si="549"/>
        <v>42265.083333318194</v>
      </c>
      <c r="B6278" s="303"/>
      <c r="C6278" s="303">
        <v>6243</v>
      </c>
      <c r="D6278" s="304">
        <f>INDEX(Method_calculation!$J$161:$L$184,Output_interface!I6278,Output_interface!H6278)</f>
        <v>0</v>
      </c>
      <c r="E6278" s="304">
        <f>INDEX(Method_calculation!$J$194:$L$217,Output_interface!I6278,Output_interface!H6278)</f>
        <v>0</v>
      </c>
      <c r="G6278" s="1">
        <f>VLOOKUP(A6278+1/48,Interface!$B$118:$D$483,3)</f>
        <v>5</v>
      </c>
      <c r="H6278" s="1">
        <f t="shared" si="552"/>
        <v>1</v>
      </c>
      <c r="I6278" s="1">
        <f t="shared" si="551"/>
        <v>3</v>
      </c>
    </row>
    <row r="6279" spans="1:9" x14ac:dyDescent="0.35">
      <c r="A6279" s="321">
        <f t="shared" si="549"/>
        <v>42265.124999984859</v>
      </c>
      <c r="B6279" s="303"/>
      <c r="C6279" s="303">
        <v>6244</v>
      </c>
      <c r="D6279" s="304">
        <f>INDEX(Method_calculation!$J$161:$L$184,Output_interface!I6279,Output_interface!H6279)</f>
        <v>0</v>
      </c>
      <c r="E6279" s="304">
        <f>INDEX(Method_calculation!$J$194:$L$217,Output_interface!I6279,Output_interface!H6279)</f>
        <v>0</v>
      </c>
      <c r="G6279" s="1">
        <f>VLOOKUP(A6279+1/48,Interface!$B$118:$D$483,3)</f>
        <v>5</v>
      </c>
      <c r="H6279" s="1">
        <f t="shared" si="552"/>
        <v>1</v>
      </c>
      <c r="I6279" s="1">
        <f t="shared" si="551"/>
        <v>4</v>
      </c>
    </row>
    <row r="6280" spans="1:9" x14ac:dyDescent="0.35">
      <c r="A6280" s="321">
        <f t="shared" si="549"/>
        <v>42265.166666651523</v>
      </c>
      <c r="B6280" s="303"/>
      <c r="C6280" s="303">
        <v>6245</v>
      </c>
      <c r="D6280" s="304">
        <f>INDEX(Method_calculation!$J$161:$L$184,Output_interface!I6280,Output_interface!H6280)</f>
        <v>0</v>
      </c>
      <c r="E6280" s="304">
        <f>INDEX(Method_calculation!$J$194:$L$217,Output_interface!I6280,Output_interface!H6280)</f>
        <v>0</v>
      </c>
      <c r="G6280" s="1">
        <f>VLOOKUP(A6280+1/48,Interface!$B$118:$D$483,3)</f>
        <v>5</v>
      </c>
      <c r="H6280" s="1">
        <f t="shared" si="552"/>
        <v>1</v>
      </c>
      <c r="I6280" s="1">
        <f t="shared" si="551"/>
        <v>5</v>
      </c>
    </row>
    <row r="6281" spans="1:9" x14ac:dyDescent="0.35">
      <c r="A6281" s="321">
        <f t="shared" si="549"/>
        <v>42265.208333318187</v>
      </c>
      <c r="B6281" s="303"/>
      <c r="C6281" s="303">
        <v>6246</v>
      </c>
      <c r="D6281" s="304">
        <f>INDEX(Method_calculation!$J$161:$L$184,Output_interface!I6281,Output_interface!H6281)</f>
        <v>0</v>
      </c>
      <c r="E6281" s="304">
        <f>INDEX(Method_calculation!$J$194:$L$217,Output_interface!I6281,Output_interface!H6281)</f>
        <v>0</v>
      </c>
      <c r="G6281" s="1">
        <f>VLOOKUP(A6281+1/48,Interface!$B$118:$D$483,3)</f>
        <v>5</v>
      </c>
      <c r="H6281" s="1">
        <f t="shared" si="552"/>
        <v>1</v>
      </c>
      <c r="I6281" s="1">
        <f t="shared" si="551"/>
        <v>6</v>
      </c>
    </row>
    <row r="6282" spans="1:9" x14ac:dyDescent="0.35">
      <c r="A6282" s="321">
        <f t="shared" si="549"/>
        <v>42265.249999984851</v>
      </c>
      <c r="B6282" s="303"/>
      <c r="C6282" s="303">
        <v>6247</v>
      </c>
      <c r="D6282" s="304">
        <f>INDEX(Method_calculation!$J$161:$L$184,Output_interface!I6282,Output_interface!H6282)</f>
        <v>0</v>
      </c>
      <c r="E6282" s="304">
        <f>INDEX(Method_calculation!$J$194:$L$217,Output_interface!I6282,Output_interface!H6282)</f>
        <v>0</v>
      </c>
      <c r="G6282" s="1">
        <f>VLOOKUP(A6282+1/48,Interface!$B$118:$D$483,3)</f>
        <v>5</v>
      </c>
      <c r="H6282" s="1">
        <f t="shared" si="552"/>
        <v>1</v>
      </c>
      <c r="I6282" s="1">
        <f t="shared" si="551"/>
        <v>7</v>
      </c>
    </row>
    <row r="6283" spans="1:9" x14ac:dyDescent="0.35">
      <c r="A6283" s="321">
        <f t="shared" si="549"/>
        <v>42265.291666651516</v>
      </c>
      <c r="B6283" s="303"/>
      <c r="C6283" s="303">
        <v>6248</v>
      </c>
      <c r="D6283" s="304">
        <f>INDEX(Method_calculation!$J$161:$L$184,Output_interface!I6283,Output_interface!H6283)</f>
        <v>0</v>
      </c>
      <c r="E6283" s="304">
        <f>INDEX(Method_calculation!$J$194:$L$217,Output_interface!I6283,Output_interface!H6283)</f>
        <v>0</v>
      </c>
      <c r="G6283" s="1">
        <f>VLOOKUP(A6283+1/48,Interface!$B$118:$D$483,3)</f>
        <v>5</v>
      </c>
      <c r="H6283" s="1">
        <f t="shared" si="552"/>
        <v>1</v>
      </c>
      <c r="I6283" s="1">
        <f t="shared" si="551"/>
        <v>8</v>
      </c>
    </row>
    <row r="6284" spans="1:9" x14ac:dyDescent="0.35">
      <c r="A6284" s="321">
        <f t="shared" si="549"/>
        <v>42265.33333331818</v>
      </c>
      <c r="B6284" s="303"/>
      <c r="C6284" s="303">
        <v>6249</v>
      </c>
      <c r="D6284" s="304">
        <f>INDEX(Method_calculation!$J$161:$L$184,Output_interface!I6284,Output_interface!H6284)</f>
        <v>0</v>
      </c>
      <c r="E6284" s="304">
        <f>INDEX(Method_calculation!$J$194:$L$217,Output_interface!I6284,Output_interface!H6284)</f>
        <v>0</v>
      </c>
      <c r="G6284" s="1">
        <f>VLOOKUP(A6284+1/48,Interface!$B$118:$D$483,3)</f>
        <v>5</v>
      </c>
      <c r="H6284" s="1">
        <f t="shared" si="552"/>
        <v>1</v>
      </c>
      <c r="I6284" s="1">
        <f t="shared" si="551"/>
        <v>9</v>
      </c>
    </row>
    <row r="6285" spans="1:9" x14ac:dyDescent="0.35">
      <c r="A6285" s="321">
        <f t="shared" si="549"/>
        <v>42265.374999984844</v>
      </c>
      <c r="B6285" s="303"/>
      <c r="C6285" s="303">
        <v>6250</v>
      </c>
      <c r="D6285" s="304">
        <f>INDEX(Method_calculation!$J$161:$L$184,Output_interface!I6285,Output_interface!H6285)</f>
        <v>0</v>
      </c>
      <c r="E6285" s="304">
        <f>INDEX(Method_calculation!$J$194:$L$217,Output_interface!I6285,Output_interface!H6285)</f>
        <v>0</v>
      </c>
      <c r="G6285" s="1">
        <f>VLOOKUP(A6285+1/48,Interface!$B$118:$D$483,3)</f>
        <v>5</v>
      </c>
      <c r="H6285" s="1">
        <f t="shared" si="552"/>
        <v>1</v>
      </c>
      <c r="I6285" s="1">
        <f t="shared" si="551"/>
        <v>10</v>
      </c>
    </row>
    <row r="6286" spans="1:9" x14ac:dyDescent="0.35">
      <c r="A6286" s="321">
        <f t="shared" si="549"/>
        <v>42265.416666651508</v>
      </c>
      <c r="B6286" s="303"/>
      <c r="C6286" s="303">
        <v>6251</v>
      </c>
      <c r="D6286" s="304">
        <f>INDEX(Method_calculation!$J$161:$L$184,Output_interface!I6286,Output_interface!H6286)</f>
        <v>0</v>
      </c>
      <c r="E6286" s="304">
        <f>INDEX(Method_calculation!$J$194:$L$217,Output_interface!I6286,Output_interface!H6286)</f>
        <v>0</v>
      </c>
      <c r="G6286" s="1">
        <f>VLOOKUP(A6286+1/48,Interface!$B$118:$D$483,3)</f>
        <v>5</v>
      </c>
      <c r="H6286" s="1">
        <f t="shared" si="552"/>
        <v>1</v>
      </c>
      <c r="I6286" s="1">
        <f t="shared" si="551"/>
        <v>11</v>
      </c>
    </row>
    <row r="6287" spans="1:9" x14ac:dyDescent="0.35">
      <c r="A6287" s="321">
        <f t="shared" si="549"/>
        <v>42265.458333318173</v>
      </c>
      <c r="B6287" s="303"/>
      <c r="C6287" s="303">
        <v>6252</v>
      </c>
      <c r="D6287" s="304">
        <f>INDEX(Method_calculation!$J$161:$L$184,Output_interface!I6287,Output_interface!H6287)</f>
        <v>0</v>
      </c>
      <c r="E6287" s="304">
        <f>INDEX(Method_calculation!$J$194:$L$217,Output_interface!I6287,Output_interface!H6287)</f>
        <v>0</v>
      </c>
      <c r="G6287" s="1">
        <f>VLOOKUP(A6287+1/48,Interface!$B$118:$D$483,3)</f>
        <v>5</v>
      </c>
      <c r="H6287" s="1">
        <f t="shared" si="552"/>
        <v>1</v>
      </c>
      <c r="I6287" s="1">
        <f t="shared" si="551"/>
        <v>12</v>
      </c>
    </row>
    <row r="6288" spans="1:9" x14ac:dyDescent="0.35">
      <c r="A6288" s="321">
        <f t="shared" ref="A6288:A6351" si="555">+A6287+1/24</f>
        <v>42265.499999984837</v>
      </c>
      <c r="B6288" s="303"/>
      <c r="C6288" s="303">
        <v>6253</v>
      </c>
      <c r="D6288" s="304">
        <f>INDEX(Method_calculation!$J$161:$L$184,Output_interface!I6288,Output_interface!H6288)</f>
        <v>0</v>
      </c>
      <c r="E6288" s="304">
        <f>INDEX(Method_calculation!$J$194:$L$217,Output_interface!I6288,Output_interface!H6288)</f>
        <v>0</v>
      </c>
      <c r="G6288" s="1">
        <f>VLOOKUP(A6288+1/48,Interface!$B$118:$D$483,3)</f>
        <v>5</v>
      </c>
      <c r="H6288" s="1">
        <f t="shared" si="552"/>
        <v>1</v>
      </c>
      <c r="I6288" s="1">
        <f t="shared" si="551"/>
        <v>13</v>
      </c>
    </row>
    <row r="6289" spans="1:9" x14ac:dyDescent="0.35">
      <c r="A6289" s="321">
        <f t="shared" si="555"/>
        <v>42265.541666651501</v>
      </c>
      <c r="B6289" s="303"/>
      <c r="C6289" s="303">
        <v>6254</v>
      </c>
      <c r="D6289" s="304">
        <f>INDEX(Method_calculation!$J$161:$L$184,Output_interface!I6289,Output_interface!H6289)</f>
        <v>0</v>
      </c>
      <c r="E6289" s="304">
        <f>INDEX(Method_calculation!$J$194:$L$217,Output_interface!I6289,Output_interface!H6289)</f>
        <v>0</v>
      </c>
      <c r="G6289" s="1">
        <f>VLOOKUP(A6289+1/48,Interface!$B$118:$D$483,3)</f>
        <v>5</v>
      </c>
      <c r="H6289" s="1">
        <f t="shared" si="552"/>
        <v>1</v>
      </c>
      <c r="I6289" s="1">
        <f t="shared" si="551"/>
        <v>14</v>
      </c>
    </row>
    <row r="6290" spans="1:9" x14ac:dyDescent="0.35">
      <c r="A6290" s="321">
        <f t="shared" si="555"/>
        <v>42265.583333318165</v>
      </c>
      <c r="B6290" s="303"/>
      <c r="C6290" s="303">
        <v>6255</v>
      </c>
      <c r="D6290" s="304">
        <f>INDEX(Method_calculation!$J$161:$L$184,Output_interface!I6290,Output_interface!H6290)</f>
        <v>0</v>
      </c>
      <c r="E6290" s="304">
        <f>INDEX(Method_calculation!$J$194:$L$217,Output_interface!I6290,Output_interface!H6290)</f>
        <v>0</v>
      </c>
      <c r="G6290" s="1">
        <f>VLOOKUP(A6290+1/48,Interface!$B$118:$D$483,3)</f>
        <v>5</v>
      </c>
      <c r="H6290" s="1">
        <f t="shared" si="552"/>
        <v>1</v>
      </c>
      <c r="I6290" s="1">
        <f t="shared" si="551"/>
        <v>15</v>
      </c>
    </row>
    <row r="6291" spans="1:9" x14ac:dyDescent="0.35">
      <c r="A6291" s="321">
        <f t="shared" si="555"/>
        <v>42265.62499998483</v>
      </c>
      <c r="B6291" s="303"/>
      <c r="C6291" s="303">
        <v>6256</v>
      </c>
      <c r="D6291" s="304">
        <f>INDEX(Method_calculation!$J$161:$L$184,Output_interface!I6291,Output_interface!H6291)</f>
        <v>0</v>
      </c>
      <c r="E6291" s="304">
        <f>INDEX(Method_calculation!$J$194:$L$217,Output_interface!I6291,Output_interface!H6291)</f>
        <v>0</v>
      </c>
      <c r="G6291" s="1">
        <f>VLOOKUP(A6291+1/48,Interface!$B$118:$D$483,3)</f>
        <v>5</v>
      </c>
      <c r="H6291" s="1">
        <f t="shared" si="552"/>
        <v>1</v>
      </c>
      <c r="I6291" s="1">
        <f t="shared" si="551"/>
        <v>16</v>
      </c>
    </row>
    <row r="6292" spans="1:9" x14ac:dyDescent="0.35">
      <c r="A6292" s="321">
        <f t="shared" si="555"/>
        <v>42265.666666651494</v>
      </c>
      <c r="B6292" s="303"/>
      <c r="C6292" s="303">
        <v>6257</v>
      </c>
      <c r="D6292" s="304">
        <f>INDEX(Method_calculation!$J$161:$L$184,Output_interface!I6292,Output_interface!H6292)</f>
        <v>0</v>
      </c>
      <c r="E6292" s="304">
        <f>INDEX(Method_calculation!$J$194:$L$217,Output_interface!I6292,Output_interface!H6292)</f>
        <v>0</v>
      </c>
      <c r="G6292" s="1">
        <f>VLOOKUP(A6292+1/48,Interface!$B$118:$D$483,3)</f>
        <v>5</v>
      </c>
      <c r="H6292" s="1">
        <f t="shared" si="552"/>
        <v>1</v>
      </c>
      <c r="I6292" s="1">
        <f t="shared" si="551"/>
        <v>17</v>
      </c>
    </row>
    <row r="6293" spans="1:9" x14ac:dyDescent="0.35">
      <c r="A6293" s="321">
        <f t="shared" si="555"/>
        <v>42265.708333318158</v>
      </c>
      <c r="B6293" s="303"/>
      <c r="C6293" s="303">
        <v>6258</v>
      </c>
      <c r="D6293" s="304">
        <f>INDEX(Method_calculation!$J$161:$L$184,Output_interface!I6293,Output_interface!H6293)</f>
        <v>0</v>
      </c>
      <c r="E6293" s="304">
        <f>INDEX(Method_calculation!$J$194:$L$217,Output_interface!I6293,Output_interface!H6293)</f>
        <v>0</v>
      </c>
      <c r="G6293" s="1">
        <f>VLOOKUP(A6293+1/48,Interface!$B$118:$D$483,3)</f>
        <v>5</v>
      </c>
      <c r="H6293" s="1">
        <f t="shared" si="552"/>
        <v>1</v>
      </c>
      <c r="I6293" s="1">
        <f t="shared" si="551"/>
        <v>18</v>
      </c>
    </row>
    <row r="6294" spans="1:9" x14ac:dyDescent="0.35">
      <c r="A6294" s="321">
        <f t="shared" si="555"/>
        <v>42265.749999984822</v>
      </c>
      <c r="B6294" s="303"/>
      <c r="C6294" s="303">
        <v>6259</v>
      </c>
      <c r="D6294" s="304">
        <f>INDEX(Method_calculation!$J$161:$L$184,Output_interface!I6294,Output_interface!H6294)</f>
        <v>0</v>
      </c>
      <c r="E6294" s="304">
        <f>INDEX(Method_calculation!$J$194:$L$217,Output_interface!I6294,Output_interface!H6294)</f>
        <v>0</v>
      </c>
      <c r="G6294" s="1">
        <f>VLOOKUP(A6294+1/48,Interface!$B$118:$D$483,3)</f>
        <v>5</v>
      </c>
      <c r="H6294" s="1">
        <f t="shared" si="552"/>
        <v>1</v>
      </c>
      <c r="I6294" s="1">
        <f t="shared" si="551"/>
        <v>19</v>
      </c>
    </row>
    <row r="6295" spans="1:9" x14ac:dyDescent="0.35">
      <c r="A6295" s="321">
        <f t="shared" si="555"/>
        <v>42265.791666651487</v>
      </c>
      <c r="B6295" s="303"/>
      <c r="C6295" s="303">
        <v>6260</v>
      </c>
      <c r="D6295" s="304">
        <f>INDEX(Method_calculation!$J$161:$L$184,Output_interface!I6295,Output_interface!H6295)</f>
        <v>0</v>
      </c>
      <c r="E6295" s="304">
        <f>INDEX(Method_calculation!$J$194:$L$217,Output_interface!I6295,Output_interface!H6295)</f>
        <v>0</v>
      </c>
      <c r="G6295" s="1">
        <f>VLOOKUP(A6295+1/48,Interface!$B$118:$D$483,3)</f>
        <v>5</v>
      </c>
      <c r="H6295" s="1">
        <f t="shared" si="552"/>
        <v>1</v>
      </c>
      <c r="I6295" s="1">
        <f t="shared" si="551"/>
        <v>20</v>
      </c>
    </row>
    <row r="6296" spans="1:9" x14ac:dyDescent="0.35">
      <c r="A6296" s="321">
        <f t="shared" si="555"/>
        <v>42265.833333318151</v>
      </c>
      <c r="B6296" s="303"/>
      <c r="C6296" s="303">
        <v>6261</v>
      </c>
      <c r="D6296" s="304">
        <f>INDEX(Method_calculation!$J$161:$L$184,Output_interface!I6296,Output_interface!H6296)</f>
        <v>0</v>
      </c>
      <c r="E6296" s="304">
        <f>INDEX(Method_calculation!$J$194:$L$217,Output_interface!I6296,Output_interface!H6296)</f>
        <v>0</v>
      </c>
      <c r="G6296" s="1">
        <f>VLOOKUP(A6296+1/48,Interface!$B$118:$D$483,3)</f>
        <v>5</v>
      </c>
      <c r="H6296" s="1">
        <f t="shared" si="552"/>
        <v>1</v>
      </c>
      <c r="I6296" s="1">
        <f t="shared" si="551"/>
        <v>21</v>
      </c>
    </row>
    <row r="6297" spans="1:9" x14ac:dyDescent="0.35">
      <c r="A6297" s="321">
        <f t="shared" si="555"/>
        <v>42265.874999984815</v>
      </c>
      <c r="B6297" s="303"/>
      <c r="C6297" s="303">
        <v>6262</v>
      </c>
      <c r="D6297" s="304">
        <f>INDEX(Method_calculation!$J$161:$L$184,Output_interface!I6297,Output_interface!H6297)</f>
        <v>0</v>
      </c>
      <c r="E6297" s="304">
        <f>INDEX(Method_calculation!$J$194:$L$217,Output_interface!I6297,Output_interface!H6297)</f>
        <v>0</v>
      </c>
      <c r="G6297" s="1">
        <f>VLOOKUP(A6297+1/48,Interface!$B$118:$D$483,3)</f>
        <v>5</v>
      </c>
      <c r="H6297" s="1">
        <f t="shared" si="552"/>
        <v>1</v>
      </c>
      <c r="I6297" s="1">
        <f t="shared" si="551"/>
        <v>22</v>
      </c>
    </row>
    <row r="6298" spans="1:9" x14ac:dyDescent="0.35">
      <c r="A6298" s="321">
        <f t="shared" si="555"/>
        <v>42265.916666651479</v>
      </c>
      <c r="B6298" s="303"/>
      <c r="C6298" s="303">
        <v>6263</v>
      </c>
      <c r="D6298" s="304">
        <f>INDEX(Method_calculation!$J$161:$L$184,Output_interface!I6298,Output_interface!H6298)</f>
        <v>0</v>
      </c>
      <c r="E6298" s="304">
        <f>INDEX(Method_calculation!$J$194:$L$217,Output_interface!I6298,Output_interface!H6298)</f>
        <v>0</v>
      </c>
      <c r="G6298" s="1">
        <f>VLOOKUP(A6298+1/48,Interface!$B$118:$D$483,3)</f>
        <v>5</v>
      </c>
      <c r="H6298" s="1">
        <f t="shared" si="552"/>
        <v>1</v>
      </c>
      <c r="I6298" s="1">
        <f t="shared" si="551"/>
        <v>23</v>
      </c>
    </row>
    <row r="6299" spans="1:9" x14ac:dyDescent="0.35">
      <c r="A6299" s="322">
        <f t="shared" si="555"/>
        <v>42265.958333318144</v>
      </c>
      <c r="B6299" s="306"/>
      <c r="C6299" s="306">
        <v>6264</v>
      </c>
      <c r="D6299" s="307">
        <f>INDEX(Method_calculation!$J$161:$L$184,Output_interface!I6299,Output_interface!H6299)</f>
        <v>0</v>
      </c>
      <c r="E6299" s="307">
        <f>INDEX(Method_calculation!$J$194:$L$217,Output_interface!I6299,Output_interface!H6299)</f>
        <v>0</v>
      </c>
      <c r="G6299" s="1">
        <f>VLOOKUP(A6299+1/48,Interface!$B$118:$D$483,3)</f>
        <v>5</v>
      </c>
      <c r="H6299" s="1">
        <f t="shared" si="552"/>
        <v>1</v>
      </c>
      <c r="I6299" s="1">
        <f t="shared" si="551"/>
        <v>24</v>
      </c>
    </row>
    <row r="6300" spans="1:9" x14ac:dyDescent="0.35">
      <c r="A6300" s="299">
        <f t="shared" si="555"/>
        <v>42265.999999984808</v>
      </c>
      <c r="B6300" s="300" t="str">
        <f t="shared" ref="B6300" si="556">INDEX($H$27:$H$29,H6300)</f>
        <v>Saturday</v>
      </c>
      <c r="C6300" s="300">
        <v>6265</v>
      </c>
      <c r="D6300" s="301">
        <f>INDEX(Method_calculation!$J$161:$L$184,Output_interface!I6300,Output_interface!H6300)</f>
        <v>0</v>
      </c>
      <c r="E6300" s="301">
        <f>INDEX(Method_calculation!$J$194:$L$217,Output_interface!I6300,Output_interface!H6300)</f>
        <v>0</v>
      </c>
      <c r="G6300" s="1">
        <f>VLOOKUP(A6300+1/48,Interface!$B$118:$D$483,3)</f>
        <v>6</v>
      </c>
      <c r="H6300" s="1">
        <f t="shared" si="552"/>
        <v>2</v>
      </c>
      <c r="I6300" s="1">
        <f t="shared" si="551"/>
        <v>1</v>
      </c>
    </row>
    <row r="6301" spans="1:9" x14ac:dyDescent="0.35">
      <c r="A6301" s="321">
        <f t="shared" si="555"/>
        <v>42266.041666651472</v>
      </c>
      <c r="B6301" s="303"/>
      <c r="C6301" s="303">
        <v>6266</v>
      </c>
      <c r="D6301" s="304">
        <f>INDEX(Method_calculation!$J$161:$L$184,Output_interface!I6301,Output_interface!H6301)</f>
        <v>0</v>
      </c>
      <c r="E6301" s="304">
        <f>INDEX(Method_calculation!$J$194:$L$217,Output_interface!I6301,Output_interface!H6301)</f>
        <v>0</v>
      </c>
      <c r="G6301" s="1">
        <f>VLOOKUP(A6301+1/48,Interface!$B$118:$D$483,3)</f>
        <v>6</v>
      </c>
      <c r="H6301" s="1">
        <f t="shared" si="552"/>
        <v>2</v>
      </c>
      <c r="I6301" s="1">
        <f t="shared" si="551"/>
        <v>2</v>
      </c>
    </row>
    <row r="6302" spans="1:9" x14ac:dyDescent="0.35">
      <c r="A6302" s="321">
        <f t="shared" si="555"/>
        <v>42266.083333318136</v>
      </c>
      <c r="B6302" s="303"/>
      <c r="C6302" s="303">
        <v>6267</v>
      </c>
      <c r="D6302" s="304">
        <f>INDEX(Method_calculation!$J$161:$L$184,Output_interface!I6302,Output_interface!H6302)</f>
        <v>0</v>
      </c>
      <c r="E6302" s="304">
        <f>INDEX(Method_calculation!$J$194:$L$217,Output_interface!I6302,Output_interface!H6302)</f>
        <v>0</v>
      </c>
      <c r="G6302" s="1">
        <f>VLOOKUP(A6302+1/48,Interface!$B$118:$D$483,3)</f>
        <v>6</v>
      </c>
      <c r="H6302" s="1">
        <f t="shared" si="552"/>
        <v>2</v>
      </c>
      <c r="I6302" s="1">
        <f t="shared" si="551"/>
        <v>3</v>
      </c>
    </row>
    <row r="6303" spans="1:9" x14ac:dyDescent="0.35">
      <c r="A6303" s="321">
        <f t="shared" si="555"/>
        <v>42266.124999984801</v>
      </c>
      <c r="B6303" s="303"/>
      <c r="C6303" s="303">
        <v>6268</v>
      </c>
      <c r="D6303" s="304">
        <f>INDEX(Method_calculation!$J$161:$L$184,Output_interface!I6303,Output_interface!H6303)</f>
        <v>0</v>
      </c>
      <c r="E6303" s="304">
        <f>INDEX(Method_calculation!$J$194:$L$217,Output_interface!I6303,Output_interface!H6303)</f>
        <v>0</v>
      </c>
      <c r="G6303" s="1">
        <f>VLOOKUP(A6303+1/48,Interface!$B$118:$D$483,3)</f>
        <v>6</v>
      </c>
      <c r="H6303" s="1">
        <f t="shared" si="552"/>
        <v>2</v>
      </c>
      <c r="I6303" s="1">
        <f t="shared" si="551"/>
        <v>4</v>
      </c>
    </row>
    <row r="6304" spans="1:9" x14ac:dyDescent="0.35">
      <c r="A6304" s="321">
        <f t="shared" si="555"/>
        <v>42266.166666651465</v>
      </c>
      <c r="B6304" s="303"/>
      <c r="C6304" s="303">
        <v>6269</v>
      </c>
      <c r="D6304" s="304">
        <f>INDEX(Method_calculation!$J$161:$L$184,Output_interface!I6304,Output_interface!H6304)</f>
        <v>0</v>
      </c>
      <c r="E6304" s="304">
        <f>INDEX(Method_calculation!$J$194:$L$217,Output_interface!I6304,Output_interface!H6304)</f>
        <v>0</v>
      </c>
      <c r="G6304" s="1">
        <f>VLOOKUP(A6304+1/48,Interface!$B$118:$D$483,3)</f>
        <v>6</v>
      </c>
      <c r="H6304" s="1">
        <f t="shared" si="552"/>
        <v>2</v>
      </c>
      <c r="I6304" s="1">
        <f t="shared" si="551"/>
        <v>5</v>
      </c>
    </row>
    <row r="6305" spans="1:9" x14ac:dyDescent="0.35">
      <c r="A6305" s="321">
        <f t="shared" si="555"/>
        <v>42266.208333318129</v>
      </c>
      <c r="B6305" s="303"/>
      <c r="C6305" s="303">
        <v>6270</v>
      </c>
      <c r="D6305" s="304">
        <f>INDEX(Method_calculation!$J$161:$L$184,Output_interface!I6305,Output_interface!H6305)</f>
        <v>0</v>
      </c>
      <c r="E6305" s="304">
        <f>INDEX(Method_calculation!$J$194:$L$217,Output_interface!I6305,Output_interface!H6305)</f>
        <v>0</v>
      </c>
      <c r="G6305" s="1">
        <f>VLOOKUP(A6305+1/48,Interface!$B$118:$D$483,3)</f>
        <v>6</v>
      </c>
      <c r="H6305" s="1">
        <f t="shared" si="552"/>
        <v>2</v>
      </c>
      <c r="I6305" s="1">
        <f t="shared" si="551"/>
        <v>6</v>
      </c>
    </row>
    <row r="6306" spans="1:9" x14ac:dyDescent="0.35">
      <c r="A6306" s="321">
        <f t="shared" si="555"/>
        <v>42266.249999984793</v>
      </c>
      <c r="B6306" s="303"/>
      <c r="C6306" s="303">
        <v>6271</v>
      </c>
      <c r="D6306" s="304">
        <f>INDEX(Method_calculation!$J$161:$L$184,Output_interface!I6306,Output_interface!H6306)</f>
        <v>0</v>
      </c>
      <c r="E6306" s="304">
        <f>INDEX(Method_calculation!$J$194:$L$217,Output_interface!I6306,Output_interface!H6306)</f>
        <v>0</v>
      </c>
      <c r="G6306" s="1">
        <f>VLOOKUP(A6306+1/48,Interface!$B$118:$D$483,3)</f>
        <v>6</v>
      </c>
      <c r="H6306" s="1">
        <f t="shared" si="552"/>
        <v>2</v>
      </c>
      <c r="I6306" s="1">
        <f t="shared" si="551"/>
        <v>7</v>
      </c>
    </row>
    <row r="6307" spans="1:9" x14ac:dyDescent="0.35">
      <c r="A6307" s="321">
        <f t="shared" si="555"/>
        <v>42266.291666651457</v>
      </c>
      <c r="B6307" s="303"/>
      <c r="C6307" s="303">
        <v>6272</v>
      </c>
      <c r="D6307" s="304">
        <f>INDEX(Method_calculation!$J$161:$L$184,Output_interface!I6307,Output_interface!H6307)</f>
        <v>0</v>
      </c>
      <c r="E6307" s="304">
        <f>INDEX(Method_calculation!$J$194:$L$217,Output_interface!I6307,Output_interface!H6307)</f>
        <v>0</v>
      </c>
      <c r="G6307" s="1">
        <f>VLOOKUP(A6307+1/48,Interface!$B$118:$D$483,3)</f>
        <v>6</v>
      </c>
      <c r="H6307" s="1">
        <f t="shared" si="552"/>
        <v>2</v>
      </c>
      <c r="I6307" s="1">
        <f t="shared" si="551"/>
        <v>8</v>
      </c>
    </row>
    <row r="6308" spans="1:9" x14ac:dyDescent="0.35">
      <c r="A6308" s="321">
        <f t="shared" si="555"/>
        <v>42266.333333318122</v>
      </c>
      <c r="B6308" s="303"/>
      <c r="C6308" s="303">
        <v>6273</v>
      </c>
      <c r="D6308" s="304">
        <f>INDEX(Method_calculation!$J$161:$L$184,Output_interface!I6308,Output_interface!H6308)</f>
        <v>0</v>
      </c>
      <c r="E6308" s="304">
        <f>INDEX(Method_calculation!$J$194:$L$217,Output_interface!I6308,Output_interface!H6308)</f>
        <v>0</v>
      </c>
      <c r="G6308" s="1">
        <f>VLOOKUP(A6308+1/48,Interface!$B$118:$D$483,3)</f>
        <v>6</v>
      </c>
      <c r="H6308" s="1">
        <f t="shared" si="552"/>
        <v>2</v>
      </c>
      <c r="I6308" s="1">
        <f t="shared" ref="I6308:I6371" si="557">MOD(C6308-1,24)+1</f>
        <v>9</v>
      </c>
    </row>
    <row r="6309" spans="1:9" x14ac:dyDescent="0.35">
      <c r="A6309" s="321">
        <f t="shared" si="555"/>
        <v>42266.374999984786</v>
      </c>
      <c r="B6309" s="303"/>
      <c r="C6309" s="303">
        <v>6274</v>
      </c>
      <c r="D6309" s="304">
        <f>INDEX(Method_calculation!$J$161:$L$184,Output_interface!I6309,Output_interface!H6309)</f>
        <v>0</v>
      </c>
      <c r="E6309" s="304">
        <f>INDEX(Method_calculation!$J$194:$L$217,Output_interface!I6309,Output_interface!H6309)</f>
        <v>0</v>
      </c>
      <c r="G6309" s="1">
        <f>VLOOKUP(A6309+1/48,Interface!$B$118:$D$483,3)</f>
        <v>6</v>
      </c>
      <c r="H6309" s="1">
        <f t="shared" ref="H6309:H6372" si="558">IF(G6309=7,3,IF(G6309=6,2,1))</f>
        <v>2</v>
      </c>
      <c r="I6309" s="1">
        <f t="shared" si="557"/>
        <v>10</v>
      </c>
    </row>
    <row r="6310" spans="1:9" x14ac:dyDescent="0.35">
      <c r="A6310" s="321">
        <f t="shared" si="555"/>
        <v>42266.41666665145</v>
      </c>
      <c r="B6310" s="303"/>
      <c r="C6310" s="303">
        <v>6275</v>
      </c>
      <c r="D6310" s="304">
        <f>INDEX(Method_calculation!$J$161:$L$184,Output_interface!I6310,Output_interface!H6310)</f>
        <v>0</v>
      </c>
      <c r="E6310" s="304">
        <f>INDEX(Method_calculation!$J$194:$L$217,Output_interface!I6310,Output_interface!H6310)</f>
        <v>0</v>
      </c>
      <c r="G6310" s="1">
        <f>VLOOKUP(A6310+1/48,Interface!$B$118:$D$483,3)</f>
        <v>6</v>
      </c>
      <c r="H6310" s="1">
        <f t="shared" si="558"/>
        <v>2</v>
      </c>
      <c r="I6310" s="1">
        <f t="shared" si="557"/>
        <v>11</v>
      </c>
    </row>
    <row r="6311" spans="1:9" x14ac:dyDescent="0.35">
      <c r="A6311" s="321">
        <f t="shared" si="555"/>
        <v>42266.458333318114</v>
      </c>
      <c r="B6311" s="303"/>
      <c r="C6311" s="303">
        <v>6276</v>
      </c>
      <c r="D6311" s="304">
        <f>INDEX(Method_calculation!$J$161:$L$184,Output_interface!I6311,Output_interface!H6311)</f>
        <v>0</v>
      </c>
      <c r="E6311" s="304">
        <f>INDEX(Method_calculation!$J$194:$L$217,Output_interface!I6311,Output_interface!H6311)</f>
        <v>0</v>
      </c>
      <c r="G6311" s="1">
        <f>VLOOKUP(A6311+1/48,Interface!$B$118:$D$483,3)</f>
        <v>6</v>
      </c>
      <c r="H6311" s="1">
        <f t="shared" si="558"/>
        <v>2</v>
      </c>
      <c r="I6311" s="1">
        <f t="shared" si="557"/>
        <v>12</v>
      </c>
    </row>
    <row r="6312" spans="1:9" x14ac:dyDescent="0.35">
      <c r="A6312" s="321">
        <f t="shared" si="555"/>
        <v>42266.499999984779</v>
      </c>
      <c r="B6312" s="303"/>
      <c r="C6312" s="303">
        <v>6277</v>
      </c>
      <c r="D6312" s="304">
        <f>INDEX(Method_calculation!$J$161:$L$184,Output_interface!I6312,Output_interface!H6312)</f>
        <v>0</v>
      </c>
      <c r="E6312" s="304">
        <f>INDEX(Method_calculation!$J$194:$L$217,Output_interface!I6312,Output_interface!H6312)</f>
        <v>0</v>
      </c>
      <c r="G6312" s="1">
        <f>VLOOKUP(A6312+1/48,Interface!$B$118:$D$483,3)</f>
        <v>6</v>
      </c>
      <c r="H6312" s="1">
        <f t="shared" si="558"/>
        <v>2</v>
      </c>
      <c r="I6312" s="1">
        <f t="shared" si="557"/>
        <v>13</v>
      </c>
    </row>
    <row r="6313" spans="1:9" x14ac:dyDescent="0.35">
      <c r="A6313" s="321">
        <f t="shared" si="555"/>
        <v>42266.541666651443</v>
      </c>
      <c r="B6313" s="303"/>
      <c r="C6313" s="303">
        <v>6278</v>
      </c>
      <c r="D6313" s="304">
        <f>INDEX(Method_calculation!$J$161:$L$184,Output_interface!I6313,Output_interface!H6313)</f>
        <v>0</v>
      </c>
      <c r="E6313" s="304">
        <f>INDEX(Method_calculation!$J$194:$L$217,Output_interface!I6313,Output_interface!H6313)</f>
        <v>0</v>
      </c>
      <c r="G6313" s="1">
        <f>VLOOKUP(A6313+1/48,Interface!$B$118:$D$483,3)</f>
        <v>6</v>
      </c>
      <c r="H6313" s="1">
        <f t="shared" si="558"/>
        <v>2</v>
      </c>
      <c r="I6313" s="1">
        <f t="shared" si="557"/>
        <v>14</v>
      </c>
    </row>
    <row r="6314" spans="1:9" x14ac:dyDescent="0.35">
      <c r="A6314" s="321">
        <f t="shared" si="555"/>
        <v>42266.583333318107</v>
      </c>
      <c r="B6314" s="303"/>
      <c r="C6314" s="303">
        <v>6279</v>
      </c>
      <c r="D6314" s="304">
        <f>INDEX(Method_calculation!$J$161:$L$184,Output_interface!I6314,Output_interface!H6314)</f>
        <v>0</v>
      </c>
      <c r="E6314" s="304">
        <f>INDEX(Method_calculation!$J$194:$L$217,Output_interface!I6314,Output_interface!H6314)</f>
        <v>0</v>
      </c>
      <c r="G6314" s="1">
        <f>VLOOKUP(A6314+1/48,Interface!$B$118:$D$483,3)</f>
        <v>6</v>
      </c>
      <c r="H6314" s="1">
        <f t="shared" si="558"/>
        <v>2</v>
      </c>
      <c r="I6314" s="1">
        <f t="shared" si="557"/>
        <v>15</v>
      </c>
    </row>
    <row r="6315" spans="1:9" x14ac:dyDescent="0.35">
      <c r="A6315" s="321">
        <f t="shared" si="555"/>
        <v>42266.624999984771</v>
      </c>
      <c r="B6315" s="303"/>
      <c r="C6315" s="303">
        <v>6280</v>
      </c>
      <c r="D6315" s="304">
        <f>INDEX(Method_calculation!$J$161:$L$184,Output_interface!I6315,Output_interface!H6315)</f>
        <v>0</v>
      </c>
      <c r="E6315" s="304">
        <f>INDEX(Method_calculation!$J$194:$L$217,Output_interface!I6315,Output_interface!H6315)</f>
        <v>0</v>
      </c>
      <c r="G6315" s="1">
        <f>VLOOKUP(A6315+1/48,Interface!$B$118:$D$483,3)</f>
        <v>6</v>
      </c>
      <c r="H6315" s="1">
        <f t="shared" si="558"/>
        <v>2</v>
      </c>
      <c r="I6315" s="1">
        <f t="shared" si="557"/>
        <v>16</v>
      </c>
    </row>
    <row r="6316" spans="1:9" x14ac:dyDescent="0.35">
      <c r="A6316" s="321">
        <f t="shared" si="555"/>
        <v>42266.666666651436</v>
      </c>
      <c r="B6316" s="303"/>
      <c r="C6316" s="303">
        <v>6281</v>
      </c>
      <c r="D6316" s="304">
        <f>INDEX(Method_calculation!$J$161:$L$184,Output_interface!I6316,Output_interface!H6316)</f>
        <v>0</v>
      </c>
      <c r="E6316" s="304">
        <f>INDEX(Method_calculation!$J$194:$L$217,Output_interface!I6316,Output_interface!H6316)</f>
        <v>0</v>
      </c>
      <c r="G6316" s="1">
        <f>VLOOKUP(A6316+1/48,Interface!$B$118:$D$483,3)</f>
        <v>6</v>
      </c>
      <c r="H6316" s="1">
        <f t="shared" si="558"/>
        <v>2</v>
      </c>
      <c r="I6316" s="1">
        <f t="shared" si="557"/>
        <v>17</v>
      </c>
    </row>
    <row r="6317" spans="1:9" x14ac:dyDescent="0.35">
      <c r="A6317" s="321">
        <f t="shared" si="555"/>
        <v>42266.7083333181</v>
      </c>
      <c r="B6317" s="303"/>
      <c r="C6317" s="303">
        <v>6282</v>
      </c>
      <c r="D6317" s="304">
        <f>INDEX(Method_calculation!$J$161:$L$184,Output_interface!I6317,Output_interface!H6317)</f>
        <v>0</v>
      </c>
      <c r="E6317" s="304">
        <f>INDEX(Method_calculation!$J$194:$L$217,Output_interface!I6317,Output_interface!H6317)</f>
        <v>0</v>
      </c>
      <c r="G6317" s="1">
        <f>VLOOKUP(A6317+1/48,Interface!$B$118:$D$483,3)</f>
        <v>6</v>
      </c>
      <c r="H6317" s="1">
        <f t="shared" si="558"/>
        <v>2</v>
      </c>
      <c r="I6317" s="1">
        <f t="shared" si="557"/>
        <v>18</v>
      </c>
    </row>
    <row r="6318" spans="1:9" x14ac:dyDescent="0.35">
      <c r="A6318" s="321">
        <f t="shared" si="555"/>
        <v>42266.749999984764</v>
      </c>
      <c r="B6318" s="303"/>
      <c r="C6318" s="303">
        <v>6283</v>
      </c>
      <c r="D6318" s="304">
        <f>INDEX(Method_calculation!$J$161:$L$184,Output_interface!I6318,Output_interface!H6318)</f>
        <v>0</v>
      </c>
      <c r="E6318" s="304">
        <f>INDEX(Method_calculation!$J$194:$L$217,Output_interface!I6318,Output_interface!H6318)</f>
        <v>0</v>
      </c>
      <c r="G6318" s="1">
        <f>VLOOKUP(A6318+1/48,Interface!$B$118:$D$483,3)</f>
        <v>6</v>
      </c>
      <c r="H6318" s="1">
        <f t="shared" si="558"/>
        <v>2</v>
      </c>
      <c r="I6318" s="1">
        <f t="shared" si="557"/>
        <v>19</v>
      </c>
    </row>
    <row r="6319" spans="1:9" x14ac:dyDescent="0.35">
      <c r="A6319" s="321">
        <f t="shared" si="555"/>
        <v>42266.791666651428</v>
      </c>
      <c r="B6319" s="303"/>
      <c r="C6319" s="303">
        <v>6284</v>
      </c>
      <c r="D6319" s="304">
        <f>INDEX(Method_calculation!$J$161:$L$184,Output_interface!I6319,Output_interface!H6319)</f>
        <v>0</v>
      </c>
      <c r="E6319" s="304">
        <f>INDEX(Method_calculation!$J$194:$L$217,Output_interface!I6319,Output_interface!H6319)</f>
        <v>0</v>
      </c>
      <c r="G6319" s="1">
        <f>VLOOKUP(A6319+1/48,Interface!$B$118:$D$483,3)</f>
        <v>6</v>
      </c>
      <c r="H6319" s="1">
        <f t="shared" si="558"/>
        <v>2</v>
      </c>
      <c r="I6319" s="1">
        <f t="shared" si="557"/>
        <v>20</v>
      </c>
    </row>
    <row r="6320" spans="1:9" x14ac:dyDescent="0.35">
      <c r="A6320" s="321">
        <f t="shared" si="555"/>
        <v>42266.833333318093</v>
      </c>
      <c r="B6320" s="303"/>
      <c r="C6320" s="303">
        <v>6285</v>
      </c>
      <c r="D6320" s="304">
        <f>INDEX(Method_calculation!$J$161:$L$184,Output_interface!I6320,Output_interface!H6320)</f>
        <v>0</v>
      </c>
      <c r="E6320" s="304">
        <f>INDEX(Method_calculation!$J$194:$L$217,Output_interface!I6320,Output_interface!H6320)</f>
        <v>0</v>
      </c>
      <c r="G6320" s="1">
        <f>VLOOKUP(A6320+1/48,Interface!$B$118:$D$483,3)</f>
        <v>6</v>
      </c>
      <c r="H6320" s="1">
        <f t="shared" si="558"/>
        <v>2</v>
      </c>
      <c r="I6320" s="1">
        <f t="shared" si="557"/>
        <v>21</v>
      </c>
    </row>
    <row r="6321" spans="1:9" x14ac:dyDescent="0.35">
      <c r="A6321" s="321">
        <f t="shared" si="555"/>
        <v>42266.874999984757</v>
      </c>
      <c r="B6321" s="303"/>
      <c r="C6321" s="303">
        <v>6286</v>
      </c>
      <c r="D6321" s="304">
        <f>INDEX(Method_calculation!$J$161:$L$184,Output_interface!I6321,Output_interface!H6321)</f>
        <v>0</v>
      </c>
      <c r="E6321" s="304">
        <f>INDEX(Method_calculation!$J$194:$L$217,Output_interface!I6321,Output_interface!H6321)</f>
        <v>0</v>
      </c>
      <c r="G6321" s="1">
        <f>VLOOKUP(A6321+1/48,Interface!$B$118:$D$483,3)</f>
        <v>6</v>
      </c>
      <c r="H6321" s="1">
        <f t="shared" si="558"/>
        <v>2</v>
      </c>
      <c r="I6321" s="1">
        <f t="shared" si="557"/>
        <v>22</v>
      </c>
    </row>
    <row r="6322" spans="1:9" x14ac:dyDescent="0.35">
      <c r="A6322" s="321">
        <f t="shared" si="555"/>
        <v>42266.916666651421</v>
      </c>
      <c r="B6322" s="303"/>
      <c r="C6322" s="303">
        <v>6287</v>
      </c>
      <c r="D6322" s="304">
        <f>INDEX(Method_calculation!$J$161:$L$184,Output_interface!I6322,Output_interface!H6322)</f>
        <v>0</v>
      </c>
      <c r="E6322" s="304">
        <f>INDEX(Method_calculation!$J$194:$L$217,Output_interface!I6322,Output_interface!H6322)</f>
        <v>0</v>
      </c>
      <c r="G6322" s="1">
        <f>VLOOKUP(A6322+1/48,Interface!$B$118:$D$483,3)</f>
        <v>6</v>
      </c>
      <c r="H6322" s="1">
        <f t="shared" si="558"/>
        <v>2</v>
      </c>
      <c r="I6322" s="1">
        <f t="shared" si="557"/>
        <v>23</v>
      </c>
    </row>
    <row r="6323" spans="1:9" x14ac:dyDescent="0.35">
      <c r="A6323" s="322">
        <f t="shared" si="555"/>
        <v>42266.958333318085</v>
      </c>
      <c r="B6323" s="306"/>
      <c r="C6323" s="306">
        <v>6288</v>
      </c>
      <c r="D6323" s="307">
        <f>INDEX(Method_calculation!$J$161:$L$184,Output_interface!I6323,Output_interface!H6323)</f>
        <v>0</v>
      </c>
      <c r="E6323" s="307">
        <f>INDEX(Method_calculation!$J$194:$L$217,Output_interface!I6323,Output_interface!H6323)</f>
        <v>0</v>
      </c>
      <c r="G6323" s="1">
        <f>VLOOKUP(A6323+1/48,Interface!$B$118:$D$483,3)</f>
        <v>6</v>
      </c>
      <c r="H6323" s="1">
        <f t="shared" si="558"/>
        <v>2</v>
      </c>
      <c r="I6323" s="1">
        <f t="shared" si="557"/>
        <v>24</v>
      </c>
    </row>
    <row r="6324" spans="1:9" x14ac:dyDescent="0.35">
      <c r="A6324" s="299">
        <f t="shared" si="555"/>
        <v>42266.99999998475</v>
      </c>
      <c r="B6324" s="300" t="str">
        <f t="shared" ref="B6324" si="559">INDEX($H$27:$H$29,H6324)</f>
        <v>Holiday</v>
      </c>
      <c r="C6324" s="300">
        <v>6289</v>
      </c>
      <c r="D6324" s="301">
        <f>INDEX(Method_calculation!$J$161:$L$184,Output_interface!I6324,Output_interface!H6324)</f>
        <v>0</v>
      </c>
      <c r="E6324" s="301">
        <f>INDEX(Method_calculation!$J$194:$L$217,Output_interface!I6324,Output_interface!H6324)</f>
        <v>0</v>
      </c>
      <c r="G6324" s="1">
        <f>VLOOKUP(A6324+1/48,Interface!$B$118:$D$483,3)</f>
        <v>7</v>
      </c>
      <c r="H6324" s="1">
        <f t="shared" si="558"/>
        <v>3</v>
      </c>
      <c r="I6324" s="1">
        <f t="shared" si="557"/>
        <v>1</v>
      </c>
    </row>
    <row r="6325" spans="1:9" x14ac:dyDescent="0.35">
      <c r="A6325" s="321">
        <f t="shared" si="555"/>
        <v>42267.041666651414</v>
      </c>
      <c r="B6325" s="303"/>
      <c r="C6325" s="303">
        <v>6290</v>
      </c>
      <c r="D6325" s="304">
        <f>INDEX(Method_calculation!$J$161:$L$184,Output_interface!I6325,Output_interface!H6325)</f>
        <v>0</v>
      </c>
      <c r="E6325" s="304">
        <f>INDEX(Method_calculation!$J$194:$L$217,Output_interface!I6325,Output_interface!H6325)</f>
        <v>0</v>
      </c>
      <c r="G6325" s="1">
        <f>VLOOKUP(A6325+1/48,Interface!$B$118:$D$483,3)</f>
        <v>7</v>
      </c>
      <c r="H6325" s="1">
        <f t="shared" si="558"/>
        <v>3</v>
      </c>
      <c r="I6325" s="1">
        <f t="shared" si="557"/>
        <v>2</v>
      </c>
    </row>
    <row r="6326" spans="1:9" x14ac:dyDescent="0.35">
      <c r="A6326" s="321">
        <f t="shared" si="555"/>
        <v>42267.083333318078</v>
      </c>
      <c r="B6326" s="303"/>
      <c r="C6326" s="303">
        <v>6291</v>
      </c>
      <c r="D6326" s="304">
        <f>INDEX(Method_calculation!$J$161:$L$184,Output_interface!I6326,Output_interface!H6326)</f>
        <v>0</v>
      </c>
      <c r="E6326" s="304">
        <f>INDEX(Method_calculation!$J$194:$L$217,Output_interface!I6326,Output_interface!H6326)</f>
        <v>0</v>
      </c>
      <c r="G6326" s="1">
        <f>VLOOKUP(A6326+1/48,Interface!$B$118:$D$483,3)</f>
        <v>7</v>
      </c>
      <c r="H6326" s="1">
        <f t="shared" si="558"/>
        <v>3</v>
      </c>
      <c r="I6326" s="1">
        <f t="shared" si="557"/>
        <v>3</v>
      </c>
    </row>
    <row r="6327" spans="1:9" x14ac:dyDescent="0.35">
      <c r="A6327" s="321">
        <f t="shared" si="555"/>
        <v>42267.124999984742</v>
      </c>
      <c r="B6327" s="303"/>
      <c r="C6327" s="303">
        <v>6292</v>
      </c>
      <c r="D6327" s="304">
        <f>INDEX(Method_calculation!$J$161:$L$184,Output_interface!I6327,Output_interface!H6327)</f>
        <v>0</v>
      </c>
      <c r="E6327" s="304">
        <f>INDEX(Method_calculation!$J$194:$L$217,Output_interface!I6327,Output_interface!H6327)</f>
        <v>0</v>
      </c>
      <c r="G6327" s="1">
        <f>VLOOKUP(A6327+1/48,Interface!$B$118:$D$483,3)</f>
        <v>7</v>
      </c>
      <c r="H6327" s="1">
        <f t="shared" si="558"/>
        <v>3</v>
      </c>
      <c r="I6327" s="1">
        <f t="shared" si="557"/>
        <v>4</v>
      </c>
    </row>
    <row r="6328" spans="1:9" x14ac:dyDescent="0.35">
      <c r="A6328" s="321">
        <f t="shared" si="555"/>
        <v>42267.166666651407</v>
      </c>
      <c r="B6328" s="303"/>
      <c r="C6328" s="303">
        <v>6293</v>
      </c>
      <c r="D6328" s="304">
        <f>INDEX(Method_calculation!$J$161:$L$184,Output_interface!I6328,Output_interface!H6328)</f>
        <v>0</v>
      </c>
      <c r="E6328" s="304">
        <f>INDEX(Method_calculation!$J$194:$L$217,Output_interface!I6328,Output_interface!H6328)</f>
        <v>0</v>
      </c>
      <c r="G6328" s="1">
        <f>VLOOKUP(A6328+1/48,Interface!$B$118:$D$483,3)</f>
        <v>7</v>
      </c>
      <c r="H6328" s="1">
        <f t="shared" si="558"/>
        <v>3</v>
      </c>
      <c r="I6328" s="1">
        <f t="shared" si="557"/>
        <v>5</v>
      </c>
    </row>
    <row r="6329" spans="1:9" x14ac:dyDescent="0.35">
      <c r="A6329" s="321">
        <f t="shared" si="555"/>
        <v>42267.208333318071</v>
      </c>
      <c r="B6329" s="303"/>
      <c r="C6329" s="303">
        <v>6294</v>
      </c>
      <c r="D6329" s="304">
        <f>INDEX(Method_calculation!$J$161:$L$184,Output_interface!I6329,Output_interface!H6329)</f>
        <v>0</v>
      </c>
      <c r="E6329" s="304">
        <f>INDEX(Method_calculation!$J$194:$L$217,Output_interface!I6329,Output_interface!H6329)</f>
        <v>0</v>
      </c>
      <c r="G6329" s="1">
        <f>VLOOKUP(A6329+1/48,Interface!$B$118:$D$483,3)</f>
        <v>7</v>
      </c>
      <c r="H6329" s="1">
        <f t="shared" si="558"/>
        <v>3</v>
      </c>
      <c r="I6329" s="1">
        <f t="shared" si="557"/>
        <v>6</v>
      </c>
    </row>
    <row r="6330" spans="1:9" x14ac:dyDescent="0.35">
      <c r="A6330" s="321">
        <f t="shared" si="555"/>
        <v>42267.249999984735</v>
      </c>
      <c r="B6330" s="303"/>
      <c r="C6330" s="303">
        <v>6295</v>
      </c>
      <c r="D6330" s="304">
        <f>INDEX(Method_calculation!$J$161:$L$184,Output_interface!I6330,Output_interface!H6330)</f>
        <v>0</v>
      </c>
      <c r="E6330" s="304">
        <f>INDEX(Method_calculation!$J$194:$L$217,Output_interface!I6330,Output_interface!H6330)</f>
        <v>0</v>
      </c>
      <c r="G6330" s="1">
        <f>VLOOKUP(A6330+1/48,Interface!$B$118:$D$483,3)</f>
        <v>7</v>
      </c>
      <c r="H6330" s="1">
        <f t="shared" si="558"/>
        <v>3</v>
      </c>
      <c r="I6330" s="1">
        <f t="shared" si="557"/>
        <v>7</v>
      </c>
    </row>
    <row r="6331" spans="1:9" x14ac:dyDescent="0.35">
      <c r="A6331" s="321">
        <f t="shared" si="555"/>
        <v>42267.291666651399</v>
      </c>
      <c r="B6331" s="303"/>
      <c r="C6331" s="303">
        <v>6296</v>
      </c>
      <c r="D6331" s="304">
        <f>INDEX(Method_calculation!$J$161:$L$184,Output_interface!I6331,Output_interface!H6331)</f>
        <v>0</v>
      </c>
      <c r="E6331" s="304">
        <f>INDEX(Method_calculation!$J$194:$L$217,Output_interface!I6331,Output_interface!H6331)</f>
        <v>0</v>
      </c>
      <c r="G6331" s="1">
        <f>VLOOKUP(A6331+1/48,Interface!$B$118:$D$483,3)</f>
        <v>7</v>
      </c>
      <c r="H6331" s="1">
        <f t="shared" si="558"/>
        <v>3</v>
      </c>
      <c r="I6331" s="1">
        <f t="shared" si="557"/>
        <v>8</v>
      </c>
    </row>
    <row r="6332" spans="1:9" x14ac:dyDescent="0.35">
      <c r="A6332" s="321">
        <f t="shared" si="555"/>
        <v>42267.333333318064</v>
      </c>
      <c r="B6332" s="303"/>
      <c r="C6332" s="303">
        <v>6297</v>
      </c>
      <c r="D6332" s="304">
        <f>INDEX(Method_calculation!$J$161:$L$184,Output_interface!I6332,Output_interface!H6332)</f>
        <v>0</v>
      </c>
      <c r="E6332" s="304">
        <f>INDEX(Method_calculation!$J$194:$L$217,Output_interface!I6332,Output_interface!H6332)</f>
        <v>0</v>
      </c>
      <c r="G6332" s="1">
        <f>VLOOKUP(A6332+1/48,Interface!$B$118:$D$483,3)</f>
        <v>7</v>
      </c>
      <c r="H6332" s="1">
        <f t="shared" si="558"/>
        <v>3</v>
      </c>
      <c r="I6332" s="1">
        <f t="shared" si="557"/>
        <v>9</v>
      </c>
    </row>
    <row r="6333" spans="1:9" x14ac:dyDescent="0.35">
      <c r="A6333" s="321">
        <f t="shared" si="555"/>
        <v>42267.374999984728</v>
      </c>
      <c r="B6333" s="303"/>
      <c r="C6333" s="303">
        <v>6298</v>
      </c>
      <c r="D6333" s="304">
        <f>INDEX(Method_calculation!$J$161:$L$184,Output_interface!I6333,Output_interface!H6333)</f>
        <v>0</v>
      </c>
      <c r="E6333" s="304">
        <f>INDEX(Method_calculation!$J$194:$L$217,Output_interface!I6333,Output_interface!H6333)</f>
        <v>0</v>
      </c>
      <c r="G6333" s="1">
        <f>VLOOKUP(A6333+1/48,Interface!$B$118:$D$483,3)</f>
        <v>7</v>
      </c>
      <c r="H6333" s="1">
        <f t="shared" si="558"/>
        <v>3</v>
      </c>
      <c r="I6333" s="1">
        <f t="shared" si="557"/>
        <v>10</v>
      </c>
    </row>
    <row r="6334" spans="1:9" x14ac:dyDescent="0.35">
      <c r="A6334" s="321">
        <f t="shared" si="555"/>
        <v>42267.416666651392</v>
      </c>
      <c r="B6334" s="303"/>
      <c r="C6334" s="303">
        <v>6299</v>
      </c>
      <c r="D6334" s="304">
        <f>INDEX(Method_calculation!$J$161:$L$184,Output_interface!I6334,Output_interface!H6334)</f>
        <v>0</v>
      </c>
      <c r="E6334" s="304">
        <f>INDEX(Method_calculation!$J$194:$L$217,Output_interface!I6334,Output_interface!H6334)</f>
        <v>0</v>
      </c>
      <c r="G6334" s="1">
        <f>VLOOKUP(A6334+1/48,Interface!$B$118:$D$483,3)</f>
        <v>7</v>
      </c>
      <c r="H6334" s="1">
        <f t="shared" si="558"/>
        <v>3</v>
      </c>
      <c r="I6334" s="1">
        <f t="shared" si="557"/>
        <v>11</v>
      </c>
    </row>
    <row r="6335" spans="1:9" x14ac:dyDescent="0.35">
      <c r="A6335" s="321">
        <f t="shared" si="555"/>
        <v>42267.458333318056</v>
      </c>
      <c r="B6335" s="303"/>
      <c r="C6335" s="303">
        <v>6300</v>
      </c>
      <c r="D6335" s="304">
        <f>INDEX(Method_calculation!$J$161:$L$184,Output_interface!I6335,Output_interface!H6335)</f>
        <v>0</v>
      </c>
      <c r="E6335" s="304">
        <f>INDEX(Method_calculation!$J$194:$L$217,Output_interface!I6335,Output_interface!H6335)</f>
        <v>0</v>
      </c>
      <c r="G6335" s="1">
        <f>VLOOKUP(A6335+1/48,Interface!$B$118:$D$483,3)</f>
        <v>7</v>
      </c>
      <c r="H6335" s="1">
        <f t="shared" si="558"/>
        <v>3</v>
      </c>
      <c r="I6335" s="1">
        <f t="shared" si="557"/>
        <v>12</v>
      </c>
    </row>
    <row r="6336" spans="1:9" x14ac:dyDescent="0.35">
      <c r="A6336" s="321">
        <f t="shared" si="555"/>
        <v>42267.49999998472</v>
      </c>
      <c r="B6336" s="303"/>
      <c r="C6336" s="303">
        <v>6301</v>
      </c>
      <c r="D6336" s="304">
        <f>INDEX(Method_calculation!$J$161:$L$184,Output_interface!I6336,Output_interface!H6336)</f>
        <v>0</v>
      </c>
      <c r="E6336" s="304">
        <f>INDEX(Method_calculation!$J$194:$L$217,Output_interface!I6336,Output_interface!H6336)</f>
        <v>0</v>
      </c>
      <c r="G6336" s="1">
        <f>VLOOKUP(A6336+1/48,Interface!$B$118:$D$483,3)</f>
        <v>7</v>
      </c>
      <c r="H6336" s="1">
        <f t="shared" si="558"/>
        <v>3</v>
      </c>
      <c r="I6336" s="1">
        <f t="shared" si="557"/>
        <v>13</v>
      </c>
    </row>
    <row r="6337" spans="1:9" x14ac:dyDescent="0.35">
      <c r="A6337" s="321">
        <f t="shared" si="555"/>
        <v>42267.541666651385</v>
      </c>
      <c r="B6337" s="303"/>
      <c r="C6337" s="303">
        <v>6302</v>
      </c>
      <c r="D6337" s="304">
        <f>INDEX(Method_calculation!$J$161:$L$184,Output_interface!I6337,Output_interface!H6337)</f>
        <v>0</v>
      </c>
      <c r="E6337" s="304">
        <f>INDEX(Method_calculation!$J$194:$L$217,Output_interface!I6337,Output_interface!H6337)</f>
        <v>0</v>
      </c>
      <c r="G6337" s="1">
        <f>VLOOKUP(A6337+1/48,Interface!$B$118:$D$483,3)</f>
        <v>7</v>
      </c>
      <c r="H6337" s="1">
        <f t="shared" si="558"/>
        <v>3</v>
      </c>
      <c r="I6337" s="1">
        <f t="shared" si="557"/>
        <v>14</v>
      </c>
    </row>
    <row r="6338" spans="1:9" x14ac:dyDescent="0.35">
      <c r="A6338" s="321">
        <f t="shared" si="555"/>
        <v>42267.583333318049</v>
      </c>
      <c r="B6338" s="303"/>
      <c r="C6338" s="303">
        <v>6303</v>
      </c>
      <c r="D6338" s="304">
        <f>INDEX(Method_calculation!$J$161:$L$184,Output_interface!I6338,Output_interface!H6338)</f>
        <v>0</v>
      </c>
      <c r="E6338" s="304">
        <f>INDEX(Method_calculation!$J$194:$L$217,Output_interface!I6338,Output_interface!H6338)</f>
        <v>0</v>
      </c>
      <c r="G6338" s="1">
        <f>VLOOKUP(A6338+1/48,Interface!$B$118:$D$483,3)</f>
        <v>7</v>
      </c>
      <c r="H6338" s="1">
        <f t="shared" si="558"/>
        <v>3</v>
      </c>
      <c r="I6338" s="1">
        <f t="shared" si="557"/>
        <v>15</v>
      </c>
    </row>
    <row r="6339" spans="1:9" x14ac:dyDescent="0.35">
      <c r="A6339" s="321">
        <f t="shared" si="555"/>
        <v>42267.624999984713</v>
      </c>
      <c r="B6339" s="303"/>
      <c r="C6339" s="303">
        <v>6304</v>
      </c>
      <c r="D6339" s="304">
        <f>INDEX(Method_calculation!$J$161:$L$184,Output_interface!I6339,Output_interface!H6339)</f>
        <v>0</v>
      </c>
      <c r="E6339" s="304">
        <f>INDEX(Method_calculation!$J$194:$L$217,Output_interface!I6339,Output_interface!H6339)</f>
        <v>0</v>
      </c>
      <c r="G6339" s="1">
        <f>VLOOKUP(A6339+1/48,Interface!$B$118:$D$483,3)</f>
        <v>7</v>
      </c>
      <c r="H6339" s="1">
        <f t="shared" si="558"/>
        <v>3</v>
      </c>
      <c r="I6339" s="1">
        <f t="shared" si="557"/>
        <v>16</v>
      </c>
    </row>
    <row r="6340" spans="1:9" x14ac:dyDescent="0.35">
      <c r="A6340" s="321">
        <f t="shared" si="555"/>
        <v>42267.666666651377</v>
      </c>
      <c r="B6340" s="303"/>
      <c r="C6340" s="303">
        <v>6305</v>
      </c>
      <c r="D6340" s="304">
        <f>INDEX(Method_calculation!$J$161:$L$184,Output_interface!I6340,Output_interface!H6340)</f>
        <v>0</v>
      </c>
      <c r="E6340" s="304">
        <f>INDEX(Method_calculation!$J$194:$L$217,Output_interface!I6340,Output_interface!H6340)</f>
        <v>0</v>
      </c>
      <c r="G6340" s="1">
        <f>VLOOKUP(A6340+1/48,Interface!$B$118:$D$483,3)</f>
        <v>7</v>
      </c>
      <c r="H6340" s="1">
        <f t="shared" si="558"/>
        <v>3</v>
      </c>
      <c r="I6340" s="1">
        <f t="shared" si="557"/>
        <v>17</v>
      </c>
    </row>
    <row r="6341" spans="1:9" x14ac:dyDescent="0.35">
      <c r="A6341" s="321">
        <f t="shared" si="555"/>
        <v>42267.708333318042</v>
      </c>
      <c r="B6341" s="303"/>
      <c r="C6341" s="303">
        <v>6306</v>
      </c>
      <c r="D6341" s="304">
        <f>INDEX(Method_calculation!$J$161:$L$184,Output_interface!I6341,Output_interface!H6341)</f>
        <v>0</v>
      </c>
      <c r="E6341" s="304">
        <f>INDEX(Method_calculation!$J$194:$L$217,Output_interface!I6341,Output_interface!H6341)</f>
        <v>0</v>
      </c>
      <c r="G6341" s="1">
        <f>VLOOKUP(A6341+1/48,Interface!$B$118:$D$483,3)</f>
        <v>7</v>
      </c>
      <c r="H6341" s="1">
        <f t="shared" si="558"/>
        <v>3</v>
      </c>
      <c r="I6341" s="1">
        <f t="shared" si="557"/>
        <v>18</v>
      </c>
    </row>
    <row r="6342" spans="1:9" x14ac:dyDescent="0.35">
      <c r="A6342" s="321">
        <f t="shared" si="555"/>
        <v>42267.749999984706</v>
      </c>
      <c r="B6342" s="303"/>
      <c r="C6342" s="303">
        <v>6307</v>
      </c>
      <c r="D6342" s="304">
        <f>INDEX(Method_calculation!$J$161:$L$184,Output_interface!I6342,Output_interface!H6342)</f>
        <v>0</v>
      </c>
      <c r="E6342" s="304">
        <f>INDEX(Method_calculation!$J$194:$L$217,Output_interface!I6342,Output_interface!H6342)</f>
        <v>0</v>
      </c>
      <c r="G6342" s="1">
        <f>VLOOKUP(A6342+1/48,Interface!$B$118:$D$483,3)</f>
        <v>7</v>
      </c>
      <c r="H6342" s="1">
        <f t="shared" si="558"/>
        <v>3</v>
      </c>
      <c r="I6342" s="1">
        <f t="shared" si="557"/>
        <v>19</v>
      </c>
    </row>
    <row r="6343" spans="1:9" x14ac:dyDescent="0.35">
      <c r="A6343" s="321">
        <f t="shared" si="555"/>
        <v>42267.79166665137</v>
      </c>
      <c r="B6343" s="303"/>
      <c r="C6343" s="303">
        <v>6308</v>
      </c>
      <c r="D6343" s="304">
        <f>INDEX(Method_calculation!$J$161:$L$184,Output_interface!I6343,Output_interface!H6343)</f>
        <v>0</v>
      </c>
      <c r="E6343" s="304">
        <f>INDEX(Method_calculation!$J$194:$L$217,Output_interface!I6343,Output_interface!H6343)</f>
        <v>0</v>
      </c>
      <c r="G6343" s="1">
        <f>VLOOKUP(A6343+1/48,Interface!$B$118:$D$483,3)</f>
        <v>7</v>
      </c>
      <c r="H6343" s="1">
        <f t="shared" si="558"/>
        <v>3</v>
      </c>
      <c r="I6343" s="1">
        <f t="shared" si="557"/>
        <v>20</v>
      </c>
    </row>
    <row r="6344" spans="1:9" x14ac:dyDescent="0.35">
      <c r="A6344" s="321">
        <f t="shared" si="555"/>
        <v>42267.833333318034</v>
      </c>
      <c r="B6344" s="303"/>
      <c r="C6344" s="303">
        <v>6309</v>
      </c>
      <c r="D6344" s="304">
        <f>INDEX(Method_calculation!$J$161:$L$184,Output_interface!I6344,Output_interface!H6344)</f>
        <v>0</v>
      </c>
      <c r="E6344" s="304">
        <f>INDEX(Method_calculation!$J$194:$L$217,Output_interface!I6344,Output_interface!H6344)</f>
        <v>0</v>
      </c>
      <c r="G6344" s="1">
        <f>VLOOKUP(A6344+1/48,Interface!$B$118:$D$483,3)</f>
        <v>7</v>
      </c>
      <c r="H6344" s="1">
        <f t="shared" si="558"/>
        <v>3</v>
      </c>
      <c r="I6344" s="1">
        <f t="shared" si="557"/>
        <v>21</v>
      </c>
    </row>
    <row r="6345" spans="1:9" x14ac:dyDescent="0.35">
      <c r="A6345" s="321">
        <f t="shared" si="555"/>
        <v>42267.874999984699</v>
      </c>
      <c r="B6345" s="303"/>
      <c r="C6345" s="303">
        <v>6310</v>
      </c>
      <c r="D6345" s="304">
        <f>INDEX(Method_calculation!$J$161:$L$184,Output_interface!I6345,Output_interface!H6345)</f>
        <v>0</v>
      </c>
      <c r="E6345" s="304">
        <f>INDEX(Method_calculation!$J$194:$L$217,Output_interface!I6345,Output_interface!H6345)</f>
        <v>0</v>
      </c>
      <c r="G6345" s="1">
        <f>VLOOKUP(A6345+1/48,Interface!$B$118:$D$483,3)</f>
        <v>7</v>
      </c>
      <c r="H6345" s="1">
        <f t="shared" si="558"/>
        <v>3</v>
      </c>
      <c r="I6345" s="1">
        <f t="shared" si="557"/>
        <v>22</v>
      </c>
    </row>
    <row r="6346" spans="1:9" x14ac:dyDescent="0.35">
      <c r="A6346" s="321">
        <f t="shared" si="555"/>
        <v>42267.916666651363</v>
      </c>
      <c r="B6346" s="303"/>
      <c r="C6346" s="303">
        <v>6311</v>
      </c>
      <c r="D6346" s="304">
        <f>INDEX(Method_calculation!$J$161:$L$184,Output_interface!I6346,Output_interface!H6346)</f>
        <v>0</v>
      </c>
      <c r="E6346" s="304">
        <f>INDEX(Method_calculation!$J$194:$L$217,Output_interface!I6346,Output_interface!H6346)</f>
        <v>0</v>
      </c>
      <c r="G6346" s="1">
        <f>VLOOKUP(A6346+1/48,Interface!$B$118:$D$483,3)</f>
        <v>7</v>
      </c>
      <c r="H6346" s="1">
        <f t="shared" si="558"/>
        <v>3</v>
      </c>
      <c r="I6346" s="1">
        <f t="shared" si="557"/>
        <v>23</v>
      </c>
    </row>
    <row r="6347" spans="1:9" x14ac:dyDescent="0.35">
      <c r="A6347" s="322">
        <f t="shared" si="555"/>
        <v>42267.958333318027</v>
      </c>
      <c r="B6347" s="306"/>
      <c r="C6347" s="306">
        <v>6312</v>
      </c>
      <c r="D6347" s="307">
        <f>INDEX(Method_calculation!$J$161:$L$184,Output_interface!I6347,Output_interface!H6347)</f>
        <v>0</v>
      </c>
      <c r="E6347" s="307">
        <f>INDEX(Method_calculation!$J$194:$L$217,Output_interface!I6347,Output_interface!H6347)</f>
        <v>0</v>
      </c>
      <c r="G6347" s="1">
        <f>VLOOKUP(A6347+1/48,Interface!$B$118:$D$483,3)</f>
        <v>7</v>
      </c>
      <c r="H6347" s="1">
        <f t="shared" si="558"/>
        <v>3</v>
      </c>
      <c r="I6347" s="1">
        <f t="shared" si="557"/>
        <v>24</v>
      </c>
    </row>
    <row r="6348" spans="1:9" x14ac:dyDescent="0.35">
      <c r="A6348" s="299">
        <f t="shared" si="555"/>
        <v>42267.999999984691</v>
      </c>
      <c r="B6348" s="300" t="str">
        <f t="shared" ref="B6348" si="560">INDEX($H$27:$H$29,H6348)</f>
        <v>Workday</v>
      </c>
      <c r="C6348" s="300">
        <v>6313</v>
      </c>
      <c r="D6348" s="301">
        <f>INDEX(Method_calculation!$J$161:$L$184,Output_interface!I6348,Output_interface!H6348)</f>
        <v>0</v>
      </c>
      <c r="E6348" s="301">
        <f>INDEX(Method_calculation!$J$194:$L$217,Output_interface!I6348,Output_interface!H6348)</f>
        <v>0</v>
      </c>
      <c r="G6348" s="1">
        <f>VLOOKUP(A6348+1/48,Interface!$B$118:$D$483,3)</f>
        <v>1</v>
      </c>
      <c r="H6348" s="1">
        <f t="shared" si="558"/>
        <v>1</v>
      </c>
      <c r="I6348" s="1">
        <f t="shared" si="557"/>
        <v>1</v>
      </c>
    </row>
    <row r="6349" spans="1:9" x14ac:dyDescent="0.35">
      <c r="A6349" s="321">
        <f t="shared" si="555"/>
        <v>42268.041666651356</v>
      </c>
      <c r="B6349" s="303"/>
      <c r="C6349" s="303">
        <v>6314</v>
      </c>
      <c r="D6349" s="304">
        <f>INDEX(Method_calculation!$J$161:$L$184,Output_interface!I6349,Output_interface!H6349)</f>
        <v>0</v>
      </c>
      <c r="E6349" s="304">
        <f>INDEX(Method_calculation!$J$194:$L$217,Output_interface!I6349,Output_interface!H6349)</f>
        <v>0</v>
      </c>
      <c r="G6349" s="1">
        <f>VLOOKUP(A6349+1/48,Interface!$B$118:$D$483,3)</f>
        <v>1</v>
      </c>
      <c r="H6349" s="1">
        <f t="shared" si="558"/>
        <v>1</v>
      </c>
      <c r="I6349" s="1">
        <f t="shared" si="557"/>
        <v>2</v>
      </c>
    </row>
    <row r="6350" spans="1:9" x14ac:dyDescent="0.35">
      <c r="A6350" s="321">
        <f t="shared" si="555"/>
        <v>42268.08333331802</v>
      </c>
      <c r="B6350" s="303"/>
      <c r="C6350" s="303">
        <v>6315</v>
      </c>
      <c r="D6350" s="304">
        <f>INDEX(Method_calculation!$J$161:$L$184,Output_interface!I6350,Output_interface!H6350)</f>
        <v>0</v>
      </c>
      <c r="E6350" s="304">
        <f>INDEX(Method_calculation!$J$194:$L$217,Output_interface!I6350,Output_interface!H6350)</f>
        <v>0</v>
      </c>
      <c r="G6350" s="1">
        <f>VLOOKUP(A6350+1/48,Interface!$B$118:$D$483,3)</f>
        <v>1</v>
      </c>
      <c r="H6350" s="1">
        <f t="shared" si="558"/>
        <v>1</v>
      </c>
      <c r="I6350" s="1">
        <f t="shared" si="557"/>
        <v>3</v>
      </c>
    </row>
    <row r="6351" spans="1:9" x14ac:dyDescent="0.35">
      <c r="A6351" s="321">
        <f t="shared" si="555"/>
        <v>42268.124999984684</v>
      </c>
      <c r="B6351" s="303"/>
      <c r="C6351" s="303">
        <v>6316</v>
      </c>
      <c r="D6351" s="304">
        <f>INDEX(Method_calculation!$J$161:$L$184,Output_interface!I6351,Output_interface!H6351)</f>
        <v>0</v>
      </c>
      <c r="E6351" s="304">
        <f>INDEX(Method_calculation!$J$194:$L$217,Output_interface!I6351,Output_interface!H6351)</f>
        <v>0</v>
      </c>
      <c r="G6351" s="1">
        <f>VLOOKUP(A6351+1/48,Interface!$B$118:$D$483,3)</f>
        <v>1</v>
      </c>
      <c r="H6351" s="1">
        <f t="shared" si="558"/>
        <v>1</v>
      </c>
      <c r="I6351" s="1">
        <f t="shared" si="557"/>
        <v>4</v>
      </c>
    </row>
    <row r="6352" spans="1:9" x14ac:dyDescent="0.35">
      <c r="A6352" s="321">
        <f t="shared" ref="A6352:A6415" si="561">+A6351+1/24</f>
        <v>42268.166666651348</v>
      </c>
      <c r="B6352" s="303"/>
      <c r="C6352" s="303">
        <v>6317</v>
      </c>
      <c r="D6352" s="304">
        <f>INDEX(Method_calculation!$J$161:$L$184,Output_interface!I6352,Output_interface!H6352)</f>
        <v>0</v>
      </c>
      <c r="E6352" s="304">
        <f>INDEX(Method_calculation!$J$194:$L$217,Output_interface!I6352,Output_interface!H6352)</f>
        <v>0</v>
      </c>
      <c r="G6352" s="1">
        <f>VLOOKUP(A6352+1/48,Interface!$B$118:$D$483,3)</f>
        <v>1</v>
      </c>
      <c r="H6352" s="1">
        <f t="shared" si="558"/>
        <v>1</v>
      </c>
      <c r="I6352" s="1">
        <f t="shared" si="557"/>
        <v>5</v>
      </c>
    </row>
    <row r="6353" spans="1:9" x14ac:dyDescent="0.35">
      <c r="A6353" s="321">
        <f t="shared" si="561"/>
        <v>42268.208333318013</v>
      </c>
      <c r="B6353" s="303"/>
      <c r="C6353" s="303">
        <v>6318</v>
      </c>
      <c r="D6353" s="304">
        <f>INDEX(Method_calculation!$J$161:$L$184,Output_interface!I6353,Output_interface!H6353)</f>
        <v>0</v>
      </c>
      <c r="E6353" s="304">
        <f>INDEX(Method_calculation!$J$194:$L$217,Output_interface!I6353,Output_interface!H6353)</f>
        <v>0</v>
      </c>
      <c r="G6353" s="1">
        <f>VLOOKUP(A6353+1/48,Interface!$B$118:$D$483,3)</f>
        <v>1</v>
      </c>
      <c r="H6353" s="1">
        <f t="shared" si="558"/>
        <v>1</v>
      </c>
      <c r="I6353" s="1">
        <f t="shared" si="557"/>
        <v>6</v>
      </c>
    </row>
    <row r="6354" spans="1:9" x14ac:dyDescent="0.35">
      <c r="A6354" s="321">
        <f t="shared" si="561"/>
        <v>42268.249999984677</v>
      </c>
      <c r="B6354" s="303"/>
      <c r="C6354" s="303">
        <v>6319</v>
      </c>
      <c r="D6354" s="304">
        <f>INDEX(Method_calculation!$J$161:$L$184,Output_interface!I6354,Output_interface!H6354)</f>
        <v>0</v>
      </c>
      <c r="E6354" s="304">
        <f>INDEX(Method_calculation!$J$194:$L$217,Output_interface!I6354,Output_interface!H6354)</f>
        <v>0</v>
      </c>
      <c r="G6354" s="1">
        <f>VLOOKUP(A6354+1/48,Interface!$B$118:$D$483,3)</f>
        <v>1</v>
      </c>
      <c r="H6354" s="1">
        <f t="shared" si="558"/>
        <v>1</v>
      </c>
      <c r="I6354" s="1">
        <f t="shared" si="557"/>
        <v>7</v>
      </c>
    </row>
    <row r="6355" spans="1:9" x14ac:dyDescent="0.35">
      <c r="A6355" s="321">
        <f t="shared" si="561"/>
        <v>42268.291666651341</v>
      </c>
      <c r="B6355" s="303"/>
      <c r="C6355" s="303">
        <v>6320</v>
      </c>
      <c r="D6355" s="304">
        <f>INDEX(Method_calculation!$J$161:$L$184,Output_interface!I6355,Output_interface!H6355)</f>
        <v>0</v>
      </c>
      <c r="E6355" s="304">
        <f>INDEX(Method_calculation!$J$194:$L$217,Output_interface!I6355,Output_interface!H6355)</f>
        <v>0</v>
      </c>
      <c r="G6355" s="1">
        <f>VLOOKUP(A6355+1/48,Interface!$B$118:$D$483,3)</f>
        <v>1</v>
      </c>
      <c r="H6355" s="1">
        <f t="shared" si="558"/>
        <v>1</v>
      </c>
      <c r="I6355" s="1">
        <f t="shared" si="557"/>
        <v>8</v>
      </c>
    </row>
    <row r="6356" spans="1:9" x14ac:dyDescent="0.35">
      <c r="A6356" s="321">
        <f t="shared" si="561"/>
        <v>42268.333333318005</v>
      </c>
      <c r="B6356" s="303"/>
      <c r="C6356" s="303">
        <v>6321</v>
      </c>
      <c r="D6356" s="304">
        <f>INDEX(Method_calculation!$J$161:$L$184,Output_interface!I6356,Output_interface!H6356)</f>
        <v>0</v>
      </c>
      <c r="E6356" s="304">
        <f>INDEX(Method_calculation!$J$194:$L$217,Output_interface!I6356,Output_interface!H6356)</f>
        <v>0</v>
      </c>
      <c r="G6356" s="1">
        <f>VLOOKUP(A6356+1/48,Interface!$B$118:$D$483,3)</f>
        <v>1</v>
      </c>
      <c r="H6356" s="1">
        <f t="shared" si="558"/>
        <v>1</v>
      </c>
      <c r="I6356" s="1">
        <f t="shared" si="557"/>
        <v>9</v>
      </c>
    </row>
    <row r="6357" spans="1:9" x14ac:dyDescent="0.35">
      <c r="A6357" s="321">
        <f t="shared" si="561"/>
        <v>42268.37499998467</v>
      </c>
      <c r="B6357" s="303"/>
      <c r="C6357" s="303">
        <v>6322</v>
      </c>
      <c r="D6357" s="304">
        <f>INDEX(Method_calculation!$J$161:$L$184,Output_interface!I6357,Output_interface!H6357)</f>
        <v>0</v>
      </c>
      <c r="E6357" s="304">
        <f>INDEX(Method_calculation!$J$194:$L$217,Output_interface!I6357,Output_interface!H6357)</f>
        <v>0</v>
      </c>
      <c r="G6357" s="1">
        <f>VLOOKUP(A6357+1/48,Interface!$B$118:$D$483,3)</f>
        <v>1</v>
      </c>
      <c r="H6357" s="1">
        <f t="shared" si="558"/>
        <v>1</v>
      </c>
      <c r="I6357" s="1">
        <f t="shared" si="557"/>
        <v>10</v>
      </c>
    </row>
    <row r="6358" spans="1:9" x14ac:dyDescent="0.35">
      <c r="A6358" s="321">
        <f t="shared" si="561"/>
        <v>42268.416666651334</v>
      </c>
      <c r="B6358" s="303"/>
      <c r="C6358" s="303">
        <v>6323</v>
      </c>
      <c r="D6358" s="304">
        <f>INDEX(Method_calculation!$J$161:$L$184,Output_interface!I6358,Output_interface!H6358)</f>
        <v>0</v>
      </c>
      <c r="E6358" s="304">
        <f>INDEX(Method_calculation!$J$194:$L$217,Output_interface!I6358,Output_interface!H6358)</f>
        <v>0</v>
      </c>
      <c r="G6358" s="1">
        <f>VLOOKUP(A6358+1/48,Interface!$B$118:$D$483,3)</f>
        <v>1</v>
      </c>
      <c r="H6358" s="1">
        <f t="shared" si="558"/>
        <v>1</v>
      </c>
      <c r="I6358" s="1">
        <f t="shared" si="557"/>
        <v>11</v>
      </c>
    </row>
    <row r="6359" spans="1:9" x14ac:dyDescent="0.35">
      <c r="A6359" s="321">
        <f t="shared" si="561"/>
        <v>42268.458333317998</v>
      </c>
      <c r="B6359" s="303"/>
      <c r="C6359" s="303">
        <v>6324</v>
      </c>
      <c r="D6359" s="304">
        <f>INDEX(Method_calculation!$J$161:$L$184,Output_interface!I6359,Output_interface!H6359)</f>
        <v>0</v>
      </c>
      <c r="E6359" s="304">
        <f>INDEX(Method_calculation!$J$194:$L$217,Output_interface!I6359,Output_interface!H6359)</f>
        <v>0</v>
      </c>
      <c r="G6359" s="1">
        <f>VLOOKUP(A6359+1/48,Interface!$B$118:$D$483,3)</f>
        <v>1</v>
      </c>
      <c r="H6359" s="1">
        <f t="shared" si="558"/>
        <v>1</v>
      </c>
      <c r="I6359" s="1">
        <f t="shared" si="557"/>
        <v>12</v>
      </c>
    </row>
    <row r="6360" spans="1:9" x14ac:dyDescent="0.35">
      <c r="A6360" s="321">
        <f t="shared" si="561"/>
        <v>42268.499999984662</v>
      </c>
      <c r="B6360" s="303"/>
      <c r="C6360" s="303">
        <v>6325</v>
      </c>
      <c r="D6360" s="304">
        <f>INDEX(Method_calculation!$J$161:$L$184,Output_interface!I6360,Output_interface!H6360)</f>
        <v>0</v>
      </c>
      <c r="E6360" s="304">
        <f>INDEX(Method_calculation!$J$194:$L$217,Output_interface!I6360,Output_interface!H6360)</f>
        <v>0</v>
      </c>
      <c r="G6360" s="1">
        <f>VLOOKUP(A6360+1/48,Interface!$B$118:$D$483,3)</f>
        <v>1</v>
      </c>
      <c r="H6360" s="1">
        <f t="shared" si="558"/>
        <v>1</v>
      </c>
      <c r="I6360" s="1">
        <f t="shared" si="557"/>
        <v>13</v>
      </c>
    </row>
    <row r="6361" spans="1:9" x14ac:dyDescent="0.35">
      <c r="A6361" s="321">
        <f t="shared" si="561"/>
        <v>42268.541666651327</v>
      </c>
      <c r="B6361" s="303"/>
      <c r="C6361" s="303">
        <v>6326</v>
      </c>
      <c r="D6361" s="304">
        <f>INDEX(Method_calculation!$J$161:$L$184,Output_interface!I6361,Output_interface!H6361)</f>
        <v>0</v>
      </c>
      <c r="E6361" s="304">
        <f>INDEX(Method_calculation!$J$194:$L$217,Output_interface!I6361,Output_interface!H6361)</f>
        <v>0</v>
      </c>
      <c r="G6361" s="1">
        <f>VLOOKUP(A6361+1/48,Interface!$B$118:$D$483,3)</f>
        <v>1</v>
      </c>
      <c r="H6361" s="1">
        <f t="shared" si="558"/>
        <v>1</v>
      </c>
      <c r="I6361" s="1">
        <f t="shared" si="557"/>
        <v>14</v>
      </c>
    </row>
    <row r="6362" spans="1:9" x14ac:dyDescent="0.35">
      <c r="A6362" s="321">
        <f t="shared" si="561"/>
        <v>42268.583333317991</v>
      </c>
      <c r="B6362" s="303"/>
      <c r="C6362" s="303">
        <v>6327</v>
      </c>
      <c r="D6362" s="304">
        <f>INDEX(Method_calculation!$J$161:$L$184,Output_interface!I6362,Output_interface!H6362)</f>
        <v>0</v>
      </c>
      <c r="E6362" s="304">
        <f>INDEX(Method_calculation!$J$194:$L$217,Output_interface!I6362,Output_interface!H6362)</f>
        <v>0</v>
      </c>
      <c r="G6362" s="1">
        <f>VLOOKUP(A6362+1/48,Interface!$B$118:$D$483,3)</f>
        <v>1</v>
      </c>
      <c r="H6362" s="1">
        <f t="shared" si="558"/>
        <v>1</v>
      </c>
      <c r="I6362" s="1">
        <f t="shared" si="557"/>
        <v>15</v>
      </c>
    </row>
    <row r="6363" spans="1:9" x14ac:dyDescent="0.35">
      <c r="A6363" s="321">
        <f t="shared" si="561"/>
        <v>42268.624999984655</v>
      </c>
      <c r="B6363" s="303"/>
      <c r="C6363" s="303">
        <v>6328</v>
      </c>
      <c r="D6363" s="304">
        <f>INDEX(Method_calculation!$J$161:$L$184,Output_interface!I6363,Output_interface!H6363)</f>
        <v>0</v>
      </c>
      <c r="E6363" s="304">
        <f>INDEX(Method_calculation!$J$194:$L$217,Output_interface!I6363,Output_interface!H6363)</f>
        <v>0</v>
      </c>
      <c r="G6363" s="1">
        <f>VLOOKUP(A6363+1/48,Interface!$B$118:$D$483,3)</f>
        <v>1</v>
      </c>
      <c r="H6363" s="1">
        <f t="shared" si="558"/>
        <v>1</v>
      </c>
      <c r="I6363" s="1">
        <f t="shared" si="557"/>
        <v>16</v>
      </c>
    </row>
    <row r="6364" spans="1:9" x14ac:dyDescent="0.35">
      <c r="A6364" s="321">
        <f t="shared" si="561"/>
        <v>42268.666666651319</v>
      </c>
      <c r="B6364" s="303"/>
      <c r="C6364" s="303">
        <v>6329</v>
      </c>
      <c r="D6364" s="304">
        <f>INDEX(Method_calculation!$J$161:$L$184,Output_interface!I6364,Output_interface!H6364)</f>
        <v>0</v>
      </c>
      <c r="E6364" s="304">
        <f>INDEX(Method_calculation!$J$194:$L$217,Output_interface!I6364,Output_interface!H6364)</f>
        <v>0</v>
      </c>
      <c r="G6364" s="1">
        <f>VLOOKUP(A6364+1/48,Interface!$B$118:$D$483,3)</f>
        <v>1</v>
      </c>
      <c r="H6364" s="1">
        <f t="shared" si="558"/>
        <v>1</v>
      </c>
      <c r="I6364" s="1">
        <f t="shared" si="557"/>
        <v>17</v>
      </c>
    </row>
    <row r="6365" spans="1:9" x14ac:dyDescent="0.35">
      <c r="A6365" s="321">
        <f t="shared" si="561"/>
        <v>42268.708333317983</v>
      </c>
      <c r="B6365" s="303"/>
      <c r="C6365" s="303">
        <v>6330</v>
      </c>
      <c r="D6365" s="304">
        <f>INDEX(Method_calculation!$J$161:$L$184,Output_interface!I6365,Output_interface!H6365)</f>
        <v>0</v>
      </c>
      <c r="E6365" s="304">
        <f>INDEX(Method_calculation!$J$194:$L$217,Output_interface!I6365,Output_interface!H6365)</f>
        <v>0</v>
      </c>
      <c r="G6365" s="1">
        <f>VLOOKUP(A6365+1/48,Interface!$B$118:$D$483,3)</f>
        <v>1</v>
      </c>
      <c r="H6365" s="1">
        <f t="shared" si="558"/>
        <v>1</v>
      </c>
      <c r="I6365" s="1">
        <f t="shared" si="557"/>
        <v>18</v>
      </c>
    </row>
    <row r="6366" spans="1:9" x14ac:dyDescent="0.35">
      <c r="A6366" s="321">
        <f t="shared" si="561"/>
        <v>42268.749999984648</v>
      </c>
      <c r="B6366" s="303"/>
      <c r="C6366" s="303">
        <v>6331</v>
      </c>
      <c r="D6366" s="304">
        <f>INDEX(Method_calculation!$J$161:$L$184,Output_interface!I6366,Output_interface!H6366)</f>
        <v>0</v>
      </c>
      <c r="E6366" s="304">
        <f>INDEX(Method_calculation!$J$194:$L$217,Output_interface!I6366,Output_interface!H6366)</f>
        <v>0</v>
      </c>
      <c r="G6366" s="1">
        <f>VLOOKUP(A6366+1/48,Interface!$B$118:$D$483,3)</f>
        <v>1</v>
      </c>
      <c r="H6366" s="1">
        <f t="shared" si="558"/>
        <v>1</v>
      </c>
      <c r="I6366" s="1">
        <f t="shared" si="557"/>
        <v>19</v>
      </c>
    </row>
    <row r="6367" spans="1:9" x14ac:dyDescent="0.35">
      <c r="A6367" s="321">
        <f t="shared" si="561"/>
        <v>42268.791666651312</v>
      </c>
      <c r="B6367" s="303"/>
      <c r="C6367" s="303">
        <v>6332</v>
      </c>
      <c r="D6367" s="304">
        <f>INDEX(Method_calculation!$J$161:$L$184,Output_interface!I6367,Output_interface!H6367)</f>
        <v>0</v>
      </c>
      <c r="E6367" s="304">
        <f>INDEX(Method_calculation!$J$194:$L$217,Output_interface!I6367,Output_interface!H6367)</f>
        <v>0</v>
      </c>
      <c r="G6367" s="1">
        <f>VLOOKUP(A6367+1/48,Interface!$B$118:$D$483,3)</f>
        <v>1</v>
      </c>
      <c r="H6367" s="1">
        <f t="shared" si="558"/>
        <v>1</v>
      </c>
      <c r="I6367" s="1">
        <f t="shared" si="557"/>
        <v>20</v>
      </c>
    </row>
    <row r="6368" spans="1:9" x14ac:dyDescent="0.35">
      <c r="A6368" s="321">
        <f t="shared" si="561"/>
        <v>42268.833333317976</v>
      </c>
      <c r="B6368" s="303"/>
      <c r="C6368" s="303">
        <v>6333</v>
      </c>
      <c r="D6368" s="304">
        <f>INDEX(Method_calculation!$J$161:$L$184,Output_interface!I6368,Output_interface!H6368)</f>
        <v>0</v>
      </c>
      <c r="E6368" s="304">
        <f>INDEX(Method_calculation!$J$194:$L$217,Output_interface!I6368,Output_interface!H6368)</f>
        <v>0</v>
      </c>
      <c r="G6368" s="1">
        <f>VLOOKUP(A6368+1/48,Interface!$B$118:$D$483,3)</f>
        <v>1</v>
      </c>
      <c r="H6368" s="1">
        <f t="shared" si="558"/>
        <v>1</v>
      </c>
      <c r="I6368" s="1">
        <f t="shared" si="557"/>
        <v>21</v>
      </c>
    </row>
    <row r="6369" spans="1:9" x14ac:dyDescent="0.35">
      <c r="A6369" s="321">
        <f t="shared" si="561"/>
        <v>42268.87499998464</v>
      </c>
      <c r="B6369" s="303"/>
      <c r="C6369" s="303">
        <v>6334</v>
      </c>
      <c r="D6369" s="304">
        <f>INDEX(Method_calculation!$J$161:$L$184,Output_interface!I6369,Output_interface!H6369)</f>
        <v>0</v>
      </c>
      <c r="E6369" s="304">
        <f>INDEX(Method_calculation!$J$194:$L$217,Output_interface!I6369,Output_interface!H6369)</f>
        <v>0</v>
      </c>
      <c r="G6369" s="1">
        <f>VLOOKUP(A6369+1/48,Interface!$B$118:$D$483,3)</f>
        <v>1</v>
      </c>
      <c r="H6369" s="1">
        <f t="shared" si="558"/>
        <v>1</v>
      </c>
      <c r="I6369" s="1">
        <f t="shared" si="557"/>
        <v>22</v>
      </c>
    </row>
    <row r="6370" spans="1:9" x14ac:dyDescent="0.35">
      <c r="A6370" s="321">
        <f t="shared" si="561"/>
        <v>42268.916666651305</v>
      </c>
      <c r="B6370" s="303"/>
      <c r="C6370" s="303">
        <v>6335</v>
      </c>
      <c r="D6370" s="304">
        <f>INDEX(Method_calculation!$J$161:$L$184,Output_interface!I6370,Output_interface!H6370)</f>
        <v>0</v>
      </c>
      <c r="E6370" s="304">
        <f>INDEX(Method_calculation!$J$194:$L$217,Output_interface!I6370,Output_interface!H6370)</f>
        <v>0</v>
      </c>
      <c r="G6370" s="1">
        <f>VLOOKUP(A6370+1/48,Interface!$B$118:$D$483,3)</f>
        <v>1</v>
      </c>
      <c r="H6370" s="1">
        <f t="shared" si="558"/>
        <v>1</v>
      </c>
      <c r="I6370" s="1">
        <f t="shared" si="557"/>
        <v>23</v>
      </c>
    </row>
    <row r="6371" spans="1:9" x14ac:dyDescent="0.35">
      <c r="A6371" s="322">
        <f t="shared" si="561"/>
        <v>42268.958333317969</v>
      </c>
      <c r="B6371" s="306"/>
      <c r="C6371" s="306">
        <v>6336</v>
      </c>
      <c r="D6371" s="307">
        <f>INDEX(Method_calculation!$J$161:$L$184,Output_interface!I6371,Output_interface!H6371)</f>
        <v>0</v>
      </c>
      <c r="E6371" s="307">
        <f>INDEX(Method_calculation!$J$194:$L$217,Output_interface!I6371,Output_interface!H6371)</f>
        <v>0</v>
      </c>
      <c r="G6371" s="1">
        <f>VLOOKUP(A6371+1/48,Interface!$B$118:$D$483,3)</f>
        <v>1</v>
      </c>
      <c r="H6371" s="1">
        <f t="shared" si="558"/>
        <v>1</v>
      </c>
      <c r="I6371" s="1">
        <f t="shared" si="557"/>
        <v>24</v>
      </c>
    </row>
    <row r="6372" spans="1:9" x14ac:dyDescent="0.35">
      <c r="A6372" s="299">
        <f t="shared" si="561"/>
        <v>42268.999999984633</v>
      </c>
      <c r="B6372" s="300" t="str">
        <f t="shared" ref="B6372" si="562">INDEX($H$27:$H$29,H6372)</f>
        <v>Workday</v>
      </c>
      <c r="C6372" s="300">
        <v>6337</v>
      </c>
      <c r="D6372" s="301">
        <f>INDEX(Method_calculation!$J$161:$L$184,Output_interface!I6372,Output_interface!H6372)</f>
        <v>0</v>
      </c>
      <c r="E6372" s="301">
        <f>INDEX(Method_calculation!$J$194:$L$217,Output_interface!I6372,Output_interface!H6372)</f>
        <v>0</v>
      </c>
      <c r="G6372" s="1">
        <f>VLOOKUP(A6372+1/48,Interface!$B$118:$D$483,3)</f>
        <v>2</v>
      </c>
      <c r="H6372" s="1">
        <f t="shared" si="558"/>
        <v>1</v>
      </c>
      <c r="I6372" s="1">
        <f t="shared" ref="I6372:I6435" si="563">MOD(C6372-1,24)+1</f>
        <v>1</v>
      </c>
    </row>
    <row r="6373" spans="1:9" x14ac:dyDescent="0.35">
      <c r="A6373" s="321">
        <f t="shared" si="561"/>
        <v>42269.041666651297</v>
      </c>
      <c r="B6373" s="303"/>
      <c r="C6373" s="303">
        <v>6338</v>
      </c>
      <c r="D6373" s="304">
        <f>INDEX(Method_calculation!$J$161:$L$184,Output_interface!I6373,Output_interface!H6373)</f>
        <v>0</v>
      </c>
      <c r="E6373" s="304">
        <f>INDEX(Method_calculation!$J$194:$L$217,Output_interface!I6373,Output_interface!H6373)</f>
        <v>0</v>
      </c>
      <c r="G6373" s="1">
        <f>VLOOKUP(A6373+1/48,Interface!$B$118:$D$483,3)</f>
        <v>2</v>
      </c>
      <c r="H6373" s="1">
        <f t="shared" ref="H6373:H6436" si="564">IF(G6373=7,3,IF(G6373=6,2,1))</f>
        <v>1</v>
      </c>
      <c r="I6373" s="1">
        <f t="shared" si="563"/>
        <v>2</v>
      </c>
    </row>
    <row r="6374" spans="1:9" x14ac:dyDescent="0.35">
      <c r="A6374" s="321">
        <f t="shared" si="561"/>
        <v>42269.083333317962</v>
      </c>
      <c r="B6374" s="303"/>
      <c r="C6374" s="303">
        <v>6339</v>
      </c>
      <c r="D6374" s="304">
        <f>INDEX(Method_calculation!$J$161:$L$184,Output_interface!I6374,Output_interface!H6374)</f>
        <v>0</v>
      </c>
      <c r="E6374" s="304">
        <f>INDEX(Method_calculation!$J$194:$L$217,Output_interface!I6374,Output_interface!H6374)</f>
        <v>0</v>
      </c>
      <c r="G6374" s="1">
        <f>VLOOKUP(A6374+1/48,Interface!$B$118:$D$483,3)</f>
        <v>2</v>
      </c>
      <c r="H6374" s="1">
        <f t="shared" si="564"/>
        <v>1</v>
      </c>
      <c r="I6374" s="1">
        <f t="shared" si="563"/>
        <v>3</v>
      </c>
    </row>
    <row r="6375" spans="1:9" x14ac:dyDescent="0.35">
      <c r="A6375" s="321">
        <f t="shared" si="561"/>
        <v>42269.124999984626</v>
      </c>
      <c r="B6375" s="303"/>
      <c r="C6375" s="303">
        <v>6340</v>
      </c>
      <c r="D6375" s="304">
        <f>INDEX(Method_calculation!$J$161:$L$184,Output_interface!I6375,Output_interface!H6375)</f>
        <v>0</v>
      </c>
      <c r="E6375" s="304">
        <f>INDEX(Method_calculation!$J$194:$L$217,Output_interface!I6375,Output_interface!H6375)</f>
        <v>0</v>
      </c>
      <c r="G6375" s="1">
        <f>VLOOKUP(A6375+1/48,Interface!$B$118:$D$483,3)</f>
        <v>2</v>
      </c>
      <c r="H6375" s="1">
        <f t="shared" si="564"/>
        <v>1</v>
      </c>
      <c r="I6375" s="1">
        <f t="shared" si="563"/>
        <v>4</v>
      </c>
    </row>
    <row r="6376" spans="1:9" x14ac:dyDescent="0.35">
      <c r="A6376" s="321">
        <f t="shared" si="561"/>
        <v>42269.16666665129</v>
      </c>
      <c r="B6376" s="303"/>
      <c r="C6376" s="303">
        <v>6341</v>
      </c>
      <c r="D6376" s="304">
        <f>INDEX(Method_calculation!$J$161:$L$184,Output_interface!I6376,Output_interface!H6376)</f>
        <v>0</v>
      </c>
      <c r="E6376" s="304">
        <f>INDEX(Method_calculation!$J$194:$L$217,Output_interface!I6376,Output_interface!H6376)</f>
        <v>0</v>
      </c>
      <c r="G6376" s="1">
        <f>VLOOKUP(A6376+1/48,Interface!$B$118:$D$483,3)</f>
        <v>2</v>
      </c>
      <c r="H6376" s="1">
        <f t="shared" si="564"/>
        <v>1</v>
      </c>
      <c r="I6376" s="1">
        <f t="shared" si="563"/>
        <v>5</v>
      </c>
    </row>
    <row r="6377" spans="1:9" x14ac:dyDescent="0.35">
      <c r="A6377" s="321">
        <f t="shared" si="561"/>
        <v>42269.208333317954</v>
      </c>
      <c r="B6377" s="303"/>
      <c r="C6377" s="303">
        <v>6342</v>
      </c>
      <c r="D6377" s="304">
        <f>INDEX(Method_calculation!$J$161:$L$184,Output_interface!I6377,Output_interface!H6377)</f>
        <v>0</v>
      </c>
      <c r="E6377" s="304">
        <f>INDEX(Method_calculation!$J$194:$L$217,Output_interface!I6377,Output_interface!H6377)</f>
        <v>0</v>
      </c>
      <c r="G6377" s="1">
        <f>VLOOKUP(A6377+1/48,Interface!$B$118:$D$483,3)</f>
        <v>2</v>
      </c>
      <c r="H6377" s="1">
        <f t="shared" si="564"/>
        <v>1</v>
      </c>
      <c r="I6377" s="1">
        <f t="shared" si="563"/>
        <v>6</v>
      </c>
    </row>
    <row r="6378" spans="1:9" x14ac:dyDescent="0.35">
      <c r="A6378" s="321">
        <f t="shared" si="561"/>
        <v>42269.249999984619</v>
      </c>
      <c r="B6378" s="303"/>
      <c r="C6378" s="303">
        <v>6343</v>
      </c>
      <c r="D6378" s="304">
        <f>INDEX(Method_calculation!$J$161:$L$184,Output_interface!I6378,Output_interface!H6378)</f>
        <v>0</v>
      </c>
      <c r="E6378" s="304">
        <f>INDEX(Method_calculation!$J$194:$L$217,Output_interface!I6378,Output_interface!H6378)</f>
        <v>0</v>
      </c>
      <c r="G6378" s="1">
        <f>VLOOKUP(A6378+1/48,Interface!$B$118:$D$483,3)</f>
        <v>2</v>
      </c>
      <c r="H6378" s="1">
        <f t="shared" si="564"/>
        <v>1</v>
      </c>
      <c r="I6378" s="1">
        <f t="shared" si="563"/>
        <v>7</v>
      </c>
    </row>
    <row r="6379" spans="1:9" x14ac:dyDescent="0.35">
      <c r="A6379" s="321">
        <f t="shared" si="561"/>
        <v>42269.291666651283</v>
      </c>
      <c r="B6379" s="303"/>
      <c r="C6379" s="303">
        <v>6344</v>
      </c>
      <c r="D6379" s="304">
        <f>INDEX(Method_calculation!$J$161:$L$184,Output_interface!I6379,Output_interface!H6379)</f>
        <v>0</v>
      </c>
      <c r="E6379" s="304">
        <f>INDEX(Method_calculation!$J$194:$L$217,Output_interface!I6379,Output_interface!H6379)</f>
        <v>0</v>
      </c>
      <c r="G6379" s="1">
        <f>VLOOKUP(A6379+1/48,Interface!$B$118:$D$483,3)</f>
        <v>2</v>
      </c>
      <c r="H6379" s="1">
        <f t="shared" si="564"/>
        <v>1</v>
      </c>
      <c r="I6379" s="1">
        <f t="shared" si="563"/>
        <v>8</v>
      </c>
    </row>
    <row r="6380" spans="1:9" x14ac:dyDescent="0.35">
      <c r="A6380" s="321">
        <f t="shared" si="561"/>
        <v>42269.333333317947</v>
      </c>
      <c r="B6380" s="303"/>
      <c r="C6380" s="303">
        <v>6345</v>
      </c>
      <c r="D6380" s="304">
        <f>INDEX(Method_calculation!$J$161:$L$184,Output_interface!I6380,Output_interface!H6380)</f>
        <v>0</v>
      </c>
      <c r="E6380" s="304">
        <f>INDEX(Method_calculation!$J$194:$L$217,Output_interface!I6380,Output_interface!H6380)</f>
        <v>0</v>
      </c>
      <c r="G6380" s="1">
        <f>VLOOKUP(A6380+1/48,Interface!$B$118:$D$483,3)</f>
        <v>2</v>
      </c>
      <c r="H6380" s="1">
        <f t="shared" si="564"/>
        <v>1</v>
      </c>
      <c r="I6380" s="1">
        <f t="shared" si="563"/>
        <v>9</v>
      </c>
    </row>
    <row r="6381" spans="1:9" x14ac:dyDescent="0.35">
      <c r="A6381" s="321">
        <f t="shared" si="561"/>
        <v>42269.374999984611</v>
      </c>
      <c r="B6381" s="303"/>
      <c r="C6381" s="303">
        <v>6346</v>
      </c>
      <c r="D6381" s="304">
        <f>INDEX(Method_calculation!$J$161:$L$184,Output_interface!I6381,Output_interface!H6381)</f>
        <v>0</v>
      </c>
      <c r="E6381" s="304">
        <f>INDEX(Method_calculation!$J$194:$L$217,Output_interface!I6381,Output_interface!H6381)</f>
        <v>0</v>
      </c>
      <c r="G6381" s="1">
        <f>VLOOKUP(A6381+1/48,Interface!$B$118:$D$483,3)</f>
        <v>2</v>
      </c>
      <c r="H6381" s="1">
        <f t="shared" si="564"/>
        <v>1</v>
      </c>
      <c r="I6381" s="1">
        <f t="shared" si="563"/>
        <v>10</v>
      </c>
    </row>
    <row r="6382" spans="1:9" x14ac:dyDescent="0.35">
      <c r="A6382" s="321">
        <f t="shared" si="561"/>
        <v>42269.416666651276</v>
      </c>
      <c r="B6382" s="303"/>
      <c r="C6382" s="303">
        <v>6347</v>
      </c>
      <c r="D6382" s="304">
        <f>INDEX(Method_calculation!$J$161:$L$184,Output_interface!I6382,Output_interface!H6382)</f>
        <v>0</v>
      </c>
      <c r="E6382" s="304">
        <f>INDEX(Method_calculation!$J$194:$L$217,Output_interface!I6382,Output_interface!H6382)</f>
        <v>0</v>
      </c>
      <c r="G6382" s="1">
        <f>VLOOKUP(A6382+1/48,Interface!$B$118:$D$483,3)</f>
        <v>2</v>
      </c>
      <c r="H6382" s="1">
        <f t="shared" si="564"/>
        <v>1</v>
      </c>
      <c r="I6382" s="1">
        <f t="shared" si="563"/>
        <v>11</v>
      </c>
    </row>
    <row r="6383" spans="1:9" x14ac:dyDescent="0.35">
      <c r="A6383" s="321">
        <f t="shared" si="561"/>
        <v>42269.45833331794</v>
      </c>
      <c r="B6383" s="303"/>
      <c r="C6383" s="303">
        <v>6348</v>
      </c>
      <c r="D6383" s="304">
        <f>INDEX(Method_calculation!$J$161:$L$184,Output_interface!I6383,Output_interface!H6383)</f>
        <v>0</v>
      </c>
      <c r="E6383" s="304">
        <f>INDEX(Method_calculation!$J$194:$L$217,Output_interface!I6383,Output_interface!H6383)</f>
        <v>0</v>
      </c>
      <c r="G6383" s="1">
        <f>VLOOKUP(A6383+1/48,Interface!$B$118:$D$483,3)</f>
        <v>2</v>
      </c>
      <c r="H6383" s="1">
        <f t="shared" si="564"/>
        <v>1</v>
      </c>
      <c r="I6383" s="1">
        <f t="shared" si="563"/>
        <v>12</v>
      </c>
    </row>
    <row r="6384" spans="1:9" x14ac:dyDescent="0.35">
      <c r="A6384" s="321">
        <f t="shared" si="561"/>
        <v>42269.499999984604</v>
      </c>
      <c r="B6384" s="303"/>
      <c r="C6384" s="303">
        <v>6349</v>
      </c>
      <c r="D6384" s="304">
        <f>INDEX(Method_calculation!$J$161:$L$184,Output_interface!I6384,Output_interface!H6384)</f>
        <v>0</v>
      </c>
      <c r="E6384" s="304">
        <f>INDEX(Method_calculation!$J$194:$L$217,Output_interface!I6384,Output_interface!H6384)</f>
        <v>0</v>
      </c>
      <c r="G6384" s="1">
        <f>VLOOKUP(A6384+1/48,Interface!$B$118:$D$483,3)</f>
        <v>2</v>
      </c>
      <c r="H6384" s="1">
        <f t="shared" si="564"/>
        <v>1</v>
      </c>
      <c r="I6384" s="1">
        <f t="shared" si="563"/>
        <v>13</v>
      </c>
    </row>
    <row r="6385" spans="1:9" x14ac:dyDescent="0.35">
      <c r="A6385" s="321">
        <f t="shared" si="561"/>
        <v>42269.541666651268</v>
      </c>
      <c r="B6385" s="303"/>
      <c r="C6385" s="303">
        <v>6350</v>
      </c>
      <c r="D6385" s="304">
        <f>INDEX(Method_calculation!$J$161:$L$184,Output_interface!I6385,Output_interface!H6385)</f>
        <v>0</v>
      </c>
      <c r="E6385" s="304">
        <f>INDEX(Method_calculation!$J$194:$L$217,Output_interface!I6385,Output_interface!H6385)</f>
        <v>0</v>
      </c>
      <c r="G6385" s="1">
        <f>VLOOKUP(A6385+1/48,Interface!$B$118:$D$483,3)</f>
        <v>2</v>
      </c>
      <c r="H6385" s="1">
        <f t="shared" si="564"/>
        <v>1</v>
      </c>
      <c r="I6385" s="1">
        <f t="shared" si="563"/>
        <v>14</v>
      </c>
    </row>
    <row r="6386" spans="1:9" x14ac:dyDescent="0.35">
      <c r="A6386" s="321">
        <f t="shared" si="561"/>
        <v>42269.583333317933</v>
      </c>
      <c r="B6386" s="303"/>
      <c r="C6386" s="303">
        <v>6351</v>
      </c>
      <c r="D6386" s="304">
        <f>INDEX(Method_calculation!$J$161:$L$184,Output_interface!I6386,Output_interface!H6386)</f>
        <v>0</v>
      </c>
      <c r="E6386" s="304">
        <f>INDEX(Method_calculation!$J$194:$L$217,Output_interface!I6386,Output_interface!H6386)</f>
        <v>0</v>
      </c>
      <c r="G6386" s="1">
        <f>VLOOKUP(A6386+1/48,Interface!$B$118:$D$483,3)</f>
        <v>2</v>
      </c>
      <c r="H6386" s="1">
        <f t="shared" si="564"/>
        <v>1</v>
      </c>
      <c r="I6386" s="1">
        <f t="shared" si="563"/>
        <v>15</v>
      </c>
    </row>
    <row r="6387" spans="1:9" x14ac:dyDescent="0.35">
      <c r="A6387" s="321">
        <f t="shared" si="561"/>
        <v>42269.624999984597</v>
      </c>
      <c r="B6387" s="303"/>
      <c r="C6387" s="303">
        <v>6352</v>
      </c>
      <c r="D6387" s="304">
        <f>INDEX(Method_calculation!$J$161:$L$184,Output_interface!I6387,Output_interface!H6387)</f>
        <v>0</v>
      </c>
      <c r="E6387" s="304">
        <f>INDEX(Method_calculation!$J$194:$L$217,Output_interface!I6387,Output_interface!H6387)</f>
        <v>0</v>
      </c>
      <c r="G6387" s="1">
        <f>VLOOKUP(A6387+1/48,Interface!$B$118:$D$483,3)</f>
        <v>2</v>
      </c>
      <c r="H6387" s="1">
        <f t="shared" si="564"/>
        <v>1</v>
      </c>
      <c r="I6387" s="1">
        <f t="shared" si="563"/>
        <v>16</v>
      </c>
    </row>
    <row r="6388" spans="1:9" x14ac:dyDescent="0.35">
      <c r="A6388" s="321">
        <f t="shared" si="561"/>
        <v>42269.666666651261</v>
      </c>
      <c r="B6388" s="303"/>
      <c r="C6388" s="303">
        <v>6353</v>
      </c>
      <c r="D6388" s="304">
        <f>INDEX(Method_calculation!$J$161:$L$184,Output_interface!I6388,Output_interface!H6388)</f>
        <v>0</v>
      </c>
      <c r="E6388" s="304">
        <f>INDEX(Method_calculation!$J$194:$L$217,Output_interface!I6388,Output_interface!H6388)</f>
        <v>0</v>
      </c>
      <c r="G6388" s="1">
        <f>VLOOKUP(A6388+1/48,Interface!$B$118:$D$483,3)</f>
        <v>2</v>
      </c>
      <c r="H6388" s="1">
        <f t="shared" si="564"/>
        <v>1</v>
      </c>
      <c r="I6388" s="1">
        <f t="shared" si="563"/>
        <v>17</v>
      </c>
    </row>
    <row r="6389" spans="1:9" x14ac:dyDescent="0.35">
      <c r="A6389" s="321">
        <f t="shared" si="561"/>
        <v>42269.708333317925</v>
      </c>
      <c r="B6389" s="303"/>
      <c r="C6389" s="303">
        <v>6354</v>
      </c>
      <c r="D6389" s="304">
        <f>INDEX(Method_calculation!$J$161:$L$184,Output_interface!I6389,Output_interface!H6389)</f>
        <v>0</v>
      </c>
      <c r="E6389" s="304">
        <f>INDEX(Method_calculation!$J$194:$L$217,Output_interface!I6389,Output_interface!H6389)</f>
        <v>0</v>
      </c>
      <c r="G6389" s="1">
        <f>VLOOKUP(A6389+1/48,Interface!$B$118:$D$483,3)</f>
        <v>2</v>
      </c>
      <c r="H6389" s="1">
        <f t="shared" si="564"/>
        <v>1</v>
      </c>
      <c r="I6389" s="1">
        <f t="shared" si="563"/>
        <v>18</v>
      </c>
    </row>
    <row r="6390" spans="1:9" x14ac:dyDescent="0.35">
      <c r="A6390" s="321">
        <f t="shared" si="561"/>
        <v>42269.74999998459</v>
      </c>
      <c r="B6390" s="303"/>
      <c r="C6390" s="303">
        <v>6355</v>
      </c>
      <c r="D6390" s="304">
        <f>INDEX(Method_calculation!$J$161:$L$184,Output_interface!I6390,Output_interface!H6390)</f>
        <v>0</v>
      </c>
      <c r="E6390" s="304">
        <f>INDEX(Method_calculation!$J$194:$L$217,Output_interface!I6390,Output_interface!H6390)</f>
        <v>0</v>
      </c>
      <c r="G6390" s="1">
        <f>VLOOKUP(A6390+1/48,Interface!$B$118:$D$483,3)</f>
        <v>2</v>
      </c>
      <c r="H6390" s="1">
        <f t="shared" si="564"/>
        <v>1</v>
      </c>
      <c r="I6390" s="1">
        <f t="shared" si="563"/>
        <v>19</v>
      </c>
    </row>
    <row r="6391" spans="1:9" x14ac:dyDescent="0.35">
      <c r="A6391" s="321">
        <f t="shared" si="561"/>
        <v>42269.791666651254</v>
      </c>
      <c r="B6391" s="303"/>
      <c r="C6391" s="303">
        <v>6356</v>
      </c>
      <c r="D6391" s="304">
        <f>INDEX(Method_calculation!$J$161:$L$184,Output_interface!I6391,Output_interface!H6391)</f>
        <v>0</v>
      </c>
      <c r="E6391" s="304">
        <f>INDEX(Method_calculation!$J$194:$L$217,Output_interface!I6391,Output_interface!H6391)</f>
        <v>0</v>
      </c>
      <c r="G6391" s="1">
        <f>VLOOKUP(A6391+1/48,Interface!$B$118:$D$483,3)</f>
        <v>2</v>
      </c>
      <c r="H6391" s="1">
        <f t="shared" si="564"/>
        <v>1</v>
      </c>
      <c r="I6391" s="1">
        <f t="shared" si="563"/>
        <v>20</v>
      </c>
    </row>
    <row r="6392" spans="1:9" x14ac:dyDescent="0.35">
      <c r="A6392" s="321">
        <f t="shared" si="561"/>
        <v>42269.833333317918</v>
      </c>
      <c r="B6392" s="303"/>
      <c r="C6392" s="303">
        <v>6357</v>
      </c>
      <c r="D6392" s="304">
        <f>INDEX(Method_calculation!$J$161:$L$184,Output_interface!I6392,Output_interface!H6392)</f>
        <v>0</v>
      </c>
      <c r="E6392" s="304">
        <f>INDEX(Method_calculation!$J$194:$L$217,Output_interface!I6392,Output_interface!H6392)</f>
        <v>0</v>
      </c>
      <c r="G6392" s="1">
        <f>VLOOKUP(A6392+1/48,Interface!$B$118:$D$483,3)</f>
        <v>2</v>
      </c>
      <c r="H6392" s="1">
        <f t="shared" si="564"/>
        <v>1</v>
      </c>
      <c r="I6392" s="1">
        <f t="shared" si="563"/>
        <v>21</v>
      </c>
    </row>
    <row r="6393" spans="1:9" x14ac:dyDescent="0.35">
      <c r="A6393" s="321">
        <f t="shared" si="561"/>
        <v>42269.874999984582</v>
      </c>
      <c r="B6393" s="303"/>
      <c r="C6393" s="303">
        <v>6358</v>
      </c>
      <c r="D6393" s="304">
        <f>INDEX(Method_calculation!$J$161:$L$184,Output_interface!I6393,Output_interface!H6393)</f>
        <v>0</v>
      </c>
      <c r="E6393" s="304">
        <f>INDEX(Method_calculation!$J$194:$L$217,Output_interface!I6393,Output_interface!H6393)</f>
        <v>0</v>
      </c>
      <c r="G6393" s="1">
        <f>VLOOKUP(A6393+1/48,Interface!$B$118:$D$483,3)</f>
        <v>2</v>
      </c>
      <c r="H6393" s="1">
        <f t="shared" si="564"/>
        <v>1</v>
      </c>
      <c r="I6393" s="1">
        <f t="shared" si="563"/>
        <v>22</v>
      </c>
    </row>
    <row r="6394" spans="1:9" x14ac:dyDescent="0.35">
      <c r="A6394" s="321">
        <f t="shared" si="561"/>
        <v>42269.916666651246</v>
      </c>
      <c r="B6394" s="303"/>
      <c r="C6394" s="303">
        <v>6359</v>
      </c>
      <c r="D6394" s="304">
        <f>INDEX(Method_calculation!$J$161:$L$184,Output_interface!I6394,Output_interface!H6394)</f>
        <v>0</v>
      </c>
      <c r="E6394" s="304">
        <f>INDEX(Method_calculation!$J$194:$L$217,Output_interface!I6394,Output_interface!H6394)</f>
        <v>0</v>
      </c>
      <c r="G6394" s="1">
        <f>VLOOKUP(A6394+1/48,Interface!$B$118:$D$483,3)</f>
        <v>2</v>
      </c>
      <c r="H6394" s="1">
        <f t="shared" si="564"/>
        <v>1</v>
      </c>
      <c r="I6394" s="1">
        <f t="shared" si="563"/>
        <v>23</v>
      </c>
    </row>
    <row r="6395" spans="1:9" x14ac:dyDescent="0.35">
      <c r="A6395" s="322">
        <f t="shared" si="561"/>
        <v>42269.958333317911</v>
      </c>
      <c r="B6395" s="306"/>
      <c r="C6395" s="306">
        <v>6360</v>
      </c>
      <c r="D6395" s="307">
        <f>INDEX(Method_calculation!$J$161:$L$184,Output_interface!I6395,Output_interface!H6395)</f>
        <v>0</v>
      </c>
      <c r="E6395" s="307">
        <f>INDEX(Method_calculation!$J$194:$L$217,Output_interface!I6395,Output_interface!H6395)</f>
        <v>0</v>
      </c>
      <c r="G6395" s="1">
        <f>VLOOKUP(A6395+1/48,Interface!$B$118:$D$483,3)</f>
        <v>2</v>
      </c>
      <c r="H6395" s="1">
        <f t="shared" si="564"/>
        <v>1</v>
      </c>
      <c r="I6395" s="1">
        <f t="shared" si="563"/>
        <v>24</v>
      </c>
    </row>
    <row r="6396" spans="1:9" x14ac:dyDescent="0.35">
      <c r="A6396" s="299">
        <f t="shared" si="561"/>
        <v>42269.999999984575</v>
      </c>
      <c r="B6396" s="300" t="str">
        <f t="shared" ref="B6396" si="565">INDEX($H$27:$H$29,H6396)</f>
        <v>Workday</v>
      </c>
      <c r="C6396" s="300">
        <v>6361</v>
      </c>
      <c r="D6396" s="301">
        <f>INDEX(Method_calculation!$J$161:$L$184,Output_interface!I6396,Output_interface!H6396)</f>
        <v>0</v>
      </c>
      <c r="E6396" s="301">
        <f>INDEX(Method_calculation!$J$194:$L$217,Output_interface!I6396,Output_interface!H6396)</f>
        <v>0</v>
      </c>
      <c r="G6396" s="1">
        <f>VLOOKUP(A6396+1/48,Interface!$B$118:$D$483,3)</f>
        <v>3</v>
      </c>
      <c r="H6396" s="1">
        <f t="shared" si="564"/>
        <v>1</v>
      </c>
      <c r="I6396" s="1">
        <f t="shared" si="563"/>
        <v>1</v>
      </c>
    </row>
    <row r="6397" spans="1:9" x14ac:dyDescent="0.35">
      <c r="A6397" s="321">
        <f t="shared" si="561"/>
        <v>42270.041666651239</v>
      </c>
      <c r="B6397" s="303"/>
      <c r="C6397" s="303">
        <v>6362</v>
      </c>
      <c r="D6397" s="304">
        <f>INDEX(Method_calculation!$J$161:$L$184,Output_interface!I6397,Output_interface!H6397)</f>
        <v>0</v>
      </c>
      <c r="E6397" s="304">
        <f>INDEX(Method_calculation!$J$194:$L$217,Output_interface!I6397,Output_interface!H6397)</f>
        <v>0</v>
      </c>
      <c r="G6397" s="1">
        <f>VLOOKUP(A6397+1/48,Interface!$B$118:$D$483,3)</f>
        <v>3</v>
      </c>
      <c r="H6397" s="1">
        <f t="shared" si="564"/>
        <v>1</v>
      </c>
      <c r="I6397" s="1">
        <f t="shared" si="563"/>
        <v>2</v>
      </c>
    </row>
    <row r="6398" spans="1:9" x14ac:dyDescent="0.35">
      <c r="A6398" s="321">
        <f t="shared" si="561"/>
        <v>42270.083333317903</v>
      </c>
      <c r="B6398" s="303"/>
      <c r="C6398" s="303">
        <v>6363</v>
      </c>
      <c r="D6398" s="304">
        <f>INDEX(Method_calculation!$J$161:$L$184,Output_interface!I6398,Output_interface!H6398)</f>
        <v>0</v>
      </c>
      <c r="E6398" s="304">
        <f>INDEX(Method_calculation!$J$194:$L$217,Output_interface!I6398,Output_interface!H6398)</f>
        <v>0</v>
      </c>
      <c r="G6398" s="1">
        <f>VLOOKUP(A6398+1/48,Interface!$B$118:$D$483,3)</f>
        <v>3</v>
      </c>
      <c r="H6398" s="1">
        <f t="shared" si="564"/>
        <v>1</v>
      </c>
      <c r="I6398" s="1">
        <f t="shared" si="563"/>
        <v>3</v>
      </c>
    </row>
    <row r="6399" spans="1:9" x14ac:dyDescent="0.35">
      <c r="A6399" s="321">
        <f t="shared" si="561"/>
        <v>42270.124999984568</v>
      </c>
      <c r="B6399" s="303"/>
      <c r="C6399" s="303">
        <v>6364</v>
      </c>
      <c r="D6399" s="304">
        <f>INDEX(Method_calculation!$J$161:$L$184,Output_interface!I6399,Output_interface!H6399)</f>
        <v>0</v>
      </c>
      <c r="E6399" s="304">
        <f>INDEX(Method_calculation!$J$194:$L$217,Output_interface!I6399,Output_interface!H6399)</f>
        <v>0</v>
      </c>
      <c r="G6399" s="1">
        <f>VLOOKUP(A6399+1/48,Interface!$B$118:$D$483,3)</f>
        <v>3</v>
      </c>
      <c r="H6399" s="1">
        <f t="shared" si="564"/>
        <v>1</v>
      </c>
      <c r="I6399" s="1">
        <f t="shared" si="563"/>
        <v>4</v>
      </c>
    </row>
    <row r="6400" spans="1:9" x14ac:dyDescent="0.35">
      <c r="A6400" s="321">
        <f t="shared" si="561"/>
        <v>42270.166666651232</v>
      </c>
      <c r="B6400" s="303"/>
      <c r="C6400" s="303">
        <v>6365</v>
      </c>
      <c r="D6400" s="304">
        <f>INDEX(Method_calculation!$J$161:$L$184,Output_interface!I6400,Output_interface!H6400)</f>
        <v>0</v>
      </c>
      <c r="E6400" s="304">
        <f>INDEX(Method_calculation!$J$194:$L$217,Output_interface!I6400,Output_interface!H6400)</f>
        <v>0</v>
      </c>
      <c r="G6400" s="1">
        <f>VLOOKUP(A6400+1/48,Interface!$B$118:$D$483,3)</f>
        <v>3</v>
      </c>
      <c r="H6400" s="1">
        <f t="shared" si="564"/>
        <v>1</v>
      </c>
      <c r="I6400" s="1">
        <f t="shared" si="563"/>
        <v>5</v>
      </c>
    </row>
    <row r="6401" spans="1:9" x14ac:dyDescent="0.35">
      <c r="A6401" s="321">
        <f t="shared" si="561"/>
        <v>42270.208333317896</v>
      </c>
      <c r="B6401" s="303"/>
      <c r="C6401" s="303">
        <v>6366</v>
      </c>
      <c r="D6401" s="304">
        <f>INDEX(Method_calculation!$J$161:$L$184,Output_interface!I6401,Output_interface!H6401)</f>
        <v>0</v>
      </c>
      <c r="E6401" s="304">
        <f>INDEX(Method_calculation!$J$194:$L$217,Output_interface!I6401,Output_interface!H6401)</f>
        <v>0</v>
      </c>
      <c r="G6401" s="1">
        <f>VLOOKUP(A6401+1/48,Interface!$B$118:$D$483,3)</f>
        <v>3</v>
      </c>
      <c r="H6401" s="1">
        <f t="shared" si="564"/>
        <v>1</v>
      </c>
      <c r="I6401" s="1">
        <f t="shared" si="563"/>
        <v>6</v>
      </c>
    </row>
    <row r="6402" spans="1:9" x14ac:dyDescent="0.35">
      <c r="A6402" s="321">
        <f t="shared" si="561"/>
        <v>42270.24999998456</v>
      </c>
      <c r="B6402" s="303"/>
      <c r="C6402" s="303">
        <v>6367</v>
      </c>
      <c r="D6402" s="304">
        <f>INDEX(Method_calculation!$J$161:$L$184,Output_interface!I6402,Output_interface!H6402)</f>
        <v>0</v>
      </c>
      <c r="E6402" s="304">
        <f>INDEX(Method_calculation!$J$194:$L$217,Output_interface!I6402,Output_interface!H6402)</f>
        <v>0</v>
      </c>
      <c r="G6402" s="1">
        <f>VLOOKUP(A6402+1/48,Interface!$B$118:$D$483,3)</f>
        <v>3</v>
      </c>
      <c r="H6402" s="1">
        <f t="shared" si="564"/>
        <v>1</v>
      </c>
      <c r="I6402" s="1">
        <f t="shared" si="563"/>
        <v>7</v>
      </c>
    </row>
    <row r="6403" spans="1:9" x14ac:dyDescent="0.35">
      <c r="A6403" s="321">
        <f t="shared" si="561"/>
        <v>42270.291666651225</v>
      </c>
      <c r="B6403" s="303"/>
      <c r="C6403" s="303">
        <v>6368</v>
      </c>
      <c r="D6403" s="304">
        <f>INDEX(Method_calculation!$J$161:$L$184,Output_interface!I6403,Output_interface!H6403)</f>
        <v>0</v>
      </c>
      <c r="E6403" s="304">
        <f>INDEX(Method_calculation!$J$194:$L$217,Output_interface!I6403,Output_interface!H6403)</f>
        <v>0</v>
      </c>
      <c r="G6403" s="1">
        <f>VLOOKUP(A6403+1/48,Interface!$B$118:$D$483,3)</f>
        <v>3</v>
      </c>
      <c r="H6403" s="1">
        <f t="shared" si="564"/>
        <v>1</v>
      </c>
      <c r="I6403" s="1">
        <f t="shared" si="563"/>
        <v>8</v>
      </c>
    </row>
    <row r="6404" spans="1:9" x14ac:dyDescent="0.35">
      <c r="A6404" s="321">
        <f t="shared" si="561"/>
        <v>42270.333333317889</v>
      </c>
      <c r="B6404" s="303"/>
      <c r="C6404" s="303">
        <v>6369</v>
      </c>
      <c r="D6404" s="304">
        <f>INDEX(Method_calculation!$J$161:$L$184,Output_interface!I6404,Output_interface!H6404)</f>
        <v>0</v>
      </c>
      <c r="E6404" s="304">
        <f>INDEX(Method_calculation!$J$194:$L$217,Output_interface!I6404,Output_interface!H6404)</f>
        <v>0</v>
      </c>
      <c r="G6404" s="1">
        <f>VLOOKUP(A6404+1/48,Interface!$B$118:$D$483,3)</f>
        <v>3</v>
      </c>
      <c r="H6404" s="1">
        <f t="shared" si="564"/>
        <v>1</v>
      </c>
      <c r="I6404" s="1">
        <f t="shared" si="563"/>
        <v>9</v>
      </c>
    </row>
    <row r="6405" spans="1:9" x14ac:dyDescent="0.35">
      <c r="A6405" s="321">
        <f t="shared" si="561"/>
        <v>42270.374999984553</v>
      </c>
      <c r="B6405" s="303"/>
      <c r="C6405" s="303">
        <v>6370</v>
      </c>
      <c r="D6405" s="304">
        <f>INDEX(Method_calculation!$J$161:$L$184,Output_interface!I6405,Output_interface!H6405)</f>
        <v>0</v>
      </c>
      <c r="E6405" s="304">
        <f>INDEX(Method_calculation!$J$194:$L$217,Output_interface!I6405,Output_interface!H6405)</f>
        <v>0</v>
      </c>
      <c r="G6405" s="1">
        <f>VLOOKUP(A6405+1/48,Interface!$B$118:$D$483,3)</f>
        <v>3</v>
      </c>
      <c r="H6405" s="1">
        <f t="shared" si="564"/>
        <v>1</v>
      </c>
      <c r="I6405" s="1">
        <f t="shared" si="563"/>
        <v>10</v>
      </c>
    </row>
    <row r="6406" spans="1:9" x14ac:dyDescent="0.35">
      <c r="A6406" s="321">
        <f t="shared" si="561"/>
        <v>42270.416666651217</v>
      </c>
      <c r="B6406" s="303"/>
      <c r="C6406" s="303">
        <v>6371</v>
      </c>
      <c r="D6406" s="304">
        <f>INDEX(Method_calculation!$J$161:$L$184,Output_interface!I6406,Output_interface!H6406)</f>
        <v>0</v>
      </c>
      <c r="E6406" s="304">
        <f>INDEX(Method_calculation!$J$194:$L$217,Output_interface!I6406,Output_interface!H6406)</f>
        <v>0</v>
      </c>
      <c r="G6406" s="1">
        <f>VLOOKUP(A6406+1/48,Interface!$B$118:$D$483,3)</f>
        <v>3</v>
      </c>
      <c r="H6406" s="1">
        <f t="shared" si="564"/>
        <v>1</v>
      </c>
      <c r="I6406" s="1">
        <f t="shared" si="563"/>
        <v>11</v>
      </c>
    </row>
    <row r="6407" spans="1:9" x14ac:dyDescent="0.35">
      <c r="A6407" s="321">
        <f t="shared" si="561"/>
        <v>42270.458333317882</v>
      </c>
      <c r="B6407" s="303"/>
      <c r="C6407" s="303">
        <v>6372</v>
      </c>
      <c r="D6407" s="304">
        <f>INDEX(Method_calculation!$J$161:$L$184,Output_interface!I6407,Output_interface!H6407)</f>
        <v>0</v>
      </c>
      <c r="E6407" s="304">
        <f>INDEX(Method_calculation!$J$194:$L$217,Output_interface!I6407,Output_interface!H6407)</f>
        <v>0</v>
      </c>
      <c r="G6407" s="1">
        <f>VLOOKUP(A6407+1/48,Interface!$B$118:$D$483,3)</f>
        <v>3</v>
      </c>
      <c r="H6407" s="1">
        <f t="shared" si="564"/>
        <v>1</v>
      </c>
      <c r="I6407" s="1">
        <f t="shared" si="563"/>
        <v>12</v>
      </c>
    </row>
    <row r="6408" spans="1:9" x14ac:dyDescent="0.35">
      <c r="A6408" s="321">
        <f t="shared" si="561"/>
        <v>42270.499999984546</v>
      </c>
      <c r="B6408" s="303"/>
      <c r="C6408" s="303">
        <v>6373</v>
      </c>
      <c r="D6408" s="304">
        <f>INDEX(Method_calculation!$J$161:$L$184,Output_interface!I6408,Output_interface!H6408)</f>
        <v>0</v>
      </c>
      <c r="E6408" s="304">
        <f>INDEX(Method_calculation!$J$194:$L$217,Output_interface!I6408,Output_interface!H6408)</f>
        <v>0</v>
      </c>
      <c r="G6408" s="1">
        <f>VLOOKUP(A6408+1/48,Interface!$B$118:$D$483,3)</f>
        <v>3</v>
      </c>
      <c r="H6408" s="1">
        <f t="shared" si="564"/>
        <v>1</v>
      </c>
      <c r="I6408" s="1">
        <f t="shared" si="563"/>
        <v>13</v>
      </c>
    </row>
    <row r="6409" spans="1:9" x14ac:dyDescent="0.35">
      <c r="A6409" s="321">
        <f t="shared" si="561"/>
        <v>42270.54166665121</v>
      </c>
      <c r="B6409" s="303"/>
      <c r="C6409" s="303">
        <v>6374</v>
      </c>
      <c r="D6409" s="304">
        <f>INDEX(Method_calculation!$J$161:$L$184,Output_interface!I6409,Output_interface!H6409)</f>
        <v>0</v>
      </c>
      <c r="E6409" s="304">
        <f>INDEX(Method_calculation!$J$194:$L$217,Output_interface!I6409,Output_interface!H6409)</f>
        <v>0</v>
      </c>
      <c r="G6409" s="1">
        <f>VLOOKUP(A6409+1/48,Interface!$B$118:$D$483,3)</f>
        <v>3</v>
      </c>
      <c r="H6409" s="1">
        <f t="shared" si="564"/>
        <v>1</v>
      </c>
      <c r="I6409" s="1">
        <f t="shared" si="563"/>
        <v>14</v>
      </c>
    </row>
    <row r="6410" spans="1:9" x14ac:dyDescent="0.35">
      <c r="A6410" s="321">
        <f t="shared" si="561"/>
        <v>42270.583333317874</v>
      </c>
      <c r="B6410" s="303"/>
      <c r="C6410" s="303">
        <v>6375</v>
      </c>
      <c r="D6410" s="304">
        <f>INDEX(Method_calculation!$J$161:$L$184,Output_interface!I6410,Output_interface!H6410)</f>
        <v>0</v>
      </c>
      <c r="E6410" s="304">
        <f>INDEX(Method_calculation!$J$194:$L$217,Output_interface!I6410,Output_interface!H6410)</f>
        <v>0</v>
      </c>
      <c r="G6410" s="1">
        <f>VLOOKUP(A6410+1/48,Interface!$B$118:$D$483,3)</f>
        <v>3</v>
      </c>
      <c r="H6410" s="1">
        <f t="shared" si="564"/>
        <v>1</v>
      </c>
      <c r="I6410" s="1">
        <f t="shared" si="563"/>
        <v>15</v>
      </c>
    </row>
    <row r="6411" spans="1:9" x14ac:dyDescent="0.35">
      <c r="A6411" s="321">
        <f t="shared" si="561"/>
        <v>42270.624999984539</v>
      </c>
      <c r="B6411" s="303"/>
      <c r="C6411" s="303">
        <v>6376</v>
      </c>
      <c r="D6411" s="304">
        <f>INDEX(Method_calculation!$J$161:$L$184,Output_interface!I6411,Output_interface!H6411)</f>
        <v>0</v>
      </c>
      <c r="E6411" s="304">
        <f>INDEX(Method_calculation!$J$194:$L$217,Output_interface!I6411,Output_interface!H6411)</f>
        <v>0</v>
      </c>
      <c r="G6411" s="1">
        <f>VLOOKUP(A6411+1/48,Interface!$B$118:$D$483,3)</f>
        <v>3</v>
      </c>
      <c r="H6411" s="1">
        <f t="shared" si="564"/>
        <v>1</v>
      </c>
      <c r="I6411" s="1">
        <f t="shared" si="563"/>
        <v>16</v>
      </c>
    </row>
    <row r="6412" spans="1:9" x14ac:dyDescent="0.35">
      <c r="A6412" s="321">
        <f t="shared" si="561"/>
        <v>42270.666666651203</v>
      </c>
      <c r="B6412" s="303"/>
      <c r="C6412" s="303">
        <v>6377</v>
      </c>
      <c r="D6412" s="304">
        <f>INDEX(Method_calculation!$J$161:$L$184,Output_interface!I6412,Output_interface!H6412)</f>
        <v>0</v>
      </c>
      <c r="E6412" s="304">
        <f>INDEX(Method_calculation!$J$194:$L$217,Output_interface!I6412,Output_interface!H6412)</f>
        <v>0</v>
      </c>
      <c r="G6412" s="1">
        <f>VLOOKUP(A6412+1/48,Interface!$B$118:$D$483,3)</f>
        <v>3</v>
      </c>
      <c r="H6412" s="1">
        <f t="shared" si="564"/>
        <v>1</v>
      </c>
      <c r="I6412" s="1">
        <f t="shared" si="563"/>
        <v>17</v>
      </c>
    </row>
    <row r="6413" spans="1:9" x14ac:dyDescent="0.35">
      <c r="A6413" s="321">
        <f t="shared" si="561"/>
        <v>42270.708333317867</v>
      </c>
      <c r="B6413" s="303"/>
      <c r="C6413" s="303">
        <v>6378</v>
      </c>
      <c r="D6413" s="304">
        <f>INDEX(Method_calculation!$J$161:$L$184,Output_interface!I6413,Output_interface!H6413)</f>
        <v>0</v>
      </c>
      <c r="E6413" s="304">
        <f>INDEX(Method_calculation!$J$194:$L$217,Output_interface!I6413,Output_interface!H6413)</f>
        <v>0</v>
      </c>
      <c r="G6413" s="1">
        <f>VLOOKUP(A6413+1/48,Interface!$B$118:$D$483,3)</f>
        <v>3</v>
      </c>
      <c r="H6413" s="1">
        <f t="shared" si="564"/>
        <v>1</v>
      </c>
      <c r="I6413" s="1">
        <f t="shared" si="563"/>
        <v>18</v>
      </c>
    </row>
    <row r="6414" spans="1:9" x14ac:dyDescent="0.35">
      <c r="A6414" s="321">
        <f t="shared" si="561"/>
        <v>42270.749999984531</v>
      </c>
      <c r="B6414" s="303"/>
      <c r="C6414" s="303">
        <v>6379</v>
      </c>
      <c r="D6414" s="304">
        <f>INDEX(Method_calculation!$J$161:$L$184,Output_interface!I6414,Output_interface!H6414)</f>
        <v>0</v>
      </c>
      <c r="E6414" s="304">
        <f>INDEX(Method_calculation!$J$194:$L$217,Output_interface!I6414,Output_interface!H6414)</f>
        <v>0</v>
      </c>
      <c r="G6414" s="1">
        <f>VLOOKUP(A6414+1/48,Interface!$B$118:$D$483,3)</f>
        <v>3</v>
      </c>
      <c r="H6414" s="1">
        <f t="shared" si="564"/>
        <v>1</v>
      </c>
      <c r="I6414" s="1">
        <f t="shared" si="563"/>
        <v>19</v>
      </c>
    </row>
    <row r="6415" spans="1:9" x14ac:dyDescent="0.35">
      <c r="A6415" s="321">
        <f t="shared" si="561"/>
        <v>42270.791666651196</v>
      </c>
      <c r="B6415" s="303"/>
      <c r="C6415" s="303">
        <v>6380</v>
      </c>
      <c r="D6415" s="304">
        <f>INDEX(Method_calculation!$J$161:$L$184,Output_interface!I6415,Output_interface!H6415)</f>
        <v>0</v>
      </c>
      <c r="E6415" s="304">
        <f>INDEX(Method_calculation!$J$194:$L$217,Output_interface!I6415,Output_interface!H6415)</f>
        <v>0</v>
      </c>
      <c r="G6415" s="1">
        <f>VLOOKUP(A6415+1/48,Interface!$B$118:$D$483,3)</f>
        <v>3</v>
      </c>
      <c r="H6415" s="1">
        <f t="shared" si="564"/>
        <v>1</v>
      </c>
      <c r="I6415" s="1">
        <f t="shared" si="563"/>
        <v>20</v>
      </c>
    </row>
    <row r="6416" spans="1:9" x14ac:dyDescent="0.35">
      <c r="A6416" s="321">
        <f t="shared" ref="A6416:A6479" si="566">+A6415+1/24</f>
        <v>42270.83333331786</v>
      </c>
      <c r="B6416" s="303"/>
      <c r="C6416" s="303">
        <v>6381</v>
      </c>
      <c r="D6416" s="304">
        <f>INDEX(Method_calculation!$J$161:$L$184,Output_interface!I6416,Output_interface!H6416)</f>
        <v>0</v>
      </c>
      <c r="E6416" s="304">
        <f>INDEX(Method_calculation!$J$194:$L$217,Output_interface!I6416,Output_interface!H6416)</f>
        <v>0</v>
      </c>
      <c r="G6416" s="1">
        <f>VLOOKUP(A6416+1/48,Interface!$B$118:$D$483,3)</f>
        <v>3</v>
      </c>
      <c r="H6416" s="1">
        <f t="shared" si="564"/>
        <v>1</v>
      </c>
      <c r="I6416" s="1">
        <f t="shared" si="563"/>
        <v>21</v>
      </c>
    </row>
    <row r="6417" spans="1:9" x14ac:dyDescent="0.35">
      <c r="A6417" s="321">
        <f t="shared" si="566"/>
        <v>42270.874999984524</v>
      </c>
      <c r="B6417" s="303"/>
      <c r="C6417" s="303">
        <v>6382</v>
      </c>
      <c r="D6417" s="304">
        <f>INDEX(Method_calculation!$J$161:$L$184,Output_interface!I6417,Output_interface!H6417)</f>
        <v>0</v>
      </c>
      <c r="E6417" s="304">
        <f>INDEX(Method_calculation!$J$194:$L$217,Output_interface!I6417,Output_interface!H6417)</f>
        <v>0</v>
      </c>
      <c r="G6417" s="1">
        <f>VLOOKUP(A6417+1/48,Interface!$B$118:$D$483,3)</f>
        <v>3</v>
      </c>
      <c r="H6417" s="1">
        <f t="shared" si="564"/>
        <v>1</v>
      </c>
      <c r="I6417" s="1">
        <f t="shared" si="563"/>
        <v>22</v>
      </c>
    </row>
    <row r="6418" spans="1:9" x14ac:dyDescent="0.35">
      <c r="A6418" s="321">
        <f t="shared" si="566"/>
        <v>42270.916666651188</v>
      </c>
      <c r="B6418" s="303"/>
      <c r="C6418" s="303">
        <v>6383</v>
      </c>
      <c r="D6418" s="304">
        <f>INDEX(Method_calculation!$J$161:$L$184,Output_interface!I6418,Output_interface!H6418)</f>
        <v>0</v>
      </c>
      <c r="E6418" s="304">
        <f>INDEX(Method_calculation!$J$194:$L$217,Output_interface!I6418,Output_interface!H6418)</f>
        <v>0</v>
      </c>
      <c r="G6418" s="1">
        <f>VLOOKUP(A6418+1/48,Interface!$B$118:$D$483,3)</f>
        <v>3</v>
      </c>
      <c r="H6418" s="1">
        <f t="shared" si="564"/>
        <v>1</v>
      </c>
      <c r="I6418" s="1">
        <f t="shared" si="563"/>
        <v>23</v>
      </c>
    </row>
    <row r="6419" spans="1:9" x14ac:dyDescent="0.35">
      <c r="A6419" s="322">
        <f t="shared" si="566"/>
        <v>42270.958333317853</v>
      </c>
      <c r="B6419" s="306"/>
      <c r="C6419" s="306">
        <v>6384</v>
      </c>
      <c r="D6419" s="307">
        <f>INDEX(Method_calculation!$J$161:$L$184,Output_interface!I6419,Output_interface!H6419)</f>
        <v>0</v>
      </c>
      <c r="E6419" s="307">
        <f>INDEX(Method_calculation!$J$194:$L$217,Output_interface!I6419,Output_interface!H6419)</f>
        <v>0</v>
      </c>
      <c r="G6419" s="1">
        <f>VLOOKUP(A6419+1/48,Interface!$B$118:$D$483,3)</f>
        <v>3</v>
      </c>
      <c r="H6419" s="1">
        <f t="shared" si="564"/>
        <v>1</v>
      </c>
      <c r="I6419" s="1">
        <f t="shared" si="563"/>
        <v>24</v>
      </c>
    </row>
    <row r="6420" spans="1:9" x14ac:dyDescent="0.35">
      <c r="A6420" s="299">
        <f t="shared" si="566"/>
        <v>42270.999999984517</v>
      </c>
      <c r="B6420" s="300" t="str">
        <f t="shared" ref="B6420" si="567">INDEX($H$27:$H$29,H6420)</f>
        <v>Workday</v>
      </c>
      <c r="C6420" s="300">
        <v>6385</v>
      </c>
      <c r="D6420" s="301">
        <f>INDEX(Method_calculation!$J$161:$L$184,Output_interface!I6420,Output_interface!H6420)</f>
        <v>0</v>
      </c>
      <c r="E6420" s="301">
        <f>INDEX(Method_calculation!$J$194:$L$217,Output_interface!I6420,Output_interface!H6420)</f>
        <v>0</v>
      </c>
      <c r="G6420" s="1">
        <f>VLOOKUP(A6420+1/48,Interface!$B$118:$D$483,3)</f>
        <v>4</v>
      </c>
      <c r="H6420" s="1">
        <f t="shared" si="564"/>
        <v>1</v>
      </c>
      <c r="I6420" s="1">
        <f t="shared" si="563"/>
        <v>1</v>
      </c>
    </row>
    <row r="6421" spans="1:9" x14ac:dyDescent="0.35">
      <c r="A6421" s="321">
        <f t="shared" si="566"/>
        <v>42271.041666651181</v>
      </c>
      <c r="B6421" s="303"/>
      <c r="C6421" s="303">
        <v>6386</v>
      </c>
      <c r="D6421" s="304">
        <f>INDEX(Method_calculation!$J$161:$L$184,Output_interface!I6421,Output_interface!H6421)</f>
        <v>0</v>
      </c>
      <c r="E6421" s="304">
        <f>INDEX(Method_calculation!$J$194:$L$217,Output_interface!I6421,Output_interface!H6421)</f>
        <v>0</v>
      </c>
      <c r="G6421" s="1">
        <f>VLOOKUP(A6421+1/48,Interface!$B$118:$D$483,3)</f>
        <v>4</v>
      </c>
      <c r="H6421" s="1">
        <f t="shared" si="564"/>
        <v>1</v>
      </c>
      <c r="I6421" s="1">
        <f t="shared" si="563"/>
        <v>2</v>
      </c>
    </row>
    <row r="6422" spans="1:9" x14ac:dyDescent="0.35">
      <c r="A6422" s="321">
        <f t="shared" si="566"/>
        <v>42271.083333317845</v>
      </c>
      <c r="B6422" s="303"/>
      <c r="C6422" s="303">
        <v>6387</v>
      </c>
      <c r="D6422" s="304">
        <f>INDEX(Method_calculation!$J$161:$L$184,Output_interface!I6422,Output_interface!H6422)</f>
        <v>0</v>
      </c>
      <c r="E6422" s="304">
        <f>INDEX(Method_calculation!$J$194:$L$217,Output_interface!I6422,Output_interface!H6422)</f>
        <v>0</v>
      </c>
      <c r="G6422" s="1">
        <f>VLOOKUP(A6422+1/48,Interface!$B$118:$D$483,3)</f>
        <v>4</v>
      </c>
      <c r="H6422" s="1">
        <f t="shared" si="564"/>
        <v>1</v>
      </c>
      <c r="I6422" s="1">
        <f t="shared" si="563"/>
        <v>3</v>
      </c>
    </row>
    <row r="6423" spans="1:9" x14ac:dyDescent="0.35">
      <c r="A6423" s="321">
        <f t="shared" si="566"/>
        <v>42271.124999984509</v>
      </c>
      <c r="B6423" s="303"/>
      <c r="C6423" s="303">
        <v>6388</v>
      </c>
      <c r="D6423" s="304">
        <f>INDEX(Method_calculation!$J$161:$L$184,Output_interface!I6423,Output_interface!H6423)</f>
        <v>0</v>
      </c>
      <c r="E6423" s="304">
        <f>INDEX(Method_calculation!$J$194:$L$217,Output_interface!I6423,Output_interface!H6423)</f>
        <v>0</v>
      </c>
      <c r="G6423" s="1">
        <f>VLOOKUP(A6423+1/48,Interface!$B$118:$D$483,3)</f>
        <v>4</v>
      </c>
      <c r="H6423" s="1">
        <f t="shared" si="564"/>
        <v>1</v>
      </c>
      <c r="I6423" s="1">
        <f t="shared" si="563"/>
        <v>4</v>
      </c>
    </row>
    <row r="6424" spans="1:9" x14ac:dyDescent="0.35">
      <c r="A6424" s="321">
        <f t="shared" si="566"/>
        <v>42271.166666651174</v>
      </c>
      <c r="B6424" s="303"/>
      <c r="C6424" s="303">
        <v>6389</v>
      </c>
      <c r="D6424" s="304">
        <f>INDEX(Method_calculation!$J$161:$L$184,Output_interface!I6424,Output_interface!H6424)</f>
        <v>0</v>
      </c>
      <c r="E6424" s="304">
        <f>INDEX(Method_calculation!$J$194:$L$217,Output_interface!I6424,Output_interface!H6424)</f>
        <v>0</v>
      </c>
      <c r="G6424" s="1">
        <f>VLOOKUP(A6424+1/48,Interface!$B$118:$D$483,3)</f>
        <v>4</v>
      </c>
      <c r="H6424" s="1">
        <f t="shared" si="564"/>
        <v>1</v>
      </c>
      <c r="I6424" s="1">
        <f t="shared" si="563"/>
        <v>5</v>
      </c>
    </row>
    <row r="6425" spans="1:9" x14ac:dyDescent="0.35">
      <c r="A6425" s="321">
        <f t="shared" si="566"/>
        <v>42271.208333317838</v>
      </c>
      <c r="B6425" s="303"/>
      <c r="C6425" s="303">
        <v>6390</v>
      </c>
      <c r="D6425" s="304">
        <f>INDEX(Method_calculation!$J$161:$L$184,Output_interface!I6425,Output_interface!H6425)</f>
        <v>0</v>
      </c>
      <c r="E6425" s="304">
        <f>INDEX(Method_calculation!$J$194:$L$217,Output_interface!I6425,Output_interface!H6425)</f>
        <v>0</v>
      </c>
      <c r="G6425" s="1">
        <f>VLOOKUP(A6425+1/48,Interface!$B$118:$D$483,3)</f>
        <v>4</v>
      </c>
      <c r="H6425" s="1">
        <f t="shared" si="564"/>
        <v>1</v>
      </c>
      <c r="I6425" s="1">
        <f t="shared" si="563"/>
        <v>6</v>
      </c>
    </row>
    <row r="6426" spans="1:9" x14ac:dyDescent="0.35">
      <c r="A6426" s="321">
        <f t="shared" si="566"/>
        <v>42271.249999984502</v>
      </c>
      <c r="B6426" s="303"/>
      <c r="C6426" s="303">
        <v>6391</v>
      </c>
      <c r="D6426" s="304">
        <f>INDEX(Method_calculation!$J$161:$L$184,Output_interface!I6426,Output_interface!H6426)</f>
        <v>0</v>
      </c>
      <c r="E6426" s="304">
        <f>INDEX(Method_calculation!$J$194:$L$217,Output_interface!I6426,Output_interface!H6426)</f>
        <v>0</v>
      </c>
      <c r="G6426" s="1">
        <f>VLOOKUP(A6426+1/48,Interface!$B$118:$D$483,3)</f>
        <v>4</v>
      </c>
      <c r="H6426" s="1">
        <f t="shared" si="564"/>
        <v>1</v>
      </c>
      <c r="I6426" s="1">
        <f t="shared" si="563"/>
        <v>7</v>
      </c>
    </row>
    <row r="6427" spans="1:9" x14ac:dyDescent="0.35">
      <c r="A6427" s="321">
        <f t="shared" si="566"/>
        <v>42271.291666651166</v>
      </c>
      <c r="B6427" s="303"/>
      <c r="C6427" s="303">
        <v>6392</v>
      </c>
      <c r="D6427" s="304">
        <f>INDEX(Method_calculation!$J$161:$L$184,Output_interface!I6427,Output_interface!H6427)</f>
        <v>0</v>
      </c>
      <c r="E6427" s="304">
        <f>INDEX(Method_calculation!$J$194:$L$217,Output_interface!I6427,Output_interface!H6427)</f>
        <v>0</v>
      </c>
      <c r="G6427" s="1">
        <f>VLOOKUP(A6427+1/48,Interface!$B$118:$D$483,3)</f>
        <v>4</v>
      </c>
      <c r="H6427" s="1">
        <f t="shared" si="564"/>
        <v>1</v>
      </c>
      <c r="I6427" s="1">
        <f t="shared" si="563"/>
        <v>8</v>
      </c>
    </row>
    <row r="6428" spans="1:9" x14ac:dyDescent="0.35">
      <c r="A6428" s="321">
        <f t="shared" si="566"/>
        <v>42271.333333317831</v>
      </c>
      <c r="B6428" s="303"/>
      <c r="C6428" s="303">
        <v>6393</v>
      </c>
      <c r="D6428" s="304">
        <f>INDEX(Method_calculation!$J$161:$L$184,Output_interface!I6428,Output_interface!H6428)</f>
        <v>0</v>
      </c>
      <c r="E6428" s="304">
        <f>INDEX(Method_calculation!$J$194:$L$217,Output_interface!I6428,Output_interface!H6428)</f>
        <v>0</v>
      </c>
      <c r="G6428" s="1">
        <f>VLOOKUP(A6428+1/48,Interface!$B$118:$D$483,3)</f>
        <v>4</v>
      </c>
      <c r="H6428" s="1">
        <f t="shared" si="564"/>
        <v>1</v>
      </c>
      <c r="I6428" s="1">
        <f t="shared" si="563"/>
        <v>9</v>
      </c>
    </row>
    <row r="6429" spans="1:9" x14ac:dyDescent="0.35">
      <c r="A6429" s="321">
        <f t="shared" si="566"/>
        <v>42271.374999984495</v>
      </c>
      <c r="B6429" s="303"/>
      <c r="C6429" s="303">
        <v>6394</v>
      </c>
      <c r="D6429" s="304">
        <f>INDEX(Method_calculation!$J$161:$L$184,Output_interface!I6429,Output_interface!H6429)</f>
        <v>0</v>
      </c>
      <c r="E6429" s="304">
        <f>INDEX(Method_calculation!$J$194:$L$217,Output_interface!I6429,Output_interface!H6429)</f>
        <v>0</v>
      </c>
      <c r="G6429" s="1">
        <f>VLOOKUP(A6429+1/48,Interface!$B$118:$D$483,3)</f>
        <v>4</v>
      </c>
      <c r="H6429" s="1">
        <f t="shared" si="564"/>
        <v>1</v>
      </c>
      <c r="I6429" s="1">
        <f t="shared" si="563"/>
        <v>10</v>
      </c>
    </row>
    <row r="6430" spans="1:9" x14ac:dyDescent="0.35">
      <c r="A6430" s="321">
        <f t="shared" si="566"/>
        <v>42271.416666651159</v>
      </c>
      <c r="B6430" s="303"/>
      <c r="C6430" s="303">
        <v>6395</v>
      </c>
      <c r="D6430" s="304">
        <f>INDEX(Method_calculation!$J$161:$L$184,Output_interface!I6430,Output_interface!H6430)</f>
        <v>0</v>
      </c>
      <c r="E6430" s="304">
        <f>INDEX(Method_calculation!$J$194:$L$217,Output_interface!I6430,Output_interface!H6430)</f>
        <v>0</v>
      </c>
      <c r="G6430" s="1">
        <f>VLOOKUP(A6430+1/48,Interface!$B$118:$D$483,3)</f>
        <v>4</v>
      </c>
      <c r="H6430" s="1">
        <f t="shared" si="564"/>
        <v>1</v>
      </c>
      <c r="I6430" s="1">
        <f t="shared" si="563"/>
        <v>11</v>
      </c>
    </row>
    <row r="6431" spans="1:9" x14ac:dyDescent="0.35">
      <c r="A6431" s="321">
        <f t="shared" si="566"/>
        <v>42271.458333317823</v>
      </c>
      <c r="B6431" s="303"/>
      <c r="C6431" s="303">
        <v>6396</v>
      </c>
      <c r="D6431" s="304">
        <f>INDEX(Method_calculation!$J$161:$L$184,Output_interface!I6431,Output_interface!H6431)</f>
        <v>0</v>
      </c>
      <c r="E6431" s="304">
        <f>INDEX(Method_calculation!$J$194:$L$217,Output_interface!I6431,Output_interface!H6431)</f>
        <v>0</v>
      </c>
      <c r="G6431" s="1">
        <f>VLOOKUP(A6431+1/48,Interface!$B$118:$D$483,3)</f>
        <v>4</v>
      </c>
      <c r="H6431" s="1">
        <f t="shared" si="564"/>
        <v>1</v>
      </c>
      <c r="I6431" s="1">
        <f t="shared" si="563"/>
        <v>12</v>
      </c>
    </row>
    <row r="6432" spans="1:9" x14ac:dyDescent="0.35">
      <c r="A6432" s="321">
        <f t="shared" si="566"/>
        <v>42271.499999984488</v>
      </c>
      <c r="B6432" s="303"/>
      <c r="C6432" s="303">
        <v>6397</v>
      </c>
      <c r="D6432" s="304">
        <f>INDEX(Method_calculation!$J$161:$L$184,Output_interface!I6432,Output_interface!H6432)</f>
        <v>0</v>
      </c>
      <c r="E6432" s="304">
        <f>INDEX(Method_calculation!$J$194:$L$217,Output_interface!I6432,Output_interface!H6432)</f>
        <v>0</v>
      </c>
      <c r="G6432" s="1">
        <f>VLOOKUP(A6432+1/48,Interface!$B$118:$D$483,3)</f>
        <v>4</v>
      </c>
      <c r="H6432" s="1">
        <f t="shared" si="564"/>
        <v>1</v>
      </c>
      <c r="I6432" s="1">
        <f t="shared" si="563"/>
        <v>13</v>
      </c>
    </row>
    <row r="6433" spans="1:9" x14ac:dyDescent="0.35">
      <c r="A6433" s="321">
        <f t="shared" si="566"/>
        <v>42271.541666651152</v>
      </c>
      <c r="B6433" s="303"/>
      <c r="C6433" s="303">
        <v>6398</v>
      </c>
      <c r="D6433" s="304">
        <f>INDEX(Method_calculation!$J$161:$L$184,Output_interface!I6433,Output_interface!H6433)</f>
        <v>0</v>
      </c>
      <c r="E6433" s="304">
        <f>INDEX(Method_calculation!$J$194:$L$217,Output_interface!I6433,Output_interface!H6433)</f>
        <v>0</v>
      </c>
      <c r="G6433" s="1">
        <f>VLOOKUP(A6433+1/48,Interface!$B$118:$D$483,3)</f>
        <v>4</v>
      </c>
      <c r="H6433" s="1">
        <f t="shared" si="564"/>
        <v>1</v>
      </c>
      <c r="I6433" s="1">
        <f t="shared" si="563"/>
        <v>14</v>
      </c>
    </row>
    <row r="6434" spans="1:9" x14ac:dyDescent="0.35">
      <c r="A6434" s="321">
        <f t="shared" si="566"/>
        <v>42271.583333317816</v>
      </c>
      <c r="B6434" s="303"/>
      <c r="C6434" s="303">
        <v>6399</v>
      </c>
      <c r="D6434" s="304">
        <f>INDEX(Method_calculation!$J$161:$L$184,Output_interface!I6434,Output_interface!H6434)</f>
        <v>0</v>
      </c>
      <c r="E6434" s="304">
        <f>INDEX(Method_calculation!$J$194:$L$217,Output_interface!I6434,Output_interface!H6434)</f>
        <v>0</v>
      </c>
      <c r="G6434" s="1">
        <f>VLOOKUP(A6434+1/48,Interface!$B$118:$D$483,3)</f>
        <v>4</v>
      </c>
      <c r="H6434" s="1">
        <f t="shared" si="564"/>
        <v>1</v>
      </c>
      <c r="I6434" s="1">
        <f t="shared" si="563"/>
        <v>15</v>
      </c>
    </row>
    <row r="6435" spans="1:9" x14ac:dyDescent="0.35">
      <c r="A6435" s="321">
        <f t="shared" si="566"/>
        <v>42271.62499998448</v>
      </c>
      <c r="B6435" s="303"/>
      <c r="C6435" s="303">
        <v>6400</v>
      </c>
      <c r="D6435" s="304">
        <f>INDEX(Method_calculation!$J$161:$L$184,Output_interface!I6435,Output_interface!H6435)</f>
        <v>0</v>
      </c>
      <c r="E6435" s="304">
        <f>INDEX(Method_calculation!$J$194:$L$217,Output_interface!I6435,Output_interface!H6435)</f>
        <v>0</v>
      </c>
      <c r="G6435" s="1">
        <f>VLOOKUP(A6435+1/48,Interface!$B$118:$D$483,3)</f>
        <v>4</v>
      </c>
      <c r="H6435" s="1">
        <f t="shared" si="564"/>
        <v>1</v>
      </c>
      <c r="I6435" s="1">
        <f t="shared" si="563"/>
        <v>16</v>
      </c>
    </row>
    <row r="6436" spans="1:9" x14ac:dyDescent="0.35">
      <c r="A6436" s="321">
        <f t="shared" si="566"/>
        <v>42271.666666651145</v>
      </c>
      <c r="B6436" s="303"/>
      <c r="C6436" s="303">
        <v>6401</v>
      </c>
      <c r="D6436" s="304">
        <f>INDEX(Method_calculation!$J$161:$L$184,Output_interface!I6436,Output_interface!H6436)</f>
        <v>0</v>
      </c>
      <c r="E6436" s="304">
        <f>INDEX(Method_calculation!$J$194:$L$217,Output_interface!I6436,Output_interface!H6436)</f>
        <v>0</v>
      </c>
      <c r="G6436" s="1">
        <f>VLOOKUP(A6436+1/48,Interface!$B$118:$D$483,3)</f>
        <v>4</v>
      </c>
      <c r="H6436" s="1">
        <f t="shared" si="564"/>
        <v>1</v>
      </c>
      <c r="I6436" s="1">
        <f t="shared" ref="I6436:I6499" si="568">MOD(C6436-1,24)+1</f>
        <v>17</v>
      </c>
    </row>
    <row r="6437" spans="1:9" x14ac:dyDescent="0.35">
      <c r="A6437" s="321">
        <f t="shared" si="566"/>
        <v>42271.708333317809</v>
      </c>
      <c r="B6437" s="303"/>
      <c r="C6437" s="303">
        <v>6402</v>
      </c>
      <c r="D6437" s="304">
        <f>INDEX(Method_calculation!$J$161:$L$184,Output_interface!I6437,Output_interface!H6437)</f>
        <v>0</v>
      </c>
      <c r="E6437" s="304">
        <f>INDEX(Method_calculation!$J$194:$L$217,Output_interface!I6437,Output_interface!H6437)</f>
        <v>0</v>
      </c>
      <c r="G6437" s="1">
        <f>VLOOKUP(A6437+1/48,Interface!$B$118:$D$483,3)</f>
        <v>4</v>
      </c>
      <c r="H6437" s="1">
        <f t="shared" ref="H6437:H6500" si="569">IF(G6437=7,3,IF(G6437=6,2,1))</f>
        <v>1</v>
      </c>
      <c r="I6437" s="1">
        <f t="shared" si="568"/>
        <v>18</v>
      </c>
    </row>
    <row r="6438" spans="1:9" x14ac:dyDescent="0.35">
      <c r="A6438" s="321">
        <f t="shared" si="566"/>
        <v>42271.749999984473</v>
      </c>
      <c r="B6438" s="303"/>
      <c r="C6438" s="303">
        <v>6403</v>
      </c>
      <c r="D6438" s="304">
        <f>INDEX(Method_calculation!$J$161:$L$184,Output_interface!I6438,Output_interface!H6438)</f>
        <v>0</v>
      </c>
      <c r="E6438" s="304">
        <f>INDEX(Method_calculation!$J$194:$L$217,Output_interface!I6438,Output_interface!H6438)</f>
        <v>0</v>
      </c>
      <c r="G6438" s="1">
        <f>VLOOKUP(A6438+1/48,Interface!$B$118:$D$483,3)</f>
        <v>4</v>
      </c>
      <c r="H6438" s="1">
        <f t="shared" si="569"/>
        <v>1</v>
      </c>
      <c r="I6438" s="1">
        <f t="shared" si="568"/>
        <v>19</v>
      </c>
    </row>
    <row r="6439" spans="1:9" x14ac:dyDescent="0.35">
      <c r="A6439" s="321">
        <f t="shared" si="566"/>
        <v>42271.791666651137</v>
      </c>
      <c r="B6439" s="303"/>
      <c r="C6439" s="303">
        <v>6404</v>
      </c>
      <c r="D6439" s="304">
        <f>INDEX(Method_calculation!$J$161:$L$184,Output_interface!I6439,Output_interface!H6439)</f>
        <v>0</v>
      </c>
      <c r="E6439" s="304">
        <f>INDEX(Method_calculation!$J$194:$L$217,Output_interface!I6439,Output_interface!H6439)</f>
        <v>0</v>
      </c>
      <c r="G6439" s="1">
        <f>VLOOKUP(A6439+1/48,Interface!$B$118:$D$483,3)</f>
        <v>4</v>
      </c>
      <c r="H6439" s="1">
        <f t="shared" si="569"/>
        <v>1</v>
      </c>
      <c r="I6439" s="1">
        <f t="shared" si="568"/>
        <v>20</v>
      </c>
    </row>
    <row r="6440" spans="1:9" x14ac:dyDescent="0.35">
      <c r="A6440" s="321">
        <f t="shared" si="566"/>
        <v>42271.833333317802</v>
      </c>
      <c r="B6440" s="303"/>
      <c r="C6440" s="303">
        <v>6405</v>
      </c>
      <c r="D6440" s="304">
        <f>INDEX(Method_calculation!$J$161:$L$184,Output_interface!I6440,Output_interface!H6440)</f>
        <v>0</v>
      </c>
      <c r="E6440" s="304">
        <f>INDEX(Method_calculation!$J$194:$L$217,Output_interface!I6440,Output_interface!H6440)</f>
        <v>0</v>
      </c>
      <c r="G6440" s="1">
        <f>VLOOKUP(A6440+1/48,Interface!$B$118:$D$483,3)</f>
        <v>4</v>
      </c>
      <c r="H6440" s="1">
        <f t="shared" si="569"/>
        <v>1</v>
      </c>
      <c r="I6440" s="1">
        <f t="shared" si="568"/>
        <v>21</v>
      </c>
    </row>
    <row r="6441" spans="1:9" x14ac:dyDescent="0.35">
      <c r="A6441" s="321">
        <f t="shared" si="566"/>
        <v>42271.874999984466</v>
      </c>
      <c r="B6441" s="303"/>
      <c r="C6441" s="303">
        <v>6406</v>
      </c>
      <c r="D6441" s="304">
        <f>INDEX(Method_calculation!$J$161:$L$184,Output_interface!I6441,Output_interface!H6441)</f>
        <v>0</v>
      </c>
      <c r="E6441" s="304">
        <f>INDEX(Method_calculation!$J$194:$L$217,Output_interface!I6441,Output_interface!H6441)</f>
        <v>0</v>
      </c>
      <c r="G6441" s="1">
        <f>VLOOKUP(A6441+1/48,Interface!$B$118:$D$483,3)</f>
        <v>4</v>
      </c>
      <c r="H6441" s="1">
        <f t="shared" si="569"/>
        <v>1</v>
      </c>
      <c r="I6441" s="1">
        <f t="shared" si="568"/>
        <v>22</v>
      </c>
    </row>
    <row r="6442" spans="1:9" x14ac:dyDescent="0.35">
      <c r="A6442" s="321">
        <f t="shared" si="566"/>
        <v>42271.91666665113</v>
      </c>
      <c r="B6442" s="303"/>
      <c r="C6442" s="303">
        <v>6407</v>
      </c>
      <c r="D6442" s="304">
        <f>INDEX(Method_calculation!$J$161:$L$184,Output_interface!I6442,Output_interface!H6442)</f>
        <v>0</v>
      </c>
      <c r="E6442" s="304">
        <f>INDEX(Method_calculation!$J$194:$L$217,Output_interface!I6442,Output_interface!H6442)</f>
        <v>0</v>
      </c>
      <c r="G6442" s="1">
        <f>VLOOKUP(A6442+1/48,Interface!$B$118:$D$483,3)</f>
        <v>4</v>
      </c>
      <c r="H6442" s="1">
        <f t="shared" si="569"/>
        <v>1</v>
      </c>
      <c r="I6442" s="1">
        <f t="shared" si="568"/>
        <v>23</v>
      </c>
    </row>
    <row r="6443" spans="1:9" x14ac:dyDescent="0.35">
      <c r="A6443" s="322">
        <f t="shared" si="566"/>
        <v>42271.958333317794</v>
      </c>
      <c r="B6443" s="306"/>
      <c r="C6443" s="306">
        <v>6408</v>
      </c>
      <c r="D6443" s="307">
        <f>INDEX(Method_calculation!$J$161:$L$184,Output_interface!I6443,Output_interface!H6443)</f>
        <v>0</v>
      </c>
      <c r="E6443" s="307">
        <f>INDEX(Method_calculation!$J$194:$L$217,Output_interface!I6443,Output_interface!H6443)</f>
        <v>0</v>
      </c>
      <c r="G6443" s="1">
        <f>VLOOKUP(A6443+1/48,Interface!$B$118:$D$483,3)</f>
        <v>4</v>
      </c>
      <c r="H6443" s="1">
        <f t="shared" si="569"/>
        <v>1</v>
      </c>
      <c r="I6443" s="1">
        <f t="shared" si="568"/>
        <v>24</v>
      </c>
    </row>
    <row r="6444" spans="1:9" x14ac:dyDescent="0.35">
      <c r="A6444" s="299">
        <f t="shared" si="566"/>
        <v>42271.999999984459</v>
      </c>
      <c r="B6444" s="300" t="str">
        <f t="shared" ref="B6444" si="570">INDEX($H$27:$H$29,H6444)</f>
        <v>Workday</v>
      </c>
      <c r="C6444" s="300">
        <v>6409</v>
      </c>
      <c r="D6444" s="301">
        <f>INDEX(Method_calculation!$J$161:$L$184,Output_interface!I6444,Output_interface!H6444)</f>
        <v>0</v>
      </c>
      <c r="E6444" s="301">
        <f>INDEX(Method_calculation!$J$194:$L$217,Output_interface!I6444,Output_interface!H6444)</f>
        <v>0</v>
      </c>
      <c r="G6444" s="1">
        <f>VLOOKUP(A6444+1/48,Interface!$B$118:$D$483,3)</f>
        <v>5</v>
      </c>
      <c r="H6444" s="1">
        <f t="shared" si="569"/>
        <v>1</v>
      </c>
      <c r="I6444" s="1">
        <f t="shared" si="568"/>
        <v>1</v>
      </c>
    </row>
    <row r="6445" spans="1:9" x14ac:dyDescent="0.35">
      <c r="A6445" s="321">
        <f t="shared" si="566"/>
        <v>42272.041666651123</v>
      </c>
      <c r="B6445" s="303"/>
      <c r="C6445" s="303">
        <v>6410</v>
      </c>
      <c r="D6445" s="304">
        <f>INDEX(Method_calculation!$J$161:$L$184,Output_interface!I6445,Output_interface!H6445)</f>
        <v>0</v>
      </c>
      <c r="E6445" s="304">
        <f>INDEX(Method_calculation!$J$194:$L$217,Output_interface!I6445,Output_interface!H6445)</f>
        <v>0</v>
      </c>
      <c r="G6445" s="1">
        <f>VLOOKUP(A6445+1/48,Interface!$B$118:$D$483,3)</f>
        <v>5</v>
      </c>
      <c r="H6445" s="1">
        <f t="shared" si="569"/>
        <v>1</v>
      </c>
      <c r="I6445" s="1">
        <f t="shared" si="568"/>
        <v>2</v>
      </c>
    </row>
    <row r="6446" spans="1:9" x14ac:dyDescent="0.35">
      <c r="A6446" s="321">
        <f t="shared" si="566"/>
        <v>42272.083333317787</v>
      </c>
      <c r="B6446" s="303"/>
      <c r="C6446" s="303">
        <v>6411</v>
      </c>
      <c r="D6446" s="304">
        <f>INDEX(Method_calculation!$J$161:$L$184,Output_interface!I6446,Output_interface!H6446)</f>
        <v>0</v>
      </c>
      <c r="E6446" s="304">
        <f>INDEX(Method_calculation!$J$194:$L$217,Output_interface!I6446,Output_interface!H6446)</f>
        <v>0</v>
      </c>
      <c r="G6446" s="1">
        <f>VLOOKUP(A6446+1/48,Interface!$B$118:$D$483,3)</f>
        <v>5</v>
      </c>
      <c r="H6446" s="1">
        <f t="shared" si="569"/>
        <v>1</v>
      </c>
      <c r="I6446" s="1">
        <f t="shared" si="568"/>
        <v>3</v>
      </c>
    </row>
    <row r="6447" spans="1:9" x14ac:dyDescent="0.35">
      <c r="A6447" s="321">
        <f t="shared" si="566"/>
        <v>42272.124999984451</v>
      </c>
      <c r="B6447" s="303"/>
      <c r="C6447" s="303">
        <v>6412</v>
      </c>
      <c r="D6447" s="304">
        <f>INDEX(Method_calculation!$J$161:$L$184,Output_interface!I6447,Output_interface!H6447)</f>
        <v>0</v>
      </c>
      <c r="E6447" s="304">
        <f>INDEX(Method_calculation!$J$194:$L$217,Output_interface!I6447,Output_interface!H6447)</f>
        <v>0</v>
      </c>
      <c r="G6447" s="1">
        <f>VLOOKUP(A6447+1/48,Interface!$B$118:$D$483,3)</f>
        <v>5</v>
      </c>
      <c r="H6447" s="1">
        <f t="shared" si="569"/>
        <v>1</v>
      </c>
      <c r="I6447" s="1">
        <f t="shared" si="568"/>
        <v>4</v>
      </c>
    </row>
    <row r="6448" spans="1:9" x14ac:dyDescent="0.35">
      <c r="A6448" s="321">
        <f t="shared" si="566"/>
        <v>42272.166666651116</v>
      </c>
      <c r="B6448" s="303"/>
      <c r="C6448" s="303">
        <v>6413</v>
      </c>
      <c r="D6448" s="304">
        <f>INDEX(Method_calculation!$J$161:$L$184,Output_interface!I6448,Output_interface!H6448)</f>
        <v>0</v>
      </c>
      <c r="E6448" s="304">
        <f>INDEX(Method_calculation!$J$194:$L$217,Output_interface!I6448,Output_interface!H6448)</f>
        <v>0</v>
      </c>
      <c r="G6448" s="1">
        <f>VLOOKUP(A6448+1/48,Interface!$B$118:$D$483,3)</f>
        <v>5</v>
      </c>
      <c r="H6448" s="1">
        <f t="shared" si="569"/>
        <v>1</v>
      </c>
      <c r="I6448" s="1">
        <f t="shared" si="568"/>
        <v>5</v>
      </c>
    </row>
    <row r="6449" spans="1:9" x14ac:dyDescent="0.35">
      <c r="A6449" s="321">
        <f t="shared" si="566"/>
        <v>42272.20833331778</v>
      </c>
      <c r="B6449" s="303"/>
      <c r="C6449" s="303">
        <v>6414</v>
      </c>
      <c r="D6449" s="304">
        <f>INDEX(Method_calculation!$J$161:$L$184,Output_interface!I6449,Output_interface!H6449)</f>
        <v>0</v>
      </c>
      <c r="E6449" s="304">
        <f>INDEX(Method_calculation!$J$194:$L$217,Output_interface!I6449,Output_interface!H6449)</f>
        <v>0</v>
      </c>
      <c r="G6449" s="1">
        <f>VLOOKUP(A6449+1/48,Interface!$B$118:$D$483,3)</f>
        <v>5</v>
      </c>
      <c r="H6449" s="1">
        <f t="shared" si="569"/>
        <v>1</v>
      </c>
      <c r="I6449" s="1">
        <f t="shared" si="568"/>
        <v>6</v>
      </c>
    </row>
    <row r="6450" spans="1:9" x14ac:dyDescent="0.35">
      <c r="A6450" s="321">
        <f t="shared" si="566"/>
        <v>42272.249999984444</v>
      </c>
      <c r="B6450" s="303"/>
      <c r="C6450" s="303">
        <v>6415</v>
      </c>
      <c r="D6450" s="304">
        <f>INDEX(Method_calculation!$J$161:$L$184,Output_interface!I6450,Output_interface!H6450)</f>
        <v>0</v>
      </c>
      <c r="E6450" s="304">
        <f>INDEX(Method_calculation!$J$194:$L$217,Output_interface!I6450,Output_interface!H6450)</f>
        <v>0</v>
      </c>
      <c r="G6450" s="1">
        <f>VLOOKUP(A6450+1/48,Interface!$B$118:$D$483,3)</f>
        <v>5</v>
      </c>
      <c r="H6450" s="1">
        <f t="shared" si="569"/>
        <v>1</v>
      </c>
      <c r="I6450" s="1">
        <f t="shared" si="568"/>
        <v>7</v>
      </c>
    </row>
    <row r="6451" spans="1:9" x14ac:dyDescent="0.35">
      <c r="A6451" s="321">
        <f t="shared" si="566"/>
        <v>42272.291666651108</v>
      </c>
      <c r="B6451" s="303"/>
      <c r="C6451" s="303">
        <v>6416</v>
      </c>
      <c r="D6451" s="304">
        <f>INDEX(Method_calculation!$J$161:$L$184,Output_interface!I6451,Output_interface!H6451)</f>
        <v>0</v>
      </c>
      <c r="E6451" s="304">
        <f>INDEX(Method_calculation!$J$194:$L$217,Output_interface!I6451,Output_interface!H6451)</f>
        <v>0</v>
      </c>
      <c r="G6451" s="1">
        <f>VLOOKUP(A6451+1/48,Interface!$B$118:$D$483,3)</f>
        <v>5</v>
      </c>
      <c r="H6451" s="1">
        <f t="shared" si="569"/>
        <v>1</v>
      </c>
      <c r="I6451" s="1">
        <f t="shared" si="568"/>
        <v>8</v>
      </c>
    </row>
    <row r="6452" spans="1:9" x14ac:dyDescent="0.35">
      <c r="A6452" s="321">
        <f t="shared" si="566"/>
        <v>42272.333333317772</v>
      </c>
      <c r="B6452" s="303"/>
      <c r="C6452" s="303">
        <v>6417</v>
      </c>
      <c r="D6452" s="304">
        <f>INDEX(Method_calculation!$J$161:$L$184,Output_interface!I6452,Output_interface!H6452)</f>
        <v>0</v>
      </c>
      <c r="E6452" s="304">
        <f>INDEX(Method_calculation!$J$194:$L$217,Output_interface!I6452,Output_interface!H6452)</f>
        <v>0</v>
      </c>
      <c r="G6452" s="1">
        <f>VLOOKUP(A6452+1/48,Interface!$B$118:$D$483,3)</f>
        <v>5</v>
      </c>
      <c r="H6452" s="1">
        <f t="shared" si="569"/>
        <v>1</v>
      </c>
      <c r="I6452" s="1">
        <f t="shared" si="568"/>
        <v>9</v>
      </c>
    </row>
    <row r="6453" spans="1:9" x14ac:dyDescent="0.35">
      <c r="A6453" s="321">
        <f t="shared" si="566"/>
        <v>42272.374999984437</v>
      </c>
      <c r="B6453" s="303"/>
      <c r="C6453" s="303">
        <v>6418</v>
      </c>
      <c r="D6453" s="304">
        <f>INDEX(Method_calculation!$J$161:$L$184,Output_interface!I6453,Output_interface!H6453)</f>
        <v>0</v>
      </c>
      <c r="E6453" s="304">
        <f>INDEX(Method_calculation!$J$194:$L$217,Output_interface!I6453,Output_interface!H6453)</f>
        <v>0</v>
      </c>
      <c r="G6453" s="1">
        <f>VLOOKUP(A6453+1/48,Interface!$B$118:$D$483,3)</f>
        <v>5</v>
      </c>
      <c r="H6453" s="1">
        <f t="shared" si="569"/>
        <v>1</v>
      </c>
      <c r="I6453" s="1">
        <f t="shared" si="568"/>
        <v>10</v>
      </c>
    </row>
    <row r="6454" spans="1:9" x14ac:dyDescent="0.35">
      <c r="A6454" s="321">
        <f t="shared" si="566"/>
        <v>42272.416666651101</v>
      </c>
      <c r="B6454" s="303"/>
      <c r="C6454" s="303">
        <v>6419</v>
      </c>
      <c r="D6454" s="304">
        <f>INDEX(Method_calculation!$J$161:$L$184,Output_interface!I6454,Output_interface!H6454)</f>
        <v>0</v>
      </c>
      <c r="E6454" s="304">
        <f>INDEX(Method_calculation!$J$194:$L$217,Output_interface!I6454,Output_interface!H6454)</f>
        <v>0</v>
      </c>
      <c r="G6454" s="1">
        <f>VLOOKUP(A6454+1/48,Interface!$B$118:$D$483,3)</f>
        <v>5</v>
      </c>
      <c r="H6454" s="1">
        <f t="shared" si="569"/>
        <v>1</v>
      </c>
      <c r="I6454" s="1">
        <f t="shared" si="568"/>
        <v>11</v>
      </c>
    </row>
    <row r="6455" spans="1:9" x14ac:dyDescent="0.35">
      <c r="A6455" s="321">
        <f t="shared" si="566"/>
        <v>42272.458333317765</v>
      </c>
      <c r="B6455" s="303"/>
      <c r="C6455" s="303">
        <v>6420</v>
      </c>
      <c r="D6455" s="304">
        <f>INDEX(Method_calculation!$J$161:$L$184,Output_interface!I6455,Output_interface!H6455)</f>
        <v>0</v>
      </c>
      <c r="E6455" s="304">
        <f>INDEX(Method_calculation!$J$194:$L$217,Output_interface!I6455,Output_interface!H6455)</f>
        <v>0</v>
      </c>
      <c r="G6455" s="1">
        <f>VLOOKUP(A6455+1/48,Interface!$B$118:$D$483,3)</f>
        <v>5</v>
      </c>
      <c r="H6455" s="1">
        <f t="shared" si="569"/>
        <v>1</v>
      </c>
      <c r="I6455" s="1">
        <f t="shared" si="568"/>
        <v>12</v>
      </c>
    </row>
    <row r="6456" spans="1:9" x14ac:dyDescent="0.35">
      <c r="A6456" s="321">
        <f t="shared" si="566"/>
        <v>42272.499999984429</v>
      </c>
      <c r="B6456" s="303"/>
      <c r="C6456" s="303">
        <v>6421</v>
      </c>
      <c r="D6456" s="304">
        <f>INDEX(Method_calculation!$J$161:$L$184,Output_interface!I6456,Output_interface!H6456)</f>
        <v>0</v>
      </c>
      <c r="E6456" s="304">
        <f>INDEX(Method_calculation!$J$194:$L$217,Output_interface!I6456,Output_interface!H6456)</f>
        <v>0</v>
      </c>
      <c r="G6456" s="1">
        <f>VLOOKUP(A6456+1/48,Interface!$B$118:$D$483,3)</f>
        <v>5</v>
      </c>
      <c r="H6456" s="1">
        <f t="shared" si="569"/>
        <v>1</v>
      </c>
      <c r="I6456" s="1">
        <f t="shared" si="568"/>
        <v>13</v>
      </c>
    </row>
    <row r="6457" spans="1:9" x14ac:dyDescent="0.35">
      <c r="A6457" s="321">
        <f t="shared" si="566"/>
        <v>42272.541666651094</v>
      </c>
      <c r="B6457" s="303"/>
      <c r="C6457" s="303">
        <v>6422</v>
      </c>
      <c r="D6457" s="304">
        <f>INDEX(Method_calculation!$J$161:$L$184,Output_interface!I6457,Output_interface!H6457)</f>
        <v>0</v>
      </c>
      <c r="E6457" s="304">
        <f>INDEX(Method_calculation!$J$194:$L$217,Output_interface!I6457,Output_interface!H6457)</f>
        <v>0</v>
      </c>
      <c r="G6457" s="1">
        <f>VLOOKUP(A6457+1/48,Interface!$B$118:$D$483,3)</f>
        <v>5</v>
      </c>
      <c r="H6457" s="1">
        <f t="shared" si="569"/>
        <v>1</v>
      </c>
      <c r="I6457" s="1">
        <f t="shared" si="568"/>
        <v>14</v>
      </c>
    </row>
    <row r="6458" spans="1:9" x14ac:dyDescent="0.35">
      <c r="A6458" s="321">
        <f t="shared" si="566"/>
        <v>42272.583333317758</v>
      </c>
      <c r="B6458" s="303"/>
      <c r="C6458" s="303">
        <v>6423</v>
      </c>
      <c r="D6458" s="304">
        <f>INDEX(Method_calculation!$J$161:$L$184,Output_interface!I6458,Output_interface!H6458)</f>
        <v>0</v>
      </c>
      <c r="E6458" s="304">
        <f>INDEX(Method_calculation!$J$194:$L$217,Output_interface!I6458,Output_interface!H6458)</f>
        <v>0</v>
      </c>
      <c r="G6458" s="1">
        <f>VLOOKUP(A6458+1/48,Interface!$B$118:$D$483,3)</f>
        <v>5</v>
      </c>
      <c r="H6458" s="1">
        <f t="shared" si="569"/>
        <v>1</v>
      </c>
      <c r="I6458" s="1">
        <f t="shared" si="568"/>
        <v>15</v>
      </c>
    </row>
    <row r="6459" spans="1:9" x14ac:dyDescent="0.35">
      <c r="A6459" s="321">
        <f t="shared" si="566"/>
        <v>42272.624999984422</v>
      </c>
      <c r="B6459" s="303"/>
      <c r="C6459" s="303">
        <v>6424</v>
      </c>
      <c r="D6459" s="304">
        <f>INDEX(Method_calculation!$J$161:$L$184,Output_interface!I6459,Output_interface!H6459)</f>
        <v>0</v>
      </c>
      <c r="E6459" s="304">
        <f>INDEX(Method_calculation!$J$194:$L$217,Output_interface!I6459,Output_interface!H6459)</f>
        <v>0</v>
      </c>
      <c r="G6459" s="1">
        <f>VLOOKUP(A6459+1/48,Interface!$B$118:$D$483,3)</f>
        <v>5</v>
      </c>
      <c r="H6459" s="1">
        <f t="shared" si="569"/>
        <v>1</v>
      </c>
      <c r="I6459" s="1">
        <f t="shared" si="568"/>
        <v>16</v>
      </c>
    </row>
    <row r="6460" spans="1:9" x14ac:dyDescent="0.35">
      <c r="A6460" s="321">
        <f t="shared" si="566"/>
        <v>42272.666666651086</v>
      </c>
      <c r="B6460" s="303"/>
      <c r="C6460" s="303">
        <v>6425</v>
      </c>
      <c r="D6460" s="304">
        <f>INDEX(Method_calculation!$J$161:$L$184,Output_interface!I6460,Output_interface!H6460)</f>
        <v>0</v>
      </c>
      <c r="E6460" s="304">
        <f>INDEX(Method_calculation!$J$194:$L$217,Output_interface!I6460,Output_interface!H6460)</f>
        <v>0</v>
      </c>
      <c r="G6460" s="1">
        <f>VLOOKUP(A6460+1/48,Interface!$B$118:$D$483,3)</f>
        <v>5</v>
      </c>
      <c r="H6460" s="1">
        <f t="shared" si="569"/>
        <v>1</v>
      </c>
      <c r="I6460" s="1">
        <f t="shared" si="568"/>
        <v>17</v>
      </c>
    </row>
    <row r="6461" spans="1:9" x14ac:dyDescent="0.35">
      <c r="A6461" s="321">
        <f t="shared" si="566"/>
        <v>42272.708333317751</v>
      </c>
      <c r="B6461" s="303"/>
      <c r="C6461" s="303">
        <v>6426</v>
      </c>
      <c r="D6461" s="304">
        <f>INDEX(Method_calculation!$J$161:$L$184,Output_interface!I6461,Output_interface!H6461)</f>
        <v>0</v>
      </c>
      <c r="E6461" s="304">
        <f>INDEX(Method_calculation!$J$194:$L$217,Output_interface!I6461,Output_interface!H6461)</f>
        <v>0</v>
      </c>
      <c r="G6461" s="1">
        <f>VLOOKUP(A6461+1/48,Interface!$B$118:$D$483,3)</f>
        <v>5</v>
      </c>
      <c r="H6461" s="1">
        <f t="shared" si="569"/>
        <v>1</v>
      </c>
      <c r="I6461" s="1">
        <f t="shared" si="568"/>
        <v>18</v>
      </c>
    </row>
    <row r="6462" spans="1:9" x14ac:dyDescent="0.35">
      <c r="A6462" s="321">
        <f t="shared" si="566"/>
        <v>42272.749999984415</v>
      </c>
      <c r="B6462" s="303"/>
      <c r="C6462" s="303">
        <v>6427</v>
      </c>
      <c r="D6462" s="304">
        <f>INDEX(Method_calculation!$J$161:$L$184,Output_interface!I6462,Output_interface!H6462)</f>
        <v>0</v>
      </c>
      <c r="E6462" s="304">
        <f>INDEX(Method_calculation!$J$194:$L$217,Output_interface!I6462,Output_interface!H6462)</f>
        <v>0</v>
      </c>
      <c r="G6462" s="1">
        <f>VLOOKUP(A6462+1/48,Interface!$B$118:$D$483,3)</f>
        <v>5</v>
      </c>
      <c r="H6462" s="1">
        <f t="shared" si="569"/>
        <v>1</v>
      </c>
      <c r="I6462" s="1">
        <f t="shared" si="568"/>
        <v>19</v>
      </c>
    </row>
    <row r="6463" spans="1:9" x14ac:dyDescent="0.35">
      <c r="A6463" s="321">
        <f t="shared" si="566"/>
        <v>42272.791666651079</v>
      </c>
      <c r="B6463" s="303"/>
      <c r="C6463" s="303">
        <v>6428</v>
      </c>
      <c r="D6463" s="304">
        <f>INDEX(Method_calculation!$J$161:$L$184,Output_interface!I6463,Output_interface!H6463)</f>
        <v>0</v>
      </c>
      <c r="E6463" s="304">
        <f>INDEX(Method_calculation!$J$194:$L$217,Output_interface!I6463,Output_interface!H6463)</f>
        <v>0</v>
      </c>
      <c r="G6463" s="1">
        <f>VLOOKUP(A6463+1/48,Interface!$B$118:$D$483,3)</f>
        <v>5</v>
      </c>
      <c r="H6463" s="1">
        <f t="shared" si="569"/>
        <v>1</v>
      </c>
      <c r="I6463" s="1">
        <f t="shared" si="568"/>
        <v>20</v>
      </c>
    </row>
    <row r="6464" spans="1:9" x14ac:dyDescent="0.35">
      <c r="A6464" s="321">
        <f t="shared" si="566"/>
        <v>42272.833333317743</v>
      </c>
      <c r="B6464" s="303"/>
      <c r="C6464" s="303">
        <v>6429</v>
      </c>
      <c r="D6464" s="304">
        <f>INDEX(Method_calculation!$J$161:$L$184,Output_interface!I6464,Output_interface!H6464)</f>
        <v>0</v>
      </c>
      <c r="E6464" s="304">
        <f>INDEX(Method_calculation!$J$194:$L$217,Output_interface!I6464,Output_interface!H6464)</f>
        <v>0</v>
      </c>
      <c r="G6464" s="1">
        <f>VLOOKUP(A6464+1/48,Interface!$B$118:$D$483,3)</f>
        <v>5</v>
      </c>
      <c r="H6464" s="1">
        <f t="shared" si="569"/>
        <v>1</v>
      </c>
      <c r="I6464" s="1">
        <f t="shared" si="568"/>
        <v>21</v>
      </c>
    </row>
    <row r="6465" spans="1:9" x14ac:dyDescent="0.35">
      <c r="A6465" s="321">
        <f t="shared" si="566"/>
        <v>42272.874999984408</v>
      </c>
      <c r="B6465" s="303"/>
      <c r="C6465" s="303">
        <v>6430</v>
      </c>
      <c r="D6465" s="304">
        <f>INDEX(Method_calculation!$J$161:$L$184,Output_interface!I6465,Output_interface!H6465)</f>
        <v>0</v>
      </c>
      <c r="E6465" s="304">
        <f>INDEX(Method_calculation!$J$194:$L$217,Output_interface!I6465,Output_interface!H6465)</f>
        <v>0</v>
      </c>
      <c r="G6465" s="1">
        <f>VLOOKUP(A6465+1/48,Interface!$B$118:$D$483,3)</f>
        <v>5</v>
      </c>
      <c r="H6465" s="1">
        <f t="shared" si="569"/>
        <v>1</v>
      </c>
      <c r="I6465" s="1">
        <f t="shared" si="568"/>
        <v>22</v>
      </c>
    </row>
    <row r="6466" spans="1:9" x14ac:dyDescent="0.35">
      <c r="A6466" s="321">
        <f t="shared" si="566"/>
        <v>42272.916666651072</v>
      </c>
      <c r="B6466" s="303"/>
      <c r="C6466" s="303">
        <v>6431</v>
      </c>
      <c r="D6466" s="304">
        <f>INDEX(Method_calculation!$J$161:$L$184,Output_interface!I6466,Output_interface!H6466)</f>
        <v>0</v>
      </c>
      <c r="E6466" s="304">
        <f>INDEX(Method_calculation!$J$194:$L$217,Output_interface!I6466,Output_interface!H6466)</f>
        <v>0</v>
      </c>
      <c r="G6466" s="1">
        <f>VLOOKUP(A6466+1/48,Interface!$B$118:$D$483,3)</f>
        <v>5</v>
      </c>
      <c r="H6466" s="1">
        <f t="shared" si="569"/>
        <v>1</v>
      </c>
      <c r="I6466" s="1">
        <f t="shared" si="568"/>
        <v>23</v>
      </c>
    </row>
    <row r="6467" spans="1:9" x14ac:dyDescent="0.35">
      <c r="A6467" s="322">
        <f t="shared" si="566"/>
        <v>42272.958333317736</v>
      </c>
      <c r="B6467" s="306"/>
      <c r="C6467" s="306">
        <v>6432</v>
      </c>
      <c r="D6467" s="307">
        <f>INDEX(Method_calculation!$J$161:$L$184,Output_interface!I6467,Output_interface!H6467)</f>
        <v>0</v>
      </c>
      <c r="E6467" s="307">
        <f>INDEX(Method_calculation!$J$194:$L$217,Output_interface!I6467,Output_interface!H6467)</f>
        <v>0</v>
      </c>
      <c r="G6467" s="1">
        <f>VLOOKUP(A6467+1/48,Interface!$B$118:$D$483,3)</f>
        <v>5</v>
      </c>
      <c r="H6467" s="1">
        <f t="shared" si="569"/>
        <v>1</v>
      </c>
      <c r="I6467" s="1">
        <f t="shared" si="568"/>
        <v>24</v>
      </c>
    </row>
    <row r="6468" spans="1:9" x14ac:dyDescent="0.35">
      <c r="A6468" s="299">
        <f t="shared" si="566"/>
        <v>42272.9999999844</v>
      </c>
      <c r="B6468" s="300" t="str">
        <f t="shared" ref="B6468" si="571">INDEX($H$27:$H$29,H6468)</f>
        <v>Saturday</v>
      </c>
      <c r="C6468" s="300">
        <v>6433</v>
      </c>
      <c r="D6468" s="301">
        <f>INDEX(Method_calculation!$J$161:$L$184,Output_interface!I6468,Output_interface!H6468)</f>
        <v>0</v>
      </c>
      <c r="E6468" s="301">
        <f>INDEX(Method_calculation!$J$194:$L$217,Output_interface!I6468,Output_interface!H6468)</f>
        <v>0</v>
      </c>
      <c r="G6468" s="1">
        <f>VLOOKUP(A6468+1/48,Interface!$B$118:$D$483,3)</f>
        <v>6</v>
      </c>
      <c r="H6468" s="1">
        <f t="shared" si="569"/>
        <v>2</v>
      </c>
      <c r="I6468" s="1">
        <f t="shared" si="568"/>
        <v>1</v>
      </c>
    </row>
    <row r="6469" spans="1:9" x14ac:dyDescent="0.35">
      <c r="A6469" s="321">
        <f t="shared" si="566"/>
        <v>42273.041666651065</v>
      </c>
      <c r="B6469" s="303"/>
      <c r="C6469" s="303">
        <v>6434</v>
      </c>
      <c r="D6469" s="304">
        <f>INDEX(Method_calculation!$J$161:$L$184,Output_interface!I6469,Output_interface!H6469)</f>
        <v>0</v>
      </c>
      <c r="E6469" s="304">
        <f>INDEX(Method_calculation!$J$194:$L$217,Output_interface!I6469,Output_interface!H6469)</f>
        <v>0</v>
      </c>
      <c r="G6469" s="1">
        <f>VLOOKUP(A6469+1/48,Interface!$B$118:$D$483,3)</f>
        <v>6</v>
      </c>
      <c r="H6469" s="1">
        <f t="shared" si="569"/>
        <v>2</v>
      </c>
      <c r="I6469" s="1">
        <f t="shared" si="568"/>
        <v>2</v>
      </c>
    </row>
    <row r="6470" spans="1:9" x14ac:dyDescent="0.35">
      <c r="A6470" s="321">
        <f t="shared" si="566"/>
        <v>42273.083333317729</v>
      </c>
      <c r="B6470" s="303"/>
      <c r="C6470" s="303">
        <v>6435</v>
      </c>
      <c r="D6470" s="304">
        <f>INDEX(Method_calculation!$J$161:$L$184,Output_interface!I6470,Output_interface!H6470)</f>
        <v>0</v>
      </c>
      <c r="E6470" s="304">
        <f>INDEX(Method_calculation!$J$194:$L$217,Output_interface!I6470,Output_interface!H6470)</f>
        <v>0</v>
      </c>
      <c r="G6470" s="1">
        <f>VLOOKUP(A6470+1/48,Interface!$B$118:$D$483,3)</f>
        <v>6</v>
      </c>
      <c r="H6470" s="1">
        <f t="shared" si="569"/>
        <v>2</v>
      </c>
      <c r="I6470" s="1">
        <f t="shared" si="568"/>
        <v>3</v>
      </c>
    </row>
    <row r="6471" spans="1:9" x14ac:dyDescent="0.35">
      <c r="A6471" s="321">
        <f t="shared" si="566"/>
        <v>42273.124999984393</v>
      </c>
      <c r="B6471" s="303"/>
      <c r="C6471" s="303">
        <v>6436</v>
      </c>
      <c r="D6471" s="304">
        <f>INDEX(Method_calculation!$J$161:$L$184,Output_interface!I6471,Output_interface!H6471)</f>
        <v>0</v>
      </c>
      <c r="E6471" s="304">
        <f>INDEX(Method_calculation!$J$194:$L$217,Output_interface!I6471,Output_interface!H6471)</f>
        <v>0</v>
      </c>
      <c r="G6471" s="1">
        <f>VLOOKUP(A6471+1/48,Interface!$B$118:$D$483,3)</f>
        <v>6</v>
      </c>
      <c r="H6471" s="1">
        <f t="shared" si="569"/>
        <v>2</v>
      </c>
      <c r="I6471" s="1">
        <f t="shared" si="568"/>
        <v>4</v>
      </c>
    </row>
    <row r="6472" spans="1:9" x14ac:dyDescent="0.35">
      <c r="A6472" s="321">
        <f t="shared" si="566"/>
        <v>42273.166666651057</v>
      </c>
      <c r="B6472" s="303"/>
      <c r="C6472" s="303">
        <v>6437</v>
      </c>
      <c r="D6472" s="304">
        <f>INDEX(Method_calculation!$J$161:$L$184,Output_interface!I6472,Output_interface!H6472)</f>
        <v>0</v>
      </c>
      <c r="E6472" s="304">
        <f>INDEX(Method_calculation!$J$194:$L$217,Output_interface!I6472,Output_interface!H6472)</f>
        <v>0</v>
      </c>
      <c r="G6472" s="1">
        <f>VLOOKUP(A6472+1/48,Interface!$B$118:$D$483,3)</f>
        <v>6</v>
      </c>
      <c r="H6472" s="1">
        <f t="shared" si="569"/>
        <v>2</v>
      </c>
      <c r="I6472" s="1">
        <f t="shared" si="568"/>
        <v>5</v>
      </c>
    </row>
    <row r="6473" spans="1:9" x14ac:dyDescent="0.35">
      <c r="A6473" s="321">
        <f t="shared" si="566"/>
        <v>42273.208333317722</v>
      </c>
      <c r="B6473" s="303"/>
      <c r="C6473" s="303">
        <v>6438</v>
      </c>
      <c r="D6473" s="304">
        <f>INDEX(Method_calculation!$J$161:$L$184,Output_interface!I6473,Output_interface!H6473)</f>
        <v>0</v>
      </c>
      <c r="E6473" s="304">
        <f>INDEX(Method_calculation!$J$194:$L$217,Output_interface!I6473,Output_interface!H6473)</f>
        <v>0</v>
      </c>
      <c r="G6473" s="1">
        <f>VLOOKUP(A6473+1/48,Interface!$B$118:$D$483,3)</f>
        <v>6</v>
      </c>
      <c r="H6473" s="1">
        <f t="shared" si="569"/>
        <v>2</v>
      </c>
      <c r="I6473" s="1">
        <f t="shared" si="568"/>
        <v>6</v>
      </c>
    </row>
    <row r="6474" spans="1:9" x14ac:dyDescent="0.35">
      <c r="A6474" s="321">
        <f t="shared" si="566"/>
        <v>42273.249999984386</v>
      </c>
      <c r="B6474" s="303"/>
      <c r="C6474" s="303">
        <v>6439</v>
      </c>
      <c r="D6474" s="304">
        <f>INDEX(Method_calculation!$J$161:$L$184,Output_interface!I6474,Output_interface!H6474)</f>
        <v>0</v>
      </c>
      <c r="E6474" s="304">
        <f>INDEX(Method_calculation!$J$194:$L$217,Output_interface!I6474,Output_interface!H6474)</f>
        <v>0</v>
      </c>
      <c r="G6474" s="1">
        <f>VLOOKUP(A6474+1/48,Interface!$B$118:$D$483,3)</f>
        <v>6</v>
      </c>
      <c r="H6474" s="1">
        <f t="shared" si="569"/>
        <v>2</v>
      </c>
      <c r="I6474" s="1">
        <f t="shared" si="568"/>
        <v>7</v>
      </c>
    </row>
    <row r="6475" spans="1:9" x14ac:dyDescent="0.35">
      <c r="A6475" s="321">
        <f t="shared" si="566"/>
        <v>42273.29166665105</v>
      </c>
      <c r="B6475" s="303"/>
      <c r="C6475" s="303">
        <v>6440</v>
      </c>
      <c r="D6475" s="304">
        <f>INDEX(Method_calculation!$J$161:$L$184,Output_interface!I6475,Output_interface!H6475)</f>
        <v>0</v>
      </c>
      <c r="E6475" s="304">
        <f>INDEX(Method_calculation!$J$194:$L$217,Output_interface!I6475,Output_interface!H6475)</f>
        <v>0</v>
      </c>
      <c r="G6475" s="1">
        <f>VLOOKUP(A6475+1/48,Interface!$B$118:$D$483,3)</f>
        <v>6</v>
      </c>
      <c r="H6475" s="1">
        <f t="shared" si="569"/>
        <v>2</v>
      </c>
      <c r="I6475" s="1">
        <f t="shared" si="568"/>
        <v>8</v>
      </c>
    </row>
    <row r="6476" spans="1:9" x14ac:dyDescent="0.35">
      <c r="A6476" s="321">
        <f t="shared" si="566"/>
        <v>42273.333333317714</v>
      </c>
      <c r="B6476" s="303"/>
      <c r="C6476" s="303">
        <v>6441</v>
      </c>
      <c r="D6476" s="304">
        <f>INDEX(Method_calculation!$J$161:$L$184,Output_interface!I6476,Output_interface!H6476)</f>
        <v>0</v>
      </c>
      <c r="E6476" s="304">
        <f>INDEX(Method_calculation!$J$194:$L$217,Output_interface!I6476,Output_interface!H6476)</f>
        <v>0</v>
      </c>
      <c r="G6476" s="1">
        <f>VLOOKUP(A6476+1/48,Interface!$B$118:$D$483,3)</f>
        <v>6</v>
      </c>
      <c r="H6476" s="1">
        <f t="shared" si="569"/>
        <v>2</v>
      </c>
      <c r="I6476" s="1">
        <f t="shared" si="568"/>
        <v>9</v>
      </c>
    </row>
    <row r="6477" spans="1:9" x14ac:dyDescent="0.35">
      <c r="A6477" s="321">
        <f t="shared" si="566"/>
        <v>42273.374999984379</v>
      </c>
      <c r="B6477" s="303"/>
      <c r="C6477" s="303">
        <v>6442</v>
      </c>
      <c r="D6477" s="304">
        <f>INDEX(Method_calculation!$J$161:$L$184,Output_interface!I6477,Output_interface!H6477)</f>
        <v>0</v>
      </c>
      <c r="E6477" s="304">
        <f>INDEX(Method_calculation!$J$194:$L$217,Output_interface!I6477,Output_interface!H6477)</f>
        <v>0</v>
      </c>
      <c r="G6477" s="1">
        <f>VLOOKUP(A6477+1/48,Interface!$B$118:$D$483,3)</f>
        <v>6</v>
      </c>
      <c r="H6477" s="1">
        <f t="shared" si="569"/>
        <v>2</v>
      </c>
      <c r="I6477" s="1">
        <f t="shared" si="568"/>
        <v>10</v>
      </c>
    </row>
    <row r="6478" spans="1:9" x14ac:dyDescent="0.35">
      <c r="A6478" s="321">
        <f t="shared" si="566"/>
        <v>42273.416666651043</v>
      </c>
      <c r="B6478" s="303"/>
      <c r="C6478" s="303">
        <v>6443</v>
      </c>
      <c r="D6478" s="304">
        <f>INDEX(Method_calculation!$J$161:$L$184,Output_interface!I6478,Output_interface!H6478)</f>
        <v>0</v>
      </c>
      <c r="E6478" s="304">
        <f>INDEX(Method_calculation!$J$194:$L$217,Output_interface!I6478,Output_interface!H6478)</f>
        <v>0</v>
      </c>
      <c r="G6478" s="1">
        <f>VLOOKUP(A6478+1/48,Interface!$B$118:$D$483,3)</f>
        <v>6</v>
      </c>
      <c r="H6478" s="1">
        <f t="shared" si="569"/>
        <v>2</v>
      </c>
      <c r="I6478" s="1">
        <f t="shared" si="568"/>
        <v>11</v>
      </c>
    </row>
    <row r="6479" spans="1:9" x14ac:dyDescent="0.35">
      <c r="A6479" s="321">
        <f t="shared" si="566"/>
        <v>42273.458333317707</v>
      </c>
      <c r="B6479" s="303"/>
      <c r="C6479" s="303">
        <v>6444</v>
      </c>
      <c r="D6479" s="304">
        <f>INDEX(Method_calculation!$J$161:$L$184,Output_interface!I6479,Output_interface!H6479)</f>
        <v>0</v>
      </c>
      <c r="E6479" s="304">
        <f>INDEX(Method_calculation!$J$194:$L$217,Output_interface!I6479,Output_interface!H6479)</f>
        <v>0</v>
      </c>
      <c r="G6479" s="1">
        <f>VLOOKUP(A6479+1/48,Interface!$B$118:$D$483,3)</f>
        <v>6</v>
      </c>
      <c r="H6479" s="1">
        <f t="shared" si="569"/>
        <v>2</v>
      </c>
      <c r="I6479" s="1">
        <f t="shared" si="568"/>
        <v>12</v>
      </c>
    </row>
    <row r="6480" spans="1:9" x14ac:dyDescent="0.35">
      <c r="A6480" s="321">
        <f t="shared" ref="A6480:A6543" si="572">+A6479+1/24</f>
        <v>42273.499999984371</v>
      </c>
      <c r="B6480" s="303"/>
      <c r="C6480" s="303">
        <v>6445</v>
      </c>
      <c r="D6480" s="304">
        <f>INDEX(Method_calculation!$J$161:$L$184,Output_interface!I6480,Output_interface!H6480)</f>
        <v>0</v>
      </c>
      <c r="E6480" s="304">
        <f>INDEX(Method_calculation!$J$194:$L$217,Output_interface!I6480,Output_interface!H6480)</f>
        <v>0</v>
      </c>
      <c r="G6480" s="1">
        <f>VLOOKUP(A6480+1/48,Interface!$B$118:$D$483,3)</f>
        <v>6</v>
      </c>
      <c r="H6480" s="1">
        <f t="shared" si="569"/>
        <v>2</v>
      </c>
      <c r="I6480" s="1">
        <f t="shared" si="568"/>
        <v>13</v>
      </c>
    </row>
    <row r="6481" spans="1:9" x14ac:dyDescent="0.35">
      <c r="A6481" s="321">
        <f t="shared" si="572"/>
        <v>42273.541666651035</v>
      </c>
      <c r="B6481" s="303"/>
      <c r="C6481" s="303">
        <v>6446</v>
      </c>
      <c r="D6481" s="304">
        <f>INDEX(Method_calculation!$J$161:$L$184,Output_interface!I6481,Output_interface!H6481)</f>
        <v>0</v>
      </c>
      <c r="E6481" s="304">
        <f>INDEX(Method_calculation!$J$194:$L$217,Output_interface!I6481,Output_interface!H6481)</f>
        <v>0</v>
      </c>
      <c r="G6481" s="1">
        <f>VLOOKUP(A6481+1/48,Interface!$B$118:$D$483,3)</f>
        <v>6</v>
      </c>
      <c r="H6481" s="1">
        <f t="shared" si="569"/>
        <v>2</v>
      </c>
      <c r="I6481" s="1">
        <f t="shared" si="568"/>
        <v>14</v>
      </c>
    </row>
    <row r="6482" spans="1:9" x14ac:dyDescent="0.35">
      <c r="A6482" s="321">
        <f t="shared" si="572"/>
        <v>42273.5833333177</v>
      </c>
      <c r="B6482" s="303"/>
      <c r="C6482" s="303">
        <v>6447</v>
      </c>
      <c r="D6482" s="304">
        <f>INDEX(Method_calculation!$J$161:$L$184,Output_interface!I6482,Output_interface!H6482)</f>
        <v>0</v>
      </c>
      <c r="E6482" s="304">
        <f>INDEX(Method_calculation!$J$194:$L$217,Output_interface!I6482,Output_interface!H6482)</f>
        <v>0</v>
      </c>
      <c r="G6482" s="1">
        <f>VLOOKUP(A6482+1/48,Interface!$B$118:$D$483,3)</f>
        <v>6</v>
      </c>
      <c r="H6482" s="1">
        <f t="shared" si="569"/>
        <v>2</v>
      </c>
      <c r="I6482" s="1">
        <f t="shared" si="568"/>
        <v>15</v>
      </c>
    </row>
    <row r="6483" spans="1:9" x14ac:dyDescent="0.35">
      <c r="A6483" s="321">
        <f t="shared" si="572"/>
        <v>42273.624999984364</v>
      </c>
      <c r="B6483" s="303"/>
      <c r="C6483" s="303">
        <v>6448</v>
      </c>
      <c r="D6483" s="304">
        <f>INDEX(Method_calculation!$J$161:$L$184,Output_interface!I6483,Output_interface!H6483)</f>
        <v>0</v>
      </c>
      <c r="E6483" s="304">
        <f>INDEX(Method_calculation!$J$194:$L$217,Output_interface!I6483,Output_interface!H6483)</f>
        <v>0</v>
      </c>
      <c r="G6483" s="1">
        <f>VLOOKUP(A6483+1/48,Interface!$B$118:$D$483,3)</f>
        <v>6</v>
      </c>
      <c r="H6483" s="1">
        <f t="shared" si="569"/>
        <v>2</v>
      </c>
      <c r="I6483" s="1">
        <f t="shared" si="568"/>
        <v>16</v>
      </c>
    </row>
    <row r="6484" spans="1:9" x14ac:dyDescent="0.35">
      <c r="A6484" s="321">
        <f t="shared" si="572"/>
        <v>42273.666666651028</v>
      </c>
      <c r="B6484" s="303"/>
      <c r="C6484" s="303">
        <v>6449</v>
      </c>
      <c r="D6484" s="304">
        <f>INDEX(Method_calculation!$J$161:$L$184,Output_interface!I6484,Output_interface!H6484)</f>
        <v>0</v>
      </c>
      <c r="E6484" s="304">
        <f>INDEX(Method_calculation!$J$194:$L$217,Output_interface!I6484,Output_interface!H6484)</f>
        <v>0</v>
      </c>
      <c r="G6484" s="1">
        <f>VLOOKUP(A6484+1/48,Interface!$B$118:$D$483,3)</f>
        <v>6</v>
      </c>
      <c r="H6484" s="1">
        <f t="shared" si="569"/>
        <v>2</v>
      </c>
      <c r="I6484" s="1">
        <f t="shared" si="568"/>
        <v>17</v>
      </c>
    </row>
    <row r="6485" spans="1:9" x14ac:dyDescent="0.35">
      <c r="A6485" s="321">
        <f t="shared" si="572"/>
        <v>42273.708333317692</v>
      </c>
      <c r="B6485" s="303"/>
      <c r="C6485" s="303">
        <v>6450</v>
      </c>
      <c r="D6485" s="304">
        <f>INDEX(Method_calculation!$J$161:$L$184,Output_interface!I6485,Output_interface!H6485)</f>
        <v>0</v>
      </c>
      <c r="E6485" s="304">
        <f>INDEX(Method_calculation!$J$194:$L$217,Output_interface!I6485,Output_interface!H6485)</f>
        <v>0</v>
      </c>
      <c r="G6485" s="1">
        <f>VLOOKUP(A6485+1/48,Interface!$B$118:$D$483,3)</f>
        <v>6</v>
      </c>
      <c r="H6485" s="1">
        <f t="shared" si="569"/>
        <v>2</v>
      </c>
      <c r="I6485" s="1">
        <f t="shared" si="568"/>
        <v>18</v>
      </c>
    </row>
    <row r="6486" spans="1:9" x14ac:dyDescent="0.35">
      <c r="A6486" s="321">
        <f t="shared" si="572"/>
        <v>42273.749999984357</v>
      </c>
      <c r="B6486" s="303"/>
      <c r="C6486" s="303">
        <v>6451</v>
      </c>
      <c r="D6486" s="304">
        <f>INDEX(Method_calculation!$J$161:$L$184,Output_interface!I6486,Output_interface!H6486)</f>
        <v>0</v>
      </c>
      <c r="E6486" s="304">
        <f>INDEX(Method_calculation!$J$194:$L$217,Output_interface!I6486,Output_interface!H6486)</f>
        <v>0</v>
      </c>
      <c r="G6486" s="1">
        <f>VLOOKUP(A6486+1/48,Interface!$B$118:$D$483,3)</f>
        <v>6</v>
      </c>
      <c r="H6486" s="1">
        <f t="shared" si="569"/>
        <v>2</v>
      </c>
      <c r="I6486" s="1">
        <f t="shared" si="568"/>
        <v>19</v>
      </c>
    </row>
    <row r="6487" spans="1:9" x14ac:dyDescent="0.35">
      <c r="A6487" s="321">
        <f t="shared" si="572"/>
        <v>42273.791666651021</v>
      </c>
      <c r="B6487" s="303"/>
      <c r="C6487" s="303">
        <v>6452</v>
      </c>
      <c r="D6487" s="304">
        <f>INDEX(Method_calculation!$J$161:$L$184,Output_interface!I6487,Output_interface!H6487)</f>
        <v>0</v>
      </c>
      <c r="E6487" s="304">
        <f>INDEX(Method_calculation!$J$194:$L$217,Output_interface!I6487,Output_interface!H6487)</f>
        <v>0</v>
      </c>
      <c r="G6487" s="1">
        <f>VLOOKUP(A6487+1/48,Interface!$B$118:$D$483,3)</f>
        <v>6</v>
      </c>
      <c r="H6487" s="1">
        <f t="shared" si="569"/>
        <v>2</v>
      </c>
      <c r="I6487" s="1">
        <f t="shared" si="568"/>
        <v>20</v>
      </c>
    </row>
    <row r="6488" spans="1:9" x14ac:dyDescent="0.35">
      <c r="A6488" s="321">
        <f t="shared" si="572"/>
        <v>42273.833333317685</v>
      </c>
      <c r="B6488" s="303"/>
      <c r="C6488" s="303">
        <v>6453</v>
      </c>
      <c r="D6488" s="304">
        <f>INDEX(Method_calculation!$J$161:$L$184,Output_interface!I6488,Output_interface!H6488)</f>
        <v>0</v>
      </c>
      <c r="E6488" s="304">
        <f>INDEX(Method_calculation!$J$194:$L$217,Output_interface!I6488,Output_interface!H6488)</f>
        <v>0</v>
      </c>
      <c r="G6488" s="1">
        <f>VLOOKUP(A6488+1/48,Interface!$B$118:$D$483,3)</f>
        <v>6</v>
      </c>
      <c r="H6488" s="1">
        <f t="shared" si="569"/>
        <v>2</v>
      </c>
      <c r="I6488" s="1">
        <f t="shared" si="568"/>
        <v>21</v>
      </c>
    </row>
    <row r="6489" spans="1:9" x14ac:dyDescent="0.35">
      <c r="A6489" s="321">
        <f t="shared" si="572"/>
        <v>42273.874999984349</v>
      </c>
      <c r="B6489" s="303"/>
      <c r="C6489" s="303">
        <v>6454</v>
      </c>
      <c r="D6489" s="304">
        <f>INDEX(Method_calculation!$J$161:$L$184,Output_interface!I6489,Output_interface!H6489)</f>
        <v>0</v>
      </c>
      <c r="E6489" s="304">
        <f>INDEX(Method_calculation!$J$194:$L$217,Output_interface!I6489,Output_interface!H6489)</f>
        <v>0</v>
      </c>
      <c r="G6489" s="1">
        <f>VLOOKUP(A6489+1/48,Interface!$B$118:$D$483,3)</f>
        <v>6</v>
      </c>
      <c r="H6489" s="1">
        <f t="shared" si="569"/>
        <v>2</v>
      </c>
      <c r="I6489" s="1">
        <f t="shared" si="568"/>
        <v>22</v>
      </c>
    </row>
    <row r="6490" spans="1:9" x14ac:dyDescent="0.35">
      <c r="A6490" s="321">
        <f t="shared" si="572"/>
        <v>42273.916666651014</v>
      </c>
      <c r="B6490" s="303"/>
      <c r="C6490" s="303">
        <v>6455</v>
      </c>
      <c r="D6490" s="304">
        <f>INDEX(Method_calculation!$J$161:$L$184,Output_interface!I6490,Output_interface!H6490)</f>
        <v>0</v>
      </c>
      <c r="E6490" s="304">
        <f>INDEX(Method_calculation!$J$194:$L$217,Output_interface!I6490,Output_interface!H6490)</f>
        <v>0</v>
      </c>
      <c r="G6490" s="1">
        <f>VLOOKUP(A6490+1/48,Interface!$B$118:$D$483,3)</f>
        <v>6</v>
      </c>
      <c r="H6490" s="1">
        <f t="shared" si="569"/>
        <v>2</v>
      </c>
      <c r="I6490" s="1">
        <f t="shared" si="568"/>
        <v>23</v>
      </c>
    </row>
    <row r="6491" spans="1:9" x14ac:dyDescent="0.35">
      <c r="A6491" s="322">
        <f t="shared" si="572"/>
        <v>42273.958333317678</v>
      </c>
      <c r="B6491" s="306"/>
      <c r="C6491" s="306">
        <v>6456</v>
      </c>
      <c r="D6491" s="307">
        <f>INDEX(Method_calculation!$J$161:$L$184,Output_interface!I6491,Output_interface!H6491)</f>
        <v>0</v>
      </c>
      <c r="E6491" s="307">
        <f>INDEX(Method_calculation!$J$194:$L$217,Output_interface!I6491,Output_interface!H6491)</f>
        <v>0</v>
      </c>
      <c r="G6491" s="1">
        <f>VLOOKUP(A6491+1/48,Interface!$B$118:$D$483,3)</f>
        <v>6</v>
      </c>
      <c r="H6491" s="1">
        <f t="shared" si="569"/>
        <v>2</v>
      </c>
      <c r="I6491" s="1">
        <f t="shared" si="568"/>
        <v>24</v>
      </c>
    </row>
    <row r="6492" spans="1:9" x14ac:dyDescent="0.35">
      <c r="A6492" s="299">
        <f t="shared" si="572"/>
        <v>42273.999999984342</v>
      </c>
      <c r="B6492" s="300" t="str">
        <f t="shared" ref="B6492" si="573">INDEX($H$27:$H$29,H6492)</f>
        <v>Holiday</v>
      </c>
      <c r="C6492" s="300">
        <v>6457</v>
      </c>
      <c r="D6492" s="301">
        <f>INDEX(Method_calculation!$J$161:$L$184,Output_interface!I6492,Output_interface!H6492)</f>
        <v>0</v>
      </c>
      <c r="E6492" s="301">
        <f>INDEX(Method_calculation!$J$194:$L$217,Output_interface!I6492,Output_interface!H6492)</f>
        <v>0</v>
      </c>
      <c r="G6492" s="1">
        <f>VLOOKUP(A6492+1/48,Interface!$B$118:$D$483,3)</f>
        <v>7</v>
      </c>
      <c r="H6492" s="1">
        <f t="shared" si="569"/>
        <v>3</v>
      </c>
      <c r="I6492" s="1">
        <f t="shared" si="568"/>
        <v>1</v>
      </c>
    </row>
    <row r="6493" spans="1:9" x14ac:dyDescent="0.35">
      <c r="A6493" s="321">
        <f t="shared" si="572"/>
        <v>42274.041666651006</v>
      </c>
      <c r="B6493" s="303"/>
      <c r="C6493" s="303">
        <v>6458</v>
      </c>
      <c r="D6493" s="304">
        <f>INDEX(Method_calculation!$J$161:$L$184,Output_interface!I6493,Output_interface!H6493)</f>
        <v>0</v>
      </c>
      <c r="E6493" s="304">
        <f>INDEX(Method_calculation!$J$194:$L$217,Output_interface!I6493,Output_interface!H6493)</f>
        <v>0</v>
      </c>
      <c r="G6493" s="1">
        <f>VLOOKUP(A6493+1/48,Interface!$B$118:$D$483,3)</f>
        <v>7</v>
      </c>
      <c r="H6493" s="1">
        <f t="shared" si="569"/>
        <v>3</v>
      </c>
      <c r="I6493" s="1">
        <f t="shared" si="568"/>
        <v>2</v>
      </c>
    </row>
    <row r="6494" spans="1:9" x14ac:dyDescent="0.35">
      <c r="A6494" s="321">
        <f t="shared" si="572"/>
        <v>42274.083333317671</v>
      </c>
      <c r="B6494" s="303"/>
      <c r="C6494" s="303">
        <v>6459</v>
      </c>
      <c r="D6494" s="304">
        <f>INDEX(Method_calculation!$J$161:$L$184,Output_interface!I6494,Output_interface!H6494)</f>
        <v>0</v>
      </c>
      <c r="E6494" s="304">
        <f>INDEX(Method_calculation!$J$194:$L$217,Output_interface!I6494,Output_interface!H6494)</f>
        <v>0</v>
      </c>
      <c r="G6494" s="1">
        <f>VLOOKUP(A6494+1/48,Interface!$B$118:$D$483,3)</f>
        <v>7</v>
      </c>
      <c r="H6494" s="1">
        <f t="shared" si="569"/>
        <v>3</v>
      </c>
      <c r="I6494" s="1">
        <f t="shared" si="568"/>
        <v>3</v>
      </c>
    </row>
    <row r="6495" spans="1:9" x14ac:dyDescent="0.35">
      <c r="A6495" s="321">
        <f t="shared" si="572"/>
        <v>42274.124999984335</v>
      </c>
      <c r="B6495" s="303"/>
      <c r="C6495" s="303">
        <v>6460</v>
      </c>
      <c r="D6495" s="304">
        <f>INDEX(Method_calculation!$J$161:$L$184,Output_interface!I6495,Output_interface!H6495)</f>
        <v>0</v>
      </c>
      <c r="E6495" s="304">
        <f>INDEX(Method_calculation!$J$194:$L$217,Output_interface!I6495,Output_interface!H6495)</f>
        <v>0</v>
      </c>
      <c r="G6495" s="1">
        <f>VLOOKUP(A6495+1/48,Interface!$B$118:$D$483,3)</f>
        <v>7</v>
      </c>
      <c r="H6495" s="1">
        <f t="shared" si="569"/>
        <v>3</v>
      </c>
      <c r="I6495" s="1">
        <f t="shared" si="568"/>
        <v>4</v>
      </c>
    </row>
    <row r="6496" spans="1:9" x14ac:dyDescent="0.35">
      <c r="A6496" s="321">
        <f t="shared" si="572"/>
        <v>42274.166666650999</v>
      </c>
      <c r="B6496" s="303"/>
      <c r="C6496" s="303">
        <v>6461</v>
      </c>
      <c r="D6496" s="304">
        <f>INDEX(Method_calculation!$J$161:$L$184,Output_interface!I6496,Output_interface!H6496)</f>
        <v>0</v>
      </c>
      <c r="E6496" s="304">
        <f>INDEX(Method_calculation!$J$194:$L$217,Output_interface!I6496,Output_interface!H6496)</f>
        <v>0</v>
      </c>
      <c r="G6496" s="1">
        <f>VLOOKUP(A6496+1/48,Interface!$B$118:$D$483,3)</f>
        <v>7</v>
      </c>
      <c r="H6496" s="1">
        <f t="shared" si="569"/>
        <v>3</v>
      </c>
      <c r="I6496" s="1">
        <f t="shared" si="568"/>
        <v>5</v>
      </c>
    </row>
    <row r="6497" spans="1:9" x14ac:dyDescent="0.35">
      <c r="A6497" s="321">
        <f t="shared" si="572"/>
        <v>42274.208333317663</v>
      </c>
      <c r="B6497" s="303"/>
      <c r="C6497" s="303">
        <v>6462</v>
      </c>
      <c r="D6497" s="304">
        <f>INDEX(Method_calculation!$J$161:$L$184,Output_interface!I6497,Output_interface!H6497)</f>
        <v>0</v>
      </c>
      <c r="E6497" s="304">
        <f>INDEX(Method_calculation!$J$194:$L$217,Output_interface!I6497,Output_interface!H6497)</f>
        <v>0</v>
      </c>
      <c r="G6497" s="1">
        <f>VLOOKUP(A6497+1/48,Interface!$B$118:$D$483,3)</f>
        <v>7</v>
      </c>
      <c r="H6497" s="1">
        <f t="shared" si="569"/>
        <v>3</v>
      </c>
      <c r="I6497" s="1">
        <f t="shared" si="568"/>
        <v>6</v>
      </c>
    </row>
    <row r="6498" spans="1:9" x14ac:dyDescent="0.35">
      <c r="A6498" s="321">
        <f t="shared" si="572"/>
        <v>42274.249999984328</v>
      </c>
      <c r="B6498" s="303"/>
      <c r="C6498" s="303">
        <v>6463</v>
      </c>
      <c r="D6498" s="304">
        <f>INDEX(Method_calculation!$J$161:$L$184,Output_interface!I6498,Output_interface!H6498)</f>
        <v>0</v>
      </c>
      <c r="E6498" s="304">
        <f>INDEX(Method_calculation!$J$194:$L$217,Output_interface!I6498,Output_interface!H6498)</f>
        <v>0</v>
      </c>
      <c r="G6498" s="1">
        <f>VLOOKUP(A6498+1/48,Interface!$B$118:$D$483,3)</f>
        <v>7</v>
      </c>
      <c r="H6498" s="1">
        <f t="shared" si="569"/>
        <v>3</v>
      </c>
      <c r="I6498" s="1">
        <f t="shared" si="568"/>
        <v>7</v>
      </c>
    </row>
    <row r="6499" spans="1:9" x14ac:dyDescent="0.35">
      <c r="A6499" s="321">
        <f t="shared" si="572"/>
        <v>42274.291666650992</v>
      </c>
      <c r="B6499" s="303"/>
      <c r="C6499" s="303">
        <v>6464</v>
      </c>
      <c r="D6499" s="304">
        <f>INDEX(Method_calculation!$J$161:$L$184,Output_interface!I6499,Output_interface!H6499)</f>
        <v>0</v>
      </c>
      <c r="E6499" s="304">
        <f>INDEX(Method_calculation!$J$194:$L$217,Output_interface!I6499,Output_interface!H6499)</f>
        <v>0</v>
      </c>
      <c r="G6499" s="1">
        <f>VLOOKUP(A6499+1/48,Interface!$B$118:$D$483,3)</f>
        <v>7</v>
      </c>
      <c r="H6499" s="1">
        <f t="shared" si="569"/>
        <v>3</v>
      </c>
      <c r="I6499" s="1">
        <f t="shared" si="568"/>
        <v>8</v>
      </c>
    </row>
    <row r="6500" spans="1:9" x14ac:dyDescent="0.35">
      <c r="A6500" s="321">
        <f t="shared" si="572"/>
        <v>42274.333333317656</v>
      </c>
      <c r="B6500" s="303"/>
      <c r="C6500" s="303">
        <v>6465</v>
      </c>
      <c r="D6500" s="304">
        <f>INDEX(Method_calculation!$J$161:$L$184,Output_interface!I6500,Output_interface!H6500)</f>
        <v>0</v>
      </c>
      <c r="E6500" s="304">
        <f>INDEX(Method_calculation!$J$194:$L$217,Output_interface!I6500,Output_interface!H6500)</f>
        <v>0</v>
      </c>
      <c r="G6500" s="1">
        <f>VLOOKUP(A6500+1/48,Interface!$B$118:$D$483,3)</f>
        <v>7</v>
      </c>
      <c r="H6500" s="1">
        <f t="shared" si="569"/>
        <v>3</v>
      </c>
      <c r="I6500" s="1">
        <f t="shared" ref="I6500:I6563" si="574">MOD(C6500-1,24)+1</f>
        <v>9</v>
      </c>
    </row>
    <row r="6501" spans="1:9" x14ac:dyDescent="0.35">
      <c r="A6501" s="321">
        <f t="shared" si="572"/>
        <v>42274.37499998432</v>
      </c>
      <c r="B6501" s="303"/>
      <c r="C6501" s="303">
        <v>6466</v>
      </c>
      <c r="D6501" s="304">
        <f>INDEX(Method_calculation!$J$161:$L$184,Output_interface!I6501,Output_interface!H6501)</f>
        <v>0</v>
      </c>
      <c r="E6501" s="304">
        <f>INDEX(Method_calculation!$J$194:$L$217,Output_interface!I6501,Output_interface!H6501)</f>
        <v>0</v>
      </c>
      <c r="G6501" s="1">
        <f>VLOOKUP(A6501+1/48,Interface!$B$118:$D$483,3)</f>
        <v>7</v>
      </c>
      <c r="H6501" s="1">
        <f t="shared" ref="H6501:H6564" si="575">IF(G6501=7,3,IF(G6501=6,2,1))</f>
        <v>3</v>
      </c>
      <c r="I6501" s="1">
        <f t="shared" si="574"/>
        <v>10</v>
      </c>
    </row>
    <row r="6502" spans="1:9" x14ac:dyDescent="0.35">
      <c r="A6502" s="321">
        <f t="shared" si="572"/>
        <v>42274.416666650985</v>
      </c>
      <c r="B6502" s="303"/>
      <c r="C6502" s="303">
        <v>6467</v>
      </c>
      <c r="D6502" s="304">
        <f>INDEX(Method_calculation!$J$161:$L$184,Output_interface!I6502,Output_interface!H6502)</f>
        <v>0</v>
      </c>
      <c r="E6502" s="304">
        <f>INDEX(Method_calculation!$J$194:$L$217,Output_interface!I6502,Output_interface!H6502)</f>
        <v>0</v>
      </c>
      <c r="G6502" s="1">
        <f>VLOOKUP(A6502+1/48,Interface!$B$118:$D$483,3)</f>
        <v>7</v>
      </c>
      <c r="H6502" s="1">
        <f t="shared" si="575"/>
        <v>3</v>
      </c>
      <c r="I6502" s="1">
        <f t="shared" si="574"/>
        <v>11</v>
      </c>
    </row>
    <row r="6503" spans="1:9" x14ac:dyDescent="0.35">
      <c r="A6503" s="321">
        <f t="shared" si="572"/>
        <v>42274.458333317649</v>
      </c>
      <c r="B6503" s="303"/>
      <c r="C6503" s="303">
        <v>6468</v>
      </c>
      <c r="D6503" s="304">
        <f>INDEX(Method_calculation!$J$161:$L$184,Output_interface!I6503,Output_interface!H6503)</f>
        <v>0</v>
      </c>
      <c r="E6503" s="304">
        <f>INDEX(Method_calculation!$J$194:$L$217,Output_interface!I6503,Output_interface!H6503)</f>
        <v>0</v>
      </c>
      <c r="G6503" s="1">
        <f>VLOOKUP(A6503+1/48,Interface!$B$118:$D$483,3)</f>
        <v>7</v>
      </c>
      <c r="H6503" s="1">
        <f t="shared" si="575"/>
        <v>3</v>
      </c>
      <c r="I6503" s="1">
        <f t="shared" si="574"/>
        <v>12</v>
      </c>
    </row>
    <row r="6504" spans="1:9" x14ac:dyDescent="0.35">
      <c r="A6504" s="321">
        <f t="shared" si="572"/>
        <v>42274.499999984313</v>
      </c>
      <c r="B6504" s="303"/>
      <c r="C6504" s="303">
        <v>6469</v>
      </c>
      <c r="D6504" s="304">
        <f>INDEX(Method_calculation!$J$161:$L$184,Output_interface!I6504,Output_interface!H6504)</f>
        <v>0</v>
      </c>
      <c r="E6504" s="304">
        <f>INDEX(Method_calculation!$J$194:$L$217,Output_interface!I6504,Output_interface!H6504)</f>
        <v>0</v>
      </c>
      <c r="G6504" s="1">
        <f>VLOOKUP(A6504+1/48,Interface!$B$118:$D$483,3)</f>
        <v>7</v>
      </c>
      <c r="H6504" s="1">
        <f t="shared" si="575"/>
        <v>3</v>
      </c>
      <c r="I6504" s="1">
        <f t="shared" si="574"/>
        <v>13</v>
      </c>
    </row>
    <row r="6505" spans="1:9" x14ac:dyDescent="0.35">
      <c r="A6505" s="321">
        <f t="shared" si="572"/>
        <v>42274.541666650977</v>
      </c>
      <c r="B6505" s="303"/>
      <c r="C6505" s="303">
        <v>6470</v>
      </c>
      <c r="D6505" s="304">
        <f>INDEX(Method_calculation!$J$161:$L$184,Output_interface!I6505,Output_interface!H6505)</f>
        <v>0</v>
      </c>
      <c r="E6505" s="304">
        <f>INDEX(Method_calculation!$J$194:$L$217,Output_interface!I6505,Output_interface!H6505)</f>
        <v>0</v>
      </c>
      <c r="G6505" s="1">
        <f>VLOOKUP(A6505+1/48,Interface!$B$118:$D$483,3)</f>
        <v>7</v>
      </c>
      <c r="H6505" s="1">
        <f t="shared" si="575"/>
        <v>3</v>
      </c>
      <c r="I6505" s="1">
        <f t="shared" si="574"/>
        <v>14</v>
      </c>
    </row>
    <row r="6506" spans="1:9" x14ac:dyDescent="0.35">
      <c r="A6506" s="321">
        <f t="shared" si="572"/>
        <v>42274.583333317642</v>
      </c>
      <c r="B6506" s="303"/>
      <c r="C6506" s="303">
        <v>6471</v>
      </c>
      <c r="D6506" s="304">
        <f>INDEX(Method_calculation!$J$161:$L$184,Output_interface!I6506,Output_interface!H6506)</f>
        <v>0</v>
      </c>
      <c r="E6506" s="304">
        <f>INDEX(Method_calculation!$J$194:$L$217,Output_interface!I6506,Output_interface!H6506)</f>
        <v>0</v>
      </c>
      <c r="G6506" s="1">
        <f>VLOOKUP(A6506+1/48,Interface!$B$118:$D$483,3)</f>
        <v>7</v>
      </c>
      <c r="H6506" s="1">
        <f t="shared" si="575"/>
        <v>3</v>
      </c>
      <c r="I6506" s="1">
        <f t="shared" si="574"/>
        <v>15</v>
      </c>
    </row>
    <row r="6507" spans="1:9" x14ac:dyDescent="0.35">
      <c r="A6507" s="321">
        <f t="shared" si="572"/>
        <v>42274.624999984306</v>
      </c>
      <c r="B6507" s="303"/>
      <c r="C6507" s="303">
        <v>6472</v>
      </c>
      <c r="D6507" s="304">
        <f>INDEX(Method_calculation!$J$161:$L$184,Output_interface!I6507,Output_interface!H6507)</f>
        <v>0</v>
      </c>
      <c r="E6507" s="304">
        <f>INDEX(Method_calculation!$J$194:$L$217,Output_interface!I6507,Output_interface!H6507)</f>
        <v>0</v>
      </c>
      <c r="G6507" s="1">
        <f>VLOOKUP(A6507+1/48,Interface!$B$118:$D$483,3)</f>
        <v>7</v>
      </c>
      <c r="H6507" s="1">
        <f t="shared" si="575"/>
        <v>3</v>
      </c>
      <c r="I6507" s="1">
        <f t="shared" si="574"/>
        <v>16</v>
      </c>
    </row>
    <row r="6508" spans="1:9" x14ac:dyDescent="0.35">
      <c r="A6508" s="321">
        <f t="shared" si="572"/>
        <v>42274.66666665097</v>
      </c>
      <c r="B6508" s="303"/>
      <c r="C6508" s="303">
        <v>6473</v>
      </c>
      <c r="D6508" s="304">
        <f>INDEX(Method_calculation!$J$161:$L$184,Output_interface!I6508,Output_interface!H6508)</f>
        <v>0</v>
      </c>
      <c r="E6508" s="304">
        <f>INDEX(Method_calculation!$J$194:$L$217,Output_interface!I6508,Output_interface!H6508)</f>
        <v>0</v>
      </c>
      <c r="G6508" s="1">
        <f>VLOOKUP(A6508+1/48,Interface!$B$118:$D$483,3)</f>
        <v>7</v>
      </c>
      <c r="H6508" s="1">
        <f t="shared" si="575"/>
        <v>3</v>
      </c>
      <c r="I6508" s="1">
        <f t="shared" si="574"/>
        <v>17</v>
      </c>
    </row>
    <row r="6509" spans="1:9" x14ac:dyDescent="0.35">
      <c r="A6509" s="321">
        <f t="shared" si="572"/>
        <v>42274.708333317634</v>
      </c>
      <c r="B6509" s="303"/>
      <c r="C6509" s="303">
        <v>6474</v>
      </c>
      <c r="D6509" s="304">
        <f>INDEX(Method_calculation!$J$161:$L$184,Output_interface!I6509,Output_interface!H6509)</f>
        <v>0</v>
      </c>
      <c r="E6509" s="304">
        <f>INDEX(Method_calculation!$J$194:$L$217,Output_interface!I6509,Output_interface!H6509)</f>
        <v>0</v>
      </c>
      <c r="G6509" s="1">
        <f>VLOOKUP(A6509+1/48,Interface!$B$118:$D$483,3)</f>
        <v>7</v>
      </c>
      <c r="H6509" s="1">
        <f t="shared" si="575"/>
        <v>3</v>
      </c>
      <c r="I6509" s="1">
        <f t="shared" si="574"/>
        <v>18</v>
      </c>
    </row>
    <row r="6510" spans="1:9" x14ac:dyDescent="0.35">
      <c r="A6510" s="321">
        <f t="shared" si="572"/>
        <v>42274.749999984298</v>
      </c>
      <c r="B6510" s="303"/>
      <c r="C6510" s="303">
        <v>6475</v>
      </c>
      <c r="D6510" s="304">
        <f>INDEX(Method_calculation!$J$161:$L$184,Output_interface!I6510,Output_interface!H6510)</f>
        <v>0</v>
      </c>
      <c r="E6510" s="304">
        <f>INDEX(Method_calculation!$J$194:$L$217,Output_interface!I6510,Output_interface!H6510)</f>
        <v>0</v>
      </c>
      <c r="G6510" s="1">
        <f>VLOOKUP(A6510+1/48,Interface!$B$118:$D$483,3)</f>
        <v>7</v>
      </c>
      <c r="H6510" s="1">
        <f t="shared" si="575"/>
        <v>3</v>
      </c>
      <c r="I6510" s="1">
        <f t="shared" si="574"/>
        <v>19</v>
      </c>
    </row>
    <row r="6511" spans="1:9" x14ac:dyDescent="0.35">
      <c r="A6511" s="321">
        <f t="shared" si="572"/>
        <v>42274.791666650963</v>
      </c>
      <c r="B6511" s="303"/>
      <c r="C6511" s="303">
        <v>6476</v>
      </c>
      <c r="D6511" s="304">
        <f>INDEX(Method_calculation!$J$161:$L$184,Output_interface!I6511,Output_interface!H6511)</f>
        <v>0</v>
      </c>
      <c r="E6511" s="304">
        <f>INDEX(Method_calculation!$J$194:$L$217,Output_interface!I6511,Output_interface!H6511)</f>
        <v>0</v>
      </c>
      <c r="G6511" s="1">
        <f>VLOOKUP(A6511+1/48,Interface!$B$118:$D$483,3)</f>
        <v>7</v>
      </c>
      <c r="H6511" s="1">
        <f t="shared" si="575"/>
        <v>3</v>
      </c>
      <c r="I6511" s="1">
        <f t="shared" si="574"/>
        <v>20</v>
      </c>
    </row>
    <row r="6512" spans="1:9" x14ac:dyDescent="0.35">
      <c r="A6512" s="321">
        <f t="shared" si="572"/>
        <v>42274.833333317627</v>
      </c>
      <c r="B6512" s="303"/>
      <c r="C6512" s="303">
        <v>6477</v>
      </c>
      <c r="D6512" s="304">
        <f>INDEX(Method_calculation!$J$161:$L$184,Output_interface!I6512,Output_interface!H6512)</f>
        <v>0</v>
      </c>
      <c r="E6512" s="304">
        <f>INDEX(Method_calculation!$J$194:$L$217,Output_interface!I6512,Output_interface!H6512)</f>
        <v>0</v>
      </c>
      <c r="G6512" s="1">
        <f>VLOOKUP(A6512+1/48,Interface!$B$118:$D$483,3)</f>
        <v>7</v>
      </c>
      <c r="H6512" s="1">
        <f t="shared" si="575"/>
        <v>3</v>
      </c>
      <c r="I6512" s="1">
        <f t="shared" si="574"/>
        <v>21</v>
      </c>
    </row>
    <row r="6513" spans="1:9" x14ac:dyDescent="0.35">
      <c r="A6513" s="321">
        <f t="shared" si="572"/>
        <v>42274.874999984291</v>
      </c>
      <c r="B6513" s="303"/>
      <c r="C6513" s="303">
        <v>6478</v>
      </c>
      <c r="D6513" s="304">
        <f>INDEX(Method_calculation!$J$161:$L$184,Output_interface!I6513,Output_interface!H6513)</f>
        <v>0</v>
      </c>
      <c r="E6513" s="304">
        <f>INDEX(Method_calculation!$J$194:$L$217,Output_interface!I6513,Output_interface!H6513)</f>
        <v>0</v>
      </c>
      <c r="G6513" s="1">
        <f>VLOOKUP(A6513+1/48,Interface!$B$118:$D$483,3)</f>
        <v>7</v>
      </c>
      <c r="H6513" s="1">
        <f t="shared" si="575"/>
        <v>3</v>
      </c>
      <c r="I6513" s="1">
        <f t="shared" si="574"/>
        <v>22</v>
      </c>
    </row>
    <row r="6514" spans="1:9" x14ac:dyDescent="0.35">
      <c r="A6514" s="321">
        <f t="shared" si="572"/>
        <v>42274.916666650955</v>
      </c>
      <c r="B6514" s="303"/>
      <c r="C6514" s="303">
        <v>6479</v>
      </c>
      <c r="D6514" s="304">
        <f>INDEX(Method_calculation!$J$161:$L$184,Output_interface!I6514,Output_interface!H6514)</f>
        <v>0</v>
      </c>
      <c r="E6514" s="304">
        <f>INDEX(Method_calculation!$J$194:$L$217,Output_interface!I6514,Output_interface!H6514)</f>
        <v>0</v>
      </c>
      <c r="G6514" s="1">
        <f>VLOOKUP(A6514+1/48,Interface!$B$118:$D$483,3)</f>
        <v>7</v>
      </c>
      <c r="H6514" s="1">
        <f t="shared" si="575"/>
        <v>3</v>
      </c>
      <c r="I6514" s="1">
        <f t="shared" si="574"/>
        <v>23</v>
      </c>
    </row>
    <row r="6515" spans="1:9" x14ac:dyDescent="0.35">
      <c r="A6515" s="322">
        <f t="shared" si="572"/>
        <v>42274.95833331762</v>
      </c>
      <c r="B6515" s="306"/>
      <c r="C6515" s="306">
        <v>6480</v>
      </c>
      <c r="D6515" s="307">
        <f>INDEX(Method_calculation!$J$161:$L$184,Output_interface!I6515,Output_interface!H6515)</f>
        <v>0</v>
      </c>
      <c r="E6515" s="307">
        <f>INDEX(Method_calculation!$J$194:$L$217,Output_interface!I6515,Output_interface!H6515)</f>
        <v>0</v>
      </c>
      <c r="G6515" s="1">
        <f>VLOOKUP(A6515+1/48,Interface!$B$118:$D$483,3)</f>
        <v>7</v>
      </c>
      <c r="H6515" s="1">
        <f t="shared" si="575"/>
        <v>3</v>
      </c>
      <c r="I6515" s="1">
        <f t="shared" si="574"/>
        <v>24</v>
      </c>
    </row>
    <row r="6516" spans="1:9" x14ac:dyDescent="0.35">
      <c r="A6516" s="299">
        <f t="shared" si="572"/>
        <v>42274.999999984284</v>
      </c>
      <c r="B6516" s="300" t="str">
        <f t="shared" ref="B6516" si="576">INDEX($H$27:$H$29,H6516)</f>
        <v>Workday</v>
      </c>
      <c r="C6516" s="300">
        <v>6481</v>
      </c>
      <c r="D6516" s="301">
        <f>INDEX(Method_calculation!$J$161:$L$184,Output_interface!I6516,Output_interface!H6516)</f>
        <v>0</v>
      </c>
      <c r="E6516" s="301">
        <f>INDEX(Method_calculation!$J$194:$L$217,Output_interface!I6516,Output_interface!H6516)</f>
        <v>0</v>
      </c>
      <c r="G6516" s="1">
        <f>VLOOKUP(A6516+1/48,Interface!$B$118:$D$483,3)</f>
        <v>1</v>
      </c>
      <c r="H6516" s="1">
        <f t="shared" si="575"/>
        <v>1</v>
      </c>
      <c r="I6516" s="1">
        <f t="shared" si="574"/>
        <v>1</v>
      </c>
    </row>
    <row r="6517" spans="1:9" x14ac:dyDescent="0.35">
      <c r="A6517" s="321">
        <f t="shared" si="572"/>
        <v>42275.041666650948</v>
      </c>
      <c r="B6517" s="303"/>
      <c r="C6517" s="303">
        <v>6482</v>
      </c>
      <c r="D6517" s="304">
        <f>INDEX(Method_calculation!$J$161:$L$184,Output_interface!I6517,Output_interface!H6517)</f>
        <v>0</v>
      </c>
      <c r="E6517" s="304">
        <f>INDEX(Method_calculation!$J$194:$L$217,Output_interface!I6517,Output_interface!H6517)</f>
        <v>0</v>
      </c>
      <c r="G6517" s="1">
        <f>VLOOKUP(A6517+1/48,Interface!$B$118:$D$483,3)</f>
        <v>1</v>
      </c>
      <c r="H6517" s="1">
        <f t="shared" si="575"/>
        <v>1</v>
      </c>
      <c r="I6517" s="1">
        <f t="shared" si="574"/>
        <v>2</v>
      </c>
    </row>
    <row r="6518" spans="1:9" x14ac:dyDescent="0.35">
      <c r="A6518" s="321">
        <f t="shared" si="572"/>
        <v>42275.083333317612</v>
      </c>
      <c r="B6518" s="303"/>
      <c r="C6518" s="303">
        <v>6483</v>
      </c>
      <c r="D6518" s="304">
        <f>INDEX(Method_calculation!$J$161:$L$184,Output_interface!I6518,Output_interface!H6518)</f>
        <v>0</v>
      </c>
      <c r="E6518" s="304">
        <f>INDEX(Method_calculation!$J$194:$L$217,Output_interface!I6518,Output_interface!H6518)</f>
        <v>0</v>
      </c>
      <c r="G6518" s="1">
        <f>VLOOKUP(A6518+1/48,Interface!$B$118:$D$483,3)</f>
        <v>1</v>
      </c>
      <c r="H6518" s="1">
        <f t="shared" si="575"/>
        <v>1</v>
      </c>
      <c r="I6518" s="1">
        <f t="shared" si="574"/>
        <v>3</v>
      </c>
    </row>
    <row r="6519" spans="1:9" x14ac:dyDescent="0.35">
      <c r="A6519" s="321">
        <f t="shared" si="572"/>
        <v>42275.124999984277</v>
      </c>
      <c r="B6519" s="303"/>
      <c r="C6519" s="303">
        <v>6484</v>
      </c>
      <c r="D6519" s="304">
        <f>INDEX(Method_calculation!$J$161:$L$184,Output_interface!I6519,Output_interface!H6519)</f>
        <v>0</v>
      </c>
      <c r="E6519" s="304">
        <f>INDEX(Method_calculation!$J$194:$L$217,Output_interface!I6519,Output_interface!H6519)</f>
        <v>0</v>
      </c>
      <c r="G6519" s="1">
        <f>VLOOKUP(A6519+1/48,Interface!$B$118:$D$483,3)</f>
        <v>1</v>
      </c>
      <c r="H6519" s="1">
        <f t="shared" si="575"/>
        <v>1</v>
      </c>
      <c r="I6519" s="1">
        <f t="shared" si="574"/>
        <v>4</v>
      </c>
    </row>
    <row r="6520" spans="1:9" x14ac:dyDescent="0.35">
      <c r="A6520" s="321">
        <f t="shared" si="572"/>
        <v>42275.166666650941</v>
      </c>
      <c r="B6520" s="303"/>
      <c r="C6520" s="303">
        <v>6485</v>
      </c>
      <c r="D6520" s="304">
        <f>INDEX(Method_calculation!$J$161:$L$184,Output_interface!I6520,Output_interface!H6520)</f>
        <v>0</v>
      </c>
      <c r="E6520" s="304">
        <f>INDEX(Method_calculation!$J$194:$L$217,Output_interface!I6520,Output_interface!H6520)</f>
        <v>0</v>
      </c>
      <c r="G6520" s="1">
        <f>VLOOKUP(A6520+1/48,Interface!$B$118:$D$483,3)</f>
        <v>1</v>
      </c>
      <c r="H6520" s="1">
        <f t="shared" si="575"/>
        <v>1</v>
      </c>
      <c r="I6520" s="1">
        <f t="shared" si="574"/>
        <v>5</v>
      </c>
    </row>
    <row r="6521" spans="1:9" x14ac:dyDescent="0.35">
      <c r="A6521" s="321">
        <f t="shared" si="572"/>
        <v>42275.208333317605</v>
      </c>
      <c r="B6521" s="303"/>
      <c r="C6521" s="303">
        <v>6486</v>
      </c>
      <c r="D6521" s="304">
        <f>INDEX(Method_calculation!$J$161:$L$184,Output_interface!I6521,Output_interface!H6521)</f>
        <v>0</v>
      </c>
      <c r="E6521" s="304">
        <f>INDEX(Method_calculation!$J$194:$L$217,Output_interface!I6521,Output_interface!H6521)</f>
        <v>0</v>
      </c>
      <c r="G6521" s="1">
        <f>VLOOKUP(A6521+1/48,Interface!$B$118:$D$483,3)</f>
        <v>1</v>
      </c>
      <c r="H6521" s="1">
        <f t="shared" si="575"/>
        <v>1</v>
      </c>
      <c r="I6521" s="1">
        <f t="shared" si="574"/>
        <v>6</v>
      </c>
    </row>
    <row r="6522" spans="1:9" x14ac:dyDescent="0.35">
      <c r="A6522" s="321">
        <f t="shared" si="572"/>
        <v>42275.249999984269</v>
      </c>
      <c r="B6522" s="303"/>
      <c r="C6522" s="303">
        <v>6487</v>
      </c>
      <c r="D6522" s="304">
        <f>INDEX(Method_calculation!$J$161:$L$184,Output_interface!I6522,Output_interface!H6522)</f>
        <v>0</v>
      </c>
      <c r="E6522" s="304">
        <f>INDEX(Method_calculation!$J$194:$L$217,Output_interface!I6522,Output_interface!H6522)</f>
        <v>0</v>
      </c>
      <c r="G6522" s="1">
        <f>VLOOKUP(A6522+1/48,Interface!$B$118:$D$483,3)</f>
        <v>1</v>
      </c>
      <c r="H6522" s="1">
        <f t="shared" si="575"/>
        <v>1</v>
      </c>
      <c r="I6522" s="1">
        <f t="shared" si="574"/>
        <v>7</v>
      </c>
    </row>
    <row r="6523" spans="1:9" x14ac:dyDescent="0.35">
      <c r="A6523" s="321">
        <f t="shared" si="572"/>
        <v>42275.291666650934</v>
      </c>
      <c r="B6523" s="303"/>
      <c r="C6523" s="303">
        <v>6488</v>
      </c>
      <c r="D6523" s="304">
        <f>INDEX(Method_calculation!$J$161:$L$184,Output_interface!I6523,Output_interface!H6523)</f>
        <v>0</v>
      </c>
      <c r="E6523" s="304">
        <f>INDEX(Method_calculation!$J$194:$L$217,Output_interface!I6523,Output_interface!H6523)</f>
        <v>0</v>
      </c>
      <c r="G6523" s="1">
        <f>VLOOKUP(A6523+1/48,Interface!$B$118:$D$483,3)</f>
        <v>1</v>
      </c>
      <c r="H6523" s="1">
        <f t="shared" si="575"/>
        <v>1</v>
      </c>
      <c r="I6523" s="1">
        <f t="shared" si="574"/>
        <v>8</v>
      </c>
    </row>
    <row r="6524" spans="1:9" x14ac:dyDescent="0.35">
      <c r="A6524" s="321">
        <f t="shared" si="572"/>
        <v>42275.333333317598</v>
      </c>
      <c r="B6524" s="303"/>
      <c r="C6524" s="303">
        <v>6489</v>
      </c>
      <c r="D6524" s="304">
        <f>INDEX(Method_calculation!$J$161:$L$184,Output_interface!I6524,Output_interface!H6524)</f>
        <v>0</v>
      </c>
      <c r="E6524" s="304">
        <f>INDEX(Method_calculation!$J$194:$L$217,Output_interface!I6524,Output_interface!H6524)</f>
        <v>0</v>
      </c>
      <c r="G6524" s="1">
        <f>VLOOKUP(A6524+1/48,Interface!$B$118:$D$483,3)</f>
        <v>1</v>
      </c>
      <c r="H6524" s="1">
        <f t="shared" si="575"/>
        <v>1</v>
      </c>
      <c r="I6524" s="1">
        <f t="shared" si="574"/>
        <v>9</v>
      </c>
    </row>
    <row r="6525" spans="1:9" x14ac:dyDescent="0.35">
      <c r="A6525" s="321">
        <f t="shared" si="572"/>
        <v>42275.374999984262</v>
      </c>
      <c r="B6525" s="303"/>
      <c r="C6525" s="303">
        <v>6490</v>
      </c>
      <c r="D6525" s="304">
        <f>INDEX(Method_calculation!$J$161:$L$184,Output_interface!I6525,Output_interface!H6525)</f>
        <v>0</v>
      </c>
      <c r="E6525" s="304">
        <f>INDEX(Method_calculation!$J$194:$L$217,Output_interface!I6525,Output_interface!H6525)</f>
        <v>0</v>
      </c>
      <c r="G6525" s="1">
        <f>VLOOKUP(A6525+1/48,Interface!$B$118:$D$483,3)</f>
        <v>1</v>
      </c>
      <c r="H6525" s="1">
        <f t="shared" si="575"/>
        <v>1</v>
      </c>
      <c r="I6525" s="1">
        <f t="shared" si="574"/>
        <v>10</v>
      </c>
    </row>
    <row r="6526" spans="1:9" x14ac:dyDescent="0.35">
      <c r="A6526" s="321">
        <f t="shared" si="572"/>
        <v>42275.416666650926</v>
      </c>
      <c r="B6526" s="303"/>
      <c r="C6526" s="303">
        <v>6491</v>
      </c>
      <c r="D6526" s="304">
        <f>INDEX(Method_calculation!$J$161:$L$184,Output_interface!I6526,Output_interface!H6526)</f>
        <v>0</v>
      </c>
      <c r="E6526" s="304">
        <f>INDEX(Method_calculation!$J$194:$L$217,Output_interface!I6526,Output_interface!H6526)</f>
        <v>0</v>
      </c>
      <c r="G6526" s="1">
        <f>VLOOKUP(A6526+1/48,Interface!$B$118:$D$483,3)</f>
        <v>1</v>
      </c>
      <c r="H6526" s="1">
        <f t="shared" si="575"/>
        <v>1</v>
      </c>
      <c r="I6526" s="1">
        <f t="shared" si="574"/>
        <v>11</v>
      </c>
    </row>
    <row r="6527" spans="1:9" x14ac:dyDescent="0.35">
      <c r="A6527" s="321">
        <f t="shared" si="572"/>
        <v>42275.458333317591</v>
      </c>
      <c r="B6527" s="303"/>
      <c r="C6527" s="303">
        <v>6492</v>
      </c>
      <c r="D6527" s="304">
        <f>INDEX(Method_calculation!$J$161:$L$184,Output_interface!I6527,Output_interface!H6527)</f>
        <v>0</v>
      </c>
      <c r="E6527" s="304">
        <f>INDEX(Method_calculation!$J$194:$L$217,Output_interface!I6527,Output_interface!H6527)</f>
        <v>0</v>
      </c>
      <c r="G6527" s="1">
        <f>VLOOKUP(A6527+1/48,Interface!$B$118:$D$483,3)</f>
        <v>1</v>
      </c>
      <c r="H6527" s="1">
        <f t="shared" si="575"/>
        <v>1</v>
      </c>
      <c r="I6527" s="1">
        <f t="shared" si="574"/>
        <v>12</v>
      </c>
    </row>
    <row r="6528" spans="1:9" x14ac:dyDescent="0.35">
      <c r="A6528" s="321">
        <f t="shared" si="572"/>
        <v>42275.499999984255</v>
      </c>
      <c r="B6528" s="303"/>
      <c r="C6528" s="303">
        <v>6493</v>
      </c>
      <c r="D6528" s="304">
        <f>INDEX(Method_calculation!$J$161:$L$184,Output_interface!I6528,Output_interface!H6528)</f>
        <v>0</v>
      </c>
      <c r="E6528" s="304">
        <f>INDEX(Method_calculation!$J$194:$L$217,Output_interface!I6528,Output_interface!H6528)</f>
        <v>0</v>
      </c>
      <c r="G6528" s="1">
        <f>VLOOKUP(A6528+1/48,Interface!$B$118:$D$483,3)</f>
        <v>1</v>
      </c>
      <c r="H6528" s="1">
        <f t="shared" si="575"/>
        <v>1</v>
      </c>
      <c r="I6528" s="1">
        <f t="shared" si="574"/>
        <v>13</v>
      </c>
    </row>
    <row r="6529" spans="1:9" x14ac:dyDescent="0.35">
      <c r="A6529" s="321">
        <f t="shared" si="572"/>
        <v>42275.541666650919</v>
      </c>
      <c r="B6529" s="303"/>
      <c r="C6529" s="303">
        <v>6494</v>
      </c>
      <c r="D6529" s="304">
        <f>INDEX(Method_calculation!$J$161:$L$184,Output_interface!I6529,Output_interface!H6529)</f>
        <v>0</v>
      </c>
      <c r="E6529" s="304">
        <f>INDEX(Method_calculation!$J$194:$L$217,Output_interface!I6529,Output_interface!H6529)</f>
        <v>0</v>
      </c>
      <c r="G6529" s="1">
        <f>VLOOKUP(A6529+1/48,Interface!$B$118:$D$483,3)</f>
        <v>1</v>
      </c>
      <c r="H6529" s="1">
        <f t="shared" si="575"/>
        <v>1</v>
      </c>
      <c r="I6529" s="1">
        <f t="shared" si="574"/>
        <v>14</v>
      </c>
    </row>
    <row r="6530" spans="1:9" x14ac:dyDescent="0.35">
      <c r="A6530" s="321">
        <f t="shared" si="572"/>
        <v>42275.583333317583</v>
      </c>
      <c r="B6530" s="303"/>
      <c r="C6530" s="303">
        <v>6495</v>
      </c>
      <c r="D6530" s="304">
        <f>INDEX(Method_calculation!$J$161:$L$184,Output_interface!I6530,Output_interface!H6530)</f>
        <v>0</v>
      </c>
      <c r="E6530" s="304">
        <f>INDEX(Method_calculation!$J$194:$L$217,Output_interface!I6530,Output_interface!H6530)</f>
        <v>0</v>
      </c>
      <c r="G6530" s="1">
        <f>VLOOKUP(A6530+1/48,Interface!$B$118:$D$483,3)</f>
        <v>1</v>
      </c>
      <c r="H6530" s="1">
        <f t="shared" si="575"/>
        <v>1</v>
      </c>
      <c r="I6530" s="1">
        <f t="shared" si="574"/>
        <v>15</v>
      </c>
    </row>
    <row r="6531" spans="1:9" x14ac:dyDescent="0.35">
      <c r="A6531" s="321">
        <f t="shared" si="572"/>
        <v>42275.624999984248</v>
      </c>
      <c r="B6531" s="303"/>
      <c r="C6531" s="303">
        <v>6496</v>
      </c>
      <c r="D6531" s="304">
        <f>INDEX(Method_calculation!$J$161:$L$184,Output_interface!I6531,Output_interface!H6531)</f>
        <v>0</v>
      </c>
      <c r="E6531" s="304">
        <f>INDEX(Method_calculation!$J$194:$L$217,Output_interface!I6531,Output_interface!H6531)</f>
        <v>0</v>
      </c>
      <c r="G6531" s="1">
        <f>VLOOKUP(A6531+1/48,Interface!$B$118:$D$483,3)</f>
        <v>1</v>
      </c>
      <c r="H6531" s="1">
        <f t="shared" si="575"/>
        <v>1</v>
      </c>
      <c r="I6531" s="1">
        <f t="shared" si="574"/>
        <v>16</v>
      </c>
    </row>
    <row r="6532" spans="1:9" x14ac:dyDescent="0.35">
      <c r="A6532" s="321">
        <f t="shared" si="572"/>
        <v>42275.666666650912</v>
      </c>
      <c r="B6532" s="303"/>
      <c r="C6532" s="303">
        <v>6497</v>
      </c>
      <c r="D6532" s="304">
        <f>INDEX(Method_calculation!$J$161:$L$184,Output_interface!I6532,Output_interface!H6532)</f>
        <v>0</v>
      </c>
      <c r="E6532" s="304">
        <f>INDEX(Method_calculation!$J$194:$L$217,Output_interface!I6532,Output_interface!H6532)</f>
        <v>0</v>
      </c>
      <c r="G6532" s="1">
        <f>VLOOKUP(A6532+1/48,Interface!$B$118:$D$483,3)</f>
        <v>1</v>
      </c>
      <c r="H6532" s="1">
        <f t="shared" si="575"/>
        <v>1</v>
      </c>
      <c r="I6532" s="1">
        <f t="shared" si="574"/>
        <v>17</v>
      </c>
    </row>
    <row r="6533" spans="1:9" x14ac:dyDescent="0.35">
      <c r="A6533" s="321">
        <f t="shared" si="572"/>
        <v>42275.708333317576</v>
      </c>
      <c r="B6533" s="303"/>
      <c r="C6533" s="303">
        <v>6498</v>
      </c>
      <c r="D6533" s="304">
        <f>INDEX(Method_calculation!$J$161:$L$184,Output_interface!I6533,Output_interface!H6533)</f>
        <v>0</v>
      </c>
      <c r="E6533" s="304">
        <f>INDEX(Method_calculation!$J$194:$L$217,Output_interface!I6533,Output_interface!H6533)</f>
        <v>0</v>
      </c>
      <c r="G6533" s="1">
        <f>VLOOKUP(A6533+1/48,Interface!$B$118:$D$483,3)</f>
        <v>1</v>
      </c>
      <c r="H6533" s="1">
        <f t="shared" si="575"/>
        <v>1</v>
      </c>
      <c r="I6533" s="1">
        <f t="shared" si="574"/>
        <v>18</v>
      </c>
    </row>
    <row r="6534" spans="1:9" x14ac:dyDescent="0.35">
      <c r="A6534" s="321">
        <f t="shared" si="572"/>
        <v>42275.74999998424</v>
      </c>
      <c r="B6534" s="303"/>
      <c r="C6534" s="303">
        <v>6499</v>
      </c>
      <c r="D6534" s="304">
        <f>INDEX(Method_calculation!$J$161:$L$184,Output_interface!I6534,Output_interface!H6534)</f>
        <v>0</v>
      </c>
      <c r="E6534" s="304">
        <f>INDEX(Method_calculation!$J$194:$L$217,Output_interface!I6534,Output_interface!H6534)</f>
        <v>0</v>
      </c>
      <c r="G6534" s="1">
        <f>VLOOKUP(A6534+1/48,Interface!$B$118:$D$483,3)</f>
        <v>1</v>
      </c>
      <c r="H6534" s="1">
        <f t="shared" si="575"/>
        <v>1</v>
      </c>
      <c r="I6534" s="1">
        <f t="shared" si="574"/>
        <v>19</v>
      </c>
    </row>
    <row r="6535" spans="1:9" x14ac:dyDescent="0.35">
      <c r="A6535" s="321">
        <f t="shared" si="572"/>
        <v>42275.791666650905</v>
      </c>
      <c r="B6535" s="303"/>
      <c r="C6535" s="303">
        <v>6500</v>
      </c>
      <c r="D6535" s="304">
        <f>INDEX(Method_calculation!$J$161:$L$184,Output_interface!I6535,Output_interface!H6535)</f>
        <v>0</v>
      </c>
      <c r="E6535" s="304">
        <f>INDEX(Method_calculation!$J$194:$L$217,Output_interface!I6535,Output_interface!H6535)</f>
        <v>0</v>
      </c>
      <c r="G6535" s="1">
        <f>VLOOKUP(A6535+1/48,Interface!$B$118:$D$483,3)</f>
        <v>1</v>
      </c>
      <c r="H6535" s="1">
        <f t="shared" si="575"/>
        <v>1</v>
      </c>
      <c r="I6535" s="1">
        <f t="shared" si="574"/>
        <v>20</v>
      </c>
    </row>
    <row r="6536" spans="1:9" x14ac:dyDescent="0.35">
      <c r="A6536" s="321">
        <f t="shared" si="572"/>
        <v>42275.833333317569</v>
      </c>
      <c r="B6536" s="303"/>
      <c r="C6536" s="303">
        <v>6501</v>
      </c>
      <c r="D6536" s="304">
        <f>INDEX(Method_calculation!$J$161:$L$184,Output_interface!I6536,Output_interface!H6536)</f>
        <v>0</v>
      </c>
      <c r="E6536" s="304">
        <f>INDEX(Method_calculation!$J$194:$L$217,Output_interface!I6536,Output_interface!H6536)</f>
        <v>0</v>
      </c>
      <c r="G6536" s="1">
        <f>VLOOKUP(A6536+1/48,Interface!$B$118:$D$483,3)</f>
        <v>1</v>
      </c>
      <c r="H6536" s="1">
        <f t="shared" si="575"/>
        <v>1</v>
      </c>
      <c r="I6536" s="1">
        <f t="shared" si="574"/>
        <v>21</v>
      </c>
    </row>
    <row r="6537" spans="1:9" x14ac:dyDescent="0.35">
      <c r="A6537" s="321">
        <f t="shared" si="572"/>
        <v>42275.874999984233</v>
      </c>
      <c r="B6537" s="303"/>
      <c r="C6537" s="303">
        <v>6502</v>
      </c>
      <c r="D6537" s="304">
        <f>INDEX(Method_calculation!$J$161:$L$184,Output_interface!I6537,Output_interface!H6537)</f>
        <v>0</v>
      </c>
      <c r="E6537" s="304">
        <f>INDEX(Method_calculation!$J$194:$L$217,Output_interface!I6537,Output_interface!H6537)</f>
        <v>0</v>
      </c>
      <c r="G6537" s="1">
        <f>VLOOKUP(A6537+1/48,Interface!$B$118:$D$483,3)</f>
        <v>1</v>
      </c>
      <c r="H6537" s="1">
        <f t="shared" si="575"/>
        <v>1</v>
      </c>
      <c r="I6537" s="1">
        <f t="shared" si="574"/>
        <v>22</v>
      </c>
    </row>
    <row r="6538" spans="1:9" x14ac:dyDescent="0.35">
      <c r="A6538" s="321">
        <f t="shared" si="572"/>
        <v>42275.916666650897</v>
      </c>
      <c r="B6538" s="303"/>
      <c r="C6538" s="303">
        <v>6503</v>
      </c>
      <c r="D6538" s="304">
        <f>INDEX(Method_calculation!$J$161:$L$184,Output_interface!I6538,Output_interface!H6538)</f>
        <v>0</v>
      </c>
      <c r="E6538" s="304">
        <f>INDEX(Method_calculation!$J$194:$L$217,Output_interface!I6538,Output_interface!H6538)</f>
        <v>0</v>
      </c>
      <c r="G6538" s="1">
        <f>VLOOKUP(A6538+1/48,Interface!$B$118:$D$483,3)</f>
        <v>1</v>
      </c>
      <c r="H6538" s="1">
        <f t="shared" si="575"/>
        <v>1</v>
      </c>
      <c r="I6538" s="1">
        <f t="shared" si="574"/>
        <v>23</v>
      </c>
    </row>
    <row r="6539" spans="1:9" x14ac:dyDescent="0.35">
      <c r="A6539" s="322">
        <f t="shared" si="572"/>
        <v>42275.958333317561</v>
      </c>
      <c r="B6539" s="306"/>
      <c r="C6539" s="306">
        <v>6504</v>
      </c>
      <c r="D6539" s="307">
        <f>INDEX(Method_calculation!$J$161:$L$184,Output_interface!I6539,Output_interface!H6539)</f>
        <v>0</v>
      </c>
      <c r="E6539" s="307">
        <f>INDEX(Method_calculation!$J$194:$L$217,Output_interface!I6539,Output_interface!H6539)</f>
        <v>0</v>
      </c>
      <c r="G6539" s="1">
        <f>VLOOKUP(A6539+1/48,Interface!$B$118:$D$483,3)</f>
        <v>1</v>
      </c>
      <c r="H6539" s="1">
        <f t="shared" si="575"/>
        <v>1</v>
      </c>
      <c r="I6539" s="1">
        <f t="shared" si="574"/>
        <v>24</v>
      </c>
    </row>
    <row r="6540" spans="1:9" x14ac:dyDescent="0.35">
      <c r="A6540" s="299">
        <f t="shared" si="572"/>
        <v>42275.999999984226</v>
      </c>
      <c r="B6540" s="300" t="str">
        <f t="shared" ref="B6540" si="577">INDEX($H$27:$H$29,H6540)</f>
        <v>Workday</v>
      </c>
      <c r="C6540" s="300">
        <v>6505</v>
      </c>
      <c r="D6540" s="301">
        <f>INDEX(Method_calculation!$J$161:$L$184,Output_interface!I6540,Output_interface!H6540)</f>
        <v>0</v>
      </c>
      <c r="E6540" s="301">
        <f>INDEX(Method_calculation!$J$194:$L$217,Output_interface!I6540,Output_interface!H6540)</f>
        <v>0</v>
      </c>
      <c r="G6540" s="1">
        <f>VLOOKUP(A6540+1/48,Interface!$B$118:$D$483,3)</f>
        <v>2</v>
      </c>
      <c r="H6540" s="1">
        <f t="shared" si="575"/>
        <v>1</v>
      </c>
      <c r="I6540" s="1">
        <f t="shared" si="574"/>
        <v>1</v>
      </c>
    </row>
    <row r="6541" spans="1:9" x14ac:dyDescent="0.35">
      <c r="A6541" s="321">
        <f t="shared" si="572"/>
        <v>42276.04166665089</v>
      </c>
      <c r="B6541" s="303"/>
      <c r="C6541" s="303">
        <v>6506</v>
      </c>
      <c r="D6541" s="304">
        <f>INDEX(Method_calculation!$J$161:$L$184,Output_interface!I6541,Output_interface!H6541)</f>
        <v>0</v>
      </c>
      <c r="E6541" s="304">
        <f>INDEX(Method_calculation!$J$194:$L$217,Output_interface!I6541,Output_interface!H6541)</f>
        <v>0</v>
      </c>
      <c r="G6541" s="1">
        <f>VLOOKUP(A6541+1/48,Interface!$B$118:$D$483,3)</f>
        <v>2</v>
      </c>
      <c r="H6541" s="1">
        <f t="shared" si="575"/>
        <v>1</v>
      </c>
      <c r="I6541" s="1">
        <f t="shared" si="574"/>
        <v>2</v>
      </c>
    </row>
    <row r="6542" spans="1:9" x14ac:dyDescent="0.35">
      <c r="A6542" s="321">
        <f t="shared" si="572"/>
        <v>42276.083333317554</v>
      </c>
      <c r="B6542" s="303"/>
      <c r="C6542" s="303">
        <v>6507</v>
      </c>
      <c r="D6542" s="304">
        <f>INDEX(Method_calculation!$J$161:$L$184,Output_interface!I6542,Output_interface!H6542)</f>
        <v>0</v>
      </c>
      <c r="E6542" s="304">
        <f>INDEX(Method_calculation!$J$194:$L$217,Output_interface!I6542,Output_interface!H6542)</f>
        <v>0</v>
      </c>
      <c r="G6542" s="1">
        <f>VLOOKUP(A6542+1/48,Interface!$B$118:$D$483,3)</f>
        <v>2</v>
      </c>
      <c r="H6542" s="1">
        <f t="shared" si="575"/>
        <v>1</v>
      </c>
      <c r="I6542" s="1">
        <f t="shared" si="574"/>
        <v>3</v>
      </c>
    </row>
    <row r="6543" spans="1:9" x14ac:dyDescent="0.35">
      <c r="A6543" s="321">
        <f t="shared" si="572"/>
        <v>42276.124999984218</v>
      </c>
      <c r="B6543" s="303"/>
      <c r="C6543" s="303">
        <v>6508</v>
      </c>
      <c r="D6543" s="304">
        <f>INDEX(Method_calculation!$J$161:$L$184,Output_interface!I6543,Output_interface!H6543)</f>
        <v>0</v>
      </c>
      <c r="E6543" s="304">
        <f>INDEX(Method_calculation!$J$194:$L$217,Output_interface!I6543,Output_interface!H6543)</f>
        <v>0</v>
      </c>
      <c r="G6543" s="1">
        <f>VLOOKUP(A6543+1/48,Interface!$B$118:$D$483,3)</f>
        <v>2</v>
      </c>
      <c r="H6543" s="1">
        <f t="shared" si="575"/>
        <v>1</v>
      </c>
      <c r="I6543" s="1">
        <f t="shared" si="574"/>
        <v>4</v>
      </c>
    </row>
    <row r="6544" spans="1:9" x14ac:dyDescent="0.35">
      <c r="A6544" s="321">
        <f t="shared" ref="A6544:A6607" si="578">+A6543+1/24</f>
        <v>42276.166666650883</v>
      </c>
      <c r="B6544" s="303"/>
      <c r="C6544" s="303">
        <v>6509</v>
      </c>
      <c r="D6544" s="304">
        <f>INDEX(Method_calculation!$J$161:$L$184,Output_interface!I6544,Output_interface!H6544)</f>
        <v>0</v>
      </c>
      <c r="E6544" s="304">
        <f>INDEX(Method_calculation!$J$194:$L$217,Output_interface!I6544,Output_interface!H6544)</f>
        <v>0</v>
      </c>
      <c r="G6544" s="1">
        <f>VLOOKUP(A6544+1/48,Interface!$B$118:$D$483,3)</f>
        <v>2</v>
      </c>
      <c r="H6544" s="1">
        <f t="shared" si="575"/>
        <v>1</v>
      </c>
      <c r="I6544" s="1">
        <f t="shared" si="574"/>
        <v>5</v>
      </c>
    </row>
    <row r="6545" spans="1:9" x14ac:dyDescent="0.35">
      <c r="A6545" s="321">
        <f t="shared" si="578"/>
        <v>42276.208333317547</v>
      </c>
      <c r="B6545" s="303"/>
      <c r="C6545" s="303">
        <v>6510</v>
      </c>
      <c r="D6545" s="304">
        <f>INDEX(Method_calculation!$J$161:$L$184,Output_interface!I6545,Output_interface!H6545)</f>
        <v>0</v>
      </c>
      <c r="E6545" s="304">
        <f>INDEX(Method_calculation!$J$194:$L$217,Output_interface!I6545,Output_interface!H6545)</f>
        <v>0</v>
      </c>
      <c r="G6545" s="1">
        <f>VLOOKUP(A6545+1/48,Interface!$B$118:$D$483,3)</f>
        <v>2</v>
      </c>
      <c r="H6545" s="1">
        <f t="shared" si="575"/>
        <v>1</v>
      </c>
      <c r="I6545" s="1">
        <f t="shared" si="574"/>
        <v>6</v>
      </c>
    </row>
    <row r="6546" spans="1:9" x14ac:dyDescent="0.35">
      <c r="A6546" s="321">
        <f t="shared" si="578"/>
        <v>42276.249999984211</v>
      </c>
      <c r="B6546" s="303"/>
      <c r="C6546" s="303">
        <v>6511</v>
      </c>
      <c r="D6546" s="304">
        <f>INDEX(Method_calculation!$J$161:$L$184,Output_interface!I6546,Output_interface!H6546)</f>
        <v>0</v>
      </c>
      <c r="E6546" s="304">
        <f>INDEX(Method_calculation!$J$194:$L$217,Output_interface!I6546,Output_interface!H6546)</f>
        <v>0</v>
      </c>
      <c r="G6546" s="1">
        <f>VLOOKUP(A6546+1/48,Interface!$B$118:$D$483,3)</f>
        <v>2</v>
      </c>
      <c r="H6546" s="1">
        <f t="shared" si="575"/>
        <v>1</v>
      </c>
      <c r="I6546" s="1">
        <f t="shared" si="574"/>
        <v>7</v>
      </c>
    </row>
    <row r="6547" spans="1:9" x14ac:dyDescent="0.35">
      <c r="A6547" s="321">
        <f t="shared" si="578"/>
        <v>42276.291666650875</v>
      </c>
      <c r="B6547" s="303"/>
      <c r="C6547" s="303">
        <v>6512</v>
      </c>
      <c r="D6547" s="304">
        <f>INDEX(Method_calculation!$J$161:$L$184,Output_interface!I6547,Output_interface!H6547)</f>
        <v>0</v>
      </c>
      <c r="E6547" s="304">
        <f>INDEX(Method_calculation!$J$194:$L$217,Output_interface!I6547,Output_interface!H6547)</f>
        <v>0</v>
      </c>
      <c r="G6547" s="1">
        <f>VLOOKUP(A6547+1/48,Interface!$B$118:$D$483,3)</f>
        <v>2</v>
      </c>
      <c r="H6547" s="1">
        <f t="shared" si="575"/>
        <v>1</v>
      </c>
      <c r="I6547" s="1">
        <f t="shared" si="574"/>
        <v>8</v>
      </c>
    </row>
    <row r="6548" spans="1:9" x14ac:dyDescent="0.35">
      <c r="A6548" s="321">
        <f t="shared" si="578"/>
        <v>42276.33333331754</v>
      </c>
      <c r="B6548" s="303"/>
      <c r="C6548" s="303">
        <v>6513</v>
      </c>
      <c r="D6548" s="304">
        <f>INDEX(Method_calculation!$J$161:$L$184,Output_interface!I6548,Output_interface!H6548)</f>
        <v>0</v>
      </c>
      <c r="E6548" s="304">
        <f>INDEX(Method_calculation!$J$194:$L$217,Output_interface!I6548,Output_interface!H6548)</f>
        <v>0</v>
      </c>
      <c r="G6548" s="1">
        <f>VLOOKUP(A6548+1/48,Interface!$B$118:$D$483,3)</f>
        <v>2</v>
      </c>
      <c r="H6548" s="1">
        <f t="shared" si="575"/>
        <v>1</v>
      </c>
      <c r="I6548" s="1">
        <f t="shared" si="574"/>
        <v>9</v>
      </c>
    </row>
    <row r="6549" spans="1:9" x14ac:dyDescent="0.35">
      <c r="A6549" s="321">
        <f t="shared" si="578"/>
        <v>42276.374999984204</v>
      </c>
      <c r="B6549" s="303"/>
      <c r="C6549" s="303">
        <v>6514</v>
      </c>
      <c r="D6549" s="304">
        <f>INDEX(Method_calculation!$J$161:$L$184,Output_interface!I6549,Output_interface!H6549)</f>
        <v>0</v>
      </c>
      <c r="E6549" s="304">
        <f>INDEX(Method_calculation!$J$194:$L$217,Output_interface!I6549,Output_interface!H6549)</f>
        <v>0</v>
      </c>
      <c r="G6549" s="1">
        <f>VLOOKUP(A6549+1/48,Interface!$B$118:$D$483,3)</f>
        <v>2</v>
      </c>
      <c r="H6549" s="1">
        <f t="shared" si="575"/>
        <v>1</v>
      </c>
      <c r="I6549" s="1">
        <f t="shared" si="574"/>
        <v>10</v>
      </c>
    </row>
    <row r="6550" spans="1:9" x14ac:dyDescent="0.35">
      <c r="A6550" s="321">
        <f t="shared" si="578"/>
        <v>42276.416666650868</v>
      </c>
      <c r="B6550" s="303"/>
      <c r="C6550" s="303">
        <v>6515</v>
      </c>
      <c r="D6550" s="304">
        <f>INDEX(Method_calculation!$J$161:$L$184,Output_interface!I6550,Output_interface!H6550)</f>
        <v>0</v>
      </c>
      <c r="E6550" s="304">
        <f>INDEX(Method_calculation!$J$194:$L$217,Output_interface!I6550,Output_interface!H6550)</f>
        <v>0</v>
      </c>
      <c r="G6550" s="1">
        <f>VLOOKUP(A6550+1/48,Interface!$B$118:$D$483,3)</f>
        <v>2</v>
      </c>
      <c r="H6550" s="1">
        <f t="shared" si="575"/>
        <v>1</v>
      </c>
      <c r="I6550" s="1">
        <f t="shared" si="574"/>
        <v>11</v>
      </c>
    </row>
    <row r="6551" spans="1:9" x14ac:dyDescent="0.35">
      <c r="A6551" s="321">
        <f t="shared" si="578"/>
        <v>42276.458333317532</v>
      </c>
      <c r="B6551" s="303"/>
      <c r="C6551" s="303">
        <v>6516</v>
      </c>
      <c r="D6551" s="304">
        <f>INDEX(Method_calculation!$J$161:$L$184,Output_interface!I6551,Output_interface!H6551)</f>
        <v>0</v>
      </c>
      <c r="E6551" s="304">
        <f>INDEX(Method_calculation!$J$194:$L$217,Output_interface!I6551,Output_interface!H6551)</f>
        <v>0</v>
      </c>
      <c r="G6551" s="1">
        <f>VLOOKUP(A6551+1/48,Interface!$B$118:$D$483,3)</f>
        <v>2</v>
      </c>
      <c r="H6551" s="1">
        <f t="shared" si="575"/>
        <v>1</v>
      </c>
      <c r="I6551" s="1">
        <f t="shared" si="574"/>
        <v>12</v>
      </c>
    </row>
    <row r="6552" spans="1:9" x14ac:dyDescent="0.35">
      <c r="A6552" s="321">
        <f t="shared" si="578"/>
        <v>42276.499999984197</v>
      </c>
      <c r="B6552" s="303"/>
      <c r="C6552" s="303">
        <v>6517</v>
      </c>
      <c r="D6552" s="304">
        <f>INDEX(Method_calculation!$J$161:$L$184,Output_interface!I6552,Output_interface!H6552)</f>
        <v>0</v>
      </c>
      <c r="E6552" s="304">
        <f>INDEX(Method_calculation!$J$194:$L$217,Output_interface!I6552,Output_interface!H6552)</f>
        <v>0</v>
      </c>
      <c r="G6552" s="1">
        <f>VLOOKUP(A6552+1/48,Interface!$B$118:$D$483,3)</f>
        <v>2</v>
      </c>
      <c r="H6552" s="1">
        <f t="shared" si="575"/>
        <v>1</v>
      </c>
      <c r="I6552" s="1">
        <f t="shared" si="574"/>
        <v>13</v>
      </c>
    </row>
    <row r="6553" spans="1:9" x14ac:dyDescent="0.35">
      <c r="A6553" s="321">
        <f t="shared" si="578"/>
        <v>42276.541666650861</v>
      </c>
      <c r="B6553" s="303"/>
      <c r="C6553" s="303">
        <v>6518</v>
      </c>
      <c r="D6553" s="304">
        <f>INDEX(Method_calculation!$J$161:$L$184,Output_interface!I6553,Output_interface!H6553)</f>
        <v>0</v>
      </c>
      <c r="E6553" s="304">
        <f>INDEX(Method_calculation!$J$194:$L$217,Output_interface!I6553,Output_interface!H6553)</f>
        <v>0</v>
      </c>
      <c r="G6553" s="1">
        <f>VLOOKUP(A6553+1/48,Interface!$B$118:$D$483,3)</f>
        <v>2</v>
      </c>
      <c r="H6553" s="1">
        <f t="shared" si="575"/>
        <v>1</v>
      </c>
      <c r="I6553" s="1">
        <f t="shared" si="574"/>
        <v>14</v>
      </c>
    </row>
    <row r="6554" spans="1:9" x14ac:dyDescent="0.35">
      <c r="A6554" s="321">
        <f t="shared" si="578"/>
        <v>42276.583333317525</v>
      </c>
      <c r="B6554" s="303"/>
      <c r="C6554" s="303">
        <v>6519</v>
      </c>
      <c r="D6554" s="304">
        <f>INDEX(Method_calculation!$J$161:$L$184,Output_interface!I6554,Output_interface!H6554)</f>
        <v>0</v>
      </c>
      <c r="E6554" s="304">
        <f>INDEX(Method_calculation!$J$194:$L$217,Output_interface!I6554,Output_interface!H6554)</f>
        <v>0</v>
      </c>
      <c r="G6554" s="1">
        <f>VLOOKUP(A6554+1/48,Interface!$B$118:$D$483,3)</f>
        <v>2</v>
      </c>
      <c r="H6554" s="1">
        <f t="shared" si="575"/>
        <v>1</v>
      </c>
      <c r="I6554" s="1">
        <f t="shared" si="574"/>
        <v>15</v>
      </c>
    </row>
    <row r="6555" spans="1:9" x14ac:dyDescent="0.35">
      <c r="A6555" s="321">
        <f t="shared" si="578"/>
        <v>42276.624999984189</v>
      </c>
      <c r="B6555" s="303"/>
      <c r="C6555" s="303">
        <v>6520</v>
      </c>
      <c r="D6555" s="304">
        <f>INDEX(Method_calculation!$J$161:$L$184,Output_interface!I6555,Output_interface!H6555)</f>
        <v>0</v>
      </c>
      <c r="E6555" s="304">
        <f>INDEX(Method_calculation!$J$194:$L$217,Output_interface!I6555,Output_interface!H6555)</f>
        <v>0</v>
      </c>
      <c r="G6555" s="1">
        <f>VLOOKUP(A6555+1/48,Interface!$B$118:$D$483,3)</f>
        <v>2</v>
      </c>
      <c r="H6555" s="1">
        <f t="shared" si="575"/>
        <v>1</v>
      </c>
      <c r="I6555" s="1">
        <f t="shared" si="574"/>
        <v>16</v>
      </c>
    </row>
    <row r="6556" spans="1:9" x14ac:dyDescent="0.35">
      <c r="A6556" s="321">
        <f t="shared" si="578"/>
        <v>42276.666666650854</v>
      </c>
      <c r="B6556" s="303"/>
      <c r="C6556" s="303">
        <v>6521</v>
      </c>
      <c r="D6556" s="304">
        <f>INDEX(Method_calculation!$J$161:$L$184,Output_interface!I6556,Output_interface!H6556)</f>
        <v>0</v>
      </c>
      <c r="E6556" s="304">
        <f>INDEX(Method_calculation!$J$194:$L$217,Output_interface!I6556,Output_interface!H6556)</f>
        <v>0</v>
      </c>
      <c r="G6556" s="1">
        <f>VLOOKUP(A6556+1/48,Interface!$B$118:$D$483,3)</f>
        <v>2</v>
      </c>
      <c r="H6556" s="1">
        <f t="shared" si="575"/>
        <v>1</v>
      </c>
      <c r="I6556" s="1">
        <f t="shared" si="574"/>
        <v>17</v>
      </c>
    </row>
    <row r="6557" spans="1:9" x14ac:dyDescent="0.35">
      <c r="A6557" s="321">
        <f t="shared" si="578"/>
        <v>42276.708333317518</v>
      </c>
      <c r="B6557" s="303"/>
      <c r="C6557" s="303">
        <v>6522</v>
      </c>
      <c r="D6557" s="304">
        <f>INDEX(Method_calculation!$J$161:$L$184,Output_interface!I6557,Output_interface!H6557)</f>
        <v>0</v>
      </c>
      <c r="E6557" s="304">
        <f>INDEX(Method_calculation!$J$194:$L$217,Output_interface!I6557,Output_interface!H6557)</f>
        <v>0</v>
      </c>
      <c r="G6557" s="1">
        <f>VLOOKUP(A6557+1/48,Interface!$B$118:$D$483,3)</f>
        <v>2</v>
      </c>
      <c r="H6557" s="1">
        <f t="shared" si="575"/>
        <v>1</v>
      </c>
      <c r="I6557" s="1">
        <f t="shared" si="574"/>
        <v>18</v>
      </c>
    </row>
    <row r="6558" spans="1:9" x14ac:dyDescent="0.35">
      <c r="A6558" s="321">
        <f t="shared" si="578"/>
        <v>42276.749999984182</v>
      </c>
      <c r="B6558" s="303"/>
      <c r="C6558" s="303">
        <v>6523</v>
      </c>
      <c r="D6558" s="304">
        <f>INDEX(Method_calculation!$J$161:$L$184,Output_interface!I6558,Output_interface!H6558)</f>
        <v>0</v>
      </c>
      <c r="E6558" s="304">
        <f>INDEX(Method_calculation!$J$194:$L$217,Output_interface!I6558,Output_interface!H6558)</f>
        <v>0</v>
      </c>
      <c r="G6558" s="1">
        <f>VLOOKUP(A6558+1/48,Interface!$B$118:$D$483,3)</f>
        <v>2</v>
      </c>
      <c r="H6558" s="1">
        <f t="shared" si="575"/>
        <v>1</v>
      </c>
      <c r="I6558" s="1">
        <f t="shared" si="574"/>
        <v>19</v>
      </c>
    </row>
    <row r="6559" spans="1:9" x14ac:dyDescent="0.35">
      <c r="A6559" s="321">
        <f t="shared" si="578"/>
        <v>42276.791666650846</v>
      </c>
      <c r="B6559" s="303"/>
      <c r="C6559" s="303">
        <v>6524</v>
      </c>
      <c r="D6559" s="304">
        <f>INDEX(Method_calculation!$J$161:$L$184,Output_interface!I6559,Output_interface!H6559)</f>
        <v>0</v>
      </c>
      <c r="E6559" s="304">
        <f>INDEX(Method_calculation!$J$194:$L$217,Output_interface!I6559,Output_interface!H6559)</f>
        <v>0</v>
      </c>
      <c r="G6559" s="1">
        <f>VLOOKUP(A6559+1/48,Interface!$B$118:$D$483,3)</f>
        <v>2</v>
      </c>
      <c r="H6559" s="1">
        <f t="shared" si="575"/>
        <v>1</v>
      </c>
      <c r="I6559" s="1">
        <f t="shared" si="574"/>
        <v>20</v>
      </c>
    </row>
    <row r="6560" spans="1:9" x14ac:dyDescent="0.35">
      <c r="A6560" s="321">
        <f t="shared" si="578"/>
        <v>42276.833333317511</v>
      </c>
      <c r="B6560" s="303"/>
      <c r="C6560" s="303">
        <v>6525</v>
      </c>
      <c r="D6560" s="304">
        <f>INDEX(Method_calculation!$J$161:$L$184,Output_interface!I6560,Output_interface!H6560)</f>
        <v>0</v>
      </c>
      <c r="E6560" s="304">
        <f>INDEX(Method_calculation!$J$194:$L$217,Output_interface!I6560,Output_interface!H6560)</f>
        <v>0</v>
      </c>
      <c r="G6560" s="1">
        <f>VLOOKUP(A6560+1/48,Interface!$B$118:$D$483,3)</f>
        <v>2</v>
      </c>
      <c r="H6560" s="1">
        <f t="shared" si="575"/>
        <v>1</v>
      </c>
      <c r="I6560" s="1">
        <f t="shared" si="574"/>
        <v>21</v>
      </c>
    </row>
    <row r="6561" spans="1:9" x14ac:dyDescent="0.35">
      <c r="A6561" s="321">
        <f t="shared" si="578"/>
        <v>42276.874999984175</v>
      </c>
      <c r="B6561" s="303"/>
      <c r="C6561" s="303">
        <v>6526</v>
      </c>
      <c r="D6561" s="304">
        <f>INDEX(Method_calculation!$J$161:$L$184,Output_interface!I6561,Output_interface!H6561)</f>
        <v>0</v>
      </c>
      <c r="E6561" s="304">
        <f>INDEX(Method_calculation!$J$194:$L$217,Output_interface!I6561,Output_interface!H6561)</f>
        <v>0</v>
      </c>
      <c r="G6561" s="1">
        <f>VLOOKUP(A6561+1/48,Interface!$B$118:$D$483,3)</f>
        <v>2</v>
      </c>
      <c r="H6561" s="1">
        <f t="shared" si="575"/>
        <v>1</v>
      </c>
      <c r="I6561" s="1">
        <f t="shared" si="574"/>
        <v>22</v>
      </c>
    </row>
    <row r="6562" spans="1:9" x14ac:dyDescent="0.35">
      <c r="A6562" s="321">
        <f t="shared" si="578"/>
        <v>42276.916666650839</v>
      </c>
      <c r="B6562" s="303"/>
      <c r="C6562" s="303">
        <v>6527</v>
      </c>
      <c r="D6562" s="304">
        <f>INDEX(Method_calculation!$J$161:$L$184,Output_interface!I6562,Output_interface!H6562)</f>
        <v>0</v>
      </c>
      <c r="E6562" s="304">
        <f>INDEX(Method_calculation!$J$194:$L$217,Output_interface!I6562,Output_interface!H6562)</f>
        <v>0</v>
      </c>
      <c r="G6562" s="1">
        <f>VLOOKUP(A6562+1/48,Interface!$B$118:$D$483,3)</f>
        <v>2</v>
      </c>
      <c r="H6562" s="1">
        <f t="shared" si="575"/>
        <v>1</v>
      </c>
      <c r="I6562" s="1">
        <f t="shared" si="574"/>
        <v>23</v>
      </c>
    </row>
    <row r="6563" spans="1:9" x14ac:dyDescent="0.35">
      <c r="A6563" s="322">
        <f t="shared" si="578"/>
        <v>42276.958333317503</v>
      </c>
      <c r="B6563" s="306"/>
      <c r="C6563" s="306">
        <v>6528</v>
      </c>
      <c r="D6563" s="307">
        <f>INDEX(Method_calculation!$J$161:$L$184,Output_interface!I6563,Output_interface!H6563)</f>
        <v>0</v>
      </c>
      <c r="E6563" s="307">
        <f>INDEX(Method_calculation!$J$194:$L$217,Output_interface!I6563,Output_interface!H6563)</f>
        <v>0</v>
      </c>
      <c r="G6563" s="1">
        <f>VLOOKUP(A6563+1/48,Interface!$B$118:$D$483,3)</f>
        <v>2</v>
      </c>
      <c r="H6563" s="1">
        <f t="shared" si="575"/>
        <v>1</v>
      </c>
      <c r="I6563" s="1">
        <f t="shared" si="574"/>
        <v>24</v>
      </c>
    </row>
    <row r="6564" spans="1:9" x14ac:dyDescent="0.35">
      <c r="A6564" s="299">
        <f t="shared" si="578"/>
        <v>42276.999999984168</v>
      </c>
      <c r="B6564" s="300" t="str">
        <f t="shared" ref="B6564" si="579">INDEX($H$27:$H$29,H6564)</f>
        <v>Workday</v>
      </c>
      <c r="C6564" s="300">
        <v>6529</v>
      </c>
      <c r="D6564" s="301">
        <f>INDEX(Method_calculation!$J$161:$L$184,Output_interface!I6564,Output_interface!H6564)</f>
        <v>0</v>
      </c>
      <c r="E6564" s="301">
        <f>INDEX(Method_calculation!$J$194:$L$217,Output_interface!I6564,Output_interface!H6564)</f>
        <v>0</v>
      </c>
      <c r="G6564" s="1">
        <f>VLOOKUP(A6564+1/48,Interface!$B$118:$D$483,3)</f>
        <v>3</v>
      </c>
      <c r="H6564" s="1">
        <f t="shared" si="575"/>
        <v>1</v>
      </c>
      <c r="I6564" s="1">
        <f t="shared" ref="I6564:I6627" si="580">MOD(C6564-1,24)+1</f>
        <v>1</v>
      </c>
    </row>
    <row r="6565" spans="1:9" x14ac:dyDescent="0.35">
      <c r="A6565" s="321">
        <f t="shared" si="578"/>
        <v>42277.041666650832</v>
      </c>
      <c r="B6565" s="303"/>
      <c r="C6565" s="303">
        <v>6530</v>
      </c>
      <c r="D6565" s="304">
        <f>INDEX(Method_calculation!$J$161:$L$184,Output_interface!I6565,Output_interface!H6565)</f>
        <v>0</v>
      </c>
      <c r="E6565" s="304">
        <f>INDEX(Method_calculation!$J$194:$L$217,Output_interface!I6565,Output_interface!H6565)</f>
        <v>0</v>
      </c>
      <c r="G6565" s="1">
        <f>VLOOKUP(A6565+1/48,Interface!$B$118:$D$483,3)</f>
        <v>3</v>
      </c>
      <c r="H6565" s="1">
        <f t="shared" ref="H6565:H6628" si="581">IF(G6565=7,3,IF(G6565=6,2,1))</f>
        <v>1</v>
      </c>
      <c r="I6565" s="1">
        <f t="shared" si="580"/>
        <v>2</v>
      </c>
    </row>
    <row r="6566" spans="1:9" x14ac:dyDescent="0.35">
      <c r="A6566" s="321">
        <f t="shared" si="578"/>
        <v>42277.083333317496</v>
      </c>
      <c r="B6566" s="303"/>
      <c r="C6566" s="303">
        <v>6531</v>
      </c>
      <c r="D6566" s="304">
        <f>INDEX(Method_calculation!$J$161:$L$184,Output_interface!I6566,Output_interface!H6566)</f>
        <v>0</v>
      </c>
      <c r="E6566" s="304">
        <f>INDEX(Method_calculation!$J$194:$L$217,Output_interface!I6566,Output_interface!H6566)</f>
        <v>0</v>
      </c>
      <c r="G6566" s="1">
        <f>VLOOKUP(A6566+1/48,Interface!$B$118:$D$483,3)</f>
        <v>3</v>
      </c>
      <c r="H6566" s="1">
        <f t="shared" si="581"/>
        <v>1</v>
      </c>
      <c r="I6566" s="1">
        <f t="shared" si="580"/>
        <v>3</v>
      </c>
    </row>
    <row r="6567" spans="1:9" x14ac:dyDescent="0.35">
      <c r="A6567" s="321">
        <f t="shared" si="578"/>
        <v>42277.12499998416</v>
      </c>
      <c r="B6567" s="303"/>
      <c r="C6567" s="303">
        <v>6532</v>
      </c>
      <c r="D6567" s="304">
        <f>INDEX(Method_calculation!$J$161:$L$184,Output_interface!I6567,Output_interface!H6567)</f>
        <v>0</v>
      </c>
      <c r="E6567" s="304">
        <f>INDEX(Method_calculation!$J$194:$L$217,Output_interface!I6567,Output_interface!H6567)</f>
        <v>0</v>
      </c>
      <c r="G6567" s="1">
        <f>VLOOKUP(A6567+1/48,Interface!$B$118:$D$483,3)</f>
        <v>3</v>
      </c>
      <c r="H6567" s="1">
        <f t="shared" si="581"/>
        <v>1</v>
      </c>
      <c r="I6567" s="1">
        <f t="shared" si="580"/>
        <v>4</v>
      </c>
    </row>
    <row r="6568" spans="1:9" x14ac:dyDescent="0.35">
      <c r="A6568" s="321">
        <f t="shared" si="578"/>
        <v>42277.166666650824</v>
      </c>
      <c r="B6568" s="303"/>
      <c r="C6568" s="303">
        <v>6533</v>
      </c>
      <c r="D6568" s="304">
        <f>INDEX(Method_calculation!$J$161:$L$184,Output_interface!I6568,Output_interface!H6568)</f>
        <v>0</v>
      </c>
      <c r="E6568" s="304">
        <f>INDEX(Method_calculation!$J$194:$L$217,Output_interface!I6568,Output_interface!H6568)</f>
        <v>0</v>
      </c>
      <c r="G6568" s="1">
        <f>VLOOKUP(A6568+1/48,Interface!$B$118:$D$483,3)</f>
        <v>3</v>
      </c>
      <c r="H6568" s="1">
        <f t="shared" si="581"/>
        <v>1</v>
      </c>
      <c r="I6568" s="1">
        <f t="shared" si="580"/>
        <v>5</v>
      </c>
    </row>
    <row r="6569" spans="1:9" x14ac:dyDescent="0.35">
      <c r="A6569" s="321">
        <f t="shared" si="578"/>
        <v>42277.208333317489</v>
      </c>
      <c r="B6569" s="303"/>
      <c r="C6569" s="303">
        <v>6534</v>
      </c>
      <c r="D6569" s="304">
        <f>INDEX(Method_calculation!$J$161:$L$184,Output_interface!I6569,Output_interface!H6569)</f>
        <v>0</v>
      </c>
      <c r="E6569" s="304">
        <f>INDEX(Method_calculation!$J$194:$L$217,Output_interface!I6569,Output_interface!H6569)</f>
        <v>0</v>
      </c>
      <c r="G6569" s="1">
        <f>VLOOKUP(A6569+1/48,Interface!$B$118:$D$483,3)</f>
        <v>3</v>
      </c>
      <c r="H6569" s="1">
        <f t="shared" si="581"/>
        <v>1</v>
      </c>
      <c r="I6569" s="1">
        <f t="shared" si="580"/>
        <v>6</v>
      </c>
    </row>
    <row r="6570" spans="1:9" x14ac:dyDescent="0.35">
      <c r="A6570" s="321">
        <f t="shared" si="578"/>
        <v>42277.249999984153</v>
      </c>
      <c r="B6570" s="303"/>
      <c r="C6570" s="303">
        <v>6535</v>
      </c>
      <c r="D6570" s="304">
        <f>INDEX(Method_calculation!$J$161:$L$184,Output_interface!I6570,Output_interface!H6570)</f>
        <v>0</v>
      </c>
      <c r="E6570" s="304">
        <f>INDEX(Method_calculation!$J$194:$L$217,Output_interface!I6570,Output_interface!H6570)</f>
        <v>0</v>
      </c>
      <c r="G6570" s="1">
        <f>VLOOKUP(A6570+1/48,Interface!$B$118:$D$483,3)</f>
        <v>3</v>
      </c>
      <c r="H6570" s="1">
        <f t="shared" si="581"/>
        <v>1</v>
      </c>
      <c r="I6570" s="1">
        <f t="shared" si="580"/>
        <v>7</v>
      </c>
    </row>
    <row r="6571" spans="1:9" x14ac:dyDescent="0.35">
      <c r="A6571" s="321">
        <f t="shared" si="578"/>
        <v>42277.291666650817</v>
      </c>
      <c r="B6571" s="303"/>
      <c r="C6571" s="303">
        <v>6536</v>
      </c>
      <c r="D6571" s="304">
        <f>INDEX(Method_calculation!$J$161:$L$184,Output_interface!I6571,Output_interface!H6571)</f>
        <v>0</v>
      </c>
      <c r="E6571" s="304">
        <f>INDEX(Method_calculation!$J$194:$L$217,Output_interface!I6571,Output_interface!H6571)</f>
        <v>0</v>
      </c>
      <c r="G6571" s="1">
        <f>VLOOKUP(A6571+1/48,Interface!$B$118:$D$483,3)</f>
        <v>3</v>
      </c>
      <c r="H6571" s="1">
        <f t="shared" si="581"/>
        <v>1</v>
      </c>
      <c r="I6571" s="1">
        <f t="shared" si="580"/>
        <v>8</v>
      </c>
    </row>
    <row r="6572" spans="1:9" x14ac:dyDescent="0.35">
      <c r="A6572" s="321">
        <f t="shared" si="578"/>
        <v>42277.333333317481</v>
      </c>
      <c r="B6572" s="303"/>
      <c r="C6572" s="303">
        <v>6537</v>
      </c>
      <c r="D6572" s="304">
        <f>INDEX(Method_calculation!$J$161:$L$184,Output_interface!I6572,Output_interface!H6572)</f>
        <v>0</v>
      </c>
      <c r="E6572" s="304">
        <f>INDEX(Method_calculation!$J$194:$L$217,Output_interface!I6572,Output_interface!H6572)</f>
        <v>0</v>
      </c>
      <c r="G6572" s="1">
        <f>VLOOKUP(A6572+1/48,Interface!$B$118:$D$483,3)</f>
        <v>3</v>
      </c>
      <c r="H6572" s="1">
        <f t="shared" si="581"/>
        <v>1</v>
      </c>
      <c r="I6572" s="1">
        <f t="shared" si="580"/>
        <v>9</v>
      </c>
    </row>
    <row r="6573" spans="1:9" x14ac:dyDescent="0.35">
      <c r="A6573" s="321">
        <f t="shared" si="578"/>
        <v>42277.374999984146</v>
      </c>
      <c r="B6573" s="303"/>
      <c r="C6573" s="303">
        <v>6538</v>
      </c>
      <c r="D6573" s="304">
        <f>INDEX(Method_calculation!$J$161:$L$184,Output_interface!I6573,Output_interface!H6573)</f>
        <v>0</v>
      </c>
      <c r="E6573" s="304">
        <f>INDEX(Method_calculation!$J$194:$L$217,Output_interface!I6573,Output_interface!H6573)</f>
        <v>0</v>
      </c>
      <c r="G6573" s="1">
        <f>VLOOKUP(A6573+1/48,Interface!$B$118:$D$483,3)</f>
        <v>3</v>
      </c>
      <c r="H6573" s="1">
        <f t="shared" si="581"/>
        <v>1</v>
      </c>
      <c r="I6573" s="1">
        <f t="shared" si="580"/>
        <v>10</v>
      </c>
    </row>
    <row r="6574" spans="1:9" x14ac:dyDescent="0.35">
      <c r="A6574" s="321">
        <f t="shared" si="578"/>
        <v>42277.41666665081</v>
      </c>
      <c r="B6574" s="303"/>
      <c r="C6574" s="303">
        <v>6539</v>
      </c>
      <c r="D6574" s="304">
        <f>INDEX(Method_calculation!$J$161:$L$184,Output_interface!I6574,Output_interface!H6574)</f>
        <v>0</v>
      </c>
      <c r="E6574" s="304">
        <f>INDEX(Method_calculation!$J$194:$L$217,Output_interface!I6574,Output_interface!H6574)</f>
        <v>0</v>
      </c>
      <c r="G6574" s="1">
        <f>VLOOKUP(A6574+1/48,Interface!$B$118:$D$483,3)</f>
        <v>3</v>
      </c>
      <c r="H6574" s="1">
        <f t="shared" si="581"/>
        <v>1</v>
      </c>
      <c r="I6574" s="1">
        <f t="shared" si="580"/>
        <v>11</v>
      </c>
    </row>
    <row r="6575" spans="1:9" x14ac:dyDescent="0.35">
      <c r="A6575" s="321">
        <f t="shared" si="578"/>
        <v>42277.458333317474</v>
      </c>
      <c r="B6575" s="303"/>
      <c r="C6575" s="303">
        <v>6540</v>
      </c>
      <c r="D6575" s="304">
        <f>INDEX(Method_calculation!$J$161:$L$184,Output_interface!I6575,Output_interface!H6575)</f>
        <v>0</v>
      </c>
      <c r="E6575" s="304">
        <f>INDEX(Method_calculation!$J$194:$L$217,Output_interface!I6575,Output_interface!H6575)</f>
        <v>0</v>
      </c>
      <c r="G6575" s="1">
        <f>VLOOKUP(A6575+1/48,Interface!$B$118:$D$483,3)</f>
        <v>3</v>
      </c>
      <c r="H6575" s="1">
        <f t="shared" si="581"/>
        <v>1</v>
      </c>
      <c r="I6575" s="1">
        <f t="shared" si="580"/>
        <v>12</v>
      </c>
    </row>
    <row r="6576" spans="1:9" x14ac:dyDescent="0.35">
      <c r="A6576" s="321">
        <f t="shared" si="578"/>
        <v>42277.499999984138</v>
      </c>
      <c r="B6576" s="303"/>
      <c r="C6576" s="303">
        <v>6541</v>
      </c>
      <c r="D6576" s="304">
        <f>INDEX(Method_calculation!$J$161:$L$184,Output_interface!I6576,Output_interface!H6576)</f>
        <v>0</v>
      </c>
      <c r="E6576" s="304">
        <f>INDEX(Method_calculation!$J$194:$L$217,Output_interface!I6576,Output_interface!H6576)</f>
        <v>0</v>
      </c>
      <c r="G6576" s="1">
        <f>VLOOKUP(A6576+1/48,Interface!$B$118:$D$483,3)</f>
        <v>3</v>
      </c>
      <c r="H6576" s="1">
        <f t="shared" si="581"/>
        <v>1</v>
      </c>
      <c r="I6576" s="1">
        <f t="shared" si="580"/>
        <v>13</v>
      </c>
    </row>
    <row r="6577" spans="1:9" x14ac:dyDescent="0.35">
      <c r="A6577" s="321">
        <f t="shared" si="578"/>
        <v>42277.541666650803</v>
      </c>
      <c r="B6577" s="303"/>
      <c r="C6577" s="303">
        <v>6542</v>
      </c>
      <c r="D6577" s="304">
        <f>INDEX(Method_calculation!$J$161:$L$184,Output_interface!I6577,Output_interface!H6577)</f>
        <v>0</v>
      </c>
      <c r="E6577" s="304">
        <f>INDEX(Method_calculation!$J$194:$L$217,Output_interface!I6577,Output_interface!H6577)</f>
        <v>0</v>
      </c>
      <c r="G6577" s="1">
        <f>VLOOKUP(A6577+1/48,Interface!$B$118:$D$483,3)</f>
        <v>3</v>
      </c>
      <c r="H6577" s="1">
        <f t="shared" si="581"/>
        <v>1</v>
      </c>
      <c r="I6577" s="1">
        <f t="shared" si="580"/>
        <v>14</v>
      </c>
    </row>
    <row r="6578" spans="1:9" x14ac:dyDescent="0.35">
      <c r="A6578" s="321">
        <f t="shared" si="578"/>
        <v>42277.583333317467</v>
      </c>
      <c r="B6578" s="303"/>
      <c r="C6578" s="303">
        <v>6543</v>
      </c>
      <c r="D6578" s="304">
        <f>INDEX(Method_calculation!$J$161:$L$184,Output_interface!I6578,Output_interface!H6578)</f>
        <v>0</v>
      </c>
      <c r="E6578" s="304">
        <f>INDEX(Method_calculation!$J$194:$L$217,Output_interface!I6578,Output_interface!H6578)</f>
        <v>0</v>
      </c>
      <c r="G6578" s="1">
        <f>VLOOKUP(A6578+1/48,Interface!$B$118:$D$483,3)</f>
        <v>3</v>
      </c>
      <c r="H6578" s="1">
        <f t="shared" si="581"/>
        <v>1</v>
      </c>
      <c r="I6578" s="1">
        <f t="shared" si="580"/>
        <v>15</v>
      </c>
    </row>
    <row r="6579" spans="1:9" x14ac:dyDescent="0.35">
      <c r="A6579" s="321">
        <f t="shared" si="578"/>
        <v>42277.624999984131</v>
      </c>
      <c r="B6579" s="303"/>
      <c r="C6579" s="303">
        <v>6544</v>
      </c>
      <c r="D6579" s="304">
        <f>INDEX(Method_calculation!$J$161:$L$184,Output_interface!I6579,Output_interface!H6579)</f>
        <v>0</v>
      </c>
      <c r="E6579" s="304">
        <f>INDEX(Method_calculation!$J$194:$L$217,Output_interface!I6579,Output_interface!H6579)</f>
        <v>0</v>
      </c>
      <c r="G6579" s="1">
        <f>VLOOKUP(A6579+1/48,Interface!$B$118:$D$483,3)</f>
        <v>3</v>
      </c>
      <c r="H6579" s="1">
        <f t="shared" si="581"/>
        <v>1</v>
      </c>
      <c r="I6579" s="1">
        <f t="shared" si="580"/>
        <v>16</v>
      </c>
    </row>
    <row r="6580" spans="1:9" x14ac:dyDescent="0.35">
      <c r="A6580" s="321">
        <f t="shared" si="578"/>
        <v>42277.666666650795</v>
      </c>
      <c r="B6580" s="303"/>
      <c r="C6580" s="303">
        <v>6545</v>
      </c>
      <c r="D6580" s="304">
        <f>INDEX(Method_calculation!$J$161:$L$184,Output_interface!I6580,Output_interface!H6580)</f>
        <v>0</v>
      </c>
      <c r="E6580" s="304">
        <f>INDEX(Method_calculation!$J$194:$L$217,Output_interface!I6580,Output_interface!H6580)</f>
        <v>0</v>
      </c>
      <c r="G6580" s="1">
        <f>VLOOKUP(A6580+1/48,Interface!$B$118:$D$483,3)</f>
        <v>3</v>
      </c>
      <c r="H6580" s="1">
        <f t="shared" si="581"/>
        <v>1</v>
      </c>
      <c r="I6580" s="1">
        <f t="shared" si="580"/>
        <v>17</v>
      </c>
    </row>
    <row r="6581" spans="1:9" x14ac:dyDescent="0.35">
      <c r="A6581" s="321">
        <f t="shared" si="578"/>
        <v>42277.70833331746</v>
      </c>
      <c r="B6581" s="303"/>
      <c r="C6581" s="303">
        <v>6546</v>
      </c>
      <c r="D6581" s="304">
        <f>INDEX(Method_calculation!$J$161:$L$184,Output_interface!I6581,Output_interface!H6581)</f>
        <v>0</v>
      </c>
      <c r="E6581" s="304">
        <f>INDEX(Method_calculation!$J$194:$L$217,Output_interface!I6581,Output_interface!H6581)</f>
        <v>0</v>
      </c>
      <c r="G6581" s="1">
        <f>VLOOKUP(A6581+1/48,Interface!$B$118:$D$483,3)</f>
        <v>3</v>
      </c>
      <c r="H6581" s="1">
        <f t="shared" si="581"/>
        <v>1</v>
      </c>
      <c r="I6581" s="1">
        <f t="shared" si="580"/>
        <v>18</v>
      </c>
    </row>
    <row r="6582" spans="1:9" x14ac:dyDescent="0.35">
      <c r="A6582" s="321">
        <f t="shared" si="578"/>
        <v>42277.749999984124</v>
      </c>
      <c r="B6582" s="303"/>
      <c r="C6582" s="303">
        <v>6547</v>
      </c>
      <c r="D6582" s="304">
        <f>INDEX(Method_calculation!$J$161:$L$184,Output_interface!I6582,Output_interface!H6582)</f>
        <v>0</v>
      </c>
      <c r="E6582" s="304">
        <f>INDEX(Method_calculation!$J$194:$L$217,Output_interface!I6582,Output_interface!H6582)</f>
        <v>0</v>
      </c>
      <c r="G6582" s="1">
        <f>VLOOKUP(A6582+1/48,Interface!$B$118:$D$483,3)</f>
        <v>3</v>
      </c>
      <c r="H6582" s="1">
        <f t="shared" si="581"/>
        <v>1</v>
      </c>
      <c r="I6582" s="1">
        <f t="shared" si="580"/>
        <v>19</v>
      </c>
    </row>
    <row r="6583" spans="1:9" x14ac:dyDescent="0.35">
      <c r="A6583" s="321">
        <f t="shared" si="578"/>
        <v>42277.791666650788</v>
      </c>
      <c r="B6583" s="303"/>
      <c r="C6583" s="303">
        <v>6548</v>
      </c>
      <c r="D6583" s="304">
        <f>INDEX(Method_calculation!$J$161:$L$184,Output_interface!I6583,Output_interface!H6583)</f>
        <v>0</v>
      </c>
      <c r="E6583" s="304">
        <f>INDEX(Method_calculation!$J$194:$L$217,Output_interface!I6583,Output_interface!H6583)</f>
        <v>0</v>
      </c>
      <c r="G6583" s="1">
        <f>VLOOKUP(A6583+1/48,Interface!$B$118:$D$483,3)</f>
        <v>3</v>
      </c>
      <c r="H6583" s="1">
        <f t="shared" si="581"/>
        <v>1</v>
      </c>
      <c r="I6583" s="1">
        <f t="shared" si="580"/>
        <v>20</v>
      </c>
    </row>
    <row r="6584" spans="1:9" x14ac:dyDescent="0.35">
      <c r="A6584" s="321">
        <f t="shared" si="578"/>
        <v>42277.833333317452</v>
      </c>
      <c r="B6584" s="303"/>
      <c r="C6584" s="303">
        <v>6549</v>
      </c>
      <c r="D6584" s="304">
        <f>INDEX(Method_calculation!$J$161:$L$184,Output_interface!I6584,Output_interface!H6584)</f>
        <v>0</v>
      </c>
      <c r="E6584" s="304">
        <f>INDEX(Method_calculation!$J$194:$L$217,Output_interface!I6584,Output_interface!H6584)</f>
        <v>0</v>
      </c>
      <c r="G6584" s="1">
        <f>VLOOKUP(A6584+1/48,Interface!$B$118:$D$483,3)</f>
        <v>3</v>
      </c>
      <c r="H6584" s="1">
        <f t="shared" si="581"/>
        <v>1</v>
      </c>
      <c r="I6584" s="1">
        <f t="shared" si="580"/>
        <v>21</v>
      </c>
    </row>
    <row r="6585" spans="1:9" x14ac:dyDescent="0.35">
      <c r="A6585" s="321">
        <f t="shared" si="578"/>
        <v>42277.874999984117</v>
      </c>
      <c r="B6585" s="303"/>
      <c r="C6585" s="303">
        <v>6550</v>
      </c>
      <c r="D6585" s="304">
        <f>INDEX(Method_calculation!$J$161:$L$184,Output_interface!I6585,Output_interface!H6585)</f>
        <v>0</v>
      </c>
      <c r="E6585" s="304">
        <f>INDEX(Method_calculation!$J$194:$L$217,Output_interface!I6585,Output_interface!H6585)</f>
        <v>0</v>
      </c>
      <c r="G6585" s="1">
        <f>VLOOKUP(A6585+1/48,Interface!$B$118:$D$483,3)</f>
        <v>3</v>
      </c>
      <c r="H6585" s="1">
        <f t="shared" si="581"/>
        <v>1</v>
      </c>
      <c r="I6585" s="1">
        <f t="shared" si="580"/>
        <v>22</v>
      </c>
    </row>
    <row r="6586" spans="1:9" x14ac:dyDescent="0.35">
      <c r="A6586" s="321">
        <f t="shared" si="578"/>
        <v>42277.916666650781</v>
      </c>
      <c r="B6586" s="303"/>
      <c r="C6586" s="303">
        <v>6551</v>
      </c>
      <c r="D6586" s="304">
        <f>INDEX(Method_calculation!$J$161:$L$184,Output_interface!I6586,Output_interface!H6586)</f>
        <v>0</v>
      </c>
      <c r="E6586" s="304">
        <f>INDEX(Method_calculation!$J$194:$L$217,Output_interface!I6586,Output_interface!H6586)</f>
        <v>0</v>
      </c>
      <c r="G6586" s="1">
        <f>VLOOKUP(A6586+1/48,Interface!$B$118:$D$483,3)</f>
        <v>3</v>
      </c>
      <c r="H6586" s="1">
        <f t="shared" si="581"/>
        <v>1</v>
      </c>
      <c r="I6586" s="1">
        <f t="shared" si="580"/>
        <v>23</v>
      </c>
    </row>
    <row r="6587" spans="1:9" x14ac:dyDescent="0.35">
      <c r="A6587" s="322">
        <f t="shared" si="578"/>
        <v>42277.958333317445</v>
      </c>
      <c r="B6587" s="306"/>
      <c r="C6587" s="306">
        <v>6552</v>
      </c>
      <c r="D6587" s="307">
        <f>INDEX(Method_calculation!$J$161:$L$184,Output_interface!I6587,Output_interface!H6587)</f>
        <v>0</v>
      </c>
      <c r="E6587" s="307">
        <f>INDEX(Method_calculation!$J$194:$L$217,Output_interface!I6587,Output_interface!H6587)</f>
        <v>0</v>
      </c>
      <c r="G6587" s="1">
        <f>VLOOKUP(A6587+1/48,Interface!$B$118:$D$483,3)</f>
        <v>3</v>
      </c>
      <c r="H6587" s="1">
        <f t="shared" si="581"/>
        <v>1</v>
      </c>
      <c r="I6587" s="1">
        <f t="shared" si="580"/>
        <v>24</v>
      </c>
    </row>
    <row r="6588" spans="1:9" x14ac:dyDescent="0.35">
      <c r="A6588" s="299">
        <f t="shared" si="578"/>
        <v>42277.999999984109</v>
      </c>
      <c r="B6588" s="300" t="str">
        <f t="shared" ref="B6588" si="582">INDEX($H$27:$H$29,H6588)</f>
        <v>Workday</v>
      </c>
      <c r="C6588" s="300">
        <v>6553</v>
      </c>
      <c r="D6588" s="301">
        <f>INDEX(Method_calculation!$J$161:$L$184,Output_interface!I6588,Output_interface!H6588)</f>
        <v>0</v>
      </c>
      <c r="E6588" s="301">
        <f>INDEX(Method_calculation!$J$194:$L$217,Output_interface!I6588,Output_interface!H6588)</f>
        <v>0</v>
      </c>
      <c r="G6588" s="1">
        <f>VLOOKUP(A6588+1/48,Interface!$B$118:$D$483,3)</f>
        <v>4</v>
      </c>
      <c r="H6588" s="1">
        <f t="shared" si="581"/>
        <v>1</v>
      </c>
      <c r="I6588" s="1">
        <f t="shared" si="580"/>
        <v>1</v>
      </c>
    </row>
    <row r="6589" spans="1:9" x14ac:dyDescent="0.35">
      <c r="A6589" s="321">
        <f t="shared" si="578"/>
        <v>42278.041666650774</v>
      </c>
      <c r="B6589" s="303"/>
      <c r="C6589" s="303">
        <v>6554</v>
      </c>
      <c r="D6589" s="304">
        <f>INDEX(Method_calculation!$J$161:$L$184,Output_interface!I6589,Output_interface!H6589)</f>
        <v>0</v>
      </c>
      <c r="E6589" s="304">
        <f>INDEX(Method_calculation!$J$194:$L$217,Output_interface!I6589,Output_interface!H6589)</f>
        <v>0</v>
      </c>
      <c r="G6589" s="1">
        <f>VLOOKUP(A6589+1/48,Interface!$B$118:$D$483,3)</f>
        <v>4</v>
      </c>
      <c r="H6589" s="1">
        <f t="shared" si="581"/>
        <v>1</v>
      </c>
      <c r="I6589" s="1">
        <f t="shared" si="580"/>
        <v>2</v>
      </c>
    </row>
    <row r="6590" spans="1:9" x14ac:dyDescent="0.35">
      <c r="A6590" s="321">
        <f t="shared" si="578"/>
        <v>42278.083333317438</v>
      </c>
      <c r="B6590" s="303"/>
      <c r="C6590" s="303">
        <v>6555</v>
      </c>
      <c r="D6590" s="304">
        <f>INDEX(Method_calculation!$J$161:$L$184,Output_interface!I6590,Output_interface!H6590)</f>
        <v>0</v>
      </c>
      <c r="E6590" s="304">
        <f>INDEX(Method_calculation!$J$194:$L$217,Output_interface!I6590,Output_interface!H6590)</f>
        <v>0</v>
      </c>
      <c r="G6590" s="1">
        <f>VLOOKUP(A6590+1/48,Interface!$B$118:$D$483,3)</f>
        <v>4</v>
      </c>
      <c r="H6590" s="1">
        <f t="shared" si="581"/>
        <v>1</v>
      </c>
      <c r="I6590" s="1">
        <f t="shared" si="580"/>
        <v>3</v>
      </c>
    </row>
    <row r="6591" spans="1:9" x14ac:dyDescent="0.35">
      <c r="A6591" s="321">
        <f t="shared" si="578"/>
        <v>42278.124999984102</v>
      </c>
      <c r="B6591" s="303"/>
      <c r="C6591" s="303">
        <v>6556</v>
      </c>
      <c r="D6591" s="304">
        <f>INDEX(Method_calculation!$J$161:$L$184,Output_interface!I6591,Output_interface!H6591)</f>
        <v>0</v>
      </c>
      <c r="E6591" s="304">
        <f>INDEX(Method_calculation!$J$194:$L$217,Output_interface!I6591,Output_interface!H6591)</f>
        <v>0</v>
      </c>
      <c r="G6591" s="1">
        <f>VLOOKUP(A6591+1/48,Interface!$B$118:$D$483,3)</f>
        <v>4</v>
      </c>
      <c r="H6591" s="1">
        <f t="shared" si="581"/>
        <v>1</v>
      </c>
      <c r="I6591" s="1">
        <f t="shared" si="580"/>
        <v>4</v>
      </c>
    </row>
    <row r="6592" spans="1:9" x14ac:dyDescent="0.35">
      <c r="A6592" s="321">
        <f t="shared" si="578"/>
        <v>42278.166666650766</v>
      </c>
      <c r="B6592" s="303"/>
      <c r="C6592" s="303">
        <v>6557</v>
      </c>
      <c r="D6592" s="304">
        <f>INDEX(Method_calculation!$J$161:$L$184,Output_interface!I6592,Output_interface!H6592)</f>
        <v>0</v>
      </c>
      <c r="E6592" s="304">
        <f>INDEX(Method_calculation!$J$194:$L$217,Output_interface!I6592,Output_interface!H6592)</f>
        <v>0</v>
      </c>
      <c r="G6592" s="1">
        <f>VLOOKUP(A6592+1/48,Interface!$B$118:$D$483,3)</f>
        <v>4</v>
      </c>
      <c r="H6592" s="1">
        <f t="shared" si="581"/>
        <v>1</v>
      </c>
      <c r="I6592" s="1">
        <f t="shared" si="580"/>
        <v>5</v>
      </c>
    </row>
    <row r="6593" spans="1:9" x14ac:dyDescent="0.35">
      <c r="A6593" s="321">
        <f t="shared" si="578"/>
        <v>42278.208333317431</v>
      </c>
      <c r="B6593" s="303"/>
      <c r="C6593" s="303">
        <v>6558</v>
      </c>
      <c r="D6593" s="304">
        <f>INDEX(Method_calculation!$J$161:$L$184,Output_interface!I6593,Output_interface!H6593)</f>
        <v>0</v>
      </c>
      <c r="E6593" s="304">
        <f>INDEX(Method_calculation!$J$194:$L$217,Output_interface!I6593,Output_interface!H6593)</f>
        <v>0</v>
      </c>
      <c r="G6593" s="1">
        <f>VLOOKUP(A6593+1/48,Interface!$B$118:$D$483,3)</f>
        <v>4</v>
      </c>
      <c r="H6593" s="1">
        <f t="shared" si="581"/>
        <v>1</v>
      </c>
      <c r="I6593" s="1">
        <f t="shared" si="580"/>
        <v>6</v>
      </c>
    </row>
    <row r="6594" spans="1:9" x14ac:dyDescent="0.35">
      <c r="A6594" s="321">
        <f t="shared" si="578"/>
        <v>42278.249999984095</v>
      </c>
      <c r="B6594" s="303"/>
      <c r="C6594" s="303">
        <v>6559</v>
      </c>
      <c r="D6594" s="304">
        <f>INDEX(Method_calculation!$J$161:$L$184,Output_interface!I6594,Output_interface!H6594)</f>
        <v>0</v>
      </c>
      <c r="E6594" s="304">
        <f>INDEX(Method_calculation!$J$194:$L$217,Output_interface!I6594,Output_interface!H6594)</f>
        <v>0</v>
      </c>
      <c r="G6594" s="1">
        <f>VLOOKUP(A6594+1/48,Interface!$B$118:$D$483,3)</f>
        <v>4</v>
      </c>
      <c r="H6594" s="1">
        <f t="shared" si="581"/>
        <v>1</v>
      </c>
      <c r="I6594" s="1">
        <f t="shared" si="580"/>
        <v>7</v>
      </c>
    </row>
    <row r="6595" spans="1:9" x14ac:dyDescent="0.35">
      <c r="A6595" s="321">
        <f t="shared" si="578"/>
        <v>42278.291666650759</v>
      </c>
      <c r="B6595" s="303"/>
      <c r="C6595" s="303">
        <v>6560</v>
      </c>
      <c r="D6595" s="304">
        <f>INDEX(Method_calculation!$J$161:$L$184,Output_interface!I6595,Output_interface!H6595)</f>
        <v>0</v>
      </c>
      <c r="E6595" s="304">
        <f>INDEX(Method_calculation!$J$194:$L$217,Output_interface!I6595,Output_interface!H6595)</f>
        <v>0</v>
      </c>
      <c r="G6595" s="1">
        <f>VLOOKUP(A6595+1/48,Interface!$B$118:$D$483,3)</f>
        <v>4</v>
      </c>
      <c r="H6595" s="1">
        <f t="shared" si="581"/>
        <v>1</v>
      </c>
      <c r="I6595" s="1">
        <f t="shared" si="580"/>
        <v>8</v>
      </c>
    </row>
    <row r="6596" spans="1:9" x14ac:dyDescent="0.35">
      <c r="A6596" s="321">
        <f t="shared" si="578"/>
        <v>42278.333333317423</v>
      </c>
      <c r="B6596" s="303"/>
      <c r="C6596" s="303">
        <v>6561</v>
      </c>
      <c r="D6596" s="304">
        <f>INDEX(Method_calculation!$J$161:$L$184,Output_interface!I6596,Output_interface!H6596)</f>
        <v>0</v>
      </c>
      <c r="E6596" s="304">
        <f>INDEX(Method_calculation!$J$194:$L$217,Output_interface!I6596,Output_interface!H6596)</f>
        <v>0</v>
      </c>
      <c r="G6596" s="1">
        <f>VLOOKUP(A6596+1/48,Interface!$B$118:$D$483,3)</f>
        <v>4</v>
      </c>
      <c r="H6596" s="1">
        <f t="shared" si="581"/>
        <v>1</v>
      </c>
      <c r="I6596" s="1">
        <f t="shared" si="580"/>
        <v>9</v>
      </c>
    </row>
    <row r="6597" spans="1:9" x14ac:dyDescent="0.35">
      <c r="A6597" s="321">
        <f t="shared" si="578"/>
        <v>42278.374999984087</v>
      </c>
      <c r="B6597" s="303"/>
      <c r="C6597" s="303">
        <v>6562</v>
      </c>
      <c r="D6597" s="304">
        <f>INDEX(Method_calculation!$J$161:$L$184,Output_interface!I6597,Output_interface!H6597)</f>
        <v>0</v>
      </c>
      <c r="E6597" s="304">
        <f>INDEX(Method_calculation!$J$194:$L$217,Output_interface!I6597,Output_interface!H6597)</f>
        <v>0</v>
      </c>
      <c r="G6597" s="1">
        <f>VLOOKUP(A6597+1/48,Interface!$B$118:$D$483,3)</f>
        <v>4</v>
      </c>
      <c r="H6597" s="1">
        <f t="shared" si="581"/>
        <v>1</v>
      </c>
      <c r="I6597" s="1">
        <f t="shared" si="580"/>
        <v>10</v>
      </c>
    </row>
    <row r="6598" spans="1:9" x14ac:dyDescent="0.35">
      <c r="A6598" s="321">
        <f t="shared" si="578"/>
        <v>42278.416666650752</v>
      </c>
      <c r="B6598" s="303"/>
      <c r="C6598" s="303">
        <v>6563</v>
      </c>
      <c r="D6598" s="304">
        <f>INDEX(Method_calculation!$J$161:$L$184,Output_interface!I6598,Output_interface!H6598)</f>
        <v>0</v>
      </c>
      <c r="E6598" s="304">
        <f>INDEX(Method_calculation!$J$194:$L$217,Output_interface!I6598,Output_interface!H6598)</f>
        <v>0</v>
      </c>
      <c r="G6598" s="1">
        <f>VLOOKUP(A6598+1/48,Interface!$B$118:$D$483,3)</f>
        <v>4</v>
      </c>
      <c r="H6598" s="1">
        <f t="shared" si="581"/>
        <v>1</v>
      </c>
      <c r="I6598" s="1">
        <f t="shared" si="580"/>
        <v>11</v>
      </c>
    </row>
    <row r="6599" spans="1:9" x14ac:dyDescent="0.35">
      <c r="A6599" s="321">
        <f t="shared" si="578"/>
        <v>42278.458333317416</v>
      </c>
      <c r="B6599" s="303"/>
      <c r="C6599" s="303">
        <v>6564</v>
      </c>
      <c r="D6599" s="304">
        <f>INDEX(Method_calculation!$J$161:$L$184,Output_interface!I6599,Output_interface!H6599)</f>
        <v>0</v>
      </c>
      <c r="E6599" s="304">
        <f>INDEX(Method_calculation!$J$194:$L$217,Output_interface!I6599,Output_interface!H6599)</f>
        <v>0</v>
      </c>
      <c r="G6599" s="1">
        <f>VLOOKUP(A6599+1/48,Interface!$B$118:$D$483,3)</f>
        <v>4</v>
      </c>
      <c r="H6599" s="1">
        <f t="shared" si="581"/>
        <v>1</v>
      </c>
      <c r="I6599" s="1">
        <f t="shared" si="580"/>
        <v>12</v>
      </c>
    </row>
    <row r="6600" spans="1:9" x14ac:dyDescent="0.35">
      <c r="A6600" s="321">
        <f t="shared" si="578"/>
        <v>42278.49999998408</v>
      </c>
      <c r="B6600" s="303"/>
      <c r="C6600" s="303">
        <v>6565</v>
      </c>
      <c r="D6600" s="304">
        <f>INDEX(Method_calculation!$J$161:$L$184,Output_interface!I6600,Output_interface!H6600)</f>
        <v>0</v>
      </c>
      <c r="E6600" s="304">
        <f>INDEX(Method_calculation!$J$194:$L$217,Output_interface!I6600,Output_interface!H6600)</f>
        <v>0</v>
      </c>
      <c r="G6600" s="1">
        <f>VLOOKUP(A6600+1/48,Interface!$B$118:$D$483,3)</f>
        <v>4</v>
      </c>
      <c r="H6600" s="1">
        <f t="shared" si="581"/>
        <v>1</v>
      </c>
      <c r="I6600" s="1">
        <f t="shared" si="580"/>
        <v>13</v>
      </c>
    </row>
    <row r="6601" spans="1:9" x14ac:dyDescent="0.35">
      <c r="A6601" s="321">
        <f t="shared" si="578"/>
        <v>42278.541666650744</v>
      </c>
      <c r="B6601" s="303"/>
      <c r="C6601" s="303">
        <v>6566</v>
      </c>
      <c r="D6601" s="304">
        <f>INDEX(Method_calculation!$J$161:$L$184,Output_interface!I6601,Output_interface!H6601)</f>
        <v>0</v>
      </c>
      <c r="E6601" s="304">
        <f>INDEX(Method_calculation!$J$194:$L$217,Output_interface!I6601,Output_interface!H6601)</f>
        <v>0</v>
      </c>
      <c r="G6601" s="1">
        <f>VLOOKUP(A6601+1/48,Interface!$B$118:$D$483,3)</f>
        <v>4</v>
      </c>
      <c r="H6601" s="1">
        <f t="shared" si="581"/>
        <v>1</v>
      </c>
      <c r="I6601" s="1">
        <f t="shared" si="580"/>
        <v>14</v>
      </c>
    </row>
    <row r="6602" spans="1:9" x14ac:dyDescent="0.35">
      <c r="A6602" s="321">
        <f t="shared" si="578"/>
        <v>42278.583333317409</v>
      </c>
      <c r="B6602" s="303"/>
      <c r="C6602" s="303">
        <v>6567</v>
      </c>
      <c r="D6602" s="304">
        <f>INDEX(Method_calculation!$J$161:$L$184,Output_interface!I6602,Output_interface!H6602)</f>
        <v>0</v>
      </c>
      <c r="E6602" s="304">
        <f>INDEX(Method_calculation!$J$194:$L$217,Output_interface!I6602,Output_interface!H6602)</f>
        <v>0</v>
      </c>
      <c r="G6602" s="1">
        <f>VLOOKUP(A6602+1/48,Interface!$B$118:$D$483,3)</f>
        <v>4</v>
      </c>
      <c r="H6602" s="1">
        <f t="shared" si="581"/>
        <v>1</v>
      </c>
      <c r="I6602" s="1">
        <f t="shared" si="580"/>
        <v>15</v>
      </c>
    </row>
    <row r="6603" spans="1:9" x14ac:dyDescent="0.35">
      <c r="A6603" s="321">
        <f t="shared" si="578"/>
        <v>42278.624999984073</v>
      </c>
      <c r="B6603" s="303"/>
      <c r="C6603" s="303">
        <v>6568</v>
      </c>
      <c r="D6603" s="304">
        <f>INDEX(Method_calculation!$J$161:$L$184,Output_interface!I6603,Output_interface!H6603)</f>
        <v>0</v>
      </c>
      <c r="E6603" s="304">
        <f>INDEX(Method_calculation!$J$194:$L$217,Output_interface!I6603,Output_interface!H6603)</f>
        <v>0</v>
      </c>
      <c r="G6603" s="1">
        <f>VLOOKUP(A6603+1/48,Interface!$B$118:$D$483,3)</f>
        <v>4</v>
      </c>
      <c r="H6603" s="1">
        <f t="shared" si="581"/>
        <v>1</v>
      </c>
      <c r="I6603" s="1">
        <f t="shared" si="580"/>
        <v>16</v>
      </c>
    </row>
    <row r="6604" spans="1:9" x14ac:dyDescent="0.35">
      <c r="A6604" s="321">
        <f t="shared" si="578"/>
        <v>42278.666666650737</v>
      </c>
      <c r="B6604" s="303"/>
      <c r="C6604" s="303">
        <v>6569</v>
      </c>
      <c r="D6604" s="304">
        <f>INDEX(Method_calculation!$J$161:$L$184,Output_interface!I6604,Output_interface!H6604)</f>
        <v>0</v>
      </c>
      <c r="E6604" s="304">
        <f>INDEX(Method_calculation!$J$194:$L$217,Output_interface!I6604,Output_interface!H6604)</f>
        <v>0</v>
      </c>
      <c r="G6604" s="1">
        <f>VLOOKUP(A6604+1/48,Interface!$B$118:$D$483,3)</f>
        <v>4</v>
      </c>
      <c r="H6604" s="1">
        <f t="shared" si="581"/>
        <v>1</v>
      </c>
      <c r="I6604" s="1">
        <f t="shared" si="580"/>
        <v>17</v>
      </c>
    </row>
    <row r="6605" spans="1:9" x14ac:dyDescent="0.35">
      <c r="A6605" s="321">
        <f t="shared" si="578"/>
        <v>42278.708333317401</v>
      </c>
      <c r="B6605" s="303"/>
      <c r="C6605" s="303">
        <v>6570</v>
      </c>
      <c r="D6605" s="304">
        <f>INDEX(Method_calculation!$J$161:$L$184,Output_interface!I6605,Output_interface!H6605)</f>
        <v>0</v>
      </c>
      <c r="E6605" s="304">
        <f>INDEX(Method_calculation!$J$194:$L$217,Output_interface!I6605,Output_interface!H6605)</f>
        <v>0</v>
      </c>
      <c r="G6605" s="1">
        <f>VLOOKUP(A6605+1/48,Interface!$B$118:$D$483,3)</f>
        <v>4</v>
      </c>
      <c r="H6605" s="1">
        <f t="shared" si="581"/>
        <v>1</v>
      </c>
      <c r="I6605" s="1">
        <f t="shared" si="580"/>
        <v>18</v>
      </c>
    </row>
    <row r="6606" spans="1:9" x14ac:dyDescent="0.35">
      <c r="A6606" s="321">
        <f t="shared" si="578"/>
        <v>42278.749999984066</v>
      </c>
      <c r="B6606" s="303"/>
      <c r="C6606" s="303">
        <v>6571</v>
      </c>
      <c r="D6606" s="304">
        <f>INDEX(Method_calculation!$J$161:$L$184,Output_interface!I6606,Output_interface!H6606)</f>
        <v>0</v>
      </c>
      <c r="E6606" s="304">
        <f>INDEX(Method_calculation!$J$194:$L$217,Output_interface!I6606,Output_interface!H6606)</f>
        <v>0</v>
      </c>
      <c r="G6606" s="1">
        <f>VLOOKUP(A6606+1/48,Interface!$B$118:$D$483,3)</f>
        <v>4</v>
      </c>
      <c r="H6606" s="1">
        <f t="shared" si="581"/>
        <v>1</v>
      </c>
      <c r="I6606" s="1">
        <f t="shared" si="580"/>
        <v>19</v>
      </c>
    </row>
    <row r="6607" spans="1:9" x14ac:dyDescent="0.35">
      <c r="A6607" s="321">
        <f t="shared" si="578"/>
        <v>42278.79166665073</v>
      </c>
      <c r="B6607" s="303"/>
      <c r="C6607" s="303">
        <v>6572</v>
      </c>
      <c r="D6607" s="304">
        <f>INDEX(Method_calculation!$J$161:$L$184,Output_interface!I6607,Output_interface!H6607)</f>
        <v>0</v>
      </c>
      <c r="E6607" s="304">
        <f>INDEX(Method_calculation!$J$194:$L$217,Output_interface!I6607,Output_interface!H6607)</f>
        <v>0</v>
      </c>
      <c r="G6607" s="1">
        <f>VLOOKUP(A6607+1/48,Interface!$B$118:$D$483,3)</f>
        <v>4</v>
      </c>
      <c r="H6607" s="1">
        <f t="shared" si="581"/>
        <v>1</v>
      </c>
      <c r="I6607" s="1">
        <f t="shared" si="580"/>
        <v>20</v>
      </c>
    </row>
    <row r="6608" spans="1:9" x14ac:dyDescent="0.35">
      <c r="A6608" s="321">
        <f t="shared" ref="A6608:A6671" si="583">+A6607+1/24</f>
        <v>42278.833333317394</v>
      </c>
      <c r="B6608" s="303"/>
      <c r="C6608" s="303">
        <v>6573</v>
      </c>
      <c r="D6608" s="304">
        <f>INDEX(Method_calculation!$J$161:$L$184,Output_interface!I6608,Output_interface!H6608)</f>
        <v>0</v>
      </c>
      <c r="E6608" s="304">
        <f>INDEX(Method_calculation!$J$194:$L$217,Output_interface!I6608,Output_interface!H6608)</f>
        <v>0</v>
      </c>
      <c r="G6608" s="1">
        <f>VLOOKUP(A6608+1/48,Interface!$B$118:$D$483,3)</f>
        <v>4</v>
      </c>
      <c r="H6608" s="1">
        <f t="shared" si="581"/>
        <v>1</v>
      </c>
      <c r="I6608" s="1">
        <f t="shared" si="580"/>
        <v>21</v>
      </c>
    </row>
    <row r="6609" spans="1:9" x14ac:dyDescent="0.35">
      <c r="A6609" s="321">
        <f t="shared" si="583"/>
        <v>42278.874999984058</v>
      </c>
      <c r="B6609" s="303"/>
      <c r="C6609" s="303">
        <v>6574</v>
      </c>
      <c r="D6609" s="304">
        <f>INDEX(Method_calculation!$J$161:$L$184,Output_interface!I6609,Output_interface!H6609)</f>
        <v>0</v>
      </c>
      <c r="E6609" s="304">
        <f>INDEX(Method_calculation!$J$194:$L$217,Output_interface!I6609,Output_interface!H6609)</f>
        <v>0</v>
      </c>
      <c r="G6609" s="1">
        <f>VLOOKUP(A6609+1/48,Interface!$B$118:$D$483,3)</f>
        <v>4</v>
      </c>
      <c r="H6609" s="1">
        <f t="shared" si="581"/>
        <v>1</v>
      </c>
      <c r="I6609" s="1">
        <f t="shared" si="580"/>
        <v>22</v>
      </c>
    </row>
    <row r="6610" spans="1:9" x14ac:dyDescent="0.35">
      <c r="A6610" s="321">
        <f t="shared" si="583"/>
        <v>42278.916666650723</v>
      </c>
      <c r="B6610" s="303"/>
      <c r="C6610" s="303">
        <v>6575</v>
      </c>
      <c r="D6610" s="304">
        <f>INDEX(Method_calculation!$J$161:$L$184,Output_interface!I6610,Output_interface!H6610)</f>
        <v>0</v>
      </c>
      <c r="E6610" s="304">
        <f>INDEX(Method_calculation!$J$194:$L$217,Output_interface!I6610,Output_interface!H6610)</f>
        <v>0</v>
      </c>
      <c r="G6610" s="1">
        <f>VLOOKUP(A6610+1/48,Interface!$B$118:$D$483,3)</f>
        <v>4</v>
      </c>
      <c r="H6610" s="1">
        <f t="shared" si="581"/>
        <v>1</v>
      </c>
      <c r="I6610" s="1">
        <f t="shared" si="580"/>
        <v>23</v>
      </c>
    </row>
    <row r="6611" spans="1:9" x14ac:dyDescent="0.35">
      <c r="A6611" s="322">
        <f t="shared" si="583"/>
        <v>42278.958333317387</v>
      </c>
      <c r="B6611" s="306"/>
      <c r="C6611" s="306">
        <v>6576</v>
      </c>
      <c r="D6611" s="307">
        <f>INDEX(Method_calculation!$J$161:$L$184,Output_interface!I6611,Output_interface!H6611)</f>
        <v>0</v>
      </c>
      <c r="E6611" s="307">
        <f>INDEX(Method_calculation!$J$194:$L$217,Output_interface!I6611,Output_interface!H6611)</f>
        <v>0</v>
      </c>
      <c r="G6611" s="1">
        <f>VLOOKUP(A6611+1/48,Interface!$B$118:$D$483,3)</f>
        <v>4</v>
      </c>
      <c r="H6611" s="1">
        <f t="shared" si="581"/>
        <v>1</v>
      </c>
      <c r="I6611" s="1">
        <f t="shared" si="580"/>
        <v>24</v>
      </c>
    </row>
    <row r="6612" spans="1:9" x14ac:dyDescent="0.35">
      <c r="A6612" s="299">
        <f t="shared" si="583"/>
        <v>42278.999999984051</v>
      </c>
      <c r="B6612" s="300" t="str">
        <f t="shared" ref="B6612" si="584">INDEX($H$27:$H$29,H6612)</f>
        <v>Workday</v>
      </c>
      <c r="C6612" s="300">
        <v>6577</v>
      </c>
      <c r="D6612" s="301">
        <f>INDEX(Method_calculation!$J$161:$L$184,Output_interface!I6612,Output_interface!H6612)</f>
        <v>0</v>
      </c>
      <c r="E6612" s="301">
        <f>INDEX(Method_calculation!$J$194:$L$217,Output_interface!I6612,Output_interface!H6612)</f>
        <v>0</v>
      </c>
      <c r="G6612" s="1">
        <f>VLOOKUP(A6612+1/48,Interface!$B$118:$D$483,3)</f>
        <v>5</v>
      </c>
      <c r="H6612" s="1">
        <f t="shared" si="581"/>
        <v>1</v>
      </c>
      <c r="I6612" s="1">
        <f t="shared" si="580"/>
        <v>1</v>
      </c>
    </row>
    <row r="6613" spans="1:9" x14ac:dyDescent="0.35">
      <c r="A6613" s="321">
        <f t="shared" si="583"/>
        <v>42279.041666650715</v>
      </c>
      <c r="B6613" s="303"/>
      <c r="C6613" s="303">
        <v>6578</v>
      </c>
      <c r="D6613" s="304">
        <f>INDEX(Method_calculation!$J$161:$L$184,Output_interface!I6613,Output_interface!H6613)</f>
        <v>0</v>
      </c>
      <c r="E6613" s="304">
        <f>INDEX(Method_calculation!$J$194:$L$217,Output_interface!I6613,Output_interface!H6613)</f>
        <v>0</v>
      </c>
      <c r="G6613" s="1">
        <f>VLOOKUP(A6613+1/48,Interface!$B$118:$D$483,3)</f>
        <v>5</v>
      </c>
      <c r="H6613" s="1">
        <f t="shared" si="581"/>
        <v>1</v>
      </c>
      <c r="I6613" s="1">
        <f t="shared" si="580"/>
        <v>2</v>
      </c>
    </row>
    <row r="6614" spans="1:9" x14ac:dyDescent="0.35">
      <c r="A6614" s="321">
        <f t="shared" si="583"/>
        <v>42279.08333331738</v>
      </c>
      <c r="B6614" s="303"/>
      <c r="C6614" s="303">
        <v>6579</v>
      </c>
      <c r="D6614" s="304">
        <f>INDEX(Method_calculation!$J$161:$L$184,Output_interface!I6614,Output_interface!H6614)</f>
        <v>0</v>
      </c>
      <c r="E6614" s="304">
        <f>INDEX(Method_calculation!$J$194:$L$217,Output_interface!I6614,Output_interface!H6614)</f>
        <v>0</v>
      </c>
      <c r="G6614" s="1">
        <f>VLOOKUP(A6614+1/48,Interface!$B$118:$D$483,3)</f>
        <v>5</v>
      </c>
      <c r="H6614" s="1">
        <f t="shared" si="581"/>
        <v>1</v>
      </c>
      <c r="I6614" s="1">
        <f t="shared" si="580"/>
        <v>3</v>
      </c>
    </row>
    <row r="6615" spans="1:9" x14ac:dyDescent="0.35">
      <c r="A6615" s="321">
        <f t="shared" si="583"/>
        <v>42279.124999984044</v>
      </c>
      <c r="B6615" s="303"/>
      <c r="C6615" s="303">
        <v>6580</v>
      </c>
      <c r="D6615" s="304">
        <f>INDEX(Method_calculation!$J$161:$L$184,Output_interface!I6615,Output_interface!H6615)</f>
        <v>0</v>
      </c>
      <c r="E6615" s="304">
        <f>INDEX(Method_calculation!$J$194:$L$217,Output_interface!I6615,Output_interface!H6615)</f>
        <v>0</v>
      </c>
      <c r="G6615" s="1">
        <f>VLOOKUP(A6615+1/48,Interface!$B$118:$D$483,3)</f>
        <v>5</v>
      </c>
      <c r="H6615" s="1">
        <f t="shared" si="581"/>
        <v>1</v>
      </c>
      <c r="I6615" s="1">
        <f t="shared" si="580"/>
        <v>4</v>
      </c>
    </row>
    <row r="6616" spans="1:9" x14ac:dyDescent="0.35">
      <c r="A6616" s="321">
        <f t="shared" si="583"/>
        <v>42279.166666650708</v>
      </c>
      <c r="B6616" s="303"/>
      <c r="C6616" s="303">
        <v>6581</v>
      </c>
      <c r="D6616" s="304">
        <f>INDEX(Method_calculation!$J$161:$L$184,Output_interface!I6616,Output_interface!H6616)</f>
        <v>0</v>
      </c>
      <c r="E6616" s="304">
        <f>INDEX(Method_calculation!$J$194:$L$217,Output_interface!I6616,Output_interface!H6616)</f>
        <v>0</v>
      </c>
      <c r="G6616" s="1">
        <f>VLOOKUP(A6616+1/48,Interface!$B$118:$D$483,3)</f>
        <v>5</v>
      </c>
      <c r="H6616" s="1">
        <f t="shared" si="581"/>
        <v>1</v>
      </c>
      <c r="I6616" s="1">
        <f t="shared" si="580"/>
        <v>5</v>
      </c>
    </row>
    <row r="6617" spans="1:9" x14ac:dyDescent="0.35">
      <c r="A6617" s="321">
        <f t="shared" si="583"/>
        <v>42279.208333317372</v>
      </c>
      <c r="B6617" s="303"/>
      <c r="C6617" s="303">
        <v>6582</v>
      </c>
      <c r="D6617" s="304">
        <f>INDEX(Method_calculation!$J$161:$L$184,Output_interface!I6617,Output_interface!H6617)</f>
        <v>0</v>
      </c>
      <c r="E6617" s="304">
        <f>INDEX(Method_calculation!$J$194:$L$217,Output_interface!I6617,Output_interface!H6617)</f>
        <v>0</v>
      </c>
      <c r="G6617" s="1">
        <f>VLOOKUP(A6617+1/48,Interface!$B$118:$D$483,3)</f>
        <v>5</v>
      </c>
      <c r="H6617" s="1">
        <f t="shared" si="581"/>
        <v>1</v>
      </c>
      <c r="I6617" s="1">
        <f t="shared" si="580"/>
        <v>6</v>
      </c>
    </row>
    <row r="6618" spans="1:9" x14ac:dyDescent="0.35">
      <c r="A6618" s="321">
        <f t="shared" si="583"/>
        <v>42279.249999984037</v>
      </c>
      <c r="B6618" s="303"/>
      <c r="C6618" s="303">
        <v>6583</v>
      </c>
      <c r="D6618" s="304">
        <f>INDEX(Method_calculation!$J$161:$L$184,Output_interface!I6618,Output_interface!H6618)</f>
        <v>0</v>
      </c>
      <c r="E6618" s="304">
        <f>INDEX(Method_calculation!$J$194:$L$217,Output_interface!I6618,Output_interface!H6618)</f>
        <v>0</v>
      </c>
      <c r="G6618" s="1">
        <f>VLOOKUP(A6618+1/48,Interface!$B$118:$D$483,3)</f>
        <v>5</v>
      </c>
      <c r="H6618" s="1">
        <f t="shared" si="581"/>
        <v>1</v>
      </c>
      <c r="I6618" s="1">
        <f t="shared" si="580"/>
        <v>7</v>
      </c>
    </row>
    <row r="6619" spans="1:9" x14ac:dyDescent="0.35">
      <c r="A6619" s="321">
        <f t="shared" si="583"/>
        <v>42279.291666650701</v>
      </c>
      <c r="B6619" s="303"/>
      <c r="C6619" s="303">
        <v>6584</v>
      </c>
      <c r="D6619" s="304">
        <f>INDEX(Method_calculation!$J$161:$L$184,Output_interface!I6619,Output_interface!H6619)</f>
        <v>0</v>
      </c>
      <c r="E6619" s="304">
        <f>INDEX(Method_calculation!$J$194:$L$217,Output_interface!I6619,Output_interface!H6619)</f>
        <v>0</v>
      </c>
      <c r="G6619" s="1">
        <f>VLOOKUP(A6619+1/48,Interface!$B$118:$D$483,3)</f>
        <v>5</v>
      </c>
      <c r="H6619" s="1">
        <f t="shared" si="581"/>
        <v>1</v>
      </c>
      <c r="I6619" s="1">
        <f t="shared" si="580"/>
        <v>8</v>
      </c>
    </row>
    <row r="6620" spans="1:9" x14ac:dyDescent="0.35">
      <c r="A6620" s="321">
        <f t="shared" si="583"/>
        <v>42279.333333317365</v>
      </c>
      <c r="B6620" s="303"/>
      <c r="C6620" s="303">
        <v>6585</v>
      </c>
      <c r="D6620" s="304">
        <f>INDEX(Method_calculation!$J$161:$L$184,Output_interface!I6620,Output_interface!H6620)</f>
        <v>0</v>
      </c>
      <c r="E6620" s="304">
        <f>INDEX(Method_calculation!$J$194:$L$217,Output_interface!I6620,Output_interface!H6620)</f>
        <v>0</v>
      </c>
      <c r="G6620" s="1">
        <f>VLOOKUP(A6620+1/48,Interface!$B$118:$D$483,3)</f>
        <v>5</v>
      </c>
      <c r="H6620" s="1">
        <f t="shared" si="581"/>
        <v>1</v>
      </c>
      <c r="I6620" s="1">
        <f t="shared" si="580"/>
        <v>9</v>
      </c>
    </row>
    <row r="6621" spans="1:9" x14ac:dyDescent="0.35">
      <c r="A6621" s="321">
        <f t="shared" si="583"/>
        <v>42279.374999984029</v>
      </c>
      <c r="B6621" s="303"/>
      <c r="C6621" s="303">
        <v>6586</v>
      </c>
      <c r="D6621" s="304">
        <f>INDEX(Method_calculation!$J$161:$L$184,Output_interface!I6621,Output_interface!H6621)</f>
        <v>0</v>
      </c>
      <c r="E6621" s="304">
        <f>INDEX(Method_calculation!$J$194:$L$217,Output_interface!I6621,Output_interface!H6621)</f>
        <v>0</v>
      </c>
      <c r="G6621" s="1">
        <f>VLOOKUP(A6621+1/48,Interface!$B$118:$D$483,3)</f>
        <v>5</v>
      </c>
      <c r="H6621" s="1">
        <f t="shared" si="581"/>
        <v>1</v>
      </c>
      <c r="I6621" s="1">
        <f t="shared" si="580"/>
        <v>10</v>
      </c>
    </row>
    <row r="6622" spans="1:9" x14ac:dyDescent="0.35">
      <c r="A6622" s="321">
        <f t="shared" si="583"/>
        <v>42279.416666650694</v>
      </c>
      <c r="B6622" s="303"/>
      <c r="C6622" s="303">
        <v>6587</v>
      </c>
      <c r="D6622" s="304">
        <f>INDEX(Method_calculation!$J$161:$L$184,Output_interface!I6622,Output_interface!H6622)</f>
        <v>0</v>
      </c>
      <c r="E6622" s="304">
        <f>INDEX(Method_calculation!$J$194:$L$217,Output_interface!I6622,Output_interface!H6622)</f>
        <v>0</v>
      </c>
      <c r="G6622" s="1">
        <f>VLOOKUP(A6622+1/48,Interface!$B$118:$D$483,3)</f>
        <v>5</v>
      </c>
      <c r="H6622" s="1">
        <f t="shared" si="581"/>
        <v>1</v>
      </c>
      <c r="I6622" s="1">
        <f t="shared" si="580"/>
        <v>11</v>
      </c>
    </row>
    <row r="6623" spans="1:9" x14ac:dyDescent="0.35">
      <c r="A6623" s="321">
        <f t="shared" si="583"/>
        <v>42279.458333317358</v>
      </c>
      <c r="B6623" s="303"/>
      <c r="C6623" s="303">
        <v>6588</v>
      </c>
      <c r="D6623" s="304">
        <f>INDEX(Method_calculation!$J$161:$L$184,Output_interface!I6623,Output_interface!H6623)</f>
        <v>0</v>
      </c>
      <c r="E6623" s="304">
        <f>INDEX(Method_calculation!$J$194:$L$217,Output_interface!I6623,Output_interface!H6623)</f>
        <v>0</v>
      </c>
      <c r="G6623" s="1">
        <f>VLOOKUP(A6623+1/48,Interface!$B$118:$D$483,3)</f>
        <v>5</v>
      </c>
      <c r="H6623" s="1">
        <f t="shared" si="581"/>
        <v>1</v>
      </c>
      <c r="I6623" s="1">
        <f t="shared" si="580"/>
        <v>12</v>
      </c>
    </row>
    <row r="6624" spans="1:9" x14ac:dyDescent="0.35">
      <c r="A6624" s="321">
        <f t="shared" si="583"/>
        <v>42279.499999984022</v>
      </c>
      <c r="B6624" s="303"/>
      <c r="C6624" s="303">
        <v>6589</v>
      </c>
      <c r="D6624" s="304">
        <f>INDEX(Method_calculation!$J$161:$L$184,Output_interface!I6624,Output_interface!H6624)</f>
        <v>0</v>
      </c>
      <c r="E6624" s="304">
        <f>INDEX(Method_calculation!$J$194:$L$217,Output_interface!I6624,Output_interface!H6624)</f>
        <v>0</v>
      </c>
      <c r="G6624" s="1">
        <f>VLOOKUP(A6624+1/48,Interface!$B$118:$D$483,3)</f>
        <v>5</v>
      </c>
      <c r="H6624" s="1">
        <f t="shared" si="581"/>
        <v>1</v>
      </c>
      <c r="I6624" s="1">
        <f t="shared" si="580"/>
        <v>13</v>
      </c>
    </row>
    <row r="6625" spans="1:9" x14ac:dyDescent="0.35">
      <c r="A6625" s="321">
        <f t="shared" si="583"/>
        <v>42279.541666650686</v>
      </c>
      <c r="B6625" s="303"/>
      <c r="C6625" s="303">
        <v>6590</v>
      </c>
      <c r="D6625" s="304">
        <f>INDEX(Method_calculation!$J$161:$L$184,Output_interface!I6625,Output_interface!H6625)</f>
        <v>0</v>
      </c>
      <c r="E6625" s="304">
        <f>INDEX(Method_calculation!$J$194:$L$217,Output_interface!I6625,Output_interface!H6625)</f>
        <v>0</v>
      </c>
      <c r="G6625" s="1">
        <f>VLOOKUP(A6625+1/48,Interface!$B$118:$D$483,3)</f>
        <v>5</v>
      </c>
      <c r="H6625" s="1">
        <f t="shared" si="581"/>
        <v>1</v>
      </c>
      <c r="I6625" s="1">
        <f t="shared" si="580"/>
        <v>14</v>
      </c>
    </row>
    <row r="6626" spans="1:9" x14ac:dyDescent="0.35">
      <c r="A6626" s="321">
        <f t="shared" si="583"/>
        <v>42279.58333331735</v>
      </c>
      <c r="B6626" s="303"/>
      <c r="C6626" s="303">
        <v>6591</v>
      </c>
      <c r="D6626" s="304">
        <f>INDEX(Method_calculation!$J$161:$L$184,Output_interface!I6626,Output_interface!H6626)</f>
        <v>0</v>
      </c>
      <c r="E6626" s="304">
        <f>INDEX(Method_calculation!$J$194:$L$217,Output_interface!I6626,Output_interface!H6626)</f>
        <v>0</v>
      </c>
      <c r="G6626" s="1">
        <f>VLOOKUP(A6626+1/48,Interface!$B$118:$D$483,3)</f>
        <v>5</v>
      </c>
      <c r="H6626" s="1">
        <f t="shared" si="581"/>
        <v>1</v>
      </c>
      <c r="I6626" s="1">
        <f t="shared" si="580"/>
        <v>15</v>
      </c>
    </row>
    <row r="6627" spans="1:9" x14ac:dyDescent="0.35">
      <c r="A6627" s="321">
        <f t="shared" si="583"/>
        <v>42279.624999984015</v>
      </c>
      <c r="B6627" s="303"/>
      <c r="C6627" s="303">
        <v>6592</v>
      </c>
      <c r="D6627" s="304">
        <f>INDEX(Method_calculation!$J$161:$L$184,Output_interface!I6627,Output_interface!H6627)</f>
        <v>0</v>
      </c>
      <c r="E6627" s="304">
        <f>INDEX(Method_calculation!$J$194:$L$217,Output_interface!I6627,Output_interface!H6627)</f>
        <v>0</v>
      </c>
      <c r="G6627" s="1">
        <f>VLOOKUP(A6627+1/48,Interface!$B$118:$D$483,3)</f>
        <v>5</v>
      </c>
      <c r="H6627" s="1">
        <f t="shared" si="581"/>
        <v>1</v>
      </c>
      <c r="I6627" s="1">
        <f t="shared" si="580"/>
        <v>16</v>
      </c>
    </row>
    <row r="6628" spans="1:9" x14ac:dyDescent="0.35">
      <c r="A6628" s="321">
        <f t="shared" si="583"/>
        <v>42279.666666650679</v>
      </c>
      <c r="B6628" s="303"/>
      <c r="C6628" s="303">
        <v>6593</v>
      </c>
      <c r="D6628" s="304">
        <f>INDEX(Method_calculation!$J$161:$L$184,Output_interface!I6628,Output_interface!H6628)</f>
        <v>0</v>
      </c>
      <c r="E6628" s="304">
        <f>INDEX(Method_calculation!$J$194:$L$217,Output_interface!I6628,Output_interface!H6628)</f>
        <v>0</v>
      </c>
      <c r="G6628" s="1">
        <f>VLOOKUP(A6628+1/48,Interface!$B$118:$D$483,3)</f>
        <v>5</v>
      </c>
      <c r="H6628" s="1">
        <f t="shared" si="581"/>
        <v>1</v>
      </c>
      <c r="I6628" s="1">
        <f t="shared" ref="I6628:I6691" si="585">MOD(C6628-1,24)+1</f>
        <v>17</v>
      </c>
    </row>
    <row r="6629" spans="1:9" x14ac:dyDescent="0.35">
      <c r="A6629" s="321">
        <f t="shared" si="583"/>
        <v>42279.708333317343</v>
      </c>
      <c r="B6629" s="303"/>
      <c r="C6629" s="303">
        <v>6594</v>
      </c>
      <c r="D6629" s="304">
        <f>INDEX(Method_calculation!$J$161:$L$184,Output_interface!I6629,Output_interface!H6629)</f>
        <v>0</v>
      </c>
      <c r="E6629" s="304">
        <f>INDEX(Method_calculation!$J$194:$L$217,Output_interface!I6629,Output_interface!H6629)</f>
        <v>0</v>
      </c>
      <c r="G6629" s="1">
        <f>VLOOKUP(A6629+1/48,Interface!$B$118:$D$483,3)</f>
        <v>5</v>
      </c>
      <c r="H6629" s="1">
        <f t="shared" ref="H6629:H6692" si="586">IF(G6629=7,3,IF(G6629=6,2,1))</f>
        <v>1</v>
      </c>
      <c r="I6629" s="1">
        <f t="shared" si="585"/>
        <v>18</v>
      </c>
    </row>
    <row r="6630" spans="1:9" x14ac:dyDescent="0.35">
      <c r="A6630" s="321">
        <f t="shared" si="583"/>
        <v>42279.749999984007</v>
      </c>
      <c r="B6630" s="303"/>
      <c r="C6630" s="303">
        <v>6595</v>
      </c>
      <c r="D6630" s="304">
        <f>INDEX(Method_calculation!$J$161:$L$184,Output_interface!I6630,Output_interface!H6630)</f>
        <v>0</v>
      </c>
      <c r="E6630" s="304">
        <f>INDEX(Method_calculation!$J$194:$L$217,Output_interface!I6630,Output_interface!H6630)</f>
        <v>0</v>
      </c>
      <c r="G6630" s="1">
        <f>VLOOKUP(A6630+1/48,Interface!$B$118:$D$483,3)</f>
        <v>5</v>
      </c>
      <c r="H6630" s="1">
        <f t="shared" si="586"/>
        <v>1</v>
      </c>
      <c r="I6630" s="1">
        <f t="shared" si="585"/>
        <v>19</v>
      </c>
    </row>
    <row r="6631" spans="1:9" x14ac:dyDescent="0.35">
      <c r="A6631" s="321">
        <f t="shared" si="583"/>
        <v>42279.791666650672</v>
      </c>
      <c r="B6631" s="303"/>
      <c r="C6631" s="303">
        <v>6596</v>
      </c>
      <c r="D6631" s="304">
        <f>INDEX(Method_calculation!$J$161:$L$184,Output_interface!I6631,Output_interface!H6631)</f>
        <v>0</v>
      </c>
      <c r="E6631" s="304">
        <f>INDEX(Method_calculation!$J$194:$L$217,Output_interface!I6631,Output_interface!H6631)</f>
        <v>0</v>
      </c>
      <c r="G6631" s="1">
        <f>VLOOKUP(A6631+1/48,Interface!$B$118:$D$483,3)</f>
        <v>5</v>
      </c>
      <c r="H6631" s="1">
        <f t="shared" si="586"/>
        <v>1</v>
      </c>
      <c r="I6631" s="1">
        <f t="shared" si="585"/>
        <v>20</v>
      </c>
    </row>
    <row r="6632" spans="1:9" x14ac:dyDescent="0.35">
      <c r="A6632" s="321">
        <f t="shared" si="583"/>
        <v>42279.833333317336</v>
      </c>
      <c r="B6632" s="303"/>
      <c r="C6632" s="303">
        <v>6597</v>
      </c>
      <c r="D6632" s="304">
        <f>INDEX(Method_calculation!$J$161:$L$184,Output_interface!I6632,Output_interface!H6632)</f>
        <v>0</v>
      </c>
      <c r="E6632" s="304">
        <f>INDEX(Method_calculation!$J$194:$L$217,Output_interface!I6632,Output_interface!H6632)</f>
        <v>0</v>
      </c>
      <c r="G6632" s="1">
        <f>VLOOKUP(A6632+1/48,Interface!$B$118:$D$483,3)</f>
        <v>5</v>
      </c>
      <c r="H6632" s="1">
        <f t="shared" si="586"/>
        <v>1</v>
      </c>
      <c r="I6632" s="1">
        <f t="shared" si="585"/>
        <v>21</v>
      </c>
    </row>
    <row r="6633" spans="1:9" x14ac:dyDescent="0.35">
      <c r="A6633" s="321">
        <f t="shared" si="583"/>
        <v>42279.874999984</v>
      </c>
      <c r="B6633" s="303"/>
      <c r="C6633" s="303">
        <v>6598</v>
      </c>
      <c r="D6633" s="304">
        <f>INDEX(Method_calculation!$J$161:$L$184,Output_interface!I6633,Output_interface!H6633)</f>
        <v>0</v>
      </c>
      <c r="E6633" s="304">
        <f>INDEX(Method_calculation!$J$194:$L$217,Output_interface!I6633,Output_interface!H6633)</f>
        <v>0</v>
      </c>
      <c r="G6633" s="1">
        <f>VLOOKUP(A6633+1/48,Interface!$B$118:$D$483,3)</f>
        <v>5</v>
      </c>
      <c r="H6633" s="1">
        <f t="shared" si="586"/>
        <v>1</v>
      </c>
      <c r="I6633" s="1">
        <f t="shared" si="585"/>
        <v>22</v>
      </c>
    </row>
    <row r="6634" spans="1:9" x14ac:dyDescent="0.35">
      <c r="A6634" s="321">
        <f t="shared" si="583"/>
        <v>42279.916666650664</v>
      </c>
      <c r="B6634" s="303"/>
      <c r="C6634" s="303">
        <v>6599</v>
      </c>
      <c r="D6634" s="304">
        <f>INDEX(Method_calculation!$J$161:$L$184,Output_interface!I6634,Output_interface!H6634)</f>
        <v>0</v>
      </c>
      <c r="E6634" s="304">
        <f>INDEX(Method_calculation!$J$194:$L$217,Output_interface!I6634,Output_interface!H6634)</f>
        <v>0</v>
      </c>
      <c r="G6634" s="1">
        <f>VLOOKUP(A6634+1/48,Interface!$B$118:$D$483,3)</f>
        <v>5</v>
      </c>
      <c r="H6634" s="1">
        <f t="shared" si="586"/>
        <v>1</v>
      </c>
      <c r="I6634" s="1">
        <f t="shared" si="585"/>
        <v>23</v>
      </c>
    </row>
    <row r="6635" spans="1:9" x14ac:dyDescent="0.35">
      <c r="A6635" s="322">
        <f t="shared" si="583"/>
        <v>42279.958333317329</v>
      </c>
      <c r="B6635" s="306"/>
      <c r="C6635" s="306">
        <v>6600</v>
      </c>
      <c r="D6635" s="307">
        <f>INDEX(Method_calculation!$J$161:$L$184,Output_interface!I6635,Output_interface!H6635)</f>
        <v>0</v>
      </c>
      <c r="E6635" s="307">
        <f>INDEX(Method_calculation!$J$194:$L$217,Output_interface!I6635,Output_interface!H6635)</f>
        <v>0</v>
      </c>
      <c r="G6635" s="1">
        <f>VLOOKUP(A6635+1/48,Interface!$B$118:$D$483,3)</f>
        <v>5</v>
      </c>
      <c r="H6635" s="1">
        <f t="shared" si="586"/>
        <v>1</v>
      </c>
      <c r="I6635" s="1">
        <f t="shared" si="585"/>
        <v>24</v>
      </c>
    </row>
    <row r="6636" spans="1:9" x14ac:dyDescent="0.35">
      <c r="A6636" s="299">
        <f t="shared" si="583"/>
        <v>42279.999999983993</v>
      </c>
      <c r="B6636" s="300" t="str">
        <f t="shared" ref="B6636" si="587">INDEX($H$27:$H$29,H6636)</f>
        <v>Saturday</v>
      </c>
      <c r="C6636" s="300">
        <v>6601</v>
      </c>
      <c r="D6636" s="301">
        <f>INDEX(Method_calculation!$J$161:$L$184,Output_interface!I6636,Output_interface!H6636)</f>
        <v>0</v>
      </c>
      <c r="E6636" s="301">
        <f>INDEX(Method_calculation!$J$194:$L$217,Output_interface!I6636,Output_interface!H6636)</f>
        <v>0</v>
      </c>
      <c r="G6636" s="1">
        <f>VLOOKUP(A6636+1/48,Interface!$B$118:$D$483,3)</f>
        <v>6</v>
      </c>
      <c r="H6636" s="1">
        <f t="shared" si="586"/>
        <v>2</v>
      </c>
      <c r="I6636" s="1">
        <f t="shared" si="585"/>
        <v>1</v>
      </c>
    </row>
    <row r="6637" spans="1:9" x14ac:dyDescent="0.35">
      <c r="A6637" s="321">
        <f t="shared" si="583"/>
        <v>42280.041666650657</v>
      </c>
      <c r="B6637" s="303"/>
      <c r="C6637" s="303">
        <v>6602</v>
      </c>
      <c r="D6637" s="304">
        <f>INDEX(Method_calculation!$J$161:$L$184,Output_interface!I6637,Output_interface!H6637)</f>
        <v>0</v>
      </c>
      <c r="E6637" s="304">
        <f>INDEX(Method_calculation!$J$194:$L$217,Output_interface!I6637,Output_interface!H6637)</f>
        <v>0</v>
      </c>
      <c r="G6637" s="1">
        <f>VLOOKUP(A6637+1/48,Interface!$B$118:$D$483,3)</f>
        <v>6</v>
      </c>
      <c r="H6637" s="1">
        <f t="shared" si="586"/>
        <v>2</v>
      </c>
      <c r="I6637" s="1">
        <f t="shared" si="585"/>
        <v>2</v>
      </c>
    </row>
    <row r="6638" spans="1:9" x14ac:dyDescent="0.35">
      <c r="A6638" s="321">
        <f t="shared" si="583"/>
        <v>42280.083333317321</v>
      </c>
      <c r="B6638" s="303"/>
      <c r="C6638" s="303">
        <v>6603</v>
      </c>
      <c r="D6638" s="304">
        <f>INDEX(Method_calculation!$J$161:$L$184,Output_interface!I6638,Output_interface!H6638)</f>
        <v>0</v>
      </c>
      <c r="E6638" s="304">
        <f>INDEX(Method_calculation!$J$194:$L$217,Output_interface!I6638,Output_interface!H6638)</f>
        <v>0</v>
      </c>
      <c r="G6638" s="1">
        <f>VLOOKUP(A6638+1/48,Interface!$B$118:$D$483,3)</f>
        <v>6</v>
      </c>
      <c r="H6638" s="1">
        <f t="shared" si="586"/>
        <v>2</v>
      </c>
      <c r="I6638" s="1">
        <f t="shared" si="585"/>
        <v>3</v>
      </c>
    </row>
    <row r="6639" spans="1:9" x14ac:dyDescent="0.35">
      <c r="A6639" s="321">
        <f t="shared" si="583"/>
        <v>42280.124999983986</v>
      </c>
      <c r="B6639" s="303"/>
      <c r="C6639" s="303">
        <v>6604</v>
      </c>
      <c r="D6639" s="304">
        <f>INDEX(Method_calculation!$J$161:$L$184,Output_interface!I6639,Output_interface!H6639)</f>
        <v>0</v>
      </c>
      <c r="E6639" s="304">
        <f>INDEX(Method_calculation!$J$194:$L$217,Output_interface!I6639,Output_interface!H6639)</f>
        <v>0</v>
      </c>
      <c r="G6639" s="1">
        <f>VLOOKUP(A6639+1/48,Interface!$B$118:$D$483,3)</f>
        <v>6</v>
      </c>
      <c r="H6639" s="1">
        <f t="shared" si="586"/>
        <v>2</v>
      </c>
      <c r="I6639" s="1">
        <f t="shared" si="585"/>
        <v>4</v>
      </c>
    </row>
    <row r="6640" spans="1:9" x14ac:dyDescent="0.35">
      <c r="A6640" s="321">
        <f t="shared" si="583"/>
        <v>42280.16666665065</v>
      </c>
      <c r="B6640" s="303"/>
      <c r="C6640" s="303">
        <v>6605</v>
      </c>
      <c r="D6640" s="304">
        <f>INDEX(Method_calculation!$J$161:$L$184,Output_interface!I6640,Output_interface!H6640)</f>
        <v>0</v>
      </c>
      <c r="E6640" s="304">
        <f>INDEX(Method_calculation!$J$194:$L$217,Output_interface!I6640,Output_interface!H6640)</f>
        <v>0</v>
      </c>
      <c r="G6640" s="1">
        <f>VLOOKUP(A6640+1/48,Interface!$B$118:$D$483,3)</f>
        <v>6</v>
      </c>
      <c r="H6640" s="1">
        <f t="shared" si="586"/>
        <v>2</v>
      </c>
      <c r="I6640" s="1">
        <f t="shared" si="585"/>
        <v>5</v>
      </c>
    </row>
    <row r="6641" spans="1:9" x14ac:dyDescent="0.35">
      <c r="A6641" s="321">
        <f t="shared" si="583"/>
        <v>42280.208333317314</v>
      </c>
      <c r="B6641" s="303"/>
      <c r="C6641" s="303">
        <v>6606</v>
      </c>
      <c r="D6641" s="304">
        <f>INDEX(Method_calculation!$J$161:$L$184,Output_interface!I6641,Output_interface!H6641)</f>
        <v>0</v>
      </c>
      <c r="E6641" s="304">
        <f>INDEX(Method_calculation!$J$194:$L$217,Output_interface!I6641,Output_interface!H6641)</f>
        <v>0</v>
      </c>
      <c r="G6641" s="1">
        <f>VLOOKUP(A6641+1/48,Interface!$B$118:$D$483,3)</f>
        <v>6</v>
      </c>
      <c r="H6641" s="1">
        <f t="shared" si="586"/>
        <v>2</v>
      </c>
      <c r="I6641" s="1">
        <f t="shared" si="585"/>
        <v>6</v>
      </c>
    </row>
    <row r="6642" spans="1:9" x14ac:dyDescent="0.35">
      <c r="A6642" s="321">
        <f t="shared" si="583"/>
        <v>42280.249999983978</v>
      </c>
      <c r="B6642" s="303"/>
      <c r="C6642" s="303">
        <v>6607</v>
      </c>
      <c r="D6642" s="304">
        <f>INDEX(Method_calculation!$J$161:$L$184,Output_interface!I6642,Output_interface!H6642)</f>
        <v>0</v>
      </c>
      <c r="E6642" s="304">
        <f>INDEX(Method_calculation!$J$194:$L$217,Output_interface!I6642,Output_interface!H6642)</f>
        <v>0</v>
      </c>
      <c r="G6642" s="1">
        <f>VLOOKUP(A6642+1/48,Interface!$B$118:$D$483,3)</f>
        <v>6</v>
      </c>
      <c r="H6642" s="1">
        <f t="shared" si="586"/>
        <v>2</v>
      </c>
      <c r="I6642" s="1">
        <f t="shared" si="585"/>
        <v>7</v>
      </c>
    </row>
    <row r="6643" spans="1:9" x14ac:dyDescent="0.35">
      <c r="A6643" s="321">
        <f t="shared" si="583"/>
        <v>42280.291666650643</v>
      </c>
      <c r="B6643" s="303"/>
      <c r="C6643" s="303">
        <v>6608</v>
      </c>
      <c r="D6643" s="304">
        <f>INDEX(Method_calculation!$J$161:$L$184,Output_interface!I6643,Output_interface!H6643)</f>
        <v>0</v>
      </c>
      <c r="E6643" s="304">
        <f>INDEX(Method_calculation!$J$194:$L$217,Output_interface!I6643,Output_interface!H6643)</f>
        <v>0</v>
      </c>
      <c r="G6643" s="1">
        <f>VLOOKUP(A6643+1/48,Interface!$B$118:$D$483,3)</f>
        <v>6</v>
      </c>
      <c r="H6643" s="1">
        <f t="shared" si="586"/>
        <v>2</v>
      </c>
      <c r="I6643" s="1">
        <f t="shared" si="585"/>
        <v>8</v>
      </c>
    </row>
    <row r="6644" spans="1:9" x14ac:dyDescent="0.35">
      <c r="A6644" s="321">
        <f t="shared" si="583"/>
        <v>42280.333333317307</v>
      </c>
      <c r="B6644" s="303"/>
      <c r="C6644" s="303">
        <v>6609</v>
      </c>
      <c r="D6644" s="304">
        <f>INDEX(Method_calculation!$J$161:$L$184,Output_interface!I6644,Output_interface!H6644)</f>
        <v>0</v>
      </c>
      <c r="E6644" s="304">
        <f>INDEX(Method_calculation!$J$194:$L$217,Output_interface!I6644,Output_interface!H6644)</f>
        <v>0</v>
      </c>
      <c r="G6644" s="1">
        <f>VLOOKUP(A6644+1/48,Interface!$B$118:$D$483,3)</f>
        <v>6</v>
      </c>
      <c r="H6644" s="1">
        <f t="shared" si="586"/>
        <v>2</v>
      </c>
      <c r="I6644" s="1">
        <f t="shared" si="585"/>
        <v>9</v>
      </c>
    </row>
    <row r="6645" spans="1:9" x14ac:dyDescent="0.35">
      <c r="A6645" s="321">
        <f t="shared" si="583"/>
        <v>42280.374999983971</v>
      </c>
      <c r="B6645" s="303"/>
      <c r="C6645" s="303">
        <v>6610</v>
      </c>
      <c r="D6645" s="304">
        <f>INDEX(Method_calculation!$J$161:$L$184,Output_interface!I6645,Output_interface!H6645)</f>
        <v>0</v>
      </c>
      <c r="E6645" s="304">
        <f>INDEX(Method_calculation!$J$194:$L$217,Output_interface!I6645,Output_interface!H6645)</f>
        <v>0</v>
      </c>
      <c r="G6645" s="1">
        <f>VLOOKUP(A6645+1/48,Interface!$B$118:$D$483,3)</f>
        <v>6</v>
      </c>
      <c r="H6645" s="1">
        <f t="shared" si="586"/>
        <v>2</v>
      </c>
      <c r="I6645" s="1">
        <f t="shared" si="585"/>
        <v>10</v>
      </c>
    </row>
    <row r="6646" spans="1:9" x14ac:dyDescent="0.35">
      <c r="A6646" s="321">
        <f t="shared" si="583"/>
        <v>42280.416666650635</v>
      </c>
      <c r="B6646" s="303"/>
      <c r="C6646" s="303">
        <v>6611</v>
      </c>
      <c r="D6646" s="304">
        <f>INDEX(Method_calculation!$J$161:$L$184,Output_interface!I6646,Output_interface!H6646)</f>
        <v>0</v>
      </c>
      <c r="E6646" s="304">
        <f>INDEX(Method_calculation!$J$194:$L$217,Output_interface!I6646,Output_interface!H6646)</f>
        <v>0</v>
      </c>
      <c r="G6646" s="1">
        <f>VLOOKUP(A6646+1/48,Interface!$B$118:$D$483,3)</f>
        <v>6</v>
      </c>
      <c r="H6646" s="1">
        <f t="shared" si="586"/>
        <v>2</v>
      </c>
      <c r="I6646" s="1">
        <f t="shared" si="585"/>
        <v>11</v>
      </c>
    </row>
    <row r="6647" spans="1:9" x14ac:dyDescent="0.35">
      <c r="A6647" s="321">
        <f t="shared" si="583"/>
        <v>42280.4583333173</v>
      </c>
      <c r="B6647" s="303"/>
      <c r="C6647" s="303">
        <v>6612</v>
      </c>
      <c r="D6647" s="304">
        <f>INDEX(Method_calculation!$J$161:$L$184,Output_interface!I6647,Output_interface!H6647)</f>
        <v>0</v>
      </c>
      <c r="E6647" s="304">
        <f>INDEX(Method_calculation!$J$194:$L$217,Output_interface!I6647,Output_interface!H6647)</f>
        <v>0</v>
      </c>
      <c r="G6647" s="1">
        <f>VLOOKUP(A6647+1/48,Interface!$B$118:$D$483,3)</f>
        <v>6</v>
      </c>
      <c r="H6647" s="1">
        <f t="shared" si="586"/>
        <v>2</v>
      </c>
      <c r="I6647" s="1">
        <f t="shared" si="585"/>
        <v>12</v>
      </c>
    </row>
    <row r="6648" spans="1:9" x14ac:dyDescent="0.35">
      <c r="A6648" s="321">
        <f t="shared" si="583"/>
        <v>42280.499999983964</v>
      </c>
      <c r="B6648" s="303"/>
      <c r="C6648" s="303">
        <v>6613</v>
      </c>
      <c r="D6648" s="304">
        <f>INDEX(Method_calculation!$J$161:$L$184,Output_interface!I6648,Output_interface!H6648)</f>
        <v>0</v>
      </c>
      <c r="E6648" s="304">
        <f>INDEX(Method_calculation!$J$194:$L$217,Output_interface!I6648,Output_interface!H6648)</f>
        <v>0</v>
      </c>
      <c r="G6648" s="1">
        <f>VLOOKUP(A6648+1/48,Interface!$B$118:$D$483,3)</f>
        <v>6</v>
      </c>
      <c r="H6648" s="1">
        <f t="shared" si="586"/>
        <v>2</v>
      </c>
      <c r="I6648" s="1">
        <f t="shared" si="585"/>
        <v>13</v>
      </c>
    </row>
    <row r="6649" spans="1:9" x14ac:dyDescent="0.35">
      <c r="A6649" s="321">
        <f t="shared" si="583"/>
        <v>42280.541666650628</v>
      </c>
      <c r="B6649" s="303"/>
      <c r="C6649" s="303">
        <v>6614</v>
      </c>
      <c r="D6649" s="304">
        <f>INDEX(Method_calculation!$J$161:$L$184,Output_interface!I6649,Output_interface!H6649)</f>
        <v>0</v>
      </c>
      <c r="E6649" s="304">
        <f>INDEX(Method_calculation!$J$194:$L$217,Output_interface!I6649,Output_interface!H6649)</f>
        <v>0</v>
      </c>
      <c r="G6649" s="1">
        <f>VLOOKUP(A6649+1/48,Interface!$B$118:$D$483,3)</f>
        <v>6</v>
      </c>
      <c r="H6649" s="1">
        <f t="shared" si="586"/>
        <v>2</v>
      </c>
      <c r="I6649" s="1">
        <f t="shared" si="585"/>
        <v>14</v>
      </c>
    </row>
    <row r="6650" spans="1:9" x14ac:dyDescent="0.35">
      <c r="A6650" s="321">
        <f t="shared" si="583"/>
        <v>42280.583333317292</v>
      </c>
      <c r="B6650" s="303"/>
      <c r="C6650" s="303">
        <v>6615</v>
      </c>
      <c r="D6650" s="304">
        <f>INDEX(Method_calculation!$J$161:$L$184,Output_interface!I6650,Output_interface!H6650)</f>
        <v>0</v>
      </c>
      <c r="E6650" s="304">
        <f>INDEX(Method_calculation!$J$194:$L$217,Output_interface!I6650,Output_interface!H6650)</f>
        <v>0</v>
      </c>
      <c r="G6650" s="1">
        <f>VLOOKUP(A6650+1/48,Interface!$B$118:$D$483,3)</f>
        <v>6</v>
      </c>
      <c r="H6650" s="1">
        <f t="shared" si="586"/>
        <v>2</v>
      </c>
      <c r="I6650" s="1">
        <f t="shared" si="585"/>
        <v>15</v>
      </c>
    </row>
    <row r="6651" spans="1:9" x14ac:dyDescent="0.35">
      <c r="A6651" s="321">
        <f t="shared" si="583"/>
        <v>42280.624999983957</v>
      </c>
      <c r="B6651" s="303"/>
      <c r="C6651" s="303">
        <v>6616</v>
      </c>
      <c r="D6651" s="304">
        <f>INDEX(Method_calculation!$J$161:$L$184,Output_interface!I6651,Output_interface!H6651)</f>
        <v>0</v>
      </c>
      <c r="E6651" s="304">
        <f>INDEX(Method_calculation!$J$194:$L$217,Output_interface!I6651,Output_interface!H6651)</f>
        <v>0</v>
      </c>
      <c r="G6651" s="1">
        <f>VLOOKUP(A6651+1/48,Interface!$B$118:$D$483,3)</f>
        <v>6</v>
      </c>
      <c r="H6651" s="1">
        <f t="shared" si="586"/>
        <v>2</v>
      </c>
      <c r="I6651" s="1">
        <f t="shared" si="585"/>
        <v>16</v>
      </c>
    </row>
    <row r="6652" spans="1:9" x14ac:dyDescent="0.35">
      <c r="A6652" s="321">
        <f t="shared" si="583"/>
        <v>42280.666666650621</v>
      </c>
      <c r="B6652" s="303"/>
      <c r="C6652" s="303">
        <v>6617</v>
      </c>
      <c r="D6652" s="304">
        <f>INDEX(Method_calculation!$J$161:$L$184,Output_interface!I6652,Output_interface!H6652)</f>
        <v>0</v>
      </c>
      <c r="E6652" s="304">
        <f>INDEX(Method_calculation!$J$194:$L$217,Output_interface!I6652,Output_interface!H6652)</f>
        <v>0</v>
      </c>
      <c r="G6652" s="1">
        <f>VLOOKUP(A6652+1/48,Interface!$B$118:$D$483,3)</f>
        <v>6</v>
      </c>
      <c r="H6652" s="1">
        <f t="shared" si="586"/>
        <v>2</v>
      </c>
      <c r="I6652" s="1">
        <f t="shared" si="585"/>
        <v>17</v>
      </c>
    </row>
    <row r="6653" spans="1:9" x14ac:dyDescent="0.35">
      <c r="A6653" s="321">
        <f t="shared" si="583"/>
        <v>42280.708333317285</v>
      </c>
      <c r="B6653" s="303"/>
      <c r="C6653" s="303">
        <v>6618</v>
      </c>
      <c r="D6653" s="304">
        <f>INDEX(Method_calculation!$J$161:$L$184,Output_interface!I6653,Output_interface!H6653)</f>
        <v>0</v>
      </c>
      <c r="E6653" s="304">
        <f>INDEX(Method_calculation!$J$194:$L$217,Output_interface!I6653,Output_interface!H6653)</f>
        <v>0</v>
      </c>
      <c r="G6653" s="1">
        <f>VLOOKUP(A6653+1/48,Interface!$B$118:$D$483,3)</f>
        <v>6</v>
      </c>
      <c r="H6653" s="1">
        <f t="shared" si="586"/>
        <v>2</v>
      </c>
      <c r="I6653" s="1">
        <f t="shared" si="585"/>
        <v>18</v>
      </c>
    </row>
    <row r="6654" spans="1:9" x14ac:dyDescent="0.35">
      <c r="A6654" s="321">
        <f t="shared" si="583"/>
        <v>42280.749999983949</v>
      </c>
      <c r="B6654" s="303"/>
      <c r="C6654" s="303">
        <v>6619</v>
      </c>
      <c r="D6654" s="304">
        <f>INDEX(Method_calculation!$J$161:$L$184,Output_interface!I6654,Output_interface!H6654)</f>
        <v>0</v>
      </c>
      <c r="E6654" s="304">
        <f>INDEX(Method_calculation!$J$194:$L$217,Output_interface!I6654,Output_interface!H6654)</f>
        <v>0</v>
      </c>
      <c r="G6654" s="1">
        <f>VLOOKUP(A6654+1/48,Interface!$B$118:$D$483,3)</f>
        <v>6</v>
      </c>
      <c r="H6654" s="1">
        <f t="shared" si="586"/>
        <v>2</v>
      </c>
      <c r="I6654" s="1">
        <f t="shared" si="585"/>
        <v>19</v>
      </c>
    </row>
    <row r="6655" spans="1:9" x14ac:dyDescent="0.35">
      <c r="A6655" s="321">
        <f t="shared" si="583"/>
        <v>42280.791666650613</v>
      </c>
      <c r="B6655" s="303"/>
      <c r="C6655" s="303">
        <v>6620</v>
      </c>
      <c r="D6655" s="304">
        <f>INDEX(Method_calculation!$J$161:$L$184,Output_interface!I6655,Output_interface!H6655)</f>
        <v>0</v>
      </c>
      <c r="E6655" s="304">
        <f>INDEX(Method_calculation!$J$194:$L$217,Output_interface!I6655,Output_interface!H6655)</f>
        <v>0</v>
      </c>
      <c r="G6655" s="1">
        <f>VLOOKUP(A6655+1/48,Interface!$B$118:$D$483,3)</f>
        <v>6</v>
      </c>
      <c r="H6655" s="1">
        <f t="shared" si="586"/>
        <v>2</v>
      </c>
      <c r="I6655" s="1">
        <f t="shared" si="585"/>
        <v>20</v>
      </c>
    </row>
    <row r="6656" spans="1:9" x14ac:dyDescent="0.35">
      <c r="A6656" s="321">
        <f t="shared" si="583"/>
        <v>42280.833333317278</v>
      </c>
      <c r="B6656" s="303"/>
      <c r="C6656" s="303">
        <v>6621</v>
      </c>
      <c r="D6656" s="304">
        <f>INDEX(Method_calculation!$J$161:$L$184,Output_interface!I6656,Output_interface!H6656)</f>
        <v>0</v>
      </c>
      <c r="E6656" s="304">
        <f>INDEX(Method_calculation!$J$194:$L$217,Output_interface!I6656,Output_interface!H6656)</f>
        <v>0</v>
      </c>
      <c r="G6656" s="1">
        <f>VLOOKUP(A6656+1/48,Interface!$B$118:$D$483,3)</f>
        <v>6</v>
      </c>
      <c r="H6656" s="1">
        <f t="shared" si="586"/>
        <v>2</v>
      </c>
      <c r="I6656" s="1">
        <f t="shared" si="585"/>
        <v>21</v>
      </c>
    </row>
    <row r="6657" spans="1:9" x14ac:dyDescent="0.35">
      <c r="A6657" s="321">
        <f t="shared" si="583"/>
        <v>42280.874999983942</v>
      </c>
      <c r="B6657" s="303"/>
      <c r="C6657" s="303">
        <v>6622</v>
      </c>
      <c r="D6657" s="304">
        <f>INDEX(Method_calculation!$J$161:$L$184,Output_interface!I6657,Output_interface!H6657)</f>
        <v>0</v>
      </c>
      <c r="E6657" s="304">
        <f>INDEX(Method_calculation!$J$194:$L$217,Output_interface!I6657,Output_interface!H6657)</f>
        <v>0</v>
      </c>
      <c r="G6657" s="1">
        <f>VLOOKUP(A6657+1/48,Interface!$B$118:$D$483,3)</f>
        <v>6</v>
      </c>
      <c r="H6657" s="1">
        <f t="shared" si="586"/>
        <v>2</v>
      </c>
      <c r="I6657" s="1">
        <f t="shared" si="585"/>
        <v>22</v>
      </c>
    </row>
    <row r="6658" spans="1:9" x14ac:dyDescent="0.35">
      <c r="A6658" s="321">
        <f t="shared" si="583"/>
        <v>42280.916666650606</v>
      </c>
      <c r="B6658" s="303"/>
      <c r="C6658" s="303">
        <v>6623</v>
      </c>
      <c r="D6658" s="304">
        <f>INDEX(Method_calculation!$J$161:$L$184,Output_interface!I6658,Output_interface!H6658)</f>
        <v>0</v>
      </c>
      <c r="E6658" s="304">
        <f>INDEX(Method_calculation!$J$194:$L$217,Output_interface!I6658,Output_interface!H6658)</f>
        <v>0</v>
      </c>
      <c r="G6658" s="1">
        <f>VLOOKUP(A6658+1/48,Interface!$B$118:$D$483,3)</f>
        <v>6</v>
      </c>
      <c r="H6658" s="1">
        <f t="shared" si="586"/>
        <v>2</v>
      </c>
      <c r="I6658" s="1">
        <f t="shared" si="585"/>
        <v>23</v>
      </c>
    </row>
    <row r="6659" spans="1:9" x14ac:dyDescent="0.35">
      <c r="A6659" s="322">
        <f t="shared" si="583"/>
        <v>42280.95833331727</v>
      </c>
      <c r="B6659" s="306"/>
      <c r="C6659" s="306">
        <v>6624</v>
      </c>
      <c r="D6659" s="307">
        <f>INDEX(Method_calculation!$J$161:$L$184,Output_interface!I6659,Output_interface!H6659)</f>
        <v>0</v>
      </c>
      <c r="E6659" s="307">
        <f>INDEX(Method_calculation!$J$194:$L$217,Output_interface!I6659,Output_interface!H6659)</f>
        <v>0</v>
      </c>
      <c r="G6659" s="1">
        <f>VLOOKUP(A6659+1/48,Interface!$B$118:$D$483,3)</f>
        <v>6</v>
      </c>
      <c r="H6659" s="1">
        <f t="shared" si="586"/>
        <v>2</v>
      </c>
      <c r="I6659" s="1">
        <f t="shared" si="585"/>
        <v>24</v>
      </c>
    </row>
    <row r="6660" spans="1:9" x14ac:dyDescent="0.35">
      <c r="A6660" s="299">
        <f t="shared" si="583"/>
        <v>42280.999999983935</v>
      </c>
      <c r="B6660" s="300" t="str">
        <f t="shared" ref="B6660" si="588">INDEX($H$27:$H$29,H6660)</f>
        <v>Holiday</v>
      </c>
      <c r="C6660" s="300">
        <v>6625</v>
      </c>
      <c r="D6660" s="301">
        <f>INDEX(Method_calculation!$J$161:$L$184,Output_interface!I6660,Output_interface!H6660)</f>
        <v>0</v>
      </c>
      <c r="E6660" s="301">
        <f>INDEX(Method_calculation!$J$194:$L$217,Output_interface!I6660,Output_interface!H6660)</f>
        <v>0</v>
      </c>
      <c r="G6660" s="1">
        <f>VLOOKUP(A6660+1/48,Interface!$B$118:$D$483,3)</f>
        <v>7</v>
      </c>
      <c r="H6660" s="1">
        <f t="shared" si="586"/>
        <v>3</v>
      </c>
      <c r="I6660" s="1">
        <f t="shared" si="585"/>
        <v>1</v>
      </c>
    </row>
    <row r="6661" spans="1:9" x14ac:dyDescent="0.35">
      <c r="A6661" s="321">
        <f t="shared" si="583"/>
        <v>42281.041666650599</v>
      </c>
      <c r="B6661" s="303"/>
      <c r="C6661" s="303">
        <v>6626</v>
      </c>
      <c r="D6661" s="304">
        <f>INDEX(Method_calculation!$J$161:$L$184,Output_interface!I6661,Output_interface!H6661)</f>
        <v>0</v>
      </c>
      <c r="E6661" s="304">
        <f>INDEX(Method_calculation!$J$194:$L$217,Output_interface!I6661,Output_interface!H6661)</f>
        <v>0</v>
      </c>
      <c r="G6661" s="1">
        <f>VLOOKUP(A6661+1/48,Interface!$B$118:$D$483,3)</f>
        <v>7</v>
      </c>
      <c r="H6661" s="1">
        <f t="shared" si="586"/>
        <v>3</v>
      </c>
      <c r="I6661" s="1">
        <f t="shared" si="585"/>
        <v>2</v>
      </c>
    </row>
    <row r="6662" spans="1:9" x14ac:dyDescent="0.35">
      <c r="A6662" s="321">
        <f t="shared" si="583"/>
        <v>42281.083333317263</v>
      </c>
      <c r="B6662" s="303"/>
      <c r="C6662" s="303">
        <v>6627</v>
      </c>
      <c r="D6662" s="304">
        <f>INDEX(Method_calculation!$J$161:$L$184,Output_interface!I6662,Output_interface!H6662)</f>
        <v>0</v>
      </c>
      <c r="E6662" s="304">
        <f>INDEX(Method_calculation!$J$194:$L$217,Output_interface!I6662,Output_interface!H6662)</f>
        <v>0</v>
      </c>
      <c r="G6662" s="1">
        <f>VLOOKUP(A6662+1/48,Interface!$B$118:$D$483,3)</f>
        <v>7</v>
      </c>
      <c r="H6662" s="1">
        <f t="shared" si="586"/>
        <v>3</v>
      </c>
      <c r="I6662" s="1">
        <f t="shared" si="585"/>
        <v>3</v>
      </c>
    </row>
    <row r="6663" spans="1:9" x14ac:dyDescent="0.35">
      <c r="A6663" s="321">
        <f t="shared" si="583"/>
        <v>42281.124999983927</v>
      </c>
      <c r="B6663" s="303"/>
      <c r="C6663" s="303">
        <v>6628</v>
      </c>
      <c r="D6663" s="304">
        <f>INDEX(Method_calculation!$J$161:$L$184,Output_interface!I6663,Output_interface!H6663)</f>
        <v>0</v>
      </c>
      <c r="E6663" s="304">
        <f>INDEX(Method_calculation!$J$194:$L$217,Output_interface!I6663,Output_interface!H6663)</f>
        <v>0</v>
      </c>
      <c r="G6663" s="1">
        <f>VLOOKUP(A6663+1/48,Interface!$B$118:$D$483,3)</f>
        <v>7</v>
      </c>
      <c r="H6663" s="1">
        <f t="shared" si="586"/>
        <v>3</v>
      </c>
      <c r="I6663" s="1">
        <f t="shared" si="585"/>
        <v>4</v>
      </c>
    </row>
    <row r="6664" spans="1:9" x14ac:dyDescent="0.35">
      <c r="A6664" s="321">
        <f t="shared" si="583"/>
        <v>42281.166666650592</v>
      </c>
      <c r="B6664" s="303"/>
      <c r="C6664" s="303">
        <v>6629</v>
      </c>
      <c r="D6664" s="304">
        <f>INDEX(Method_calculation!$J$161:$L$184,Output_interface!I6664,Output_interface!H6664)</f>
        <v>0</v>
      </c>
      <c r="E6664" s="304">
        <f>INDEX(Method_calculation!$J$194:$L$217,Output_interface!I6664,Output_interface!H6664)</f>
        <v>0</v>
      </c>
      <c r="G6664" s="1">
        <f>VLOOKUP(A6664+1/48,Interface!$B$118:$D$483,3)</f>
        <v>7</v>
      </c>
      <c r="H6664" s="1">
        <f t="shared" si="586"/>
        <v>3</v>
      </c>
      <c r="I6664" s="1">
        <f t="shared" si="585"/>
        <v>5</v>
      </c>
    </row>
    <row r="6665" spans="1:9" x14ac:dyDescent="0.35">
      <c r="A6665" s="321">
        <f t="shared" si="583"/>
        <v>42281.208333317256</v>
      </c>
      <c r="B6665" s="303"/>
      <c r="C6665" s="303">
        <v>6630</v>
      </c>
      <c r="D6665" s="304">
        <f>INDEX(Method_calculation!$J$161:$L$184,Output_interface!I6665,Output_interface!H6665)</f>
        <v>0</v>
      </c>
      <c r="E6665" s="304">
        <f>INDEX(Method_calculation!$J$194:$L$217,Output_interface!I6665,Output_interface!H6665)</f>
        <v>0</v>
      </c>
      <c r="G6665" s="1">
        <f>VLOOKUP(A6665+1/48,Interface!$B$118:$D$483,3)</f>
        <v>7</v>
      </c>
      <c r="H6665" s="1">
        <f t="shared" si="586"/>
        <v>3</v>
      </c>
      <c r="I6665" s="1">
        <f t="shared" si="585"/>
        <v>6</v>
      </c>
    </row>
    <row r="6666" spans="1:9" x14ac:dyDescent="0.35">
      <c r="A6666" s="321">
        <f t="shared" si="583"/>
        <v>42281.24999998392</v>
      </c>
      <c r="B6666" s="303"/>
      <c r="C6666" s="303">
        <v>6631</v>
      </c>
      <c r="D6666" s="304">
        <f>INDEX(Method_calculation!$J$161:$L$184,Output_interface!I6666,Output_interface!H6666)</f>
        <v>0</v>
      </c>
      <c r="E6666" s="304">
        <f>INDEX(Method_calculation!$J$194:$L$217,Output_interface!I6666,Output_interface!H6666)</f>
        <v>0</v>
      </c>
      <c r="G6666" s="1">
        <f>VLOOKUP(A6666+1/48,Interface!$B$118:$D$483,3)</f>
        <v>7</v>
      </c>
      <c r="H6666" s="1">
        <f t="shared" si="586"/>
        <v>3</v>
      </c>
      <c r="I6666" s="1">
        <f t="shared" si="585"/>
        <v>7</v>
      </c>
    </row>
    <row r="6667" spans="1:9" x14ac:dyDescent="0.35">
      <c r="A6667" s="321">
        <f t="shared" si="583"/>
        <v>42281.291666650584</v>
      </c>
      <c r="B6667" s="303"/>
      <c r="C6667" s="303">
        <v>6632</v>
      </c>
      <c r="D6667" s="304">
        <f>INDEX(Method_calculation!$J$161:$L$184,Output_interface!I6667,Output_interface!H6667)</f>
        <v>0</v>
      </c>
      <c r="E6667" s="304">
        <f>INDEX(Method_calculation!$J$194:$L$217,Output_interface!I6667,Output_interface!H6667)</f>
        <v>0</v>
      </c>
      <c r="G6667" s="1">
        <f>VLOOKUP(A6667+1/48,Interface!$B$118:$D$483,3)</f>
        <v>7</v>
      </c>
      <c r="H6667" s="1">
        <f t="shared" si="586"/>
        <v>3</v>
      </c>
      <c r="I6667" s="1">
        <f t="shared" si="585"/>
        <v>8</v>
      </c>
    </row>
    <row r="6668" spans="1:9" x14ac:dyDescent="0.35">
      <c r="A6668" s="321">
        <f t="shared" si="583"/>
        <v>42281.333333317249</v>
      </c>
      <c r="B6668" s="303"/>
      <c r="C6668" s="303">
        <v>6633</v>
      </c>
      <c r="D6668" s="304">
        <f>INDEX(Method_calculation!$J$161:$L$184,Output_interface!I6668,Output_interface!H6668)</f>
        <v>0</v>
      </c>
      <c r="E6668" s="304">
        <f>INDEX(Method_calculation!$J$194:$L$217,Output_interface!I6668,Output_interface!H6668)</f>
        <v>0</v>
      </c>
      <c r="G6668" s="1">
        <f>VLOOKUP(A6668+1/48,Interface!$B$118:$D$483,3)</f>
        <v>7</v>
      </c>
      <c r="H6668" s="1">
        <f t="shared" si="586"/>
        <v>3</v>
      </c>
      <c r="I6668" s="1">
        <f t="shared" si="585"/>
        <v>9</v>
      </c>
    </row>
    <row r="6669" spans="1:9" x14ac:dyDescent="0.35">
      <c r="A6669" s="321">
        <f t="shared" si="583"/>
        <v>42281.374999983913</v>
      </c>
      <c r="B6669" s="303"/>
      <c r="C6669" s="303">
        <v>6634</v>
      </c>
      <c r="D6669" s="304">
        <f>INDEX(Method_calculation!$J$161:$L$184,Output_interface!I6669,Output_interface!H6669)</f>
        <v>0</v>
      </c>
      <c r="E6669" s="304">
        <f>INDEX(Method_calculation!$J$194:$L$217,Output_interface!I6669,Output_interface!H6669)</f>
        <v>0</v>
      </c>
      <c r="G6669" s="1">
        <f>VLOOKUP(A6669+1/48,Interface!$B$118:$D$483,3)</f>
        <v>7</v>
      </c>
      <c r="H6669" s="1">
        <f t="shared" si="586"/>
        <v>3</v>
      </c>
      <c r="I6669" s="1">
        <f t="shared" si="585"/>
        <v>10</v>
      </c>
    </row>
    <row r="6670" spans="1:9" x14ac:dyDescent="0.35">
      <c r="A6670" s="321">
        <f t="shared" si="583"/>
        <v>42281.416666650577</v>
      </c>
      <c r="B6670" s="303"/>
      <c r="C6670" s="303">
        <v>6635</v>
      </c>
      <c r="D6670" s="304">
        <f>INDEX(Method_calculation!$J$161:$L$184,Output_interface!I6670,Output_interface!H6670)</f>
        <v>0</v>
      </c>
      <c r="E6670" s="304">
        <f>INDEX(Method_calculation!$J$194:$L$217,Output_interface!I6670,Output_interface!H6670)</f>
        <v>0</v>
      </c>
      <c r="G6670" s="1">
        <f>VLOOKUP(A6670+1/48,Interface!$B$118:$D$483,3)</f>
        <v>7</v>
      </c>
      <c r="H6670" s="1">
        <f t="shared" si="586"/>
        <v>3</v>
      </c>
      <c r="I6670" s="1">
        <f t="shared" si="585"/>
        <v>11</v>
      </c>
    </row>
    <row r="6671" spans="1:9" x14ac:dyDescent="0.35">
      <c r="A6671" s="321">
        <f t="shared" si="583"/>
        <v>42281.458333317241</v>
      </c>
      <c r="B6671" s="303"/>
      <c r="C6671" s="303">
        <v>6636</v>
      </c>
      <c r="D6671" s="304">
        <f>INDEX(Method_calculation!$J$161:$L$184,Output_interface!I6671,Output_interface!H6671)</f>
        <v>0</v>
      </c>
      <c r="E6671" s="304">
        <f>INDEX(Method_calculation!$J$194:$L$217,Output_interface!I6671,Output_interface!H6671)</f>
        <v>0</v>
      </c>
      <c r="G6671" s="1">
        <f>VLOOKUP(A6671+1/48,Interface!$B$118:$D$483,3)</f>
        <v>7</v>
      </c>
      <c r="H6671" s="1">
        <f t="shared" si="586"/>
        <v>3</v>
      </c>
      <c r="I6671" s="1">
        <f t="shared" si="585"/>
        <v>12</v>
      </c>
    </row>
    <row r="6672" spans="1:9" x14ac:dyDescent="0.35">
      <c r="A6672" s="321">
        <f t="shared" ref="A6672:A6735" si="589">+A6671+1/24</f>
        <v>42281.499999983906</v>
      </c>
      <c r="B6672" s="303"/>
      <c r="C6672" s="303">
        <v>6637</v>
      </c>
      <c r="D6672" s="304">
        <f>INDEX(Method_calculation!$J$161:$L$184,Output_interface!I6672,Output_interface!H6672)</f>
        <v>0</v>
      </c>
      <c r="E6672" s="304">
        <f>INDEX(Method_calculation!$J$194:$L$217,Output_interface!I6672,Output_interface!H6672)</f>
        <v>0</v>
      </c>
      <c r="G6672" s="1">
        <f>VLOOKUP(A6672+1/48,Interface!$B$118:$D$483,3)</f>
        <v>7</v>
      </c>
      <c r="H6672" s="1">
        <f t="shared" si="586"/>
        <v>3</v>
      </c>
      <c r="I6672" s="1">
        <f t="shared" si="585"/>
        <v>13</v>
      </c>
    </row>
    <row r="6673" spans="1:9" x14ac:dyDescent="0.35">
      <c r="A6673" s="321">
        <f t="shared" si="589"/>
        <v>42281.54166665057</v>
      </c>
      <c r="B6673" s="303"/>
      <c r="C6673" s="303">
        <v>6638</v>
      </c>
      <c r="D6673" s="304">
        <f>INDEX(Method_calculation!$J$161:$L$184,Output_interface!I6673,Output_interface!H6673)</f>
        <v>0</v>
      </c>
      <c r="E6673" s="304">
        <f>INDEX(Method_calculation!$J$194:$L$217,Output_interface!I6673,Output_interface!H6673)</f>
        <v>0</v>
      </c>
      <c r="G6673" s="1">
        <f>VLOOKUP(A6673+1/48,Interface!$B$118:$D$483,3)</f>
        <v>7</v>
      </c>
      <c r="H6673" s="1">
        <f t="shared" si="586"/>
        <v>3</v>
      </c>
      <c r="I6673" s="1">
        <f t="shared" si="585"/>
        <v>14</v>
      </c>
    </row>
    <row r="6674" spans="1:9" x14ac:dyDescent="0.35">
      <c r="A6674" s="321">
        <f t="shared" si="589"/>
        <v>42281.583333317234</v>
      </c>
      <c r="B6674" s="303"/>
      <c r="C6674" s="303">
        <v>6639</v>
      </c>
      <c r="D6674" s="304">
        <f>INDEX(Method_calculation!$J$161:$L$184,Output_interface!I6674,Output_interface!H6674)</f>
        <v>0</v>
      </c>
      <c r="E6674" s="304">
        <f>INDEX(Method_calculation!$J$194:$L$217,Output_interface!I6674,Output_interface!H6674)</f>
        <v>0</v>
      </c>
      <c r="G6674" s="1">
        <f>VLOOKUP(A6674+1/48,Interface!$B$118:$D$483,3)</f>
        <v>7</v>
      </c>
      <c r="H6674" s="1">
        <f t="shared" si="586"/>
        <v>3</v>
      </c>
      <c r="I6674" s="1">
        <f t="shared" si="585"/>
        <v>15</v>
      </c>
    </row>
    <row r="6675" spans="1:9" x14ac:dyDescent="0.35">
      <c r="A6675" s="321">
        <f t="shared" si="589"/>
        <v>42281.624999983898</v>
      </c>
      <c r="B6675" s="303"/>
      <c r="C6675" s="303">
        <v>6640</v>
      </c>
      <c r="D6675" s="304">
        <f>INDEX(Method_calculation!$J$161:$L$184,Output_interface!I6675,Output_interface!H6675)</f>
        <v>0</v>
      </c>
      <c r="E6675" s="304">
        <f>INDEX(Method_calculation!$J$194:$L$217,Output_interface!I6675,Output_interface!H6675)</f>
        <v>0</v>
      </c>
      <c r="G6675" s="1">
        <f>VLOOKUP(A6675+1/48,Interface!$B$118:$D$483,3)</f>
        <v>7</v>
      </c>
      <c r="H6675" s="1">
        <f t="shared" si="586"/>
        <v>3</v>
      </c>
      <c r="I6675" s="1">
        <f t="shared" si="585"/>
        <v>16</v>
      </c>
    </row>
    <row r="6676" spans="1:9" x14ac:dyDescent="0.35">
      <c r="A6676" s="321">
        <f t="shared" si="589"/>
        <v>42281.666666650563</v>
      </c>
      <c r="B6676" s="303"/>
      <c r="C6676" s="303">
        <v>6641</v>
      </c>
      <c r="D6676" s="304">
        <f>INDEX(Method_calculation!$J$161:$L$184,Output_interface!I6676,Output_interface!H6676)</f>
        <v>0</v>
      </c>
      <c r="E6676" s="304">
        <f>INDEX(Method_calculation!$J$194:$L$217,Output_interface!I6676,Output_interface!H6676)</f>
        <v>0</v>
      </c>
      <c r="G6676" s="1">
        <f>VLOOKUP(A6676+1/48,Interface!$B$118:$D$483,3)</f>
        <v>7</v>
      </c>
      <c r="H6676" s="1">
        <f t="shared" si="586"/>
        <v>3</v>
      </c>
      <c r="I6676" s="1">
        <f t="shared" si="585"/>
        <v>17</v>
      </c>
    </row>
    <row r="6677" spans="1:9" x14ac:dyDescent="0.35">
      <c r="A6677" s="321">
        <f t="shared" si="589"/>
        <v>42281.708333317227</v>
      </c>
      <c r="B6677" s="303"/>
      <c r="C6677" s="303">
        <v>6642</v>
      </c>
      <c r="D6677" s="304">
        <f>INDEX(Method_calculation!$J$161:$L$184,Output_interface!I6677,Output_interface!H6677)</f>
        <v>0</v>
      </c>
      <c r="E6677" s="304">
        <f>INDEX(Method_calculation!$J$194:$L$217,Output_interface!I6677,Output_interface!H6677)</f>
        <v>0</v>
      </c>
      <c r="G6677" s="1">
        <f>VLOOKUP(A6677+1/48,Interface!$B$118:$D$483,3)</f>
        <v>7</v>
      </c>
      <c r="H6677" s="1">
        <f t="shared" si="586"/>
        <v>3</v>
      </c>
      <c r="I6677" s="1">
        <f t="shared" si="585"/>
        <v>18</v>
      </c>
    </row>
    <row r="6678" spans="1:9" x14ac:dyDescent="0.35">
      <c r="A6678" s="321">
        <f t="shared" si="589"/>
        <v>42281.749999983891</v>
      </c>
      <c r="B6678" s="303"/>
      <c r="C6678" s="303">
        <v>6643</v>
      </c>
      <c r="D6678" s="304">
        <f>INDEX(Method_calculation!$J$161:$L$184,Output_interface!I6678,Output_interface!H6678)</f>
        <v>0</v>
      </c>
      <c r="E6678" s="304">
        <f>INDEX(Method_calculation!$J$194:$L$217,Output_interface!I6678,Output_interface!H6678)</f>
        <v>0</v>
      </c>
      <c r="G6678" s="1">
        <f>VLOOKUP(A6678+1/48,Interface!$B$118:$D$483,3)</f>
        <v>7</v>
      </c>
      <c r="H6678" s="1">
        <f t="shared" si="586"/>
        <v>3</v>
      </c>
      <c r="I6678" s="1">
        <f t="shared" si="585"/>
        <v>19</v>
      </c>
    </row>
    <row r="6679" spans="1:9" x14ac:dyDescent="0.35">
      <c r="A6679" s="321">
        <f t="shared" si="589"/>
        <v>42281.791666650555</v>
      </c>
      <c r="B6679" s="303"/>
      <c r="C6679" s="303">
        <v>6644</v>
      </c>
      <c r="D6679" s="304">
        <f>INDEX(Method_calculation!$J$161:$L$184,Output_interface!I6679,Output_interface!H6679)</f>
        <v>0</v>
      </c>
      <c r="E6679" s="304">
        <f>INDEX(Method_calculation!$J$194:$L$217,Output_interface!I6679,Output_interface!H6679)</f>
        <v>0</v>
      </c>
      <c r="G6679" s="1">
        <f>VLOOKUP(A6679+1/48,Interface!$B$118:$D$483,3)</f>
        <v>7</v>
      </c>
      <c r="H6679" s="1">
        <f t="shared" si="586"/>
        <v>3</v>
      </c>
      <c r="I6679" s="1">
        <f t="shared" si="585"/>
        <v>20</v>
      </c>
    </row>
    <row r="6680" spans="1:9" x14ac:dyDescent="0.35">
      <c r="A6680" s="321">
        <f t="shared" si="589"/>
        <v>42281.83333331722</v>
      </c>
      <c r="B6680" s="303"/>
      <c r="C6680" s="303">
        <v>6645</v>
      </c>
      <c r="D6680" s="304">
        <f>INDEX(Method_calculation!$J$161:$L$184,Output_interface!I6680,Output_interface!H6680)</f>
        <v>0</v>
      </c>
      <c r="E6680" s="304">
        <f>INDEX(Method_calculation!$J$194:$L$217,Output_interface!I6680,Output_interface!H6680)</f>
        <v>0</v>
      </c>
      <c r="G6680" s="1">
        <f>VLOOKUP(A6680+1/48,Interface!$B$118:$D$483,3)</f>
        <v>7</v>
      </c>
      <c r="H6680" s="1">
        <f t="shared" si="586"/>
        <v>3</v>
      </c>
      <c r="I6680" s="1">
        <f t="shared" si="585"/>
        <v>21</v>
      </c>
    </row>
    <row r="6681" spans="1:9" x14ac:dyDescent="0.35">
      <c r="A6681" s="321">
        <f t="shared" si="589"/>
        <v>42281.874999983884</v>
      </c>
      <c r="B6681" s="303"/>
      <c r="C6681" s="303">
        <v>6646</v>
      </c>
      <c r="D6681" s="304">
        <f>INDEX(Method_calculation!$J$161:$L$184,Output_interface!I6681,Output_interface!H6681)</f>
        <v>0</v>
      </c>
      <c r="E6681" s="304">
        <f>INDEX(Method_calculation!$J$194:$L$217,Output_interface!I6681,Output_interface!H6681)</f>
        <v>0</v>
      </c>
      <c r="G6681" s="1">
        <f>VLOOKUP(A6681+1/48,Interface!$B$118:$D$483,3)</f>
        <v>7</v>
      </c>
      <c r="H6681" s="1">
        <f t="shared" si="586"/>
        <v>3</v>
      </c>
      <c r="I6681" s="1">
        <f t="shared" si="585"/>
        <v>22</v>
      </c>
    </row>
    <row r="6682" spans="1:9" x14ac:dyDescent="0.35">
      <c r="A6682" s="321">
        <f t="shared" si="589"/>
        <v>42281.916666650548</v>
      </c>
      <c r="B6682" s="303"/>
      <c r="C6682" s="303">
        <v>6647</v>
      </c>
      <c r="D6682" s="304">
        <f>INDEX(Method_calculation!$J$161:$L$184,Output_interface!I6682,Output_interface!H6682)</f>
        <v>0</v>
      </c>
      <c r="E6682" s="304">
        <f>INDEX(Method_calculation!$J$194:$L$217,Output_interface!I6682,Output_interface!H6682)</f>
        <v>0</v>
      </c>
      <c r="G6682" s="1">
        <f>VLOOKUP(A6682+1/48,Interface!$B$118:$D$483,3)</f>
        <v>7</v>
      </c>
      <c r="H6682" s="1">
        <f t="shared" si="586"/>
        <v>3</v>
      </c>
      <c r="I6682" s="1">
        <f t="shared" si="585"/>
        <v>23</v>
      </c>
    </row>
    <row r="6683" spans="1:9" x14ac:dyDescent="0.35">
      <c r="A6683" s="322">
        <f t="shared" si="589"/>
        <v>42281.958333317212</v>
      </c>
      <c r="B6683" s="306"/>
      <c r="C6683" s="306">
        <v>6648</v>
      </c>
      <c r="D6683" s="307">
        <f>INDEX(Method_calculation!$J$161:$L$184,Output_interface!I6683,Output_interface!H6683)</f>
        <v>0</v>
      </c>
      <c r="E6683" s="307">
        <f>INDEX(Method_calculation!$J$194:$L$217,Output_interface!I6683,Output_interface!H6683)</f>
        <v>0</v>
      </c>
      <c r="G6683" s="1">
        <f>VLOOKUP(A6683+1/48,Interface!$B$118:$D$483,3)</f>
        <v>7</v>
      </c>
      <c r="H6683" s="1">
        <f t="shared" si="586"/>
        <v>3</v>
      </c>
      <c r="I6683" s="1">
        <f t="shared" si="585"/>
        <v>24</v>
      </c>
    </row>
    <row r="6684" spans="1:9" x14ac:dyDescent="0.35">
      <c r="A6684" s="299">
        <f t="shared" si="589"/>
        <v>42281.999999983876</v>
      </c>
      <c r="B6684" s="300" t="str">
        <f t="shared" ref="B6684" si="590">INDEX($H$27:$H$29,H6684)</f>
        <v>Workday</v>
      </c>
      <c r="C6684" s="300">
        <v>6649</v>
      </c>
      <c r="D6684" s="301">
        <f>INDEX(Method_calculation!$J$161:$L$184,Output_interface!I6684,Output_interface!H6684)</f>
        <v>0</v>
      </c>
      <c r="E6684" s="301">
        <f>INDEX(Method_calculation!$J$194:$L$217,Output_interface!I6684,Output_interface!H6684)</f>
        <v>0</v>
      </c>
      <c r="G6684" s="1">
        <f>VLOOKUP(A6684+1/48,Interface!$B$118:$D$483,3)</f>
        <v>1</v>
      </c>
      <c r="H6684" s="1">
        <f t="shared" si="586"/>
        <v>1</v>
      </c>
      <c r="I6684" s="1">
        <f t="shared" si="585"/>
        <v>1</v>
      </c>
    </row>
    <row r="6685" spans="1:9" x14ac:dyDescent="0.35">
      <c r="A6685" s="321">
        <f t="shared" si="589"/>
        <v>42282.041666650541</v>
      </c>
      <c r="B6685" s="303"/>
      <c r="C6685" s="303">
        <v>6650</v>
      </c>
      <c r="D6685" s="304">
        <f>INDEX(Method_calculation!$J$161:$L$184,Output_interface!I6685,Output_interface!H6685)</f>
        <v>0</v>
      </c>
      <c r="E6685" s="304">
        <f>INDEX(Method_calculation!$J$194:$L$217,Output_interface!I6685,Output_interface!H6685)</f>
        <v>0</v>
      </c>
      <c r="G6685" s="1">
        <f>VLOOKUP(A6685+1/48,Interface!$B$118:$D$483,3)</f>
        <v>1</v>
      </c>
      <c r="H6685" s="1">
        <f t="shared" si="586"/>
        <v>1</v>
      </c>
      <c r="I6685" s="1">
        <f t="shared" si="585"/>
        <v>2</v>
      </c>
    </row>
    <row r="6686" spans="1:9" x14ac:dyDescent="0.35">
      <c r="A6686" s="321">
        <f t="shared" si="589"/>
        <v>42282.083333317205</v>
      </c>
      <c r="B6686" s="303"/>
      <c r="C6686" s="303">
        <v>6651</v>
      </c>
      <c r="D6686" s="304">
        <f>INDEX(Method_calculation!$J$161:$L$184,Output_interface!I6686,Output_interface!H6686)</f>
        <v>0</v>
      </c>
      <c r="E6686" s="304">
        <f>INDEX(Method_calculation!$J$194:$L$217,Output_interface!I6686,Output_interface!H6686)</f>
        <v>0</v>
      </c>
      <c r="G6686" s="1">
        <f>VLOOKUP(A6686+1/48,Interface!$B$118:$D$483,3)</f>
        <v>1</v>
      </c>
      <c r="H6686" s="1">
        <f t="shared" si="586"/>
        <v>1</v>
      </c>
      <c r="I6686" s="1">
        <f t="shared" si="585"/>
        <v>3</v>
      </c>
    </row>
    <row r="6687" spans="1:9" x14ac:dyDescent="0.35">
      <c r="A6687" s="321">
        <f t="shared" si="589"/>
        <v>42282.124999983869</v>
      </c>
      <c r="B6687" s="303"/>
      <c r="C6687" s="303">
        <v>6652</v>
      </c>
      <c r="D6687" s="304">
        <f>INDEX(Method_calculation!$J$161:$L$184,Output_interface!I6687,Output_interface!H6687)</f>
        <v>0</v>
      </c>
      <c r="E6687" s="304">
        <f>INDEX(Method_calculation!$J$194:$L$217,Output_interface!I6687,Output_interface!H6687)</f>
        <v>0</v>
      </c>
      <c r="G6687" s="1">
        <f>VLOOKUP(A6687+1/48,Interface!$B$118:$D$483,3)</f>
        <v>1</v>
      </c>
      <c r="H6687" s="1">
        <f t="shared" si="586"/>
        <v>1</v>
      </c>
      <c r="I6687" s="1">
        <f t="shared" si="585"/>
        <v>4</v>
      </c>
    </row>
    <row r="6688" spans="1:9" x14ac:dyDescent="0.35">
      <c r="A6688" s="321">
        <f t="shared" si="589"/>
        <v>42282.166666650533</v>
      </c>
      <c r="B6688" s="303"/>
      <c r="C6688" s="303">
        <v>6653</v>
      </c>
      <c r="D6688" s="304">
        <f>INDEX(Method_calculation!$J$161:$L$184,Output_interface!I6688,Output_interface!H6688)</f>
        <v>0</v>
      </c>
      <c r="E6688" s="304">
        <f>INDEX(Method_calculation!$J$194:$L$217,Output_interface!I6688,Output_interface!H6688)</f>
        <v>0</v>
      </c>
      <c r="G6688" s="1">
        <f>VLOOKUP(A6688+1/48,Interface!$B$118:$D$483,3)</f>
        <v>1</v>
      </c>
      <c r="H6688" s="1">
        <f t="shared" si="586"/>
        <v>1</v>
      </c>
      <c r="I6688" s="1">
        <f t="shared" si="585"/>
        <v>5</v>
      </c>
    </row>
    <row r="6689" spans="1:9" x14ac:dyDescent="0.35">
      <c r="A6689" s="321">
        <f t="shared" si="589"/>
        <v>42282.208333317198</v>
      </c>
      <c r="B6689" s="303"/>
      <c r="C6689" s="303">
        <v>6654</v>
      </c>
      <c r="D6689" s="304">
        <f>INDEX(Method_calculation!$J$161:$L$184,Output_interface!I6689,Output_interface!H6689)</f>
        <v>0</v>
      </c>
      <c r="E6689" s="304">
        <f>INDEX(Method_calculation!$J$194:$L$217,Output_interface!I6689,Output_interface!H6689)</f>
        <v>0</v>
      </c>
      <c r="G6689" s="1">
        <f>VLOOKUP(A6689+1/48,Interface!$B$118:$D$483,3)</f>
        <v>1</v>
      </c>
      <c r="H6689" s="1">
        <f t="shared" si="586"/>
        <v>1</v>
      </c>
      <c r="I6689" s="1">
        <f t="shared" si="585"/>
        <v>6</v>
      </c>
    </row>
    <row r="6690" spans="1:9" x14ac:dyDescent="0.35">
      <c r="A6690" s="321">
        <f t="shared" si="589"/>
        <v>42282.249999983862</v>
      </c>
      <c r="B6690" s="303"/>
      <c r="C6690" s="303">
        <v>6655</v>
      </c>
      <c r="D6690" s="304">
        <f>INDEX(Method_calculation!$J$161:$L$184,Output_interface!I6690,Output_interface!H6690)</f>
        <v>0</v>
      </c>
      <c r="E6690" s="304">
        <f>INDEX(Method_calculation!$J$194:$L$217,Output_interface!I6690,Output_interface!H6690)</f>
        <v>0</v>
      </c>
      <c r="G6690" s="1">
        <f>VLOOKUP(A6690+1/48,Interface!$B$118:$D$483,3)</f>
        <v>1</v>
      </c>
      <c r="H6690" s="1">
        <f t="shared" si="586"/>
        <v>1</v>
      </c>
      <c r="I6690" s="1">
        <f t="shared" si="585"/>
        <v>7</v>
      </c>
    </row>
    <row r="6691" spans="1:9" x14ac:dyDescent="0.35">
      <c r="A6691" s="321">
        <f t="shared" si="589"/>
        <v>42282.291666650526</v>
      </c>
      <c r="B6691" s="303"/>
      <c r="C6691" s="303">
        <v>6656</v>
      </c>
      <c r="D6691" s="304">
        <f>INDEX(Method_calculation!$J$161:$L$184,Output_interface!I6691,Output_interface!H6691)</f>
        <v>0</v>
      </c>
      <c r="E6691" s="304">
        <f>INDEX(Method_calculation!$J$194:$L$217,Output_interface!I6691,Output_interface!H6691)</f>
        <v>0</v>
      </c>
      <c r="G6691" s="1">
        <f>VLOOKUP(A6691+1/48,Interface!$B$118:$D$483,3)</f>
        <v>1</v>
      </c>
      <c r="H6691" s="1">
        <f t="shared" si="586"/>
        <v>1</v>
      </c>
      <c r="I6691" s="1">
        <f t="shared" si="585"/>
        <v>8</v>
      </c>
    </row>
    <row r="6692" spans="1:9" x14ac:dyDescent="0.35">
      <c r="A6692" s="321">
        <f t="shared" si="589"/>
        <v>42282.33333331719</v>
      </c>
      <c r="B6692" s="303"/>
      <c r="C6692" s="303">
        <v>6657</v>
      </c>
      <c r="D6692" s="304">
        <f>INDEX(Method_calculation!$J$161:$L$184,Output_interface!I6692,Output_interface!H6692)</f>
        <v>0</v>
      </c>
      <c r="E6692" s="304">
        <f>INDEX(Method_calculation!$J$194:$L$217,Output_interface!I6692,Output_interface!H6692)</f>
        <v>0</v>
      </c>
      <c r="G6692" s="1">
        <f>VLOOKUP(A6692+1/48,Interface!$B$118:$D$483,3)</f>
        <v>1</v>
      </c>
      <c r="H6692" s="1">
        <f t="shared" si="586"/>
        <v>1</v>
      </c>
      <c r="I6692" s="1">
        <f t="shared" ref="I6692:I6755" si="591">MOD(C6692-1,24)+1</f>
        <v>9</v>
      </c>
    </row>
    <row r="6693" spans="1:9" x14ac:dyDescent="0.35">
      <c r="A6693" s="321">
        <f t="shared" si="589"/>
        <v>42282.374999983855</v>
      </c>
      <c r="B6693" s="303"/>
      <c r="C6693" s="303">
        <v>6658</v>
      </c>
      <c r="D6693" s="304">
        <f>INDEX(Method_calculation!$J$161:$L$184,Output_interface!I6693,Output_interface!H6693)</f>
        <v>0</v>
      </c>
      <c r="E6693" s="304">
        <f>INDEX(Method_calculation!$J$194:$L$217,Output_interface!I6693,Output_interface!H6693)</f>
        <v>0</v>
      </c>
      <c r="G6693" s="1">
        <f>VLOOKUP(A6693+1/48,Interface!$B$118:$D$483,3)</f>
        <v>1</v>
      </c>
      <c r="H6693" s="1">
        <f t="shared" ref="H6693:H6756" si="592">IF(G6693=7,3,IF(G6693=6,2,1))</f>
        <v>1</v>
      </c>
      <c r="I6693" s="1">
        <f t="shared" si="591"/>
        <v>10</v>
      </c>
    </row>
    <row r="6694" spans="1:9" x14ac:dyDescent="0.35">
      <c r="A6694" s="321">
        <f t="shared" si="589"/>
        <v>42282.416666650519</v>
      </c>
      <c r="B6694" s="303"/>
      <c r="C6694" s="303">
        <v>6659</v>
      </c>
      <c r="D6694" s="304">
        <f>INDEX(Method_calculation!$J$161:$L$184,Output_interface!I6694,Output_interface!H6694)</f>
        <v>0</v>
      </c>
      <c r="E6694" s="304">
        <f>INDEX(Method_calculation!$J$194:$L$217,Output_interface!I6694,Output_interface!H6694)</f>
        <v>0</v>
      </c>
      <c r="G6694" s="1">
        <f>VLOOKUP(A6694+1/48,Interface!$B$118:$D$483,3)</f>
        <v>1</v>
      </c>
      <c r="H6694" s="1">
        <f t="shared" si="592"/>
        <v>1</v>
      </c>
      <c r="I6694" s="1">
        <f t="shared" si="591"/>
        <v>11</v>
      </c>
    </row>
    <row r="6695" spans="1:9" x14ac:dyDescent="0.35">
      <c r="A6695" s="321">
        <f t="shared" si="589"/>
        <v>42282.458333317183</v>
      </c>
      <c r="B6695" s="303"/>
      <c r="C6695" s="303">
        <v>6660</v>
      </c>
      <c r="D6695" s="304">
        <f>INDEX(Method_calculation!$J$161:$L$184,Output_interface!I6695,Output_interface!H6695)</f>
        <v>0</v>
      </c>
      <c r="E6695" s="304">
        <f>INDEX(Method_calculation!$J$194:$L$217,Output_interface!I6695,Output_interface!H6695)</f>
        <v>0</v>
      </c>
      <c r="G6695" s="1">
        <f>VLOOKUP(A6695+1/48,Interface!$B$118:$D$483,3)</f>
        <v>1</v>
      </c>
      <c r="H6695" s="1">
        <f t="shared" si="592"/>
        <v>1</v>
      </c>
      <c r="I6695" s="1">
        <f t="shared" si="591"/>
        <v>12</v>
      </c>
    </row>
    <row r="6696" spans="1:9" x14ac:dyDescent="0.35">
      <c r="A6696" s="321">
        <f t="shared" si="589"/>
        <v>42282.499999983847</v>
      </c>
      <c r="B6696" s="303"/>
      <c r="C6696" s="303">
        <v>6661</v>
      </c>
      <c r="D6696" s="304">
        <f>INDEX(Method_calculation!$J$161:$L$184,Output_interface!I6696,Output_interface!H6696)</f>
        <v>0</v>
      </c>
      <c r="E6696" s="304">
        <f>INDEX(Method_calculation!$J$194:$L$217,Output_interface!I6696,Output_interface!H6696)</f>
        <v>0</v>
      </c>
      <c r="G6696" s="1">
        <f>VLOOKUP(A6696+1/48,Interface!$B$118:$D$483,3)</f>
        <v>1</v>
      </c>
      <c r="H6696" s="1">
        <f t="shared" si="592"/>
        <v>1</v>
      </c>
      <c r="I6696" s="1">
        <f t="shared" si="591"/>
        <v>13</v>
      </c>
    </row>
    <row r="6697" spans="1:9" x14ac:dyDescent="0.35">
      <c r="A6697" s="321">
        <f t="shared" si="589"/>
        <v>42282.541666650512</v>
      </c>
      <c r="B6697" s="303"/>
      <c r="C6697" s="303">
        <v>6662</v>
      </c>
      <c r="D6697" s="304">
        <f>INDEX(Method_calculation!$J$161:$L$184,Output_interface!I6697,Output_interface!H6697)</f>
        <v>0</v>
      </c>
      <c r="E6697" s="304">
        <f>INDEX(Method_calculation!$J$194:$L$217,Output_interface!I6697,Output_interface!H6697)</f>
        <v>0</v>
      </c>
      <c r="G6697" s="1">
        <f>VLOOKUP(A6697+1/48,Interface!$B$118:$D$483,3)</f>
        <v>1</v>
      </c>
      <c r="H6697" s="1">
        <f t="shared" si="592"/>
        <v>1</v>
      </c>
      <c r="I6697" s="1">
        <f t="shared" si="591"/>
        <v>14</v>
      </c>
    </row>
    <row r="6698" spans="1:9" x14ac:dyDescent="0.35">
      <c r="A6698" s="321">
        <f t="shared" si="589"/>
        <v>42282.583333317176</v>
      </c>
      <c r="B6698" s="303"/>
      <c r="C6698" s="303">
        <v>6663</v>
      </c>
      <c r="D6698" s="304">
        <f>INDEX(Method_calculation!$J$161:$L$184,Output_interface!I6698,Output_interface!H6698)</f>
        <v>0</v>
      </c>
      <c r="E6698" s="304">
        <f>INDEX(Method_calculation!$J$194:$L$217,Output_interface!I6698,Output_interface!H6698)</f>
        <v>0</v>
      </c>
      <c r="G6698" s="1">
        <f>VLOOKUP(A6698+1/48,Interface!$B$118:$D$483,3)</f>
        <v>1</v>
      </c>
      <c r="H6698" s="1">
        <f t="shared" si="592"/>
        <v>1</v>
      </c>
      <c r="I6698" s="1">
        <f t="shared" si="591"/>
        <v>15</v>
      </c>
    </row>
    <row r="6699" spans="1:9" x14ac:dyDescent="0.35">
      <c r="A6699" s="321">
        <f t="shared" si="589"/>
        <v>42282.62499998384</v>
      </c>
      <c r="B6699" s="303"/>
      <c r="C6699" s="303">
        <v>6664</v>
      </c>
      <c r="D6699" s="304">
        <f>INDEX(Method_calculation!$J$161:$L$184,Output_interface!I6699,Output_interface!H6699)</f>
        <v>0</v>
      </c>
      <c r="E6699" s="304">
        <f>INDEX(Method_calculation!$J$194:$L$217,Output_interface!I6699,Output_interface!H6699)</f>
        <v>0</v>
      </c>
      <c r="G6699" s="1">
        <f>VLOOKUP(A6699+1/48,Interface!$B$118:$D$483,3)</f>
        <v>1</v>
      </c>
      <c r="H6699" s="1">
        <f t="shared" si="592"/>
        <v>1</v>
      </c>
      <c r="I6699" s="1">
        <f t="shared" si="591"/>
        <v>16</v>
      </c>
    </row>
    <row r="6700" spans="1:9" x14ac:dyDescent="0.35">
      <c r="A6700" s="321">
        <f t="shared" si="589"/>
        <v>42282.666666650504</v>
      </c>
      <c r="B6700" s="303"/>
      <c r="C6700" s="303">
        <v>6665</v>
      </c>
      <c r="D6700" s="304">
        <f>INDEX(Method_calculation!$J$161:$L$184,Output_interface!I6700,Output_interface!H6700)</f>
        <v>0</v>
      </c>
      <c r="E6700" s="304">
        <f>INDEX(Method_calculation!$J$194:$L$217,Output_interface!I6700,Output_interface!H6700)</f>
        <v>0</v>
      </c>
      <c r="G6700" s="1">
        <f>VLOOKUP(A6700+1/48,Interface!$B$118:$D$483,3)</f>
        <v>1</v>
      </c>
      <c r="H6700" s="1">
        <f t="shared" si="592"/>
        <v>1</v>
      </c>
      <c r="I6700" s="1">
        <f t="shared" si="591"/>
        <v>17</v>
      </c>
    </row>
    <row r="6701" spans="1:9" x14ac:dyDescent="0.35">
      <c r="A6701" s="321">
        <f t="shared" si="589"/>
        <v>42282.708333317169</v>
      </c>
      <c r="B6701" s="303"/>
      <c r="C6701" s="303">
        <v>6666</v>
      </c>
      <c r="D6701" s="304">
        <f>INDEX(Method_calculation!$J$161:$L$184,Output_interface!I6701,Output_interface!H6701)</f>
        <v>0</v>
      </c>
      <c r="E6701" s="304">
        <f>INDEX(Method_calculation!$J$194:$L$217,Output_interface!I6701,Output_interface!H6701)</f>
        <v>0</v>
      </c>
      <c r="G6701" s="1">
        <f>VLOOKUP(A6701+1/48,Interface!$B$118:$D$483,3)</f>
        <v>1</v>
      </c>
      <c r="H6701" s="1">
        <f t="shared" si="592"/>
        <v>1</v>
      </c>
      <c r="I6701" s="1">
        <f t="shared" si="591"/>
        <v>18</v>
      </c>
    </row>
    <row r="6702" spans="1:9" x14ac:dyDescent="0.35">
      <c r="A6702" s="321">
        <f t="shared" si="589"/>
        <v>42282.749999983833</v>
      </c>
      <c r="B6702" s="303"/>
      <c r="C6702" s="303">
        <v>6667</v>
      </c>
      <c r="D6702" s="304">
        <f>INDEX(Method_calculation!$J$161:$L$184,Output_interface!I6702,Output_interface!H6702)</f>
        <v>0</v>
      </c>
      <c r="E6702" s="304">
        <f>INDEX(Method_calculation!$J$194:$L$217,Output_interface!I6702,Output_interface!H6702)</f>
        <v>0</v>
      </c>
      <c r="G6702" s="1">
        <f>VLOOKUP(A6702+1/48,Interface!$B$118:$D$483,3)</f>
        <v>1</v>
      </c>
      <c r="H6702" s="1">
        <f t="shared" si="592"/>
        <v>1</v>
      </c>
      <c r="I6702" s="1">
        <f t="shared" si="591"/>
        <v>19</v>
      </c>
    </row>
    <row r="6703" spans="1:9" x14ac:dyDescent="0.35">
      <c r="A6703" s="321">
        <f t="shared" si="589"/>
        <v>42282.791666650497</v>
      </c>
      <c r="B6703" s="303"/>
      <c r="C6703" s="303">
        <v>6668</v>
      </c>
      <c r="D6703" s="304">
        <f>INDEX(Method_calculation!$J$161:$L$184,Output_interface!I6703,Output_interface!H6703)</f>
        <v>0</v>
      </c>
      <c r="E6703" s="304">
        <f>INDEX(Method_calculation!$J$194:$L$217,Output_interface!I6703,Output_interface!H6703)</f>
        <v>0</v>
      </c>
      <c r="G6703" s="1">
        <f>VLOOKUP(A6703+1/48,Interface!$B$118:$D$483,3)</f>
        <v>1</v>
      </c>
      <c r="H6703" s="1">
        <f t="shared" si="592"/>
        <v>1</v>
      </c>
      <c r="I6703" s="1">
        <f t="shared" si="591"/>
        <v>20</v>
      </c>
    </row>
    <row r="6704" spans="1:9" x14ac:dyDescent="0.35">
      <c r="A6704" s="321">
        <f t="shared" si="589"/>
        <v>42282.833333317161</v>
      </c>
      <c r="B6704" s="303"/>
      <c r="C6704" s="303">
        <v>6669</v>
      </c>
      <c r="D6704" s="304">
        <f>INDEX(Method_calculation!$J$161:$L$184,Output_interface!I6704,Output_interface!H6704)</f>
        <v>0</v>
      </c>
      <c r="E6704" s="304">
        <f>INDEX(Method_calculation!$J$194:$L$217,Output_interface!I6704,Output_interface!H6704)</f>
        <v>0</v>
      </c>
      <c r="G6704" s="1">
        <f>VLOOKUP(A6704+1/48,Interface!$B$118:$D$483,3)</f>
        <v>1</v>
      </c>
      <c r="H6704" s="1">
        <f t="shared" si="592"/>
        <v>1</v>
      </c>
      <c r="I6704" s="1">
        <f t="shared" si="591"/>
        <v>21</v>
      </c>
    </row>
    <row r="6705" spans="1:9" x14ac:dyDescent="0.35">
      <c r="A6705" s="321">
        <f t="shared" si="589"/>
        <v>42282.874999983826</v>
      </c>
      <c r="B6705" s="303"/>
      <c r="C6705" s="303">
        <v>6670</v>
      </c>
      <c r="D6705" s="304">
        <f>INDEX(Method_calculation!$J$161:$L$184,Output_interface!I6705,Output_interface!H6705)</f>
        <v>0</v>
      </c>
      <c r="E6705" s="304">
        <f>INDEX(Method_calculation!$J$194:$L$217,Output_interface!I6705,Output_interface!H6705)</f>
        <v>0</v>
      </c>
      <c r="G6705" s="1">
        <f>VLOOKUP(A6705+1/48,Interface!$B$118:$D$483,3)</f>
        <v>1</v>
      </c>
      <c r="H6705" s="1">
        <f t="shared" si="592"/>
        <v>1</v>
      </c>
      <c r="I6705" s="1">
        <f t="shared" si="591"/>
        <v>22</v>
      </c>
    </row>
    <row r="6706" spans="1:9" x14ac:dyDescent="0.35">
      <c r="A6706" s="321">
        <f t="shared" si="589"/>
        <v>42282.91666665049</v>
      </c>
      <c r="B6706" s="303"/>
      <c r="C6706" s="303">
        <v>6671</v>
      </c>
      <c r="D6706" s="304">
        <f>INDEX(Method_calculation!$J$161:$L$184,Output_interface!I6706,Output_interface!H6706)</f>
        <v>0</v>
      </c>
      <c r="E6706" s="304">
        <f>INDEX(Method_calculation!$J$194:$L$217,Output_interface!I6706,Output_interface!H6706)</f>
        <v>0</v>
      </c>
      <c r="G6706" s="1">
        <f>VLOOKUP(A6706+1/48,Interface!$B$118:$D$483,3)</f>
        <v>1</v>
      </c>
      <c r="H6706" s="1">
        <f t="shared" si="592"/>
        <v>1</v>
      </c>
      <c r="I6706" s="1">
        <f t="shared" si="591"/>
        <v>23</v>
      </c>
    </row>
    <row r="6707" spans="1:9" x14ac:dyDescent="0.35">
      <c r="A6707" s="322">
        <f t="shared" si="589"/>
        <v>42282.958333317154</v>
      </c>
      <c r="B6707" s="306"/>
      <c r="C6707" s="306">
        <v>6672</v>
      </c>
      <c r="D6707" s="307">
        <f>INDEX(Method_calculation!$J$161:$L$184,Output_interface!I6707,Output_interface!H6707)</f>
        <v>0</v>
      </c>
      <c r="E6707" s="307">
        <f>INDEX(Method_calculation!$J$194:$L$217,Output_interface!I6707,Output_interface!H6707)</f>
        <v>0</v>
      </c>
      <c r="G6707" s="1">
        <f>VLOOKUP(A6707+1/48,Interface!$B$118:$D$483,3)</f>
        <v>1</v>
      </c>
      <c r="H6707" s="1">
        <f t="shared" si="592"/>
        <v>1</v>
      </c>
      <c r="I6707" s="1">
        <f t="shared" si="591"/>
        <v>24</v>
      </c>
    </row>
    <row r="6708" spans="1:9" x14ac:dyDescent="0.35">
      <c r="A6708" s="299">
        <f t="shared" si="589"/>
        <v>42282.999999983818</v>
      </c>
      <c r="B6708" s="300" t="str">
        <f t="shared" ref="B6708" si="593">INDEX($H$27:$H$29,H6708)</f>
        <v>Workday</v>
      </c>
      <c r="C6708" s="300">
        <v>6673</v>
      </c>
      <c r="D6708" s="301">
        <f>INDEX(Method_calculation!$J$161:$L$184,Output_interface!I6708,Output_interface!H6708)</f>
        <v>0</v>
      </c>
      <c r="E6708" s="301">
        <f>INDEX(Method_calculation!$J$194:$L$217,Output_interface!I6708,Output_interface!H6708)</f>
        <v>0</v>
      </c>
      <c r="G6708" s="1">
        <f>VLOOKUP(A6708+1/48,Interface!$B$118:$D$483,3)</f>
        <v>2</v>
      </c>
      <c r="H6708" s="1">
        <f t="shared" si="592"/>
        <v>1</v>
      </c>
      <c r="I6708" s="1">
        <f t="shared" si="591"/>
        <v>1</v>
      </c>
    </row>
    <row r="6709" spans="1:9" x14ac:dyDescent="0.35">
      <c r="A6709" s="321">
        <f t="shared" si="589"/>
        <v>42283.041666650483</v>
      </c>
      <c r="B6709" s="303"/>
      <c r="C6709" s="303">
        <v>6674</v>
      </c>
      <c r="D6709" s="304">
        <f>INDEX(Method_calculation!$J$161:$L$184,Output_interface!I6709,Output_interface!H6709)</f>
        <v>0</v>
      </c>
      <c r="E6709" s="304">
        <f>INDEX(Method_calculation!$J$194:$L$217,Output_interface!I6709,Output_interface!H6709)</f>
        <v>0</v>
      </c>
      <c r="G6709" s="1">
        <f>VLOOKUP(A6709+1/48,Interface!$B$118:$D$483,3)</f>
        <v>2</v>
      </c>
      <c r="H6709" s="1">
        <f t="shared" si="592"/>
        <v>1</v>
      </c>
      <c r="I6709" s="1">
        <f t="shared" si="591"/>
        <v>2</v>
      </c>
    </row>
    <row r="6710" spans="1:9" x14ac:dyDescent="0.35">
      <c r="A6710" s="321">
        <f t="shared" si="589"/>
        <v>42283.083333317147</v>
      </c>
      <c r="B6710" s="303"/>
      <c r="C6710" s="303">
        <v>6675</v>
      </c>
      <c r="D6710" s="304">
        <f>INDEX(Method_calculation!$J$161:$L$184,Output_interface!I6710,Output_interface!H6710)</f>
        <v>0</v>
      </c>
      <c r="E6710" s="304">
        <f>INDEX(Method_calculation!$J$194:$L$217,Output_interface!I6710,Output_interface!H6710)</f>
        <v>0</v>
      </c>
      <c r="G6710" s="1">
        <f>VLOOKUP(A6710+1/48,Interface!$B$118:$D$483,3)</f>
        <v>2</v>
      </c>
      <c r="H6710" s="1">
        <f t="shared" si="592"/>
        <v>1</v>
      </c>
      <c r="I6710" s="1">
        <f t="shared" si="591"/>
        <v>3</v>
      </c>
    </row>
    <row r="6711" spans="1:9" x14ac:dyDescent="0.35">
      <c r="A6711" s="321">
        <f t="shared" si="589"/>
        <v>42283.124999983811</v>
      </c>
      <c r="B6711" s="303"/>
      <c r="C6711" s="303">
        <v>6676</v>
      </c>
      <c r="D6711" s="304">
        <f>INDEX(Method_calculation!$J$161:$L$184,Output_interface!I6711,Output_interface!H6711)</f>
        <v>0</v>
      </c>
      <c r="E6711" s="304">
        <f>INDEX(Method_calculation!$J$194:$L$217,Output_interface!I6711,Output_interface!H6711)</f>
        <v>0</v>
      </c>
      <c r="G6711" s="1">
        <f>VLOOKUP(A6711+1/48,Interface!$B$118:$D$483,3)</f>
        <v>2</v>
      </c>
      <c r="H6711" s="1">
        <f t="shared" si="592"/>
        <v>1</v>
      </c>
      <c r="I6711" s="1">
        <f t="shared" si="591"/>
        <v>4</v>
      </c>
    </row>
    <row r="6712" spans="1:9" x14ac:dyDescent="0.35">
      <c r="A6712" s="321">
        <f t="shared" si="589"/>
        <v>42283.166666650475</v>
      </c>
      <c r="B6712" s="303"/>
      <c r="C6712" s="303">
        <v>6677</v>
      </c>
      <c r="D6712" s="304">
        <f>INDEX(Method_calculation!$J$161:$L$184,Output_interface!I6712,Output_interface!H6712)</f>
        <v>0</v>
      </c>
      <c r="E6712" s="304">
        <f>INDEX(Method_calculation!$J$194:$L$217,Output_interface!I6712,Output_interface!H6712)</f>
        <v>0</v>
      </c>
      <c r="G6712" s="1">
        <f>VLOOKUP(A6712+1/48,Interface!$B$118:$D$483,3)</f>
        <v>2</v>
      </c>
      <c r="H6712" s="1">
        <f t="shared" si="592"/>
        <v>1</v>
      </c>
      <c r="I6712" s="1">
        <f t="shared" si="591"/>
        <v>5</v>
      </c>
    </row>
    <row r="6713" spans="1:9" x14ac:dyDescent="0.35">
      <c r="A6713" s="321">
        <f t="shared" si="589"/>
        <v>42283.208333317139</v>
      </c>
      <c r="B6713" s="303"/>
      <c r="C6713" s="303">
        <v>6678</v>
      </c>
      <c r="D6713" s="304">
        <f>INDEX(Method_calculation!$J$161:$L$184,Output_interface!I6713,Output_interface!H6713)</f>
        <v>0</v>
      </c>
      <c r="E6713" s="304">
        <f>INDEX(Method_calculation!$J$194:$L$217,Output_interface!I6713,Output_interface!H6713)</f>
        <v>0</v>
      </c>
      <c r="G6713" s="1">
        <f>VLOOKUP(A6713+1/48,Interface!$B$118:$D$483,3)</f>
        <v>2</v>
      </c>
      <c r="H6713" s="1">
        <f t="shared" si="592"/>
        <v>1</v>
      </c>
      <c r="I6713" s="1">
        <f t="shared" si="591"/>
        <v>6</v>
      </c>
    </row>
    <row r="6714" spans="1:9" x14ac:dyDescent="0.35">
      <c r="A6714" s="321">
        <f t="shared" si="589"/>
        <v>42283.249999983804</v>
      </c>
      <c r="B6714" s="303"/>
      <c r="C6714" s="303">
        <v>6679</v>
      </c>
      <c r="D6714" s="304">
        <f>INDEX(Method_calculation!$J$161:$L$184,Output_interface!I6714,Output_interface!H6714)</f>
        <v>0</v>
      </c>
      <c r="E6714" s="304">
        <f>INDEX(Method_calculation!$J$194:$L$217,Output_interface!I6714,Output_interface!H6714)</f>
        <v>0</v>
      </c>
      <c r="G6714" s="1">
        <f>VLOOKUP(A6714+1/48,Interface!$B$118:$D$483,3)</f>
        <v>2</v>
      </c>
      <c r="H6714" s="1">
        <f t="shared" si="592"/>
        <v>1</v>
      </c>
      <c r="I6714" s="1">
        <f t="shared" si="591"/>
        <v>7</v>
      </c>
    </row>
    <row r="6715" spans="1:9" x14ac:dyDescent="0.35">
      <c r="A6715" s="321">
        <f t="shared" si="589"/>
        <v>42283.291666650468</v>
      </c>
      <c r="B6715" s="303"/>
      <c r="C6715" s="303">
        <v>6680</v>
      </c>
      <c r="D6715" s="304">
        <f>INDEX(Method_calculation!$J$161:$L$184,Output_interface!I6715,Output_interface!H6715)</f>
        <v>0</v>
      </c>
      <c r="E6715" s="304">
        <f>INDEX(Method_calculation!$J$194:$L$217,Output_interface!I6715,Output_interface!H6715)</f>
        <v>0</v>
      </c>
      <c r="G6715" s="1">
        <f>VLOOKUP(A6715+1/48,Interface!$B$118:$D$483,3)</f>
        <v>2</v>
      </c>
      <c r="H6715" s="1">
        <f t="shared" si="592"/>
        <v>1</v>
      </c>
      <c r="I6715" s="1">
        <f t="shared" si="591"/>
        <v>8</v>
      </c>
    </row>
    <row r="6716" spans="1:9" x14ac:dyDescent="0.35">
      <c r="A6716" s="321">
        <f t="shared" si="589"/>
        <v>42283.333333317132</v>
      </c>
      <c r="B6716" s="303"/>
      <c r="C6716" s="303">
        <v>6681</v>
      </c>
      <c r="D6716" s="304">
        <f>INDEX(Method_calculation!$J$161:$L$184,Output_interface!I6716,Output_interface!H6716)</f>
        <v>0</v>
      </c>
      <c r="E6716" s="304">
        <f>INDEX(Method_calculation!$J$194:$L$217,Output_interface!I6716,Output_interface!H6716)</f>
        <v>0</v>
      </c>
      <c r="G6716" s="1">
        <f>VLOOKUP(A6716+1/48,Interface!$B$118:$D$483,3)</f>
        <v>2</v>
      </c>
      <c r="H6716" s="1">
        <f t="shared" si="592"/>
        <v>1</v>
      </c>
      <c r="I6716" s="1">
        <f t="shared" si="591"/>
        <v>9</v>
      </c>
    </row>
    <row r="6717" spans="1:9" x14ac:dyDescent="0.35">
      <c r="A6717" s="321">
        <f t="shared" si="589"/>
        <v>42283.374999983796</v>
      </c>
      <c r="B6717" s="303"/>
      <c r="C6717" s="303">
        <v>6682</v>
      </c>
      <c r="D6717" s="304">
        <f>INDEX(Method_calculation!$J$161:$L$184,Output_interface!I6717,Output_interface!H6717)</f>
        <v>0</v>
      </c>
      <c r="E6717" s="304">
        <f>INDEX(Method_calculation!$J$194:$L$217,Output_interface!I6717,Output_interface!H6717)</f>
        <v>0</v>
      </c>
      <c r="G6717" s="1">
        <f>VLOOKUP(A6717+1/48,Interface!$B$118:$D$483,3)</f>
        <v>2</v>
      </c>
      <c r="H6717" s="1">
        <f t="shared" si="592"/>
        <v>1</v>
      </c>
      <c r="I6717" s="1">
        <f t="shared" si="591"/>
        <v>10</v>
      </c>
    </row>
    <row r="6718" spans="1:9" x14ac:dyDescent="0.35">
      <c r="A6718" s="321">
        <f t="shared" si="589"/>
        <v>42283.416666650461</v>
      </c>
      <c r="B6718" s="303"/>
      <c r="C6718" s="303">
        <v>6683</v>
      </c>
      <c r="D6718" s="304">
        <f>INDEX(Method_calculation!$J$161:$L$184,Output_interface!I6718,Output_interface!H6718)</f>
        <v>0</v>
      </c>
      <c r="E6718" s="304">
        <f>INDEX(Method_calculation!$J$194:$L$217,Output_interface!I6718,Output_interface!H6718)</f>
        <v>0</v>
      </c>
      <c r="G6718" s="1">
        <f>VLOOKUP(A6718+1/48,Interface!$B$118:$D$483,3)</f>
        <v>2</v>
      </c>
      <c r="H6718" s="1">
        <f t="shared" si="592"/>
        <v>1</v>
      </c>
      <c r="I6718" s="1">
        <f t="shared" si="591"/>
        <v>11</v>
      </c>
    </row>
    <row r="6719" spans="1:9" x14ac:dyDescent="0.35">
      <c r="A6719" s="321">
        <f t="shared" si="589"/>
        <v>42283.458333317125</v>
      </c>
      <c r="B6719" s="303"/>
      <c r="C6719" s="303">
        <v>6684</v>
      </c>
      <c r="D6719" s="304">
        <f>INDEX(Method_calculation!$J$161:$L$184,Output_interface!I6719,Output_interface!H6719)</f>
        <v>0</v>
      </c>
      <c r="E6719" s="304">
        <f>INDEX(Method_calculation!$J$194:$L$217,Output_interface!I6719,Output_interface!H6719)</f>
        <v>0</v>
      </c>
      <c r="G6719" s="1">
        <f>VLOOKUP(A6719+1/48,Interface!$B$118:$D$483,3)</f>
        <v>2</v>
      </c>
      <c r="H6719" s="1">
        <f t="shared" si="592"/>
        <v>1</v>
      </c>
      <c r="I6719" s="1">
        <f t="shared" si="591"/>
        <v>12</v>
      </c>
    </row>
    <row r="6720" spans="1:9" x14ac:dyDescent="0.35">
      <c r="A6720" s="321">
        <f t="shared" si="589"/>
        <v>42283.499999983789</v>
      </c>
      <c r="B6720" s="303"/>
      <c r="C6720" s="303">
        <v>6685</v>
      </c>
      <c r="D6720" s="304">
        <f>INDEX(Method_calculation!$J$161:$L$184,Output_interface!I6720,Output_interface!H6720)</f>
        <v>0</v>
      </c>
      <c r="E6720" s="304">
        <f>INDEX(Method_calculation!$J$194:$L$217,Output_interface!I6720,Output_interface!H6720)</f>
        <v>0</v>
      </c>
      <c r="G6720" s="1">
        <f>VLOOKUP(A6720+1/48,Interface!$B$118:$D$483,3)</f>
        <v>2</v>
      </c>
      <c r="H6720" s="1">
        <f t="shared" si="592"/>
        <v>1</v>
      </c>
      <c r="I6720" s="1">
        <f t="shared" si="591"/>
        <v>13</v>
      </c>
    </row>
    <row r="6721" spans="1:9" x14ac:dyDescent="0.35">
      <c r="A6721" s="321">
        <f t="shared" si="589"/>
        <v>42283.541666650453</v>
      </c>
      <c r="B6721" s="303"/>
      <c r="C6721" s="303">
        <v>6686</v>
      </c>
      <c r="D6721" s="304">
        <f>INDEX(Method_calculation!$J$161:$L$184,Output_interface!I6721,Output_interface!H6721)</f>
        <v>0</v>
      </c>
      <c r="E6721" s="304">
        <f>INDEX(Method_calculation!$J$194:$L$217,Output_interface!I6721,Output_interface!H6721)</f>
        <v>0</v>
      </c>
      <c r="G6721" s="1">
        <f>VLOOKUP(A6721+1/48,Interface!$B$118:$D$483,3)</f>
        <v>2</v>
      </c>
      <c r="H6721" s="1">
        <f t="shared" si="592"/>
        <v>1</v>
      </c>
      <c r="I6721" s="1">
        <f t="shared" si="591"/>
        <v>14</v>
      </c>
    </row>
    <row r="6722" spans="1:9" x14ac:dyDescent="0.35">
      <c r="A6722" s="321">
        <f t="shared" si="589"/>
        <v>42283.583333317118</v>
      </c>
      <c r="B6722" s="303"/>
      <c r="C6722" s="303">
        <v>6687</v>
      </c>
      <c r="D6722" s="304">
        <f>INDEX(Method_calculation!$J$161:$L$184,Output_interface!I6722,Output_interface!H6722)</f>
        <v>0</v>
      </c>
      <c r="E6722" s="304">
        <f>INDEX(Method_calculation!$J$194:$L$217,Output_interface!I6722,Output_interface!H6722)</f>
        <v>0</v>
      </c>
      <c r="G6722" s="1">
        <f>VLOOKUP(A6722+1/48,Interface!$B$118:$D$483,3)</f>
        <v>2</v>
      </c>
      <c r="H6722" s="1">
        <f t="shared" si="592"/>
        <v>1</v>
      </c>
      <c r="I6722" s="1">
        <f t="shared" si="591"/>
        <v>15</v>
      </c>
    </row>
    <row r="6723" spans="1:9" x14ac:dyDescent="0.35">
      <c r="A6723" s="321">
        <f t="shared" si="589"/>
        <v>42283.624999983782</v>
      </c>
      <c r="B6723" s="303"/>
      <c r="C6723" s="303">
        <v>6688</v>
      </c>
      <c r="D6723" s="304">
        <f>INDEX(Method_calculation!$J$161:$L$184,Output_interface!I6723,Output_interface!H6723)</f>
        <v>0</v>
      </c>
      <c r="E6723" s="304">
        <f>INDEX(Method_calculation!$J$194:$L$217,Output_interface!I6723,Output_interface!H6723)</f>
        <v>0</v>
      </c>
      <c r="G6723" s="1">
        <f>VLOOKUP(A6723+1/48,Interface!$B$118:$D$483,3)</f>
        <v>2</v>
      </c>
      <c r="H6723" s="1">
        <f t="shared" si="592"/>
        <v>1</v>
      </c>
      <c r="I6723" s="1">
        <f t="shared" si="591"/>
        <v>16</v>
      </c>
    </row>
    <row r="6724" spans="1:9" x14ac:dyDescent="0.35">
      <c r="A6724" s="321">
        <f t="shared" si="589"/>
        <v>42283.666666650446</v>
      </c>
      <c r="B6724" s="303"/>
      <c r="C6724" s="303">
        <v>6689</v>
      </c>
      <c r="D6724" s="304">
        <f>INDEX(Method_calculation!$J$161:$L$184,Output_interface!I6724,Output_interface!H6724)</f>
        <v>0</v>
      </c>
      <c r="E6724" s="304">
        <f>INDEX(Method_calculation!$J$194:$L$217,Output_interface!I6724,Output_interface!H6724)</f>
        <v>0</v>
      </c>
      <c r="G6724" s="1">
        <f>VLOOKUP(A6724+1/48,Interface!$B$118:$D$483,3)</f>
        <v>2</v>
      </c>
      <c r="H6724" s="1">
        <f t="shared" si="592"/>
        <v>1</v>
      </c>
      <c r="I6724" s="1">
        <f t="shared" si="591"/>
        <v>17</v>
      </c>
    </row>
    <row r="6725" spans="1:9" x14ac:dyDescent="0.35">
      <c r="A6725" s="321">
        <f t="shared" si="589"/>
        <v>42283.70833331711</v>
      </c>
      <c r="B6725" s="303"/>
      <c r="C6725" s="303">
        <v>6690</v>
      </c>
      <c r="D6725" s="304">
        <f>INDEX(Method_calculation!$J$161:$L$184,Output_interface!I6725,Output_interface!H6725)</f>
        <v>0</v>
      </c>
      <c r="E6725" s="304">
        <f>INDEX(Method_calculation!$J$194:$L$217,Output_interface!I6725,Output_interface!H6725)</f>
        <v>0</v>
      </c>
      <c r="G6725" s="1">
        <f>VLOOKUP(A6725+1/48,Interface!$B$118:$D$483,3)</f>
        <v>2</v>
      </c>
      <c r="H6725" s="1">
        <f t="shared" si="592"/>
        <v>1</v>
      </c>
      <c r="I6725" s="1">
        <f t="shared" si="591"/>
        <v>18</v>
      </c>
    </row>
    <row r="6726" spans="1:9" x14ac:dyDescent="0.35">
      <c r="A6726" s="321">
        <f t="shared" si="589"/>
        <v>42283.749999983775</v>
      </c>
      <c r="B6726" s="303"/>
      <c r="C6726" s="303">
        <v>6691</v>
      </c>
      <c r="D6726" s="304">
        <f>INDEX(Method_calculation!$J$161:$L$184,Output_interface!I6726,Output_interface!H6726)</f>
        <v>0</v>
      </c>
      <c r="E6726" s="304">
        <f>INDEX(Method_calculation!$J$194:$L$217,Output_interface!I6726,Output_interface!H6726)</f>
        <v>0</v>
      </c>
      <c r="G6726" s="1">
        <f>VLOOKUP(A6726+1/48,Interface!$B$118:$D$483,3)</f>
        <v>2</v>
      </c>
      <c r="H6726" s="1">
        <f t="shared" si="592"/>
        <v>1</v>
      </c>
      <c r="I6726" s="1">
        <f t="shared" si="591"/>
        <v>19</v>
      </c>
    </row>
    <row r="6727" spans="1:9" x14ac:dyDescent="0.35">
      <c r="A6727" s="321">
        <f t="shared" si="589"/>
        <v>42283.791666650439</v>
      </c>
      <c r="B6727" s="303"/>
      <c r="C6727" s="303">
        <v>6692</v>
      </c>
      <c r="D6727" s="304">
        <f>INDEX(Method_calculation!$J$161:$L$184,Output_interface!I6727,Output_interface!H6727)</f>
        <v>0</v>
      </c>
      <c r="E6727" s="304">
        <f>INDEX(Method_calculation!$J$194:$L$217,Output_interface!I6727,Output_interface!H6727)</f>
        <v>0</v>
      </c>
      <c r="G6727" s="1">
        <f>VLOOKUP(A6727+1/48,Interface!$B$118:$D$483,3)</f>
        <v>2</v>
      </c>
      <c r="H6727" s="1">
        <f t="shared" si="592"/>
        <v>1</v>
      </c>
      <c r="I6727" s="1">
        <f t="shared" si="591"/>
        <v>20</v>
      </c>
    </row>
    <row r="6728" spans="1:9" x14ac:dyDescent="0.35">
      <c r="A6728" s="321">
        <f t="shared" si="589"/>
        <v>42283.833333317103</v>
      </c>
      <c r="B6728" s="303"/>
      <c r="C6728" s="303">
        <v>6693</v>
      </c>
      <c r="D6728" s="304">
        <f>INDEX(Method_calculation!$J$161:$L$184,Output_interface!I6728,Output_interface!H6728)</f>
        <v>0</v>
      </c>
      <c r="E6728" s="304">
        <f>INDEX(Method_calculation!$J$194:$L$217,Output_interface!I6728,Output_interface!H6728)</f>
        <v>0</v>
      </c>
      <c r="G6728" s="1">
        <f>VLOOKUP(A6728+1/48,Interface!$B$118:$D$483,3)</f>
        <v>2</v>
      </c>
      <c r="H6728" s="1">
        <f t="shared" si="592"/>
        <v>1</v>
      </c>
      <c r="I6728" s="1">
        <f t="shared" si="591"/>
        <v>21</v>
      </c>
    </row>
    <row r="6729" spans="1:9" x14ac:dyDescent="0.35">
      <c r="A6729" s="321">
        <f t="shared" si="589"/>
        <v>42283.874999983767</v>
      </c>
      <c r="B6729" s="303"/>
      <c r="C6729" s="303">
        <v>6694</v>
      </c>
      <c r="D6729" s="304">
        <f>INDEX(Method_calculation!$J$161:$L$184,Output_interface!I6729,Output_interface!H6729)</f>
        <v>0</v>
      </c>
      <c r="E6729" s="304">
        <f>INDEX(Method_calculation!$J$194:$L$217,Output_interface!I6729,Output_interface!H6729)</f>
        <v>0</v>
      </c>
      <c r="G6729" s="1">
        <f>VLOOKUP(A6729+1/48,Interface!$B$118:$D$483,3)</f>
        <v>2</v>
      </c>
      <c r="H6729" s="1">
        <f t="shared" si="592"/>
        <v>1</v>
      </c>
      <c r="I6729" s="1">
        <f t="shared" si="591"/>
        <v>22</v>
      </c>
    </row>
    <row r="6730" spans="1:9" x14ac:dyDescent="0.35">
      <c r="A6730" s="321">
        <f t="shared" si="589"/>
        <v>42283.916666650432</v>
      </c>
      <c r="B6730" s="303"/>
      <c r="C6730" s="303">
        <v>6695</v>
      </c>
      <c r="D6730" s="304">
        <f>INDEX(Method_calculation!$J$161:$L$184,Output_interface!I6730,Output_interface!H6730)</f>
        <v>0</v>
      </c>
      <c r="E6730" s="304">
        <f>INDEX(Method_calculation!$J$194:$L$217,Output_interface!I6730,Output_interface!H6730)</f>
        <v>0</v>
      </c>
      <c r="G6730" s="1">
        <f>VLOOKUP(A6730+1/48,Interface!$B$118:$D$483,3)</f>
        <v>2</v>
      </c>
      <c r="H6730" s="1">
        <f t="shared" si="592"/>
        <v>1</v>
      </c>
      <c r="I6730" s="1">
        <f t="shared" si="591"/>
        <v>23</v>
      </c>
    </row>
    <row r="6731" spans="1:9" x14ac:dyDescent="0.35">
      <c r="A6731" s="322">
        <f t="shared" si="589"/>
        <v>42283.958333317096</v>
      </c>
      <c r="B6731" s="306"/>
      <c r="C6731" s="306">
        <v>6696</v>
      </c>
      <c r="D6731" s="307">
        <f>INDEX(Method_calculation!$J$161:$L$184,Output_interface!I6731,Output_interface!H6731)</f>
        <v>0</v>
      </c>
      <c r="E6731" s="307">
        <f>INDEX(Method_calculation!$J$194:$L$217,Output_interface!I6731,Output_interface!H6731)</f>
        <v>0</v>
      </c>
      <c r="G6731" s="1">
        <f>VLOOKUP(A6731+1/48,Interface!$B$118:$D$483,3)</f>
        <v>2</v>
      </c>
      <c r="H6731" s="1">
        <f t="shared" si="592"/>
        <v>1</v>
      </c>
      <c r="I6731" s="1">
        <f t="shared" si="591"/>
        <v>24</v>
      </c>
    </row>
    <row r="6732" spans="1:9" x14ac:dyDescent="0.35">
      <c r="A6732" s="299">
        <f t="shared" si="589"/>
        <v>42283.99999998376</v>
      </c>
      <c r="B6732" s="300" t="str">
        <f t="shared" ref="B6732" si="594">INDEX($H$27:$H$29,H6732)</f>
        <v>Workday</v>
      </c>
      <c r="C6732" s="300">
        <v>6697</v>
      </c>
      <c r="D6732" s="301">
        <f>INDEX(Method_calculation!$J$161:$L$184,Output_interface!I6732,Output_interface!H6732)</f>
        <v>0</v>
      </c>
      <c r="E6732" s="301">
        <f>INDEX(Method_calculation!$J$194:$L$217,Output_interface!I6732,Output_interface!H6732)</f>
        <v>0</v>
      </c>
      <c r="G6732" s="1">
        <f>VLOOKUP(A6732+1/48,Interface!$B$118:$D$483,3)</f>
        <v>3</v>
      </c>
      <c r="H6732" s="1">
        <f t="shared" si="592"/>
        <v>1</v>
      </c>
      <c r="I6732" s="1">
        <f t="shared" si="591"/>
        <v>1</v>
      </c>
    </row>
    <row r="6733" spans="1:9" x14ac:dyDescent="0.35">
      <c r="A6733" s="321">
        <f t="shared" si="589"/>
        <v>42284.041666650424</v>
      </c>
      <c r="B6733" s="303"/>
      <c r="C6733" s="303">
        <v>6698</v>
      </c>
      <c r="D6733" s="304">
        <f>INDEX(Method_calculation!$J$161:$L$184,Output_interface!I6733,Output_interface!H6733)</f>
        <v>0</v>
      </c>
      <c r="E6733" s="304">
        <f>INDEX(Method_calculation!$J$194:$L$217,Output_interface!I6733,Output_interface!H6733)</f>
        <v>0</v>
      </c>
      <c r="G6733" s="1">
        <f>VLOOKUP(A6733+1/48,Interface!$B$118:$D$483,3)</f>
        <v>3</v>
      </c>
      <c r="H6733" s="1">
        <f t="shared" si="592"/>
        <v>1</v>
      </c>
      <c r="I6733" s="1">
        <f t="shared" si="591"/>
        <v>2</v>
      </c>
    </row>
    <row r="6734" spans="1:9" x14ac:dyDescent="0.35">
      <c r="A6734" s="321">
        <f t="shared" si="589"/>
        <v>42284.083333317089</v>
      </c>
      <c r="B6734" s="303"/>
      <c r="C6734" s="303">
        <v>6699</v>
      </c>
      <c r="D6734" s="304">
        <f>INDEX(Method_calculation!$J$161:$L$184,Output_interface!I6734,Output_interface!H6734)</f>
        <v>0</v>
      </c>
      <c r="E6734" s="304">
        <f>INDEX(Method_calculation!$J$194:$L$217,Output_interface!I6734,Output_interface!H6734)</f>
        <v>0</v>
      </c>
      <c r="G6734" s="1">
        <f>VLOOKUP(A6734+1/48,Interface!$B$118:$D$483,3)</f>
        <v>3</v>
      </c>
      <c r="H6734" s="1">
        <f t="shared" si="592"/>
        <v>1</v>
      </c>
      <c r="I6734" s="1">
        <f t="shared" si="591"/>
        <v>3</v>
      </c>
    </row>
    <row r="6735" spans="1:9" x14ac:dyDescent="0.35">
      <c r="A6735" s="321">
        <f t="shared" si="589"/>
        <v>42284.124999983753</v>
      </c>
      <c r="B6735" s="303"/>
      <c r="C6735" s="303">
        <v>6700</v>
      </c>
      <c r="D6735" s="304">
        <f>INDEX(Method_calculation!$J$161:$L$184,Output_interface!I6735,Output_interface!H6735)</f>
        <v>0</v>
      </c>
      <c r="E6735" s="304">
        <f>INDEX(Method_calculation!$J$194:$L$217,Output_interface!I6735,Output_interface!H6735)</f>
        <v>0</v>
      </c>
      <c r="G6735" s="1">
        <f>VLOOKUP(A6735+1/48,Interface!$B$118:$D$483,3)</f>
        <v>3</v>
      </c>
      <c r="H6735" s="1">
        <f t="shared" si="592"/>
        <v>1</v>
      </c>
      <c r="I6735" s="1">
        <f t="shared" si="591"/>
        <v>4</v>
      </c>
    </row>
    <row r="6736" spans="1:9" x14ac:dyDescent="0.35">
      <c r="A6736" s="321">
        <f t="shared" ref="A6736:A6799" si="595">+A6735+1/24</f>
        <v>42284.166666650417</v>
      </c>
      <c r="B6736" s="303"/>
      <c r="C6736" s="303">
        <v>6701</v>
      </c>
      <c r="D6736" s="304">
        <f>INDEX(Method_calculation!$J$161:$L$184,Output_interface!I6736,Output_interface!H6736)</f>
        <v>0</v>
      </c>
      <c r="E6736" s="304">
        <f>INDEX(Method_calculation!$J$194:$L$217,Output_interface!I6736,Output_interface!H6736)</f>
        <v>0</v>
      </c>
      <c r="G6736" s="1">
        <f>VLOOKUP(A6736+1/48,Interface!$B$118:$D$483,3)</f>
        <v>3</v>
      </c>
      <c r="H6736" s="1">
        <f t="shared" si="592"/>
        <v>1</v>
      </c>
      <c r="I6736" s="1">
        <f t="shared" si="591"/>
        <v>5</v>
      </c>
    </row>
    <row r="6737" spans="1:9" x14ac:dyDescent="0.35">
      <c r="A6737" s="321">
        <f t="shared" si="595"/>
        <v>42284.208333317081</v>
      </c>
      <c r="B6737" s="303"/>
      <c r="C6737" s="303">
        <v>6702</v>
      </c>
      <c r="D6737" s="304">
        <f>INDEX(Method_calculation!$J$161:$L$184,Output_interface!I6737,Output_interface!H6737)</f>
        <v>0</v>
      </c>
      <c r="E6737" s="304">
        <f>INDEX(Method_calculation!$J$194:$L$217,Output_interface!I6737,Output_interface!H6737)</f>
        <v>0</v>
      </c>
      <c r="G6737" s="1">
        <f>VLOOKUP(A6737+1/48,Interface!$B$118:$D$483,3)</f>
        <v>3</v>
      </c>
      <c r="H6737" s="1">
        <f t="shared" si="592"/>
        <v>1</v>
      </c>
      <c r="I6737" s="1">
        <f t="shared" si="591"/>
        <v>6</v>
      </c>
    </row>
    <row r="6738" spans="1:9" x14ac:dyDescent="0.35">
      <c r="A6738" s="321">
        <f t="shared" si="595"/>
        <v>42284.249999983746</v>
      </c>
      <c r="B6738" s="303"/>
      <c r="C6738" s="303">
        <v>6703</v>
      </c>
      <c r="D6738" s="304">
        <f>INDEX(Method_calculation!$J$161:$L$184,Output_interface!I6738,Output_interface!H6738)</f>
        <v>0</v>
      </c>
      <c r="E6738" s="304">
        <f>INDEX(Method_calculation!$J$194:$L$217,Output_interface!I6738,Output_interface!H6738)</f>
        <v>0</v>
      </c>
      <c r="G6738" s="1">
        <f>VLOOKUP(A6738+1/48,Interface!$B$118:$D$483,3)</f>
        <v>3</v>
      </c>
      <c r="H6738" s="1">
        <f t="shared" si="592"/>
        <v>1</v>
      </c>
      <c r="I6738" s="1">
        <f t="shared" si="591"/>
        <v>7</v>
      </c>
    </row>
    <row r="6739" spans="1:9" x14ac:dyDescent="0.35">
      <c r="A6739" s="321">
        <f t="shared" si="595"/>
        <v>42284.29166665041</v>
      </c>
      <c r="B6739" s="303"/>
      <c r="C6739" s="303">
        <v>6704</v>
      </c>
      <c r="D6739" s="304">
        <f>INDEX(Method_calculation!$J$161:$L$184,Output_interface!I6739,Output_interface!H6739)</f>
        <v>0</v>
      </c>
      <c r="E6739" s="304">
        <f>INDEX(Method_calculation!$J$194:$L$217,Output_interface!I6739,Output_interface!H6739)</f>
        <v>0</v>
      </c>
      <c r="G6739" s="1">
        <f>VLOOKUP(A6739+1/48,Interface!$B$118:$D$483,3)</f>
        <v>3</v>
      </c>
      <c r="H6739" s="1">
        <f t="shared" si="592"/>
        <v>1</v>
      </c>
      <c r="I6739" s="1">
        <f t="shared" si="591"/>
        <v>8</v>
      </c>
    </row>
    <row r="6740" spans="1:9" x14ac:dyDescent="0.35">
      <c r="A6740" s="321">
        <f t="shared" si="595"/>
        <v>42284.333333317074</v>
      </c>
      <c r="B6740" s="303"/>
      <c r="C6740" s="303">
        <v>6705</v>
      </c>
      <c r="D6740" s="304">
        <f>INDEX(Method_calculation!$J$161:$L$184,Output_interface!I6740,Output_interface!H6740)</f>
        <v>0</v>
      </c>
      <c r="E6740" s="304">
        <f>INDEX(Method_calculation!$J$194:$L$217,Output_interface!I6740,Output_interface!H6740)</f>
        <v>0</v>
      </c>
      <c r="G6740" s="1">
        <f>VLOOKUP(A6740+1/48,Interface!$B$118:$D$483,3)</f>
        <v>3</v>
      </c>
      <c r="H6740" s="1">
        <f t="shared" si="592"/>
        <v>1</v>
      </c>
      <c r="I6740" s="1">
        <f t="shared" si="591"/>
        <v>9</v>
      </c>
    </row>
    <row r="6741" spans="1:9" x14ac:dyDescent="0.35">
      <c r="A6741" s="321">
        <f t="shared" si="595"/>
        <v>42284.374999983738</v>
      </c>
      <c r="B6741" s="303"/>
      <c r="C6741" s="303">
        <v>6706</v>
      </c>
      <c r="D6741" s="304">
        <f>INDEX(Method_calculation!$J$161:$L$184,Output_interface!I6741,Output_interface!H6741)</f>
        <v>0</v>
      </c>
      <c r="E6741" s="304">
        <f>INDEX(Method_calculation!$J$194:$L$217,Output_interface!I6741,Output_interface!H6741)</f>
        <v>0</v>
      </c>
      <c r="G6741" s="1">
        <f>VLOOKUP(A6741+1/48,Interface!$B$118:$D$483,3)</f>
        <v>3</v>
      </c>
      <c r="H6741" s="1">
        <f t="shared" si="592"/>
        <v>1</v>
      </c>
      <c r="I6741" s="1">
        <f t="shared" si="591"/>
        <v>10</v>
      </c>
    </row>
    <row r="6742" spans="1:9" x14ac:dyDescent="0.35">
      <c r="A6742" s="321">
        <f t="shared" si="595"/>
        <v>42284.416666650402</v>
      </c>
      <c r="B6742" s="303"/>
      <c r="C6742" s="303">
        <v>6707</v>
      </c>
      <c r="D6742" s="304">
        <f>INDEX(Method_calculation!$J$161:$L$184,Output_interface!I6742,Output_interface!H6742)</f>
        <v>0</v>
      </c>
      <c r="E6742" s="304">
        <f>INDEX(Method_calculation!$J$194:$L$217,Output_interface!I6742,Output_interface!H6742)</f>
        <v>0</v>
      </c>
      <c r="G6742" s="1">
        <f>VLOOKUP(A6742+1/48,Interface!$B$118:$D$483,3)</f>
        <v>3</v>
      </c>
      <c r="H6742" s="1">
        <f t="shared" si="592"/>
        <v>1</v>
      </c>
      <c r="I6742" s="1">
        <f t="shared" si="591"/>
        <v>11</v>
      </c>
    </row>
    <row r="6743" spans="1:9" x14ac:dyDescent="0.35">
      <c r="A6743" s="321">
        <f t="shared" si="595"/>
        <v>42284.458333317067</v>
      </c>
      <c r="B6743" s="303"/>
      <c r="C6743" s="303">
        <v>6708</v>
      </c>
      <c r="D6743" s="304">
        <f>INDEX(Method_calculation!$J$161:$L$184,Output_interface!I6743,Output_interface!H6743)</f>
        <v>0</v>
      </c>
      <c r="E6743" s="304">
        <f>INDEX(Method_calculation!$J$194:$L$217,Output_interface!I6743,Output_interface!H6743)</f>
        <v>0</v>
      </c>
      <c r="G6743" s="1">
        <f>VLOOKUP(A6743+1/48,Interface!$B$118:$D$483,3)</f>
        <v>3</v>
      </c>
      <c r="H6743" s="1">
        <f t="shared" si="592"/>
        <v>1</v>
      </c>
      <c r="I6743" s="1">
        <f t="shared" si="591"/>
        <v>12</v>
      </c>
    </row>
    <row r="6744" spans="1:9" x14ac:dyDescent="0.35">
      <c r="A6744" s="321">
        <f t="shared" si="595"/>
        <v>42284.499999983731</v>
      </c>
      <c r="B6744" s="303"/>
      <c r="C6744" s="303">
        <v>6709</v>
      </c>
      <c r="D6744" s="304">
        <f>INDEX(Method_calculation!$J$161:$L$184,Output_interface!I6744,Output_interface!H6744)</f>
        <v>0</v>
      </c>
      <c r="E6744" s="304">
        <f>INDEX(Method_calculation!$J$194:$L$217,Output_interface!I6744,Output_interface!H6744)</f>
        <v>0</v>
      </c>
      <c r="G6744" s="1">
        <f>VLOOKUP(A6744+1/48,Interface!$B$118:$D$483,3)</f>
        <v>3</v>
      </c>
      <c r="H6744" s="1">
        <f t="shared" si="592"/>
        <v>1</v>
      </c>
      <c r="I6744" s="1">
        <f t="shared" si="591"/>
        <v>13</v>
      </c>
    </row>
    <row r="6745" spans="1:9" x14ac:dyDescent="0.35">
      <c r="A6745" s="321">
        <f t="shared" si="595"/>
        <v>42284.541666650395</v>
      </c>
      <c r="B6745" s="303"/>
      <c r="C6745" s="303">
        <v>6710</v>
      </c>
      <c r="D6745" s="304">
        <f>INDEX(Method_calculation!$J$161:$L$184,Output_interface!I6745,Output_interface!H6745)</f>
        <v>0</v>
      </c>
      <c r="E6745" s="304">
        <f>INDEX(Method_calculation!$J$194:$L$217,Output_interface!I6745,Output_interface!H6745)</f>
        <v>0</v>
      </c>
      <c r="G6745" s="1">
        <f>VLOOKUP(A6745+1/48,Interface!$B$118:$D$483,3)</f>
        <v>3</v>
      </c>
      <c r="H6745" s="1">
        <f t="shared" si="592"/>
        <v>1</v>
      </c>
      <c r="I6745" s="1">
        <f t="shared" si="591"/>
        <v>14</v>
      </c>
    </row>
    <row r="6746" spans="1:9" x14ac:dyDescent="0.35">
      <c r="A6746" s="321">
        <f t="shared" si="595"/>
        <v>42284.583333317059</v>
      </c>
      <c r="B6746" s="303"/>
      <c r="C6746" s="303">
        <v>6711</v>
      </c>
      <c r="D6746" s="304">
        <f>INDEX(Method_calculation!$J$161:$L$184,Output_interface!I6746,Output_interface!H6746)</f>
        <v>0</v>
      </c>
      <c r="E6746" s="304">
        <f>INDEX(Method_calculation!$J$194:$L$217,Output_interface!I6746,Output_interface!H6746)</f>
        <v>0</v>
      </c>
      <c r="G6746" s="1">
        <f>VLOOKUP(A6746+1/48,Interface!$B$118:$D$483,3)</f>
        <v>3</v>
      </c>
      <c r="H6746" s="1">
        <f t="shared" si="592"/>
        <v>1</v>
      </c>
      <c r="I6746" s="1">
        <f t="shared" si="591"/>
        <v>15</v>
      </c>
    </row>
    <row r="6747" spans="1:9" x14ac:dyDescent="0.35">
      <c r="A6747" s="321">
        <f t="shared" si="595"/>
        <v>42284.624999983724</v>
      </c>
      <c r="B6747" s="303"/>
      <c r="C6747" s="303">
        <v>6712</v>
      </c>
      <c r="D6747" s="304">
        <f>INDEX(Method_calculation!$J$161:$L$184,Output_interface!I6747,Output_interface!H6747)</f>
        <v>0</v>
      </c>
      <c r="E6747" s="304">
        <f>INDEX(Method_calculation!$J$194:$L$217,Output_interface!I6747,Output_interface!H6747)</f>
        <v>0</v>
      </c>
      <c r="G6747" s="1">
        <f>VLOOKUP(A6747+1/48,Interface!$B$118:$D$483,3)</f>
        <v>3</v>
      </c>
      <c r="H6747" s="1">
        <f t="shared" si="592"/>
        <v>1</v>
      </c>
      <c r="I6747" s="1">
        <f t="shared" si="591"/>
        <v>16</v>
      </c>
    </row>
    <row r="6748" spans="1:9" x14ac:dyDescent="0.35">
      <c r="A6748" s="321">
        <f t="shared" si="595"/>
        <v>42284.666666650388</v>
      </c>
      <c r="B6748" s="303"/>
      <c r="C6748" s="303">
        <v>6713</v>
      </c>
      <c r="D6748" s="304">
        <f>INDEX(Method_calculation!$J$161:$L$184,Output_interface!I6748,Output_interface!H6748)</f>
        <v>0</v>
      </c>
      <c r="E6748" s="304">
        <f>INDEX(Method_calculation!$J$194:$L$217,Output_interface!I6748,Output_interface!H6748)</f>
        <v>0</v>
      </c>
      <c r="G6748" s="1">
        <f>VLOOKUP(A6748+1/48,Interface!$B$118:$D$483,3)</f>
        <v>3</v>
      </c>
      <c r="H6748" s="1">
        <f t="shared" si="592"/>
        <v>1</v>
      </c>
      <c r="I6748" s="1">
        <f t="shared" si="591"/>
        <v>17</v>
      </c>
    </row>
    <row r="6749" spans="1:9" x14ac:dyDescent="0.35">
      <c r="A6749" s="321">
        <f t="shared" si="595"/>
        <v>42284.708333317052</v>
      </c>
      <c r="B6749" s="303"/>
      <c r="C6749" s="303">
        <v>6714</v>
      </c>
      <c r="D6749" s="304">
        <f>INDEX(Method_calculation!$J$161:$L$184,Output_interface!I6749,Output_interface!H6749)</f>
        <v>0</v>
      </c>
      <c r="E6749" s="304">
        <f>INDEX(Method_calculation!$J$194:$L$217,Output_interface!I6749,Output_interface!H6749)</f>
        <v>0</v>
      </c>
      <c r="G6749" s="1">
        <f>VLOOKUP(A6749+1/48,Interface!$B$118:$D$483,3)</f>
        <v>3</v>
      </c>
      <c r="H6749" s="1">
        <f t="shared" si="592"/>
        <v>1</v>
      </c>
      <c r="I6749" s="1">
        <f t="shared" si="591"/>
        <v>18</v>
      </c>
    </row>
    <row r="6750" spans="1:9" x14ac:dyDescent="0.35">
      <c r="A6750" s="321">
        <f t="shared" si="595"/>
        <v>42284.749999983716</v>
      </c>
      <c r="B6750" s="303"/>
      <c r="C6750" s="303">
        <v>6715</v>
      </c>
      <c r="D6750" s="304">
        <f>INDEX(Method_calculation!$J$161:$L$184,Output_interface!I6750,Output_interface!H6750)</f>
        <v>0</v>
      </c>
      <c r="E6750" s="304">
        <f>INDEX(Method_calculation!$J$194:$L$217,Output_interface!I6750,Output_interface!H6750)</f>
        <v>0</v>
      </c>
      <c r="G6750" s="1">
        <f>VLOOKUP(A6750+1/48,Interface!$B$118:$D$483,3)</f>
        <v>3</v>
      </c>
      <c r="H6750" s="1">
        <f t="shared" si="592"/>
        <v>1</v>
      </c>
      <c r="I6750" s="1">
        <f t="shared" si="591"/>
        <v>19</v>
      </c>
    </row>
    <row r="6751" spans="1:9" x14ac:dyDescent="0.35">
      <c r="A6751" s="321">
        <f t="shared" si="595"/>
        <v>42284.791666650381</v>
      </c>
      <c r="B6751" s="303"/>
      <c r="C6751" s="303">
        <v>6716</v>
      </c>
      <c r="D6751" s="304">
        <f>INDEX(Method_calculation!$J$161:$L$184,Output_interface!I6751,Output_interface!H6751)</f>
        <v>0</v>
      </c>
      <c r="E6751" s="304">
        <f>INDEX(Method_calculation!$J$194:$L$217,Output_interface!I6751,Output_interface!H6751)</f>
        <v>0</v>
      </c>
      <c r="G6751" s="1">
        <f>VLOOKUP(A6751+1/48,Interface!$B$118:$D$483,3)</f>
        <v>3</v>
      </c>
      <c r="H6751" s="1">
        <f t="shared" si="592"/>
        <v>1</v>
      </c>
      <c r="I6751" s="1">
        <f t="shared" si="591"/>
        <v>20</v>
      </c>
    </row>
    <row r="6752" spans="1:9" x14ac:dyDescent="0.35">
      <c r="A6752" s="321">
        <f t="shared" si="595"/>
        <v>42284.833333317045</v>
      </c>
      <c r="B6752" s="303"/>
      <c r="C6752" s="303">
        <v>6717</v>
      </c>
      <c r="D6752" s="304">
        <f>INDEX(Method_calculation!$J$161:$L$184,Output_interface!I6752,Output_interface!H6752)</f>
        <v>0</v>
      </c>
      <c r="E6752" s="304">
        <f>INDEX(Method_calculation!$J$194:$L$217,Output_interface!I6752,Output_interface!H6752)</f>
        <v>0</v>
      </c>
      <c r="G6752" s="1">
        <f>VLOOKUP(A6752+1/48,Interface!$B$118:$D$483,3)</f>
        <v>3</v>
      </c>
      <c r="H6752" s="1">
        <f t="shared" si="592"/>
        <v>1</v>
      </c>
      <c r="I6752" s="1">
        <f t="shared" si="591"/>
        <v>21</v>
      </c>
    </row>
    <row r="6753" spans="1:9" x14ac:dyDescent="0.35">
      <c r="A6753" s="321">
        <f t="shared" si="595"/>
        <v>42284.874999983709</v>
      </c>
      <c r="B6753" s="303"/>
      <c r="C6753" s="303">
        <v>6718</v>
      </c>
      <c r="D6753" s="304">
        <f>INDEX(Method_calculation!$J$161:$L$184,Output_interface!I6753,Output_interface!H6753)</f>
        <v>0</v>
      </c>
      <c r="E6753" s="304">
        <f>INDEX(Method_calculation!$J$194:$L$217,Output_interface!I6753,Output_interface!H6753)</f>
        <v>0</v>
      </c>
      <c r="G6753" s="1">
        <f>VLOOKUP(A6753+1/48,Interface!$B$118:$D$483,3)</f>
        <v>3</v>
      </c>
      <c r="H6753" s="1">
        <f t="shared" si="592"/>
        <v>1</v>
      </c>
      <c r="I6753" s="1">
        <f t="shared" si="591"/>
        <v>22</v>
      </c>
    </row>
    <row r="6754" spans="1:9" x14ac:dyDescent="0.35">
      <c r="A6754" s="321">
        <f t="shared" si="595"/>
        <v>42284.916666650373</v>
      </c>
      <c r="B6754" s="303"/>
      <c r="C6754" s="303">
        <v>6719</v>
      </c>
      <c r="D6754" s="304">
        <f>INDEX(Method_calculation!$J$161:$L$184,Output_interface!I6754,Output_interface!H6754)</f>
        <v>0</v>
      </c>
      <c r="E6754" s="304">
        <f>INDEX(Method_calculation!$J$194:$L$217,Output_interface!I6754,Output_interface!H6754)</f>
        <v>0</v>
      </c>
      <c r="G6754" s="1">
        <f>VLOOKUP(A6754+1/48,Interface!$B$118:$D$483,3)</f>
        <v>3</v>
      </c>
      <c r="H6754" s="1">
        <f t="shared" si="592"/>
        <v>1</v>
      </c>
      <c r="I6754" s="1">
        <f t="shared" si="591"/>
        <v>23</v>
      </c>
    </row>
    <row r="6755" spans="1:9" x14ac:dyDescent="0.35">
      <c r="A6755" s="322">
        <f t="shared" si="595"/>
        <v>42284.958333317038</v>
      </c>
      <c r="B6755" s="306"/>
      <c r="C6755" s="306">
        <v>6720</v>
      </c>
      <c r="D6755" s="307">
        <f>INDEX(Method_calculation!$J$161:$L$184,Output_interface!I6755,Output_interface!H6755)</f>
        <v>0</v>
      </c>
      <c r="E6755" s="307">
        <f>INDEX(Method_calculation!$J$194:$L$217,Output_interface!I6755,Output_interface!H6755)</f>
        <v>0</v>
      </c>
      <c r="G6755" s="1">
        <f>VLOOKUP(A6755+1/48,Interface!$B$118:$D$483,3)</f>
        <v>3</v>
      </c>
      <c r="H6755" s="1">
        <f t="shared" si="592"/>
        <v>1</v>
      </c>
      <c r="I6755" s="1">
        <f t="shared" si="591"/>
        <v>24</v>
      </c>
    </row>
    <row r="6756" spans="1:9" x14ac:dyDescent="0.35">
      <c r="A6756" s="299">
        <f t="shared" si="595"/>
        <v>42284.999999983702</v>
      </c>
      <c r="B6756" s="300" t="str">
        <f t="shared" ref="B6756" si="596">INDEX($H$27:$H$29,H6756)</f>
        <v>Workday</v>
      </c>
      <c r="C6756" s="300">
        <v>6721</v>
      </c>
      <c r="D6756" s="301">
        <f>INDEX(Method_calculation!$J$161:$L$184,Output_interface!I6756,Output_interface!H6756)</f>
        <v>0</v>
      </c>
      <c r="E6756" s="301">
        <f>INDEX(Method_calculation!$J$194:$L$217,Output_interface!I6756,Output_interface!H6756)</f>
        <v>0</v>
      </c>
      <c r="G6756" s="1">
        <f>VLOOKUP(A6756+1/48,Interface!$B$118:$D$483,3)</f>
        <v>4</v>
      </c>
      <c r="H6756" s="1">
        <f t="shared" si="592"/>
        <v>1</v>
      </c>
      <c r="I6756" s="1">
        <f t="shared" ref="I6756:I6819" si="597">MOD(C6756-1,24)+1</f>
        <v>1</v>
      </c>
    </row>
    <row r="6757" spans="1:9" x14ac:dyDescent="0.35">
      <c r="A6757" s="321">
        <f t="shared" si="595"/>
        <v>42285.041666650366</v>
      </c>
      <c r="B6757" s="303"/>
      <c r="C6757" s="303">
        <v>6722</v>
      </c>
      <c r="D6757" s="304">
        <f>INDEX(Method_calculation!$J$161:$L$184,Output_interface!I6757,Output_interface!H6757)</f>
        <v>0</v>
      </c>
      <c r="E6757" s="304">
        <f>INDEX(Method_calculation!$J$194:$L$217,Output_interface!I6757,Output_interface!H6757)</f>
        <v>0</v>
      </c>
      <c r="G6757" s="1">
        <f>VLOOKUP(A6757+1/48,Interface!$B$118:$D$483,3)</f>
        <v>4</v>
      </c>
      <c r="H6757" s="1">
        <f t="shared" ref="H6757:H6820" si="598">IF(G6757=7,3,IF(G6757=6,2,1))</f>
        <v>1</v>
      </c>
      <c r="I6757" s="1">
        <f t="shared" si="597"/>
        <v>2</v>
      </c>
    </row>
    <row r="6758" spans="1:9" x14ac:dyDescent="0.35">
      <c r="A6758" s="321">
        <f t="shared" si="595"/>
        <v>42285.08333331703</v>
      </c>
      <c r="B6758" s="303"/>
      <c r="C6758" s="303">
        <v>6723</v>
      </c>
      <c r="D6758" s="304">
        <f>INDEX(Method_calculation!$J$161:$L$184,Output_interface!I6758,Output_interface!H6758)</f>
        <v>0</v>
      </c>
      <c r="E6758" s="304">
        <f>INDEX(Method_calculation!$J$194:$L$217,Output_interface!I6758,Output_interface!H6758)</f>
        <v>0</v>
      </c>
      <c r="G6758" s="1">
        <f>VLOOKUP(A6758+1/48,Interface!$B$118:$D$483,3)</f>
        <v>4</v>
      </c>
      <c r="H6758" s="1">
        <f t="shared" si="598"/>
        <v>1</v>
      </c>
      <c r="I6758" s="1">
        <f t="shared" si="597"/>
        <v>3</v>
      </c>
    </row>
    <row r="6759" spans="1:9" x14ac:dyDescent="0.35">
      <c r="A6759" s="321">
        <f t="shared" si="595"/>
        <v>42285.124999983695</v>
      </c>
      <c r="B6759" s="303"/>
      <c r="C6759" s="303">
        <v>6724</v>
      </c>
      <c r="D6759" s="304">
        <f>INDEX(Method_calculation!$J$161:$L$184,Output_interface!I6759,Output_interface!H6759)</f>
        <v>0</v>
      </c>
      <c r="E6759" s="304">
        <f>INDEX(Method_calculation!$J$194:$L$217,Output_interface!I6759,Output_interface!H6759)</f>
        <v>0</v>
      </c>
      <c r="G6759" s="1">
        <f>VLOOKUP(A6759+1/48,Interface!$B$118:$D$483,3)</f>
        <v>4</v>
      </c>
      <c r="H6759" s="1">
        <f t="shared" si="598"/>
        <v>1</v>
      </c>
      <c r="I6759" s="1">
        <f t="shared" si="597"/>
        <v>4</v>
      </c>
    </row>
    <row r="6760" spans="1:9" x14ac:dyDescent="0.35">
      <c r="A6760" s="321">
        <f t="shared" si="595"/>
        <v>42285.166666650359</v>
      </c>
      <c r="B6760" s="303"/>
      <c r="C6760" s="303">
        <v>6725</v>
      </c>
      <c r="D6760" s="304">
        <f>INDEX(Method_calculation!$J$161:$L$184,Output_interface!I6760,Output_interface!H6760)</f>
        <v>0</v>
      </c>
      <c r="E6760" s="304">
        <f>INDEX(Method_calculation!$J$194:$L$217,Output_interface!I6760,Output_interface!H6760)</f>
        <v>0</v>
      </c>
      <c r="G6760" s="1">
        <f>VLOOKUP(A6760+1/48,Interface!$B$118:$D$483,3)</f>
        <v>4</v>
      </c>
      <c r="H6760" s="1">
        <f t="shared" si="598"/>
        <v>1</v>
      </c>
      <c r="I6760" s="1">
        <f t="shared" si="597"/>
        <v>5</v>
      </c>
    </row>
    <row r="6761" spans="1:9" x14ac:dyDescent="0.35">
      <c r="A6761" s="321">
        <f t="shared" si="595"/>
        <v>42285.208333317023</v>
      </c>
      <c r="B6761" s="303"/>
      <c r="C6761" s="303">
        <v>6726</v>
      </c>
      <c r="D6761" s="304">
        <f>INDEX(Method_calculation!$J$161:$L$184,Output_interface!I6761,Output_interface!H6761)</f>
        <v>0</v>
      </c>
      <c r="E6761" s="304">
        <f>INDEX(Method_calculation!$J$194:$L$217,Output_interface!I6761,Output_interface!H6761)</f>
        <v>0</v>
      </c>
      <c r="G6761" s="1">
        <f>VLOOKUP(A6761+1/48,Interface!$B$118:$D$483,3)</f>
        <v>4</v>
      </c>
      <c r="H6761" s="1">
        <f t="shared" si="598"/>
        <v>1</v>
      </c>
      <c r="I6761" s="1">
        <f t="shared" si="597"/>
        <v>6</v>
      </c>
    </row>
    <row r="6762" spans="1:9" x14ac:dyDescent="0.35">
      <c r="A6762" s="321">
        <f t="shared" si="595"/>
        <v>42285.249999983687</v>
      </c>
      <c r="B6762" s="303"/>
      <c r="C6762" s="303">
        <v>6727</v>
      </c>
      <c r="D6762" s="304">
        <f>INDEX(Method_calculation!$J$161:$L$184,Output_interface!I6762,Output_interface!H6762)</f>
        <v>0</v>
      </c>
      <c r="E6762" s="304">
        <f>INDEX(Method_calculation!$J$194:$L$217,Output_interface!I6762,Output_interface!H6762)</f>
        <v>0</v>
      </c>
      <c r="G6762" s="1">
        <f>VLOOKUP(A6762+1/48,Interface!$B$118:$D$483,3)</f>
        <v>4</v>
      </c>
      <c r="H6762" s="1">
        <f t="shared" si="598"/>
        <v>1</v>
      </c>
      <c r="I6762" s="1">
        <f t="shared" si="597"/>
        <v>7</v>
      </c>
    </row>
    <row r="6763" spans="1:9" x14ac:dyDescent="0.35">
      <c r="A6763" s="321">
        <f t="shared" si="595"/>
        <v>42285.291666650352</v>
      </c>
      <c r="B6763" s="303"/>
      <c r="C6763" s="303">
        <v>6728</v>
      </c>
      <c r="D6763" s="304">
        <f>INDEX(Method_calculation!$J$161:$L$184,Output_interface!I6763,Output_interface!H6763)</f>
        <v>0</v>
      </c>
      <c r="E6763" s="304">
        <f>INDEX(Method_calculation!$J$194:$L$217,Output_interface!I6763,Output_interface!H6763)</f>
        <v>0</v>
      </c>
      <c r="G6763" s="1">
        <f>VLOOKUP(A6763+1/48,Interface!$B$118:$D$483,3)</f>
        <v>4</v>
      </c>
      <c r="H6763" s="1">
        <f t="shared" si="598"/>
        <v>1</v>
      </c>
      <c r="I6763" s="1">
        <f t="shared" si="597"/>
        <v>8</v>
      </c>
    </row>
    <row r="6764" spans="1:9" x14ac:dyDescent="0.35">
      <c r="A6764" s="321">
        <f t="shared" si="595"/>
        <v>42285.333333317016</v>
      </c>
      <c r="B6764" s="303"/>
      <c r="C6764" s="303">
        <v>6729</v>
      </c>
      <c r="D6764" s="304">
        <f>INDEX(Method_calculation!$J$161:$L$184,Output_interface!I6764,Output_interface!H6764)</f>
        <v>0</v>
      </c>
      <c r="E6764" s="304">
        <f>INDEX(Method_calculation!$J$194:$L$217,Output_interface!I6764,Output_interface!H6764)</f>
        <v>0</v>
      </c>
      <c r="G6764" s="1">
        <f>VLOOKUP(A6764+1/48,Interface!$B$118:$D$483,3)</f>
        <v>4</v>
      </c>
      <c r="H6764" s="1">
        <f t="shared" si="598"/>
        <v>1</v>
      </c>
      <c r="I6764" s="1">
        <f t="shared" si="597"/>
        <v>9</v>
      </c>
    </row>
    <row r="6765" spans="1:9" x14ac:dyDescent="0.35">
      <c r="A6765" s="321">
        <f t="shared" si="595"/>
        <v>42285.37499998368</v>
      </c>
      <c r="B6765" s="303"/>
      <c r="C6765" s="303">
        <v>6730</v>
      </c>
      <c r="D6765" s="304">
        <f>INDEX(Method_calculation!$J$161:$L$184,Output_interface!I6765,Output_interface!H6765)</f>
        <v>0</v>
      </c>
      <c r="E6765" s="304">
        <f>INDEX(Method_calculation!$J$194:$L$217,Output_interface!I6765,Output_interface!H6765)</f>
        <v>0</v>
      </c>
      <c r="G6765" s="1">
        <f>VLOOKUP(A6765+1/48,Interface!$B$118:$D$483,3)</f>
        <v>4</v>
      </c>
      <c r="H6765" s="1">
        <f t="shared" si="598"/>
        <v>1</v>
      </c>
      <c r="I6765" s="1">
        <f t="shared" si="597"/>
        <v>10</v>
      </c>
    </row>
    <row r="6766" spans="1:9" x14ac:dyDescent="0.35">
      <c r="A6766" s="321">
        <f t="shared" si="595"/>
        <v>42285.416666650344</v>
      </c>
      <c r="B6766" s="303"/>
      <c r="C6766" s="303">
        <v>6731</v>
      </c>
      <c r="D6766" s="304">
        <f>INDEX(Method_calculation!$J$161:$L$184,Output_interface!I6766,Output_interface!H6766)</f>
        <v>0</v>
      </c>
      <c r="E6766" s="304">
        <f>INDEX(Method_calculation!$J$194:$L$217,Output_interface!I6766,Output_interface!H6766)</f>
        <v>0</v>
      </c>
      <c r="G6766" s="1">
        <f>VLOOKUP(A6766+1/48,Interface!$B$118:$D$483,3)</f>
        <v>4</v>
      </c>
      <c r="H6766" s="1">
        <f t="shared" si="598"/>
        <v>1</v>
      </c>
      <c r="I6766" s="1">
        <f t="shared" si="597"/>
        <v>11</v>
      </c>
    </row>
    <row r="6767" spans="1:9" x14ac:dyDescent="0.35">
      <c r="A6767" s="321">
        <f t="shared" si="595"/>
        <v>42285.458333317009</v>
      </c>
      <c r="B6767" s="303"/>
      <c r="C6767" s="303">
        <v>6732</v>
      </c>
      <c r="D6767" s="304">
        <f>INDEX(Method_calculation!$J$161:$L$184,Output_interface!I6767,Output_interface!H6767)</f>
        <v>0</v>
      </c>
      <c r="E6767" s="304">
        <f>INDEX(Method_calculation!$J$194:$L$217,Output_interface!I6767,Output_interface!H6767)</f>
        <v>0</v>
      </c>
      <c r="G6767" s="1">
        <f>VLOOKUP(A6767+1/48,Interface!$B$118:$D$483,3)</f>
        <v>4</v>
      </c>
      <c r="H6767" s="1">
        <f t="shared" si="598"/>
        <v>1</v>
      </c>
      <c r="I6767" s="1">
        <f t="shared" si="597"/>
        <v>12</v>
      </c>
    </row>
    <row r="6768" spans="1:9" x14ac:dyDescent="0.35">
      <c r="A6768" s="321">
        <f t="shared" si="595"/>
        <v>42285.499999983673</v>
      </c>
      <c r="B6768" s="303"/>
      <c r="C6768" s="303">
        <v>6733</v>
      </c>
      <c r="D6768" s="304">
        <f>INDEX(Method_calculation!$J$161:$L$184,Output_interface!I6768,Output_interface!H6768)</f>
        <v>0</v>
      </c>
      <c r="E6768" s="304">
        <f>INDEX(Method_calculation!$J$194:$L$217,Output_interface!I6768,Output_interface!H6768)</f>
        <v>0</v>
      </c>
      <c r="G6768" s="1">
        <f>VLOOKUP(A6768+1/48,Interface!$B$118:$D$483,3)</f>
        <v>4</v>
      </c>
      <c r="H6768" s="1">
        <f t="shared" si="598"/>
        <v>1</v>
      </c>
      <c r="I6768" s="1">
        <f t="shared" si="597"/>
        <v>13</v>
      </c>
    </row>
    <row r="6769" spans="1:9" x14ac:dyDescent="0.35">
      <c r="A6769" s="321">
        <f t="shared" si="595"/>
        <v>42285.541666650337</v>
      </c>
      <c r="B6769" s="303"/>
      <c r="C6769" s="303">
        <v>6734</v>
      </c>
      <c r="D6769" s="304">
        <f>INDEX(Method_calculation!$J$161:$L$184,Output_interface!I6769,Output_interface!H6769)</f>
        <v>0</v>
      </c>
      <c r="E6769" s="304">
        <f>INDEX(Method_calculation!$J$194:$L$217,Output_interface!I6769,Output_interface!H6769)</f>
        <v>0</v>
      </c>
      <c r="G6769" s="1">
        <f>VLOOKUP(A6769+1/48,Interface!$B$118:$D$483,3)</f>
        <v>4</v>
      </c>
      <c r="H6769" s="1">
        <f t="shared" si="598"/>
        <v>1</v>
      </c>
      <c r="I6769" s="1">
        <f t="shared" si="597"/>
        <v>14</v>
      </c>
    </row>
    <row r="6770" spans="1:9" x14ac:dyDescent="0.35">
      <c r="A6770" s="321">
        <f t="shared" si="595"/>
        <v>42285.583333317001</v>
      </c>
      <c r="B6770" s="303"/>
      <c r="C6770" s="303">
        <v>6735</v>
      </c>
      <c r="D6770" s="304">
        <f>INDEX(Method_calculation!$J$161:$L$184,Output_interface!I6770,Output_interface!H6770)</f>
        <v>0</v>
      </c>
      <c r="E6770" s="304">
        <f>INDEX(Method_calculation!$J$194:$L$217,Output_interface!I6770,Output_interface!H6770)</f>
        <v>0</v>
      </c>
      <c r="G6770" s="1">
        <f>VLOOKUP(A6770+1/48,Interface!$B$118:$D$483,3)</f>
        <v>4</v>
      </c>
      <c r="H6770" s="1">
        <f t="shared" si="598"/>
        <v>1</v>
      </c>
      <c r="I6770" s="1">
        <f t="shared" si="597"/>
        <v>15</v>
      </c>
    </row>
    <row r="6771" spans="1:9" x14ac:dyDescent="0.35">
      <c r="A6771" s="321">
        <f t="shared" si="595"/>
        <v>42285.624999983665</v>
      </c>
      <c r="B6771" s="303"/>
      <c r="C6771" s="303">
        <v>6736</v>
      </c>
      <c r="D6771" s="304">
        <f>INDEX(Method_calculation!$J$161:$L$184,Output_interface!I6771,Output_interface!H6771)</f>
        <v>0</v>
      </c>
      <c r="E6771" s="304">
        <f>INDEX(Method_calculation!$J$194:$L$217,Output_interface!I6771,Output_interface!H6771)</f>
        <v>0</v>
      </c>
      <c r="G6771" s="1">
        <f>VLOOKUP(A6771+1/48,Interface!$B$118:$D$483,3)</f>
        <v>4</v>
      </c>
      <c r="H6771" s="1">
        <f t="shared" si="598"/>
        <v>1</v>
      </c>
      <c r="I6771" s="1">
        <f t="shared" si="597"/>
        <v>16</v>
      </c>
    </row>
    <row r="6772" spans="1:9" x14ac:dyDescent="0.35">
      <c r="A6772" s="321">
        <f t="shared" si="595"/>
        <v>42285.66666665033</v>
      </c>
      <c r="B6772" s="303"/>
      <c r="C6772" s="303">
        <v>6737</v>
      </c>
      <c r="D6772" s="304">
        <f>INDEX(Method_calculation!$J$161:$L$184,Output_interface!I6772,Output_interface!H6772)</f>
        <v>0</v>
      </c>
      <c r="E6772" s="304">
        <f>INDEX(Method_calculation!$J$194:$L$217,Output_interface!I6772,Output_interface!H6772)</f>
        <v>0</v>
      </c>
      <c r="G6772" s="1">
        <f>VLOOKUP(A6772+1/48,Interface!$B$118:$D$483,3)</f>
        <v>4</v>
      </c>
      <c r="H6772" s="1">
        <f t="shared" si="598"/>
        <v>1</v>
      </c>
      <c r="I6772" s="1">
        <f t="shared" si="597"/>
        <v>17</v>
      </c>
    </row>
    <row r="6773" spans="1:9" x14ac:dyDescent="0.35">
      <c r="A6773" s="321">
        <f t="shared" si="595"/>
        <v>42285.708333316994</v>
      </c>
      <c r="B6773" s="303"/>
      <c r="C6773" s="303">
        <v>6738</v>
      </c>
      <c r="D6773" s="304">
        <f>INDEX(Method_calculation!$J$161:$L$184,Output_interface!I6773,Output_interface!H6773)</f>
        <v>0</v>
      </c>
      <c r="E6773" s="304">
        <f>INDEX(Method_calculation!$J$194:$L$217,Output_interface!I6773,Output_interface!H6773)</f>
        <v>0</v>
      </c>
      <c r="G6773" s="1">
        <f>VLOOKUP(A6773+1/48,Interface!$B$118:$D$483,3)</f>
        <v>4</v>
      </c>
      <c r="H6773" s="1">
        <f t="shared" si="598"/>
        <v>1</v>
      </c>
      <c r="I6773" s="1">
        <f t="shared" si="597"/>
        <v>18</v>
      </c>
    </row>
    <row r="6774" spans="1:9" x14ac:dyDescent="0.35">
      <c r="A6774" s="321">
        <f t="shared" si="595"/>
        <v>42285.749999983658</v>
      </c>
      <c r="B6774" s="303"/>
      <c r="C6774" s="303">
        <v>6739</v>
      </c>
      <c r="D6774" s="304">
        <f>INDEX(Method_calculation!$J$161:$L$184,Output_interface!I6774,Output_interface!H6774)</f>
        <v>0</v>
      </c>
      <c r="E6774" s="304">
        <f>INDEX(Method_calculation!$J$194:$L$217,Output_interface!I6774,Output_interface!H6774)</f>
        <v>0</v>
      </c>
      <c r="G6774" s="1">
        <f>VLOOKUP(A6774+1/48,Interface!$B$118:$D$483,3)</f>
        <v>4</v>
      </c>
      <c r="H6774" s="1">
        <f t="shared" si="598"/>
        <v>1</v>
      </c>
      <c r="I6774" s="1">
        <f t="shared" si="597"/>
        <v>19</v>
      </c>
    </row>
    <row r="6775" spans="1:9" x14ac:dyDescent="0.35">
      <c r="A6775" s="321">
        <f t="shared" si="595"/>
        <v>42285.791666650322</v>
      </c>
      <c r="B6775" s="303"/>
      <c r="C6775" s="303">
        <v>6740</v>
      </c>
      <c r="D6775" s="304">
        <f>INDEX(Method_calculation!$J$161:$L$184,Output_interface!I6775,Output_interface!H6775)</f>
        <v>0</v>
      </c>
      <c r="E6775" s="304">
        <f>INDEX(Method_calculation!$J$194:$L$217,Output_interface!I6775,Output_interface!H6775)</f>
        <v>0</v>
      </c>
      <c r="G6775" s="1">
        <f>VLOOKUP(A6775+1/48,Interface!$B$118:$D$483,3)</f>
        <v>4</v>
      </c>
      <c r="H6775" s="1">
        <f t="shared" si="598"/>
        <v>1</v>
      </c>
      <c r="I6775" s="1">
        <f t="shared" si="597"/>
        <v>20</v>
      </c>
    </row>
    <row r="6776" spans="1:9" x14ac:dyDescent="0.35">
      <c r="A6776" s="321">
        <f t="shared" si="595"/>
        <v>42285.833333316987</v>
      </c>
      <c r="B6776" s="303"/>
      <c r="C6776" s="303">
        <v>6741</v>
      </c>
      <c r="D6776" s="304">
        <f>INDEX(Method_calculation!$J$161:$L$184,Output_interface!I6776,Output_interface!H6776)</f>
        <v>0</v>
      </c>
      <c r="E6776" s="304">
        <f>INDEX(Method_calculation!$J$194:$L$217,Output_interface!I6776,Output_interface!H6776)</f>
        <v>0</v>
      </c>
      <c r="G6776" s="1">
        <f>VLOOKUP(A6776+1/48,Interface!$B$118:$D$483,3)</f>
        <v>4</v>
      </c>
      <c r="H6776" s="1">
        <f t="shared" si="598"/>
        <v>1</v>
      </c>
      <c r="I6776" s="1">
        <f t="shared" si="597"/>
        <v>21</v>
      </c>
    </row>
    <row r="6777" spans="1:9" x14ac:dyDescent="0.35">
      <c r="A6777" s="321">
        <f t="shared" si="595"/>
        <v>42285.874999983651</v>
      </c>
      <c r="B6777" s="303"/>
      <c r="C6777" s="303">
        <v>6742</v>
      </c>
      <c r="D6777" s="304">
        <f>INDEX(Method_calculation!$J$161:$L$184,Output_interface!I6777,Output_interface!H6777)</f>
        <v>0</v>
      </c>
      <c r="E6777" s="304">
        <f>INDEX(Method_calculation!$J$194:$L$217,Output_interface!I6777,Output_interface!H6777)</f>
        <v>0</v>
      </c>
      <c r="G6777" s="1">
        <f>VLOOKUP(A6777+1/48,Interface!$B$118:$D$483,3)</f>
        <v>4</v>
      </c>
      <c r="H6777" s="1">
        <f t="shared" si="598"/>
        <v>1</v>
      </c>
      <c r="I6777" s="1">
        <f t="shared" si="597"/>
        <v>22</v>
      </c>
    </row>
    <row r="6778" spans="1:9" x14ac:dyDescent="0.35">
      <c r="A6778" s="321">
        <f t="shared" si="595"/>
        <v>42285.916666650315</v>
      </c>
      <c r="B6778" s="303"/>
      <c r="C6778" s="303">
        <v>6743</v>
      </c>
      <c r="D6778" s="304">
        <f>INDEX(Method_calculation!$J$161:$L$184,Output_interface!I6778,Output_interface!H6778)</f>
        <v>0</v>
      </c>
      <c r="E6778" s="304">
        <f>INDEX(Method_calculation!$J$194:$L$217,Output_interface!I6778,Output_interface!H6778)</f>
        <v>0</v>
      </c>
      <c r="G6778" s="1">
        <f>VLOOKUP(A6778+1/48,Interface!$B$118:$D$483,3)</f>
        <v>4</v>
      </c>
      <c r="H6778" s="1">
        <f t="shared" si="598"/>
        <v>1</v>
      </c>
      <c r="I6778" s="1">
        <f t="shared" si="597"/>
        <v>23</v>
      </c>
    </row>
    <row r="6779" spans="1:9" x14ac:dyDescent="0.35">
      <c r="A6779" s="322">
        <f t="shared" si="595"/>
        <v>42285.958333316979</v>
      </c>
      <c r="B6779" s="306"/>
      <c r="C6779" s="306">
        <v>6744</v>
      </c>
      <c r="D6779" s="307">
        <f>INDEX(Method_calculation!$J$161:$L$184,Output_interface!I6779,Output_interface!H6779)</f>
        <v>0</v>
      </c>
      <c r="E6779" s="307">
        <f>INDEX(Method_calculation!$J$194:$L$217,Output_interface!I6779,Output_interface!H6779)</f>
        <v>0</v>
      </c>
      <c r="G6779" s="1">
        <f>VLOOKUP(A6779+1/48,Interface!$B$118:$D$483,3)</f>
        <v>4</v>
      </c>
      <c r="H6779" s="1">
        <f t="shared" si="598"/>
        <v>1</v>
      </c>
      <c r="I6779" s="1">
        <f t="shared" si="597"/>
        <v>24</v>
      </c>
    </row>
    <row r="6780" spans="1:9" x14ac:dyDescent="0.35">
      <c r="A6780" s="299">
        <f t="shared" si="595"/>
        <v>42285.999999983644</v>
      </c>
      <c r="B6780" s="300" t="str">
        <f t="shared" ref="B6780" si="599">INDEX($H$27:$H$29,H6780)</f>
        <v>Workday</v>
      </c>
      <c r="C6780" s="300">
        <v>6745</v>
      </c>
      <c r="D6780" s="301">
        <f>INDEX(Method_calculation!$J$161:$L$184,Output_interface!I6780,Output_interface!H6780)</f>
        <v>0</v>
      </c>
      <c r="E6780" s="301">
        <f>INDEX(Method_calculation!$J$194:$L$217,Output_interface!I6780,Output_interface!H6780)</f>
        <v>0</v>
      </c>
      <c r="G6780" s="1">
        <f>VLOOKUP(A6780+1/48,Interface!$B$118:$D$483,3)</f>
        <v>5</v>
      </c>
      <c r="H6780" s="1">
        <f t="shared" si="598"/>
        <v>1</v>
      </c>
      <c r="I6780" s="1">
        <f t="shared" si="597"/>
        <v>1</v>
      </c>
    </row>
    <row r="6781" spans="1:9" x14ac:dyDescent="0.35">
      <c r="A6781" s="321">
        <f t="shared" si="595"/>
        <v>42286.041666650308</v>
      </c>
      <c r="B6781" s="303"/>
      <c r="C6781" s="303">
        <v>6746</v>
      </c>
      <c r="D6781" s="304">
        <f>INDEX(Method_calculation!$J$161:$L$184,Output_interface!I6781,Output_interface!H6781)</f>
        <v>0</v>
      </c>
      <c r="E6781" s="304">
        <f>INDEX(Method_calculation!$J$194:$L$217,Output_interface!I6781,Output_interface!H6781)</f>
        <v>0</v>
      </c>
      <c r="G6781" s="1">
        <f>VLOOKUP(A6781+1/48,Interface!$B$118:$D$483,3)</f>
        <v>5</v>
      </c>
      <c r="H6781" s="1">
        <f t="shared" si="598"/>
        <v>1</v>
      </c>
      <c r="I6781" s="1">
        <f t="shared" si="597"/>
        <v>2</v>
      </c>
    </row>
    <row r="6782" spans="1:9" x14ac:dyDescent="0.35">
      <c r="A6782" s="321">
        <f t="shared" si="595"/>
        <v>42286.083333316972</v>
      </c>
      <c r="B6782" s="303"/>
      <c r="C6782" s="303">
        <v>6747</v>
      </c>
      <c r="D6782" s="304">
        <f>INDEX(Method_calculation!$J$161:$L$184,Output_interface!I6782,Output_interface!H6782)</f>
        <v>0</v>
      </c>
      <c r="E6782" s="304">
        <f>INDEX(Method_calculation!$J$194:$L$217,Output_interface!I6782,Output_interface!H6782)</f>
        <v>0</v>
      </c>
      <c r="G6782" s="1">
        <f>VLOOKUP(A6782+1/48,Interface!$B$118:$D$483,3)</f>
        <v>5</v>
      </c>
      <c r="H6782" s="1">
        <f t="shared" si="598"/>
        <v>1</v>
      </c>
      <c r="I6782" s="1">
        <f t="shared" si="597"/>
        <v>3</v>
      </c>
    </row>
    <row r="6783" spans="1:9" x14ac:dyDescent="0.35">
      <c r="A6783" s="321">
        <f t="shared" si="595"/>
        <v>42286.124999983636</v>
      </c>
      <c r="B6783" s="303"/>
      <c r="C6783" s="303">
        <v>6748</v>
      </c>
      <c r="D6783" s="304">
        <f>INDEX(Method_calculation!$J$161:$L$184,Output_interface!I6783,Output_interface!H6783)</f>
        <v>0</v>
      </c>
      <c r="E6783" s="304">
        <f>INDEX(Method_calculation!$J$194:$L$217,Output_interface!I6783,Output_interface!H6783)</f>
        <v>0</v>
      </c>
      <c r="G6783" s="1">
        <f>VLOOKUP(A6783+1/48,Interface!$B$118:$D$483,3)</f>
        <v>5</v>
      </c>
      <c r="H6783" s="1">
        <f t="shared" si="598"/>
        <v>1</v>
      </c>
      <c r="I6783" s="1">
        <f t="shared" si="597"/>
        <v>4</v>
      </c>
    </row>
    <row r="6784" spans="1:9" x14ac:dyDescent="0.35">
      <c r="A6784" s="321">
        <f t="shared" si="595"/>
        <v>42286.166666650301</v>
      </c>
      <c r="B6784" s="303"/>
      <c r="C6784" s="303">
        <v>6749</v>
      </c>
      <c r="D6784" s="304">
        <f>INDEX(Method_calculation!$J$161:$L$184,Output_interface!I6784,Output_interface!H6784)</f>
        <v>0</v>
      </c>
      <c r="E6784" s="304">
        <f>INDEX(Method_calculation!$J$194:$L$217,Output_interface!I6784,Output_interface!H6784)</f>
        <v>0</v>
      </c>
      <c r="G6784" s="1">
        <f>VLOOKUP(A6784+1/48,Interface!$B$118:$D$483,3)</f>
        <v>5</v>
      </c>
      <c r="H6784" s="1">
        <f t="shared" si="598"/>
        <v>1</v>
      </c>
      <c r="I6784" s="1">
        <f t="shared" si="597"/>
        <v>5</v>
      </c>
    </row>
    <row r="6785" spans="1:9" x14ac:dyDescent="0.35">
      <c r="A6785" s="321">
        <f t="shared" si="595"/>
        <v>42286.208333316965</v>
      </c>
      <c r="B6785" s="303"/>
      <c r="C6785" s="303">
        <v>6750</v>
      </c>
      <c r="D6785" s="304">
        <f>INDEX(Method_calculation!$J$161:$L$184,Output_interface!I6785,Output_interface!H6785)</f>
        <v>0</v>
      </c>
      <c r="E6785" s="304">
        <f>INDEX(Method_calculation!$J$194:$L$217,Output_interface!I6785,Output_interface!H6785)</f>
        <v>0</v>
      </c>
      <c r="G6785" s="1">
        <f>VLOOKUP(A6785+1/48,Interface!$B$118:$D$483,3)</f>
        <v>5</v>
      </c>
      <c r="H6785" s="1">
        <f t="shared" si="598"/>
        <v>1</v>
      </c>
      <c r="I6785" s="1">
        <f t="shared" si="597"/>
        <v>6</v>
      </c>
    </row>
    <row r="6786" spans="1:9" x14ac:dyDescent="0.35">
      <c r="A6786" s="321">
        <f t="shared" si="595"/>
        <v>42286.249999983629</v>
      </c>
      <c r="B6786" s="303"/>
      <c r="C6786" s="303">
        <v>6751</v>
      </c>
      <c r="D6786" s="304">
        <f>INDEX(Method_calculation!$J$161:$L$184,Output_interface!I6786,Output_interface!H6786)</f>
        <v>0</v>
      </c>
      <c r="E6786" s="304">
        <f>INDEX(Method_calculation!$J$194:$L$217,Output_interface!I6786,Output_interface!H6786)</f>
        <v>0</v>
      </c>
      <c r="G6786" s="1">
        <f>VLOOKUP(A6786+1/48,Interface!$B$118:$D$483,3)</f>
        <v>5</v>
      </c>
      <c r="H6786" s="1">
        <f t="shared" si="598"/>
        <v>1</v>
      </c>
      <c r="I6786" s="1">
        <f t="shared" si="597"/>
        <v>7</v>
      </c>
    </row>
    <row r="6787" spans="1:9" x14ac:dyDescent="0.35">
      <c r="A6787" s="321">
        <f t="shared" si="595"/>
        <v>42286.291666650293</v>
      </c>
      <c r="B6787" s="303"/>
      <c r="C6787" s="303">
        <v>6752</v>
      </c>
      <c r="D6787" s="304">
        <f>INDEX(Method_calculation!$J$161:$L$184,Output_interface!I6787,Output_interface!H6787)</f>
        <v>0</v>
      </c>
      <c r="E6787" s="304">
        <f>INDEX(Method_calculation!$J$194:$L$217,Output_interface!I6787,Output_interface!H6787)</f>
        <v>0</v>
      </c>
      <c r="G6787" s="1">
        <f>VLOOKUP(A6787+1/48,Interface!$B$118:$D$483,3)</f>
        <v>5</v>
      </c>
      <c r="H6787" s="1">
        <f t="shared" si="598"/>
        <v>1</v>
      </c>
      <c r="I6787" s="1">
        <f t="shared" si="597"/>
        <v>8</v>
      </c>
    </row>
    <row r="6788" spans="1:9" x14ac:dyDescent="0.35">
      <c r="A6788" s="321">
        <f t="shared" si="595"/>
        <v>42286.333333316958</v>
      </c>
      <c r="B6788" s="303"/>
      <c r="C6788" s="303">
        <v>6753</v>
      </c>
      <c r="D6788" s="304">
        <f>INDEX(Method_calculation!$J$161:$L$184,Output_interface!I6788,Output_interface!H6788)</f>
        <v>0</v>
      </c>
      <c r="E6788" s="304">
        <f>INDEX(Method_calculation!$J$194:$L$217,Output_interface!I6788,Output_interface!H6788)</f>
        <v>0</v>
      </c>
      <c r="G6788" s="1">
        <f>VLOOKUP(A6788+1/48,Interface!$B$118:$D$483,3)</f>
        <v>5</v>
      </c>
      <c r="H6788" s="1">
        <f t="shared" si="598"/>
        <v>1</v>
      </c>
      <c r="I6788" s="1">
        <f t="shared" si="597"/>
        <v>9</v>
      </c>
    </row>
    <row r="6789" spans="1:9" x14ac:dyDescent="0.35">
      <c r="A6789" s="321">
        <f t="shared" si="595"/>
        <v>42286.374999983622</v>
      </c>
      <c r="B6789" s="303"/>
      <c r="C6789" s="303">
        <v>6754</v>
      </c>
      <c r="D6789" s="304">
        <f>INDEX(Method_calculation!$J$161:$L$184,Output_interface!I6789,Output_interface!H6789)</f>
        <v>0</v>
      </c>
      <c r="E6789" s="304">
        <f>INDEX(Method_calculation!$J$194:$L$217,Output_interface!I6789,Output_interface!H6789)</f>
        <v>0</v>
      </c>
      <c r="G6789" s="1">
        <f>VLOOKUP(A6789+1/48,Interface!$B$118:$D$483,3)</f>
        <v>5</v>
      </c>
      <c r="H6789" s="1">
        <f t="shared" si="598"/>
        <v>1</v>
      </c>
      <c r="I6789" s="1">
        <f t="shared" si="597"/>
        <v>10</v>
      </c>
    </row>
    <row r="6790" spans="1:9" x14ac:dyDescent="0.35">
      <c r="A6790" s="321">
        <f t="shared" si="595"/>
        <v>42286.416666650286</v>
      </c>
      <c r="B6790" s="303"/>
      <c r="C6790" s="303">
        <v>6755</v>
      </c>
      <c r="D6790" s="304">
        <f>INDEX(Method_calculation!$J$161:$L$184,Output_interface!I6790,Output_interface!H6790)</f>
        <v>0</v>
      </c>
      <c r="E6790" s="304">
        <f>INDEX(Method_calculation!$J$194:$L$217,Output_interface!I6790,Output_interface!H6790)</f>
        <v>0</v>
      </c>
      <c r="G6790" s="1">
        <f>VLOOKUP(A6790+1/48,Interface!$B$118:$D$483,3)</f>
        <v>5</v>
      </c>
      <c r="H6790" s="1">
        <f t="shared" si="598"/>
        <v>1</v>
      </c>
      <c r="I6790" s="1">
        <f t="shared" si="597"/>
        <v>11</v>
      </c>
    </row>
    <row r="6791" spans="1:9" x14ac:dyDescent="0.35">
      <c r="A6791" s="321">
        <f t="shared" si="595"/>
        <v>42286.45833331695</v>
      </c>
      <c r="B6791" s="303"/>
      <c r="C6791" s="303">
        <v>6756</v>
      </c>
      <c r="D6791" s="304">
        <f>INDEX(Method_calculation!$J$161:$L$184,Output_interface!I6791,Output_interface!H6791)</f>
        <v>0</v>
      </c>
      <c r="E6791" s="304">
        <f>INDEX(Method_calculation!$J$194:$L$217,Output_interface!I6791,Output_interface!H6791)</f>
        <v>0</v>
      </c>
      <c r="G6791" s="1">
        <f>VLOOKUP(A6791+1/48,Interface!$B$118:$D$483,3)</f>
        <v>5</v>
      </c>
      <c r="H6791" s="1">
        <f t="shared" si="598"/>
        <v>1</v>
      </c>
      <c r="I6791" s="1">
        <f t="shared" si="597"/>
        <v>12</v>
      </c>
    </row>
    <row r="6792" spans="1:9" x14ac:dyDescent="0.35">
      <c r="A6792" s="321">
        <f t="shared" si="595"/>
        <v>42286.499999983615</v>
      </c>
      <c r="B6792" s="303"/>
      <c r="C6792" s="303">
        <v>6757</v>
      </c>
      <c r="D6792" s="304">
        <f>INDEX(Method_calculation!$J$161:$L$184,Output_interface!I6792,Output_interface!H6792)</f>
        <v>0</v>
      </c>
      <c r="E6792" s="304">
        <f>INDEX(Method_calculation!$J$194:$L$217,Output_interface!I6792,Output_interface!H6792)</f>
        <v>0</v>
      </c>
      <c r="G6792" s="1">
        <f>VLOOKUP(A6792+1/48,Interface!$B$118:$D$483,3)</f>
        <v>5</v>
      </c>
      <c r="H6792" s="1">
        <f t="shared" si="598"/>
        <v>1</v>
      </c>
      <c r="I6792" s="1">
        <f t="shared" si="597"/>
        <v>13</v>
      </c>
    </row>
    <row r="6793" spans="1:9" x14ac:dyDescent="0.35">
      <c r="A6793" s="321">
        <f t="shared" si="595"/>
        <v>42286.541666650279</v>
      </c>
      <c r="B6793" s="303"/>
      <c r="C6793" s="303">
        <v>6758</v>
      </c>
      <c r="D6793" s="304">
        <f>INDEX(Method_calculation!$J$161:$L$184,Output_interface!I6793,Output_interface!H6793)</f>
        <v>0</v>
      </c>
      <c r="E6793" s="304">
        <f>INDEX(Method_calculation!$J$194:$L$217,Output_interface!I6793,Output_interface!H6793)</f>
        <v>0</v>
      </c>
      <c r="G6793" s="1">
        <f>VLOOKUP(A6793+1/48,Interface!$B$118:$D$483,3)</f>
        <v>5</v>
      </c>
      <c r="H6793" s="1">
        <f t="shared" si="598"/>
        <v>1</v>
      </c>
      <c r="I6793" s="1">
        <f t="shared" si="597"/>
        <v>14</v>
      </c>
    </row>
    <row r="6794" spans="1:9" x14ac:dyDescent="0.35">
      <c r="A6794" s="321">
        <f t="shared" si="595"/>
        <v>42286.583333316943</v>
      </c>
      <c r="B6794" s="303"/>
      <c r="C6794" s="303">
        <v>6759</v>
      </c>
      <c r="D6794" s="304">
        <f>INDEX(Method_calculation!$J$161:$L$184,Output_interface!I6794,Output_interface!H6794)</f>
        <v>0</v>
      </c>
      <c r="E6794" s="304">
        <f>INDEX(Method_calculation!$J$194:$L$217,Output_interface!I6794,Output_interface!H6794)</f>
        <v>0</v>
      </c>
      <c r="G6794" s="1">
        <f>VLOOKUP(A6794+1/48,Interface!$B$118:$D$483,3)</f>
        <v>5</v>
      </c>
      <c r="H6794" s="1">
        <f t="shared" si="598"/>
        <v>1</v>
      </c>
      <c r="I6794" s="1">
        <f t="shared" si="597"/>
        <v>15</v>
      </c>
    </row>
    <row r="6795" spans="1:9" x14ac:dyDescent="0.35">
      <c r="A6795" s="321">
        <f t="shared" si="595"/>
        <v>42286.624999983607</v>
      </c>
      <c r="B6795" s="303"/>
      <c r="C6795" s="303">
        <v>6760</v>
      </c>
      <c r="D6795" s="304">
        <f>INDEX(Method_calculation!$J$161:$L$184,Output_interface!I6795,Output_interface!H6795)</f>
        <v>0</v>
      </c>
      <c r="E6795" s="304">
        <f>INDEX(Method_calculation!$J$194:$L$217,Output_interface!I6795,Output_interface!H6795)</f>
        <v>0</v>
      </c>
      <c r="G6795" s="1">
        <f>VLOOKUP(A6795+1/48,Interface!$B$118:$D$483,3)</f>
        <v>5</v>
      </c>
      <c r="H6795" s="1">
        <f t="shared" si="598"/>
        <v>1</v>
      </c>
      <c r="I6795" s="1">
        <f t="shared" si="597"/>
        <v>16</v>
      </c>
    </row>
    <row r="6796" spans="1:9" x14ac:dyDescent="0.35">
      <c r="A6796" s="321">
        <f t="shared" si="595"/>
        <v>42286.666666650272</v>
      </c>
      <c r="B6796" s="303"/>
      <c r="C6796" s="303">
        <v>6761</v>
      </c>
      <c r="D6796" s="304">
        <f>INDEX(Method_calculation!$J$161:$L$184,Output_interface!I6796,Output_interface!H6796)</f>
        <v>0</v>
      </c>
      <c r="E6796" s="304">
        <f>INDEX(Method_calculation!$J$194:$L$217,Output_interface!I6796,Output_interface!H6796)</f>
        <v>0</v>
      </c>
      <c r="G6796" s="1">
        <f>VLOOKUP(A6796+1/48,Interface!$B$118:$D$483,3)</f>
        <v>5</v>
      </c>
      <c r="H6796" s="1">
        <f t="shared" si="598"/>
        <v>1</v>
      </c>
      <c r="I6796" s="1">
        <f t="shared" si="597"/>
        <v>17</v>
      </c>
    </row>
    <row r="6797" spans="1:9" x14ac:dyDescent="0.35">
      <c r="A6797" s="321">
        <f t="shared" si="595"/>
        <v>42286.708333316936</v>
      </c>
      <c r="B6797" s="303"/>
      <c r="C6797" s="303">
        <v>6762</v>
      </c>
      <c r="D6797" s="304">
        <f>INDEX(Method_calculation!$J$161:$L$184,Output_interface!I6797,Output_interface!H6797)</f>
        <v>0</v>
      </c>
      <c r="E6797" s="304">
        <f>INDEX(Method_calculation!$J$194:$L$217,Output_interface!I6797,Output_interface!H6797)</f>
        <v>0</v>
      </c>
      <c r="G6797" s="1">
        <f>VLOOKUP(A6797+1/48,Interface!$B$118:$D$483,3)</f>
        <v>5</v>
      </c>
      <c r="H6797" s="1">
        <f t="shared" si="598"/>
        <v>1</v>
      </c>
      <c r="I6797" s="1">
        <f t="shared" si="597"/>
        <v>18</v>
      </c>
    </row>
    <row r="6798" spans="1:9" x14ac:dyDescent="0.35">
      <c r="A6798" s="321">
        <f t="shared" si="595"/>
        <v>42286.7499999836</v>
      </c>
      <c r="B6798" s="303"/>
      <c r="C6798" s="303">
        <v>6763</v>
      </c>
      <c r="D6798" s="304">
        <f>INDEX(Method_calculation!$J$161:$L$184,Output_interface!I6798,Output_interface!H6798)</f>
        <v>0</v>
      </c>
      <c r="E6798" s="304">
        <f>INDEX(Method_calculation!$J$194:$L$217,Output_interface!I6798,Output_interface!H6798)</f>
        <v>0</v>
      </c>
      <c r="G6798" s="1">
        <f>VLOOKUP(A6798+1/48,Interface!$B$118:$D$483,3)</f>
        <v>5</v>
      </c>
      <c r="H6798" s="1">
        <f t="shared" si="598"/>
        <v>1</v>
      </c>
      <c r="I6798" s="1">
        <f t="shared" si="597"/>
        <v>19</v>
      </c>
    </row>
    <row r="6799" spans="1:9" x14ac:dyDescent="0.35">
      <c r="A6799" s="321">
        <f t="shared" si="595"/>
        <v>42286.791666650264</v>
      </c>
      <c r="B6799" s="303"/>
      <c r="C6799" s="303">
        <v>6764</v>
      </c>
      <c r="D6799" s="304">
        <f>INDEX(Method_calculation!$J$161:$L$184,Output_interface!I6799,Output_interface!H6799)</f>
        <v>0</v>
      </c>
      <c r="E6799" s="304">
        <f>INDEX(Method_calculation!$J$194:$L$217,Output_interface!I6799,Output_interface!H6799)</f>
        <v>0</v>
      </c>
      <c r="G6799" s="1">
        <f>VLOOKUP(A6799+1/48,Interface!$B$118:$D$483,3)</f>
        <v>5</v>
      </c>
      <c r="H6799" s="1">
        <f t="shared" si="598"/>
        <v>1</v>
      </c>
      <c r="I6799" s="1">
        <f t="shared" si="597"/>
        <v>20</v>
      </c>
    </row>
    <row r="6800" spans="1:9" x14ac:dyDescent="0.35">
      <c r="A6800" s="321">
        <f t="shared" ref="A6800:A6863" si="600">+A6799+1/24</f>
        <v>42286.833333316928</v>
      </c>
      <c r="B6800" s="303"/>
      <c r="C6800" s="303">
        <v>6765</v>
      </c>
      <c r="D6800" s="304">
        <f>INDEX(Method_calculation!$J$161:$L$184,Output_interface!I6800,Output_interface!H6800)</f>
        <v>0</v>
      </c>
      <c r="E6800" s="304">
        <f>INDEX(Method_calculation!$J$194:$L$217,Output_interface!I6800,Output_interface!H6800)</f>
        <v>0</v>
      </c>
      <c r="G6800" s="1">
        <f>VLOOKUP(A6800+1/48,Interface!$B$118:$D$483,3)</f>
        <v>5</v>
      </c>
      <c r="H6800" s="1">
        <f t="shared" si="598"/>
        <v>1</v>
      </c>
      <c r="I6800" s="1">
        <f t="shared" si="597"/>
        <v>21</v>
      </c>
    </row>
    <row r="6801" spans="1:9" x14ac:dyDescent="0.35">
      <c r="A6801" s="321">
        <f t="shared" si="600"/>
        <v>42286.874999983593</v>
      </c>
      <c r="B6801" s="303"/>
      <c r="C6801" s="303">
        <v>6766</v>
      </c>
      <c r="D6801" s="304">
        <f>INDEX(Method_calculation!$J$161:$L$184,Output_interface!I6801,Output_interface!H6801)</f>
        <v>0</v>
      </c>
      <c r="E6801" s="304">
        <f>INDEX(Method_calculation!$J$194:$L$217,Output_interface!I6801,Output_interface!H6801)</f>
        <v>0</v>
      </c>
      <c r="G6801" s="1">
        <f>VLOOKUP(A6801+1/48,Interface!$B$118:$D$483,3)</f>
        <v>5</v>
      </c>
      <c r="H6801" s="1">
        <f t="shared" si="598"/>
        <v>1</v>
      </c>
      <c r="I6801" s="1">
        <f t="shared" si="597"/>
        <v>22</v>
      </c>
    </row>
    <row r="6802" spans="1:9" x14ac:dyDescent="0.35">
      <c r="A6802" s="321">
        <f t="shared" si="600"/>
        <v>42286.916666650257</v>
      </c>
      <c r="B6802" s="303"/>
      <c r="C6802" s="303">
        <v>6767</v>
      </c>
      <c r="D6802" s="304">
        <f>INDEX(Method_calculation!$J$161:$L$184,Output_interface!I6802,Output_interface!H6802)</f>
        <v>0</v>
      </c>
      <c r="E6802" s="304">
        <f>INDEX(Method_calculation!$J$194:$L$217,Output_interface!I6802,Output_interface!H6802)</f>
        <v>0</v>
      </c>
      <c r="G6802" s="1">
        <f>VLOOKUP(A6802+1/48,Interface!$B$118:$D$483,3)</f>
        <v>5</v>
      </c>
      <c r="H6802" s="1">
        <f t="shared" si="598"/>
        <v>1</v>
      </c>
      <c r="I6802" s="1">
        <f t="shared" si="597"/>
        <v>23</v>
      </c>
    </row>
    <row r="6803" spans="1:9" x14ac:dyDescent="0.35">
      <c r="A6803" s="322">
        <f t="shared" si="600"/>
        <v>42286.958333316921</v>
      </c>
      <c r="B6803" s="306"/>
      <c r="C6803" s="306">
        <v>6768</v>
      </c>
      <c r="D6803" s="307">
        <f>INDEX(Method_calculation!$J$161:$L$184,Output_interface!I6803,Output_interface!H6803)</f>
        <v>0</v>
      </c>
      <c r="E6803" s="307">
        <f>INDEX(Method_calculation!$J$194:$L$217,Output_interface!I6803,Output_interface!H6803)</f>
        <v>0</v>
      </c>
      <c r="G6803" s="1">
        <f>VLOOKUP(A6803+1/48,Interface!$B$118:$D$483,3)</f>
        <v>5</v>
      </c>
      <c r="H6803" s="1">
        <f t="shared" si="598"/>
        <v>1</v>
      </c>
      <c r="I6803" s="1">
        <f t="shared" si="597"/>
        <v>24</v>
      </c>
    </row>
    <row r="6804" spans="1:9" x14ac:dyDescent="0.35">
      <c r="A6804" s="299">
        <f t="shared" si="600"/>
        <v>42286.999999983585</v>
      </c>
      <c r="B6804" s="300" t="str">
        <f t="shared" ref="B6804" si="601">INDEX($H$27:$H$29,H6804)</f>
        <v>Saturday</v>
      </c>
      <c r="C6804" s="300">
        <v>6769</v>
      </c>
      <c r="D6804" s="301">
        <f>INDEX(Method_calculation!$J$161:$L$184,Output_interface!I6804,Output_interface!H6804)</f>
        <v>0</v>
      </c>
      <c r="E6804" s="301">
        <f>INDEX(Method_calculation!$J$194:$L$217,Output_interface!I6804,Output_interface!H6804)</f>
        <v>0</v>
      </c>
      <c r="G6804" s="1">
        <f>VLOOKUP(A6804+1/48,Interface!$B$118:$D$483,3)</f>
        <v>6</v>
      </c>
      <c r="H6804" s="1">
        <f t="shared" si="598"/>
        <v>2</v>
      </c>
      <c r="I6804" s="1">
        <f t="shared" si="597"/>
        <v>1</v>
      </c>
    </row>
    <row r="6805" spans="1:9" x14ac:dyDescent="0.35">
      <c r="A6805" s="321">
        <f t="shared" si="600"/>
        <v>42287.04166665025</v>
      </c>
      <c r="B6805" s="303"/>
      <c r="C6805" s="303">
        <v>6770</v>
      </c>
      <c r="D6805" s="304">
        <f>INDEX(Method_calculation!$J$161:$L$184,Output_interface!I6805,Output_interface!H6805)</f>
        <v>0</v>
      </c>
      <c r="E6805" s="304">
        <f>INDEX(Method_calculation!$J$194:$L$217,Output_interface!I6805,Output_interface!H6805)</f>
        <v>0</v>
      </c>
      <c r="G6805" s="1">
        <f>VLOOKUP(A6805+1/48,Interface!$B$118:$D$483,3)</f>
        <v>6</v>
      </c>
      <c r="H6805" s="1">
        <f t="shared" si="598"/>
        <v>2</v>
      </c>
      <c r="I6805" s="1">
        <f t="shared" si="597"/>
        <v>2</v>
      </c>
    </row>
    <row r="6806" spans="1:9" x14ac:dyDescent="0.35">
      <c r="A6806" s="321">
        <f t="shared" si="600"/>
        <v>42287.083333316914</v>
      </c>
      <c r="B6806" s="303"/>
      <c r="C6806" s="303">
        <v>6771</v>
      </c>
      <c r="D6806" s="304">
        <f>INDEX(Method_calculation!$J$161:$L$184,Output_interface!I6806,Output_interface!H6806)</f>
        <v>0</v>
      </c>
      <c r="E6806" s="304">
        <f>INDEX(Method_calculation!$J$194:$L$217,Output_interface!I6806,Output_interface!H6806)</f>
        <v>0</v>
      </c>
      <c r="G6806" s="1">
        <f>VLOOKUP(A6806+1/48,Interface!$B$118:$D$483,3)</f>
        <v>6</v>
      </c>
      <c r="H6806" s="1">
        <f t="shared" si="598"/>
        <v>2</v>
      </c>
      <c r="I6806" s="1">
        <f t="shared" si="597"/>
        <v>3</v>
      </c>
    </row>
    <row r="6807" spans="1:9" x14ac:dyDescent="0.35">
      <c r="A6807" s="321">
        <f t="shared" si="600"/>
        <v>42287.124999983578</v>
      </c>
      <c r="B6807" s="303"/>
      <c r="C6807" s="303">
        <v>6772</v>
      </c>
      <c r="D6807" s="304">
        <f>INDEX(Method_calculation!$J$161:$L$184,Output_interface!I6807,Output_interface!H6807)</f>
        <v>0</v>
      </c>
      <c r="E6807" s="304">
        <f>INDEX(Method_calculation!$J$194:$L$217,Output_interface!I6807,Output_interface!H6807)</f>
        <v>0</v>
      </c>
      <c r="G6807" s="1">
        <f>VLOOKUP(A6807+1/48,Interface!$B$118:$D$483,3)</f>
        <v>6</v>
      </c>
      <c r="H6807" s="1">
        <f t="shared" si="598"/>
        <v>2</v>
      </c>
      <c r="I6807" s="1">
        <f t="shared" si="597"/>
        <v>4</v>
      </c>
    </row>
    <row r="6808" spans="1:9" x14ac:dyDescent="0.35">
      <c r="A6808" s="321">
        <f t="shared" si="600"/>
        <v>42287.166666650242</v>
      </c>
      <c r="B6808" s="303"/>
      <c r="C6808" s="303">
        <v>6773</v>
      </c>
      <c r="D6808" s="304">
        <f>INDEX(Method_calculation!$J$161:$L$184,Output_interface!I6808,Output_interface!H6808)</f>
        <v>0</v>
      </c>
      <c r="E6808" s="304">
        <f>INDEX(Method_calculation!$J$194:$L$217,Output_interface!I6808,Output_interface!H6808)</f>
        <v>0</v>
      </c>
      <c r="G6808" s="1">
        <f>VLOOKUP(A6808+1/48,Interface!$B$118:$D$483,3)</f>
        <v>6</v>
      </c>
      <c r="H6808" s="1">
        <f t="shared" si="598"/>
        <v>2</v>
      </c>
      <c r="I6808" s="1">
        <f t="shared" si="597"/>
        <v>5</v>
      </c>
    </row>
    <row r="6809" spans="1:9" x14ac:dyDescent="0.35">
      <c r="A6809" s="321">
        <f t="shared" si="600"/>
        <v>42287.208333316907</v>
      </c>
      <c r="B6809" s="303"/>
      <c r="C6809" s="303">
        <v>6774</v>
      </c>
      <c r="D6809" s="304">
        <f>INDEX(Method_calculation!$J$161:$L$184,Output_interface!I6809,Output_interface!H6809)</f>
        <v>0</v>
      </c>
      <c r="E6809" s="304">
        <f>INDEX(Method_calculation!$J$194:$L$217,Output_interface!I6809,Output_interface!H6809)</f>
        <v>0</v>
      </c>
      <c r="G6809" s="1">
        <f>VLOOKUP(A6809+1/48,Interface!$B$118:$D$483,3)</f>
        <v>6</v>
      </c>
      <c r="H6809" s="1">
        <f t="shared" si="598"/>
        <v>2</v>
      </c>
      <c r="I6809" s="1">
        <f t="shared" si="597"/>
        <v>6</v>
      </c>
    </row>
    <row r="6810" spans="1:9" x14ac:dyDescent="0.35">
      <c r="A6810" s="321">
        <f t="shared" si="600"/>
        <v>42287.249999983571</v>
      </c>
      <c r="B6810" s="303"/>
      <c r="C6810" s="303">
        <v>6775</v>
      </c>
      <c r="D6810" s="304">
        <f>INDEX(Method_calculation!$J$161:$L$184,Output_interface!I6810,Output_interface!H6810)</f>
        <v>0</v>
      </c>
      <c r="E6810" s="304">
        <f>INDEX(Method_calculation!$J$194:$L$217,Output_interface!I6810,Output_interface!H6810)</f>
        <v>0</v>
      </c>
      <c r="G6810" s="1">
        <f>VLOOKUP(A6810+1/48,Interface!$B$118:$D$483,3)</f>
        <v>6</v>
      </c>
      <c r="H6810" s="1">
        <f t="shared" si="598"/>
        <v>2</v>
      </c>
      <c r="I6810" s="1">
        <f t="shared" si="597"/>
        <v>7</v>
      </c>
    </row>
    <row r="6811" spans="1:9" x14ac:dyDescent="0.35">
      <c r="A6811" s="321">
        <f t="shared" si="600"/>
        <v>42287.291666650235</v>
      </c>
      <c r="B6811" s="303"/>
      <c r="C6811" s="303">
        <v>6776</v>
      </c>
      <c r="D6811" s="304">
        <f>INDEX(Method_calculation!$J$161:$L$184,Output_interface!I6811,Output_interface!H6811)</f>
        <v>0</v>
      </c>
      <c r="E6811" s="304">
        <f>INDEX(Method_calculation!$J$194:$L$217,Output_interface!I6811,Output_interface!H6811)</f>
        <v>0</v>
      </c>
      <c r="G6811" s="1">
        <f>VLOOKUP(A6811+1/48,Interface!$B$118:$D$483,3)</f>
        <v>6</v>
      </c>
      <c r="H6811" s="1">
        <f t="shared" si="598"/>
        <v>2</v>
      </c>
      <c r="I6811" s="1">
        <f t="shared" si="597"/>
        <v>8</v>
      </c>
    </row>
    <row r="6812" spans="1:9" x14ac:dyDescent="0.35">
      <c r="A6812" s="321">
        <f t="shared" si="600"/>
        <v>42287.333333316899</v>
      </c>
      <c r="B6812" s="303"/>
      <c r="C6812" s="303">
        <v>6777</v>
      </c>
      <c r="D6812" s="304">
        <f>INDEX(Method_calculation!$J$161:$L$184,Output_interface!I6812,Output_interface!H6812)</f>
        <v>0</v>
      </c>
      <c r="E6812" s="304">
        <f>INDEX(Method_calculation!$J$194:$L$217,Output_interface!I6812,Output_interface!H6812)</f>
        <v>0</v>
      </c>
      <c r="G6812" s="1">
        <f>VLOOKUP(A6812+1/48,Interface!$B$118:$D$483,3)</f>
        <v>6</v>
      </c>
      <c r="H6812" s="1">
        <f t="shared" si="598"/>
        <v>2</v>
      </c>
      <c r="I6812" s="1">
        <f t="shared" si="597"/>
        <v>9</v>
      </c>
    </row>
    <row r="6813" spans="1:9" x14ac:dyDescent="0.35">
      <c r="A6813" s="321">
        <f t="shared" si="600"/>
        <v>42287.374999983564</v>
      </c>
      <c r="B6813" s="303"/>
      <c r="C6813" s="303">
        <v>6778</v>
      </c>
      <c r="D6813" s="304">
        <f>INDEX(Method_calculation!$J$161:$L$184,Output_interface!I6813,Output_interface!H6813)</f>
        <v>0</v>
      </c>
      <c r="E6813" s="304">
        <f>INDEX(Method_calculation!$J$194:$L$217,Output_interface!I6813,Output_interface!H6813)</f>
        <v>0</v>
      </c>
      <c r="G6813" s="1">
        <f>VLOOKUP(A6813+1/48,Interface!$B$118:$D$483,3)</f>
        <v>6</v>
      </c>
      <c r="H6813" s="1">
        <f t="shared" si="598"/>
        <v>2</v>
      </c>
      <c r="I6813" s="1">
        <f t="shared" si="597"/>
        <v>10</v>
      </c>
    </row>
    <row r="6814" spans="1:9" x14ac:dyDescent="0.35">
      <c r="A6814" s="321">
        <f t="shared" si="600"/>
        <v>42287.416666650228</v>
      </c>
      <c r="B6814" s="303"/>
      <c r="C6814" s="303">
        <v>6779</v>
      </c>
      <c r="D6814" s="304">
        <f>INDEX(Method_calculation!$J$161:$L$184,Output_interface!I6814,Output_interface!H6814)</f>
        <v>0</v>
      </c>
      <c r="E6814" s="304">
        <f>INDEX(Method_calculation!$J$194:$L$217,Output_interface!I6814,Output_interface!H6814)</f>
        <v>0</v>
      </c>
      <c r="G6814" s="1">
        <f>VLOOKUP(A6814+1/48,Interface!$B$118:$D$483,3)</f>
        <v>6</v>
      </c>
      <c r="H6814" s="1">
        <f t="shared" si="598"/>
        <v>2</v>
      </c>
      <c r="I6814" s="1">
        <f t="shared" si="597"/>
        <v>11</v>
      </c>
    </row>
    <row r="6815" spans="1:9" x14ac:dyDescent="0.35">
      <c r="A6815" s="321">
        <f t="shared" si="600"/>
        <v>42287.458333316892</v>
      </c>
      <c r="B6815" s="303"/>
      <c r="C6815" s="303">
        <v>6780</v>
      </c>
      <c r="D6815" s="304">
        <f>INDEX(Method_calculation!$J$161:$L$184,Output_interface!I6815,Output_interface!H6815)</f>
        <v>0</v>
      </c>
      <c r="E6815" s="304">
        <f>INDEX(Method_calculation!$J$194:$L$217,Output_interface!I6815,Output_interface!H6815)</f>
        <v>0</v>
      </c>
      <c r="G6815" s="1">
        <f>VLOOKUP(A6815+1/48,Interface!$B$118:$D$483,3)</f>
        <v>6</v>
      </c>
      <c r="H6815" s="1">
        <f t="shared" si="598"/>
        <v>2</v>
      </c>
      <c r="I6815" s="1">
        <f t="shared" si="597"/>
        <v>12</v>
      </c>
    </row>
    <row r="6816" spans="1:9" x14ac:dyDescent="0.35">
      <c r="A6816" s="321">
        <f t="shared" si="600"/>
        <v>42287.499999983556</v>
      </c>
      <c r="B6816" s="303"/>
      <c r="C6816" s="303">
        <v>6781</v>
      </c>
      <c r="D6816" s="304">
        <f>INDEX(Method_calculation!$J$161:$L$184,Output_interface!I6816,Output_interface!H6816)</f>
        <v>0</v>
      </c>
      <c r="E6816" s="304">
        <f>INDEX(Method_calculation!$J$194:$L$217,Output_interface!I6816,Output_interface!H6816)</f>
        <v>0</v>
      </c>
      <c r="G6816" s="1">
        <f>VLOOKUP(A6816+1/48,Interface!$B$118:$D$483,3)</f>
        <v>6</v>
      </c>
      <c r="H6816" s="1">
        <f t="shared" si="598"/>
        <v>2</v>
      </c>
      <c r="I6816" s="1">
        <f t="shared" si="597"/>
        <v>13</v>
      </c>
    </row>
    <row r="6817" spans="1:9" x14ac:dyDescent="0.35">
      <c r="A6817" s="321">
        <f t="shared" si="600"/>
        <v>42287.541666650221</v>
      </c>
      <c r="B6817" s="303"/>
      <c r="C6817" s="303">
        <v>6782</v>
      </c>
      <c r="D6817" s="304">
        <f>INDEX(Method_calculation!$J$161:$L$184,Output_interface!I6817,Output_interface!H6817)</f>
        <v>0</v>
      </c>
      <c r="E6817" s="304">
        <f>INDEX(Method_calculation!$J$194:$L$217,Output_interface!I6817,Output_interface!H6817)</f>
        <v>0</v>
      </c>
      <c r="G6817" s="1">
        <f>VLOOKUP(A6817+1/48,Interface!$B$118:$D$483,3)</f>
        <v>6</v>
      </c>
      <c r="H6817" s="1">
        <f t="shared" si="598"/>
        <v>2</v>
      </c>
      <c r="I6817" s="1">
        <f t="shared" si="597"/>
        <v>14</v>
      </c>
    </row>
    <row r="6818" spans="1:9" x14ac:dyDescent="0.35">
      <c r="A6818" s="321">
        <f t="shared" si="600"/>
        <v>42287.583333316885</v>
      </c>
      <c r="B6818" s="303"/>
      <c r="C6818" s="303">
        <v>6783</v>
      </c>
      <c r="D6818" s="304">
        <f>INDEX(Method_calculation!$J$161:$L$184,Output_interface!I6818,Output_interface!H6818)</f>
        <v>0</v>
      </c>
      <c r="E6818" s="304">
        <f>INDEX(Method_calculation!$J$194:$L$217,Output_interface!I6818,Output_interface!H6818)</f>
        <v>0</v>
      </c>
      <c r="G6818" s="1">
        <f>VLOOKUP(A6818+1/48,Interface!$B$118:$D$483,3)</f>
        <v>6</v>
      </c>
      <c r="H6818" s="1">
        <f t="shared" si="598"/>
        <v>2</v>
      </c>
      <c r="I6818" s="1">
        <f t="shared" si="597"/>
        <v>15</v>
      </c>
    </row>
    <row r="6819" spans="1:9" x14ac:dyDescent="0.35">
      <c r="A6819" s="321">
        <f t="shared" si="600"/>
        <v>42287.624999983549</v>
      </c>
      <c r="B6819" s="303"/>
      <c r="C6819" s="303">
        <v>6784</v>
      </c>
      <c r="D6819" s="304">
        <f>INDEX(Method_calculation!$J$161:$L$184,Output_interface!I6819,Output_interface!H6819)</f>
        <v>0</v>
      </c>
      <c r="E6819" s="304">
        <f>INDEX(Method_calculation!$J$194:$L$217,Output_interface!I6819,Output_interface!H6819)</f>
        <v>0</v>
      </c>
      <c r="G6819" s="1">
        <f>VLOOKUP(A6819+1/48,Interface!$B$118:$D$483,3)</f>
        <v>6</v>
      </c>
      <c r="H6819" s="1">
        <f t="shared" si="598"/>
        <v>2</v>
      </c>
      <c r="I6819" s="1">
        <f t="shared" si="597"/>
        <v>16</v>
      </c>
    </row>
    <row r="6820" spans="1:9" x14ac:dyDescent="0.35">
      <c r="A6820" s="321">
        <f t="shared" si="600"/>
        <v>42287.666666650213</v>
      </c>
      <c r="B6820" s="303"/>
      <c r="C6820" s="303">
        <v>6785</v>
      </c>
      <c r="D6820" s="304">
        <f>INDEX(Method_calculation!$J$161:$L$184,Output_interface!I6820,Output_interface!H6820)</f>
        <v>0</v>
      </c>
      <c r="E6820" s="304">
        <f>INDEX(Method_calculation!$J$194:$L$217,Output_interface!I6820,Output_interface!H6820)</f>
        <v>0</v>
      </c>
      <c r="G6820" s="1">
        <f>VLOOKUP(A6820+1/48,Interface!$B$118:$D$483,3)</f>
        <v>6</v>
      </c>
      <c r="H6820" s="1">
        <f t="shared" si="598"/>
        <v>2</v>
      </c>
      <c r="I6820" s="1">
        <f t="shared" ref="I6820:I6883" si="602">MOD(C6820-1,24)+1</f>
        <v>17</v>
      </c>
    </row>
    <row r="6821" spans="1:9" x14ac:dyDescent="0.35">
      <c r="A6821" s="321">
        <f t="shared" si="600"/>
        <v>42287.708333316878</v>
      </c>
      <c r="B6821" s="303"/>
      <c r="C6821" s="303">
        <v>6786</v>
      </c>
      <c r="D6821" s="304">
        <f>INDEX(Method_calculation!$J$161:$L$184,Output_interface!I6821,Output_interface!H6821)</f>
        <v>0</v>
      </c>
      <c r="E6821" s="304">
        <f>INDEX(Method_calculation!$J$194:$L$217,Output_interface!I6821,Output_interface!H6821)</f>
        <v>0</v>
      </c>
      <c r="G6821" s="1">
        <f>VLOOKUP(A6821+1/48,Interface!$B$118:$D$483,3)</f>
        <v>6</v>
      </c>
      <c r="H6821" s="1">
        <f t="shared" ref="H6821:H6884" si="603">IF(G6821=7,3,IF(G6821=6,2,1))</f>
        <v>2</v>
      </c>
      <c r="I6821" s="1">
        <f t="shared" si="602"/>
        <v>18</v>
      </c>
    </row>
    <row r="6822" spans="1:9" x14ac:dyDescent="0.35">
      <c r="A6822" s="321">
        <f t="shared" si="600"/>
        <v>42287.749999983542</v>
      </c>
      <c r="B6822" s="303"/>
      <c r="C6822" s="303">
        <v>6787</v>
      </c>
      <c r="D6822" s="304">
        <f>INDEX(Method_calculation!$J$161:$L$184,Output_interface!I6822,Output_interface!H6822)</f>
        <v>0</v>
      </c>
      <c r="E6822" s="304">
        <f>INDEX(Method_calculation!$J$194:$L$217,Output_interface!I6822,Output_interface!H6822)</f>
        <v>0</v>
      </c>
      <c r="G6822" s="1">
        <f>VLOOKUP(A6822+1/48,Interface!$B$118:$D$483,3)</f>
        <v>6</v>
      </c>
      <c r="H6822" s="1">
        <f t="shared" si="603"/>
        <v>2</v>
      </c>
      <c r="I6822" s="1">
        <f t="shared" si="602"/>
        <v>19</v>
      </c>
    </row>
    <row r="6823" spans="1:9" x14ac:dyDescent="0.35">
      <c r="A6823" s="321">
        <f t="shared" si="600"/>
        <v>42287.791666650206</v>
      </c>
      <c r="B6823" s="303"/>
      <c r="C6823" s="303">
        <v>6788</v>
      </c>
      <c r="D6823" s="304">
        <f>INDEX(Method_calculation!$J$161:$L$184,Output_interface!I6823,Output_interface!H6823)</f>
        <v>0</v>
      </c>
      <c r="E6823" s="304">
        <f>INDEX(Method_calculation!$J$194:$L$217,Output_interface!I6823,Output_interface!H6823)</f>
        <v>0</v>
      </c>
      <c r="G6823" s="1">
        <f>VLOOKUP(A6823+1/48,Interface!$B$118:$D$483,3)</f>
        <v>6</v>
      </c>
      <c r="H6823" s="1">
        <f t="shared" si="603"/>
        <v>2</v>
      </c>
      <c r="I6823" s="1">
        <f t="shared" si="602"/>
        <v>20</v>
      </c>
    </row>
    <row r="6824" spans="1:9" x14ac:dyDescent="0.35">
      <c r="A6824" s="321">
        <f t="shared" si="600"/>
        <v>42287.83333331687</v>
      </c>
      <c r="B6824" s="303"/>
      <c r="C6824" s="303">
        <v>6789</v>
      </c>
      <c r="D6824" s="304">
        <f>INDEX(Method_calculation!$J$161:$L$184,Output_interface!I6824,Output_interface!H6824)</f>
        <v>0</v>
      </c>
      <c r="E6824" s="304">
        <f>INDEX(Method_calculation!$J$194:$L$217,Output_interface!I6824,Output_interface!H6824)</f>
        <v>0</v>
      </c>
      <c r="G6824" s="1">
        <f>VLOOKUP(A6824+1/48,Interface!$B$118:$D$483,3)</f>
        <v>6</v>
      </c>
      <c r="H6824" s="1">
        <f t="shared" si="603"/>
        <v>2</v>
      </c>
      <c r="I6824" s="1">
        <f t="shared" si="602"/>
        <v>21</v>
      </c>
    </row>
    <row r="6825" spans="1:9" x14ac:dyDescent="0.35">
      <c r="A6825" s="321">
        <f t="shared" si="600"/>
        <v>42287.874999983535</v>
      </c>
      <c r="B6825" s="303"/>
      <c r="C6825" s="303">
        <v>6790</v>
      </c>
      <c r="D6825" s="304">
        <f>INDEX(Method_calculation!$J$161:$L$184,Output_interface!I6825,Output_interface!H6825)</f>
        <v>0</v>
      </c>
      <c r="E6825" s="304">
        <f>INDEX(Method_calculation!$J$194:$L$217,Output_interface!I6825,Output_interface!H6825)</f>
        <v>0</v>
      </c>
      <c r="G6825" s="1">
        <f>VLOOKUP(A6825+1/48,Interface!$B$118:$D$483,3)</f>
        <v>6</v>
      </c>
      <c r="H6825" s="1">
        <f t="shared" si="603"/>
        <v>2</v>
      </c>
      <c r="I6825" s="1">
        <f t="shared" si="602"/>
        <v>22</v>
      </c>
    </row>
    <row r="6826" spans="1:9" x14ac:dyDescent="0.35">
      <c r="A6826" s="321">
        <f t="shared" si="600"/>
        <v>42287.916666650199</v>
      </c>
      <c r="B6826" s="303"/>
      <c r="C6826" s="303">
        <v>6791</v>
      </c>
      <c r="D6826" s="304">
        <f>INDEX(Method_calculation!$J$161:$L$184,Output_interface!I6826,Output_interface!H6826)</f>
        <v>0</v>
      </c>
      <c r="E6826" s="304">
        <f>INDEX(Method_calculation!$J$194:$L$217,Output_interface!I6826,Output_interface!H6826)</f>
        <v>0</v>
      </c>
      <c r="G6826" s="1">
        <f>VLOOKUP(A6826+1/48,Interface!$B$118:$D$483,3)</f>
        <v>6</v>
      </c>
      <c r="H6826" s="1">
        <f t="shared" si="603"/>
        <v>2</v>
      </c>
      <c r="I6826" s="1">
        <f t="shared" si="602"/>
        <v>23</v>
      </c>
    </row>
    <row r="6827" spans="1:9" x14ac:dyDescent="0.35">
      <c r="A6827" s="322">
        <f t="shared" si="600"/>
        <v>42287.958333316863</v>
      </c>
      <c r="B6827" s="306"/>
      <c r="C6827" s="306">
        <v>6792</v>
      </c>
      <c r="D6827" s="307">
        <f>INDEX(Method_calculation!$J$161:$L$184,Output_interface!I6827,Output_interface!H6827)</f>
        <v>0</v>
      </c>
      <c r="E6827" s="307">
        <f>INDEX(Method_calculation!$J$194:$L$217,Output_interface!I6827,Output_interface!H6827)</f>
        <v>0</v>
      </c>
      <c r="G6827" s="1">
        <f>VLOOKUP(A6827+1/48,Interface!$B$118:$D$483,3)</f>
        <v>6</v>
      </c>
      <c r="H6827" s="1">
        <f t="shared" si="603"/>
        <v>2</v>
      </c>
      <c r="I6827" s="1">
        <f t="shared" si="602"/>
        <v>24</v>
      </c>
    </row>
    <row r="6828" spans="1:9" x14ac:dyDescent="0.35">
      <c r="A6828" s="299">
        <f t="shared" si="600"/>
        <v>42287.999999983527</v>
      </c>
      <c r="B6828" s="300" t="str">
        <f t="shared" ref="B6828" si="604">INDEX($H$27:$H$29,H6828)</f>
        <v>Holiday</v>
      </c>
      <c r="C6828" s="300">
        <v>6793</v>
      </c>
      <c r="D6828" s="301">
        <f>INDEX(Method_calculation!$J$161:$L$184,Output_interface!I6828,Output_interface!H6828)</f>
        <v>0</v>
      </c>
      <c r="E6828" s="301">
        <f>INDEX(Method_calculation!$J$194:$L$217,Output_interface!I6828,Output_interface!H6828)</f>
        <v>0</v>
      </c>
      <c r="G6828" s="1">
        <f>VLOOKUP(A6828+1/48,Interface!$B$118:$D$483,3)</f>
        <v>7</v>
      </c>
      <c r="H6828" s="1">
        <f t="shared" si="603"/>
        <v>3</v>
      </c>
      <c r="I6828" s="1">
        <f t="shared" si="602"/>
        <v>1</v>
      </c>
    </row>
    <row r="6829" spans="1:9" x14ac:dyDescent="0.35">
      <c r="A6829" s="321">
        <f t="shared" si="600"/>
        <v>42288.041666650191</v>
      </c>
      <c r="B6829" s="303"/>
      <c r="C6829" s="303">
        <v>6794</v>
      </c>
      <c r="D6829" s="304">
        <f>INDEX(Method_calculation!$J$161:$L$184,Output_interface!I6829,Output_interface!H6829)</f>
        <v>0</v>
      </c>
      <c r="E6829" s="304">
        <f>INDEX(Method_calculation!$J$194:$L$217,Output_interface!I6829,Output_interface!H6829)</f>
        <v>0</v>
      </c>
      <c r="G6829" s="1">
        <f>VLOOKUP(A6829+1/48,Interface!$B$118:$D$483,3)</f>
        <v>7</v>
      </c>
      <c r="H6829" s="1">
        <f t="shared" si="603"/>
        <v>3</v>
      </c>
      <c r="I6829" s="1">
        <f t="shared" si="602"/>
        <v>2</v>
      </c>
    </row>
    <row r="6830" spans="1:9" x14ac:dyDescent="0.35">
      <c r="A6830" s="321">
        <f t="shared" si="600"/>
        <v>42288.083333316856</v>
      </c>
      <c r="B6830" s="303"/>
      <c r="C6830" s="303">
        <v>6795</v>
      </c>
      <c r="D6830" s="304">
        <f>INDEX(Method_calculation!$J$161:$L$184,Output_interface!I6830,Output_interface!H6830)</f>
        <v>0</v>
      </c>
      <c r="E6830" s="304">
        <f>INDEX(Method_calculation!$J$194:$L$217,Output_interface!I6830,Output_interface!H6830)</f>
        <v>0</v>
      </c>
      <c r="G6830" s="1">
        <f>VLOOKUP(A6830+1/48,Interface!$B$118:$D$483,3)</f>
        <v>7</v>
      </c>
      <c r="H6830" s="1">
        <f t="shared" si="603"/>
        <v>3</v>
      </c>
      <c r="I6830" s="1">
        <f t="shared" si="602"/>
        <v>3</v>
      </c>
    </row>
    <row r="6831" spans="1:9" x14ac:dyDescent="0.35">
      <c r="A6831" s="321">
        <f t="shared" si="600"/>
        <v>42288.12499998352</v>
      </c>
      <c r="B6831" s="303"/>
      <c r="C6831" s="303">
        <v>6796</v>
      </c>
      <c r="D6831" s="304">
        <f>INDEX(Method_calculation!$J$161:$L$184,Output_interface!I6831,Output_interface!H6831)</f>
        <v>0</v>
      </c>
      <c r="E6831" s="304">
        <f>INDEX(Method_calculation!$J$194:$L$217,Output_interface!I6831,Output_interface!H6831)</f>
        <v>0</v>
      </c>
      <c r="G6831" s="1">
        <f>VLOOKUP(A6831+1/48,Interface!$B$118:$D$483,3)</f>
        <v>7</v>
      </c>
      <c r="H6831" s="1">
        <f t="shared" si="603"/>
        <v>3</v>
      </c>
      <c r="I6831" s="1">
        <f t="shared" si="602"/>
        <v>4</v>
      </c>
    </row>
    <row r="6832" spans="1:9" x14ac:dyDescent="0.35">
      <c r="A6832" s="321">
        <f t="shared" si="600"/>
        <v>42288.166666650184</v>
      </c>
      <c r="B6832" s="303"/>
      <c r="C6832" s="303">
        <v>6797</v>
      </c>
      <c r="D6832" s="304">
        <f>INDEX(Method_calculation!$J$161:$L$184,Output_interface!I6832,Output_interface!H6832)</f>
        <v>0</v>
      </c>
      <c r="E6832" s="304">
        <f>INDEX(Method_calculation!$J$194:$L$217,Output_interface!I6832,Output_interface!H6832)</f>
        <v>0</v>
      </c>
      <c r="G6832" s="1">
        <f>VLOOKUP(A6832+1/48,Interface!$B$118:$D$483,3)</f>
        <v>7</v>
      </c>
      <c r="H6832" s="1">
        <f t="shared" si="603"/>
        <v>3</v>
      </c>
      <c r="I6832" s="1">
        <f t="shared" si="602"/>
        <v>5</v>
      </c>
    </row>
    <row r="6833" spans="1:9" x14ac:dyDescent="0.35">
      <c r="A6833" s="321">
        <f t="shared" si="600"/>
        <v>42288.208333316848</v>
      </c>
      <c r="B6833" s="303"/>
      <c r="C6833" s="303">
        <v>6798</v>
      </c>
      <c r="D6833" s="304">
        <f>INDEX(Method_calculation!$J$161:$L$184,Output_interface!I6833,Output_interface!H6833)</f>
        <v>0</v>
      </c>
      <c r="E6833" s="304">
        <f>INDEX(Method_calculation!$J$194:$L$217,Output_interface!I6833,Output_interface!H6833)</f>
        <v>0</v>
      </c>
      <c r="G6833" s="1">
        <f>VLOOKUP(A6833+1/48,Interface!$B$118:$D$483,3)</f>
        <v>7</v>
      </c>
      <c r="H6833" s="1">
        <f t="shared" si="603"/>
        <v>3</v>
      </c>
      <c r="I6833" s="1">
        <f t="shared" si="602"/>
        <v>6</v>
      </c>
    </row>
    <row r="6834" spans="1:9" x14ac:dyDescent="0.35">
      <c r="A6834" s="321">
        <f t="shared" si="600"/>
        <v>42288.249999983513</v>
      </c>
      <c r="B6834" s="303"/>
      <c r="C6834" s="303">
        <v>6799</v>
      </c>
      <c r="D6834" s="304">
        <f>INDEX(Method_calculation!$J$161:$L$184,Output_interface!I6834,Output_interface!H6834)</f>
        <v>0</v>
      </c>
      <c r="E6834" s="304">
        <f>INDEX(Method_calculation!$J$194:$L$217,Output_interface!I6834,Output_interface!H6834)</f>
        <v>0</v>
      </c>
      <c r="G6834" s="1">
        <f>VLOOKUP(A6834+1/48,Interface!$B$118:$D$483,3)</f>
        <v>7</v>
      </c>
      <c r="H6834" s="1">
        <f t="shared" si="603"/>
        <v>3</v>
      </c>
      <c r="I6834" s="1">
        <f t="shared" si="602"/>
        <v>7</v>
      </c>
    </row>
    <row r="6835" spans="1:9" x14ac:dyDescent="0.35">
      <c r="A6835" s="321">
        <f t="shared" si="600"/>
        <v>42288.291666650177</v>
      </c>
      <c r="B6835" s="303"/>
      <c r="C6835" s="303">
        <v>6800</v>
      </c>
      <c r="D6835" s="304">
        <f>INDEX(Method_calculation!$J$161:$L$184,Output_interface!I6835,Output_interface!H6835)</f>
        <v>0</v>
      </c>
      <c r="E6835" s="304">
        <f>INDEX(Method_calculation!$J$194:$L$217,Output_interface!I6835,Output_interface!H6835)</f>
        <v>0</v>
      </c>
      <c r="G6835" s="1">
        <f>VLOOKUP(A6835+1/48,Interface!$B$118:$D$483,3)</f>
        <v>7</v>
      </c>
      <c r="H6835" s="1">
        <f t="shared" si="603"/>
        <v>3</v>
      </c>
      <c r="I6835" s="1">
        <f t="shared" si="602"/>
        <v>8</v>
      </c>
    </row>
    <row r="6836" spans="1:9" x14ac:dyDescent="0.35">
      <c r="A6836" s="321">
        <f t="shared" si="600"/>
        <v>42288.333333316841</v>
      </c>
      <c r="B6836" s="303"/>
      <c r="C6836" s="303">
        <v>6801</v>
      </c>
      <c r="D6836" s="304">
        <f>INDEX(Method_calculation!$J$161:$L$184,Output_interface!I6836,Output_interface!H6836)</f>
        <v>0</v>
      </c>
      <c r="E6836" s="304">
        <f>INDEX(Method_calculation!$J$194:$L$217,Output_interface!I6836,Output_interface!H6836)</f>
        <v>0</v>
      </c>
      <c r="G6836" s="1">
        <f>VLOOKUP(A6836+1/48,Interface!$B$118:$D$483,3)</f>
        <v>7</v>
      </c>
      <c r="H6836" s="1">
        <f t="shared" si="603"/>
        <v>3</v>
      </c>
      <c r="I6836" s="1">
        <f t="shared" si="602"/>
        <v>9</v>
      </c>
    </row>
    <row r="6837" spans="1:9" x14ac:dyDescent="0.35">
      <c r="A6837" s="321">
        <f t="shared" si="600"/>
        <v>42288.374999983505</v>
      </c>
      <c r="B6837" s="303"/>
      <c r="C6837" s="303">
        <v>6802</v>
      </c>
      <c r="D6837" s="304">
        <f>INDEX(Method_calculation!$J$161:$L$184,Output_interface!I6837,Output_interface!H6837)</f>
        <v>0</v>
      </c>
      <c r="E6837" s="304">
        <f>INDEX(Method_calculation!$J$194:$L$217,Output_interface!I6837,Output_interface!H6837)</f>
        <v>0</v>
      </c>
      <c r="G6837" s="1">
        <f>VLOOKUP(A6837+1/48,Interface!$B$118:$D$483,3)</f>
        <v>7</v>
      </c>
      <c r="H6837" s="1">
        <f t="shared" si="603"/>
        <v>3</v>
      </c>
      <c r="I6837" s="1">
        <f t="shared" si="602"/>
        <v>10</v>
      </c>
    </row>
    <row r="6838" spans="1:9" x14ac:dyDescent="0.35">
      <c r="A6838" s="321">
        <f t="shared" si="600"/>
        <v>42288.41666665017</v>
      </c>
      <c r="B6838" s="303"/>
      <c r="C6838" s="303">
        <v>6803</v>
      </c>
      <c r="D6838" s="304">
        <f>INDEX(Method_calculation!$J$161:$L$184,Output_interface!I6838,Output_interface!H6838)</f>
        <v>0</v>
      </c>
      <c r="E6838" s="304">
        <f>INDEX(Method_calculation!$J$194:$L$217,Output_interface!I6838,Output_interface!H6838)</f>
        <v>0</v>
      </c>
      <c r="G6838" s="1">
        <f>VLOOKUP(A6838+1/48,Interface!$B$118:$D$483,3)</f>
        <v>7</v>
      </c>
      <c r="H6838" s="1">
        <f t="shared" si="603"/>
        <v>3</v>
      </c>
      <c r="I6838" s="1">
        <f t="shared" si="602"/>
        <v>11</v>
      </c>
    </row>
    <row r="6839" spans="1:9" x14ac:dyDescent="0.35">
      <c r="A6839" s="321">
        <f t="shared" si="600"/>
        <v>42288.458333316834</v>
      </c>
      <c r="B6839" s="303"/>
      <c r="C6839" s="303">
        <v>6804</v>
      </c>
      <c r="D6839" s="304">
        <f>INDEX(Method_calculation!$J$161:$L$184,Output_interface!I6839,Output_interface!H6839)</f>
        <v>0</v>
      </c>
      <c r="E6839" s="304">
        <f>INDEX(Method_calculation!$J$194:$L$217,Output_interface!I6839,Output_interface!H6839)</f>
        <v>0</v>
      </c>
      <c r="G6839" s="1">
        <f>VLOOKUP(A6839+1/48,Interface!$B$118:$D$483,3)</f>
        <v>7</v>
      </c>
      <c r="H6839" s="1">
        <f t="shared" si="603"/>
        <v>3</v>
      </c>
      <c r="I6839" s="1">
        <f t="shared" si="602"/>
        <v>12</v>
      </c>
    </row>
    <row r="6840" spans="1:9" x14ac:dyDescent="0.35">
      <c r="A6840" s="321">
        <f t="shared" si="600"/>
        <v>42288.499999983498</v>
      </c>
      <c r="B6840" s="303"/>
      <c r="C6840" s="303">
        <v>6805</v>
      </c>
      <c r="D6840" s="304">
        <f>INDEX(Method_calculation!$J$161:$L$184,Output_interface!I6840,Output_interface!H6840)</f>
        <v>0</v>
      </c>
      <c r="E6840" s="304">
        <f>INDEX(Method_calculation!$J$194:$L$217,Output_interface!I6840,Output_interface!H6840)</f>
        <v>0</v>
      </c>
      <c r="G6840" s="1">
        <f>VLOOKUP(A6840+1/48,Interface!$B$118:$D$483,3)</f>
        <v>7</v>
      </c>
      <c r="H6840" s="1">
        <f t="shared" si="603"/>
        <v>3</v>
      </c>
      <c r="I6840" s="1">
        <f t="shared" si="602"/>
        <v>13</v>
      </c>
    </row>
    <row r="6841" spans="1:9" x14ac:dyDescent="0.35">
      <c r="A6841" s="321">
        <f t="shared" si="600"/>
        <v>42288.541666650162</v>
      </c>
      <c r="B6841" s="303"/>
      <c r="C6841" s="303">
        <v>6806</v>
      </c>
      <c r="D6841" s="304">
        <f>INDEX(Method_calculation!$J$161:$L$184,Output_interface!I6841,Output_interface!H6841)</f>
        <v>0</v>
      </c>
      <c r="E6841" s="304">
        <f>INDEX(Method_calculation!$J$194:$L$217,Output_interface!I6841,Output_interface!H6841)</f>
        <v>0</v>
      </c>
      <c r="G6841" s="1">
        <f>VLOOKUP(A6841+1/48,Interface!$B$118:$D$483,3)</f>
        <v>7</v>
      </c>
      <c r="H6841" s="1">
        <f t="shared" si="603"/>
        <v>3</v>
      </c>
      <c r="I6841" s="1">
        <f t="shared" si="602"/>
        <v>14</v>
      </c>
    </row>
    <row r="6842" spans="1:9" x14ac:dyDescent="0.35">
      <c r="A6842" s="321">
        <f t="shared" si="600"/>
        <v>42288.583333316827</v>
      </c>
      <c r="B6842" s="303"/>
      <c r="C6842" s="303">
        <v>6807</v>
      </c>
      <c r="D6842" s="304">
        <f>INDEX(Method_calculation!$J$161:$L$184,Output_interface!I6842,Output_interface!H6842)</f>
        <v>0</v>
      </c>
      <c r="E6842" s="304">
        <f>INDEX(Method_calculation!$J$194:$L$217,Output_interface!I6842,Output_interface!H6842)</f>
        <v>0</v>
      </c>
      <c r="G6842" s="1">
        <f>VLOOKUP(A6842+1/48,Interface!$B$118:$D$483,3)</f>
        <v>7</v>
      </c>
      <c r="H6842" s="1">
        <f t="shared" si="603"/>
        <v>3</v>
      </c>
      <c r="I6842" s="1">
        <f t="shared" si="602"/>
        <v>15</v>
      </c>
    </row>
    <row r="6843" spans="1:9" x14ac:dyDescent="0.35">
      <c r="A6843" s="321">
        <f t="shared" si="600"/>
        <v>42288.624999983491</v>
      </c>
      <c r="B6843" s="303"/>
      <c r="C6843" s="303">
        <v>6808</v>
      </c>
      <c r="D6843" s="304">
        <f>INDEX(Method_calculation!$J$161:$L$184,Output_interface!I6843,Output_interface!H6843)</f>
        <v>0</v>
      </c>
      <c r="E6843" s="304">
        <f>INDEX(Method_calculation!$J$194:$L$217,Output_interface!I6843,Output_interface!H6843)</f>
        <v>0</v>
      </c>
      <c r="G6843" s="1">
        <f>VLOOKUP(A6843+1/48,Interface!$B$118:$D$483,3)</f>
        <v>7</v>
      </c>
      <c r="H6843" s="1">
        <f t="shared" si="603"/>
        <v>3</v>
      </c>
      <c r="I6843" s="1">
        <f t="shared" si="602"/>
        <v>16</v>
      </c>
    </row>
    <row r="6844" spans="1:9" x14ac:dyDescent="0.35">
      <c r="A6844" s="321">
        <f t="shared" si="600"/>
        <v>42288.666666650155</v>
      </c>
      <c r="B6844" s="303"/>
      <c r="C6844" s="303">
        <v>6809</v>
      </c>
      <c r="D6844" s="304">
        <f>INDEX(Method_calculation!$J$161:$L$184,Output_interface!I6844,Output_interface!H6844)</f>
        <v>0</v>
      </c>
      <c r="E6844" s="304">
        <f>INDEX(Method_calculation!$J$194:$L$217,Output_interface!I6844,Output_interface!H6844)</f>
        <v>0</v>
      </c>
      <c r="G6844" s="1">
        <f>VLOOKUP(A6844+1/48,Interface!$B$118:$D$483,3)</f>
        <v>7</v>
      </c>
      <c r="H6844" s="1">
        <f t="shared" si="603"/>
        <v>3</v>
      </c>
      <c r="I6844" s="1">
        <f t="shared" si="602"/>
        <v>17</v>
      </c>
    </row>
    <row r="6845" spans="1:9" x14ac:dyDescent="0.35">
      <c r="A6845" s="321">
        <f t="shared" si="600"/>
        <v>42288.708333316819</v>
      </c>
      <c r="B6845" s="303"/>
      <c r="C6845" s="303">
        <v>6810</v>
      </c>
      <c r="D6845" s="304">
        <f>INDEX(Method_calculation!$J$161:$L$184,Output_interface!I6845,Output_interface!H6845)</f>
        <v>0</v>
      </c>
      <c r="E6845" s="304">
        <f>INDEX(Method_calculation!$J$194:$L$217,Output_interface!I6845,Output_interface!H6845)</f>
        <v>0</v>
      </c>
      <c r="G6845" s="1">
        <f>VLOOKUP(A6845+1/48,Interface!$B$118:$D$483,3)</f>
        <v>7</v>
      </c>
      <c r="H6845" s="1">
        <f t="shared" si="603"/>
        <v>3</v>
      </c>
      <c r="I6845" s="1">
        <f t="shared" si="602"/>
        <v>18</v>
      </c>
    </row>
    <row r="6846" spans="1:9" x14ac:dyDescent="0.35">
      <c r="A6846" s="321">
        <f t="shared" si="600"/>
        <v>42288.749999983484</v>
      </c>
      <c r="B6846" s="303"/>
      <c r="C6846" s="303">
        <v>6811</v>
      </c>
      <c r="D6846" s="304">
        <f>INDEX(Method_calculation!$J$161:$L$184,Output_interface!I6846,Output_interface!H6846)</f>
        <v>0</v>
      </c>
      <c r="E6846" s="304">
        <f>INDEX(Method_calculation!$J$194:$L$217,Output_interface!I6846,Output_interface!H6846)</f>
        <v>0</v>
      </c>
      <c r="G6846" s="1">
        <f>VLOOKUP(A6846+1/48,Interface!$B$118:$D$483,3)</f>
        <v>7</v>
      </c>
      <c r="H6846" s="1">
        <f t="shared" si="603"/>
        <v>3</v>
      </c>
      <c r="I6846" s="1">
        <f t="shared" si="602"/>
        <v>19</v>
      </c>
    </row>
    <row r="6847" spans="1:9" x14ac:dyDescent="0.35">
      <c r="A6847" s="321">
        <f t="shared" si="600"/>
        <v>42288.791666650148</v>
      </c>
      <c r="B6847" s="303"/>
      <c r="C6847" s="303">
        <v>6812</v>
      </c>
      <c r="D6847" s="304">
        <f>INDEX(Method_calculation!$J$161:$L$184,Output_interface!I6847,Output_interface!H6847)</f>
        <v>0</v>
      </c>
      <c r="E6847" s="304">
        <f>INDEX(Method_calculation!$J$194:$L$217,Output_interface!I6847,Output_interface!H6847)</f>
        <v>0</v>
      </c>
      <c r="G6847" s="1">
        <f>VLOOKUP(A6847+1/48,Interface!$B$118:$D$483,3)</f>
        <v>7</v>
      </c>
      <c r="H6847" s="1">
        <f t="shared" si="603"/>
        <v>3</v>
      </c>
      <c r="I6847" s="1">
        <f t="shared" si="602"/>
        <v>20</v>
      </c>
    </row>
    <row r="6848" spans="1:9" x14ac:dyDescent="0.35">
      <c r="A6848" s="321">
        <f t="shared" si="600"/>
        <v>42288.833333316812</v>
      </c>
      <c r="B6848" s="303"/>
      <c r="C6848" s="303">
        <v>6813</v>
      </c>
      <c r="D6848" s="304">
        <f>INDEX(Method_calculation!$J$161:$L$184,Output_interface!I6848,Output_interface!H6848)</f>
        <v>0</v>
      </c>
      <c r="E6848" s="304">
        <f>INDEX(Method_calculation!$J$194:$L$217,Output_interface!I6848,Output_interface!H6848)</f>
        <v>0</v>
      </c>
      <c r="G6848" s="1">
        <f>VLOOKUP(A6848+1/48,Interface!$B$118:$D$483,3)</f>
        <v>7</v>
      </c>
      <c r="H6848" s="1">
        <f t="shared" si="603"/>
        <v>3</v>
      </c>
      <c r="I6848" s="1">
        <f t="shared" si="602"/>
        <v>21</v>
      </c>
    </row>
    <row r="6849" spans="1:9" x14ac:dyDescent="0.35">
      <c r="A6849" s="321">
        <f t="shared" si="600"/>
        <v>42288.874999983476</v>
      </c>
      <c r="B6849" s="303"/>
      <c r="C6849" s="303">
        <v>6814</v>
      </c>
      <c r="D6849" s="304">
        <f>INDEX(Method_calculation!$J$161:$L$184,Output_interface!I6849,Output_interface!H6849)</f>
        <v>0</v>
      </c>
      <c r="E6849" s="304">
        <f>INDEX(Method_calculation!$J$194:$L$217,Output_interface!I6849,Output_interface!H6849)</f>
        <v>0</v>
      </c>
      <c r="G6849" s="1">
        <f>VLOOKUP(A6849+1/48,Interface!$B$118:$D$483,3)</f>
        <v>7</v>
      </c>
      <c r="H6849" s="1">
        <f t="shared" si="603"/>
        <v>3</v>
      </c>
      <c r="I6849" s="1">
        <f t="shared" si="602"/>
        <v>22</v>
      </c>
    </row>
    <row r="6850" spans="1:9" x14ac:dyDescent="0.35">
      <c r="A6850" s="321">
        <f t="shared" si="600"/>
        <v>42288.916666650141</v>
      </c>
      <c r="B6850" s="303"/>
      <c r="C6850" s="303">
        <v>6815</v>
      </c>
      <c r="D6850" s="304">
        <f>INDEX(Method_calculation!$J$161:$L$184,Output_interface!I6850,Output_interface!H6850)</f>
        <v>0</v>
      </c>
      <c r="E6850" s="304">
        <f>INDEX(Method_calculation!$J$194:$L$217,Output_interface!I6850,Output_interface!H6850)</f>
        <v>0</v>
      </c>
      <c r="G6850" s="1">
        <f>VLOOKUP(A6850+1/48,Interface!$B$118:$D$483,3)</f>
        <v>7</v>
      </c>
      <c r="H6850" s="1">
        <f t="shared" si="603"/>
        <v>3</v>
      </c>
      <c r="I6850" s="1">
        <f t="shared" si="602"/>
        <v>23</v>
      </c>
    </row>
    <row r="6851" spans="1:9" x14ac:dyDescent="0.35">
      <c r="A6851" s="322">
        <f t="shared" si="600"/>
        <v>42288.958333316805</v>
      </c>
      <c r="B6851" s="306"/>
      <c r="C6851" s="306">
        <v>6816</v>
      </c>
      <c r="D6851" s="307">
        <f>INDEX(Method_calculation!$J$161:$L$184,Output_interface!I6851,Output_interface!H6851)</f>
        <v>0</v>
      </c>
      <c r="E6851" s="307">
        <f>INDEX(Method_calculation!$J$194:$L$217,Output_interface!I6851,Output_interface!H6851)</f>
        <v>0</v>
      </c>
      <c r="G6851" s="1">
        <f>VLOOKUP(A6851+1/48,Interface!$B$118:$D$483,3)</f>
        <v>7</v>
      </c>
      <c r="H6851" s="1">
        <f t="shared" si="603"/>
        <v>3</v>
      </c>
      <c r="I6851" s="1">
        <f t="shared" si="602"/>
        <v>24</v>
      </c>
    </row>
    <row r="6852" spans="1:9" x14ac:dyDescent="0.35">
      <c r="A6852" s="299">
        <f t="shared" si="600"/>
        <v>42288.999999983469</v>
      </c>
      <c r="B6852" s="300" t="str">
        <f t="shared" ref="B6852" si="605">INDEX($H$27:$H$29,H6852)</f>
        <v>Workday</v>
      </c>
      <c r="C6852" s="300">
        <v>6817</v>
      </c>
      <c r="D6852" s="301">
        <f>INDEX(Method_calculation!$J$161:$L$184,Output_interface!I6852,Output_interface!H6852)</f>
        <v>0</v>
      </c>
      <c r="E6852" s="301">
        <f>INDEX(Method_calculation!$J$194:$L$217,Output_interface!I6852,Output_interface!H6852)</f>
        <v>0</v>
      </c>
      <c r="G6852" s="1">
        <f>VLOOKUP(A6852+1/48,Interface!$B$118:$D$483,3)</f>
        <v>1</v>
      </c>
      <c r="H6852" s="1">
        <f t="shared" si="603"/>
        <v>1</v>
      </c>
      <c r="I6852" s="1">
        <f t="shared" si="602"/>
        <v>1</v>
      </c>
    </row>
    <row r="6853" spans="1:9" x14ac:dyDescent="0.35">
      <c r="A6853" s="321">
        <f t="shared" si="600"/>
        <v>42289.041666650133</v>
      </c>
      <c r="B6853" s="303"/>
      <c r="C6853" s="303">
        <v>6818</v>
      </c>
      <c r="D6853" s="304">
        <f>INDEX(Method_calculation!$J$161:$L$184,Output_interface!I6853,Output_interface!H6853)</f>
        <v>0</v>
      </c>
      <c r="E6853" s="304">
        <f>INDEX(Method_calculation!$J$194:$L$217,Output_interface!I6853,Output_interface!H6853)</f>
        <v>0</v>
      </c>
      <c r="G6853" s="1">
        <f>VLOOKUP(A6853+1/48,Interface!$B$118:$D$483,3)</f>
        <v>1</v>
      </c>
      <c r="H6853" s="1">
        <f t="shared" si="603"/>
        <v>1</v>
      </c>
      <c r="I6853" s="1">
        <f t="shared" si="602"/>
        <v>2</v>
      </c>
    </row>
    <row r="6854" spans="1:9" x14ac:dyDescent="0.35">
      <c r="A6854" s="321">
        <f t="shared" si="600"/>
        <v>42289.083333316798</v>
      </c>
      <c r="B6854" s="303"/>
      <c r="C6854" s="303">
        <v>6819</v>
      </c>
      <c r="D6854" s="304">
        <f>INDEX(Method_calculation!$J$161:$L$184,Output_interface!I6854,Output_interface!H6854)</f>
        <v>0</v>
      </c>
      <c r="E6854" s="304">
        <f>INDEX(Method_calculation!$J$194:$L$217,Output_interface!I6854,Output_interface!H6854)</f>
        <v>0</v>
      </c>
      <c r="G6854" s="1">
        <f>VLOOKUP(A6854+1/48,Interface!$B$118:$D$483,3)</f>
        <v>1</v>
      </c>
      <c r="H6854" s="1">
        <f t="shared" si="603"/>
        <v>1</v>
      </c>
      <c r="I6854" s="1">
        <f t="shared" si="602"/>
        <v>3</v>
      </c>
    </row>
    <row r="6855" spans="1:9" x14ac:dyDescent="0.35">
      <c r="A6855" s="321">
        <f t="shared" si="600"/>
        <v>42289.124999983462</v>
      </c>
      <c r="B6855" s="303"/>
      <c r="C6855" s="303">
        <v>6820</v>
      </c>
      <c r="D6855" s="304">
        <f>INDEX(Method_calculation!$J$161:$L$184,Output_interface!I6855,Output_interface!H6855)</f>
        <v>0</v>
      </c>
      <c r="E6855" s="304">
        <f>INDEX(Method_calculation!$J$194:$L$217,Output_interface!I6855,Output_interface!H6855)</f>
        <v>0</v>
      </c>
      <c r="G6855" s="1">
        <f>VLOOKUP(A6855+1/48,Interface!$B$118:$D$483,3)</f>
        <v>1</v>
      </c>
      <c r="H6855" s="1">
        <f t="shared" si="603"/>
        <v>1</v>
      </c>
      <c r="I6855" s="1">
        <f t="shared" si="602"/>
        <v>4</v>
      </c>
    </row>
    <row r="6856" spans="1:9" x14ac:dyDescent="0.35">
      <c r="A6856" s="321">
        <f t="shared" si="600"/>
        <v>42289.166666650126</v>
      </c>
      <c r="B6856" s="303"/>
      <c r="C6856" s="303">
        <v>6821</v>
      </c>
      <c r="D6856" s="304">
        <f>INDEX(Method_calculation!$J$161:$L$184,Output_interface!I6856,Output_interface!H6856)</f>
        <v>0</v>
      </c>
      <c r="E6856" s="304">
        <f>INDEX(Method_calculation!$J$194:$L$217,Output_interface!I6856,Output_interface!H6856)</f>
        <v>0</v>
      </c>
      <c r="G6856" s="1">
        <f>VLOOKUP(A6856+1/48,Interface!$B$118:$D$483,3)</f>
        <v>1</v>
      </c>
      <c r="H6856" s="1">
        <f t="shared" si="603"/>
        <v>1</v>
      </c>
      <c r="I6856" s="1">
        <f t="shared" si="602"/>
        <v>5</v>
      </c>
    </row>
    <row r="6857" spans="1:9" x14ac:dyDescent="0.35">
      <c r="A6857" s="321">
        <f t="shared" si="600"/>
        <v>42289.20833331679</v>
      </c>
      <c r="B6857" s="303"/>
      <c r="C6857" s="303">
        <v>6822</v>
      </c>
      <c r="D6857" s="304">
        <f>INDEX(Method_calculation!$J$161:$L$184,Output_interface!I6857,Output_interface!H6857)</f>
        <v>0</v>
      </c>
      <c r="E6857" s="304">
        <f>INDEX(Method_calculation!$J$194:$L$217,Output_interface!I6857,Output_interface!H6857)</f>
        <v>0</v>
      </c>
      <c r="G6857" s="1">
        <f>VLOOKUP(A6857+1/48,Interface!$B$118:$D$483,3)</f>
        <v>1</v>
      </c>
      <c r="H6857" s="1">
        <f t="shared" si="603"/>
        <v>1</v>
      </c>
      <c r="I6857" s="1">
        <f t="shared" si="602"/>
        <v>6</v>
      </c>
    </row>
    <row r="6858" spans="1:9" x14ac:dyDescent="0.35">
      <c r="A6858" s="321">
        <f t="shared" si="600"/>
        <v>42289.249999983454</v>
      </c>
      <c r="B6858" s="303"/>
      <c r="C6858" s="303">
        <v>6823</v>
      </c>
      <c r="D6858" s="304">
        <f>INDEX(Method_calculation!$J$161:$L$184,Output_interface!I6858,Output_interface!H6858)</f>
        <v>0</v>
      </c>
      <c r="E6858" s="304">
        <f>INDEX(Method_calculation!$J$194:$L$217,Output_interface!I6858,Output_interface!H6858)</f>
        <v>0</v>
      </c>
      <c r="G6858" s="1">
        <f>VLOOKUP(A6858+1/48,Interface!$B$118:$D$483,3)</f>
        <v>1</v>
      </c>
      <c r="H6858" s="1">
        <f t="shared" si="603"/>
        <v>1</v>
      </c>
      <c r="I6858" s="1">
        <f t="shared" si="602"/>
        <v>7</v>
      </c>
    </row>
    <row r="6859" spans="1:9" x14ac:dyDescent="0.35">
      <c r="A6859" s="321">
        <f t="shared" si="600"/>
        <v>42289.291666650119</v>
      </c>
      <c r="B6859" s="303"/>
      <c r="C6859" s="303">
        <v>6824</v>
      </c>
      <c r="D6859" s="304">
        <f>INDEX(Method_calculation!$J$161:$L$184,Output_interface!I6859,Output_interface!H6859)</f>
        <v>0</v>
      </c>
      <c r="E6859" s="304">
        <f>INDEX(Method_calculation!$J$194:$L$217,Output_interface!I6859,Output_interface!H6859)</f>
        <v>0</v>
      </c>
      <c r="G6859" s="1">
        <f>VLOOKUP(A6859+1/48,Interface!$B$118:$D$483,3)</f>
        <v>1</v>
      </c>
      <c r="H6859" s="1">
        <f t="shared" si="603"/>
        <v>1</v>
      </c>
      <c r="I6859" s="1">
        <f t="shared" si="602"/>
        <v>8</v>
      </c>
    </row>
    <row r="6860" spans="1:9" x14ac:dyDescent="0.35">
      <c r="A6860" s="321">
        <f t="shared" si="600"/>
        <v>42289.333333316783</v>
      </c>
      <c r="B6860" s="303"/>
      <c r="C6860" s="303">
        <v>6825</v>
      </c>
      <c r="D6860" s="304">
        <f>INDEX(Method_calculation!$J$161:$L$184,Output_interface!I6860,Output_interface!H6860)</f>
        <v>0</v>
      </c>
      <c r="E6860" s="304">
        <f>INDEX(Method_calculation!$J$194:$L$217,Output_interface!I6860,Output_interface!H6860)</f>
        <v>0</v>
      </c>
      <c r="G6860" s="1">
        <f>VLOOKUP(A6860+1/48,Interface!$B$118:$D$483,3)</f>
        <v>1</v>
      </c>
      <c r="H6860" s="1">
        <f t="shared" si="603"/>
        <v>1</v>
      </c>
      <c r="I6860" s="1">
        <f t="shared" si="602"/>
        <v>9</v>
      </c>
    </row>
    <row r="6861" spans="1:9" x14ac:dyDescent="0.35">
      <c r="A6861" s="321">
        <f t="shared" si="600"/>
        <v>42289.374999983447</v>
      </c>
      <c r="B6861" s="303"/>
      <c r="C6861" s="303">
        <v>6826</v>
      </c>
      <c r="D6861" s="304">
        <f>INDEX(Method_calculation!$J$161:$L$184,Output_interface!I6861,Output_interface!H6861)</f>
        <v>0</v>
      </c>
      <c r="E6861" s="304">
        <f>INDEX(Method_calculation!$J$194:$L$217,Output_interface!I6861,Output_interface!H6861)</f>
        <v>0</v>
      </c>
      <c r="G6861" s="1">
        <f>VLOOKUP(A6861+1/48,Interface!$B$118:$D$483,3)</f>
        <v>1</v>
      </c>
      <c r="H6861" s="1">
        <f t="shared" si="603"/>
        <v>1</v>
      </c>
      <c r="I6861" s="1">
        <f t="shared" si="602"/>
        <v>10</v>
      </c>
    </row>
    <row r="6862" spans="1:9" x14ac:dyDescent="0.35">
      <c r="A6862" s="321">
        <f t="shared" si="600"/>
        <v>42289.416666650111</v>
      </c>
      <c r="B6862" s="303"/>
      <c r="C6862" s="303">
        <v>6827</v>
      </c>
      <c r="D6862" s="304">
        <f>INDEX(Method_calculation!$J$161:$L$184,Output_interface!I6862,Output_interface!H6862)</f>
        <v>0</v>
      </c>
      <c r="E6862" s="304">
        <f>INDEX(Method_calculation!$J$194:$L$217,Output_interface!I6862,Output_interface!H6862)</f>
        <v>0</v>
      </c>
      <c r="G6862" s="1">
        <f>VLOOKUP(A6862+1/48,Interface!$B$118:$D$483,3)</f>
        <v>1</v>
      </c>
      <c r="H6862" s="1">
        <f t="shared" si="603"/>
        <v>1</v>
      </c>
      <c r="I6862" s="1">
        <f t="shared" si="602"/>
        <v>11</v>
      </c>
    </row>
    <row r="6863" spans="1:9" x14ac:dyDescent="0.35">
      <c r="A6863" s="321">
        <f t="shared" si="600"/>
        <v>42289.458333316776</v>
      </c>
      <c r="B6863" s="303"/>
      <c r="C6863" s="303">
        <v>6828</v>
      </c>
      <c r="D6863" s="304">
        <f>INDEX(Method_calculation!$J$161:$L$184,Output_interface!I6863,Output_interface!H6863)</f>
        <v>0</v>
      </c>
      <c r="E6863" s="304">
        <f>INDEX(Method_calculation!$J$194:$L$217,Output_interface!I6863,Output_interface!H6863)</f>
        <v>0</v>
      </c>
      <c r="G6863" s="1">
        <f>VLOOKUP(A6863+1/48,Interface!$B$118:$D$483,3)</f>
        <v>1</v>
      </c>
      <c r="H6863" s="1">
        <f t="shared" si="603"/>
        <v>1</v>
      </c>
      <c r="I6863" s="1">
        <f t="shared" si="602"/>
        <v>12</v>
      </c>
    </row>
    <row r="6864" spans="1:9" x14ac:dyDescent="0.35">
      <c r="A6864" s="321">
        <f t="shared" ref="A6864:A6927" si="606">+A6863+1/24</f>
        <v>42289.49999998344</v>
      </c>
      <c r="B6864" s="303"/>
      <c r="C6864" s="303">
        <v>6829</v>
      </c>
      <c r="D6864" s="304">
        <f>INDEX(Method_calculation!$J$161:$L$184,Output_interface!I6864,Output_interface!H6864)</f>
        <v>0</v>
      </c>
      <c r="E6864" s="304">
        <f>INDEX(Method_calculation!$J$194:$L$217,Output_interface!I6864,Output_interface!H6864)</f>
        <v>0</v>
      </c>
      <c r="G6864" s="1">
        <f>VLOOKUP(A6864+1/48,Interface!$B$118:$D$483,3)</f>
        <v>1</v>
      </c>
      <c r="H6864" s="1">
        <f t="shared" si="603"/>
        <v>1</v>
      </c>
      <c r="I6864" s="1">
        <f t="shared" si="602"/>
        <v>13</v>
      </c>
    </row>
    <row r="6865" spans="1:9" x14ac:dyDescent="0.35">
      <c r="A6865" s="321">
        <f t="shared" si="606"/>
        <v>42289.541666650104</v>
      </c>
      <c r="B6865" s="303"/>
      <c r="C6865" s="303">
        <v>6830</v>
      </c>
      <c r="D6865" s="304">
        <f>INDEX(Method_calculation!$J$161:$L$184,Output_interface!I6865,Output_interface!H6865)</f>
        <v>0</v>
      </c>
      <c r="E6865" s="304">
        <f>INDEX(Method_calculation!$J$194:$L$217,Output_interface!I6865,Output_interface!H6865)</f>
        <v>0</v>
      </c>
      <c r="G6865" s="1">
        <f>VLOOKUP(A6865+1/48,Interface!$B$118:$D$483,3)</f>
        <v>1</v>
      </c>
      <c r="H6865" s="1">
        <f t="shared" si="603"/>
        <v>1</v>
      </c>
      <c r="I6865" s="1">
        <f t="shared" si="602"/>
        <v>14</v>
      </c>
    </row>
    <row r="6866" spans="1:9" x14ac:dyDescent="0.35">
      <c r="A6866" s="321">
        <f t="shared" si="606"/>
        <v>42289.583333316768</v>
      </c>
      <c r="B6866" s="303"/>
      <c r="C6866" s="303">
        <v>6831</v>
      </c>
      <c r="D6866" s="304">
        <f>INDEX(Method_calculation!$J$161:$L$184,Output_interface!I6866,Output_interface!H6866)</f>
        <v>0</v>
      </c>
      <c r="E6866" s="304">
        <f>INDEX(Method_calculation!$J$194:$L$217,Output_interface!I6866,Output_interface!H6866)</f>
        <v>0</v>
      </c>
      <c r="G6866" s="1">
        <f>VLOOKUP(A6866+1/48,Interface!$B$118:$D$483,3)</f>
        <v>1</v>
      </c>
      <c r="H6866" s="1">
        <f t="shared" si="603"/>
        <v>1</v>
      </c>
      <c r="I6866" s="1">
        <f t="shared" si="602"/>
        <v>15</v>
      </c>
    </row>
    <row r="6867" spans="1:9" x14ac:dyDescent="0.35">
      <c r="A6867" s="321">
        <f t="shared" si="606"/>
        <v>42289.624999983433</v>
      </c>
      <c r="B6867" s="303"/>
      <c r="C6867" s="303">
        <v>6832</v>
      </c>
      <c r="D6867" s="304">
        <f>INDEX(Method_calculation!$J$161:$L$184,Output_interface!I6867,Output_interface!H6867)</f>
        <v>0</v>
      </c>
      <c r="E6867" s="304">
        <f>INDEX(Method_calculation!$J$194:$L$217,Output_interface!I6867,Output_interface!H6867)</f>
        <v>0</v>
      </c>
      <c r="G6867" s="1">
        <f>VLOOKUP(A6867+1/48,Interface!$B$118:$D$483,3)</f>
        <v>1</v>
      </c>
      <c r="H6867" s="1">
        <f t="shared" si="603"/>
        <v>1</v>
      </c>
      <c r="I6867" s="1">
        <f t="shared" si="602"/>
        <v>16</v>
      </c>
    </row>
    <row r="6868" spans="1:9" x14ac:dyDescent="0.35">
      <c r="A6868" s="321">
        <f t="shared" si="606"/>
        <v>42289.666666650097</v>
      </c>
      <c r="B6868" s="303"/>
      <c r="C6868" s="303">
        <v>6833</v>
      </c>
      <c r="D6868" s="304">
        <f>INDEX(Method_calculation!$J$161:$L$184,Output_interface!I6868,Output_interface!H6868)</f>
        <v>0</v>
      </c>
      <c r="E6868" s="304">
        <f>INDEX(Method_calculation!$J$194:$L$217,Output_interface!I6868,Output_interface!H6868)</f>
        <v>0</v>
      </c>
      <c r="G6868" s="1">
        <f>VLOOKUP(A6868+1/48,Interface!$B$118:$D$483,3)</f>
        <v>1</v>
      </c>
      <c r="H6868" s="1">
        <f t="shared" si="603"/>
        <v>1</v>
      </c>
      <c r="I6868" s="1">
        <f t="shared" si="602"/>
        <v>17</v>
      </c>
    </row>
    <row r="6869" spans="1:9" x14ac:dyDescent="0.35">
      <c r="A6869" s="321">
        <f t="shared" si="606"/>
        <v>42289.708333316761</v>
      </c>
      <c r="B6869" s="303"/>
      <c r="C6869" s="303">
        <v>6834</v>
      </c>
      <c r="D6869" s="304">
        <f>INDEX(Method_calculation!$J$161:$L$184,Output_interface!I6869,Output_interface!H6869)</f>
        <v>0</v>
      </c>
      <c r="E6869" s="304">
        <f>INDEX(Method_calculation!$J$194:$L$217,Output_interface!I6869,Output_interface!H6869)</f>
        <v>0</v>
      </c>
      <c r="G6869" s="1">
        <f>VLOOKUP(A6869+1/48,Interface!$B$118:$D$483,3)</f>
        <v>1</v>
      </c>
      <c r="H6869" s="1">
        <f t="shared" si="603"/>
        <v>1</v>
      </c>
      <c r="I6869" s="1">
        <f t="shared" si="602"/>
        <v>18</v>
      </c>
    </row>
    <row r="6870" spans="1:9" x14ac:dyDescent="0.35">
      <c r="A6870" s="321">
        <f t="shared" si="606"/>
        <v>42289.749999983425</v>
      </c>
      <c r="B6870" s="303"/>
      <c r="C6870" s="303">
        <v>6835</v>
      </c>
      <c r="D6870" s="304">
        <f>INDEX(Method_calculation!$J$161:$L$184,Output_interface!I6870,Output_interface!H6870)</f>
        <v>0</v>
      </c>
      <c r="E6870" s="304">
        <f>INDEX(Method_calculation!$J$194:$L$217,Output_interface!I6870,Output_interface!H6870)</f>
        <v>0</v>
      </c>
      <c r="G6870" s="1">
        <f>VLOOKUP(A6870+1/48,Interface!$B$118:$D$483,3)</f>
        <v>1</v>
      </c>
      <c r="H6870" s="1">
        <f t="shared" si="603"/>
        <v>1</v>
      </c>
      <c r="I6870" s="1">
        <f t="shared" si="602"/>
        <v>19</v>
      </c>
    </row>
    <row r="6871" spans="1:9" x14ac:dyDescent="0.35">
      <c r="A6871" s="321">
        <f t="shared" si="606"/>
        <v>42289.79166665009</v>
      </c>
      <c r="B6871" s="303"/>
      <c r="C6871" s="303">
        <v>6836</v>
      </c>
      <c r="D6871" s="304">
        <f>INDEX(Method_calculation!$J$161:$L$184,Output_interface!I6871,Output_interface!H6871)</f>
        <v>0</v>
      </c>
      <c r="E6871" s="304">
        <f>INDEX(Method_calculation!$J$194:$L$217,Output_interface!I6871,Output_interface!H6871)</f>
        <v>0</v>
      </c>
      <c r="G6871" s="1">
        <f>VLOOKUP(A6871+1/48,Interface!$B$118:$D$483,3)</f>
        <v>1</v>
      </c>
      <c r="H6871" s="1">
        <f t="shared" si="603"/>
        <v>1</v>
      </c>
      <c r="I6871" s="1">
        <f t="shared" si="602"/>
        <v>20</v>
      </c>
    </row>
    <row r="6872" spans="1:9" x14ac:dyDescent="0.35">
      <c r="A6872" s="321">
        <f t="shared" si="606"/>
        <v>42289.833333316754</v>
      </c>
      <c r="B6872" s="303"/>
      <c r="C6872" s="303">
        <v>6837</v>
      </c>
      <c r="D6872" s="304">
        <f>INDEX(Method_calculation!$J$161:$L$184,Output_interface!I6872,Output_interface!H6872)</f>
        <v>0</v>
      </c>
      <c r="E6872" s="304">
        <f>INDEX(Method_calculation!$J$194:$L$217,Output_interface!I6872,Output_interface!H6872)</f>
        <v>0</v>
      </c>
      <c r="G6872" s="1">
        <f>VLOOKUP(A6872+1/48,Interface!$B$118:$D$483,3)</f>
        <v>1</v>
      </c>
      <c r="H6872" s="1">
        <f t="shared" si="603"/>
        <v>1</v>
      </c>
      <c r="I6872" s="1">
        <f t="shared" si="602"/>
        <v>21</v>
      </c>
    </row>
    <row r="6873" spans="1:9" x14ac:dyDescent="0.35">
      <c r="A6873" s="321">
        <f t="shared" si="606"/>
        <v>42289.874999983418</v>
      </c>
      <c r="B6873" s="303"/>
      <c r="C6873" s="303">
        <v>6838</v>
      </c>
      <c r="D6873" s="304">
        <f>INDEX(Method_calculation!$J$161:$L$184,Output_interface!I6873,Output_interface!H6873)</f>
        <v>0</v>
      </c>
      <c r="E6873" s="304">
        <f>INDEX(Method_calculation!$J$194:$L$217,Output_interface!I6873,Output_interface!H6873)</f>
        <v>0</v>
      </c>
      <c r="G6873" s="1">
        <f>VLOOKUP(A6873+1/48,Interface!$B$118:$D$483,3)</f>
        <v>1</v>
      </c>
      <c r="H6873" s="1">
        <f t="shared" si="603"/>
        <v>1</v>
      </c>
      <c r="I6873" s="1">
        <f t="shared" si="602"/>
        <v>22</v>
      </c>
    </row>
    <row r="6874" spans="1:9" x14ac:dyDescent="0.35">
      <c r="A6874" s="321">
        <f t="shared" si="606"/>
        <v>42289.916666650082</v>
      </c>
      <c r="B6874" s="303"/>
      <c r="C6874" s="303">
        <v>6839</v>
      </c>
      <c r="D6874" s="304">
        <f>INDEX(Method_calculation!$J$161:$L$184,Output_interface!I6874,Output_interface!H6874)</f>
        <v>0</v>
      </c>
      <c r="E6874" s="304">
        <f>INDEX(Method_calculation!$J$194:$L$217,Output_interface!I6874,Output_interface!H6874)</f>
        <v>0</v>
      </c>
      <c r="G6874" s="1">
        <f>VLOOKUP(A6874+1/48,Interface!$B$118:$D$483,3)</f>
        <v>1</v>
      </c>
      <c r="H6874" s="1">
        <f t="shared" si="603"/>
        <v>1</v>
      </c>
      <c r="I6874" s="1">
        <f t="shared" si="602"/>
        <v>23</v>
      </c>
    </row>
    <row r="6875" spans="1:9" x14ac:dyDescent="0.35">
      <c r="A6875" s="322">
        <f t="shared" si="606"/>
        <v>42289.958333316747</v>
      </c>
      <c r="B6875" s="306"/>
      <c r="C6875" s="306">
        <v>6840</v>
      </c>
      <c r="D6875" s="307">
        <f>INDEX(Method_calculation!$J$161:$L$184,Output_interface!I6875,Output_interface!H6875)</f>
        <v>0</v>
      </c>
      <c r="E6875" s="307">
        <f>INDEX(Method_calculation!$J$194:$L$217,Output_interface!I6875,Output_interface!H6875)</f>
        <v>0</v>
      </c>
      <c r="G6875" s="1">
        <f>VLOOKUP(A6875+1/48,Interface!$B$118:$D$483,3)</f>
        <v>1</v>
      </c>
      <c r="H6875" s="1">
        <f t="shared" si="603"/>
        <v>1</v>
      </c>
      <c r="I6875" s="1">
        <f t="shared" si="602"/>
        <v>24</v>
      </c>
    </row>
    <row r="6876" spans="1:9" x14ac:dyDescent="0.35">
      <c r="A6876" s="299">
        <f t="shared" si="606"/>
        <v>42289.999999983411</v>
      </c>
      <c r="B6876" s="300" t="str">
        <f t="shared" ref="B6876" si="607">INDEX($H$27:$H$29,H6876)</f>
        <v>Workday</v>
      </c>
      <c r="C6876" s="300">
        <v>6841</v>
      </c>
      <c r="D6876" s="301">
        <f>INDEX(Method_calculation!$J$161:$L$184,Output_interface!I6876,Output_interface!H6876)</f>
        <v>0</v>
      </c>
      <c r="E6876" s="301">
        <f>INDEX(Method_calculation!$J$194:$L$217,Output_interface!I6876,Output_interface!H6876)</f>
        <v>0</v>
      </c>
      <c r="G6876" s="1">
        <f>VLOOKUP(A6876+1/48,Interface!$B$118:$D$483,3)</f>
        <v>2</v>
      </c>
      <c r="H6876" s="1">
        <f t="shared" si="603"/>
        <v>1</v>
      </c>
      <c r="I6876" s="1">
        <f t="shared" si="602"/>
        <v>1</v>
      </c>
    </row>
    <row r="6877" spans="1:9" x14ac:dyDescent="0.35">
      <c r="A6877" s="321">
        <f t="shared" si="606"/>
        <v>42290.041666650075</v>
      </c>
      <c r="B6877" s="303"/>
      <c r="C6877" s="303">
        <v>6842</v>
      </c>
      <c r="D6877" s="304">
        <f>INDEX(Method_calculation!$J$161:$L$184,Output_interface!I6877,Output_interface!H6877)</f>
        <v>0</v>
      </c>
      <c r="E6877" s="304">
        <f>INDEX(Method_calculation!$J$194:$L$217,Output_interface!I6877,Output_interface!H6877)</f>
        <v>0</v>
      </c>
      <c r="G6877" s="1">
        <f>VLOOKUP(A6877+1/48,Interface!$B$118:$D$483,3)</f>
        <v>2</v>
      </c>
      <c r="H6877" s="1">
        <f t="shared" si="603"/>
        <v>1</v>
      </c>
      <c r="I6877" s="1">
        <f t="shared" si="602"/>
        <v>2</v>
      </c>
    </row>
    <row r="6878" spans="1:9" x14ac:dyDescent="0.35">
      <c r="A6878" s="321">
        <f t="shared" si="606"/>
        <v>42290.083333316739</v>
      </c>
      <c r="B6878" s="303"/>
      <c r="C6878" s="303">
        <v>6843</v>
      </c>
      <c r="D6878" s="304">
        <f>INDEX(Method_calculation!$J$161:$L$184,Output_interface!I6878,Output_interface!H6878)</f>
        <v>0</v>
      </c>
      <c r="E6878" s="304">
        <f>INDEX(Method_calculation!$J$194:$L$217,Output_interface!I6878,Output_interface!H6878)</f>
        <v>0</v>
      </c>
      <c r="G6878" s="1">
        <f>VLOOKUP(A6878+1/48,Interface!$B$118:$D$483,3)</f>
        <v>2</v>
      </c>
      <c r="H6878" s="1">
        <f t="shared" si="603"/>
        <v>1</v>
      </c>
      <c r="I6878" s="1">
        <f t="shared" si="602"/>
        <v>3</v>
      </c>
    </row>
    <row r="6879" spans="1:9" x14ac:dyDescent="0.35">
      <c r="A6879" s="321">
        <f t="shared" si="606"/>
        <v>42290.124999983404</v>
      </c>
      <c r="B6879" s="303"/>
      <c r="C6879" s="303">
        <v>6844</v>
      </c>
      <c r="D6879" s="304">
        <f>INDEX(Method_calculation!$J$161:$L$184,Output_interface!I6879,Output_interface!H6879)</f>
        <v>0</v>
      </c>
      <c r="E6879" s="304">
        <f>INDEX(Method_calculation!$J$194:$L$217,Output_interface!I6879,Output_interface!H6879)</f>
        <v>0</v>
      </c>
      <c r="G6879" s="1">
        <f>VLOOKUP(A6879+1/48,Interface!$B$118:$D$483,3)</f>
        <v>2</v>
      </c>
      <c r="H6879" s="1">
        <f t="shared" si="603"/>
        <v>1</v>
      </c>
      <c r="I6879" s="1">
        <f t="shared" si="602"/>
        <v>4</v>
      </c>
    </row>
    <row r="6880" spans="1:9" x14ac:dyDescent="0.35">
      <c r="A6880" s="321">
        <f t="shared" si="606"/>
        <v>42290.166666650068</v>
      </c>
      <c r="B6880" s="303"/>
      <c r="C6880" s="303">
        <v>6845</v>
      </c>
      <c r="D6880" s="304">
        <f>INDEX(Method_calculation!$J$161:$L$184,Output_interface!I6880,Output_interface!H6880)</f>
        <v>0</v>
      </c>
      <c r="E6880" s="304">
        <f>INDEX(Method_calculation!$J$194:$L$217,Output_interface!I6880,Output_interface!H6880)</f>
        <v>0</v>
      </c>
      <c r="G6880" s="1">
        <f>VLOOKUP(A6880+1/48,Interface!$B$118:$D$483,3)</f>
        <v>2</v>
      </c>
      <c r="H6880" s="1">
        <f t="shared" si="603"/>
        <v>1</v>
      </c>
      <c r="I6880" s="1">
        <f t="shared" si="602"/>
        <v>5</v>
      </c>
    </row>
    <row r="6881" spans="1:9" x14ac:dyDescent="0.35">
      <c r="A6881" s="321">
        <f t="shared" si="606"/>
        <v>42290.208333316732</v>
      </c>
      <c r="B6881" s="303"/>
      <c r="C6881" s="303">
        <v>6846</v>
      </c>
      <c r="D6881" s="304">
        <f>INDEX(Method_calculation!$J$161:$L$184,Output_interface!I6881,Output_interface!H6881)</f>
        <v>0</v>
      </c>
      <c r="E6881" s="304">
        <f>INDEX(Method_calculation!$J$194:$L$217,Output_interface!I6881,Output_interface!H6881)</f>
        <v>0</v>
      </c>
      <c r="G6881" s="1">
        <f>VLOOKUP(A6881+1/48,Interface!$B$118:$D$483,3)</f>
        <v>2</v>
      </c>
      <c r="H6881" s="1">
        <f t="shared" si="603"/>
        <v>1</v>
      </c>
      <c r="I6881" s="1">
        <f t="shared" si="602"/>
        <v>6</v>
      </c>
    </row>
    <row r="6882" spans="1:9" x14ac:dyDescent="0.35">
      <c r="A6882" s="321">
        <f t="shared" si="606"/>
        <v>42290.249999983396</v>
      </c>
      <c r="B6882" s="303"/>
      <c r="C6882" s="303">
        <v>6847</v>
      </c>
      <c r="D6882" s="304">
        <f>INDEX(Method_calculation!$J$161:$L$184,Output_interface!I6882,Output_interface!H6882)</f>
        <v>0</v>
      </c>
      <c r="E6882" s="304">
        <f>INDEX(Method_calculation!$J$194:$L$217,Output_interface!I6882,Output_interface!H6882)</f>
        <v>0</v>
      </c>
      <c r="G6882" s="1">
        <f>VLOOKUP(A6882+1/48,Interface!$B$118:$D$483,3)</f>
        <v>2</v>
      </c>
      <c r="H6882" s="1">
        <f t="shared" si="603"/>
        <v>1</v>
      </c>
      <c r="I6882" s="1">
        <f t="shared" si="602"/>
        <v>7</v>
      </c>
    </row>
    <row r="6883" spans="1:9" x14ac:dyDescent="0.35">
      <c r="A6883" s="321">
        <f t="shared" si="606"/>
        <v>42290.291666650061</v>
      </c>
      <c r="B6883" s="303"/>
      <c r="C6883" s="303">
        <v>6848</v>
      </c>
      <c r="D6883" s="304">
        <f>INDEX(Method_calculation!$J$161:$L$184,Output_interface!I6883,Output_interface!H6883)</f>
        <v>0</v>
      </c>
      <c r="E6883" s="304">
        <f>INDEX(Method_calculation!$J$194:$L$217,Output_interface!I6883,Output_interface!H6883)</f>
        <v>0</v>
      </c>
      <c r="G6883" s="1">
        <f>VLOOKUP(A6883+1/48,Interface!$B$118:$D$483,3)</f>
        <v>2</v>
      </c>
      <c r="H6883" s="1">
        <f t="shared" si="603"/>
        <v>1</v>
      </c>
      <c r="I6883" s="1">
        <f t="shared" si="602"/>
        <v>8</v>
      </c>
    </row>
    <row r="6884" spans="1:9" x14ac:dyDescent="0.35">
      <c r="A6884" s="321">
        <f t="shared" si="606"/>
        <v>42290.333333316725</v>
      </c>
      <c r="B6884" s="303"/>
      <c r="C6884" s="303">
        <v>6849</v>
      </c>
      <c r="D6884" s="304">
        <f>INDEX(Method_calculation!$J$161:$L$184,Output_interface!I6884,Output_interface!H6884)</f>
        <v>0</v>
      </c>
      <c r="E6884" s="304">
        <f>INDEX(Method_calculation!$J$194:$L$217,Output_interface!I6884,Output_interface!H6884)</f>
        <v>0</v>
      </c>
      <c r="G6884" s="1">
        <f>VLOOKUP(A6884+1/48,Interface!$B$118:$D$483,3)</f>
        <v>2</v>
      </c>
      <c r="H6884" s="1">
        <f t="shared" si="603"/>
        <v>1</v>
      </c>
      <c r="I6884" s="1">
        <f t="shared" ref="I6884:I6947" si="608">MOD(C6884-1,24)+1</f>
        <v>9</v>
      </c>
    </row>
    <row r="6885" spans="1:9" x14ac:dyDescent="0.35">
      <c r="A6885" s="321">
        <f t="shared" si="606"/>
        <v>42290.374999983389</v>
      </c>
      <c r="B6885" s="303"/>
      <c r="C6885" s="303">
        <v>6850</v>
      </c>
      <c r="D6885" s="304">
        <f>INDEX(Method_calculation!$J$161:$L$184,Output_interface!I6885,Output_interface!H6885)</f>
        <v>0</v>
      </c>
      <c r="E6885" s="304">
        <f>INDEX(Method_calculation!$J$194:$L$217,Output_interface!I6885,Output_interface!H6885)</f>
        <v>0</v>
      </c>
      <c r="G6885" s="1">
        <f>VLOOKUP(A6885+1/48,Interface!$B$118:$D$483,3)</f>
        <v>2</v>
      </c>
      <c r="H6885" s="1">
        <f t="shared" ref="H6885:H6948" si="609">IF(G6885=7,3,IF(G6885=6,2,1))</f>
        <v>1</v>
      </c>
      <c r="I6885" s="1">
        <f t="shared" si="608"/>
        <v>10</v>
      </c>
    </row>
    <row r="6886" spans="1:9" x14ac:dyDescent="0.35">
      <c r="A6886" s="321">
        <f t="shared" si="606"/>
        <v>42290.416666650053</v>
      </c>
      <c r="B6886" s="303"/>
      <c r="C6886" s="303">
        <v>6851</v>
      </c>
      <c r="D6886" s="304">
        <f>INDEX(Method_calculation!$J$161:$L$184,Output_interface!I6886,Output_interface!H6886)</f>
        <v>0</v>
      </c>
      <c r="E6886" s="304">
        <f>INDEX(Method_calculation!$J$194:$L$217,Output_interface!I6886,Output_interface!H6886)</f>
        <v>0</v>
      </c>
      <c r="G6886" s="1">
        <f>VLOOKUP(A6886+1/48,Interface!$B$118:$D$483,3)</f>
        <v>2</v>
      </c>
      <c r="H6886" s="1">
        <f t="shared" si="609"/>
        <v>1</v>
      </c>
      <c r="I6886" s="1">
        <f t="shared" si="608"/>
        <v>11</v>
      </c>
    </row>
    <row r="6887" spans="1:9" x14ac:dyDescent="0.35">
      <c r="A6887" s="321">
        <f t="shared" si="606"/>
        <v>42290.458333316717</v>
      </c>
      <c r="B6887" s="303"/>
      <c r="C6887" s="303">
        <v>6852</v>
      </c>
      <c r="D6887" s="304">
        <f>INDEX(Method_calculation!$J$161:$L$184,Output_interface!I6887,Output_interface!H6887)</f>
        <v>0</v>
      </c>
      <c r="E6887" s="304">
        <f>INDEX(Method_calculation!$J$194:$L$217,Output_interface!I6887,Output_interface!H6887)</f>
        <v>0</v>
      </c>
      <c r="G6887" s="1">
        <f>VLOOKUP(A6887+1/48,Interface!$B$118:$D$483,3)</f>
        <v>2</v>
      </c>
      <c r="H6887" s="1">
        <f t="shared" si="609"/>
        <v>1</v>
      </c>
      <c r="I6887" s="1">
        <f t="shared" si="608"/>
        <v>12</v>
      </c>
    </row>
    <row r="6888" spans="1:9" x14ac:dyDescent="0.35">
      <c r="A6888" s="321">
        <f t="shared" si="606"/>
        <v>42290.499999983382</v>
      </c>
      <c r="B6888" s="303"/>
      <c r="C6888" s="303">
        <v>6853</v>
      </c>
      <c r="D6888" s="304">
        <f>INDEX(Method_calculation!$J$161:$L$184,Output_interface!I6888,Output_interface!H6888)</f>
        <v>0</v>
      </c>
      <c r="E6888" s="304">
        <f>INDEX(Method_calculation!$J$194:$L$217,Output_interface!I6888,Output_interface!H6888)</f>
        <v>0</v>
      </c>
      <c r="G6888" s="1">
        <f>VLOOKUP(A6888+1/48,Interface!$B$118:$D$483,3)</f>
        <v>2</v>
      </c>
      <c r="H6888" s="1">
        <f t="shared" si="609"/>
        <v>1</v>
      </c>
      <c r="I6888" s="1">
        <f t="shared" si="608"/>
        <v>13</v>
      </c>
    </row>
    <row r="6889" spans="1:9" x14ac:dyDescent="0.35">
      <c r="A6889" s="321">
        <f t="shared" si="606"/>
        <v>42290.541666650046</v>
      </c>
      <c r="B6889" s="303"/>
      <c r="C6889" s="303">
        <v>6854</v>
      </c>
      <c r="D6889" s="304">
        <f>INDEX(Method_calculation!$J$161:$L$184,Output_interface!I6889,Output_interface!H6889)</f>
        <v>0</v>
      </c>
      <c r="E6889" s="304">
        <f>INDEX(Method_calculation!$J$194:$L$217,Output_interface!I6889,Output_interface!H6889)</f>
        <v>0</v>
      </c>
      <c r="G6889" s="1">
        <f>VLOOKUP(A6889+1/48,Interface!$B$118:$D$483,3)</f>
        <v>2</v>
      </c>
      <c r="H6889" s="1">
        <f t="shared" si="609"/>
        <v>1</v>
      </c>
      <c r="I6889" s="1">
        <f t="shared" si="608"/>
        <v>14</v>
      </c>
    </row>
    <row r="6890" spans="1:9" x14ac:dyDescent="0.35">
      <c r="A6890" s="321">
        <f t="shared" si="606"/>
        <v>42290.58333331671</v>
      </c>
      <c r="B6890" s="303"/>
      <c r="C6890" s="303">
        <v>6855</v>
      </c>
      <c r="D6890" s="304">
        <f>INDEX(Method_calculation!$J$161:$L$184,Output_interface!I6890,Output_interface!H6890)</f>
        <v>0</v>
      </c>
      <c r="E6890" s="304">
        <f>INDEX(Method_calculation!$J$194:$L$217,Output_interface!I6890,Output_interface!H6890)</f>
        <v>0</v>
      </c>
      <c r="G6890" s="1">
        <f>VLOOKUP(A6890+1/48,Interface!$B$118:$D$483,3)</f>
        <v>2</v>
      </c>
      <c r="H6890" s="1">
        <f t="shared" si="609"/>
        <v>1</v>
      </c>
      <c r="I6890" s="1">
        <f t="shared" si="608"/>
        <v>15</v>
      </c>
    </row>
    <row r="6891" spans="1:9" x14ac:dyDescent="0.35">
      <c r="A6891" s="321">
        <f t="shared" si="606"/>
        <v>42290.624999983374</v>
      </c>
      <c r="B6891" s="303"/>
      <c r="C6891" s="303">
        <v>6856</v>
      </c>
      <c r="D6891" s="304">
        <f>INDEX(Method_calculation!$J$161:$L$184,Output_interface!I6891,Output_interface!H6891)</f>
        <v>0</v>
      </c>
      <c r="E6891" s="304">
        <f>INDEX(Method_calculation!$J$194:$L$217,Output_interface!I6891,Output_interface!H6891)</f>
        <v>0</v>
      </c>
      <c r="G6891" s="1">
        <f>VLOOKUP(A6891+1/48,Interface!$B$118:$D$483,3)</f>
        <v>2</v>
      </c>
      <c r="H6891" s="1">
        <f t="shared" si="609"/>
        <v>1</v>
      </c>
      <c r="I6891" s="1">
        <f t="shared" si="608"/>
        <v>16</v>
      </c>
    </row>
    <row r="6892" spans="1:9" x14ac:dyDescent="0.35">
      <c r="A6892" s="321">
        <f t="shared" si="606"/>
        <v>42290.666666650039</v>
      </c>
      <c r="B6892" s="303"/>
      <c r="C6892" s="303">
        <v>6857</v>
      </c>
      <c r="D6892" s="304">
        <f>INDEX(Method_calculation!$J$161:$L$184,Output_interface!I6892,Output_interface!H6892)</f>
        <v>0</v>
      </c>
      <c r="E6892" s="304">
        <f>INDEX(Method_calculation!$J$194:$L$217,Output_interface!I6892,Output_interface!H6892)</f>
        <v>0</v>
      </c>
      <c r="G6892" s="1">
        <f>VLOOKUP(A6892+1/48,Interface!$B$118:$D$483,3)</f>
        <v>2</v>
      </c>
      <c r="H6892" s="1">
        <f t="shared" si="609"/>
        <v>1</v>
      </c>
      <c r="I6892" s="1">
        <f t="shared" si="608"/>
        <v>17</v>
      </c>
    </row>
    <row r="6893" spans="1:9" x14ac:dyDescent="0.35">
      <c r="A6893" s="321">
        <f t="shared" si="606"/>
        <v>42290.708333316703</v>
      </c>
      <c r="B6893" s="303"/>
      <c r="C6893" s="303">
        <v>6858</v>
      </c>
      <c r="D6893" s="304">
        <f>INDEX(Method_calculation!$J$161:$L$184,Output_interface!I6893,Output_interface!H6893)</f>
        <v>0</v>
      </c>
      <c r="E6893" s="304">
        <f>INDEX(Method_calculation!$J$194:$L$217,Output_interface!I6893,Output_interface!H6893)</f>
        <v>0</v>
      </c>
      <c r="G6893" s="1">
        <f>VLOOKUP(A6893+1/48,Interface!$B$118:$D$483,3)</f>
        <v>2</v>
      </c>
      <c r="H6893" s="1">
        <f t="shared" si="609"/>
        <v>1</v>
      </c>
      <c r="I6893" s="1">
        <f t="shared" si="608"/>
        <v>18</v>
      </c>
    </row>
    <row r="6894" spans="1:9" x14ac:dyDescent="0.35">
      <c r="A6894" s="321">
        <f t="shared" si="606"/>
        <v>42290.749999983367</v>
      </c>
      <c r="B6894" s="303"/>
      <c r="C6894" s="303">
        <v>6859</v>
      </c>
      <c r="D6894" s="304">
        <f>INDEX(Method_calculation!$J$161:$L$184,Output_interface!I6894,Output_interface!H6894)</f>
        <v>0</v>
      </c>
      <c r="E6894" s="304">
        <f>INDEX(Method_calculation!$J$194:$L$217,Output_interface!I6894,Output_interface!H6894)</f>
        <v>0</v>
      </c>
      <c r="G6894" s="1">
        <f>VLOOKUP(A6894+1/48,Interface!$B$118:$D$483,3)</f>
        <v>2</v>
      </c>
      <c r="H6894" s="1">
        <f t="shared" si="609"/>
        <v>1</v>
      </c>
      <c r="I6894" s="1">
        <f t="shared" si="608"/>
        <v>19</v>
      </c>
    </row>
    <row r="6895" spans="1:9" x14ac:dyDescent="0.35">
      <c r="A6895" s="321">
        <f t="shared" si="606"/>
        <v>42290.791666650031</v>
      </c>
      <c r="B6895" s="303"/>
      <c r="C6895" s="303">
        <v>6860</v>
      </c>
      <c r="D6895" s="304">
        <f>INDEX(Method_calculation!$J$161:$L$184,Output_interface!I6895,Output_interface!H6895)</f>
        <v>0</v>
      </c>
      <c r="E6895" s="304">
        <f>INDEX(Method_calculation!$J$194:$L$217,Output_interface!I6895,Output_interface!H6895)</f>
        <v>0</v>
      </c>
      <c r="G6895" s="1">
        <f>VLOOKUP(A6895+1/48,Interface!$B$118:$D$483,3)</f>
        <v>2</v>
      </c>
      <c r="H6895" s="1">
        <f t="shared" si="609"/>
        <v>1</v>
      </c>
      <c r="I6895" s="1">
        <f t="shared" si="608"/>
        <v>20</v>
      </c>
    </row>
    <row r="6896" spans="1:9" x14ac:dyDescent="0.35">
      <c r="A6896" s="321">
        <f t="shared" si="606"/>
        <v>42290.833333316696</v>
      </c>
      <c r="B6896" s="303"/>
      <c r="C6896" s="303">
        <v>6861</v>
      </c>
      <c r="D6896" s="304">
        <f>INDEX(Method_calculation!$J$161:$L$184,Output_interface!I6896,Output_interface!H6896)</f>
        <v>0</v>
      </c>
      <c r="E6896" s="304">
        <f>INDEX(Method_calculation!$J$194:$L$217,Output_interface!I6896,Output_interface!H6896)</f>
        <v>0</v>
      </c>
      <c r="G6896" s="1">
        <f>VLOOKUP(A6896+1/48,Interface!$B$118:$D$483,3)</f>
        <v>2</v>
      </c>
      <c r="H6896" s="1">
        <f t="shared" si="609"/>
        <v>1</v>
      </c>
      <c r="I6896" s="1">
        <f t="shared" si="608"/>
        <v>21</v>
      </c>
    </row>
    <row r="6897" spans="1:9" x14ac:dyDescent="0.35">
      <c r="A6897" s="321">
        <f t="shared" si="606"/>
        <v>42290.87499998336</v>
      </c>
      <c r="B6897" s="303"/>
      <c r="C6897" s="303">
        <v>6862</v>
      </c>
      <c r="D6897" s="304">
        <f>INDEX(Method_calculation!$J$161:$L$184,Output_interface!I6897,Output_interface!H6897)</f>
        <v>0</v>
      </c>
      <c r="E6897" s="304">
        <f>INDEX(Method_calculation!$J$194:$L$217,Output_interface!I6897,Output_interface!H6897)</f>
        <v>0</v>
      </c>
      <c r="G6897" s="1">
        <f>VLOOKUP(A6897+1/48,Interface!$B$118:$D$483,3)</f>
        <v>2</v>
      </c>
      <c r="H6897" s="1">
        <f t="shared" si="609"/>
        <v>1</v>
      </c>
      <c r="I6897" s="1">
        <f t="shared" si="608"/>
        <v>22</v>
      </c>
    </row>
    <row r="6898" spans="1:9" x14ac:dyDescent="0.35">
      <c r="A6898" s="321">
        <f t="shared" si="606"/>
        <v>42290.916666650024</v>
      </c>
      <c r="B6898" s="303"/>
      <c r="C6898" s="303">
        <v>6863</v>
      </c>
      <c r="D6898" s="304">
        <f>INDEX(Method_calculation!$J$161:$L$184,Output_interface!I6898,Output_interface!H6898)</f>
        <v>0</v>
      </c>
      <c r="E6898" s="304">
        <f>INDEX(Method_calculation!$J$194:$L$217,Output_interface!I6898,Output_interface!H6898)</f>
        <v>0</v>
      </c>
      <c r="G6898" s="1">
        <f>VLOOKUP(A6898+1/48,Interface!$B$118:$D$483,3)</f>
        <v>2</v>
      </c>
      <c r="H6898" s="1">
        <f t="shared" si="609"/>
        <v>1</v>
      </c>
      <c r="I6898" s="1">
        <f t="shared" si="608"/>
        <v>23</v>
      </c>
    </row>
    <row r="6899" spans="1:9" x14ac:dyDescent="0.35">
      <c r="A6899" s="322">
        <f t="shared" si="606"/>
        <v>42290.958333316688</v>
      </c>
      <c r="B6899" s="306"/>
      <c r="C6899" s="306">
        <v>6864</v>
      </c>
      <c r="D6899" s="307">
        <f>INDEX(Method_calculation!$J$161:$L$184,Output_interface!I6899,Output_interface!H6899)</f>
        <v>0</v>
      </c>
      <c r="E6899" s="307">
        <f>INDEX(Method_calculation!$J$194:$L$217,Output_interface!I6899,Output_interface!H6899)</f>
        <v>0</v>
      </c>
      <c r="G6899" s="1">
        <f>VLOOKUP(A6899+1/48,Interface!$B$118:$D$483,3)</f>
        <v>2</v>
      </c>
      <c r="H6899" s="1">
        <f t="shared" si="609"/>
        <v>1</v>
      </c>
      <c r="I6899" s="1">
        <f t="shared" si="608"/>
        <v>24</v>
      </c>
    </row>
    <row r="6900" spans="1:9" x14ac:dyDescent="0.35">
      <c r="A6900" s="299">
        <f t="shared" si="606"/>
        <v>42290.999999983353</v>
      </c>
      <c r="B6900" s="300" t="str">
        <f t="shared" ref="B6900" si="610">INDEX($H$27:$H$29,H6900)</f>
        <v>Workday</v>
      </c>
      <c r="C6900" s="300">
        <v>6865</v>
      </c>
      <c r="D6900" s="301">
        <f>INDEX(Method_calculation!$J$161:$L$184,Output_interface!I6900,Output_interface!H6900)</f>
        <v>0</v>
      </c>
      <c r="E6900" s="301">
        <f>INDEX(Method_calculation!$J$194:$L$217,Output_interface!I6900,Output_interface!H6900)</f>
        <v>0</v>
      </c>
      <c r="G6900" s="1">
        <f>VLOOKUP(A6900+1/48,Interface!$B$118:$D$483,3)</f>
        <v>3</v>
      </c>
      <c r="H6900" s="1">
        <f t="shared" si="609"/>
        <v>1</v>
      </c>
      <c r="I6900" s="1">
        <f t="shared" si="608"/>
        <v>1</v>
      </c>
    </row>
    <row r="6901" spans="1:9" x14ac:dyDescent="0.35">
      <c r="A6901" s="321">
        <f t="shared" si="606"/>
        <v>42291.041666650017</v>
      </c>
      <c r="B6901" s="303"/>
      <c r="C6901" s="303">
        <v>6866</v>
      </c>
      <c r="D6901" s="304">
        <f>INDEX(Method_calculation!$J$161:$L$184,Output_interface!I6901,Output_interface!H6901)</f>
        <v>0</v>
      </c>
      <c r="E6901" s="304">
        <f>INDEX(Method_calculation!$J$194:$L$217,Output_interface!I6901,Output_interface!H6901)</f>
        <v>0</v>
      </c>
      <c r="G6901" s="1">
        <f>VLOOKUP(A6901+1/48,Interface!$B$118:$D$483,3)</f>
        <v>3</v>
      </c>
      <c r="H6901" s="1">
        <f t="shared" si="609"/>
        <v>1</v>
      </c>
      <c r="I6901" s="1">
        <f t="shared" si="608"/>
        <v>2</v>
      </c>
    </row>
    <row r="6902" spans="1:9" x14ac:dyDescent="0.35">
      <c r="A6902" s="321">
        <f t="shared" si="606"/>
        <v>42291.083333316681</v>
      </c>
      <c r="B6902" s="303"/>
      <c r="C6902" s="303">
        <v>6867</v>
      </c>
      <c r="D6902" s="304">
        <f>INDEX(Method_calculation!$J$161:$L$184,Output_interface!I6902,Output_interface!H6902)</f>
        <v>0</v>
      </c>
      <c r="E6902" s="304">
        <f>INDEX(Method_calculation!$J$194:$L$217,Output_interface!I6902,Output_interface!H6902)</f>
        <v>0</v>
      </c>
      <c r="G6902" s="1">
        <f>VLOOKUP(A6902+1/48,Interface!$B$118:$D$483,3)</f>
        <v>3</v>
      </c>
      <c r="H6902" s="1">
        <f t="shared" si="609"/>
        <v>1</v>
      </c>
      <c r="I6902" s="1">
        <f t="shared" si="608"/>
        <v>3</v>
      </c>
    </row>
    <row r="6903" spans="1:9" x14ac:dyDescent="0.35">
      <c r="A6903" s="321">
        <f t="shared" si="606"/>
        <v>42291.124999983345</v>
      </c>
      <c r="B6903" s="303"/>
      <c r="C6903" s="303">
        <v>6868</v>
      </c>
      <c r="D6903" s="304">
        <f>INDEX(Method_calculation!$J$161:$L$184,Output_interface!I6903,Output_interface!H6903)</f>
        <v>0</v>
      </c>
      <c r="E6903" s="304">
        <f>INDEX(Method_calculation!$J$194:$L$217,Output_interface!I6903,Output_interface!H6903)</f>
        <v>0</v>
      </c>
      <c r="G6903" s="1">
        <f>VLOOKUP(A6903+1/48,Interface!$B$118:$D$483,3)</f>
        <v>3</v>
      </c>
      <c r="H6903" s="1">
        <f t="shared" si="609"/>
        <v>1</v>
      </c>
      <c r="I6903" s="1">
        <f t="shared" si="608"/>
        <v>4</v>
      </c>
    </row>
    <row r="6904" spans="1:9" x14ac:dyDescent="0.35">
      <c r="A6904" s="321">
        <f t="shared" si="606"/>
        <v>42291.16666665001</v>
      </c>
      <c r="B6904" s="303"/>
      <c r="C6904" s="303">
        <v>6869</v>
      </c>
      <c r="D6904" s="304">
        <f>INDEX(Method_calculation!$J$161:$L$184,Output_interface!I6904,Output_interface!H6904)</f>
        <v>0</v>
      </c>
      <c r="E6904" s="304">
        <f>INDEX(Method_calculation!$J$194:$L$217,Output_interface!I6904,Output_interface!H6904)</f>
        <v>0</v>
      </c>
      <c r="G6904" s="1">
        <f>VLOOKUP(A6904+1/48,Interface!$B$118:$D$483,3)</f>
        <v>3</v>
      </c>
      <c r="H6904" s="1">
        <f t="shared" si="609"/>
        <v>1</v>
      </c>
      <c r="I6904" s="1">
        <f t="shared" si="608"/>
        <v>5</v>
      </c>
    </row>
    <row r="6905" spans="1:9" x14ac:dyDescent="0.35">
      <c r="A6905" s="321">
        <f t="shared" si="606"/>
        <v>42291.208333316674</v>
      </c>
      <c r="B6905" s="303"/>
      <c r="C6905" s="303">
        <v>6870</v>
      </c>
      <c r="D6905" s="304">
        <f>INDEX(Method_calculation!$J$161:$L$184,Output_interface!I6905,Output_interface!H6905)</f>
        <v>0</v>
      </c>
      <c r="E6905" s="304">
        <f>INDEX(Method_calculation!$J$194:$L$217,Output_interface!I6905,Output_interface!H6905)</f>
        <v>0</v>
      </c>
      <c r="G6905" s="1">
        <f>VLOOKUP(A6905+1/48,Interface!$B$118:$D$483,3)</f>
        <v>3</v>
      </c>
      <c r="H6905" s="1">
        <f t="shared" si="609"/>
        <v>1</v>
      </c>
      <c r="I6905" s="1">
        <f t="shared" si="608"/>
        <v>6</v>
      </c>
    </row>
    <row r="6906" spans="1:9" x14ac:dyDescent="0.35">
      <c r="A6906" s="321">
        <f t="shared" si="606"/>
        <v>42291.249999983338</v>
      </c>
      <c r="B6906" s="303"/>
      <c r="C6906" s="303">
        <v>6871</v>
      </c>
      <c r="D6906" s="304">
        <f>INDEX(Method_calculation!$J$161:$L$184,Output_interface!I6906,Output_interface!H6906)</f>
        <v>0</v>
      </c>
      <c r="E6906" s="304">
        <f>INDEX(Method_calculation!$J$194:$L$217,Output_interface!I6906,Output_interface!H6906)</f>
        <v>0</v>
      </c>
      <c r="G6906" s="1">
        <f>VLOOKUP(A6906+1/48,Interface!$B$118:$D$483,3)</f>
        <v>3</v>
      </c>
      <c r="H6906" s="1">
        <f t="shared" si="609"/>
        <v>1</v>
      </c>
      <c r="I6906" s="1">
        <f t="shared" si="608"/>
        <v>7</v>
      </c>
    </row>
    <row r="6907" spans="1:9" x14ac:dyDescent="0.35">
      <c r="A6907" s="321">
        <f t="shared" si="606"/>
        <v>42291.291666650002</v>
      </c>
      <c r="B6907" s="303"/>
      <c r="C6907" s="303">
        <v>6872</v>
      </c>
      <c r="D6907" s="304">
        <f>INDEX(Method_calculation!$J$161:$L$184,Output_interface!I6907,Output_interface!H6907)</f>
        <v>0</v>
      </c>
      <c r="E6907" s="304">
        <f>INDEX(Method_calculation!$J$194:$L$217,Output_interface!I6907,Output_interface!H6907)</f>
        <v>0</v>
      </c>
      <c r="G6907" s="1">
        <f>VLOOKUP(A6907+1/48,Interface!$B$118:$D$483,3)</f>
        <v>3</v>
      </c>
      <c r="H6907" s="1">
        <f t="shared" si="609"/>
        <v>1</v>
      </c>
      <c r="I6907" s="1">
        <f t="shared" si="608"/>
        <v>8</v>
      </c>
    </row>
    <row r="6908" spans="1:9" x14ac:dyDescent="0.35">
      <c r="A6908" s="321">
        <f t="shared" si="606"/>
        <v>42291.333333316667</v>
      </c>
      <c r="B6908" s="303"/>
      <c r="C6908" s="303">
        <v>6873</v>
      </c>
      <c r="D6908" s="304">
        <f>INDEX(Method_calculation!$J$161:$L$184,Output_interface!I6908,Output_interface!H6908)</f>
        <v>0</v>
      </c>
      <c r="E6908" s="304">
        <f>INDEX(Method_calculation!$J$194:$L$217,Output_interface!I6908,Output_interface!H6908)</f>
        <v>0</v>
      </c>
      <c r="G6908" s="1">
        <f>VLOOKUP(A6908+1/48,Interface!$B$118:$D$483,3)</f>
        <v>3</v>
      </c>
      <c r="H6908" s="1">
        <f t="shared" si="609"/>
        <v>1</v>
      </c>
      <c r="I6908" s="1">
        <f t="shared" si="608"/>
        <v>9</v>
      </c>
    </row>
    <row r="6909" spans="1:9" x14ac:dyDescent="0.35">
      <c r="A6909" s="321">
        <f t="shared" si="606"/>
        <v>42291.374999983331</v>
      </c>
      <c r="B6909" s="303"/>
      <c r="C6909" s="303">
        <v>6874</v>
      </c>
      <c r="D6909" s="304">
        <f>INDEX(Method_calculation!$J$161:$L$184,Output_interface!I6909,Output_interface!H6909)</f>
        <v>0</v>
      </c>
      <c r="E6909" s="304">
        <f>INDEX(Method_calculation!$J$194:$L$217,Output_interface!I6909,Output_interface!H6909)</f>
        <v>0</v>
      </c>
      <c r="G6909" s="1">
        <f>VLOOKUP(A6909+1/48,Interface!$B$118:$D$483,3)</f>
        <v>3</v>
      </c>
      <c r="H6909" s="1">
        <f t="shared" si="609"/>
        <v>1</v>
      </c>
      <c r="I6909" s="1">
        <f t="shared" si="608"/>
        <v>10</v>
      </c>
    </row>
    <row r="6910" spans="1:9" x14ac:dyDescent="0.35">
      <c r="A6910" s="321">
        <f t="shared" si="606"/>
        <v>42291.416666649995</v>
      </c>
      <c r="B6910" s="303"/>
      <c r="C6910" s="303">
        <v>6875</v>
      </c>
      <c r="D6910" s="304">
        <f>INDEX(Method_calculation!$J$161:$L$184,Output_interface!I6910,Output_interface!H6910)</f>
        <v>0</v>
      </c>
      <c r="E6910" s="304">
        <f>INDEX(Method_calculation!$J$194:$L$217,Output_interface!I6910,Output_interface!H6910)</f>
        <v>0</v>
      </c>
      <c r="G6910" s="1">
        <f>VLOOKUP(A6910+1/48,Interface!$B$118:$D$483,3)</f>
        <v>3</v>
      </c>
      <c r="H6910" s="1">
        <f t="shared" si="609"/>
        <v>1</v>
      </c>
      <c r="I6910" s="1">
        <f t="shared" si="608"/>
        <v>11</v>
      </c>
    </row>
    <row r="6911" spans="1:9" x14ac:dyDescent="0.35">
      <c r="A6911" s="321">
        <f t="shared" si="606"/>
        <v>42291.458333316659</v>
      </c>
      <c r="B6911" s="303"/>
      <c r="C6911" s="303">
        <v>6876</v>
      </c>
      <c r="D6911" s="304">
        <f>INDEX(Method_calculation!$J$161:$L$184,Output_interface!I6911,Output_interface!H6911)</f>
        <v>0</v>
      </c>
      <c r="E6911" s="304">
        <f>INDEX(Method_calculation!$J$194:$L$217,Output_interface!I6911,Output_interface!H6911)</f>
        <v>0</v>
      </c>
      <c r="G6911" s="1">
        <f>VLOOKUP(A6911+1/48,Interface!$B$118:$D$483,3)</f>
        <v>3</v>
      </c>
      <c r="H6911" s="1">
        <f t="shared" si="609"/>
        <v>1</v>
      </c>
      <c r="I6911" s="1">
        <f t="shared" si="608"/>
        <v>12</v>
      </c>
    </row>
    <row r="6912" spans="1:9" x14ac:dyDescent="0.35">
      <c r="A6912" s="321">
        <f t="shared" si="606"/>
        <v>42291.499999983324</v>
      </c>
      <c r="B6912" s="303"/>
      <c r="C6912" s="303">
        <v>6877</v>
      </c>
      <c r="D6912" s="304">
        <f>INDEX(Method_calculation!$J$161:$L$184,Output_interface!I6912,Output_interface!H6912)</f>
        <v>0</v>
      </c>
      <c r="E6912" s="304">
        <f>INDEX(Method_calculation!$J$194:$L$217,Output_interface!I6912,Output_interface!H6912)</f>
        <v>0</v>
      </c>
      <c r="G6912" s="1">
        <f>VLOOKUP(A6912+1/48,Interface!$B$118:$D$483,3)</f>
        <v>3</v>
      </c>
      <c r="H6912" s="1">
        <f t="shared" si="609"/>
        <v>1</v>
      </c>
      <c r="I6912" s="1">
        <f t="shared" si="608"/>
        <v>13</v>
      </c>
    </row>
    <row r="6913" spans="1:9" x14ac:dyDescent="0.35">
      <c r="A6913" s="321">
        <f t="shared" si="606"/>
        <v>42291.541666649988</v>
      </c>
      <c r="B6913" s="303"/>
      <c r="C6913" s="303">
        <v>6878</v>
      </c>
      <c r="D6913" s="304">
        <f>INDEX(Method_calculation!$J$161:$L$184,Output_interface!I6913,Output_interface!H6913)</f>
        <v>0</v>
      </c>
      <c r="E6913" s="304">
        <f>INDEX(Method_calculation!$J$194:$L$217,Output_interface!I6913,Output_interface!H6913)</f>
        <v>0</v>
      </c>
      <c r="G6913" s="1">
        <f>VLOOKUP(A6913+1/48,Interface!$B$118:$D$483,3)</f>
        <v>3</v>
      </c>
      <c r="H6913" s="1">
        <f t="shared" si="609"/>
        <v>1</v>
      </c>
      <c r="I6913" s="1">
        <f t="shared" si="608"/>
        <v>14</v>
      </c>
    </row>
    <row r="6914" spans="1:9" x14ac:dyDescent="0.35">
      <c r="A6914" s="321">
        <f t="shared" si="606"/>
        <v>42291.583333316652</v>
      </c>
      <c r="B6914" s="303"/>
      <c r="C6914" s="303">
        <v>6879</v>
      </c>
      <c r="D6914" s="304">
        <f>INDEX(Method_calculation!$J$161:$L$184,Output_interface!I6914,Output_interface!H6914)</f>
        <v>0</v>
      </c>
      <c r="E6914" s="304">
        <f>INDEX(Method_calculation!$J$194:$L$217,Output_interface!I6914,Output_interface!H6914)</f>
        <v>0</v>
      </c>
      <c r="G6914" s="1">
        <f>VLOOKUP(A6914+1/48,Interface!$B$118:$D$483,3)</f>
        <v>3</v>
      </c>
      <c r="H6914" s="1">
        <f t="shared" si="609"/>
        <v>1</v>
      </c>
      <c r="I6914" s="1">
        <f t="shared" si="608"/>
        <v>15</v>
      </c>
    </row>
    <row r="6915" spans="1:9" x14ac:dyDescent="0.35">
      <c r="A6915" s="321">
        <f t="shared" si="606"/>
        <v>42291.624999983316</v>
      </c>
      <c r="B6915" s="303"/>
      <c r="C6915" s="303">
        <v>6880</v>
      </c>
      <c r="D6915" s="304">
        <f>INDEX(Method_calculation!$J$161:$L$184,Output_interface!I6915,Output_interface!H6915)</f>
        <v>0</v>
      </c>
      <c r="E6915" s="304">
        <f>INDEX(Method_calculation!$J$194:$L$217,Output_interface!I6915,Output_interface!H6915)</f>
        <v>0</v>
      </c>
      <c r="G6915" s="1">
        <f>VLOOKUP(A6915+1/48,Interface!$B$118:$D$483,3)</f>
        <v>3</v>
      </c>
      <c r="H6915" s="1">
        <f t="shared" si="609"/>
        <v>1</v>
      </c>
      <c r="I6915" s="1">
        <f t="shared" si="608"/>
        <v>16</v>
      </c>
    </row>
    <row r="6916" spans="1:9" x14ac:dyDescent="0.35">
      <c r="A6916" s="321">
        <f t="shared" si="606"/>
        <v>42291.66666664998</v>
      </c>
      <c r="B6916" s="303"/>
      <c r="C6916" s="303">
        <v>6881</v>
      </c>
      <c r="D6916" s="304">
        <f>INDEX(Method_calculation!$J$161:$L$184,Output_interface!I6916,Output_interface!H6916)</f>
        <v>0</v>
      </c>
      <c r="E6916" s="304">
        <f>INDEX(Method_calculation!$J$194:$L$217,Output_interface!I6916,Output_interface!H6916)</f>
        <v>0</v>
      </c>
      <c r="G6916" s="1">
        <f>VLOOKUP(A6916+1/48,Interface!$B$118:$D$483,3)</f>
        <v>3</v>
      </c>
      <c r="H6916" s="1">
        <f t="shared" si="609"/>
        <v>1</v>
      </c>
      <c r="I6916" s="1">
        <f t="shared" si="608"/>
        <v>17</v>
      </c>
    </row>
    <row r="6917" spans="1:9" x14ac:dyDescent="0.35">
      <c r="A6917" s="321">
        <f t="shared" si="606"/>
        <v>42291.708333316645</v>
      </c>
      <c r="B6917" s="303"/>
      <c r="C6917" s="303">
        <v>6882</v>
      </c>
      <c r="D6917" s="304">
        <f>INDEX(Method_calculation!$J$161:$L$184,Output_interface!I6917,Output_interface!H6917)</f>
        <v>0</v>
      </c>
      <c r="E6917" s="304">
        <f>INDEX(Method_calculation!$J$194:$L$217,Output_interface!I6917,Output_interface!H6917)</f>
        <v>0</v>
      </c>
      <c r="G6917" s="1">
        <f>VLOOKUP(A6917+1/48,Interface!$B$118:$D$483,3)</f>
        <v>3</v>
      </c>
      <c r="H6917" s="1">
        <f t="shared" si="609"/>
        <v>1</v>
      </c>
      <c r="I6917" s="1">
        <f t="shared" si="608"/>
        <v>18</v>
      </c>
    </row>
    <row r="6918" spans="1:9" x14ac:dyDescent="0.35">
      <c r="A6918" s="321">
        <f t="shared" si="606"/>
        <v>42291.749999983309</v>
      </c>
      <c r="B6918" s="303"/>
      <c r="C6918" s="303">
        <v>6883</v>
      </c>
      <c r="D6918" s="304">
        <f>INDEX(Method_calculation!$J$161:$L$184,Output_interface!I6918,Output_interface!H6918)</f>
        <v>0</v>
      </c>
      <c r="E6918" s="304">
        <f>INDEX(Method_calculation!$J$194:$L$217,Output_interface!I6918,Output_interface!H6918)</f>
        <v>0</v>
      </c>
      <c r="G6918" s="1">
        <f>VLOOKUP(A6918+1/48,Interface!$B$118:$D$483,3)</f>
        <v>3</v>
      </c>
      <c r="H6918" s="1">
        <f t="shared" si="609"/>
        <v>1</v>
      </c>
      <c r="I6918" s="1">
        <f t="shared" si="608"/>
        <v>19</v>
      </c>
    </row>
    <row r="6919" spans="1:9" x14ac:dyDescent="0.35">
      <c r="A6919" s="321">
        <f t="shared" si="606"/>
        <v>42291.791666649973</v>
      </c>
      <c r="B6919" s="303"/>
      <c r="C6919" s="303">
        <v>6884</v>
      </c>
      <c r="D6919" s="304">
        <f>INDEX(Method_calculation!$J$161:$L$184,Output_interface!I6919,Output_interface!H6919)</f>
        <v>0</v>
      </c>
      <c r="E6919" s="304">
        <f>INDEX(Method_calculation!$J$194:$L$217,Output_interface!I6919,Output_interface!H6919)</f>
        <v>0</v>
      </c>
      <c r="G6919" s="1">
        <f>VLOOKUP(A6919+1/48,Interface!$B$118:$D$483,3)</f>
        <v>3</v>
      </c>
      <c r="H6919" s="1">
        <f t="shared" si="609"/>
        <v>1</v>
      </c>
      <c r="I6919" s="1">
        <f t="shared" si="608"/>
        <v>20</v>
      </c>
    </row>
    <row r="6920" spans="1:9" x14ac:dyDescent="0.35">
      <c r="A6920" s="321">
        <f t="shared" si="606"/>
        <v>42291.833333316637</v>
      </c>
      <c r="B6920" s="303"/>
      <c r="C6920" s="303">
        <v>6885</v>
      </c>
      <c r="D6920" s="304">
        <f>INDEX(Method_calculation!$J$161:$L$184,Output_interface!I6920,Output_interface!H6920)</f>
        <v>0</v>
      </c>
      <c r="E6920" s="304">
        <f>INDEX(Method_calculation!$J$194:$L$217,Output_interface!I6920,Output_interface!H6920)</f>
        <v>0</v>
      </c>
      <c r="G6920" s="1">
        <f>VLOOKUP(A6920+1/48,Interface!$B$118:$D$483,3)</f>
        <v>3</v>
      </c>
      <c r="H6920" s="1">
        <f t="shared" si="609"/>
        <v>1</v>
      </c>
      <c r="I6920" s="1">
        <f t="shared" si="608"/>
        <v>21</v>
      </c>
    </row>
    <row r="6921" spans="1:9" x14ac:dyDescent="0.35">
      <c r="A6921" s="321">
        <f t="shared" si="606"/>
        <v>42291.874999983302</v>
      </c>
      <c r="B6921" s="303"/>
      <c r="C6921" s="303">
        <v>6886</v>
      </c>
      <c r="D6921" s="304">
        <f>INDEX(Method_calculation!$J$161:$L$184,Output_interface!I6921,Output_interface!H6921)</f>
        <v>0</v>
      </c>
      <c r="E6921" s="304">
        <f>INDEX(Method_calculation!$J$194:$L$217,Output_interface!I6921,Output_interface!H6921)</f>
        <v>0</v>
      </c>
      <c r="G6921" s="1">
        <f>VLOOKUP(A6921+1/48,Interface!$B$118:$D$483,3)</f>
        <v>3</v>
      </c>
      <c r="H6921" s="1">
        <f t="shared" si="609"/>
        <v>1</v>
      </c>
      <c r="I6921" s="1">
        <f t="shared" si="608"/>
        <v>22</v>
      </c>
    </row>
    <row r="6922" spans="1:9" x14ac:dyDescent="0.35">
      <c r="A6922" s="321">
        <f t="shared" si="606"/>
        <v>42291.916666649966</v>
      </c>
      <c r="B6922" s="303"/>
      <c r="C6922" s="303">
        <v>6887</v>
      </c>
      <c r="D6922" s="304">
        <f>INDEX(Method_calculation!$J$161:$L$184,Output_interface!I6922,Output_interface!H6922)</f>
        <v>0</v>
      </c>
      <c r="E6922" s="304">
        <f>INDEX(Method_calculation!$J$194:$L$217,Output_interface!I6922,Output_interface!H6922)</f>
        <v>0</v>
      </c>
      <c r="G6922" s="1">
        <f>VLOOKUP(A6922+1/48,Interface!$B$118:$D$483,3)</f>
        <v>3</v>
      </c>
      <c r="H6922" s="1">
        <f t="shared" si="609"/>
        <v>1</v>
      </c>
      <c r="I6922" s="1">
        <f t="shared" si="608"/>
        <v>23</v>
      </c>
    </row>
    <row r="6923" spans="1:9" x14ac:dyDescent="0.35">
      <c r="A6923" s="322">
        <f t="shared" si="606"/>
        <v>42291.95833331663</v>
      </c>
      <c r="B6923" s="306"/>
      <c r="C6923" s="306">
        <v>6888</v>
      </c>
      <c r="D6923" s="307">
        <f>INDEX(Method_calculation!$J$161:$L$184,Output_interface!I6923,Output_interface!H6923)</f>
        <v>0</v>
      </c>
      <c r="E6923" s="307">
        <f>INDEX(Method_calculation!$J$194:$L$217,Output_interface!I6923,Output_interface!H6923)</f>
        <v>0</v>
      </c>
      <c r="G6923" s="1">
        <f>VLOOKUP(A6923+1/48,Interface!$B$118:$D$483,3)</f>
        <v>3</v>
      </c>
      <c r="H6923" s="1">
        <f t="shared" si="609"/>
        <v>1</v>
      </c>
      <c r="I6923" s="1">
        <f t="shared" si="608"/>
        <v>24</v>
      </c>
    </row>
    <row r="6924" spans="1:9" x14ac:dyDescent="0.35">
      <c r="A6924" s="299">
        <f t="shared" si="606"/>
        <v>42291.999999983294</v>
      </c>
      <c r="B6924" s="300" t="str">
        <f t="shared" ref="B6924" si="611">INDEX($H$27:$H$29,H6924)</f>
        <v>Workday</v>
      </c>
      <c r="C6924" s="300">
        <v>6889</v>
      </c>
      <c r="D6924" s="301">
        <f>INDEX(Method_calculation!$J$161:$L$184,Output_interface!I6924,Output_interface!H6924)</f>
        <v>0</v>
      </c>
      <c r="E6924" s="301">
        <f>INDEX(Method_calculation!$J$194:$L$217,Output_interface!I6924,Output_interface!H6924)</f>
        <v>0</v>
      </c>
      <c r="G6924" s="1">
        <f>VLOOKUP(A6924+1/48,Interface!$B$118:$D$483,3)</f>
        <v>4</v>
      </c>
      <c r="H6924" s="1">
        <f t="shared" si="609"/>
        <v>1</v>
      </c>
      <c r="I6924" s="1">
        <f t="shared" si="608"/>
        <v>1</v>
      </c>
    </row>
    <row r="6925" spans="1:9" x14ac:dyDescent="0.35">
      <c r="A6925" s="321">
        <f t="shared" si="606"/>
        <v>42292.041666649959</v>
      </c>
      <c r="B6925" s="303"/>
      <c r="C6925" s="303">
        <v>6890</v>
      </c>
      <c r="D6925" s="304">
        <f>INDEX(Method_calculation!$J$161:$L$184,Output_interface!I6925,Output_interface!H6925)</f>
        <v>0</v>
      </c>
      <c r="E6925" s="304">
        <f>INDEX(Method_calculation!$J$194:$L$217,Output_interface!I6925,Output_interface!H6925)</f>
        <v>0</v>
      </c>
      <c r="G6925" s="1">
        <f>VLOOKUP(A6925+1/48,Interface!$B$118:$D$483,3)</f>
        <v>4</v>
      </c>
      <c r="H6925" s="1">
        <f t="shared" si="609"/>
        <v>1</v>
      </c>
      <c r="I6925" s="1">
        <f t="shared" si="608"/>
        <v>2</v>
      </c>
    </row>
    <row r="6926" spans="1:9" x14ac:dyDescent="0.35">
      <c r="A6926" s="321">
        <f t="shared" si="606"/>
        <v>42292.083333316623</v>
      </c>
      <c r="B6926" s="303"/>
      <c r="C6926" s="303">
        <v>6891</v>
      </c>
      <c r="D6926" s="304">
        <f>INDEX(Method_calculation!$J$161:$L$184,Output_interface!I6926,Output_interface!H6926)</f>
        <v>0</v>
      </c>
      <c r="E6926" s="304">
        <f>INDEX(Method_calculation!$J$194:$L$217,Output_interface!I6926,Output_interface!H6926)</f>
        <v>0</v>
      </c>
      <c r="G6926" s="1">
        <f>VLOOKUP(A6926+1/48,Interface!$B$118:$D$483,3)</f>
        <v>4</v>
      </c>
      <c r="H6926" s="1">
        <f t="shared" si="609"/>
        <v>1</v>
      </c>
      <c r="I6926" s="1">
        <f t="shared" si="608"/>
        <v>3</v>
      </c>
    </row>
    <row r="6927" spans="1:9" x14ac:dyDescent="0.35">
      <c r="A6927" s="321">
        <f t="shared" si="606"/>
        <v>42292.124999983287</v>
      </c>
      <c r="B6927" s="303"/>
      <c r="C6927" s="303">
        <v>6892</v>
      </c>
      <c r="D6927" s="304">
        <f>INDEX(Method_calculation!$J$161:$L$184,Output_interface!I6927,Output_interface!H6927)</f>
        <v>0</v>
      </c>
      <c r="E6927" s="304">
        <f>INDEX(Method_calculation!$J$194:$L$217,Output_interface!I6927,Output_interface!H6927)</f>
        <v>0</v>
      </c>
      <c r="G6927" s="1">
        <f>VLOOKUP(A6927+1/48,Interface!$B$118:$D$483,3)</f>
        <v>4</v>
      </c>
      <c r="H6927" s="1">
        <f t="shared" si="609"/>
        <v>1</v>
      </c>
      <c r="I6927" s="1">
        <f t="shared" si="608"/>
        <v>4</v>
      </c>
    </row>
    <row r="6928" spans="1:9" x14ac:dyDescent="0.35">
      <c r="A6928" s="321">
        <f t="shared" ref="A6928:A6991" si="612">+A6927+1/24</f>
        <v>42292.166666649951</v>
      </c>
      <c r="B6928" s="303"/>
      <c r="C6928" s="303">
        <v>6893</v>
      </c>
      <c r="D6928" s="304">
        <f>INDEX(Method_calculation!$J$161:$L$184,Output_interface!I6928,Output_interface!H6928)</f>
        <v>0</v>
      </c>
      <c r="E6928" s="304">
        <f>INDEX(Method_calculation!$J$194:$L$217,Output_interface!I6928,Output_interface!H6928)</f>
        <v>0</v>
      </c>
      <c r="G6928" s="1">
        <f>VLOOKUP(A6928+1/48,Interface!$B$118:$D$483,3)</f>
        <v>4</v>
      </c>
      <c r="H6928" s="1">
        <f t="shared" si="609"/>
        <v>1</v>
      </c>
      <c r="I6928" s="1">
        <f t="shared" si="608"/>
        <v>5</v>
      </c>
    </row>
    <row r="6929" spans="1:9" x14ac:dyDescent="0.35">
      <c r="A6929" s="321">
        <f t="shared" si="612"/>
        <v>42292.208333316616</v>
      </c>
      <c r="B6929" s="303"/>
      <c r="C6929" s="303">
        <v>6894</v>
      </c>
      <c r="D6929" s="304">
        <f>INDEX(Method_calculation!$J$161:$L$184,Output_interface!I6929,Output_interface!H6929)</f>
        <v>0</v>
      </c>
      <c r="E6929" s="304">
        <f>INDEX(Method_calculation!$J$194:$L$217,Output_interface!I6929,Output_interface!H6929)</f>
        <v>0</v>
      </c>
      <c r="G6929" s="1">
        <f>VLOOKUP(A6929+1/48,Interface!$B$118:$D$483,3)</f>
        <v>4</v>
      </c>
      <c r="H6929" s="1">
        <f t="shared" si="609"/>
        <v>1</v>
      </c>
      <c r="I6929" s="1">
        <f t="shared" si="608"/>
        <v>6</v>
      </c>
    </row>
    <row r="6930" spans="1:9" x14ac:dyDescent="0.35">
      <c r="A6930" s="321">
        <f t="shared" si="612"/>
        <v>42292.24999998328</v>
      </c>
      <c r="B6930" s="303"/>
      <c r="C6930" s="303">
        <v>6895</v>
      </c>
      <c r="D6930" s="304">
        <f>INDEX(Method_calculation!$J$161:$L$184,Output_interface!I6930,Output_interface!H6930)</f>
        <v>0</v>
      </c>
      <c r="E6930" s="304">
        <f>INDEX(Method_calculation!$J$194:$L$217,Output_interface!I6930,Output_interface!H6930)</f>
        <v>0</v>
      </c>
      <c r="G6930" s="1">
        <f>VLOOKUP(A6930+1/48,Interface!$B$118:$D$483,3)</f>
        <v>4</v>
      </c>
      <c r="H6930" s="1">
        <f t="shared" si="609"/>
        <v>1</v>
      </c>
      <c r="I6930" s="1">
        <f t="shared" si="608"/>
        <v>7</v>
      </c>
    </row>
    <row r="6931" spans="1:9" x14ac:dyDescent="0.35">
      <c r="A6931" s="321">
        <f t="shared" si="612"/>
        <v>42292.291666649944</v>
      </c>
      <c r="B6931" s="303"/>
      <c r="C6931" s="303">
        <v>6896</v>
      </c>
      <c r="D6931" s="304">
        <f>INDEX(Method_calculation!$J$161:$L$184,Output_interface!I6931,Output_interface!H6931)</f>
        <v>0</v>
      </c>
      <c r="E6931" s="304">
        <f>INDEX(Method_calculation!$J$194:$L$217,Output_interface!I6931,Output_interface!H6931)</f>
        <v>0</v>
      </c>
      <c r="G6931" s="1">
        <f>VLOOKUP(A6931+1/48,Interface!$B$118:$D$483,3)</f>
        <v>4</v>
      </c>
      <c r="H6931" s="1">
        <f t="shared" si="609"/>
        <v>1</v>
      </c>
      <c r="I6931" s="1">
        <f t="shared" si="608"/>
        <v>8</v>
      </c>
    </row>
    <row r="6932" spans="1:9" x14ac:dyDescent="0.35">
      <c r="A6932" s="321">
        <f t="shared" si="612"/>
        <v>42292.333333316608</v>
      </c>
      <c r="B6932" s="303"/>
      <c r="C6932" s="303">
        <v>6897</v>
      </c>
      <c r="D6932" s="304">
        <f>INDEX(Method_calculation!$J$161:$L$184,Output_interface!I6932,Output_interface!H6932)</f>
        <v>0</v>
      </c>
      <c r="E6932" s="304">
        <f>INDEX(Method_calculation!$J$194:$L$217,Output_interface!I6932,Output_interface!H6932)</f>
        <v>0</v>
      </c>
      <c r="G6932" s="1">
        <f>VLOOKUP(A6932+1/48,Interface!$B$118:$D$483,3)</f>
        <v>4</v>
      </c>
      <c r="H6932" s="1">
        <f t="shared" si="609"/>
        <v>1</v>
      </c>
      <c r="I6932" s="1">
        <f t="shared" si="608"/>
        <v>9</v>
      </c>
    </row>
    <row r="6933" spans="1:9" x14ac:dyDescent="0.35">
      <c r="A6933" s="321">
        <f t="shared" si="612"/>
        <v>42292.374999983273</v>
      </c>
      <c r="B6933" s="303"/>
      <c r="C6933" s="303">
        <v>6898</v>
      </c>
      <c r="D6933" s="304">
        <f>INDEX(Method_calculation!$J$161:$L$184,Output_interface!I6933,Output_interface!H6933)</f>
        <v>0</v>
      </c>
      <c r="E6933" s="304">
        <f>INDEX(Method_calculation!$J$194:$L$217,Output_interface!I6933,Output_interface!H6933)</f>
        <v>0</v>
      </c>
      <c r="G6933" s="1">
        <f>VLOOKUP(A6933+1/48,Interface!$B$118:$D$483,3)</f>
        <v>4</v>
      </c>
      <c r="H6933" s="1">
        <f t="shared" si="609"/>
        <v>1</v>
      </c>
      <c r="I6933" s="1">
        <f t="shared" si="608"/>
        <v>10</v>
      </c>
    </row>
    <row r="6934" spans="1:9" x14ac:dyDescent="0.35">
      <c r="A6934" s="321">
        <f t="shared" si="612"/>
        <v>42292.416666649937</v>
      </c>
      <c r="B6934" s="303"/>
      <c r="C6934" s="303">
        <v>6899</v>
      </c>
      <c r="D6934" s="304">
        <f>INDEX(Method_calculation!$J$161:$L$184,Output_interface!I6934,Output_interface!H6934)</f>
        <v>0</v>
      </c>
      <c r="E6934" s="304">
        <f>INDEX(Method_calculation!$J$194:$L$217,Output_interface!I6934,Output_interface!H6934)</f>
        <v>0</v>
      </c>
      <c r="G6934" s="1">
        <f>VLOOKUP(A6934+1/48,Interface!$B$118:$D$483,3)</f>
        <v>4</v>
      </c>
      <c r="H6934" s="1">
        <f t="shared" si="609"/>
        <v>1</v>
      </c>
      <c r="I6934" s="1">
        <f t="shared" si="608"/>
        <v>11</v>
      </c>
    </row>
    <row r="6935" spans="1:9" x14ac:dyDescent="0.35">
      <c r="A6935" s="321">
        <f t="shared" si="612"/>
        <v>42292.458333316601</v>
      </c>
      <c r="B6935" s="303"/>
      <c r="C6935" s="303">
        <v>6900</v>
      </c>
      <c r="D6935" s="304">
        <f>INDEX(Method_calculation!$J$161:$L$184,Output_interface!I6935,Output_interface!H6935)</f>
        <v>0</v>
      </c>
      <c r="E6935" s="304">
        <f>INDEX(Method_calculation!$J$194:$L$217,Output_interface!I6935,Output_interface!H6935)</f>
        <v>0</v>
      </c>
      <c r="G6935" s="1">
        <f>VLOOKUP(A6935+1/48,Interface!$B$118:$D$483,3)</f>
        <v>4</v>
      </c>
      <c r="H6935" s="1">
        <f t="shared" si="609"/>
        <v>1</v>
      </c>
      <c r="I6935" s="1">
        <f t="shared" si="608"/>
        <v>12</v>
      </c>
    </row>
    <row r="6936" spans="1:9" x14ac:dyDescent="0.35">
      <c r="A6936" s="321">
        <f t="shared" si="612"/>
        <v>42292.499999983265</v>
      </c>
      <c r="B6936" s="303"/>
      <c r="C6936" s="303">
        <v>6901</v>
      </c>
      <c r="D6936" s="304">
        <f>INDEX(Method_calculation!$J$161:$L$184,Output_interface!I6936,Output_interface!H6936)</f>
        <v>0</v>
      </c>
      <c r="E6936" s="304">
        <f>INDEX(Method_calculation!$J$194:$L$217,Output_interface!I6936,Output_interface!H6936)</f>
        <v>0</v>
      </c>
      <c r="G6936" s="1">
        <f>VLOOKUP(A6936+1/48,Interface!$B$118:$D$483,3)</f>
        <v>4</v>
      </c>
      <c r="H6936" s="1">
        <f t="shared" si="609"/>
        <v>1</v>
      </c>
      <c r="I6936" s="1">
        <f t="shared" si="608"/>
        <v>13</v>
      </c>
    </row>
    <row r="6937" spans="1:9" x14ac:dyDescent="0.35">
      <c r="A6937" s="321">
        <f t="shared" si="612"/>
        <v>42292.54166664993</v>
      </c>
      <c r="B6937" s="303"/>
      <c r="C6937" s="303">
        <v>6902</v>
      </c>
      <c r="D6937" s="304">
        <f>INDEX(Method_calculation!$J$161:$L$184,Output_interface!I6937,Output_interface!H6937)</f>
        <v>0</v>
      </c>
      <c r="E6937" s="304">
        <f>INDEX(Method_calculation!$J$194:$L$217,Output_interface!I6937,Output_interface!H6937)</f>
        <v>0</v>
      </c>
      <c r="G6937" s="1">
        <f>VLOOKUP(A6937+1/48,Interface!$B$118:$D$483,3)</f>
        <v>4</v>
      </c>
      <c r="H6937" s="1">
        <f t="shared" si="609"/>
        <v>1</v>
      </c>
      <c r="I6937" s="1">
        <f t="shared" si="608"/>
        <v>14</v>
      </c>
    </row>
    <row r="6938" spans="1:9" x14ac:dyDescent="0.35">
      <c r="A6938" s="321">
        <f t="shared" si="612"/>
        <v>42292.583333316594</v>
      </c>
      <c r="B6938" s="303"/>
      <c r="C6938" s="303">
        <v>6903</v>
      </c>
      <c r="D6938" s="304">
        <f>INDEX(Method_calculation!$J$161:$L$184,Output_interface!I6938,Output_interface!H6938)</f>
        <v>0</v>
      </c>
      <c r="E6938" s="304">
        <f>INDEX(Method_calculation!$J$194:$L$217,Output_interface!I6938,Output_interface!H6938)</f>
        <v>0</v>
      </c>
      <c r="G6938" s="1">
        <f>VLOOKUP(A6938+1/48,Interface!$B$118:$D$483,3)</f>
        <v>4</v>
      </c>
      <c r="H6938" s="1">
        <f t="shared" si="609"/>
        <v>1</v>
      </c>
      <c r="I6938" s="1">
        <f t="shared" si="608"/>
        <v>15</v>
      </c>
    </row>
    <row r="6939" spans="1:9" x14ac:dyDescent="0.35">
      <c r="A6939" s="321">
        <f t="shared" si="612"/>
        <v>42292.624999983258</v>
      </c>
      <c r="B6939" s="303"/>
      <c r="C6939" s="303">
        <v>6904</v>
      </c>
      <c r="D6939" s="304">
        <f>INDEX(Method_calculation!$J$161:$L$184,Output_interface!I6939,Output_interface!H6939)</f>
        <v>0</v>
      </c>
      <c r="E6939" s="304">
        <f>INDEX(Method_calculation!$J$194:$L$217,Output_interface!I6939,Output_interface!H6939)</f>
        <v>0</v>
      </c>
      <c r="G6939" s="1">
        <f>VLOOKUP(A6939+1/48,Interface!$B$118:$D$483,3)</f>
        <v>4</v>
      </c>
      <c r="H6939" s="1">
        <f t="shared" si="609"/>
        <v>1</v>
      </c>
      <c r="I6939" s="1">
        <f t="shared" si="608"/>
        <v>16</v>
      </c>
    </row>
    <row r="6940" spans="1:9" x14ac:dyDescent="0.35">
      <c r="A6940" s="321">
        <f t="shared" si="612"/>
        <v>42292.666666649922</v>
      </c>
      <c r="B6940" s="303"/>
      <c r="C6940" s="303">
        <v>6905</v>
      </c>
      <c r="D6940" s="304">
        <f>INDEX(Method_calculation!$J$161:$L$184,Output_interface!I6940,Output_interface!H6940)</f>
        <v>0</v>
      </c>
      <c r="E6940" s="304">
        <f>INDEX(Method_calculation!$J$194:$L$217,Output_interface!I6940,Output_interface!H6940)</f>
        <v>0</v>
      </c>
      <c r="G6940" s="1">
        <f>VLOOKUP(A6940+1/48,Interface!$B$118:$D$483,3)</f>
        <v>4</v>
      </c>
      <c r="H6940" s="1">
        <f t="shared" si="609"/>
        <v>1</v>
      </c>
      <c r="I6940" s="1">
        <f t="shared" si="608"/>
        <v>17</v>
      </c>
    </row>
    <row r="6941" spans="1:9" x14ac:dyDescent="0.35">
      <c r="A6941" s="321">
        <f t="shared" si="612"/>
        <v>42292.708333316587</v>
      </c>
      <c r="B6941" s="303"/>
      <c r="C6941" s="303">
        <v>6906</v>
      </c>
      <c r="D6941" s="304">
        <f>INDEX(Method_calculation!$J$161:$L$184,Output_interface!I6941,Output_interface!H6941)</f>
        <v>0</v>
      </c>
      <c r="E6941" s="304">
        <f>INDEX(Method_calculation!$J$194:$L$217,Output_interface!I6941,Output_interface!H6941)</f>
        <v>0</v>
      </c>
      <c r="G6941" s="1">
        <f>VLOOKUP(A6941+1/48,Interface!$B$118:$D$483,3)</f>
        <v>4</v>
      </c>
      <c r="H6941" s="1">
        <f t="shared" si="609"/>
        <v>1</v>
      </c>
      <c r="I6941" s="1">
        <f t="shared" si="608"/>
        <v>18</v>
      </c>
    </row>
    <row r="6942" spans="1:9" x14ac:dyDescent="0.35">
      <c r="A6942" s="321">
        <f t="shared" si="612"/>
        <v>42292.749999983251</v>
      </c>
      <c r="B6942" s="303"/>
      <c r="C6942" s="303">
        <v>6907</v>
      </c>
      <c r="D6942" s="304">
        <f>INDEX(Method_calculation!$J$161:$L$184,Output_interface!I6942,Output_interface!H6942)</f>
        <v>0</v>
      </c>
      <c r="E6942" s="304">
        <f>INDEX(Method_calculation!$J$194:$L$217,Output_interface!I6942,Output_interface!H6942)</f>
        <v>0</v>
      </c>
      <c r="G6942" s="1">
        <f>VLOOKUP(A6942+1/48,Interface!$B$118:$D$483,3)</f>
        <v>4</v>
      </c>
      <c r="H6942" s="1">
        <f t="shared" si="609"/>
        <v>1</v>
      </c>
      <c r="I6942" s="1">
        <f t="shared" si="608"/>
        <v>19</v>
      </c>
    </row>
    <row r="6943" spans="1:9" x14ac:dyDescent="0.35">
      <c r="A6943" s="321">
        <f t="shared" si="612"/>
        <v>42292.791666649915</v>
      </c>
      <c r="B6943" s="303"/>
      <c r="C6943" s="303">
        <v>6908</v>
      </c>
      <c r="D6943" s="304">
        <f>INDEX(Method_calculation!$J$161:$L$184,Output_interface!I6943,Output_interface!H6943)</f>
        <v>0</v>
      </c>
      <c r="E6943" s="304">
        <f>INDEX(Method_calculation!$J$194:$L$217,Output_interface!I6943,Output_interface!H6943)</f>
        <v>0</v>
      </c>
      <c r="G6943" s="1">
        <f>VLOOKUP(A6943+1/48,Interface!$B$118:$D$483,3)</f>
        <v>4</v>
      </c>
      <c r="H6943" s="1">
        <f t="shared" si="609"/>
        <v>1</v>
      </c>
      <c r="I6943" s="1">
        <f t="shared" si="608"/>
        <v>20</v>
      </c>
    </row>
    <row r="6944" spans="1:9" x14ac:dyDescent="0.35">
      <c r="A6944" s="321">
        <f t="shared" si="612"/>
        <v>42292.833333316579</v>
      </c>
      <c r="B6944" s="303"/>
      <c r="C6944" s="303">
        <v>6909</v>
      </c>
      <c r="D6944" s="304">
        <f>INDEX(Method_calculation!$J$161:$L$184,Output_interface!I6944,Output_interface!H6944)</f>
        <v>0</v>
      </c>
      <c r="E6944" s="304">
        <f>INDEX(Method_calculation!$J$194:$L$217,Output_interface!I6944,Output_interface!H6944)</f>
        <v>0</v>
      </c>
      <c r="G6944" s="1">
        <f>VLOOKUP(A6944+1/48,Interface!$B$118:$D$483,3)</f>
        <v>4</v>
      </c>
      <c r="H6944" s="1">
        <f t="shared" si="609"/>
        <v>1</v>
      </c>
      <c r="I6944" s="1">
        <f t="shared" si="608"/>
        <v>21</v>
      </c>
    </row>
    <row r="6945" spans="1:9" x14ac:dyDescent="0.35">
      <c r="A6945" s="321">
        <f t="shared" si="612"/>
        <v>42292.874999983243</v>
      </c>
      <c r="B6945" s="303"/>
      <c r="C6945" s="303">
        <v>6910</v>
      </c>
      <c r="D6945" s="304">
        <f>INDEX(Method_calculation!$J$161:$L$184,Output_interface!I6945,Output_interface!H6945)</f>
        <v>0</v>
      </c>
      <c r="E6945" s="304">
        <f>INDEX(Method_calculation!$J$194:$L$217,Output_interface!I6945,Output_interface!H6945)</f>
        <v>0</v>
      </c>
      <c r="G6945" s="1">
        <f>VLOOKUP(A6945+1/48,Interface!$B$118:$D$483,3)</f>
        <v>4</v>
      </c>
      <c r="H6945" s="1">
        <f t="shared" si="609"/>
        <v>1</v>
      </c>
      <c r="I6945" s="1">
        <f t="shared" si="608"/>
        <v>22</v>
      </c>
    </row>
    <row r="6946" spans="1:9" x14ac:dyDescent="0.35">
      <c r="A6946" s="321">
        <f t="shared" si="612"/>
        <v>42292.916666649908</v>
      </c>
      <c r="B6946" s="303"/>
      <c r="C6946" s="303">
        <v>6911</v>
      </c>
      <c r="D6946" s="304">
        <f>INDEX(Method_calculation!$J$161:$L$184,Output_interface!I6946,Output_interface!H6946)</f>
        <v>0</v>
      </c>
      <c r="E6946" s="304">
        <f>INDEX(Method_calculation!$J$194:$L$217,Output_interface!I6946,Output_interface!H6946)</f>
        <v>0</v>
      </c>
      <c r="G6946" s="1">
        <f>VLOOKUP(A6946+1/48,Interface!$B$118:$D$483,3)</f>
        <v>4</v>
      </c>
      <c r="H6946" s="1">
        <f t="shared" si="609"/>
        <v>1</v>
      </c>
      <c r="I6946" s="1">
        <f t="shared" si="608"/>
        <v>23</v>
      </c>
    </row>
    <row r="6947" spans="1:9" x14ac:dyDescent="0.35">
      <c r="A6947" s="322">
        <f t="shared" si="612"/>
        <v>42292.958333316572</v>
      </c>
      <c r="B6947" s="306"/>
      <c r="C6947" s="306">
        <v>6912</v>
      </c>
      <c r="D6947" s="307">
        <f>INDEX(Method_calculation!$J$161:$L$184,Output_interface!I6947,Output_interface!H6947)</f>
        <v>0</v>
      </c>
      <c r="E6947" s="307">
        <f>INDEX(Method_calculation!$J$194:$L$217,Output_interface!I6947,Output_interface!H6947)</f>
        <v>0</v>
      </c>
      <c r="G6947" s="1">
        <f>VLOOKUP(A6947+1/48,Interface!$B$118:$D$483,3)</f>
        <v>4</v>
      </c>
      <c r="H6947" s="1">
        <f t="shared" si="609"/>
        <v>1</v>
      </c>
      <c r="I6947" s="1">
        <f t="shared" si="608"/>
        <v>24</v>
      </c>
    </row>
    <row r="6948" spans="1:9" x14ac:dyDescent="0.35">
      <c r="A6948" s="299">
        <f t="shared" si="612"/>
        <v>42292.999999983236</v>
      </c>
      <c r="B6948" s="300" t="str">
        <f t="shared" ref="B6948" si="613">INDEX($H$27:$H$29,H6948)</f>
        <v>Workday</v>
      </c>
      <c r="C6948" s="300">
        <v>6913</v>
      </c>
      <c r="D6948" s="301">
        <f>INDEX(Method_calculation!$J$161:$L$184,Output_interface!I6948,Output_interface!H6948)</f>
        <v>0</v>
      </c>
      <c r="E6948" s="301">
        <f>INDEX(Method_calculation!$J$194:$L$217,Output_interface!I6948,Output_interface!H6948)</f>
        <v>0</v>
      </c>
      <c r="G6948" s="1">
        <f>VLOOKUP(A6948+1/48,Interface!$B$118:$D$483,3)</f>
        <v>5</v>
      </c>
      <c r="H6948" s="1">
        <f t="shared" si="609"/>
        <v>1</v>
      </c>
      <c r="I6948" s="1">
        <f t="shared" ref="I6948:I7011" si="614">MOD(C6948-1,24)+1</f>
        <v>1</v>
      </c>
    </row>
    <row r="6949" spans="1:9" x14ac:dyDescent="0.35">
      <c r="A6949" s="321">
        <f t="shared" si="612"/>
        <v>42293.0416666499</v>
      </c>
      <c r="B6949" s="303"/>
      <c r="C6949" s="303">
        <v>6914</v>
      </c>
      <c r="D6949" s="304">
        <f>INDEX(Method_calculation!$J$161:$L$184,Output_interface!I6949,Output_interface!H6949)</f>
        <v>0</v>
      </c>
      <c r="E6949" s="304">
        <f>INDEX(Method_calculation!$J$194:$L$217,Output_interface!I6949,Output_interface!H6949)</f>
        <v>0</v>
      </c>
      <c r="G6949" s="1">
        <f>VLOOKUP(A6949+1/48,Interface!$B$118:$D$483,3)</f>
        <v>5</v>
      </c>
      <c r="H6949" s="1">
        <f t="shared" ref="H6949:H7012" si="615">IF(G6949=7,3,IF(G6949=6,2,1))</f>
        <v>1</v>
      </c>
      <c r="I6949" s="1">
        <f t="shared" si="614"/>
        <v>2</v>
      </c>
    </row>
    <row r="6950" spans="1:9" x14ac:dyDescent="0.35">
      <c r="A6950" s="321">
        <f t="shared" si="612"/>
        <v>42293.083333316565</v>
      </c>
      <c r="B6950" s="303"/>
      <c r="C6950" s="303">
        <v>6915</v>
      </c>
      <c r="D6950" s="304">
        <f>INDEX(Method_calculation!$J$161:$L$184,Output_interface!I6950,Output_interface!H6950)</f>
        <v>0</v>
      </c>
      <c r="E6950" s="304">
        <f>INDEX(Method_calculation!$J$194:$L$217,Output_interface!I6950,Output_interface!H6950)</f>
        <v>0</v>
      </c>
      <c r="G6950" s="1">
        <f>VLOOKUP(A6950+1/48,Interface!$B$118:$D$483,3)</f>
        <v>5</v>
      </c>
      <c r="H6950" s="1">
        <f t="shared" si="615"/>
        <v>1</v>
      </c>
      <c r="I6950" s="1">
        <f t="shared" si="614"/>
        <v>3</v>
      </c>
    </row>
    <row r="6951" spans="1:9" x14ac:dyDescent="0.35">
      <c r="A6951" s="321">
        <f t="shared" si="612"/>
        <v>42293.124999983229</v>
      </c>
      <c r="B6951" s="303"/>
      <c r="C6951" s="303">
        <v>6916</v>
      </c>
      <c r="D6951" s="304">
        <f>INDEX(Method_calculation!$J$161:$L$184,Output_interface!I6951,Output_interface!H6951)</f>
        <v>0</v>
      </c>
      <c r="E6951" s="304">
        <f>INDEX(Method_calculation!$J$194:$L$217,Output_interface!I6951,Output_interface!H6951)</f>
        <v>0</v>
      </c>
      <c r="G6951" s="1">
        <f>VLOOKUP(A6951+1/48,Interface!$B$118:$D$483,3)</f>
        <v>5</v>
      </c>
      <c r="H6951" s="1">
        <f t="shared" si="615"/>
        <v>1</v>
      </c>
      <c r="I6951" s="1">
        <f t="shared" si="614"/>
        <v>4</v>
      </c>
    </row>
    <row r="6952" spans="1:9" x14ac:dyDescent="0.35">
      <c r="A6952" s="321">
        <f t="shared" si="612"/>
        <v>42293.166666649893</v>
      </c>
      <c r="B6952" s="303"/>
      <c r="C6952" s="303">
        <v>6917</v>
      </c>
      <c r="D6952" s="304">
        <f>INDEX(Method_calculation!$J$161:$L$184,Output_interface!I6952,Output_interface!H6952)</f>
        <v>0</v>
      </c>
      <c r="E6952" s="304">
        <f>INDEX(Method_calculation!$J$194:$L$217,Output_interface!I6952,Output_interface!H6952)</f>
        <v>0</v>
      </c>
      <c r="G6952" s="1">
        <f>VLOOKUP(A6952+1/48,Interface!$B$118:$D$483,3)</f>
        <v>5</v>
      </c>
      <c r="H6952" s="1">
        <f t="shared" si="615"/>
        <v>1</v>
      </c>
      <c r="I6952" s="1">
        <f t="shared" si="614"/>
        <v>5</v>
      </c>
    </row>
    <row r="6953" spans="1:9" x14ac:dyDescent="0.35">
      <c r="A6953" s="321">
        <f t="shared" si="612"/>
        <v>42293.208333316557</v>
      </c>
      <c r="B6953" s="303"/>
      <c r="C6953" s="303">
        <v>6918</v>
      </c>
      <c r="D6953" s="304">
        <f>INDEX(Method_calculation!$J$161:$L$184,Output_interface!I6953,Output_interface!H6953)</f>
        <v>0</v>
      </c>
      <c r="E6953" s="304">
        <f>INDEX(Method_calculation!$J$194:$L$217,Output_interface!I6953,Output_interface!H6953)</f>
        <v>0</v>
      </c>
      <c r="G6953" s="1">
        <f>VLOOKUP(A6953+1/48,Interface!$B$118:$D$483,3)</f>
        <v>5</v>
      </c>
      <c r="H6953" s="1">
        <f t="shared" si="615"/>
        <v>1</v>
      </c>
      <c r="I6953" s="1">
        <f t="shared" si="614"/>
        <v>6</v>
      </c>
    </row>
    <row r="6954" spans="1:9" x14ac:dyDescent="0.35">
      <c r="A6954" s="321">
        <f t="shared" si="612"/>
        <v>42293.249999983222</v>
      </c>
      <c r="B6954" s="303"/>
      <c r="C6954" s="303">
        <v>6919</v>
      </c>
      <c r="D6954" s="304">
        <f>INDEX(Method_calculation!$J$161:$L$184,Output_interface!I6954,Output_interface!H6954)</f>
        <v>0</v>
      </c>
      <c r="E6954" s="304">
        <f>INDEX(Method_calculation!$J$194:$L$217,Output_interface!I6954,Output_interface!H6954)</f>
        <v>0</v>
      </c>
      <c r="G6954" s="1">
        <f>VLOOKUP(A6954+1/48,Interface!$B$118:$D$483,3)</f>
        <v>5</v>
      </c>
      <c r="H6954" s="1">
        <f t="shared" si="615"/>
        <v>1</v>
      </c>
      <c r="I6954" s="1">
        <f t="shared" si="614"/>
        <v>7</v>
      </c>
    </row>
    <row r="6955" spans="1:9" x14ac:dyDescent="0.35">
      <c r="A6955" s="321">
        <f t="shared" si="612"/>
        <v>42293.291666649886</v>
      </c>
      <c r="B6955" s="303"/>
      <c r="C6955" s="303">
        <v>6920</v>
      </c>
      <c r="D6955" s="304">
        <f>INDEX(Method_calculation!$J$161:$L$184,Output_interface!I6955,Output_interface!H6955)</f>
        <v>0</v>
      </c>
      <c r="E6955" s="304">
        <f>INDEX(Method_calculation!$J$194:$L$217,Output_interface!I6955,Output_interface!H6955)</f>
        <v>0</v>
      </c>
      <c r="G6955" s="1">
        <f>VLOOKUP(A6955+1/48,Interface!$B$118:$D$483,3)</f>
        <v>5</v>
      </c>
      <c r="H6955" s="1">
        <f t="shared" si="615"/>
        <v>1</v>
      </c>
      <c r="I6955" s="1">
        <f t="shared" si="614"/>
        <v>8</v>
      </c>
    </row>
    <row r="6956" spans="1:9" x14ac:dyDescent="0.35">
      <c r="A6956" s="321">
        <f t="shared" si="612"/>
        <v>42293.33333331655</v>
      </c>
      <c r="B6956" s="303"/>
      <c r="C6956" s="303">
        <v>6921</v>
      </c>
      <c r="D6956" s="304">
        <f>INDEX(Method_calculation!$J$161:$L$184,Output_interface!I6956,Output_interface!H6956)</f>
        <v>0</v>
      </c>
      <c r="E6956" s="304">
        <f>INDEX(Method_calculation!$J$194:$L$217,Output_interface!I6956,Output_interface!H6956)</f>
        <v>0</v>
      </c>
      <c r="G6956" s="1">
        <f>VLOOKUP(A6956+1/48,Interface!$B$118:$D$483,3)</f>
        <v>5</v>
      </c>
      <c r="H6956" s="1">
        <f t="shared" si="615"/>
        <v>1</v>
      </c>
      <c r="I6956" s="1">
        <f t="shared" si="614"/>
        <v>9</v>
      </c>
    </row>
    <row r="6957" spans="1:9" x14ac:dyDescent="0.35">
      <c r="A6957" s="321">
        <f t="shared" si="612"/>
        <v>42293.374999983214</v>
      </c>
      <c r="B6957" s="303"/>
      <c r="C6957" s="303">
        <v>6922</v>
      </c>
      <c r="D6957" s="304">
        <f>INDEX(Method_calculation!$J$161:$L$184,Output_interface!I6957,Output_interface!H6957)</f>
        <v>0</v>
      </c>
      <c r="E6957" s="304">
        <f>INDEX(Method_calculation!$J$194:$L$217,Output_interface!I6957,Output_interface!H6957)</f>
        <v>0</v>
      </c>
      <c r="G6957" s="1">
        <f>VLOOKUP(A6957+1/48,Interface!$B$118:$D$483,3)</f>
        <v>5</v>
      </c>
      <c r="H6957" s="1">
        <f t="shared" si="615"/>
        <v>1</v>
      </c>
      <c r="I6957" s="1">
        <f t="shared" si="614"/>
        <v>10</v>
      </c>
    </row>
    <row r="6958" spans="1:9" x14ac:dyDescent="0.35">
      <c r="A6958" s="321">
        <f t="shared" si="612"/>
        <v>42293.416666649879</v>
      </c>
      <c r="B6958" s="303"/>
      <c r="C6958" s="303">
        <v>6923</v>
      </c>
      <c r="D6958" s="304">
        <f>INDEX(Method_calculation!$J$161:$L$184,Output_interface!I6958,Output_interface!H6958)</f>
        <v>0</v>
      </c>
      <c r="E6958" s="304">
        <f>INDEX(Method_calculation!$J$194:$L$217,Output_interface!I6958,Output_interface!H6958)</f>
        <v>0</v>
      </c>
      <c r="G6958" s="1">
        <f>VLOOKUP(A6958+1/48,Interface!$B$118:$D$483,3)</f>
        <v>5</v>
      </c>
      <c r="H6958" s="1">
        <f t="shared" si="615"/>
        <v>1</v>
      </c>
      <c r="I6958" s="1">
        <f t="shared" si="614"/>
        <v>11</v>
      </c>
    </row>
    <row r="6959" spans="1:9" x14ac:dyDescent="0.35">
      <c r="A6959" s="321">
        <f t="shared" si="612"/>
        <v>42293.458333316543</v>
      </c>
      <c r="B6959" s="303"/>
      <c r="C6959" s="303">
        <v>6924</v>
      </c>
      <c r="D6959" s="304">
        <f>INDEX(Method_calculation!$J$161:$L$184,Output_interface!I6959,Output_interface!H6959)</f>
        <v>0</v>
      </c>
      <c r="E6959" s="304">
        <f>INDEX(Method_calculation!$J$194:$L$217,Output_interface!I6959,Output_interface!H6959)</f>
        <v>0</v>
      </c>
      <c r="G6959" s="1">
        <f>VLOOKUP(A6959+1/48,Interface!$B$118:$D$483,3)</f>
        <v>5</v>
      </c>
      <c r="H6959" s="1">
        <f t="shared" si="615"/>
        <v>1</v>
      </c>
      <c r="I6959" s="1">
        <f t="shared" si="614"/>
        <v>12</v>
      </c>
    </row>
    <row r="6960" spans="1:9" x14ac:dyDescent="0.35">
      <c r="A6960" s="321">
        <f t="shared" si="612"/>
        <v>42293.499999983207</v>
      </c>
      <c r="B6960" s="303"/>
      <c r="C6960" s="303">
        <v>6925</v>
      </c>
      <c r="D6960" s="304">
        <f>INDEX(Method_calculation!$J$161:$L$184,Output_interface!I6960,Output_interface!H6960)</f>
        <v>0</v>
      </c>
      <c r="E6960" s="304">
        <f>INDEX(Method_calculation!$J$194:$L$217,Output_interface!I6960,Output_interface!H6960)</f>
        <v>0</v>
      </c>
      <c r="G6960" s="1">
        <f>VLOOKUP(A6960+1/48,Interface!$B$118:$D$483,3)</f>
        <v>5</v>
      </c>
      <c r="H6960" s="1">
        <f t="shared" si="615"/>
        <v>1</v>
      </c>
      <c r="I6960" s="1">
        <f t="shared" si="614"/>
        <v>13</v>
      </c>
    </row>
    <row r="6961" spans="1:9" x14ac:dyDescent="0.35">
      <c r="A6961" s="321">
        <f t="shared" si="612"/>
        <v>42293.541666649871</v>
      </c>
      <c r="B6961" s="303"/>
      <c r="C6961" s="303">
        <v>6926</v>
      </c>
      <c r="D6961" s="304">
        <f>INDEX(Method_calculation!$J$161:$L$184,Output_interface!I6961,Output_interface!H6961)</f>
        <v>0</v>
      </c>
      <c r="E6961" s="304">
        <f>INDEX(Method_calculation!$J$194:$L$217,Output_interface!I6961,Output_interface!H6961)</f>
        <v>0</v>
      </c>
      <c r="G6961" s="1">
        <f>VLOOKUP(A6961+1/48,Interface!$B$118:$D$483,3)</f>
        <v>5</v>
      </c>
      <c r="H6961" s="1">
        <f t="shared" si="615"/>
        <v>1</v>
      </c>
      <c r="I6961" s="1">
        <f t="shared" si="614"/>
        <v>14</v>
      </c>
    </row>
    <row r="6962" spans="1:9" x14ac:dyDescent="0.35">
      <c r="A6962" s="321">
        <f t="shared" si="612"/>
        <v>42293.583333316536</v>
      </c>
      <c r="B6962" s="303"/>
      <c r="C6962" s="303">
        <v>6927</v>
      </c>
      <c r="D6962" s="304">
        <f>INDEX(Method_calculation!$J$161:$L$184,Output_interface!I6962,Output_interface!H6962)</f>
        <v>0</v>
      </c>
      <c r="E6962" s="304">
        <f>INDEX(Method_calculation!$J$194:$L$217,Output_interface!I6962,Output_interface!H6962)</f>
        <v>0</v>
      </c>
      <c r="G6962" s="1">
        <f>VLOOKUP(A6962+1/48,Interface!$B$118:$D$483,3)</f>
        <v>5</v>
      </c>
      <c r="H6962" s="1">
        <f t="shared" si="615"/>
        <v>1</v>
      </c>
      <c r="I6962" s="1">
        <f t="shared" si="614"/>
        <v>15</v>
      </c>
    </row>
    <row r="6963" spans="1:9" x14ac:dyDescent="0.35">
      <c r="A6963" s="321">
        <f t="shared" si="612"/>
        <v>42293.6249999832</v>
      </c>
      <c r="B6963" s="303"/>
      <c r="C6963" s="303">
        <v>6928</v>
      </c>
      <c r="D6963" s="304">
        <f>INDEX(Method_calculation!$J$161:$L$184,Output_interface!I6963,Output_interface!H6963)</f>
        <v>0</v>
      </c>
      <c r="E6963" s="304">
        <f>INDEX(Method_calculation!$J$194:$L$217,Output_interface!I6963,Output_interface!H6963)</f>
        <v>0</v>
      </c>
      <c r="G6963" s="1">
        <f>VLOOKUP(A6963+1/48,Interface!$B$118:$D$483,3)</f>
        <v>5</v>
      </c>
      <c r="H6963" s="1">
        <f t="shared" si="615"/>
        <v>1</v>
      </c>
      <c r="I6963" s="1">
        <f t="shared" si="614"/>
        <v>16</v>
      </c>
    </row>
    <row r="6964" spans="1:9" x14ac:dyDescent="0.35">
      <c r="A6964" s="321">
        <f t="shared" si="612"/>
        <v>42293.666666649864</v>
      </c>
      <c r="B6964" s="303"/>
      <c r="C6964" s="303">
        <v>6929</v>
      </c>
      <c r="D6964" s="304">
        <f>INDEX(Method_calculation!$J$161:$L$184,Output_interface!I6964,Output_interface!H6964)</f>
        <v>0</v>
      </c>
      <c r="E6964" s="304">
        <f>INDEX(Method_calculation!$J$194:$L$217,Output_interface!I6964,Output_interface!H6964)</f>
        <v>0</v>
      </c>
      <c r="G6964" s="1">
        <f>VLOOKUP(A6964+1/48,Interface!$B$118:$D$483,3)</f>
        <v>5</v>
      </c>
      <c r="H6964" s="1">
        <f t="shared" si="615"/>
        <v>1</v>
      </c>
      <c r="I6964" s="1">
        <f t="shared" si="614"/>
        <v>17</v>
      </c>
    </row>
    <row r="6965" spans="1:9" x14ac:dyDescent="0.35">
      <c r="A6965" s="321">
        <f t="shared" si="612"/>
        <v>42293.708333316528</v>
      </c>
      <c r="B6965" s="303"/>
      <c r="C6965" s="303">
        <v>6930</v>
      </c>
      <c r="D6965" s="304">
        <f>INDEX(Method_calculation!$J$161:$L$184,Output_interface!I6965,Output_interface!H6965)</f>
        <v>0</v>
      </c>
      <c r="E6965" s="304">
        <f>INDEX(Method_calculation!$J$194:$L$217,Output_interface!I6965,Output_interface!H6965)</f>
        <v>0</v>
      </c>
      <c r="G6965" s="1">
        <f>VLOOKUP(A6965+1/48,Interface!$B$118:$D$483,3)</f>
        <v>5</v>
      </c>
      <c r="H6965" s="1">
        <f t="shared" si="615"/>
        <v>1</v>
      </c>
      <c r="I6965" s="1">
        <f t="shared" si="614"/>
        <v>18</v>
      </c>
    </row>
    <row r="6966" spans="1:9" x14ac:dyDescent="0.35">
      <c r="A6966" s="321">
        <f t="shared" si="612"/>
        <v>42293.749999983193</v>
      </c>
      <c r="B6966" s="303"/>
      <c r="C6966" s="303">
        <v>6931</v>
      </c>
      <c r="D6966" s="304">
        <f>INDEX(Method_calculation!$J$161:$L$184,Output_interface!I6966,Output_interface!H6966)</f>
        <v>0</v>
      </c>
      <c r="E6966" s="304">
        <f>INDEX(Method_calculation!$J$194:$L$217,Output_interface!I6966,Output_interface!H6966)</f>
        <v>0</v>
      </c>
      <c r="G6966" s="1">
        <f>VLOOKUP(A6966+1/48,Interface!$B$118:$D$483,3)</f>
        <v>5</v>
      </c>
      <c r="H6966" s="1">
        <f t="shared" si="615"/>
        <v>1</v>
      </c>
      <c r="I6966" s="1">
        <f t="shared" si="614"/>
        <v>19</v>
      </c>
    </row>
    <row r="6967" spans="1:9" x14ac:dyDescent="0.35">
      <c r="A6967" s="321">
        <f t="shared" si="612"/>
        <v>42293.791666649857</v>
      </c>
      <c r="B6967" s="303"/>
      <c r="C6967" s="303">
        <v>6932</v>
      </c>
      <c r="D6967" s="304">
        <f>INDEX(Method_calculation!$J$161:$L$184,Output_interface!I6967,Output_interface!H6967)</f>
        <v>0</v>
      </c>
      <c r="E6967" s="304">
        <f>INDEX(Method_calculation!$J$194:$L$217,Output_interface!I6967,Output_interface!H6967)</f>
        <v>0</v>
      </c>
      <c r="G6967" s="1">
        <f>VLOOKUP(A6967+1/48,Interface!$B$118:$D$483,3)</f>
        <v>5</v>
      </c>
      <c r="H6967" s="1">
        <f t="shared" si="615"/>
        <v>1</v>
      </c>
      <c r="I6967" s="1">
        <f t="shared" si="614"/>
        <v>20</v>
      </c>
    </row>
    <row r="6968" spans="1:9" x14ac:dyDescent="0.35">
      <c r="A6968" s="321">
        <f t="shared" si="612"/>
        <v>42293.833333316521</v>
      </c>
      <c r="B6968" s="303"/>
      <c r="C6968" s="303">
        <v>6933</v>
      </c>
      <c r="D6968" s="304">
        <f>INDEX(Method_calculation!$J$161:$L$184,Output_interface!I6968,Output_interface!H6968)</f>
        <v>0</v>
      </c>
      <c r="E6968" s="304">
        <f>INDEX(Method_calculation!$J$194:$L$217,Output_interface!I6968,Output_interface!H6968)</f>
        <v>0</v>
      </c>
      <c r="G6968" s="1">
        <f>VLOOKUP(A6968+1/48,Interface!$B$118:$D$483,3)</f>
        <v>5</v>
      </c>
      <c r="H6968" s="1">
        <f t="shared" si="615"/>
        <v>1</v>
      </c>
      <c r="I6968" s="1">
        <f t="shared" si="614"/>
        <v>21</v>
      </c>
    </row>
    <row r="6969" spans="1:9" x14ac:dyDescent="0.35">
      <c r="A6969" s="321">
        <f t="shared" si="612"/>
        <v>42293.874999983185</v>
      </c>
      <c r="B6969" s="303"/>
      <c r="C6969" s="303">
        <v>6934</v>
      </c>
      <c r="D6969" s="304">
        <f>INDEX(Method_calculation!$J$161:$L$184,Output_interface!I6969,Output_interface!H6969)</f>
        <v>0</v>
      </c>
      <c r="E6969" s="304">
        <f>INDEX(Method_calculation!$J$194:$L$217,Output_interface!I6969,Output_interface!H6969)</f>
        <v>0</v>
      </c>
      <c r="G6969" s="1">
        <f>VLOOKUP(A6969+1/48,Interface!$B$118:$D$483,3)</f>
        <v>5</v>
      </c>
      <c r="H6969" s="1">
        <f t="shared" si="615"/>
        <v>1</v>
      </c>
      <c r="I6969" s="1">
        <f t="shared" si="614"/>
        <v>22</v>
      </c>
    </row>
    <row r="6970" spans="1:9" x14ac:dyDescent="0.35">
      <c r="A6970" s="321">
        <f t="shared" si="612"/>
        <v>42293.91666664985</v>
      </c>
      <c r="B6970" s="303"/>
      <c r="C6970" s="303">
        <v>6935</v>
      </c>
      <c r="D6970" s="304">
        <f>INDEX(Method_calculation!$J$161:$L$184,Output_interface!I6970,Output_interface!H6970)</f>
        <v>0</v>
      </c>
      <c r="E6970" s="304">
        <f>INDEX(Method_calculation!$J$194:$L$217,Output_interface!I6970,Output_interface!H6970)</f>
        <v>0</v>
      </c>
      <c r="G6970" s="1">
        <f>VLOOKUP(A6970+1/48,Interface!$B$118:$D$483,3)</f>
        <v>5</v>
      </c>
      <c r="H6970" s="1">
        <f t="shared" si="615"/>
        <v>1</v>
      </c>
      <c r="I6970" s="1">
        <f t="shared" si="614"/>
        <v>23</v>
      </c>
    </row>
    <row r="6971" spans="1:9" x14ac:dyDescent="0.35">
      <c r="A6971" s="322">
        <f t="shared" si="612"/>
        <v>42293.958333316514</v>
      </c>
      <c r="B6971" s="306"/>
      <c r="C6971" s="306">
        <v>6936</v>
      </c>
      <c r="D6971" s="307">
        <f>INDEX(Method_calculation!$J$161:$L$184,Output_interface!I6971,Output_interface!H6971)</f>
        <v>0</v>
      </c>
      <c r="E6971" s="307">
        <f>INDEX(Method_calculation!$J$194:$L$217,Output_interface!I6971,Output_interface!H6971)</f>
        <v>0</v>
      </c>
      <c r="G6971" s="1">
        <f>VLOOKUP(A6971+1/48,Interface!$B$118:$D$483,3)</f>
        <v>5</v>
      </c>
      <c r="H6971" s="1">
        <f t="shared" si="615"/>
        <v>1</v>
      </c>
      <c r="I6971" s="1">
        <f t="shared" si="614"/>
        <v>24</v>
      </c>
    </row>
    <row r="6972" spans="1:9" x14ac:dyDescent="0.35">
      <c r="A6972" s="299">
        <f t="shared" si="612"/>
        <v>42293.999999983178</v>
      </c>
      <c r="B6972" s="300" t="str">
        <f t="shared" ref="B6972" si="616">INDEX($H$27:$H$29,H6972)</f>
        <v>Saturday</v>
      </c>
      <c r="C6972" s="300">
        <v>6937</v>
      </c>
      <c r="D6972" s="301">
        <f>INDEX(Method_calculation!$J$161:$L$184,Output_interface!I6972,Output_interface!H6972)</f>
        <v>0</v>
      </c>
      <c r="E6972" s="301">
        <f>INDEX(Method_calculation!$J$194:$L$217,Output_interface!I6972,Output_interface!H6972)</f>
        <v>0</v>
      </c>
      <c r="G6972" s="1">
        <f>VLOOKUP(A6972+1/48,Interface!$B$118:$D$483,3)</f>
        <v>6</v>
      </c>
      <c r="H6972" s="1">
        <f t="shared" si="615"/>
        <v>2</v>
      </c>
      <c r="I6972" s="1">
        <f t="shared" si="614"/>
        <v>1</v>
      </c>
    </row>
    <row r="6973" spans="1:9" x14ac:dyDescent="0.35">
      <c r="A6973" s="321">
        <f t="shared" si="612"/>
        <v>42294.041666649842</v>
      </c>
      <c r="B6973" s="303"/>
      <c r="C6973" s="303">
        <v>6938</v>
      </c>
      <c r="D6973" s="304">
        <f>INDEX(Method_calculation!$J$161:$L$184,Output_interface!I6973,Output_interface!H6973)</f>
        <v>0</v>
      </c>
      <c r="E6973" s="304">
        <f>INDEX(Method_calculation!$J$194:$L$217,Output_interface!I6973,Output_interface!H6973)</f>
        <v>0</v>
      </c>
      <c r="G6973" s="1">
        <f>VLOOKUP(A6973+1/48,Interface!$B$118:$D$483,3)</f>
        <v>6</v>
      </c>
      <c r="H6973" s="1">
        <f t="shared" si="615"/>
        <v>2</v>
      </c>
      <c r="I6973" s="1">
        <f t="shared" si="614"/>
        <v>2</v>
      </c>
    </row>
    <row r="6974" spans="1:9" x14ac:dyDescent="0.35">
      <c r="A6974" s="321">
        <f t="shared" si="612"/>
        <v>42294.083333316506</v>
      </c>
      <c r="B6974" s="303"/>
      <c r="C6974" s="303">
        <v>6939</v>
      </c>
      <c r="D6974" s="304">
        <f>INDEX(Method_calculation!$J$161:$L$184,Output_interface!I6974,Output_interface!H6974)</f>
        <v>0</v>
      </c>
      <c r="E6974" s="304">
        <f>INDEX(Method_calculation!$J$194:$L$217,Output_interface!I6974,Output_interface!H6974)</f>
        <v>0</v>
      </c>
      <c r="G6974" s="1">
        <f>VLOOKUP(A6974+1/48,Interface!$B$118:$D$483,3)</f>
        <v>6</v>
      </c>
      <c r="H6974" s="1">
        <f t="shared" si="615"/>
        <v>2</v>
      </c>
      <c r="I6974" s="1">
        <f t="shared" si="614"/>
        <v>3</v>
      </c>
    </row>
    <row r="6975" spans="1:9" x14ac:dyDescent="0.35">
      <c r="A6975" s="321">
        <f t="shared" si="612"/>
        <v>42294.124999983171</v>
      </c>
      <c r="B6975" s="303"/>
      <c r="C6975" s="303">
        <v>6940</v>
      </c>
      <c r="D6975" s="304">
        <f>INDEX(Method_calculation!$J$161:$L$184,Output_interface!I6975,Output_interface!H6975)</f>
        <v>0</v>
      </c>
      <c r="E6975" s="304">
        <f>INDEX(Method_calculation!$J$194:$L$217,Output_interface!I6975,Output_interface!H6975)</f>
        <v>0</v>
      </c>
      <c r="G6975" s="1">
        <f>VLOOKUP(A6975+1/48,Interface!$B$118:$D$483,3)</f>
        <v>6</v>
      </c>
      <c r="H6975" s="1">
        <f t="shared" si="615"/>
        <v>2</v>
      </c>
      <c r="I6975" s="1">
        <f t="shared" si="614"/>
        <v>4</v>
      </c>
    </row>
    <row r="6976" spans="1:9" x14ac:dyDescent="0.35">
      <c r="A6976" s="321">
        <f t="shared" si="612"/>
        <v>42294.166666649835</v>
      </c>
      <c r="B6976" s="303"/>
      <c r="C6976" s="303">
        <v>6941</v>
      </c>
      <c r="D6976" s="304">
        <f>INDEX(Method_calculation!$J$161:$L$184,Output_interface!I6976,Output_interface!H6976)</f>
        <v>0</v>
      </c>
      <c r="E6976" s="304">
        <f>INDEX(Method_calculation!$J$194:$L$217,Output_interface!I6976,Output_interface!H6976)</f>
        <v>0</v>
      </c>
      <c r="G6976" s="1">
        <f>VLOOKUP(A6976+1/48,Interface!$B$118:$D$483,3)</f>
        <v>6</v>
      </c>
      <c r="H6976" s="1">
        <f t="shared" si="615"/>
        <v>2</v>
      </c>
      <c r="I6976" s="1">
        <f t="shared" si="614"/>
        <v>5</v>
      </c>
    </row>
    <row r="6977" spans="1:9" x14ac:dyDescent="0.35">
      <c r="A6977" s="321">
        <f t="shared" si="612"/>
        <v>42294.208333316499</v>
      </c>
      <c r="B6977" s="303"/>
      <c r="C6977" s="303">
        <v>6942</v>
      </c>
      <c r="D6977" s="304">
        <f>INDEX(Method_calculation!$J$161:$L$184,Output_interface!I6977,Output_interface!H6977)</f>
        <v>0</v>
      </c>
      <c r="E6977" s="304">
        <f>INDEX(Method_calculation!$J$194:$L$217,Output_interface!I6977,Output_interface!H6977)</f>
        <v>0</v>
      </c>
      <c r="G6977" s="1">
        <f>VLOOKUP(A6977+1/48,Interface!$B$118:$D$483,3)</f>
        <v>6</v>
      </c>
      <c r="H6977" s="1">
        <f t="shared" si="615"/>
        <v>2</v>
      </c>
      <c r="I6977" s="1">
        <f t="shared" si="614"/>
        <v>6</v>
      </c>
    </row>
    <row r="6978" spans="1:9" x14ac:dyDescent="0.35">
      <c r="A6978" s="321">
        <f t="shared" si="612"/>
        <v>42294.249999983163</v>
      </c>
      <c r="B6978" s="303"/>
      <c r="C6978" s="303">
        <v>6943</v>
      </c>
      <c r="D6978" s="304">
        <f>INDEX(Method_calculation!$J$161:$L$184,Output_interface!I6978,Output_interface!H6978)</f>
        <v>0</v>
      </c>
      <c r="E6978" s="304">
        <f>INDEX(Method_calculation!$J$194:$L$217,Output_interface!I6978,Output_interface!H6978)</f>
        <v>0</v>
      </c>
      <c r="G6978" s="1">
        <f>VLOOKUP(A6978+1/48,Interface!$B$118:$D$483,3)</f>
        <v>6</v>
      </c>
      <c r="H6978" s="1">
        <f t="shared" si="615"/>
        <v>2</v>
      </c>
      <c r="I6978" s="1">
        <f t="shared" si="614"/>
        <v>7</v>
      </c>
    </row>
    <row r="6979" spans="1:9" x14ac:dyDescent="0.35">
      <c r="A6979" s="321">
        <f t="shared" si="612"/>
        <v>42294.291666649828</v>
      </c>
      <c r="B6979" s="303"/>
      <c r="C6979" s="303">
        <v>6944</v>
      </c>
      <c r="D6979" s="304">
        <f>INDEX(Method_calculation!$J$161:$L$184,Output_interface!I6979,Output_interface!H6979)</f>
        <v>0</v>
      </c>
      <c r="E6979" s="304">
        <f>INDEX(Method_calculation!$J$194:$L$217,Output_interface!I6979,Output_interface!H6979)</f>
        <v>0</v>
      </c>
      <c r="G6979" s="1">
        <f>VLOOKUP(A6979+1/48,Interface!$B$118:$D$483,3)</f>
        <v>6</v>
      </c>
      <c r="H6979" s="1">
        <f t="shared" si="615"/>
        <v>2</v>
      </c>
      <c r="I6979" s="1">
        <f t="shared" si="614"/>
        <v>8</v>
      </c>
    </row>
    <row r="6980" spans="1:9" x14ac:dyDescent="0.35">
      <c r="A6980" s="321">
        <f t="shared" si="612"/>
        <v>42294.333333316492</v>
      </c>
      <c r="B6980" s="303"/>
      <c r="C6980" s="303">
        <v>6945</v>
      </c>
      <c r="D6980" s="304">
        <f>INDEX(Method_calculation!$J$161:$L$184,Output_interface!I6980,Output_interface!H6980)</f>
        <v>0</v>
      </c>
      <c r="E6980" s="304">
        <f>INDEX(Method_calculation!$J$194:$L$217,Output_interface!I6980,Output_interface!H6980)</f>
        <v>0</v>
      </c>
      <c r="G6980" s="1">
        <f>VLOOKUP(A6980+1/48,Interface!$B$118:$D$483,3)</f>
        <v>6</v>
      </c>
      <c r="H6980" s="1">
        <f t="shared" si="615"/>
        <v>2</v>
      </c>
      <c r="I6980" s="1">
        <f t="shared" si="614"/>
        <v>9</v>
      </c>
    </row>
    <row r="6981" spans="1:9" x14ac:dyDescent="0.35">
      <c r="A6981" s="321">
        <f t="shared" si="612"/>
        <v>42294.374999983156</v>
      </c>
      <c r="B6981" s="303"/>
      <c r="C6981" s="303">
        <v>6946</v>
      </c>
      <c r="D6981" s="304">
        <f>INDEX(Method_calculation!$J$161:$L$184,Output_interface!I6981,Output_interface!H6981)</f>
        <v>0</v>
      </c>
      <c r="E6981" s="304">
        <f>INDEX(Method_calculation!$J$194:$L$217,Output_interface!I6981,Output_interface!H6981)</f>
        <v>0</v>
      </c>
      <c r="G6981" s="1">
        <f>VLOOKUP(A6981+1/48,Interface!$B$118:$D$483,3)</f>
        <v>6</v>
      </c>
      <c r="H6981" s="1">
        <f t="shared" si="615"/>
        <v>2</v>
      </c>
      <c r="I6981" s="1">
        <f t="shared" si="614"/>
        <v>10</v>
      </c>
    </row>
    <row r="6982" spans="1:9" x14ac:dyDescent="0.35">
      <c r="A6982" s="321">
        <f t="shared" si="612"/>
        <v>42294.41666664982</v>
      </c>
      <c r="B6982" s="303"/>
      <c r="C6982" s="303">
        <v>6947</v>
      </c>
      <c r="D6982" s="304">
        <f>INDEX(Method_calculation!$J$161:$L$184,Output_interface!I6982,Output_interface!H6982)</f>
        <v>0</v>
      </c>
      <c r="E6982" s="304">
        <f>INDEX(Method_calculation!$J$194:$L$217,Output_interface!I6982,Output_interface!H6982)</f>
        <v>0</v>
      </c>
      <c r="G6982" s="1">
        <f>VLOOKUP(A6982+1/48,Interface!$B$118:$D$483,3)</f>
        <v>6</v>
      </c>
      <c r="H6982" s="1">
        <f t="shared" si="615"/>
        <v>2</v>
      </c>
      <c r="I6982" s="1">
        <f t="shared" si="614"/>
        <v>11</v>
      </c>
    </row>
    <row r="6983" spans="1:9" x14ac:dyDescent="0.35">
      <c r="A6983" s="321">
        <f t="shared" si="612"/>
        <v>42294.458333316485</v>
      </c>
      <c r="B6983" s="303"/>
      <c r="C6983" s="303">
        <v>6948</v>
      </c>
      <c r="D6983" s="304">
        <f>INDEX(Method_calculation!$J$161:$L$184,Output_interface!I6983,Output_interface!H6983)</f>
        <v>0</v>
      </c>
      <c r="E6983" s="304">
        <f>INDEX(Method_calculation!$J$194:$L$217,Output_interface!I6983,Output_interface!H6983)</f>
        <v>0</v>
      </c>
      <c r="G6983" s="1">
        <f>VLOOKUP(A6983+1/48,Interface!$B$118:$D$483,3)</f>
        <v>6</v>
      </c>
      <c r="H6983" s="1">
        <f t="shared" si="615"/>
        <v>2</v>
      </c>
      <c r="I6983" s="1">
        <f t="shared" si="614"/>
        <v>12</v>
      </c>
    </row>
    <row r="6984" spans="1:9" x14ac:dyDescent="0.35">
      <c r="A6984" s="321">
        <f t="shared" si="612"/>
        <v>42294.499999983149</v>
      </c>
      <c r="B6984" s="303"/>
      <c r="C6984" s="303">
        <v>6949</v>
      </c>
      <c r="D6984" s="304">
        <f>INDEX(Method_calculation!$J$161:$L$184,Output_interface!I6984,Output_interface!H6984)</f>
        <v>0</v>
      </c>
      <c r="E6984" s="304">
        <f>INDEX(Method_calculation!$J$194:$L$217,Output_interface!I6984,Output_interface!H6984)</f>
        <v>0</v>
      </c>
      <c r="G6984" s="1">
        <f>VLOOKUP(A6984+1/48,Interface!$B$118:$D$483,3)</f>
        <v>6</v>
      </c>
      <c r="H6984" s="1">
        <f t="shared" si="615"/>
        <v>2</v>
      </c>
      <c r="I6984" s="1">
        <f t="shared" si="614"/>
        <v>13</v>
      </c>
    </row>
    <row r="6985" spans="1:9" x14ac:dyDescent="0.35">
      <c r="A6985" s="321">
        <f t="shared" si="612"/>
        <v>42294.541666649813</v>
      </c>
      <c r="B6985" s="303"/>
      <c r="C6985" s="303">
        <v>6950</v>
      </c>
      <c r="D6985" s="304">
        <f>INDEX(Method_calculation!$J$161:$L$184,Output_interface!I6985,Output_interface!H6985)</f>
        <v>0</v>
      </c>
      <c r="E6985" s="304">
        <f>INDEX(Method_calculation!$J$194:$L$217,Output_interface!I6985,Output_interface!H6985)</f>
        <v>0</v>
      </c>
      <c r="G6985" s="1">
        <f>VLOOKUP(A6985+1/48,Interface!$B$118:$D$483,3)</f>
        <v>6</v>
      </c>
      <c r="H6985" s="1">
        <f t="shared" si="615"/>
        <v>2</v>
      </c>
      <c r="I6985" s="1">
        <f t="shared" si="614"/>
        <v>14</v>
      </c>
    </row>
    <row r="6986" spans="1:9" x14ac:dyDescent="0.35">
      <c r="A6986" s="321">
        <f t="shared" si="612"/>
        <v>42294.583333316477</v>
      </c>
      <c r="B6986" s="303"/>
      <c r="C6986" s="303">
        <v>6951</v>
      </c>
      <c r="D6986" s="304">
        <f>INDEX(Method_calculation!$J$161:$L$184,Output_interface!I6986,Output_interface!H6986)</f>
        <v>0</v>
      </c>
      <c r="E6986" s="304">
        <f>INDEX(Method_calculation!$J$194:$L$217,Output_interface!I6986,Output_interface!H6986)</f>
        <v>0</v>
      </c>
      <c r="G6986" s="1">
        <f>VLOOKUP(A6986+1/48,Interface!$B$118:$D$483,3)</f>
        <v>6</v>
      </c>
      <c r="H6986" s="1">
        <f t="shared" si="615"/>
        <v>2</v>
      </c>
      <c r="I6986" s="1">
        <f t="shared" si="614"/>
        <v>15</v>
      </c>
    </row>
    <row r="6987" spans="1:9" x14ac:dyDescent="0.35">
      <c r="A6987" s="321">
        <f t="shared" si="612"/>
        <v>42294.624999983142</v>
      </c>
      <c r="B6987" s="303"/>
      <c r="C6987" s="303">
        <v>6952</v>
      </c>
      <c r="D6987" s="304">
        <f>INDEX(Method_calculation!$J$161:$L$184,Output_interface!I6987,Output_interface!H6987)</f>
        <v>0</v>
      </c>
      <c r="E6987" s="304">
        <f>INDEX(Method_calculation!$J$194:$L$217,Output_interface!I6987,Output_interface!H6987)</f>
        <v>0</v>
      </c>
      <c r="G6987" s="1">
        <f>VLOOKUP(A6987+1/48,Interface!$B$118:$D$483,3)</f>
        <v>6</v>
      </c>
      <c r="H6987" s="1">
        <f t="shared" si="615"/>
        <v>2</v>
      </c>
      <c r="I6987" s="1">
        <f t="shared" si="614"/>
        <v>16</v>
      </c>
    </row>
    <row r="6988" spans="1:9" x14ac:dyDescent="0.35">
      <c r="A6988" s="321">
        <f t="shared" si="612"/>
        <v>42294.666666649806</v>
      </c>
      <c r="B6988" s="303"/>
      <c r="C6988" s="303">
        <v>6953</v>
      </c>
      <c r="D6988" s="304">
        <f>INDEX(Method_calculation!$J$161:$L$184,Output_interface!I6988,Output_interface!H6988)</f>
        <v>0</v>
      </c>
      <c r="E6988" s="304">
        <f>INDEX(Method_calculation!$J$194:$L$217,Output_interface!I6988,Output_interface!H6988)</f>
        <v>0</v>
      </c>
      <c r="G6988" s="1">
        <f>VLOOKUP(A6988+1/48,Interface!$B$118:$D$483,3)</f>
        <v>6</v>
      </c>
      <c r="H6988" s="1">
        <f t="shared" si="615"/>
        <v>2</v>
      </c>
      <c r="I6988" s="1">
        <f t="shared" si="614"/>
        <v>17</v>
      </c>
    </row>
    <row r="6989" spans="1:9" x14ac:dyDescent="0.35">
      <c r="A6989" s="321">
        <f t="shared" si="612"/>
        <v>42294.70833331647</v>
      </c>
      <c r="B6989" s="303"/>
      <c r="C6989" s="303">
        <v>6954</v>
      </c>
      <c r="D6989" s="304">
        <f>INDEX(Method_calculation!$J$161:$L$184,Output_interface!I6989,Output_interface!H6989)</f>
        <v>0</v>
      </c>
      <c r="E6989" s="304">
        <f>INDEX(Method_calculation!$J$194:$L$217,Output_interface!I6989,Output_interface!H6989)</f>
        <v>0</v>
      </c>
      <c r="G6989" s="1">
        <f>VLOOKUP(A6989+1/48,Interface!$B$118:$D$483,3)</f>
        <v>6</v>
      </c>
      <c r="H6989" s="1">
        <f t="shared" si="615"/>
        <v>2</v>
      </c>
      <c r="I6989" s="1">
        <f t="shared" si="614"/>
        <v>18</v>
      </c>
    </row>
    <row r="6990" spans="1:9" x14ac:dyDescent="0.35">
      <c r="A6990" s="321">
        <f t="shared" si="612"/>
        <v>42294.749999983134</v>
      </c>
      <c r="B6990" s="303"/>
      <c r="C6990" s="303">
        <v>6955</v>
      </c>
      <c r="D6990" s="304">
        <f>INDEX(Method_calculation!$J$161:$L$184,Output_interface!I6990,Output_interface!H6990)</f>
        <v>0</v>
      </c>
      <c r="E6990" s="304">
        <f>INDEX(Method_calculation!$J$194:$L$217,Output_interface!I6990,Output_interface!H6990)</f>
        <v>0</v>
      </c>
      <c r="G6990" s="1">
        <f>VLOOKUP(A6990+1/48,Interface!$B$118:$D$483,3)</f>
        <v>6</v>
      </c>
      <c r="H6990" s="1">
        <f t="shared" si="615"/>
        <v>2</v>
      </c>
      <c r="I6990" s="1">
        <f t="shared" si="614"/>
        <v>19</v>
      </c>
    </row>
    <row r="6991" spans="1:9" x14ac:dyDescent="0.35">
      <c r="A6991" s="321">
        <f t="shared" si="612"/>
        <v>42294.791666649799</v>
      </c>
      <c r="B6991" s="303"/>
      <c r="C6991" s="303">
        <v>6956</v>
      </c>
      <c r="D6991" s="304">
        <f>INDEX(Method_calculation!$J$161:$L$184,Output_interface!I6991,Output_interface!H6991)</f>
        <v>0</v>
      </c>
      <c r="E6991" s="304">
        <f>INDEX(Method_calculation!$J$194:$L$217,Output_interface!I6991,Output_interface!H6991)</f>
        <v>0</v>
      </c>
      <c r="G6991" s="1">
        <f>VLOOKUP(A6991+1/48,Interface!$B$118:$D$483,3)</f>
        <v>6</v>
      </c>
      <c r="H6991" s="1">
        <f t="shared" si="615"/>
        <v>2</v>
      </c>
      <c r="I6991" s="1">
        <f t="shared" si="614"/>
        <v>20</v>
      </c>
    </row>
    <row r="6992" spans="1:9" x14ac:dyDescent="0.35">
      <c r="A6992" s="321">
        <f t="shared" ref="A6992:A7055" si="617">+A6991+1/24</f>
        <v>42294.833333316463</v>
      </c>
      <c r="B6992" s="303"/>
      <c r="C6992" s="303">
        <v>6957</v>
      </c>
      <c r="D6992" s="304">
        <f>INDEX(Method_calculation!$J$161:$L$184,Output_interface!I6992,Output_interface!H6992)</f>
        <v>0</v>
      </c>
      <c r="E6992" s="304">
        <f>INDEX(Method_calculation!$J$194:$L$217,Output_interface!I6992,Output_interface!H6992)</f>
        <v>0</v>
      </c>
      <c r="G6992" s="1">
        <f>VLOOKUP(A6992+1/48,Interface!$B$118:$D$483,3)</f>
        <v>6</v>
      </c>
      <c r="H6992" s="1">
        <f t="shared" si="615"/>
        <v>2</v>
      </c>
      <c r="I6992" s="1">
        <f t="shared" si="614"/>
        <v>21</v>
      </c>
    </row>
    <row r="6993" spans="1:9" x14ac:dyDescent="0.35">
      <c r="A6993" s="321">
        <f t="shared" si="617"/>
        <v>42294.874999983127</v>
      </c>
      <c r="B6993" s="303"/>
      <c r="C6993" s="303">
        <v>6958</v>
      </c>
      <c r="D6993" s="304">
        <f>INDEX(Method_calculation!$J$161:$L$184,Output_interface!I6993,Output_interface!H6993)</f>
        <v>0</v>
      </c>
      <c r="E6993" s="304">
        <f>INDEX(Method_calculation!$J$194:$L$217,Output_interface!I6993,Output_interface!H6993)</f>
        <v>0</v>
      </c>
      <c r="G6993" s="1">
        <f>VLOOKUP(A6993+1/48,Interface!$B$118:$D$483,3)</f>
        <v>6</v>
      </c>
      <c r="H6993" s="1">
        <f t="shared" si="615"/>
        <v>2</v>
      </c>
      <c r="I6993" s="1">
        <f t="shared" si="614"/>
        <v>22</v>
      </c>
    </row>
    <row r="6994" spans="1:9" x14ac:dyDescent="0.35">
      <c r="A6994" s="321">
        <f t="shared" si="617"/>
        <v>42294.916666649791</v>
      </c>
      <c r="B6994" s="303"/>
      <c r="C6994" s="303">
        <v>6959</v>
      </c>
      <c r="D6994" s="304">
        <f>INDEX(Method_calculation!$J$161:$L$184,Output_interface!I6994,Output_interface!H6994)</f>
        <v>0</v>
      </c>
      <c r="E6994" s="304">
        <f>INDEX(Method_calculation!$J$194:$L$217,Output_interface!I6994,Output_interface!H6994)</f>
        <v>0</v>
      </c>
      <c r="G6994" s="1">
        <f>VLOOKUP(A6994+1/48,Interface!$B$118:$D$483,3)</f>
        <v>6</v>
      </c>
      <c r="H6994" s="1">
        <f t="shared" si="615"/>
        <v>2</v>
      </c>
      <c r="I6994" s="1">
        <f t="shared" si="614"/>
        <v>23</v>
      </c>
    </row>
    <row r="6995" spans="1:9" x14ac:dyDescent="0.35">
      <c r="A6995" s="322">
        <f t="shared" si="617"/>
        <v>42294.958333316456</v>
      </c>
      <c r="B6995" s="306"/>
      <c r="C6995" s="306">
        <v>6960</v>
      </c>
      <c r="D6995" s="307">
        <f>INDEX(Method_calculation!$J$161:$L$184,Output_interface!I6995,Output_interface!H6995)</f>
        <v>0</v>
      </c>
      <c r="E6995" s="307">
        <f>INDEX(Method_calculation!$J$194:$L$217,Output_interface!I6995,Output_interface!H6995)</f>
        <v>0</v>
      </c>
      <c r="G6995" s="1">
        <f>VLOOKUP(A6995+1/48,Interface!$B$118:$D$483,3)</f>
        <v>6</v>
      </c>
      <c r="H6995" s="1">
        <f t="shared" si="615"/>
        <v>2</v>
      </c>
      <c r="I6995" s="1">
        <f t="shared" si="614"/>
        <v>24</v>
      </c>
    </row>
    <row r="6996" spans="1:9" x14ac:dyDescent="0.35">
      <c r="A6996" s="299">
        <f t="shared" si="617"/>
        <v>42294.99999998312</v>
      </c>
      <c r="B6996" s="300" t="str">
        <f t="shared" ref="B6996" si="618">INDEX($H$27:$H$29,H6996)</f>
        <v>Holiday</v>
      </c>
      <c r="C6996" s="300">
        <v>6961</v>
      </c>
      <c r="D6996" s="301">
        <f>INDEX(Method_calculation!$J$161:$L$184,Output_interface!I6996,Output_interface!H6996)</f>
        <v>0</v>
      </c>
      <c r="E6996" s="301">
        <f>INDEX(Method_calculation!$J$194:$L$217,Output_interface!I6996,Output_interface!H6996)</f>
        <v>0</v>
      </c>
      <c r="G6996" s="1">
        <f>VLOOKUP(A6996+1/48,Interface!$B$118:$D$483,3)</f>
        <v>7</v>
      </c>
      <c r="H6996" s="1">
        <f t="shared" si="615"/>
        <v>3</v>
      </c>
      <c r="I6996" s="1">
        <f t="shared" si="614"/>
        <v>1</v>
      </c>
    </row>
    <row r="6997" spans="1:9" x14ac:dyDescent="0.35">
      <c r="A6997" s="321">
        <f t="shared" si="617"/>
        <v>42295.041666649784</v>
      </c>
      <c r="B6997" s="303"/>
      <c r="C6997" s="303">
        <v>6962</v>
      </c>
      <c r="D6997" s="304">
        <f>INDEX(Method_calculation!$J$161:$L$184,Output_interface!I6997,Output_interface!H6997)</f>
        <v>0</v>
      </c>
      <c r="E6997" s="304">
        <f>INDEX(Method_calculation!$J$194:$L$217,Output_interface!I6997,Output_interface!H6997)</f>
        <v>0</v>
      </c>
      <c r="G6997" s="1">
        <f>VLOOKUP(A6997+1/48,Interface!$B$118:$D$483,3)</f>
        <v>7</v>
      </c>
      <c r="H6997" s="1">
        <f t="shared" si="615"/>
        <v>3</v>
      </c>
      <c r="I6997" s="1">
        <f t="shared" si="614"/>
        <v>2</v>
      </c>
    </row>
    <row r="6998" spans="1:9" x14ac:dyDescent="0.35">
      <c r="A6998" s="321">
        <f t="shared" si="617"/>
        <v>42295.083333316448</v>
      </c>
      <c r="B6998" s="303"/>
      <c r="C6998" s="303">
        <v>6963</v>
      </c>
      <c r="D6998" s="304">
        <f>INDEX(Method_calculation!$J$161:$L$184,Output_interface!I6998,Output_interface!H6998)</f>
        <v>0</v>
      </c>
      <c r="E6998" s="304">
        <f>INDEX(Method_calculation!$J$194:$L$217,Output_interface!I6998,Output_interface!H6998)</f>
        <v>0</v>
      </c>
      <c r="G6998" s="1">
        <f>VLOOKUP(A6998+1/48,Interface!$B$118:$D$483,3)</f>
        <v>7</v>
      </c>
      <c r="H6998" s="1">
        <f t="shared" si="615"/>
        <v>3</v>
      </c>
      <c r="I6998" s="1">
        <f t="shared" si="614"/>
        <v>3</v>
      </c>
    </row>
    <row r="6999" spans="1:9" x14ac:dyDescent="0.35">
      <c r="A6999" s="321">
        <f t="shared" si="617"/>
        <v>42295.124999983113</v>
      </c>
      <c r="B6999" s="303"/>
      <c r="C6999" s="303">
        <v>6964</v>
      </c>
      <c r="D6999" s="304">
        <f>INDEX(Method_calculation!$J$161:$L$184,Output_interface!I6999,Output_interface!H6999)</f>
        <v>0</v>
      </c>
      <c r="E6999" s="304">
        <f>INDEX(Method_calculation!$J$194:$L$217,Output_interface!I6999,Output_interface!H6999)</f>
        <v>0</v>
      </c>
      <c r="G6999" s="1">
        <f>VLOOKUP(A6999+1/48,Interface!$B$118:$D$483,3)</f>
        <v>7</v>
      </c>
      <c r="H6999" s="1">
        <f t="shared" si="615"/>
        <v>3</v>
      </c>
      <c r="I6999" s="1">
        <f t="shared" si="614"/>
        <v>4</v>
      </c>
    </row>
    <row r="7000" spans="1:9" x14ac:dyDescent="0.35">
      <c r="A7000" s="321">
        <f t="shared" si="617"/>
        <v>42295.166666649777</v>
      </c>
      <c r="B7000" s="303"/>
      <c r="C7000" s="303">
        <v>6965</v>
      </c>
      <c r="D7000" s="304">
        <f>INDEX(Method_calculation!$J$161:$L$184,Output_interface!I7000,Output_interface!H7000)</f>
        <v>0</v>
      </c>
      <c r="E7000" s="304">
        <f>INDEX(Method_calculation!$J$194:$L$217,Output_interface!I7000,Output_interface!H7000)</f>
        <v>0</v>
      </c>
      <c r="G7000" s="1">
        <f>VLOOKUP(A7000+1/48,Interface!$B$118:$D$483,3)</f>
        <v>7</v>
      </c>
      <c r="H7000" s="1">
        <f t="shared" si="615"/>
        <v>3</v>
      </c>
      <c r="I7000" s="1">
        <f t="shared" si="614"/>
        <v>5</v>
      </c>
    </row>
    <row r="7001" spans="1:9" x14ac:dyDescent="0.35">
      <c r="A7001" s="321">
        <f t="shared" si="617"/>
        <v>42295.208333316441</v>
      </c>
      <c r="B7001" s="303"/>
      <c r="C7001" s="303">
        <v>6966</v>
      </c>
      <c r="D7001" s="304">
        <f>INDEX(Method_calculation!$J$161:$L$184,Output_interface!I7001,Output_interface!H7001)</f>
        <v>0</v>
      </c>
      <c r="E7001" s="304">
        <f>INDEX(Method_calculation!$J$194:$L$217,Output_interface!I7001,Output_interface!H7001)</f>
        <v>0</v>
      </c>
      <c r="G7001" s="1">
        <f>VLOOKUP(A7001+1/48,Interface!$B$118:$D$483,3)</f>
        <v>7</v>
      </c>
      <c r="H7001" s="1">
        <f t="shared" si="615"/>
        <v>3</v>
      </c>
      <c r="I7001" s="1">
        <f t="shared" si="614"/>
        <v>6</v>
      </c>
    </row>
    <row r="7002" spans="1:9" x14ac:dyDescent="0.35">
      <c r="A7002" s="321">
        <f t="shared" si="617"/>
        <v>42295.249999983105</v>
      </c>
      <c r="B7002" s="303"/>
      <c r="C7002" s="303">
        <v>6967</v>
      </c>
      <c r="D7002" s="304">
        <f>INDEX(Method_calculation!$J$161:$L$184,Output_interface!I7002,Output_interface!H7002)</f>
        <v>0</v>
      </c>
      <c r="E7002" s="304">
        <f>INDEX(Method_calculation!$J$194:$L$217,Output_interface!I7002,Output_interface!H7002)</f>
        <v>0</v>
      </c>
      <c r="G7002" s="1">
        <f>VLOOKUP(A7002+1/48,Interface!$B$118:$D$483,3)</f>
        <v>7</v>
      </c>
      <c r="H7002" s="1">
        <f t="shared" si="615"/>
        <v>3</v>
      </c>
      <c r="I7002" s="1">
        <f t="shared" si="614"/>
        <v>7</v>
      </c>
    </row>
    <row r="7003" spans="1:9" x14ac:dyDescent="0.35">
      <c r="A7003" s="321">
        <f t="shared" si="617"/>
        <v>42295.291666649769</v>
      </c>
      <c r="B7003" s="303"/>
      <c r="C7003" s="303">
        <v>6968</v>
      </c>
      <c r="D7003" s="304">
        <f>INDEX(Method_calculation!$J$161:$L$184,Output_interface!I7003,Output_interface!H7003)</f>
        <v>0</v>
      </c>
      <c r="E7003" s="304">
        <f>INDEX(Method_calculation!$J$194:$L$217,Output_interface!I7003,Output_interface!H7003)</f>
        <v>0</v>
      </c>
      <c r="G7003" s="1">
        <f>VLOOKUP(A7003+1/48,Interface!$B$118:$D$483,3)</f>
        <v>7</v>
      </c>
      <c r="H7003" s="1">
        <f t="shared" si="615"/>
        <v>3</v>
      </c>
      <c r="I7003" s="1">
        <f t="shared" si="614"/>
        <v>8</v>
      </c>
    </row>
    <row r="7004" spans="1:9" x14ac:dyDescent="0.35">
      <c r="A7004" s="321">
        <f t="shared" si="617"/>
        <v>42295.333333316434</v>
      </c>
      <c r="B7004" s="303"/>
      <c r="C7004" s="303">
        <v>6969</v>
      </c>
      <c r="D7004" s="304">
        <f>INDEX(Method_calculation!$J$161:$L$184,Output_interface!I7004,Output_interface!H7004)</f>
        <v>0</v>
      </c>
      <c r="E7004" s="304">
        <f>INDEX(Method_calculation!$J$194:$L$217,Output_interface!I7004,Output_interface!H7004)</f>
        <v>0</v>
      </c>
      <c r="G7004" s="1">
        <f>VLOOKUP(A7004+1/48,Interface!$B$118:$D$483,3)</f>
        <v>7</v>
      </c>
      <c r="H7004" s="1">
        <f t="shared" si="615"/>
        <v>3</v>
      </c>
      <c r="I7004" s="1">
        <f t="shared" si="614"/>
        <v>9</v>
      </c>
    </row>
    <row r="7005" spans="1:9" x14ac:dyDescent="0.35">
      <c r="A7005" s="321">
        <f t="shared" si="617"/>
        <v>42295.374999983098</v>
      </c>
      <c r="B7005" s="303"/>
      <c r="C7005" s="303">
        <v>6970</v>
      </c>
      <c r="D7005" s="304">
        <f>INDEX(Method_calculation!$J$161:$L$184,Output_interface!I7005,Output_interface!H7005)</f>
        <v>0</v>
      </c>
      <c r="E7005" s="304">
        <f>INDEX(Method_calculation!$J$194:$L$217,Output_interface!I7005,Output_interface!H7005)</f>
        <v>0</v>
      </c>
      <c r="G7005" s="1">
        <f>VLOOKUP(A7005+1/48,Interface!$B$118:$D$483,3)</f>
        <v>7</v>
      </c>
      <c r="H7005" s="1">
        <f t="shared" si="615"/>
        <v>3</v>
      </c>
      <c r="I7005" s="1">
        <f t="shared" si="614"/>
        <v>10</v>
      </c>
    </row>
    <row r="7006" spans="1:9" x14ac:dyDescent="0.35">
      <c r="A7006" s="321">
        <f t="shared" si="617"/>
        <v>42295.416666649762</v>
      </c>
      <c r="B7006" s="303"/>
      <c r="C7006" s="303">
        <v>6971</v>
      </c>
      <c r="D7006" s="304">
        <f>INDEX(Method_calculation!$J$161:$L$184,Output_interface!I7006,Output_interface!H7006)</f>
        <v>0</v>
      </c>
      <c r="E7006" s="304">
        <f>INDEX(Method_calculation!$J$194:$L$217,Output_interface!I7006,Output_interface!H7006)</f>
        <v>0</v>
      </c>
      <c r="G7006" s="1">
        <f>VLOOKUP(A7006+1/48,Interface!$B$118:$D$483,3)</f>
        <v>7</v>
      </c>
      <c r="H7006" s="1">
        <f t="shared" si="615"/>
        <v>3</v>
      </c>
      <c r="I7006" s="1">
        <f t="shared" si="614"/>
        <v>11</v>
      </c>
    </row>
    <row r="7007" spans="1:9" x14ac:dyDescent="0.35">
      <c r="A7007" s="321">
        <f t="shared" si="617"/>
        <v>42295.458333316426</v>
      </c>
      <c r="B7007" s="303"/>
      <c r="C7007" s="303">
        <v>6972</v>
      </c>
      <c r="D7007" s="304">
        <f>INDEX(Method_calculation!$J$161:$L$184,Output_interface!I7007,Output_interface!H7007)</f>
        <v>0</v>
      </c>
      <c r="E7007" s="304">
        <f>INDEX(Method_calculation!$J$194:$L$217,Output_interface!I7007,Output_interface!H7007)</f>
        <v>0</v>
      </c>
      <c r="G7007" s="1">
        <f>VLOOKUP(A7007+1/48,Interface!$B$118:$D$483,3)</f>
        <v>7</v>
      </c>
      <c r="H7007" s="1">
        <f t="shared" si="615"/>
        <v>3</v>
      </c>
      <c r="I7007" s="1">
        <f t="shared" si="614"/>
        <v>12</v>
      </c>
    </row>
    <row r="7008" spans="1:9" x14ac:dyDescent="0.35">
      <c r="A7008" s="321">
        <f t="shared" si="617"/>
        <v>42295.499999983091</v>
      </c>
      <c r="B7008" s="303"/>
      <c r="C7008" s="303">
        <v>6973</v>
      </c>
      <c r="D7008" s="304">
        <f>INDEX(Method_calculation!$J$161:$L$184,Output_interface!I7008,Output_interface!H7008)</f>
        <v>0</v>
      </c>
      <c r="E7008" s="304">
        <f>INDEX(Method_calculation!$J$194:$L$217,Output_interface!I7008,Output_interface!H7008)</f>
        <v>0</v>
      </c>
      <c r="G7008" s="1">
        <f>VLOOKUP(A7008+1/48,Interface!$B$118:$D$483,3)</f>
        <v>7</v>
      </c>
      <c r="H7008" s="1">
        <f t="shared" si="615"/>
        <v>3</v>
      </c>
      <c r="I7008" s="1">
        <f t="shared" si="614"/>
        <v>13</v>
      </c>
    </row>
    <row r="7009" spans="1:9" x14ac:dyDescent="0.35">
      <c r="A7009" s="321">
        <f t="shared" si="617"/>
        <v>42295.541666649755</v>
      </c>
      <c r="B7009" s="303"/>
      <c r="C7009" s="303">
        <v>6974</v>
      </c>
      <c r="D7009" s="304">
        <f>INDEX(Method_calculation!$J$161:$L$184,Output_interface!I7009,Output_interface!H7009)</f>
        <v>0</v>
      </c>
      <c r="E7009" s="304">
        <f>INDEX(Method_calculation!$J$194:$L$217,Output_interface!I7009,Output_interface!H7009)</f>
        <v>0</v>
      </c>
      <c r="G7009" s="1">
        <f>VLOOKUP(A7009+1/48,Interface!$B$118:$D$483,3)</f>
        <v>7</v>
      </c>
      <c r="H7009" s="1">
        <f t="shared" si="615"/>
        <v>3</v>
      </c>
      <c r="I7009" s="1">
        <f t="shared" si="614"/>
        <v>14</v>
      </c>
    </row>
    <row r="7010" spans="1:9" x14ac:dyDescent="0.35">
      <c r="A7010" s="321">
        <f t="shared" si="617"/>
        <v>42295.583333316419</v>
      </c>
      <c r="B7010" s="303"/>
      <c r="C7010" s="303">
        <v>6975</v>
      </c>
      <c r="D7010" s="304">
        <f>INDEX(Method_calculation!$J$161:$L$184,Output_interface!I7010,Output_interface!H7010)</f>
        <v>0</v>
      </c>
      <c r="E7010" s="304">
        <f>INDEX(Method_calculation!$J$194:$L$217,Output_interface!I7010,Output_interface!H7010)</f>
        <v>0</v>
      </c>
      <c r="G7010" s="1">
        <f>VLOOKUP(A7010+1/48,Interface!$B$118:$D$483,3)</f>
        <v>7</v>
      </c>
      <c r="H7010" s="1">
        <f t="shared" si="615"/>
        <v>3</v>
      </c>
      <c r="I7010" s="1">
        <f t="shared" si="614"/>
        <v>15</v>
      </c>
    </row>
    <row r="7011" spans="1:9" x14ac:dyDescent="0.35">
      <c r="A7011" s="321">
        <f t="shared" si="617"/>
        <v>42295.624999983083</v>
      </c>
      <c r="B7011" s="303"/>
      <c r="C7011" s="303">
        <v>6976</v>
      </c>
      <c r="D7011" s="304">
        <f>INDEX(Method_calculation!$J$161:$L$184,Output_interface!I7011,Output_interface!H7011)</f>
        <v>0</v>
      </c>
      <c r="E7011" s="304">
        <f>INDEX(Method_calculation!$J$194:$L$217,Output_interface!I7011,Output_interface!H7011)</f>
        <v>0</v>
      </c>
      <c r="G7011" s="1">
        <f>VLOOKUP(A7011+1/48,Interface!$B$118:$D$483,3)</f>
        <v>7</v>
      </c>
      <c r="H7011" s="1">
        <f t="shared" si="615"/>
        <v>3</v>
      </c>
      <c r="I7011" s="1">
        <f t="shared" si="614"/>
        <v>16</v>
      </c>
    </row>
    <row r="7012" spans="1:9" x14ac:dyDescent="0.35">
      <c r="A7012" s="321">
        <f t="shared" si="617"/>
        <v>42295.666666649748</v>
      </c>
      <c r="B7012" s="303"/>
      <c r="C7012" s="303">
        <v>6977</v>
      </c>
      <c r="D7012" s="304">
        <f>INDEX(Method_calculation!$J$161:$L$184,Output_interface!I7012,Output_interface!H7012)</f>
        <v>0</v>
      </c>
      <c r="E7012" s="304">
        <f>INDEX(Method_calculation!$J$194:$L$217,Output_interface!I7012,Output_interface!H7012)</f>
        <v>0</v>
      </c>
      <c r="G7012" s="1">
        <f>VLOOKUP(A7012+1/48,Interface!$B$118:$D$483,3)</f>
        <v>7</v>
      </c>
      <c r="H7012" s="1">
        <f t="shared" si="615"/>
        <v>3</v>
      </c>
      <c r="I7012" s="1">
        <f t="shared" ref="I7012:I7075" si="619">MOD(C7012-1,24)+1</f>
        <v>17</v>
      </c>
    </row>
    <row r="7013" spans="1:9" x14ac:dyDescent="0.35">
      <c r="A7013" s="321">
        <f t="shared" si="617"/>
        <v>42295.708333316412</v>
      </c>
      <c r="B7013" s="303"/>
      <c r="C7013" s="303">
        <v>6978</v>
      </c>
      <c r="D7013" s="304">
        <f>INDEX(Method_calculation!$J$161:$L$184,Output_interface!I7013,Output_interface!H7013)</f>
        <v>0</v>
      </c>
      <c r="E7013" s="304">
        <f>INDEX(Method_calculation!$J$194:$L$217,Output_interface!I7013,Output_interface!H7013)</f>
        <v>0</v>
      </c>
      <c r="G7013" s="1">
        <f>VLOOKUP(A7013+1/48,Interface!$B$118:$D$483,3)</f>
        <v>7</v>
      </c>
      <c r="H7013" s="1">
        <f t="shared" ref="H7013:H7076" si="620">IF(G7013=7,3,IF(G7013=6,2,1))</f>
        <v>3</v>
      </c>
      <c r="I7013" s="1">
        <f t="shared" si="619"/>
        <v>18</v>
      </c>
    </row>
    <row r="7014" spans="1:9" x14ac:dyDescent="0.35">
      <c r="A7014" s="321">
        <f t="shared" si="617"/>
        <v>42295.749999983076</v>
      </c>
      <c r="B7014" s="303"/>
      <c r="C7014" s="303">
        <v>6979</v>
      </c>
      <c r="D7014" s="304">
        <f>INDEX(Method_calculation!$J$161:$L$184,Output_interface!I7014,Output_interface!H7014)</f>
        <v>0</v>
      </c>
      <c r="E7014" s="304">
        <f>INDEX(Method_calculation!$J$194:$L$217,Output_interface!I7014,Output_interface!H7014)</f>
        <v>0</v>
      </c>
      <c r="G7014" s="1">
        <f>VLOOKUP(A7014+1/48,Interface!$B$118:$D$483,3)</f>
        <v>7</v>
      </c>
      <c r="H7014" s="1">
        <f t="shared" si="620"/>
        <v>3</v>
      </c>
      <c r="I7014" s="1">
        <f t="shared" si="619"/>
        <v>19</v>
      </c>
    </row>
    <row r="7015" spans="1:9" x14ac:dyDescent="0.35">
      <c r="A7015" s="321">
        <f t="shared" si="617"/>
        <v>42295.79166664974</v>
      </c>
      <c r="B7015" s="303"/>
      <c r="C7015" s="303">
        <v>6980</v>
      </c>
      <c r="D7015" s="304">
        <f>INDEX(Method_calculation!$J$161:$L$184,Output_interface!I7015,Output_interface!H7015)</f>
        <v>0</v>
      </c>
      <c r="E7015" s="304">
        <f>INDEX(Method_calculation!$J$194:$L$217,Output_interface!I7015,Output_interface!H7015)</f>
        <v>0</v>
      </c>
      <c r="G7015" s="1">
        <f>VLOOKUP(A7015+1/48,Interface!$B$118:$D$483,3)</f>
        <v>7</v>
      </c>
      <c r="H7015" s="1">
        <f t="shared" si="620"/>
        <v>3</v>
      </c>
      <c r="I7015" s="1">
        <f t="shared" si="619"/>
        <v>20</v>
      </c>
    </row>
    <row r="7016" spans="1:9" x14ac:dyDescent="0.35">
      <c r="A7016" s="321">
        <f t="shared" si="617"/>
        <v>42295.833333316405</v>
      </c>
      <c r="B7016" s="303"/>
      <c r="C7016" s="303">
        <v>6981</v>
      </c>
      <c r="D7016" s="304">
        <f>INDEX(Method_calculation!$J$161:$L$184,Output_interface!I7016,Output_interface!H7016)</f>
        <v>0</v>
      </c>
      <c r="E7016" s="304">
        <f>INDEX(Method_calculation!$J$194:$L$217,Output_interface!I7016,Output_interface!H7016)</f>
        <v>0</v>
      </c>
      <c r="G7016" s="1">
        <f>VLOOKUP(A7016+1/48,Interface!$B$118:$D$483,3)</f>
        <v>7</v>
      </c>
      <c r="H7016" s="1">
        <f t="shared" si="620"/>
        <v>3</v>
      </c>
      <c r="I7016" s="1">
        <f t="shared" si="619"/>
        <v>21</v>
      </c>
    </row>
    <row r="7017" spans="1:9" x14ac:dyDescent="0.35">
      <c r="A7017" s="321">
        <f t="shared" si="617"/>
        <v>42295.874999983069</v>
      </c>
      <c r="B7017" s="303"/>
      <c r="C7017" s="303">
        <v>6982</v>
      </c>
      <c r="D7017" s="304">
        <f>INDEX(Method_calculation!$J$161:$L$184,Output_interface!I7017,Output_interface!H7017)</f>
        <v>0</v>
      </c>
      <c r="E7017" s="304">
        <f>INDEX(Method_calculation!$J$194:$L$217,Output_interface!I7017,Output_interface!H7017)</f>
        <v>0</v>
      </c>
      <c r="G7017" s="1">
        <f>VLOOKUP(A7017+1/48,Interface!$B$118:$D$483,3)</f>
        <v>7</v>
      </c>
      <c r="H7017" s="1">
        <f t="shared" si="620"/>
        <v>3</v>
      </c>
      <c r="I7017" s="1">
        <f t="shared" si="619"/>
        <v>22</v>
      </c>
    </row>
    <row r="7018" spans="1:9" x14ac:dyDescent="0.35">
      <c r="A7018" s="321">
        <f t="shared" si="617"/>
        <v>42295.916666649733</v>
      </c>
      <c r="B7018" s="303"/>
      <c r="C7018" s="303">
        <v>6983</v>
      </c>
      <c r="D7018" s="304">
        <f>INDEX(Method_calculation!$J$161:$L$184,Output_interface!I7018,Output_interface!H7018)</f>
        <v>0</v>
      </c>
      <c r="E7018" s="304">
        <f>INDEX(Method_calculation!$J$194:$L$217,Output_interface!I7018,Output_interface!H7018)</f>
        <v>0</v>
      </c>
      <c r="G7018" s="1">
        <f>VLOOKUP(A7018+1/48,Interface!$B$118:$D$483,3)</f>
        <v>7</v>
      </c>
      <c r="H7018" s="1">
        <f t="shared" si="620"/>
        <v>3</v>
      </c>
      <c r="I7018" s="1">
        <f t="shared" si="619"/>
        <v>23</v>
      </c>
    </row>
    <row r="7019" spans="1:9" x14ac:dyDescent="0.35">
      <c r="A7019" s="322">
        <f t="shared" si="617"/>
        <v>42295.958333316397</v>
      </c>
      <c r="B7019" s="306"/>
      <c r="C7019" s="306">
        <v>6984</v>
      </c>
      <c r="D7019" s="307">
        <f>INDEX(Method_calculation!$J$161:$L$184,Output_interface!I7019,Output_interface!H7019)</f>
        <v>0</v>
      </c>
      <c r="E7019" s="307">
        <f>INDEX(Method_calculation!$J$194:$L$217,Output_interface!I7019,Output_interface!H7019)</f>
        <v>0</v>
      </c>
      <c r="G7019" s="1">
        <f>VLOOKUP(A7019+1/48,Interface!$B$118:$D$483,3)</f>
        <v>7</v>
      </c>
      <c r="H7019" s="1">
        <f t="shared" si="620"/>
        <v>3</v>
      </c>
      <c r="I7019" s="1">
        <f t="shared" si="619"/>
        <v>24</v>
      </c>
    </row>
    <row r="7020" spans="1:9" x14ac:dyDescent="0.35">
      <c r="A7020" s="299">
        <f t="shared" si="617"/>
        <v>42295.999999983062</v>
      </c>
      <c r="B7020" s="300" t="str">
        <f t="shared" ref="B7020" si="621">INDEX($H$27:$H$29,H7020)</f>
        <v>Workday</v>
      </c>
      <c r="C7020" s="300">
        <v>6985</v>
      </c>
      <c r="D7020" s="301">
        <f>INDEX(Method_calculation!$J$161:$L$184,Output_interface!I7020,Output_interface!H7020)</f>
        <v>0</v>
      </c>
      <c r="E7020" s="301">
        <f>INDEX(Method_calculation!$J$194:$L$217,Output_interface!I7020,Output_interface!H7020)</f>
        <v>0</v>
      </c>
      <c r="G7020" s="1">
        <f>VLOOKUP(A7020+1/48,Interface!$B$118:$D$483,3)</f>
        <v>1</v>
      </c>
      <c r="H7020" s="1">
        <f t="shared" si="620"/>
        <v>1</v>
      </c>
      <c r="I7020" s="1">
        <f t="shared" si="619"/>
        <v>1</v>
      </c>
    </row>
    <row r="7021" spans="1:9" x14ac:dyDescent="0.35">
      <c r="A7021" s="321">
        <f t="shared" si="617"/>
        <v>42296.041666649726</v>
      </c>
      <c r="B7021" s="303"/>
      <c r="C7021" s="303">
        <v>6986</v>
      </c>
      <c r="D7021" s="304">
        <f>INDEX(Method_calculation!$J$161:$L$184,Output_interface!I7021,Output_interface!H7021)</f>
        <v>0</v>
      </c>
      <c r="E7021" s="304">
        <f>INDEX(Method_calculation!$J$194:$L$217,Output_interface!I7021,Output_interface!H7021)</f>
        <v>0</v>
      </c>
      <c r="G7021" s="1">
        <f>VLOOKUP(A7021+1/48,Interface!$B$118:$D$483,3)</f>
        <v>1</v>
      </c>
      <c r="H7021" s="1">
        <f t="shared" si="620"/>
        <v>1</v>
      </c>
      <c r="I7021" s="1">
        <f t="shared" si="619"/>
        <v>2</v>
      </c>
    </row>
    <row r="7022" spans="1:9" x14ac:dyDescent="0.35">
      <c r="A7022" s="321">
        <f t="shared" si="617"/>
        <v>42296.08333331639</v>
      </c>
      <c r="B7022" s="303"/>
      <c r="C7022" s="303">
        <v>6987</v>
      </c>
      <c r="D7022" s="304">
        <f>INDEX(Method_calculation!$J$161:$L$184,Output_interface!I7022,Output_interface!H7022)</f>
        <v>0</v>
      </c>
      <c r="E7022" s="304">
        <f>INDEX(Method_calculation!$J$194:$L$217,Output_interface!I7022,Output_interface!H7022)</f>
        <v>0</v>
      </c>
      <c r="G7022" s="1">
        <f>VLOOKUP(A7022+1/48,Interface!$B$118:$D$483,3)</f>
        <v>1</v>
      </c>
      <c r="H7022" s="1">
        <f t="shared" si="620"/>
        <v>1</v>
      </c>
      <c r="I7022" s="1">
        <f t="shared" si="619"/>
        <v>3</v>
      </c>
    </row>
    <row r="7023" spans="1:9" x14ac:dyDescent="0.35">
      <c r="A7023" s="321">
        <f t="shared" si="617"/>
        <v>42296.124999983054</v>
      </c>
      <c r="B7023" s="303"/>
      <c r="C7023" s="303">
        <v>6988</v>
      </c>
      <c r="D7023" s="304">
        <f>INDEX(Method_calculation!$J$161:$L$184,Output_interface!I7023,Output_interface!H7023)</f>
        <v>0</v>
      </c>
      <c r="E7023" s="304">
        <f>INDEX(Method_calculation!$J$194:$L$217,Output_interface!I7023,Output_interface!H7023)</f>
        <v>0</v>
      </c>
      <c r="G7023" s="1">
        <f>VLOOKUP(A7023+1/48,Interface!$B$118:$D$483,3)</f>
        <v>1</v>
      </c>
      <c r="H7023" s="1">
        <f t="shared" si="620"/>
        <v>1</v>
      </c>
      <c r="I7023" s="1">
        <f t="shared" si="619"/>
        <v>4</v>
      </c>
    </row>
    <row r="7024" spans="1:9" x14ac:dyDescent="0.35">
      <c r="A7024" s="321">
        <f t="shared" si="617"/>
        <v>42296.166666649719</v>
      </c>
      <c r="B7024" s="303"/>
      <c r="C7024" s="303">
        <v>6989</v>
      </c>
      <c r="D7024" s="304">
        <f>INDEX(Method_calculation!$J$161:$L$184,Output_interface!I7024,Output_interface!H7024)</f>
        <v>0</v>
      </c>
      <c r="E7024" s="304">
        <f>INDEX(Method_calculation!$J$194:$L$217,Output_interface!I7024,Output_interface!H7024)</f>
        <v>0</v>
      </c>
      <c r="G7024" s="1">
        <f>VLOOKUP(A7024+1/48,Interface!$B$118:$D$483,3)</f>
        <v>1</v>
      </c>
      <c r="H7024" s="1">
        <f t="shared" si="620"/>
        <v>1</v>
      </c>
      <c r="I7024" s="1">
        <f t="shared" si="619"/>
        <v>5</v>
      </c>
    </row>
    <row r="7025" spans="1:9" x14ac:dyDescent="0.35">
      <c r="A7025" s="321">
        <f t="shared" si="617"/>
        <v>42296.208333316383</v>
      </c>
      <c r="B7025" s="303"/>
      <c r="C7025" s="303">
        <v>6990</v>
      </c>
      <c r="D7025" s="304">
        <f>INDEX(Method_calculation!$J$161:$L$184,Output_interface!I7025,Output_interface!H7025)</f>
        <v>0</v>
      </c>
      <c r="E7025" s="304">
        <f>INDEX(Method_calculation!$J$194:$L$217,Output_interface!I7025,Output_interface!H7025)</f>
        <v>0</v>
      </c>
      <c r="G7025" s="1">
        <f>VLOOKUP(A7025+1/48,Interface!$B$118:$D$483,3)</f>
        <v>1</v>
      </c>
      <c r="H7025" s="1">
        <f t="shared" si="620"/>
        <v>1</v>
      </c>
      <c r="I7025" s="1">
        <f t="shared" si="619"/>
        <v>6</v>
      </c>
    </row>
    <row r="7026" spans="1:9" x14ac:dyDescent="0.35">
      <c r="A7026" s="321">
        <f t="shared" si="617"/>
        <v>42296.249999983047</v>
      </c>
      <c r="B7026" s="303"/>
      <c r="C7026" s="303">
        <v>6991</v>
      </c>
      <c r="D7026" s="304">
        <f>INDEX(Method_calculation!$J$161:$L$184,Output_interface!I7026,Output_interface!H7026)</f>
        <v>0</v>
      </c>
      <c r="E7026" s="304">
        <f>INDEX(Method_calculation!$J$194:$L$217,Output_interface!I7026,Output_interface!H7026)</f>
        <v>0</v>
      </c>
      <c r="G7026" s="1">
        <f>VLOOKUP(A7026+1/48,Interface!$B$118:$D$483,3)</f>
        <v>1</v>
      </c>
      <c r="H7026" s="1">
        <f t="shared" si="620"/>
        <v>1</v>
      </c>
      <c r="I7026" s="1">
        <f t="shared" si="619"/>
        <v>7</v>
      </c>
    </row>
    <row r="7027" spans="1:9" x14ac:dyDescent="0.35">
      <c r="A7027" s="321">
        <f t="shared" si="617"/>
        <v>42296.291666649711</v>
      </c>
      <c r="B7027" s="303"/>
      <c r="C7027" s="303">
        <v>6992</v>
      </c>
      <c r="D7027" s="304">
        <f>INDEX(Method_calculation!$J$161:$L$184,Output_interface!I7027,Output_interface!H7027)</f>
        <v>0</v>
      </c>
      <c r="E7027" s="304">
        <f>INDEX(Method_calculation!$J$194:$L$217,Output_interface!I7027,Output_interface!H7027)</f>
        <v>0</v>
      </c>
      <c r="G7027" s="1">
        <f>VLOOKUP(A7027+1/48,Interface!$B$118:$D$483,3)</f>
        <v>1</v>
      </c>
      <c r="H7027" s="1">
        <f t="shared" si="620"/>
        <v>1</v>
      </c>
      <c r="I7027" s="1">
        <f t="shared" si="619"/>
        <v>8</v>
      </c>
    </row>
    <row r="7028" spans="1:9" x14ac:dyDescent="0.35">
      <c r="A7028" s="321">
        <f t="shared" si="617"/>
        <v>42296.333333316376</v>
      </c>
      <c r="B7028" s="303"/>
      <c r="C7028" s="303">
        <v>6993</v>
      </c>
      <c r="D7028" s="304">
        <f>INDEX(Method_calculation!$J$161:$L$184,Output_interface!I7028,Output_interface!H7028)</f>
        <v>0</v>
      </c>
      <c r="E7028" s="304">
        <f>INDEX(Method_calculation!$J$194:$L$217,Output_interface!I7028,Output_interface!H7028)</f>
        <v>0</v>
      </c>
      <c r="G7028" s="1">
        <f>VLOOKUP(A7028+1/48,Interface!$B$118:$D$483,3)</f>
        <v>1</v>
      </c>
      <c r="H7028" s="1">
        <f t="shared" si="620"/>
        <v>1</v>
      </c>
      <c r="I7028" s="1">
        <f t="shared" si="619"/>
        <v>9</v>
      </c>
    </row>
    <row r="7029" spans="1:9" x14ac:dyDescent="0.35">
      <c r="A7029" s="321">
        <f t="shared" si="617"/>
        <v>42296.37499998304</v>
      </c>
      <c r="B7029" s="303"/>
      <c r="C7029" s="303">
        <v>6994</v>
      </c>
      <c r="D7029" s="304">
        <f>INDEX(Method_calculation!$J$161:$L$184,Output_interface!I7029,Output_interface!H7029)</f>
        <v>0</v>
      </c>
      <c r="E7029" s="304">
        <f>INDEX(Method_calculation!$J$194:$L$217,Output_interface!I7029,Output_interface!H7029)</f>
        <v>0</v>
      </c>
      <c r="G7029" s="1">
        <f>VLOOKUP(A7029+1/48,Interface!$B$118:$D$483,3)</f>
        <v>1</v>
      </c>
      <c r="H7029" s="1">
        <f t="shared" si="620"/>
        <v>1</v>
      </c>
      <c r="I7029" s="1">
        <f t="shared" si="619"/>
        <v>10</v>
      </c>
    </row>
    <row r="7030" spans="1:9" x14ac:dyDescent="0.35">
      <c r="A7030" s="321">
        <f t="shared" si="617"/>
        <v>42296.416666649704</v>
      </c>
      <c r="B7030" s="303"/>
      <c r="C7030" s="303">
        <v>6995</v>
      </c>
      <c r="D7030" s="304">
        <f>INDEX(Method_calculation!$J$161:$L$184,Output_interface!I7030,Output_interface!H7030)</f>
        <v>0</v>
      </c>
      <c r="E7030" s="304">
        <f>INDEX(Method_calculation!$J$194:$L$217,Output_interface!I7030,Output_interface!H7030)</f>
        <v>0</v>
      </c>
      <c r="G7030" s="1">
        <f>VLOOKUP(A7030+1/48,Interface!$B$118:$D$483,3)</f>
        <v>1</v>
      </c>
      <c r="H7030" s="1">
        <f t="shared" si="620"/>
        <v>1</v>
      </c>
      <c r="I7030" s="1">
        <f t="shared" si="619"/>
        <v>11</v>
      </c>
    </row>
    <row r="7031" spans="1:9" x14ac:dyDescent="0.35">
      <c r="A7031" s="321">
        <f t="shared" si="617"/>
        <v>42296.458333316368</v>
      </c>
      <c r="B7031" s="303"/>
      <c r="C7031" s="303">
        <v>6996</v>
      </c>
      <c r="D7031" s="304">
        <f>INDEX(Method_calculation!$J$161:$L$184,Output_interface!I7031,Output_interface!H7031)</f>
        <v>0</v>
      </c>
      <c r="E7031" s="304">
        <f>INDEX(Method_calculation!$J$194:$L$217,Output_interface!I7031,Output_interface!H7031)</f>
        <v>0</v>
      </c>
      <c r="G7031" s="1">
        <f>VLOOKUP(A7031+1/48,Interface!$B$118:$D$483,3)</f>
        <v>1</v>
      </c>
      <c r="H7031" s="1">
        <f t="shared" si="620"/>
        <v>1</v>
      </c>
      <c r="I7031" s="1">
        <f t="shared" si="619"/>
        <v>12</v>
      </c>
    </row>
    <row r="7032" spans="1:9" x14ac:dyDescent="0.35">
      <c r="A7032" s="321">
        <f t="shared" si="617"/>
        <v>42296.499999983032</v>
      </c>
      <c r="B7032" s="303"/>
      <c r="C7032" s="303">
        <v>6997</v>
      </c>
      <c r="D7032" s="304">
        <f>INDEX(Method_calculation!$J$161:$L$184,Output_interface!I7032,Output_interface!H7032)</f>
        <v>0</v>
      </c>
      <c r="E7032" s="304">
        <f>INDEX(Method_calculation!$J$194:$L$217,Output_interface!I7032,Output_interface!H7032)</f>
        <v>0</v>
      </c>
      <c r="G7032" s="1">
        <f>VLOOKUP(A7032+1/48,Interface!$B$118:$D$483,3)</f>
        <v>1</v>
      </c>
      <c r="H7032" s="1">
        <f t="shared" si="620"/>
        <v>1</v>
      </c>
      <c r="I7032" s="1">
        <f t="shared" si="619"/>
        <v>13</v>
      </c>
    </row>
    <row r="7033" spans="1:9" x14ac:dyDescent="0.35">
      <c r="A7033" s="321">
        <f t="shared" si="617"/>
        <v>42296.541666649697</v>
      </c>
      <c r="B7033" s="303"/>
      <c r="C7033" s="303">
        <v>6998</v>
      </c>
      <c r="D7033" s="304">
        <f>INDEX(Method_calculation!$J$161:$L$184,Output_interface!I7033,Output_interface!H7033)</f>
        <v>0</v>
      </c>
      <c r="E7033" s="304">
        <f>INDEX(Method_calculation!$J$194:$L$217,Output_interface!I7033,Output_interface!H7033)</f>
        <v>0</v>
      </c>
      <c r="G7033" s="1">
        <f>VLOOKUP(A7033+1/48,Interface!$B$118:$D$483,3)</f>
        <v>1</v>
      </c>
      <c r="H7033" s="1">
        <f t="shared" si="620"/>
        <v>1</v>
      </c>
      <c r="I7033" s="1">
        <f t="shared" si="619"/>
        <v>14</v>
      </c>
    </row>
    <row r="7034" spans="1:9" x14ac:dyDescent="0.35">
      <c r="A7034" s="321">
        <f t="shared" si="617"/>
        <v>42296.583333316361</v>
      </c>
      <c r="B7034" s="303"/>
      <c r="C7034" s="303">
        <v>6999</v>
      </c>
      <c r="D7034" s="304">
        <f>INDEX(Method_calculation!$J$161:$L$184,Output_interface!I7034,Output_interface!H7034)</f>
        <v>0</v>
      </c>
      <c r="E7034" s="304">
        <f>INDEX(Method_calculation!$J$194:$L$217,Output_interface!I7034,Output_interface!H7034)</f>
        <v>0</v>
      </c>
      <c r="G7034" s="1">
        <f>VLOOKUP(A7034+1/48,Interface!$B$118:$D$483,3)</f>
        <v>1</v>
      </c>
      <c r="H7034" s="1">
        <f t="shared" si="620"/>
        <v>1</v>
      </c>
      <c r="I7034" s="1">
        <f t="shared" si="619"/>
        <v>15</v>
      </c>
    </row>
    <row r="7035" spans="1:9" x14ac:dyDescent="0.35">
      <c r="A7035" s="321">
        <f t="shared" si="617"/>
        <v>42296.624999983025</v>
      </c>
      <c r="B7035" s="303"/>
      <c r="C7035" s="303">
        <v>7000</v>
      </c>
      <c r="D7035" s="304">
        <f>INDEX(Method_calculation!$J$161:$L$184,Output_interface!I7035,Output_interface!H7035)</f>
        <v>0</v>
      </c>
      <c r="E7035" s="304">
        <f>INDEX(Method_calculation!$J$194:$L$217,Output_interface!I7035,Output_interface!H7035)</f>
        <v>0</v>
      </c>
      <c r="G7035" s="1">
        <f>VLOOKUP(A7035+1/48,Interface!$B$118:$D$483,3)</f>
        <v>1</v>
      </c>
      <c r="H7035" s="1">
        <f t="shared" si="620"/>
        <v>1</v>
      </c>
      <c r="I7035" s="1">
        <f t="shared" si="619"/>
        <v>16</v>
      </c>
    </row>
    <row r="7036" spans="1:9" x14ac:dyDescent="0.35">
      <c r="A7036" s="321">
        <f t="shared" si="617"/>
        <v>42296.666666649689</v>
      </c>
      <c r="B7036" s="303"/>
      <c r="C7036" s="303">
        <v>7001</v>
      </c>
      <c r="D7036" s="304">
        <f>INDEX(Method_calculation!$J$161:$L$184,Output_interface!I7036,Output_interface!H7036)</f>
        <v>0</v>
      </c>
      <c r="E7036" s="304">
        <f>INDEX(Method_calculation!$J$194:$L$217,Output_interface!I7036,Output_interface!H7036)</f>
        <v>0</v>
      </c>
      <c r="G7036" s="1">
        <f>VLOOKUP(A7036+1/48,Interface!$B$118:$D$483,3)</f>
        <v>1</v>
      </c>
      <c r="H7036" s="1">
        <f t="shared" si="620"/>
        <v>1</v>
      </c>
      <c r="I7036" s="1">
        <f t="shared" si="619"/>
        <v>17</v>
      </c>
    </row>
    <row r="7037" spans="1:9" x14ac:dyDescent="0.35">
      <c r="A7037" s="321">
        <f t="shared" si="617"/>
        <v>42296.708333316354</v>
      </c>
      <c r="B7037" s="303"/>
      <c r="C7037" s="303">
        <v>7002</v>
      </c>
      <c r="D7037" s="304">
        <f>INDEX(Method_calculation!$J$161:$L$184,Output_interface!I7037,Output_interface!H7037)</f>
        <v>0</v>
      </c>
      <c r="E7037" s="304">
        <f>INDEX(Method_calculation!$J$194:$L$217,Output_interface!I7037,Output_interface!H7037)</f>
        <v>0</v>
      </c>
      <c r="G7037" s="1">
        <f>VLOOKUP(A7037+1/48,Interface!$B$118:$D$483,3)</f>
        <v>1</v>
      </c>
      <c r="H7037" s="1">
        <f t="shared" si="620"/>
        <v>1</v>
      </c>
      <c r="I7037" s="1">
        <f t="shared" si="619"/>
        <v>18</v>
      </c>
    </row>
    <row r="7038" spans="1:9" x14ac:dyDescent="0.35">
      <c r="A7038" s="321">
        <f t="shared" si="617"/>
        <v>42296.749999983018</v>
      </c>
      <c r="B7038" s="303"/>
      <c r="C7038" s="303">
        <v>7003</v>
      </c>
      <c r="D7038" s="304">
        <f>INDEX(Method_calculation!$J$161:$L$184,Output_interface!I7038,Output_interface!H7038)</f>
        <v>0</v>
      </c>
      <c r="E7038" s="304">
        <f>INDEX(Method_calculation!$J$194:$L$217,Output_interface!I7038,Output_interface!H7038)</f>
        <v>0</v>
      </c>
      <c r="G7038" s="1">
        <f>VLOOKUP(A7038+1/48,Interface!$B$118:$D$483,3)</f>
        <v>1</v>
      </c>
      <c r="H7038" s="1">
        <f t="shared" si="620"/>
        <v>1</v>
      </c>
      <c r="I7038" s="1">
        <f t="shared" si="619"/>
        <v>19</v>
      </c>
    </row>
    <row r="7039" spans="1:9" x14ac:dyDescent="0.35">
      <c r="A7039" s="321">
        <f t="shared" si="617"/>
        <v>42296.791666649682</v>
      </c>
      <c r="B7039" s="303"/>
      <c r="C7039" s="303">
        <v>7004</v>
      </c>
      <c r="D7039" s="304">
        <f>INDEX(Method_calculation!$J$161:$L$184,Output_interface!I7039,Output_interface!H7039)</f>
        <v>0</v>
      </c>
      <c r="E7039" s="304">
        <f>INDEX(Method_calculation!$J$194:$L$217,Output_interface!I7039,Output_interface!H7039)</f>
        <v>0</v>
      </c>
      <c r="G7039" s="1">
        <f>VLOOKUP(A7039+1/48,Interface!$B$118:$D$483,3)</f>
        <v>1</v>
      </c>
      <c r="H7039" s="1">
        <f t="shared" si="620"/>
        <v>1</v>
      </c>
      <c r="I7039" s="1">
        <f t="shared" si="619"/>
        <v>20</v>
      </c>
    </row>
    <row r="7040" spans="1:9" x14ac:dyDescent="0.35">
      <c r="A7040" s="321">
        <f t="shared" si="617"/>
        <v>42296.833333316346</v>
      </c>
      <c r="B7040" s="303"/>
      <c r="C7040" s="303">
        <v>7005</v>
      </c>
      <c r="D7040" s="304">
        <f>INDEX(Method_calculation!$J$161:$L$184,Output_interface!I7040,Output_interface!H7040)</f>
        <v>0</v>
      </c>
      <c r="E7040" s="304">
        <f>INDEX(Method_calculation!$J$194:$L$217,Output_interface!I7040,Output_interface!H7040)</f>
        <v>0</v>
      </c>
      <c r="G7040" s="1">
        <f>VLOOKUP(A7040+1/48,Interface!$B$118:$D$483,3)</f>
        <v>1</v>
      </c>
      <c r="H7040" s="1">
        <f t="shared" si="620"/>
        <v>1</v>
      </c>
      <c r="I7040" s="1">
        <f t="shared" si="619"/>
        <v>21</v>
      </c>
    </row>
    <row r="7041" spans="1:9" x14ac:dyDescent="0.35">
      <c r="A7041" s="321">
        <f t="shared" si="617"/>
        <v>42296.874999983011</v>
      </c>
      <c r="B7041" s="303"/>
      <c r="C7041" s="303">
        <v>7006</v>
      </c>
      <c r="D7041" s="304">
        <f>INDEX(Method_calculation!$J$161:$L$184,Output_interface!I7041,Output_interface!H7041)</f>
        <v>0</v>
      </c>
      <c r="E7041" s="304">
        <f>INDEX(Method_calculation!$J$194:$L$217,Output_interface!I7041,Output_interface!H7041)</f>
        <v>0</v>
      </c>
      <c r="G7041" s="1">
        <f>VLOOKUP(A7041+1/48,Interface!$B$118:$D$483,3)</f>
        <v>1</v>
      </c>
      <c r="H7041" s="1">
        <f t="shared" si="620"/>
        <v>1</v>
      </c>
      <c r="I7041" s="1">
        <f t="shared" si="619"/>
        <v>22</v>
      </c>
    </row>
    <row r="7042" spans="1:9" x14ac:dyDescent="0.35">
      <c r="A7042" s="321">
        <f t="shared" si="617"/>
        <v>42296.916666649675</v>
      </c>
      <c r="B7042" s="303"/>
      <c r="C7042" s="303">
        <v>7007</v>
      </c>
      <c r="D7042" s="304">
        <f>INDEX(Method_calculation!$J$161:$L$184,Output_interface!I7042,Output_interface!H7042)</f>
        <v>0</v>
      </c>
      <c r="E7042" s="304">
        <f>INDEX(Method_calculation!$J$194:$L$217,Output_interface!I7042,Output_interface!H7042)</f>
        <v>0</v>
      </c>
      <c r="G7042" s="1">
        <f>VLOOKUP(A7042+1/48,Interface!$B$118:$D$483,3)</f>
        <v>1</v>
      </c>
      <c r="H7042" s="1">
        <f t="shared" si="620"/>
        <v>1</v>
      </c>
      <c r="I7042" s="1">
        <f t="shared" si="619"/>
        <v>23</v>
      </c>
    </row>
    <row r="7043" spans="1:9" x14ac:dyDescent="0.35">
      <c r="A7043" s="322">
        <f t="shared" si="617"/>
        <v>42296.958333316339</v>
      </c>
      <c r="B7043" s="306"/>
      <c r="C7043" s="306">
        <v>7008</v>
      </c>
      <c r="D7043" s="307">
        <f>INDEX(Method_calculation!$J$161:$L$184,Output_interface!I7043,Output_interface!H7043)</f>
        <v>0</v>
      </c>
      <c r="E7043" s="307">
        <f>INDEX(Method_calculation!$J$194:$L$217,Output_interface!I7043,Output_interface!H7043)</f>
        <v>0</v>
      </c>
      <c r="G7043" s="1">
        <f>VLOOKUP(A7043+1/48,Interface!$B$118:$D$483,3)</f>
        <v>1</v>
      </c>
      <c r="H7043" s="1">
        <f t="shared" si="620"/>
        <v>1</v>
      </c>
      <c r="I7043" s="1">
        <f t="shared" si="619"/>
        <v>24</v>
      </c>
    </row>
    <row r="7044" spans="1:9" x14ac:dyDescent="0.35">
      <c r="A7044" s="299">
        <f t="shared" si="617"/>
        <v>42296.999999983003</v>
      </c>
      <c r="B7044" s="300" t="str">
        <f t="shared" ref="B7044" si="622">INDEX($H$27:$H$29,H7044)</f>
        <v>Workday</v>
      </c>
      <c r="C7044" s="300">
        <v>7009</v>
      </c>
      <c r="D7044" s="301">
        <f>INDEX(Method_calculation!$J$161:$L$184,Output_interface!I7044,Output_interface!H7044)</f>
        <v>0</v>
      </c>
      <c r="E7044" s="301">
        <f>INDEX(Method_calculation!$J$194:$L$217,Output_interface!I7044,Output_interface!H7044)</f>
        <v>0</v>
      </c>
      <c r="G7044" s="1">
        <f>VLOOKUP(A7044+1/48,Interface!$B$118:$D$483,3)</f>
        <v>2</v>
      </c>
      <c r="H7044" s="1">
        <f t="shared" si="620"/>
        <v>1</v>
      </c>
      <c r="I7044" s="1">
        <f t="shared" si="619"/>
        <v>1</v>
      </c>
    </row>
    <row r="7045" spans="1:9" x14ac:dyDescent="0.35">
      <c r="A7045" s="321">
        <f t="shared" si="617"/>
        <v>42297.041666649668</v>
      </c>
      <c r="B7045" s="303"/>
      <c r="C7045" s="303">
        <v>7010</v>
      </c>
      <c r="D7045" s="304">
        <f>INDEX(Method_calculation!$J$161:$L$184,Output_interface!I7045,Output_interface!H7045)</f>
        <v>0</v>
      </c>
      <c r="E7045" s="304">
        <f>INDEX(Method_calculation!$J$194:$L$217,Output_interface!I7045,Output_interface!H7045)</f>
        <v>0</v>
      </c>
      <c r="G7045" s="1">
        <f>VLOOKUP(A7045+1/48,Interface!$B$118:$D$483,3)</f>
        <v>2</v>
      </c>
      <c r="H7045" s="1">
        <f t="shared" si="620"/>
        <v>1</v>
      </c>
      <c r="I7045" s="1">
        <f t="shared" si="619"/>
        <v>2</v>
      </c>
    </row>
    <row r="7046" spans="1:9" x14ac:dyDescent="0.35">
      <c r="A7046" s="321">
        <f t="shared" si="617"/>
        <v>42297.083333316332</v>
      </c>
      <c r="B7046" s="303"/>
      <c r="C7046" s="303">
        <v>7011</v>
      </c>
      <c r="D7046" s="304">
        <f>INDEX(Method_calculation!$J$161:$L$184,Output_interface!I7046,Output_interface!H7046)</f>
        <v>0</v>
      </c>
      <c r="E7046" s="304">
        <f>INDEX(Method_calculation!$J$194:$L$217,Output_interface!I7046,Output_interface!H7046)</f>
        <v>0</v>
      </c>
      <c r="G7046" s="1">
        <f>VLOOKUP(A7046+1/48,Interface!$B$118:$D$483,3)</f>
        <v>2</v>
      </c>
      <c r="H7046" s="1">
        <f t="shared" si="620"/>
        <v>1</v>
      </c>
      <c r="I7046" s="1">
        <f t="shared" si="619"/>
        <v>3</v>
      </c>
    </row>
    <row r="7047" spans="1:9" x14ac:dyDescent="0.35">
      <c r="A7047" s="321">
        <f t="shared" si="617"/>
        <v>42297.124999982996</v>
      </c>
      <c r="B7047" s="303"/>
      <c r="C7047" s="303">
        <v>7012</v>
      </c>
      <c r="D7047" s="304">
        <f>INDEX(Method_calculation!$J$161:$L$184,Output_interface!I7047,Output_interface!H7047)</f>
        <v>0</v>
      </c>
      <c r="E7047" s="304">
        <f>INDEX(Method_calculation!$J$194:$L$217,Output_interface!I7047,Output_interface!H7047)</f>
        <v>0</v>
      </c>
      <c r="G7047" s="1">
        <f>VLOOKUP(A7047+1/48,Interface!$B$118:$D$483,3)</f>
        <v>2</v>
      </c>
      <c r="H7047" s="1">
        <f t="shared" si="620"/>
        <v>1</v>
      </c>
      <c r="I7047" s="1">
        <f t="shared" si="619"/>
        <v>4</v>
      </c>
    </row>
    <row r="7048" spans="1:9" x14ac:dyDescent="0.35">
      <c r="A7048" s="321">
        <f t="shared" si="617"/>
        <v>42297.16666664966</v>
      </c>
      <c r="B7048" s="303"/>
      <c r="C7048" s="303">
        <v>7013</v>
      </c>
      <c r="D7048" s="304">
        <f>INDEX(Method_calculation!$J$161:$L$184,Output_interface!I7048,Output_interface!H7048)</f>
        <v>0</v>
      </c>
      <c r="E7048" s="304">
        <f>INDEX(Method_calculation!$J$194:$L$217,Output_interface!I7048,Output_interface!H7048)</f>
        <v>0</v>
      </c>
      <c r="G7048" s="1">
        <f>VLOOKUP(A7048+1/48,Interface!$B$118:$D$483,3)</f>
        <v>2</v>
      </c>
      <c r="H7048" s="1">
        <f t="shared" si="620"/>
        <v>1</v>
      </c>
      <c r="I7048" s="1">
        <f t="shared" si="619"/>
        <v>5</v>
      </c>
    </row>
    <row r="7049" spans="1:9" x14ac:dyDescent="0.35">
      <c r="A7049" s="321">
        <f t="shared" si="617"/>
        <v>42297.208333316325</v>
      </c>
      <c r="B7049" s="303"/>
      <c r="C7049" s="303">
        <v>7014</v>
      </c>
      <c r="D7049" s="304">
        <f>INDEX(Method_calculation!$J$161:$L$184,Output_interface!I7049,Output_interface!H7049)</f>
        <v>0</v>
      </c>
      <c r="E7049" s="304">
        <f>INDEX(Method_calculation!$J$194:$L$217,Output_interface!I7049,Output_interface!H7049)</f>
        <v>0</v>
      </c>
      <c r="G7049" s="1">
        <f>VLOOKUP(A7049+1/48,Interface!$B$118:$D$483,3)</f>
        <v>2</v>
      </c>
      <c r="H7049" s="1">
        <f t="shared" si="620"/>
        <v>1</v>
      </c>
      <c r="I7049" s="1">
        <f t="shared" si="619"/>
        <v>6</v>
      </c>
    </row>
    <row r="7050" spans="1:9" x14ac:dyDescent="0.35">
      <c r="A7050" s="321">
        <f t="shared" si="617"/>
        <v>42297.249999982989</v>
      </c>
      <c r="B7050" s="303"/>
      <c r="C7050" s="303">
        <v>7015</v>
      </c>
      <c r="D7050" s="304">
        <f>INDEX(Method_calculation!$J$161:$L$184,Output_interface!I7050,Output_interface!H7050)</f>
        <v>0</v>
      </c>
      <c r="E7050" s="304">
        <f>INDEX(Method_calculation!$J$194:$L$217,Output_interface!I7050,Output_interface!H7050)</f>
        <v>0</v>
      </c>
      <c r="G7050" s="1">
        <f>VLOOKUP(A7050+1/48,Interface!$B$118:$D$483,3)</f>
        <v>2</v>
      </c>
      <c r="H7050" s="1">
        <f t="shared" si="620"/>
        <v>1</v>
      </c>
      <c r="I7050" s="1">
        <f t="shared" si="619"/>
        <v>7</v>
      </c>
    </row>
    <row r="7051" spans="1:9" x14ac:dyDescent="0.35">
      <c r="A7051" s="321">
        <f t="shared" si="617"/>
        <v>42297.291666649653</v>
      </c>
      <c r="B7051" s="303"/>
      <c r="C7051" s="303">
        <v>7016</v>
      </c>
      <c r="D7051" s="304">
        <f>INDEX(Method_calculation!$J$161:$L$184,Output_interface!I7051,Output_interface!H7051)</f>
        <v>0</v>
      </c>
      <c r="E7051" s="304">
        <f>INDEX(Method_calculation!$J$194:$L$217,Output_interface!I7051,Output_interface!H7051)</f>
        <v>0</v>
      </c>
      <c r="G7051" s="1">
        <f>VLOOKUP(A7051+1/48,Interface!$B$118:$D$483,3)</f>
        <v>2</v>
      </c>
      <c r="H7051" s="1">
        <f t="shared" si="620"/>
        <v>1</v>
      </c>
      <c r="I7051" s="1">
        <f t="shared" si="619"/>
        <v>8</v>
      </c>
    </row>
    <row r="7052" spans="1:9" x14ac:dyDescent="0.35">
      <c r="A7052" s="321">
        <f t="shared" si="617"/>
        <v>42297.333333316317</v>
      </c>
      <c r="B7052" s="303"/>
      <c r="C7052" s="303">
        <v>7017</v>
      </c>
      <c r="D7052" s="304">
        <f>INDEX(Method_calculation!$J$161:$L$184,Output_interface!I7052,Output_interface!H7052)</f>
        <v>0</v>
      </c>
      <c r="E7052" s="304">
        <f>INDEX(Method_calculation!$J$194:$L$217,Output_interface!I7052,Output_interface!H7052)</f>
        <v>0</v>
      </c>
      <c r="G7052" s="1">
        <f>VLOOKUP(A7052+1/48,Interface!$B$118:$D$483,3)</f>
        <v>2</v>
      </c>
      <c r="H7052" s="1">
        <f t="shared" si="620"/>
        <v>1</v>
      </c>
      <c r="I7052" s="1">
        <f t="shared" si="619"/>
        <v>9</v>
      </c>
    </row>
    <row r="7053" spans="1:9" x14ac:dyDescent="0.35">
      <c r="A7053" s="321">
        <f t="shared" si="617"/>
        <v>42297.374999982982</v>
      </c>
      <c r="B7053" s="303"/>
      <c r="C7053" s="303">
        <v>7018</v>
      </c>
      <c r="D7053" s="304">
        <f>INDEX(Method_calculation!$J$161:$L$184,Output_interface!I7053,Output_interface!H7053)</f>
        <v>0</v>
      </c>
      <c r="E7053" s="304">
        <f>INDEX(Method_calculation!$J$194:$L$217,Output_interface!I7053,Output_interface!H7053)</f>
        <v>0</v>
      </c>
      <c r="G7053" s="1">
        <f>VLOOKUP(A7053+1/48,Interface!$B$118:$D$483,3)</f>
        <v>2</v>
      </c>
      <c r="H7053" s="1">
        <f t="shared" si="620"/>
        <v>1</v>
      </c>
      <c r="I7053" s="1">
        <f t="shared" si="619"/>
        <v>10</v>
      </c>
    </row>
    <row r="7054" spans="1:9" x14ac:dyDescent="0.35">
      <c r="A7054" s="321">
        <f t="shared" si="617"/>
        <v>42297.416666649646</v>
      </c>
      <c r="B7054" s="303"/>
      <c r="C7054" s="303">
        <v>7019</v>
      </c>
      <c r="D7054" s="304">
        <f>INDEX(Method_calculation!$J$161:$L$184,Output_interface!I7054,Output_interface!H7054)</f>
        <v>0</v>
      </c>
      <c r="E7054" s="304">
        <f>INDEX(Method_calculation!$J$194:$L$217,Output_interface!I7054,Output_interface!H7054)</f>
        <v>0</v>
      </c>
      <c r="G7054" s="1">
        <f>VLOOKUP(A7054+1/48,Interface!$B$118:$D$483,3)</f>
        <v>2</v>
      </c>
      <c r="H7054" s="1">
        <f t="shared" si="620"/>
        <v>1</v>
      </c>
      <c r="I7054" s="1">
        <f t="shared" si="619"/>
        <v>11</v>
      </c>
    </row>
    <row r="7055" spans="1:9" x14ac:dyDescent="0.35">
      <c r="A7055" s="321">
        <f t="shared" si="617"/>
        <v>42297.45833331631</v>
      </c>
      <c r="B7055" s="303"/>
      <c r="C7055" s="303">
        <v>7020</v>
      </c>
      <c r="D7055" s="304">
        <f>INDEX(Method_calculation!$J$161:$L$184,Output_interface!I7055,Output_interface!H7055)</f>
        <v>0</v>
      </c>
      <c r="E7055" s="304">
        <f>INDEX(Method_calculation!$J$194:$L$217,Output_interface!I7055,Output_interface!H7055)</f>
        <v>0</v>
      </c>
      <c r="G7055" s="1">
        <f>VLOOKUP(A7055+1/48,Interface!$B$118:$D$483,3)</f>
        <v>2</v>
      </c>
      <c r="H7055" s="1">
        <f t="shared" si="620"/>
        <v>1</v>
      </c>
      <c r="I7055" s="1">
        <f t="shared" si="619"/>
        <v>12</v>
      </c>
    </row>
    <row r="7056" spans="1:9" x14ac:dyDescent="0.35">
      <c r="A7056" s="321">
        <f t="shared" ref="A7056:A7119" si="623">+A7055+1/24</f>
        <v>42297.499999982974</v>
      </c>
      <c r="B7056" s="303"/>
      <c r="C7056" s="303">
        <v>7021</v>
      </c>
      <c r="D7056" s="304">
        <f>INDEX(Method_calculation!$J$161:$L$184,Output_interface!I7056,Output_interface!H7056)</f>
        <v>0</v>
      </c>
      <c r="E7056" s="304">
        <f>INDEX(Method_calculation!$J$194:$L$217,Output_interface!I7056,Output_interface!H7056)</f>
        <v>0</v>
      </c>
      <c r="G7056" s="1">
        <f>VLOOKUP(A7056+1/48,Interface!$B$118:$D$483,3)</f>
        <v>2</v>
      </c>
      <c r="H7056" s="1">
        <f t="shared" si="620"/>
        <v>1</v>
      </c>
      <c r="I7056" s="1">
        <f t="shared" si="619"/>
        <v>13</v>
      </c>
    </row>
    <row r="7057" spans="1:9" x14ac:dyDescent="0.35">
      <c r="A7057" s="321">
        <f t="shared" si="623"/>
        <v>42297.541666649639</v>
      </c>
      <c r="B7057" s="303"/>
      <c r="C7057" s="303">
        <v>7022</v>
      </c>
      <c r="D7057" s="304">
        <f>INDEX(Method_calculation!$J$161:$L$184,Output_interface!I7057,Output_interface!H7057)</f>
        <v>0</v>
      </c>
      <c r="E7057" s="304">
        <f>INDEX(Method_calculation!$J$194:$L$217,Output_interface!I7057,Output_interface!H7057)</f>
        <v>0</v>
      </c>
      <c r="G7057" s="1">
        <f>VLOOKUP(A7057+1/48,Interface!$B$118:$D$483,3)</f>
        <v>2</v>
      </c>
      <c r="H7057" s="1">
        <f t="shared" si="620"/>
        <v>1</v>
      </c>
      <c r="I7057" s="1">
        <f t="shared" si="619"/>
        <v>14</v>
      </c>
    </row>
    <row r="7058" spans="1:9" x14ac:dyDescent="0.35">
      <c r="A7058" s="321">
        <f t="shared" si="623"/>
        <v>42297.583333316303</v>
      </c>
      <c r="B7058" s="303"/>
      <c r="C7058" s="303">
        <v>7023</v>
      </c>
      <c r="D7058" s="304">
        <f>INDEX(Method_calculation!$J$161:$L$184,Output_interface!I7058,Output_interface!H7058)</f>
        <v>0</v>
      </c>
      <c r="E7058" s="304">
        <f>INDEX(Method_calculation!$J$194:$L$217,Output_interface!I7058,Output_interface!H7058)</f>
        <v>0</v>
      </c>
      <c r="G7058" s="1">
        <f>VLOOKUP(A7058+1/48,Interface!$B$118:$D$483,3)</f>
        <v>2</v>
      </c>
      <c r="H7058" s="1">
        <f t="shared" si="620"/>
        <v>1</v>
      </c>
      <c r="I7058" s="1">
        <f t="shared" si="619"/>
        <v>15</v>
      </c>
    </row>
    <row r="7059" spans="1:9" x14ac:dyDescent="0.35">
      <c r="A7059" s="321">
        <f t="shared" si="623"/>
        <v>42297.624999982967</v>
      </c>
      <c r="B7059" s="303"/>
      <c r="C7059" s="303">
        <v>7024</v>
      </c>
      <c r="D7059" s="304">
        <f>INDEX(Method_calculation!$J$161:$L$184,Output_interface!I7059,Output_interface!H7059)</f>
        <v>0</v>
      </c>
      <c r="E7059" s="304">
        <f>INDEX(Method_calculation!$J$194:$L$217,Output_interface!I7059,Output_interface!H7059)</f>
        <v>0</v>
      </c>
      <c r="G7059" s="1">
        <f>VLOOKUP(A7059+1/48,Interface!$B$118:$D$483,3)</f>
        <v>2</v>
      </c>
      <c r="H7059" s="1">
        <f t="shared" si="620"/>
        <v>1</v>
      </c>
      <c r="I7059" s="1">
        <f t="shared" si="619"/>
        <v>16</v>
      </c>
    </row>
    <row r="7060" spans="1:9" x14ac:dyDescent="0.35">
      <c r="A7060" s="321">
        <f t="shared" si="623"/>
        <v>42297.666666649631</v>
      </c>
      <c r="B7060" s="303"/>
      <c r="C7060" s="303">
        <v>7025</v>
      </c>
      <c r="D7060" s="304">
        <f>INDEX(Method_calculation!$J$161:$L$184,Output_interface!I7060,Output_interface!H7060)</f>
        <v>0</v>
      </c>
      <c r="E7060" s="304">
        <f>INDEX(Method_calculation!$J$194:$L$217,Output_interface!I7060,Output_interface!H7060)</f>
        <v>0</v>
      </c>
      <c r="G7060" s="1">
        <f>VLOOKUP(A7060+1/48,Interface!$B$118:$D$483,3)</f>
        <v>2</v>
      </c>
      <c r="H7060" s="1">
        <f t="shared" si="620"/>
        <v>1</v>
      </c>
      <c r="I7060" s="1">
        <f t="shared" si="619"/>
        <v>17</v>
      </c>
    </row>
    <row r="7061" spans="1:9" x14ac:dyDescent="0.35">
      <c r="A7061" s="321">
        <f t="shared" si="623"/>
        <v>42297.708333316295</v>
      </c>
      <c r="B7061" s="303"/>
      <c r="C7061" s="303">
        <v>7026</v>
      </c>
      <c r="D7061" s="304">
        <f>INDEX(Method_calculation!$J$161:$L$184,Output_interface!I7061,Output_interface!H7061)</f>
        <v>0</v>
      </c>
      <c r="E7061" s="304">
        <f>INDEX(Method_calculation!$J$194:$L$217,Output_interface!I7061,Output_interface!H7061)</f>
        <v>0</v>
      </c>
      <c r="G7061" s="1">
        <f>VLOOKUP(A7061+1/48,Interface!$B$118:$D$483,3)</f>
        <v>2</v>
      </c>
      <c r="H7061" s="1">
        <f t="shared" si="620"/>
        <v>1</v>
      </c>
      <c r="I7061" s="1">
        <f t="shared" si="619"/>
        <v>18</v>
      </c>
    </row>
    <row r="7062" spans="1:9" x14ac:dyDescent="0.35">
      <c r="A7062" s="321">
        <f t="shared" si="623"/>
        <v>42297.74999998296</v>
      </c>
      <c r="B7062" s="303"/>
      <c r="C7062" s="303">
        <v>7027</v>
      </c>
      <c r="D7062" s="304">
        <f>INDEX(Method_calculation!$J$161:$L$184,Output_interface!I7062,Output_interface!H7062)</f>
        <v>0</v>
      </c>
      <c r="E7062" s="304">
        <f>INDEX(Method_calculation!$J$194:$L$217,Output_interface!I7062,Output_interface!H7062)</f>
        <v>0</v>
      </c>
      <c r="G7062" s="1">
        <f>VLOOKUP(A7062+1/48,Interface!$B$118:$D$483,3)</f>
        <v>2</v>
      </c>
      <c r="H7062" s="1">
        <f t="shared" si="620"/>
        <v>1</v>
      </c>
      <c r="I7062" s="1">
        <f t="shared" si="619"/>
        <v>19</v>
      </c>
    </row>
    <row r="7063" spans="1:9" x14ac:dyDescent="0.35">
      <c r="A7063" s="321">
        <f t="shared" si="623"/>
        <v>42297.791666649624</v>
      </c>
      <c r="B7063" s="303"/>
      <c r="C7063" s="303">
        <v>7028</v>
      </c>
      <c r="D7063" s="304">
        <f>INDEX(Method_calculation!$J$161:$L$184,Output_interface!I7063,Output_interface!H7063)</f>
        <v>0</v>
      </c>
      <c r="E7063" s="304">
        <f>INDEX(Method_calculation!$J$194:$L$217,Output_interface!I7063,Output_interface!H7063)</f>
        <v>0</v>
      </c>
      <c r="G7063" s="1">
        <f>VLOOKUP(A7063+1/48,Interface!$B$118:$D$483,3)</f>
        <v>2</v>
      </c>
      <c r="H7063" s="1">
        <f t="shared" si="620"/>
        <v>1</v>
      </c>
      <c r="I7063" s="1">
        <f t="shared" si="619"/>
        <v>20</v>
      </c>
    </row>
    <row r="7064" spans="1:9" x14ac:dyDescent="0.35">
      <c r="A7064" s="321">
        <f t="shared" si="623"/>
        <v>42297.833333316288</v>
      </c>
      <c r="B7064" s="303"/>
      <c r="C7064" s="303">
        <v>7029</v>
      </c>
      <c r="D7064" s="304">
        <f>INDEX(Method_calculation!$J$161:$L$184,Output_interface!I7064,Output_interface!H7064)</f>
        <v>0</v>
      </c>
      <c r="E7064" s="304">
        <f>INDEX(Method_calculation!$J$194:$L$217,Output_interface!I7064,Output_interface!H7064)</f>
        <v>0</v>
      </c>
      <c r="G7064" s="1">
        <f>VLOOKUP(A7064+1/48,Interface!$B$118:$D$483,3)</f>
        <v>2</v>
      </c>
      <c r="H7064" s="1">
        <f t="shared" si="620"/>
        <v>1</v>
      </c>
      <c r="I7064" s="1">
        <f t="shared" si="619"/>
        <v>21</v>
      </c>
    </row>
    <row r="7065" spans="1:9" x14ac:dyDescent="0.35">
      <c r="A7065" s="321">
        <f t="shared" si="623"/>
        <v>42297.874999982952</v>
      </c>
      <c r="B7065" s="303"/>
      <c r="C7065" s="303">
        <v>7030</v>
      </c>
      <c r="D7065" s="304">
        <f>INDEX(Method_calculation!$J$161:$L$184,Output_interface!I7065,Output_interface!H7065)</f>
        <v>0</v>
      </c>
      <c r="E7065" s="304">
        <f>INDEX(Method_calculation!$J$194:$L$217,Output_interface!I7065,Output_interface!H7065)</f>
        <v>0</v>
      </c>
      <c r="G7065" s="1">
        <f>VLOOKUP(A7065+1/48,Interface!$B$118:$D$483,3)</f>
        <v>2</v>
      </c>
      <c r="H7065" s="1">
        <f t="shared" si="620"/>
        <v>1</v>
      </c>
      <c r="I7065" s="1">
        <f t="shared" si="619"/>
        <v>22</v>
      </c>
    </row>
    <row r="7066" spans="1:9" x14ac:dyDescent="0.35">
      <c r="A7066" s="321">
        <f t="shared" si="623"/>
        <v>42297.916666649617</v>
      </c>
      <c r="B7066" s="303"/>
      <c r="C7066" s="303">
        <v>7031</v>
      </c>
      <c r="D7066" s="304">
        <f>INDEX(Method_calculation!$J$161:$L$184,Output_interface!I7066,Output_interface!H7066)</f>
        <v>0</v>
      </c>
      <c r="E7066" s="304">
        <f>INDEX(Method_calculation!$J$194:$L$217,Output_interface!I7066,Output_interface!H7066)</f>
        <v>0</v>
      </c>
      <c r="G7066" s="1">
        <f>VLOOKUP(A7066+1/48,Interface!$B$118:$D$483,3)</f>
        <v>2</v>
      </c>
      <c r="H7066" s="1">
        <f t="shared" si="620"/>
        <v>1</v>
      </c>
      <c r="I7066" s="1">
        <f t="shared" si="619"/>
        <v>23</v>
      </c>
    </row>
    <row r="7067" spans="1:9" x14ac:dyDescent="0.35">
      <c r="A7067" s="322">
        <f t="shared" si="623"/>
        <v>42297.958333316281</v>
      </c>
      <c r="B7067" s="306"/>
      <c r="C7067" s="306">
        <v>7032</v>
      </c>
      <c r="D7067" s="307">
        <f>INDEX(Method_calculation!$J$161:$L$184,Output_interface!I7067,Output_interface!H7067)</f>
        <v>0</v>
      </c>
      <c r="E7067" s="307">
        <f>INDEX(Method_calculation!$J$194:$L$217,Output_interface!I7067,Output_interface!H7067)</f>
        <v>0</v>
      </c>
      <c r="G7067" s="1">
        <f>VLOOKUP(A7067+1/48,Interface!$B$118:$D$483,3)</f>
        <v>2</v>
      </c>
      <c r="H7067" s="1">
        <f t="shared" si="620"/>
        <v>1</v>
      </c>
      <c r="I7067" s="1">
        <f t="shared" si="619"/>
        <v>24</v>
      </c>
    </row>
    <row r="7068" spans="1:9" x14ac:dyDescent="0.35">
      <c r="A7068" s="299">
        <f t="shared" si="623"/>
        <v>42297.999999982945</v>
      </c>
      <c r="B7068" s="300" t="str">
        <f t="shared" ref="B7068" si="624">INDEX($H$27:$H$29,H7068)</f>
        <v>Workday</v>
      </c>
      <c r="C7068" s="300">
        <v>7033</v>
      </c>
      <c r="D7068" s="301">
        <f>INDEX(Method_calculation!$J$161:$L$184,Output_interface!I7068,Output_interface!H7068)</f>
        <v>0</v>
      </c>
      <c r="E7068" s="301">
        <f>INDEX(Method_calculation!$J$194:$L$217,Output_interface!I7068,Output_interface!H7068)</f>
        <v>0</v>
      </c>
      <c r="G7068" s="1">
        <f>VLOOKUP(A7068+1/48,Interface!$B$118:$D$483,3)</f>
        <v>3</v>
      </c>
      <c r="H7068" s="1">
        <f t="shared" si="620"/>
        <v>1</v>
      </c>
      <c r="I7068" s="1">
        <f t="shared" si="619"/>
        <v>1</v>
      </c>
    </row>
    <row r="7069" spans="1:9" x14ac:dyDescent="0.35">
      <c r="A7069" s="321">
        <f t="shared" si="623"/>
        <v>42298.041666649609</v>
      </c>
      <c r="B7069" s="303"/>
      <c r="C7069" s="303">
        <v>7034</v>
      </c>
      <c r="D7069" s="304">
        <f>INDEX(Method_calculation!$J$161:$L$184,Output_interface!I7069,Output_interface!H7069)</f>
        <v>0</v>
      </c>
      <c r="E7069" s="304">
        <f>INDEX(Method_calculation!$J$194:$L$217,Output_interface!I7069,Output_interface!H7069)</f>
        <v>0</v>
      </c>
      <c r="G7069" s="1">
        <f>VLOOKUP(A7069+1/48,Interface!$B$118:$D$483,3)</f>
        <v>3</v>
      </c>
      <c r="H7069" s="1">
        <f t="shared" si="620"/>
        <v>1</v>
      </c>
      <c r="I7069" s="1">
        <f t="shared" si="619"/>
        <v>2</v>
      </c>
    </row>
    <row r="7070" spans="1:9" x14ac:dyDescent="0.35">
      <c r="A7070" s="321">
        <f t="shared" si="623"/>
        <v>42298.083333316274</v>
      </c>
      <c r="B7070" s="303"/>
      <c r="C7070" s="303">
        <v>7035</v>
      </c>
      <c r="D7070" s="304">
        <f>INDEX(Method_calculation!$J$161:$L$184,Output_interface!I7070,Output_interface!H7070)</f>
        <v>0</v>
      </c>
      <c r="E7070" s="304">
        <f>INDEX(Method_calculation!$J$194:$L$217,Output_interface!I7070,Output_interface!H7070)</f>
        <v>0</v>
      </c>
      <c r="G7070" s="1">
        <f>VLOOKUP(A7070+1/48,Interface!$B$118:$D$483,3)</f>
        <v>3</v>
      </c>
      <c r="H7070" s="1">
        <f t="shared" si="620"/>
        <v>1</v>
      </c>
      <c r="I7070" s="1">
        <f t="shared" si="619"/>
        <v>3</v>
      </c>
    </row>
    <row r="7071" spans="1:9" x14ac:dyDescent="0.35">
      <c r="A7071" s="321">
        <f t="shared" si="623"/>
        <v>42298.124999982938</v>
      </c>
      <c r="B7071" s="303"/>
      <c r="C7071" s="303">
        <v>7036</v>
      </c>
      <c r="D7071" s="304">
        <f>INDEX(Method_calculation!$J$161:$L$184,Output_interface!I7071,Output_interface!H7071)</f>
        <v>0</v>
      </c>
      <c r="E7071" s="304">
        <f>INDEX(Method_calculation!$J$194:$L$217,Output_interface!I7071,Output_interface!H7071)</f>
        <v>0</v>
      </c>
      <c r="G7071" s="1">
        <f>VLOOKUP(A7071+1/48,Interface!$B$118:$D$483,3)</f>
        <v>3</v>
      </c>
      <c r="H7071" s="1">
        <f t="shared" si="620"/>
        <v>1</v>
      </c>
      <c r="I7071" s="1">
        <f t="shared" si="619"/>
        <v>4</v>
      </c>
    </row>
    <row r="7072" spans="1:9" x14ac:dyDescent="0.35">
      <c r="A7072" s="321">
        <f t="shared" si="623"/>
        <v>42298.166666649602</v>
      </c>
      <c r="B7072" s="303"/>
      <c r="C7072" s="303">
        <v>7037</v>
      </c>
      <c r="D7072" s="304">
        <f>INDEX(Method_calculation!$J$161:$L$184,Output_interface!I7072,Output_interface!H7072)</f>
        <v>0</v>
      </c>
      <c r="E7072" s="304">
        <f>INDEX(Method_calculation!$J$194:$L$217,Output_interface!I7072,Output_interface!H7072)</f>
        <v>0</v>
      </c>
      <c r="G7072" s="1">
        <f>VLOOKUP(A7072+1/48,Interface!$B$118:$D$483,3)</f>
        <v>3</v>
      </c>
      <c r="H7072" s="1">
        <f t="shared" si="620"/>
        <v>1</v>
      </c>
      <c r="I7072" s="1">
        <f t="shared" si="619"/>
        <v>5</v>
      </c>
    </row>
    <row r="7073" spans="1:9" x14ac:dyDescent="0.35">
      <c r="A7073" s="321">
        <f t="shared" si="623"/>
        <v>42298.208333316266</v>
      </c>
      <c r="B7073" s="303"/>
      <c r="C7073" s="303">
        <v>7038</v>
      </c>
      <c r="D7073" s="304">
        <f>INDEX(Method_calculation!$J$161:$L$184,Output_interface!I7073,Output_interface!H7073)</f>
        <v>0</v>
      </c>
      <c r="E7073" s="304">
        <f>INDEX(Method_calculation!$J$194:$L$217,Output_interface!I7073,Output_interface!H7073)</f>
        <v>0</v>
      </c>
      <c r="G7073" s="1">
        <f>VLOOKUP(A7073+1/48,Interface!$B$118:$D$483,3)</f>
        <v>3</v>
      </c>
      <c r="H7073" s="1">
        <f t="shared" si="620"/>
        <v>1</v>
      </c>
      <c r="I7073" s="1">
        <f t="shared" si="619"/>
        <v>6</v>
      </c>
    </row>
    <row r="7074" spans="1:9" x14ac:dyDescent="0.35">
      <c r="A7074" s="321">
        <f t="shared" si="623"/>
        <v>42298.249999982931</v>
      </c>
      <c r="B7074" s="303"/>
      <c r="C7074" s="303">
        <v>7039</v>
      </c>
      <c r="D7074" s="304">
        <f>INDEX(Method_calculation!$J$161:$L$184,Output_interface!I7074,Output_interface!H7074)</f>
        <v>0</v>
      </c>
      <c r="E7074" s="304">
        <f>INDEX(Method_calculation!$J$194:$L$217,Output_interface!I7074,Output_interface!H7074)</f>
        <v>0</v>
      </c>
      <c r="G7074" s="1">
        <f>VLOOKUP(A7074+1/48,Interface!$B$118:$D$483,3)</f>
        <v>3</v>
      </c>
      <c r="H7074" s="1">
        <f t="shared" si="620"/>
        <v>1</v>
      </c>
      <c r="I7074" s="1">
        <f t="shared" si="619"/>
        <v>7</v>
      </c>
    </row>
    <row r="7075" spans="1:9" x14ac:dyDescent="0.35">
      <c r="A7075" s="321">
        <f t="shared" si="623"/>
        <v>42298.291666649595</v>
      </c>
      <c r="B7075" s="303"/>
      <c r="C7075" s="303">
        <v>7040</v>
      </c>
      <c r="D7075" s="304">
        <f>INDEX(Method_calculation!$J$161:$L$184,Output_interface!I7075,Output_interface!H7075)</f>
        <v>0</v>
      </c>
      <c r="E7075" s="304">
        <f>INDEX(Method_calculation!$J$194:$L$217,Output_interface!I7075,Output_interface!H7075)</f>
        <v>0</v>
      </c>
      <c r="G7075" s="1">
        <f>VLOOKUP(A7075+1/48,Interface!$B$118:$D$483,3)</f>
        <v>3</v>
      </c>
      <c r="H7075" s="1">
        <f t="shared" si="620"/>
        <v>1</v>
      </c>
      <c r="I7075" s="1">
        <f t="shared" si="619"/>
        <v>8</v>
      </c>
    </row>
    <row r="7076" spans="1:9" x14ac:dyDescent="0.35">
      <c r="A7076" s="321">
        <f t="shared" si="623"/>
        <v>42298.333333316259</v>
      </c>
      <c r="B7076" s="303"/>
      <c r="C7076" s="303">
        <v>7041</v>
      </c>
      <c r="D7076" s="304">
        <f>INDEX(Method_calculation!$J$161:$L$184,Output_interface!I7076,Output_interface!H7076)</f>
        <v>0</v>
      </c>
      <c r="E7076" s="304">
        <f>INDEX(Method_calculation!$J$194:$L$217,Output_interface!I7076,Output_interface!H7076)</f>
        <v>0</v>
      </c>
      <c r="G7076" s="1">
        <f>VLOOKUP(A7076+1/48,Interface!$B$118:$D$483,3)</f>
        <v>3</v>
      </c>
      <c r="H7076" s="1">
        <f t="shared" si="620"/>
        <v>1</v>
      </c>
      <c r="I7076" s="1">
        <f t="shared" ref="I7076:I7139" si="625">MOD(C7076-1,24)+1</f>
        <v>9</v>
      </c>
    </row>
    <row r="7077" spans="1:9" x14ac:dyDescent="0.35">
      <c r="A7077" s="321">
        <f t="shared" si="623"/>
        <v>42298.374999982923</v>
      </c>
      <c r="B7077" s="303"/>
      <c r="C7077" s="303">
        <v>7042</v>
      </c>
      <c r="D7077" s="304">
        <f>INDEX(Method_calculation!$J$161:$L$184,Output_interface!I7077,Output_interface!H7077)</f>
        <v>0</v>
      </c>
      <c r="E7077" s="304">
        <f>INDEX(Method_calculation!$J$194:$L$217,Output_interface!I7077,Output_interface!H7077)</f>
        <v>0</v>
      </c>
      <c r="G7077" s="1">
        <f>VLOOKUP(A7077+1/48,Interface!$B$118:$D$483,3)</f>
        <v>3</v>
      </c>
      <c r="H7077" s="1">
        <f t="shared" ref="H7077:H7140" si="626">IF(G7077=7,3,IF(G7077=6,2,1))</f>
        <v>1</v>
      </c>
      <c r="I7077" s="1">
        <f t="shared" si="625"/>
        <v>10</v>
      </c>
    </row>
    <row r="7078" spans="1:9" x14ac:dyDescent="0.35">
      <c r="A7078" s="321">
        <f t="shared" si="623"/>
        <v>42298.416666649588</v>
      </c>
      <c r="B7078" s="303"/>
      <c r="C7078" s="303">
        <v>7043</v>
      </c>
      <c r="D7078" s="304">
        <f>INDEX(Method_calculation!$J$161:$L$184,Output_interface!I7078,Output_interface!H7078)</f>
        <v>0</v>
      </c>
      <c r="E7078" s="304">
        <f>INDEX(Method_calculation!$J$194:$L$217,Output_interface!I7078,Output_interface!H7078)</f>
        <v>0</v>
      </c>
      <c r="G7078" s="1">
        <f>VLOOKUP(A7078+1/48,Interface!$B$118:$D$483,3)</f>
        <v>3</v>
      </c>
      <c r="H7078" s="1">
        <f t="shared" si="626"/>
        <v>1</v>
      </c>
      <c r="I7078" s="1">
        <f t="shared" si="625"/>
        <v>11</v>
      </c>
    </row>
    <row r="7079" spans="1:9" x14ac:dyDescent="0.35">
      <c r="A7079" s="321">
        <f t="shared" si="623"/>
        <v>42298.458333316252</v>
      </c>
      <c r="B7079" s="303"/>
      <c r="C7079" s="303">
        <v>7044</v>
      </c>
      <c r="D7079" s="304">
        <f>INDEX(Method_calculation!$J$161:$L$184,Output_interface!I7079,Output_interface!H7079)</f>
        <v>0</v>
      </c>
      <c r="E7079" s="304">
        <f>INDEX(Method_calculation!$J$194:$L$217,Output_interface!I7079,Output_interface!H7079)</f>
        <v>0</v>
      </c>
      <c r="G7079" s="1">
        <f>VLOOKUP(A7079+1/48,Interface!$B$118:$D$483,3)</f>
        <v>3</v>
      </c>
      <c r="H7079" s="1">
        <f t="shared" si="626"/>
        <v>1</v>
      </c>
      <c r="I7079" s="1">
        <f t="shared" si="625"/>
        <v>12</v>
      </c>
    </row>
    <row r="7080" spans="1:9" x14ac:dyDescent="0.35">
      <c r="A7080" s="321">
        <f t="shared" si="623"/>
        <v>42298.499999982916</v>
      </c>
      <c r="B7080" s="303"/>
      <c r="C7080" s="303">
        <v>7045</v>
      </c>
      <c r="D7080" s="304">
        <f>INDEX(Method_calculation!$J$161:$L$184,Output_interface!I7080,Output_interface!H7080)</f>
        <v>0</v>
      </c>
      <c r="E7080" s="304">
        <f>INDEX(Method_calculation!$J$194:$L$217,Output_interface!I7080,Output_interface!H7080)</f>
        <v>0</v>
      </c>
      <c r="G7080" s="1">
        <f>VLOOKUP(A7080+1/48,Interface!$B$118:$D$483,3)</f>
        <v>3</v>
      </c>
      <c r="H7080" s="1">
        <f t="shared" si="626"/>
        <v>1</v>
      </c>
      <c r="I7080" s="1">
        <f t="shared" si="625"/>
        <v>13</v>
      </c>
    </row>
    <row r="7081" spans="1:9" x14ac:dyDescent="0.35">
      <c r="A7081" s="321">
        <f t="shared" si="623"/>
        <v>42298.54166664958</v>
      </c>
      <c r="B7081" s="303"/>
      <c r="C7081" s="303">
        <v>7046</v>
      </c>
      <c r="D7081" s="304">
        <f>INDEX(Method_calculation!$J$161:$L$184,Output_interface!I7081,Output_interface!H7081)</f>
        <v>0</v>
      </c>
      <c r="E7081" s="304">
        <f>INDEX(Method_calculation!$J$194:$L$217,Output_interface!I7081,Output_interface!H7081)</f>
        <v>0</v>
      </c>
      <c r="G7081" s="1">
        <f>VLOOKUP(A7081+1/48,Interface!$B$118:$D$483,3)</f>
        <v>3</v>
      </c>
      <c r="H7081" s="1">
        <f t="shared" si="626"/>
        <v>1</v>
      </c>
      <c r="I7081" s="1">
        <f t="shared" si="625"/>
        <v>14</v>
      </c>
    </row>
    <row r="7082" spans="1:9" x14ac:dyDescent="0.35">
      <c r="A7082" s="321">
        <f t="shared" si="623"/>
        <v>42298.583333316245</v>
      </c>
      <c r="B7082" s="303"/>
      <c r="C7082" s="303">
        <v>7047</v>
      </c>
      <c r="D7082" s="304">
        <f>INDEX(Method_calculation!$J$161:$L$184,Output_interface!I7082,Output_interface!H7082)</f>
        <v>0</v>
      </c>
      <c r="E7082" s="304">
        <f>INDEX(Method_calculation!$J$194:$L$217,Output_interface!I7082,Output_interface!H7082)</f>
        <v>0</v>
      </c>
      <c r="G7082" s="1">
        <f>VLOOKUP(A7082+1/48,Interface!$B$118:$D$483,3)</f>
        <v>3</v>
      </c>
      <c r="H7082" s="1">
        <f t="shared" si="626"/>
        <v>1</v>
      </c>
      <c r="I7082" s="1">
        <f t="shared" si="625"/>
        <v>15</v>
      </c>
    </row>
    <row r="7083" spans="1:9" x14ac:dyDescent="0.35">
      <c r="A7083" s="321">
        <f t="shared" si="623"/>
        <v>42298.624999982909</v>
      </c>
      <c r="B7083" s="303"/>
      <c r="C7083" s="303">
        <v>7048</v>
      </c>
      <c r="D7083" s="304">
        <f>INDEX(Method_calculation!$J$161:$L$184,Output_interface!I7083,Output_interface!H7083)</f>
        <v>0</v>
      </c>
      <c r="E7083" s="304">
        <f>INDEX(Method_calculation!$J$194:$L$217,Output_interface!I7083,Output_interface!H7083)</f>
        <v>0</v>
      </c>
      <c r="G7083" s="1">
        <f>VLOOKUP(A7083+1/48,Interface!$B$118:$D$483,3)</f>
        <v>3</v>
      </c>
      <c r="H7083" s="1">
        <f t="shared" si="626"/>
        <v>1</v>
      </c>
      <c r="I7083" s="1">
        <f t="shared" si="625"/>
        <v>16</v>
      </c>
    </row>
    <row r="7084" spans="1:9" x14ac:dyDescent="0.35">
      <c r="A7084" s="321">
        <f t="shared" si="623"/>
        <v>42298.666666649573</v>
      </c>
      <c r="B7084" s="303"/>
      <c r="C7084" s="303">
        <v>7049</v>
      </c>
      <c r="D7084" s="304">
        <f>INDEX(Method_calculation!$J$161:$L$184,Output_interface!I7084,Output_interface!H7084)</f>
        <v>0</v>
      </c>
      <c r="E7084" s="304">
        <f>INDEX(Method_calculation!$J$194:$L$217,Output_interface!I7084,Output_interface!H7084)</f>
        <v>0</v>
      </c>
      <c r="G7084" s="1">
        <f>VLOOKUP(A7084+1/48,Interface!$B$118:$D$483,3)</f>
        <v>3</v>
      </c>
      <c r="H7084" s="1">
        <f t="shared" si="626"/>
        <v>1</v>
      </c>
      <c r="I7084" s="1">
        <f t="shared" si="625"/>
        <v>17</v>
      </c>
    </row>
    <row r="7085" spans="1:9" x14ac:dyDescent="0.35">
      <c r="A7085" s="321">
        <f t="shared" si="623"/>
        <v>42298.708333316237</v>
      </c>
      <c r="B7085" s="303"/>
      <c r="C7085" s="303">
        <v>7050</v>
      </c>
      <c r="D7085" s="304">
        <f>INDEX(Method_calculation!$J$161:$L$184,Output_interface!I7085,Output_interface!H7085)</f>
        <v>0</v>
      </c>
      <c r="E7085" s="304">
        <f>INDEX(Method_calculation!$J$194:$L$217,Output_interface!I7085,Output_interface!H7085)</f>
        <v>0</v>
      </c>
      <c r="G7085" s="1">
        <f>VLOOKUP(A7085+1/48,Interface!$B$118:$D$483,3)</f>
        <v>3</v>
      </c>
      <c r="H7085" s="1">
        <f t="shared" si="626"/>
        <v>1</v>
      </c>
      <c r="I7085" s="1">
        <f t="shared" si="625"/>
        <v>18</v>
      </c>
    </row>
    <row r="7086" spans="1:9" x14ac:dyDescent="0.35">
      <c r="A7086" s="321">
        <f t="shared" si="623"/>
        <v>42298.749999982901</v>
      </c>
      <c r="B7086" s="303"/>
      <c r="C7086" s="303">
        <v>7051</v>
      </c>
      <c r="D7086" s="304">
        <f>INDEX(Method_calculation!$J$161:$L$184,Output_interface!I7086,Output_interface!H7086)</f>
        <v>0</v>
      </c>
      <c r="E7086" s="304">
        <f>INDEX(Method_calculation!$J$194:$L$217,Output_interface!I7086,Output_interface!H7086)</f>
        <v>0</v>
      </c>
      <c r="G7086" s="1">
        <f>VLOOKUP(A7086+1/48,Interface!$B$118:$D$483,3)</f>
        <v>3</v>
      </c>
      <c r="H7086" s="1">
        <f t="shared" si="626"/>
        <v>1</v>
      </c>
      <c r="I7086" s="1">
        <f t="shared" si="625"/>
        <v>19</v>
      </c>
    </row>
    <row r="7087" spans="1:9" x14ac:dyDescent="0.35">
      <c r="A7087" s="321">
        <f t="shared" si="623"/>
        <v>42298.791666649566</v>
      </c>
      <c r="B7087" s="303"/>
      <c r="C7087" s="303">
        <v>7052</v>
      </c>
      <c r="D7087" s="304">
        <f>INDEX(Method_calculation!$J$161:$L$184,Output_interface!I7087,Output_interface!H7087)</f>
        <v>0</v>
      </c>
      <c r="E7087" s="304">
        <f>INDEX(Method_calculation!$J$194:$L$217,Output_interface!I7087,Output_interface!H7087)</f>
        <v>0</v>
      </c>
      <c r="G7087" s="1">
        <f>VLOOKUP(A7087+1/48,Interface!$B$118:$D$483,3)</f>
        <v>3</v>
      </c>
      <c r="H7087" s="1">
        <f t="shared" si="626"/>
        <v>1</v>
      </c>
      <c r="I7087" s="1">
        <f t="shared" si="625"/>
        <v>20</v>
      </c>
    </row>
    <row r="7088" spans="1:9" x14ac:dyDescent="0.35">
      <c r="A7088" s="321">
        <f t="shared" si="623"/>
        <v>42298.83333331623</v>
      </c>
      <c r="B7088" s="303"/>
      <c r="C7088" s="303">
        <v>7053</v>
      </c>
      <c r="D7088" s="304">
        <f>INDEX(Method_calculation!$J$161:$L$184,Output_interface!I7088,Output_interface!H7088)</f>
        <v>0</v>
      </c>
      <c r="E7088" s="304">
        <f>INDEX(Method_calculation!$J$194:$L$217,Output_interface!I7088,Output_interface!H7088)</f>
        <v>0</v>
      </c>
      <c r="G7088" s="1">
        <f>VLOOKUP(A7088+1/48,Interface!$B$118:$D$483,3)</f>
        <v>3</v>
      </c>
      <c r="H7088" s="1">
        <f t="shared" si="626"/>
        <v>1</v>
      </c>
      <c r="I7088" s="1">
        <f t="shared" si="625"/>
        <v>21</v>
      </c>
    </row>
    <row r="7089" spans="1:9" x14ac:dyDescent="0.35">
      <c r="A7089" s="321">
        <f t="shared" si="623"/>
        <v>42298.874999982894</v>
      </c>
      <c r="B7089" s="303"/>
      <c r="C7089" s="303">
        <v>7054</v>
      </c>
      <c r="D7089" s="304">
        <f>INDEX(Method_calculation!$J$161:$L$184,Output_interface!I7089,Output_interface!H7089)</f>
        <v>0</v>
      </c>
      <c r="E7089" s="304">
        <f>INDEX(Method_calculation!$J$194:$L$217,Output_interface!I7089,Output_interface!H7089)</f>
        <v>0</v>
      </c>
      <c r="G7089" s="1">
        <f>VLOOKUP(A7089+1/48,Interface!$B$118:$D$483,3)</f>
        <v>3</v>
      </c>
      <c r="H7089" s="1">
        <f t="shared" si="626"/>
        <v>1</v>
      </c>
      <c r="I7089" s="1">
        <f t="shared" si="625"/>
        <v>22</v>
      </c>
    </row>
    <row r="7090" spans="1:9" x14ac:dyDescent="0.35">
      <c r="A7090" s="321">
        <f t="shared" si="623"/>
        <v>42298.916666649558</v>
      </c>
      <c r="B7090" s="303"/>
      <c r="C7090" s="303">
        <v>7055</v>
      </c>
      <c r="D7090" s="304">
        <f>INDEX(Method_calculation!$J$161:$L$184,Output_interface!I7090,Output_interface!H7090)</f>
        <v>0</v>
      </c>
      <c r="E7090" s="304">
        <f>INDEX(Method_calculation!$J$194:$L$217,Output_interface!I7090,Output_interface!H7090)</f>
        <v>0</v>
      </c>
      <c r="G7090" s="1">
        <f>VLOOKUP(A7090+1/48,Interface!$B$118:$D$483,3)</f>
        <v>3</v>
      </c>
      <c r="H7090" s="1">
        <f t="shared" si="626"/>
        <v>1</v>
      </c>
      <c r="I7090" s="1">
        <f t="shared" si="625"/>
        <v>23</v>
      </c>
    </row>
    <row r="7091" spans="1:9" x14ac:dyDescent="0.35">
      <c r="A7091" s="322">
        <f t="shared" si="623"/>
        <v>42298.958333316223</v>
      </c>
      <c r="B7091" s="306"/>
      <c r="C7091" s="306">
        <v>7056</v>
      </c>
      <c r="D7091" s="307">
        <f>INDEX(Method_calculation!$J$161:$L$184,Output_interface!I7091,Output_interface!H7091)</f>
        <v>0</v>
      </c>
      <c r="E7091" s="307">
        <f>INDEX(Method_calculation!$J$194:$L$217,Output_interface!I7091,Output_interface!H7091)</f>
        <v>0</v>
      </c>
      <c r="G7091" s="1">
        <f>VLOOKUP(A7091+1/48,Interface!$B$118:$D$483,3)</f>
        <v>3</v>
      </c>
      <c r="H7091" s="1">
        <f t="shared" si="626"/>
        <v>1</v>
      </c>
      <c r="I7091" s="1">
        <f t="shared" si="625"/>
        <v>24</v>
      </c>
    </row>
    <row r="7092" spans="1:9" x14ac:dyDescent="0.35">
      <c r="A7092" s="299">
        <f t="shared" si="623"/>
        <v>42298.999999982887</v>
      </c>
      <c r="B7092" s="300" t="str">
        <f t="shared" ref="B7092" si="627">INDEX($H$27:$H$29,H7092)</f>
        <v>Workday</v>
      </c>
      <c r="C7092" s="300">
        <v>7057</v>
      </c>
      <c r="D7092" s="301">
        <f>INDEX(Method_calculation!$J$161:$L$184,Output_interface!I7092,Output_interface!H7092)</f>
        <v>0</v>
      </c>
      <c r="E7092" s="301">
        <f>INDEX(Method_calculation!$J$194:$L$217,Output_interface!I7092,Output_interface!H7092)</f>
        <v>0</v>
      </c>
      <c r="G7092" s="1">
        <f>VLOOKUP(A7092+1/48,Interface!$B$118:$D$483,3)</f>
        <v>4</v>
      </c>
      <c r="H7092" s="1">
        <f t="shared" si="626"/>
        <v>1</v>
      </c>
      <c r="I7092" s="1">
        <f t="shared" si="625"/>
        <v>1</v>
      </c>
    </row>
    <row r="7093" spans="1:9" x14ac:dyDescent="0.35">
      <c r="A7093" s="321">
        <f t="shared" si="623"/>
        <v>42299.041666649551</v>
      </c>
      <c r="B7093" s="303"/>
      <c r="C7093" s="303">
        <v>7058</v>
      </c>
      <c r="D7093" s="304">
        <f>INDEX(Method_calculation!$J$161:$L$184,Output_interface!I7093,Output_interface!H7093)</f>
        <v>0</v>
      </c>
      <c r="E7093" s="304">
        <f>INDEX(Method_calculation!$J$194:$L$217,Output_interface!I7093,Output_interface!H7093)</f>
        <v>0</v>
      </c>
      <c r="G7093" s="1">
        <f>VLOOKUP(A7093+1/48,Interface!$B$118:$D$483,3)</f>
        <v>4</v>
      </c>
      <c r="H7093" s="1">
        <f t="shared" si="626"/>
        <v>1</v>
      </c>
      <c r="I7093" s="1">
        <f t="shared" si="625"/>
        <v>2</v>
      </c>
    </row>
    <row r="7094" spans="1:9" x14ac:dyDescent="0.35">
      <c r="A7094" s="321">
        <f t="shared" si="623"/>
        <v>42299.083333316215</v>
      </c>
      <c r="B7094" s="303"/>
      <c r="C7094" s="303">
        <v>7059</v>
      </c>
      <c r="D7094" s="304">
        <f>INDEX(Method_calculation!$J$161:$L$184,Output_interface!I7094,Output_interface!H7094)</f>
        <v>0</v>
      </c>
      <c r="E7094" s="304">
        <f>INDEX(Method_calculation!$J$194:$L$217,Output_interface!I7094,Output_interface!H7094)</f>
        <v>0</v>
      </c>
      <c r="G7094" s="1">
        <f>VLOOKUP(A7094+1/48,Interface!$B$118:$D$483,3)</f>
        <v>4</v>
      </c>
      <c r="H7094" s="1">
        <f t="shared" si="626"/>
        <v>1</v>
      </c>
      <c r="I7094" s="1">
        <f t="shared" si="625"/>
        <v>3</v>
      </c>
    </row>
    <row r="7095" spans="1:9" x14ac:dyDescent="0.35">
      <c r="A7095" s="321">
        <f t="shared" si="623"/>
        <v>42299.12499998288</v>
      </c>
      <c r="B7095" s="303"/>
      <c r="C7095" s="303">
        <v>7060</v>
      </c>
      <c r="D7095" s="304">
        <f>INDEX(Method_calculation!$J$161:$L$184,Output_interface!I7095,Output_interface!H7095)</f>
        <v>0</v>
      </c>
      <c r="E7095" s="304">
        <f>INDEX(Method_calculation!$J$194:$L$217,Output_interface!I7095,Output_interface!H7095)</f>
        <v>0</v>
      </c>
      <c r="G7095" s="1">
        <f>VLOOKUP(A7095+1/48,Interface!$B$118:$D$483,3)</f>
        <v>4</v>
      </c>
      <c r="H7095" s="1">
        <f t="shared" si="626"/>
        <v>1</v>
      </c>
      <c r="I7095" s="1">
        <f t="shared" si="625"/>
        <v>4</v>
      </c>
    </row>
    <row r="7096" spans="1:9" x14ac:dyDescent="0.35">
      <c r="A7096" s="321">
        <f t="shared" si="623"/>
        <v>42299.166666649544</v>
      </c>
      <c r="B7096" s="303"/>
      <c r="C7096" s="303">
        <v>7061</v>
      </c>
      <c r="D7096" s="304">
        <f>INDEX(Method_calculation!$J$161:$L$184,Output_interface!I7096,Output_interface!H7096)</f>
        <v>0</v>
      </c>
      <c r="E7096" s="304">
        <f>INDEX(Method_calculation!$J$194:$L$217,Output_interface!I7096,Output_interface!H7096)</f>
        <v>0</v>
      </c>
      <c r="G7096" s="1">
        <f>VLOOKUP(A7096+1/48,Interface!$B$118:$D$483,3)</f>
        <v>4</v>
      </c>
      <c r="H7096" s="1">
        <f t="shared" si="626"/>
        <v>1</v>
      </c>
      <c r="I7096" s="1">
        <f t="shared" si="625"/>
        <v>5</v>
      </c>
    </row>
    <row r="7097" spans="1:9" x14ac:dyDescent="0.35">
      <c r="A7097" s="321">
        <f t="shared" si="623"/>
        <v>42299.208333316208</v>
      </c>
      <c r="B7097" s="303"/>
      <c r="C7097" s="303">
        <v>7062</v>
      </c>
      <c r="D7097" s="304">
        <f>INDEX(Method_calculation!$J$161:$L$184,Output_interface!I7097,Output_interface!H7097)</f>
        <v>0</v>
      </c>
      <c r="E7097" s="304">
        <f>INDEX(Method_calculation!$J$194:$L$217,Output_interface!I7097,Output_interface!H7097)</f>
        <v>0</v>
      </c>
      <c r="G7097" s="1">
        <f>VLOOKUP(A7097+1/48,Interface!$B$118:$D$483,3)</f>
        <v>4</v>
      </c>
      <c r="H7097" s="1">
        <f t="shared" si="626"/>
        <v>1</v>
      </c>
      <c r="I7097" s="1">
        <f t="shared" si="625"/>
        <v>6</v>
      </c>
    </row>
    <row r="7098" spans="1:9" x14ac:dyDescent="0.35">
      <c r="A7098" s="321">
        <f t="shared" si="623"/>
        <v>42299.249999982872</v>
      </c>
      <c r="B7098" s="303"/>
      <c r="C7098" s="303">
        <v>7063</v>
      </c>
      <c r="D7098" s="304">
        <f>INDEX(Method_calculation!$J$161:$L$184,Output_interface!I7098,Output_interface!H7098)</f>
        <v>0</v>
      </c>
      <c r="E7098" s="304">
        <f>INDEX(Method_calculation!$J$194:$L$217,Output_interface!I7098,Output_interface!H7098)</f>
        <v>0</v>
      </c>
      <c r="G7098" s="1">
        <f>VLOOKUP(A7098+1/48,Interface!$B$118:$D$483,3)</f>
        <v>4</v>
      </c>
      <c r="H7098" s="1">
        <f t="shared" si="626"/>
        <v>1</v>
      </c>
      <c r="I7098" s="1">
        <f t="shared" si="625"/>
        <v>7</v>
      </c>
    </row>
    <row r="7099" spans="1:9" x14ac:dyDescent="0.35">
      <c r="A7099" s="321">
        <f t="shared" si="623"/>
        <v>42299.291666649537</v>
      </c>
      <c r="B7099" s="303"/>
      <c r="C7099" s="303">
        <v>7064</v>
      </c>
      <c r="D7099" s="304">
        <f>INDEX(Method_calculation!$J$161:$L$184,Output_interface!I7099,Output_interface!H7099)</f>
        <v>0</v>
      </c>
      <c r="E7099" s="304">
        <f>INDEX(Method_calculation!$J$194:$L$217,Output_interface!I7099,Output_interface!H7099)</f>
        <v>0</v>
      </c>
      <c r="G7099" s="1">
        <f>VLOOKUP(A7099+1/48,Interface!$B$118:$D$483,3)</f>
        <v>4</v>
      </c>
      <c r="H7099" s="1">
        <f t="shared" si="626"/>
        <v>1</v>
      </c>
      <c r="I7099" s="1">
        <f t="shared" si="625"/>
        <v>8</v>
      </c>
    </row>
    <row r="7100" spans="1:9" x14ac:dyDescent="0.35">
      <c r="A7100" s="321">
        <f t="shared" si="623"/>
        <v>42299.333333316201</v>
      </c>
      <c r="B7100" s="303"/>
      <c r="C7100" s="303">
        <v>7065</v>
      </c>
      <c r="D7100" s="304">
        <f>INDEX(Method_calculation!$J$161:$L$184,Output_interface!I7100,Output_interface!H7100)</f>
        <v>0</v>
      </c>
      <c r="E7100" s="304">
        <f>INDEX(Method_calculation!$J$194:$L$217,Output_interface!I7100,Output_interface!H7100)</f>
        <v>0</v>
      </c>
      <c r="G7100" s="1">
        <f>VLOOKUP(A7100+1/48,Interface!$B$118:$D$483,3)</f>
        <v>4</v>
      </c>
      <c r="H7100" s="1">
        <f t="shared" si="626"/>
        <v>1</v>
      </c>
      <c r="I7100" s="1">
        <f t="shared" si="625"/>
        <v>9</v>
      </c>
    </row>
    <row r="7101" spans="1:9" x14ac:dyDescent="0.35">
      <c r="A7101" s="321">
        <f t="shared" si="623"/>
        <v>42299.374999982865</v>
      </c>
      <c r="B7101" s="303"/>
      <c r="C7101" s="303">
        <v>7066</v>
      </c>
      <c r="D7101" s="304">
        <f>INDEX(Method_calculation!$J$161:$L$184,Output_interface!I7101,Output_interface!H7101)</f>
        <v>0</v>
      </c>
      <c r="E7101" s="304">
        <f>INDEX(Method_calculation!$J$194:$L$217,Output_interface!I7101,Output_interface!H7101)</f>
        <v>0</v>
      </c>
      <c r="G7101" s="1">
        <f>VLOOKUP(A7101+1/48,Interface!$B$118:$D$483,3)</f>
        <v>4</v>
      </c>
      <c r="H7101" s="1">
        <f t="shared" si="626"/>
        <v>1</v>
      </c>
      <c r="I7101" s="1">
        <f t="shared" si="625"/>
        <v>10</v>
      </c>
    </row>
    <row r="7102" spans="1:9" x14ac:dyDescent="0.35">
      <c r="A7102" s="321">
        <f t="shared" si="623"/>
        <v>42299.416666649529</v>
      </c>
      <c r="B7102" s="303"/>
      <c r="C7102" s="303">
        <v>7067</v>
      </c>
      <c r="D7102" s="304">
        <f>INDEX(Method_calculation!$J$161:$L$184,Output_interface!I7102,Output_interface!H7102)</f>
        <v>0</v>
      </c>
      <c r="E7102" s="304">
        <f>INDEX(Method_calculation!$J$194:$L$217,Output_interface!I7102,Output_interface!H7102)</f>
        <v>0</v>
      </c>
      <c r="G7102" s="1">
        <f>VLOOKUP(A7102+1/48,Interface!$B$118:$D$483,3)</f>
        <v>4</v>
      </c>
      <c r="H7102" s="1">
        <f t="shared" si="626"/>
        <v>1</v>
      </c>
      <c r="I7102" s="1">
        <f t="shared" si="625"/>
        <v>11</v>
      </c>
    </row>
    <row r="7103" spans="1:9" x14ac:dyDescent="0.35">
      <c r="A7103" s="321">
        <f t="shared" si="623"/>
        <v>42299.458333316194</v>
      </c>
      <c r="B7103" s="303"/>
      <c r="C7103" s="303">
        <v>7068</v>
      </c>
      <c r="D7103" s="304">
        <f>INDEX(Method_calculation!$J$161:$L$184,Output_interface!I7103,Output_interface!H7103)</f>
        <v>0</v>
      </c>
      <c r="E7103" s="304">
        <f>INDEX(Method_calculation!$J$194:$L$217,Output_interface!I7103,Output_interface!H7103)</f>
        <v>0</v>
      </c>
      <c r="G7103" s="1">
        <f>VLOOKUP(A7103+1/48,Interface!$B$118:$D$483,3)</f>
        <v>4</v>
      </c>
      <c r="H7103" s="1">
        <f t="shared" si="626"/>
        <v>1</v>
      </c>
      <c r="I7103" s="1">
        <f t="shared" si="625"/>
        <v>12</v>
      </c>
    </row>
    <row r="7104" spans="1:9" x14ac:dyDescent="0.35">
      <c r="A7104" s="321">
        <f t="shared" si="623"/>
        <v>42299.499999982858</v>
      </c>
      <c r="B7104" s="303"/>
      <c r="C7104" s="303">
        <v>7069</v>
      </c>
      <c r="D7104" s="304">
        <f>INDEX(Method_calculation!$J$161:$L$184,Output_interface!I7104,Output_interface!H7104)</f>
        <v>0</v>
      </c>
      <c r="E7104" s="304">
        <f>INDEX(Method_calculation!$J$194:$L$217,Output_interface!I7104,Output_interface!H7104)</f>
        <v>0</v>
      </c>
      <c r="G7104" s="1">
        <f>VLOOKUP(A7104+1/48,Interface!$B$118:$D$483,3)</f>
        <v>4</v>
      </c>
      <c r="H7104" s="1">
        <f t="shared" si="626"/>
        <v>1</v>
      </c>
      <c r="I7104" s="1">
        <f t="shared" si="625"/>
        <v>13</v>
      </c>
    </row>
    <row r="7105" spans="1:9" x14ac:dyDescent="0.35">
      <c r="A7105" s="321">
        <f t="shared" si="623"/>
        <v>42299.541666649522</v>
      </c>
      <c r="B7105" s="303"/>
      <c r="C7105" s="303">
        <v>7070</v>
      </c>
      <c r="D7105" s="304">
        <f>INDEX(Method_calculation!$J$161:$L$184,Output_interface!I7105,Output_interface!H7105)</f>
        <v>0</v>
      </c>
      <c r="E7105" s="304">
        <f>INDEX(Method_calculation!$J$194:$L$217,Output_interface!I7105,Output_interface!H7105)</f>
        <v>0</v>
      </c>
      <c r="G7105" s="1">
        <f>VLOOKUP(A7105+1/48,Interface!$B$118:$D$483,3)</f>
        <v>4</v>
      </c>
      <c r="H7105" s="1">
        <f t="shared" si="626"/>
        <v>1</v>
      </c>
      <c r="I7105" s="1">
        <f t="shared" si="625"/>
        <v>14</v>
      </c>
    </row>
    <row r="7106" spans="1:9" x14ac:dyDescent="0.35">
      <c r="A7106" s="321">
        <f t="shared" si="623"/>
        <v>42299.583333316186</v>
      </c>
      <c r="B7106" s="303"/>
      <c r="C7106" s="303">
        <v>7071</v>
      </c>
      <c r="D7106" s="304">
        <f>INDEX(Method_calculation!$J$161:$L$184,Output_interface!I7106,Output_interface!H7106)</f>
        <v>0</v>
      </c>
      <c r="E7106" s="304">
        <f>INDEX(Method_calculation!$J$194:$L$217,Output_interface!I7106,Output_interface!H7106)</f>
        <v>0</v>
      </c>
      <c r="G7106" s="1">
        <f>VLOOKUP(A7106+1/48,Interface!$B$118:$D$483,3)</f>
        <v>4</v>
      </c>
      <c r="H7106" s="1">
        <f t="shared" si="626"/>
        <v>1</v>
      </c>
      <c r="I7106" s="1">
        <f t="shared" si="625"/>
        <v>15</v>
      </c>
    </row>
    <row r="7107" spans="1:9" x14ac:dyDescent="0.35">
      <c r="A7107" s="321">
        <f t="shared" si="623"/>
        <v>42299.624999982851</v>
      </c>
      <c r="B7107" s="303"/>
      <c r="C7107" s="303">
        <v>7072</v>
      </c>
      <c r="D7107" s="304">
        <f>INDEX(Method_calculation!$J$161:$L$184,Output_interface!I7107,Output_interface!H7107)</f>
        <v>0</v>
      </c>
      <c r="E7107" s="304">
        <f>INDEX(Method_calculation!$J$194:$L$217,Output_interface!I7107,Output_interface!H7107)</f>
        <v>0</v>
      </c>
      <c r="G7107" s="1">
        <f>VLOOKUP(A7107+1/48,Interface!$B$118:$D$483,3)</f>
        <v>4</v>
      </c>
      <c r="H7107" s="1">
        <f t="shared" si="626"/>
        <v>1</v>
      </c>
      <c r="I7107" s="1">
        <f t="shared" si="625"/>
        <v>16</v>
      </c>
    </row>
    <row r="7108" spans="1:9" x14ac:dyDescent="0.35">
      <c r="A7108" s="321">
        <f t="shared" si="623"/>
        <v>42299.666666649515</v>
      </c>
      <c r="B7108" s="303"/>
      <c r="C7108" s="303">
        <v>7073</v>
      </c>
      <c r="D7108" s="304">
        <f>INDEX(Method_calculation!$J$161:$L$184,Output_interface!I7108,Output_interface!H7108)</f>
        <v>0</v>
      </c>
      <c r="E7108" s="304">
        <f>INDEX(Method_calculation!$J$194:$L$217,Output_interface!I7108,Output_interface!H7108)</f>
        <v>0</v>
      </c>
      <c r="G7108" s="1">
        <f>VLOOKUP(A7108+1/48,Interface!$B$118:$D$483,3)</f>
        <v>4</v>
      </c>
      <c r="H7108" s="1">
        <f t="shared" si="626"/>
        <v>1</v>
      </c>
      <c r="I7108" s="1">
        <f t="shared" si="625"/>
        <v>17</v>
      </c>
    </row>
    <row r="7109" spans="1:9" x14ac:dyDescent="0.35">
      <c r="A7109" s="321">
        <f t="shared" si="623"/>
        <v>42299.708333316179</v>
      </c>
      <c r="B7109" s="303"/>
      <c r="C7109" s="303">
        <v>7074</v>
      </c>
      <c r="D7109" s="304">
        <f>INDEX(Method_calculation!$J$161:$L$184,Output_interface!I7109,Output_interface!H7109)</f>
        <v>0</v>
      </c>
      <c r="E7109" s="304">
        <f>INDEX(Method_calculation!$J$194:$L$217,Output_interface!I7109,Output_interface!H7109)</f>
        <v>0</v>
      </c>
      <c r="G7109" s="1">
        <f>VLOOKUP(A7109+1/48,Interface!$B$118:$D$483,3)</f>
        <v>4</v>
      </c>
      <c r="H7109" s="1">
        <f t="shared" si="626"/>
        <v>1</v>
      </c>
      <c r="I7109" s="1">
        <f t="shared" si="625"/>
        <v>18</v>
      </c>
    </row>
    <row r="7110" spans="1:9" x14ac:dyDescent="0.35">
      <c r="A7110" s="321">
        <f t="shared" si="623"/>
        <v>42299.749999982843</v>
      </c>
      <c r="B7110" s="303"/>
      <c r="C7110" s="303">
        <v>7075</v>
      </c>
      <c r="D7110" s="304">
        <f>INDEX(Method_calculation!$J$161:$L$184,Output_interface!I7110,Output_interface!H7110)</f>
        <v>0</v>
      </c>
      <c r="E7110" s="304">
        <f>INDEX(Method_calculation!$J$194:$L$217,Output_interface!I7110,Output_interface!H7110)</f>
        <v>0</v>
      </c>
      <c r="G7110" s="1">
        <f>VLOOKUP(A7110+1/48,Interface!$B$118:$D$483,3)</f>
        <v>4</v>
      </c>
      <c r="H7110" s="1">
        <f t="shared" si="626"/>
        <v>1</v>
      </c>
      <c r="I7110" s="1">
        <f t="shared" si="625"/>
        <v>19</v>
      </c>
    </row>
    <row r="7111" spans="1:9" x14ac:dyDescent="0.35">
      <c r="A7111" s="321">
        <f t="shared" si="623"/>
        <v>42299.791666649508</v>
      </c>
      <c r="B7111" s="303"/>
      <c r="C7111" s="303">
        <v>7076</v>
      </c>
      <c r="D7111" s="304">
        <f>INDEX(Method_calculation!$J$161:$L$184,Output_interface!I7111,Output_interface!H7111)</f>
        <v>0</v>
      </c>
      <c r="E7111" s="304">
        <f>INDEX(Method_calculation!$J$194:$L$217,Output_interface!I7111,Output_interface!H7111)</f>
        <v>0</v>
      </c>
      <c r="G7111" s="1">
        <f>VLOOKUP(A7111+1/48,Interface!$B$118:$D$483,3)</f>
        <v>4</v>
      </c>
      <c r="H7111" s="1">
        <f t="shared" si="626"/>
        <v>1</v>
      </c>
      <c r="I7111" s="1">
        <f t="shared" si="625"/>
        <v>20</v>
      </c>
    </row>
    <row r="7112" spans="1:9" x14ac:dyDescent="0.35">
      <c r="A7112" s="321">
        <f t="shared" si="623"/>
        <v>42299.833333316172</v>
      </c>
      <c r="B7112" s="303"/>
      <c r="C7112" s="303">
        <v>7077</v>
      </c>
      <c r="D7112" s="304">
        <f>INDEX(Method_calculation!$J$161:$L$184,Output_interface!I7112,Output_interface!H7112)</f>
        <v>0</v>
      </c>
      <c r="E7112" s="304">
        <f>INDEX(Method_calculation!$J$194:$L$217,Output_interface!I7112,Output_interface!H7112)</f>
        <v>0</v>
      </c>
      <c r="G7112" s="1">
        <f>VLOOKUP(A7112+1/48,Interface!$B$118:$D$483,3)</f>
        <v>4</v>
      </c>
      <c r="H7112" s="1">
        <f t="shared" si="626"/>
        <v>1</v>
      </c>
      <c r="I7112" s="1">
        <f t="shared" si="625"/>
        <v>21</v>
      </c>
    </row>
    <row r="7113" spans="1:9" x14ac:dyDescent="0.35">
      <c r="A7113" s="321">
        <f t="shared" si="623"/>
        <v>42299.874999982836</v>
      </c>
      <c r="B7113" s="303"/>
      <c r="C7113" s="303">
        <v>7078</v>
      </c>
      <c r="D7113" s="304">
        <f>INDEX(Method_calculation!$J$161:$L$184,Output_interface!I7113,Output_interface!H7113)</f>
        <v>0</v>
      </c>
      <c r="E7113" s="304">
        <f>INDEX(Method_calculation!$J$194:$L$217,Output_interface!I7113,Output_interface!H7113)</f>
        <v>0</v>
      </c>
      <c r="G7113" s="1">
        <f>VLOOKUP(A7113+1/48,Interface!$B$118:$D$483,3)</f>
        <v>4</v>
      </c>
      <c r="H7113" s="1">
        <f t="shared" si="626"/>
        <v>1</v>
      </c>
      <c r="I7113" s="1">
        <f t="shared" si="625"/>
        <v>22</v>
      </c>
    </row>
    <row r="7114" spans="1:9" x14ac:dyDescent="0.35">
      <c r="A7114" s="321">
        <f t="shared" si="623"/>
        <v>42299.9166666495</v>
      </c>
      <c r="B7114" s="303"/>
      <c r="C7114" s="303">
        <v>7079</v>
      </c>
      <c r="D7114" s="304">
        <f>INDEX(Method_calculation!$J$161:$L$184,Output_interface!I7114,Output_interface!H7114)</f>
        <v>0</v>
      </c>
      <c r="E7114" s="304">
        <f>INDEX(Method_calculation!$J$194:$L$217,Output_interface!I7114,Output_interface!H7114)</f>
        <v>0</v>
      </c>
      <c r="G7114" s="1">
        <f>VLOOKUP(A7114+1/48,Interface!$B$118:$D$483,3)</f>
        <v>4</v>
      </c>
      <c r="H7114" s="1">
        <f t="shared" si="626"/>
        <v>1</v>
      </c>
      <c r="I7114" s="1">
        <f t="shared" si="625"/>
        <v>23</v>
      </c>
    </row>
    <row r="7115" spans="1:9" x14ac:dyDescent="0.35">
      <c r="A7115" s="322">
        <f t="shared" si="623"/>
        <v>42299.958333316164</v>
      </c>
      <c r="B7115" s="306"/>
      <c r="C7115" s="306">
        <v>7080</v>
      </c>
      <c r="D7115" s="307">
        <f>INDEX(Method_calculation!$J$161:$L$184,Output_interface!I7115,Output_interface!H7115)</f>
        <v>0</v>
      </c>
      <c r="E7115" s="307">
        <f>INDEX(Method_calculation!$J$194:$L$217,Output_interface!I7115,Output_interface!H7115)</f>
        <v>0</v>
      </c>
      <c r="G7115" s="1">
        <f>VLOOKUP(A7115+1/48,Interface!$B$118:$D$483,3)</f>
        <v>4</v>
      </c>
      <c r="H7115" s="1">
        <f t="shared" si="626"/>
        <v>1</v>
      </c>
      <c r="I7115" s="1">
        <f t="shared" si="625"/>
        <v>24</v>
      </c>
    </row>
    <row r="7116" spans="1:9" x14ac:dyDescent="0.35">
      <c r="A7116" s="299">
        <f t="shared" si="623"/>
        <v>42299.999999982829</v>
      </c>
      <c r="B7116" s="300" t="str">
        <f t="shared" ref="B7116" si="628">INDEX($H$27:$H$29,H7116)</f>
        <v>Workday</v>
      </c>
      <c r="C7116" s="300">
        <v>7081</v>
      </c>
      <c r="D7116" s="301">
        <f>INDEX(Method_calculation!$J$161:$L$184,Output_interface!I7116,Output_interface!H7116)</f>
        <v>0</v>
      </c>
      <c r="E7116" s="301">
        <f>INDEX(Method_calculation!$J$194:$L$217,Output_interface!I7116,Output_interface!H7116)</f>
        <v>0</v>
      </c>
      <c r="G7116" s="1">
        <f>VLOOKUP(A7116+1/48,Interface!$B$118:$D$483,3)</f>
        <v>5</v>
      </c>
      <c r="H7116" s="1">
        <f t="shared" si="626"/>
        <v>1</v>
      </c>
      <c r="I7116" s="1">
        <f t="shared" si="625"/>
        <v>1</v>
      </c>
    </row>
    <row r="7117" spans="1:9" x14ac:dyDescent="0.35">
      <c r="A7117" s="321">
        <f t="shared" si="623"/>
        <v>42300.041666649493</v>
      </c>
      <c r="B7117" s="303"/>
      <c r="C7117" s="303">
        <v>7082</v>
      </c>
      <c r="D7117" s="304">
        <f>INDEX(Method_calculation!$J$161:$L$184,Output_interface!I7117,Output_interface!H7117)</f>
        <v>0</v>
      </c>
      <c r="E7117" s="304">
        <f>INDEX(Method_calculation!$J$194:$L$217,Output_interface!I7117,Output_interface!H7117)</f>
        <v>0</v>
      </c>
      <c r="G7117" s="1">
        <f>VLOOKUP(A7117+1/48,Interface!$B$118:$D$483,3)</f>
        <v>5</v>
      </c>
      <c r="H7117" s="1">
        <f t="shared" si="626"/>
        <v>1</v>
      </c>
      <c r="I7117" s="1">
        <f t="shared" si="625"/>
        <v>2</v>
      </c>
    </row>
    <row r="7118" spans="1:9" x14ac:dyDescent="0.35">
      <c r="A7118" s="321">
        <f t="shared" si="623"/>
        <v>42300.083333316157</v>
      </c>
      <c r="B7118" s="303"/>
      <c r="C7118" s="303">
        <v>7083</v>
      </c>
      <c r="D7118" s="304">
        <f>INDEX(Method_calculation!$J$161:$L$184,Output_interface!I7118,Output_interface!H7118)</f>
        <v>0</v>
      </c>
      <c r="E7118" s="304">
        <f>INDEX(Method_calculation!$J$194:$L$217,Output_interface!I7118,Output_interface!H7118)</f>
        <v>0</v>
      </c>
      <c r="G7118" s="1">
        <f>VLOOKUP(A7118+1/48,Interface!$B$118:$D$483,3)</f>
        <v>5</v>
      </c>
      <c r="H7118" s="1">
        <f t="shared" si="626"/>
        <v>1</v>
      </c>
      <c r="I7118" s="1">
        <f t="shared" si="625"/>
        <v>3</v>
      </c>
    </row>
    <row r="7119" spans="1:9" x14ac:dyDescent="0.35">
      <c r="A7119" s="321">
        <f t="shared" si="623"/>
        <v>42300.124999982821</v>
      </c>
      <c r="B7119" s="303"/>
      <c r="C7119" s="303">
        <v>7084</v>
      </c>
      <c r="D7119" s="304">
        <f>INDEX(Method_calculation!$J$161:$L$184,Output_interface!I7119,Output_interface!H7119)</f>
        <v>0</v>
      </c>
      <c r="E7119" s="304">
        <f>INDEX(Method_calculation!$J$194:$L$217,Output_interface!I7119,Output_interface!H7119)</f>
        <v>0</v>
      </c>
      <c r="G7119" s="1">
        <f>VLOOKUP(A7119+1/48,Interface!$B$118:$D$483,3)</f>
        <v>5</v>
      </c>
      <c r="H7119" s="1">
        <f t="shared" si="626"/>
        <v>1</v>
      </c>
      <c r="I7119" s="1">
        <f t="shared" si="625"/>
        <v>4</v>
      </c>
    </row>
    <row r="7120" spans="1:9" x14ac:dyDescent="0.35">
      <c r="A7120" s="321">
        <f t="shared" ref="A7120:A7183" si="629">+A7119+1/24</f>
        <v>42300.166666649486</v>
      </c>
      <c r="B7120" s="303"/>
      <c r="C7120" s="303">
        <v>7085</v>
      </c>
      <c r="D7120" s="304">
        <f>INDEX(Method_calculation!$J$161:$L$184,Output_interface!I7120,Output_interface!H7120)</f>
        <v>0</v>
      </c>
      <c r="E7120" s="304">
        <f>INDEX(Method_calculation!$J$194:$L$217,Output_interface!I7120,Output_interface!H7120)</f>
        <v>0</v>
      </c>
      <c r="G7120" s="1">
        <f>VLOOKUP(A7120+1/48,Interface!$B$118:$D$483,3)</f>
        <v>5</v>
      </c>
      <c r="H7120" s="1">
        <f t="shared" si="626"/>
        <v>1</v>
      </c>
      <c r="I7120" s="1">
        <f t="shared" si="625"/>
        <v>5</v>
      </c>
    </row>
    <row r="7121" spans="1:9" x14ac:dyDescent="0.35">
      <c r="A7121" s="321">
        <f t="shared" si="629"/>
        <v>42300.20833331615</v>
      </c>
      <c r="B7121" s="303"/>
      <c r="C7121" s="303">
        <v>7086</v>
      </c>
      <c r="D7121" s="304">
        <f>INDEX(Method_calculation!$J$161:$L$184,Output_interface!I7121,Output_interface!H7121)</f>
        <v>0</v>
      </c>
      <c r="E7121" s="304">
        <f>INDEX(Method_calculation!$J$194:$L$217,Output_interface!I7121,Output_interface!H7121)</f>
        <v>0</v>
      </c>
      <c r="G7121" s="1">
        <f>VLOOKUP(A7121+1/48,Interface!$B$118:$D$483,3)</f>
        <v>5</v>
      </c>
      <c r="H7121" s="1">
        <f t="shared" si="626"/>
        <v>1</v>
      </c>
      <c r="I7121" s="1">
        <f t="shared" si="625"/>
        <v>6</v>
      </c>
    </row>
    <row r="7122" spans="1:9" x14ac:dyDescent="0.35">
      <c r="A7122" s="321">
        <f t="shared" si="629"/>
        <v>42300.249999982814</v>
      </c>
      <c r="B7122" s="303"/>
      <c r="C7122" s="303">
        <v>7087</v>
      </c>
      <c r="D7122" s="304">
        <f>INDEX(Method_calculation!$J$161:$L$184,Output_interface!I7122,Output_interface!H7122)</f>
        <v>0</v>
      </c>
      <c r="E7122" s="304">
        <f>INDEX(Method_calculation!$J$194:$L$217,Output_interface!I7122,Output_interface!H7122)</f>
        <v>0</v>
      </c>
      <c r="G7122" s="1">
        <f>VLOOKUP(A7122+1/48,Interface!$B$118:$D$483,3)</f>
        <v>5</v>
      </c>
      <c r="H7122" s="1">
        <f t="shared" si="626"/>
        <v>1</v>
      </c>
      <c r="I7122" s="1">
        <f t="shared" si="625"/>
        <v>7</v>
      </c>
    </row>
    <row r="7123" spans="1:9" x14ac:dyDescent="0.35">
      <c r="A7123" s="321">
        <f t="shared" si="629"/>
        <v>42300.291666649478</v>
      </c>
      <c r="B7123" s="303"/>
      <c r="C7123" s="303">
        <v>7088</v>
      </c>
      <c r="D7123" s="304">
        <f>INDEX(Method_calculation!$J$161:$L$184,Output_interface!I7123,Output_interface!H7123)</f>
        <v>0</v>
      </c>
      <c r="E7123" s="304">
        <f>INDEX(Method_calculation!$J$194:$L$217,Output_interface!I7123,Output_interface!H7123)</f>
        <v>0</v>
      </c>
      <c r="G7123" s="1">
        <f>VLOOKUP(A7123+1/48,Interface!$B$118:$D$483,3)</f>
        <v>5</v>
      </c>
      <c r="H7123" s="1">
        <f t="shared" si="626"/>
        <v>1</v>
      </c>
      <c r="I7123" s="1">
        <f t="shared" si="625"/>
        <v>8</v>
      </c>
    </row>
    <row r="7124" spans="1:9" x14ac:dyDescent="0.35">
      <c r="A7124" s="321">
        <f t="shared" si="629"/>
        <v>42300.333333316143</v>
      </c>
      <c r="B7124" s="303"/>
      <c r="C7124" s="303">
        <v>7089</v>
      </c>
      <c r="D7124" s="304">
        <f>INDEX(Method_calculation!$J$161:$L$184,Output_interface!I7124,Output_interface!H7124)</f>
        <v>0</v>
      </c>
      <c r="E7124" s="304">
        <f>INDEX(Method_calculation!$J$194:$L$217,Output_interface!I7124,Output_interface!H7124)</f>
        <v>0</v>
      </c>
      <c r="G7124" s="1">
        <f>VLOOKUP(A7124+1/48,Interface!$B$118:$D$483,3)</f>
        <v>5</v>
      </c>
      <c r="H7124" s="1">
        <f t="shared" si="626"/>
        <v>1</v>
      </c>
      <c r="I7124" s="1">
        <f t="shared" si="625"/>
        <v>9</v>
      </c>
    </row>
    <row r="7125" spans="1:9" x14ac:dyDescent="0.35">
      <c r="A7125" s="321">
        <f t="shared" si="629"/>
        <v>42300.374999982807</v>
      </c>
      <c r="B7125" s="303"/>
      <c r="C7125" s="303">
        <v>7090</v>
      </c>
      <c r="D7125" s="304">
        <f>INDEX(Method_calculation!$J$161:$L$184,Output_interface!I7125,Output_interface!H7125)</f>
        <v>0</v>
      </c>
      <c r="E7125" s="304">
        <f>INDEX(Method_calculation!$J$194:$L$217,Output_interface!I7125,Output_interface!H7125)</f>
        <v>0</v>
      </c>
      <c r="G7125" s="1">
        <f>VLOOKUP(A7125+1/48,Interface!$B$118:$D$483,3)</f>
        <v>5</v>
      </c>
      <c r="H7125" s="1">
        <f t="shared" si="626"/>
        <v>1</v>
      </c>
      <c r="I7125" s="1">
        <f t="shared" si="625"/>
        <v>10</v>
      </c>
    </row>
    <row r="7126" spans="1:9" x14ac:dyDescent="0.35">
      <c r="A7126" s="321">
        <f t="shared" si="629"/>
        <v>42300.416666649471</v>
      </c>
      <c r="B7126" s="303"/>
      <c r="C7126" s="303">
        <v>7091</v>
      </c>
      <c r="D7126" s="304">
        <f>INDEX(Method_calculation!$J$161:$L$184,Output_interface!I7126,Output_interface!H7126)</f>
        <v>0</v>
      </c>
      <c r="E7126" s="304">
        <f>INDEX(Method_calculation!$J$194:$L$217,Output_interface!I7126,Output_interface!H7126)</f>
        <v>0</v>
      </c>
      <c r="G7126" s="1">
        <f>VLOOKUP(A7126+1/48,Interface!$B$118:$D$483,3)</f>
        <v>5</v>
      </c>
      <c r="H7126" s="1">
        <f t="shared" si="626"/>
        <v>1</v>
      </c>
      <c r="I7126" s="1">
        <f t="shared" si="625"/>
        <v>11</v>
      </c>
    </row>
    <row r="7127" spans="1:9" x14ac:dyDescent="0.35">
      <c r="A7127" s="321">
        <f t="shared" si="629"/>
        <v>42300.458333316135</v>
      </c>
      <c r="B7127" s="303"/>
      <c r="C7127" s="303">
        <v>7092</v>
      </c>
      <c r="D7127" s="304">
        <f>INDEX(Method_calculation!$J$161:$L$184,Output_interface!I7127,Output_interface!H7127)</f>
        <v>0</v>
      </c>
      <c r="E7127" s="304">
        <f>INDEX(Method_calculation!$J$194:$L$217,Output_interface!I7127,Output_interface!H7127)</f>
        <v>0</v>
      </c>
      <c r="G7127" s="1">
        <f>VLOOKUP(A7127+1/48,Interface!$B$118:$D$483,3)</f>
        <v>5</v>
      </c>
      <c r="H7127" s="1">
        <f t="shared" si="626"/>
        <v>1</v>
      </c>
      <c r="I7127" s="1">
        <f t="shared" si="625"/>
        <v>12</v>
      </c>
    </row>
    <row r="7128" spans="1:9" x14ac:dyDescent="0.35">
      <c r="A7128" s="321">
        <f t="shared" si="629"/>
        <v>42300.4999999828</v>
      </c>
      <c r="B7128" s="303"/>
      <c r="C7128" s="303">
        <v>7093</v>
      </c>
      <c r="D7128" s="304">
        <f>INDEX(Method_calculation!$J$161:$L$184,Output_interface!I7128,Output_interface!H7128)</f>
        <v>0</v>
      </c>
      <c r="E7128" s="304">
        <f>INDEX(Method_calculation!$J$194:$L$217,Output_interface!I7128,Output_interface!H7128)</f>
        <v>0</v>
      </c>
      <c r="G7128" s="1">
        <f>VLOOKUP(A7128+1/48,Interface!$B$118:$D$483,3)</f>
        <v>5</v>
      </c>
      <c r="H7128" s="1">
        <f t="shared" si="626"/>
        <v>1</v>
      </c>
      <c r="I7128" s="1">
        <f t="shared" si="625"/>
        <v>13</v>
      </c>
    </row>
    <row r="7129" spans="1:9" x14ac:dyDescent="0.35">
      <c r="A7129" s="321">
        <f t="shared" si="629"/>
        <v>42300.541666649464</v>
      </c>
      <c r="B7129" s="303"/>
      <c r="C7129" s="303">
        <v>7094</v>
      </c>
      <c r="D7129" s="304">
        <f>INDEX(Method_calculation!$J$161:$L$184,Output_interface!I7129,Output_interface!H7129)</f>
        <v>0</v>
      </c>
      <c r="E7129" s="304">
        <f>INDEX(Method_calculation!$J$194:$L$217,Output_interface!I7129,Output_interface!H7129)</f>
        <v>0</v>
      </c>
      <c r="G7129" s="1">
        <f>VLOOKUP(A7129+1/48,Interface!$B$118:$D$483,3)</f>
        <v>5</v>
      </c>
      <c r="H7129" s="1">
        <f t="shared" si="626"/>
        <v>1</v>
      </c>
      <c r="I7129" s="1">
        <f t="shared" si="625"/>
        <v>14</v>
      </c>
    </row>
    <row r="7130" spans="1:9" x14ac:dyDescent="0.35">
      <c r="A7130" s="321">
        <f t="shared" si="629"/>
        <v>42300.583333316128</v>
      </c>
      <c r="B7130" s="303"/>
      <c r="C7130" s="303">
        <v>7095</v>
      </c>
      <c r="D7130" s="304">
        <f>INDEX(Method_calculation!$J$161:$L$184,Output_interface!I7130,Output_interface!H7130)</f>
        <v>0</v>
      </c>
      <c r="E7130" s="304">
        <f>INDEX(Method_calculation!$J$194:$L$217,Output_interface!I7130,Output_interface!H7130)</f>
        <v>0</v>
      </c>
      <c r="G7130" s="1">
        <f>VLOOKUP(A7130+1/48,Interface!$B$118:$D$483,3)</f>
        <v>5</v>
      </c>
      <c r="H7130" s="1">
        <f t="shared" si="626"/>
        <v>1</v>
      </c>
      <c r="I7130" s="1">
        <f t="shared" si="625"/>
        <v>15</v>
      </c>
    </row>
    <row r="7131" spans="1:9" x14ac:dyDescent="0.35">
      <c r="A7131" s="321">
        <f t="shared" si="629"/>
        <v>42300.624999982792</v>
      </c>
      <c r="B7131" s="303"/>
      <c r="C7131" s="303">
        <v>7096</v>
      </c>
      <c r="D7131" s="304">
        <f>INDEX(Method_calculation!$J$161:$L$184,Output_interface!I7131,Output_interface!H7131)</f>
        <v>0</v>
      </c>
      <c r="E7131" s="304">
        <f>INDEX(Method_calculation!$J$194:$L$217,Output_interface!I7131,Output_interface!H7131)</f>
        <v>0</v>
      </c>
      <c r="G7131" s="1">
        <f>VLOOKUP(A7131+1/48,Interface!$B$118:$D$483,3)</f>
        <v>5</v>
      </c>
      <c r="H7131" s="1">
        <f t="shared" si="626"/>
        <v>1</v>
      </c>
      <c r="I7131" s="1">
        <f t="shared" si="625"/>
        <v>16</v>
      </c>
    </row>
    <row r="7132" spans="1:9" x14ac:dyDescent="0.35">
      <c r="A7132" s="321">
        <f t="shared" si="629"/>
        <v>42300.666666649457</v>
      </c>
      <c r="B7132" s="303"/>
      <c r="C7132" s="303">
        <v>7097</v>
      </c>
      <c r="D7132" s="304">
        <f>INDEX(Method_calculation!$J$161:$L$184,Output_interface!I7132,Output_interface!H7132)</f>
        <v>0</v>
      </c>
      <c r="E7132" s="304">
        <f>INDEX(Method_calculation!$J$194:$L$217,Output_interface!I7132,Output_interface!H7132)</f>
        <v>0</v>
      </c>
      <c r="G7132" s="1">
        <f>VLOOKUP(A7132+1/48,Interface!$B$118:$D$483,3)</f>
        <v>5</v>
      </c>
      <c r="H7132" s="1">
        <f t="shared" si="626"/>
        <v>1</v>
      </c>
      <c r="I7132" s="1">
        <f t="shared" si="625"/>
        <v>17</v>
      </c>
    </row>
    <row r="7133" spans="1:9" x14ac:dyDescent="0.35">
      <c r="A7133" s="321">
        <f t="shared" si="629"/>
        <v>42300.708333316121</v>
      </c>
      <c r="B7133" s="303"/>
      <c r="C7133" s="303">
        <v>7098</v>
      </c>
      <c r="D7133" s="304">
        <f>INDEX(Method_calculation!$J$161:$L$184,Output_interface!I7133,Output_interface!H7133)</f>
        <v>0</v>
      </c>
      <c r="E7133" s="304">
        <f>INDEX(Method_calculation!$J$194:$L$217,Output_interface!I7133,Output_interface!H7133)</f>
        <v>0</v>
      </c>
      <c r="G7133" s="1">
        <f>VLOOKUP(A7133+1/48,Interface!$B$118:$D$483,3)</f>
        <v>5</v>
      </c>
      <c r="H7133" s="1">
        <f t="shared" si="626"/>
        <v>1</v>
      </c>
      <c r="I7133" s="1">
        <f t="shared" si="625"/>
        <v>18</v>
      </c>
    </row>
    <row r="7134" spans="1:9" x14ac:dyDescent="0.35">
      <c r="A7134" s="321">
        <f t="shared" si="629"/>
        <v>42300.749999982785</v>
      </c>
      <c r="B7134" s="303"/>
      <c r="C7134" s="303">
        <v>7099</v>
      </c>
      <c r="D7134" s="304">
        <f>INDEX(Method_calculation!$J$161:$L$184,Output_interface!I7134,Output_interface!H7134)</f>
        <v>0</v>
      </c>
      <c r="E7134" s="304">
        <f>INDEX(Method_calculation!$J$194:$L$217,Output_interface!I7134,Output_interface!H7134)</f>
        <v>0</v>
      </c>
      <c r="G7134" s="1">
        <f>VLOOKUP(A7134+1/48,Interface!$B$118:$D$483,3)</f>
        <v>5</v>
      </c>
      <c r="H7134" s="1">
        <f t="shared" si="626"/>
        <v>1</v>
      </c>
      <c r="I7134" s="1">
        <f t="shared" si="625"/>
        <v>19</v>
      </c>
    </row>
    <row r="7135" spans="1:9" x14ac:dyDescent="0.35">
      <c r="A7135" s="321">
        <f t="shared" si="629"/>
        <v>42300.791666649449</v>
      </c>
      <c r="B7135" s="303"/>
      <c r="C7135" s="303">
        <v>7100</v>
      </c>
      <c r="D7135" s="304">
        <f>INDEX(Method_calculation!$J$161:$L$184,Output_interface!I7135,Output_interface!H7135)</f>
        <v>0</v>
      </c>
      <c r="E7135" s="304">
        <f>INDEX(Method_calculation!$J$194:$L$217,Output_interface!I7135,Output_interface!H7135)</f>
        <v>0</v>
      </c>
      <c r="G7135" s="1">
        <f>VLOOKUP(A7135+1/48,Interface!$B$118:$D$483,3)</f>
        <v>5</v>
      </c>
      <c r="H7135" s="1">
        <f t="shared" si="626"/>
        <v>1</v>
      </c>
      <c r="I7135" s="1">
        <f t="shared" si="625"/>
        <v>20</v>
      </c>
    </row>
    <row r="7136" spans="1:9" x14ac:dyDescent="0.35">
      <c r="A7136" s="321">
        <f t="shared" si="629"/>
        <v>42300.833333316114</v>
      </c>
      <c r="B7136" s="303"/>
      <c r="C7136" s="303">
        <v>7101</v>
      </c>
      <c r="D7136" s="304">
        <f>INDEX(Method_calculation!$J$161:$L$184,Output_interface!I7136,Output_interface!H7136)</f>
        <v>0</v>
      </c>
      <c r="E7136" s="304">
        <f>INDEX(Method_calculation!$J$194:$L$217,Output_interface!I7136,Output_interface!H7136)</f>
        <v>0</v>
      </c>
      <c r="G7136" s="1">
        <f>VLOOKUP(A7136+1/48,Interface!$B$118:$D$483,3)</f>
        <v>5</v>
      </c>
      <c r="H7136" s="1">
        <f t="shared" si="626"/>
        <v>1</v>
      </c>
      <c r="I7136" s="1">
        <f t="shared" si="625"/>
        <v>21</v>
      </c>
    </row>
    <row r="7137" spans="1:9" x14ac:dyDescent="0.35">
      <c r="A7137" s="321">
        <f t="shared" si="629"/>
        <v>42300.874999982778</v>
      </c>
      <c r="B7137" s="303"/>
      <c r="C7137" s="303">
        <v>7102</v>
      </c>
      <c r="D7137" s="304">
        <f>INDEX(Method_calculation!$J$161:$L$184,Output_interface!I7137,Output_interface!H7137)</f>
        <v>0</v>
      </c>
      <c r="E7137" s="304">
        <f>INDEX(Method_calculation!$J$194:$L$217,Output_interface!I7137,Output_interface!H7137)</f>
        <v>0</v>
      </c>
      <c r="G7137" s="1">
        <f>VLOOKUP(A7137+1/48,Interface!$B$118:$D$483,3)</f>
        <v>5</v>
      </c>
      <c r="H7137" s="1">
        <f t="shared" si="626"/>
        <v>1</v>
      </c>
      <c r="I7137" s="1">
        <f t="shared" si="625"/>
        <v>22</v>
      </c>
    </row>
    <row r="7138" spans="1:9" x14ac:dyDescent="0.35">
      <c r="A7138" s="321">
        <f t="shared" si="629"/>
        <v>42300.916666649442</v>
      </c>
      <c r="B7138" s="303"/>
      <c r="C7138" s="303">
        <v>7103</v>
      </c>
      <c r="D7138" s="304">
        <f>INDEX(Method_calculation!$J$161:$L$184,Output_interface!I7138,Output_interface!H7138)</f>
        <v>0</v>
      </c>
      <c r="E7138" s="304">
        <f>INDEX(Method_calculation!$J$194:$L$217,Output_interface!I7138,Output_interface!H7138)</f>
        <v>0</v>
      </c>
      <c r="G7138" s="1">
        <f>VLOOKUP(A7138+1/48,Interface!$B$118:$D$483,3)</f>
        <v>5</v>
      </c>
      <c r="H7138" s="1">
        <f t="shared" si="626"/>
        <v>1</v>
      </c>
      <c r="I7138" s="1">
        <f t="shared" si="625"/>
        <v>23</v>
      </c>
    </row>
    <row r="7139" spans="1:9" x14ac:dyDescent="0.35">
      <c r="A7139" s="322">
        <f t="shared" si="629"/>
        <v>42300.958333316106</v>
      </c>
      <c r="B7139" s="306"/>
      <c r="C7139" s="306">
        <v>7104</v>
      </c>
      <c r="D7139" s="307">
        <f>INDEX(Method_calculation!$J$161:$L$184,Output_interface!I7139,Output_interface!H7139)</f>
        <v>0</v>
      </c>
      <c r="E7139" s="307">
        <f>INDEX(Method_calculation!$J$194:$L$217,Output_interface!I7139,Output_interface!H7139)</f>
        <v>0</v>
      </c>
      <c r="G7139" s="1">
        <f>VLOOKUP(A7139+1/48,Interface!$B$118:$D$483,3)</f>
        <v>5</v>
      </c>
      <c r="H7139" s="1">
        <f t="shared" si="626"/>
        <v>1</v>
      </c>
      <c r="I7139" s="1">
        <f t="shared" si="625"/>
        <v>24</v>
      </c>
    </row>
    <row r="7140" spans="1:9" x14ac:dyDescent="0.35">
      <c r="A7140" s="299">
        <f t="shared" si="629"/>
        <v>42300.999999982771</v>
      </c>
      <c r="B7140" s="300" t="str">
        <f t="shared" ref="B7140" si="630">INDEX($H$27:$H$29,H7140)</f>
        <v>Saturday</v>
      </c>
      <c r="C7140" s="300">
        <v>7105</v>
      </c>
      <c r="D7140" s="301">
        <f>INDEX(Method_calculation!$J$161:$L$184,Output_interface!I7140,Output_interface!H7140)</f>
        <v>0</v>
      </c>
      <c r="E7140" s="301">
        <f>INDEX(Method_calculation!$J$194:$L$217,Output_interface!I7140,Output_interface!H7140)</f>
        <v>0</v>
      </c>
      <c r="G7140" s="1">
        <f>VLOOKUP(A7140+1/48,Interface!$B$118:$D$483,3)</f>
        <v>6</v>
      </c>
      <c r="H7140" s="1">
        <f t="shared" si="626"/>
        <v>2</v>
      </c>
      <c r="I7140" s="1">
        <f t="shared" ref="I7140:I7203" si="631">MOD(C7140-1,24)+1</f>
        <v>1</v>
      </c>
    </row>
    <row r="7141" spans="1:9" x14ac:dyDescent="0.35">
      <c r="A7141" s="321">
        <f t="shared" si="629"/>
        <v>42301.041666649435</v>
      </c>
      <c r="B7141" s="303"/>
      <c r="C7141" s="303">
        <v>7106</v>
      </c>
      <c r="D7141" s="304">
        <f>INDEX(Method_calculation!$J$161:$L$184,Output_interface!I7141,Output_interface!H7141)</f>
        <v>0</v>
      </c>
      <c r="E7141" s="304">
        <f>INDEX(Method_calculation!$J$194:$L$217,Output_interface!I7141,Output_interface!H7141)</f>
        <v>0</v>
      </c>
      <c r="G7141" s="1">
        <f>VLOOKUP(A7141+1/48,Interface!$B$118:$D$483,3)</f>
        <v>6</v>
      </c>
      <c r="H7141" s="1">
        <f t="shared" ref="H7141:H7204" si="632">IF(G7141=7,3,IF(G7141=6,2,1))</f>
        <v>2</v>
      </c>
      <c r="I7141" s="1">
        <f t="shared" si="631"/>
        <v>2</v>
      </c>
    </row>
    <row r="7142" spans="1:9" x14ac:dyDescent="0.35">
      <c r="A7142" s="321">
        <f t="shared" si="629"/>
        <v>42301.083333316099</v>
      </c>
      <c r="B7142" s="303"/>
      <c r="C7142" s="303">
        <v>7107</v>
      </c>
      <c r="D7142" s="304">
        <f>INDEX(Method_calculation!$J$161:$L$184,Output_interface!I7142,Output_interface!H7142)</f>
        <v>0</v>
      </c>
      <c r="E7142" s="304">
        <f>INDEX(Method_calculation!$J$194:$L$217,Output_interface!I7142,Output_interface!H7142)</f>
        <v>0</v>
      </c>
      <c r="G7142" s="1">
        <f>VLOOKUP(A7142+1/48,Interface!$B$118:$D$483,3)</f>
        <v>6</v>
      </c>
      <c r="H7142" s="1">
        <f t="shared" si="632"/>
        <v>2</v>
      </c>
      <c r="I7142" s="1">
        <f t="shared" si="631"/>
        <v>3</v>
      </c>
    </row>
    <row r="7143" spans="1:9" x14ac:dyDescent="0.35">
      <c r="A7143" s="321">
        <f t="shared" si="629"/>
        <v>42301.124999982763</v>
      </c>
      <c r="B7143" s="303"/>
      <c r="C7143" s="303">
        <v>7108</v>
      </c>
      <c r="D7143" s="304">
        <f>INDEX(Method_calculation!$J$161:$L$184,Output_interface!I7143,Output_interface!H7143)</f>
        <v>0</v>
      </c>
      <c r="E7143" s="304">
        <f>INDEX(Method_calculation!$J$194:$L$217,Output_interface!I7143,Output_interface!H7143)</f>
        <v>0</v>
      </c>
      <c r="G7143" s="1">
        <f>VLOOKUP(A7143+1/48,Interface!$B$118:$D$483,3)</f>
        <v>6</v>
      </c>
      <c r="H7143" s="1">
        <f t="shared" si="632"/>
        <v>2</v>
      </c>
      <c r="I7143" s="1">
        <f t="shared" si="631"/>
        <v>4</v>
      </c>
    </row>
    <row r="7144" spans="1:9" x14ac:dyDescent="0.35">
      <c r="A7144" s="321">
        <f t="shared" si="629"/>
        <v>42301.166666649427</v>
      </c>
      <c r="B7144" s="303"/>
      <c r="C7144" s="303">
        <v>7109</v>
      </c>
      <c r="D7144" s="304">
        <f>INDEX(Method_calculation!$J$161:$L$184,Output_interface!I7144,Output_interface!H7144)</f>
        <v>0</v>
      </c>
      <c r="E7144" s="304">
        <f>INDEX(Method_calculation!$J$194:$L$217,Output_interface!I7144,Output_interface!H7144)</f>
        <v>0</v>
      </c>
      <c r="G7144" s="1">
        <f>VLOOKUP(A7144+1/48,Interface!$B$118:$D$483,3)</f>
        <v>6</v>
      </c>
      <c r="H7144" s="1">
        <f t="shared" si="632"/>
        <v>2</v>
      </c>
      <c r="I7144" s="1">
        <f t="shared" si="631"/>
        <v>5</v>
      </c>
    </row>
    <row r="7145" spans="1:9" x14ac:dyDescent="0.35">
      <c r="A7145" s="321">
        <f t="shared" si="629"/>
        <v>42301.208333316092</v>
      </c>
      <c r="B7145" s="303"/>
      <c r="C7145" s="303">
        <v>7110</v>
      </c>
      <c r="D7145" s="304">
        <f>INDEX(Method_calculation!$J$161:$L$184,Output_interface!I7145,Output_interface!H7145)</f>
        <v>0</v>
      </c>
      <c r="E7145" s="304">
        <f>INDEX(Method_calculation!$J$194:$L$217,Output_interface!I7145,Output_interface!H7145)</f>
        <v>0</v>
      </c>
      <c r="G7145" s="1">
        <f>VLOOKUP(A7145+1/48,Interface!$B$118:$D$483,3)</f>
        <v>6</v>
      </c>
      <c r="H7145" s="1">
        <f t="shared" si="632"/>
        <v>2</v>
      </c>
      <c r="I7145" s="1">
        <f t="shared" si="631"/>
        <v>6</v>
      </c>
    </row>
    <row r="7146" spans="1:9" x14ac:dyDescent="0.35">
      <c r="A7146" s="321">
        <f t="shared" si="629"/>
        <v>42301.249999982756</v>
      </c>
      <c r="B7146" s="303"/>
      <c r="C7146" s="303">
        <v>7111</v>
      </c>
      <c r="D7146" s="304">
        <f>INDEX(Method_calculation!$J$161:$L$184,Output_interface!I7146,Output_interface!H7146)</f>
        <v>0</v>
      </c>
      <c r="E7146" s="304">
        <f>INDEX(Method_calculation!$J$194:$L$217,Output_interface!I7146,Output_interface!H7146)</f>
        <v>0</v>
      </c>
      <c r="G7146" s="1">
        <f>VLOOKUP(A7146+1/48,Interface!$B$118:$D$483,3)</f>
        <v>6</v>
      </c>
      <c r="H7146" s="1">
        <f t="shared" si="632"/>
        <v>2</v>
      </c>
      <c r="I7146" s="1">
        <f t="shared" si="631"/>
        <v>7</v>
      </c>
    </row>
    <row r="7147" spans="1:9" x14ac:dyDescent="0.35">
      <c r="A7147" s="321">
        <f t="shared" si="629"/>
        <v>42301.29166664942</v>
      </c>
      <c r="B7147" s="303"/>
      <c r="C7147" s="303">
        <v>7112</v>
      </c>
      <c r="D7147" s="304">
        <f>INDEX(Method_calculation!$J$161:$L$184,Output_interface!I7147,Output_interface!H7147)</f>
        <v>0</v>
      </c>
      <c r="E7147" s="304">
        <f>INDEX(Method_calculation!$J$194:$L$217,Output_interface!I7147,Output_interface!H7147)</f>
        <v>0</v>
      </c>
      <c r="G7147" s="1">
        <f>VLOOKUP(A7147+1/48,Interface!$B$118:$D$483,3)</f>
        <v>6</v>
      </c>
      <c r="H7147" s="1">
        <f t="shared" si="632"/>
        <v>2</v>
      </c>
      <c r="I7147" s="1">
        <f t="shared" si="631"/>
        <v>8</v>
      </c>
    </row>
    <row r="7148" spans="1:9" x14ac:dyDescent="0.35">
      <c r="A7148" s="321">
        <f t="shared" si="629"/>
        <v>42301.333333316084</v>
      </c>
      <c r="B7148" s="303"/>
      <c r="C7148" s="303">
        <v>7113</v>
      </c>
      <c r="D7148" s="304">
        <f>INDEX(Method_calculation!$J$161:$L$184,Output_interface!I7148,Output_interface!H7148)</f>
        <v>0</v>
      </c>
      <c r="E7148" s="304">
        <f>INDEX(Method_calculation!$J$194:$L$217,Output_interface!I7148,Output_interface!H7148)</f>
        <v>0</v>
      </c>
      <c r="G7148" s="1">
        <f>VLOOKUP(A7148+1/48,Interface!$B$118:$D$483,3)</f>
        <v>6</v>
      </c>
      <c r="H7148" s="1">
        <f t="shared" si="632"/>
        <v>2</v>
      </c>
      <c r="I7148" s="1">
        <f t="shared" si="631"/>
        <v>9</v>
      </c>
    </row>
    <row r="7149" spans="1:9" x14ac:dyDescent="0.35">
      <c r="A7149" s="321">
        <f t="shared" si="629"/>
        <v>42301.374999982749</v>
      </c>
      <c r="B7149" s="303"/>
      <c r="C7149" s="303">
        <v>7114</v>
      </c>
      <c r="D7149" s="304">
        <f>INDEX(Method_calculation!$J$161:$L$184,Output_interface!I7149,Output_interface!H7149)</f>
        <v>0</v>
      </c>
      <c r="E7149" s="304">
        <f>INDEX(Method_calculation!$J$194:$L$217,Output_interface!I7149,Output_interface!H7149)</f>
        <v>0</v>
      </c>
      <c r="G7149" s="1">
        <f>VLOOKUP(A7149+1/48,Interface!$B$118:$D$483,3)</f>
        <v>6</v>
      </c>
      <c r="H7149" s="1">
        <f t="shared" si="632"/>
        <v>2</v>
      </c>
      <c r="I7149" s="1">
        <f t="shared" si="631"/>
        <v>10</v>
      </c>
    </row>
    <row r="7150" spans="1:9" x14ac:dyDescent="0.35">
      <c r="A7150" s="321">
        <f t="shared" si="629"/>
        <v>42301.416666649413</v>
      </c>
      <c r="B7150" s="303"/>
      <c r="C7150" s="303">
        <v>7115</v>
      </c>
      <c r="D7150" s="304">
        <f>INDEX(Method_calculation!$J$161:$L$184,Output_interface!I7150,Output_interface!H7150)</f>
        <v>0</v>
      </c>
      <c r="E7150" s="304">
        <f>INDEX(Method_calculation!$J$194:$L$217,Output_interface!I7150,Output_interface!H7150)</f>
        <v>0</v>
      </c>
      <c r="G7150" s="1">
        <f>VLOOKUP(A7150+1/48,Interface!$B$118:$D$483,3)</f>
        <v>6</v>
      </c>
      <c r="H7150" s="1">
        <f t="shared" si="632"/>
        <v>2</v>
      </c>
      <c r="I7150" s="1">
        <f t="shared" si="631"/>
        <v>11</v>
      </c>
    </row>
    <row r="7151" spans="1:9" x14ac:dyDescent="0.35">
      <c r="A7151" s="321">
        <f t="shared" si="629"/>
        <v>42301.458333316077</v>
      </c>
      <c r="B7151" s="303"/>
      <c r="C7151" s="303">
        <v>7116</v>
      </c>
      <c r="D7151" s="304">
        <f>INDEX(Method_calculation!$J$161:$L$184,Output_interface!I7151,Output_interface!H7151)</f>
        <v>0</v>
      </c>
      <c r="E7151" s="304">
        <f>INDEX(Method_calculation!$J$194:$L$217,Output_interface!I7151,Output_interface!H7151)</f>
        <v>0</v>
      </c>
      <c r="G7151" s="1">
        <f>VLOOKUP(A7151+1/48,Interface!$B$118:$D$483,3)</f>
        <v>6</v>
      </c>
      <c r="H7151" s="1">
        <f t="shared" si="632"/>
        <v>2</v>
      </c>
      <c r="I7151" s="1">
        <f t="shared" si="631"/>
        <v>12</v>
      </c>
    </row>
    <row r="7152" spans="1:9" x14ac:dyDescent="0.35">
      <c r="A7152" s="321">
        <f t="shared" si="629"/>
        <v>42301.499999982741</v>
      </c>
      <c r="B7152" s="303"/>
      <c r="C7152" s="303">
        <v>7117</v>
      </c>
      <c r="D7152" s="304">
        <f>INDEX(Method_calculation!$J$161:$L$184,Output_interface!I7152,Output_interface!H7152)</f>
        <v>0</v>
      </c>
      <c r="E7152" s="304">
        <f>INDEX(Method_calculation!$J$194:$L$217,Output_interface!I7152,Output_interface!H7152)</f>
        <v>0</v>
      </c>
      <c r="G7152" s="1">
        <f>VLOOKUP(A7152+1/48,Interface!$B$118:$D$483,3)</f>
        <v>6</v>
      </c>
      <c r="H7152" s="1">
        <f t="shared" si="632"/>
        <v>2</v>
      </c>
      <c r="I7152" s="1">
        <f t="shared" si="631"/>
        <v>13</v>
      </c>
    </row>
    <row r="7153" spans="1:9" x14ac:dyDescent="0.35">
      <c r="A7153" s="321">
        <f t="shared" si="629"/>
        <v>42301.541666649406</v>
      </c>
      <c r="B7153" s="303"/>
      <c r="C7153" s="303">
        <v>7118</v>
      </c>
      <c r="D7153" s="304">
        <f>INDEX(Method_calculation!$J$161:$L$184,Output_interface!I7153,Output_interface!H7153)</f>
        <v>0</v>
      </c>
      <c r="E7153" s="304">
        <f>INDEX(Method_calculation!$J$194:$L$217,Output_interface!I7153,Output_interface!H7153)</f>
        <v>0</v>
      </c>
      <c r="G7153" s="1">
        <f>VLOOKUP(A7153+1/48,Interface!$B$118:$D$483,3)</f>
        <v>6</v>
      </c>
      <c r="H7153" s="1">
        <f t="shared" si="632"/>
        <v>2</v>
      </c>
      <c r="I7153" s="1">
        <f t="shared" si="631"/>
        <v>14</v>
      </c>
    </row>
    <row r="7154" spans="1:9" x14ac:dyDescent="0.35">
      <c r="A7154" s="321">
        <f t="shared" si="629"/>
        <v>42301.58333331607</v>
      </c>
      <c r="B7154" s="303"/>
      <c r="C7154" s="303">
        <v>7119</v>
      </c>
      <c r="D7154" s="304">
        <f>INDEX(Method_calculation!$J$161:$L$184,Output_interface!I7154,Output_interface!H7154)</f>
        <v>0</v>
      </c>
      <c r="E7154" s="304">
        <f>INDEX(Method_calculation!$J$194:$L$217,Output_interface!I7154,Output_interface!H7154)</f>
        <v>0</v>
      </c>
      <c r="G7154" s="1">
        <f>VLOOKUP(A7154+1/48,Interface!$B$118:$D$483,3)</f>
        <v>6</v>
      </c>
      <c r="H7154" s="1">
        <f t="shared" si="632"/>
        <v>2</v>
      </c>
      <c r="I7154" s="1">
        <f t="shared" si="631"/>
        <v>15</v>
      </c>
    </row>
    <row r="7155" spans="1:9" x14ac:dyDescent="0.35">
      <c r="A7155" s="321">
        <f t="shared" si="629"/>
        <v>42301.624999982734</v>
      </c>
      <c r="B7155" s="303"/>
      <c r="C7155" s="303">
        <v>7120</v>
      </c>
      <c r="D7155" s="304">
        <f>INDEX(Method_calculation!$J$161:$L$184,Output_interface!I7155,Output_interface!H7155)</f>
        <v>0</v>
      </c>
      <c r="E7155" s="304">
        <f>INDEX(Method_calculation!$J$194:$L$217,Output_interface!I7155,Output_interface!H7155)</f>
        <v>0</v>
      </c>
      <c r="G7155" s="1">
        <f>VLOOKUP(A7155+1/48,Interface!$B$118:$D$483,3)</f>
        <v>6</v>
      </c>
      <c r="H7155" s="1">
        <f t="shared" si="632"/>
        <v>2</v>
      </c>
      <c r="I7155" s="1">
        <f t="shared" si="631"/>
        <v>16</v>
      </c>
    </row>
    <row r="7156" spans="1:9" x14ac:dyDescent="0.35">
      <c r="A7156" s="321">
        <f t="shared" si="629"/>
        <v>42301.666666649398</v>
      </c>
      <c r="B7156" s="303"/>
      <c r="C7156" s="303">
        <v>7121</v>
      </c>
      <c r="D7156" s="304">
        <f>INDEX(Method_calculation!$J$161:$L$184,Output_interface!I7156,Output_interface!H7156)</f>
        <v>0</v>
      </c>
      <c r="E7156" s="304">
        <f>INDEX(Method_calculation!$J$194:$L$217,Output_interface!I7156,Output_interface!H7156)</f>
        <v>0</v>
      </c>
      <c r="G7156" s="1">
        <f>VLOOKUP(A7156+1/48,Interface!$B$118:$D$483,3)</f>
        <v>6</v>
      </c>
      <c r="H7156" s="1">
        <f t="shared" si="632"/>
        <v>2</v>
      </c>
      <c r="I7156" s="1">
        <f t="shared" si="631"/>
        <v>17</v>
      </c>
    </row>
    <row r="7157" spans="1:9" x14ac:dyDescent="0.35">
      <c r="A7157" s="321">
        <f t="shared" si="629"/>
        <v>42301.708333316063</v>
      </c>
      <c r="B7157" s="303"/>
      <c r="C7157" s="303">
        <v>7122</v>
      </c>
      <c r="D7157" s="304">
        <f>INDEX(Method_calculation!$J$161:$L$184,Output_interface!I7157,Output_interface!H7157)</f>
        <v>0</v>
      </c>
      <c r="E7157" s="304">
        <f>INDEX(Method_calculation!$J$194:$L$217,Output_interface!I7157,Output_interface!H7157)</f>
        <v>0</v>
      </c>
      <c r="G7157" s="1">
        <f>VLOOKUP(A7157+1/48,Interface!$B$118:$D$483,3)</f>
        <v>6</v>
      </c>
      <c r="H7157" s="1">
        <f t="shared" si="632"/>
        <v>2</v>
      </c>
      <c r="I7157" s="1">
        <f t="shared" si="631"/>
        <v>18</v>
      </c>
    </row>
    <row r="7158" spans="1:9" x14ac:dyDescent="0.35">
      <c r="A7158" s="321">
        <f t="shared" si="629"/>
        <v>42301.749999982727</v>
      </c>
      <c r="B7158" s="303"/>
      <c r="C7158" s="303">
        <v>7123</v>
      </c>
      <c r="D7158" s="304">
        <f>INDEX(Method_calculation!$J$161:$L$184,Output_interface!I7158,Output_interface!H7158)</f>
        <v>0</v>
      </c>
      <c r="E7158" s="304">
        <f>INDEX(Method_calculation!$J$194:$L$217,Output_interface!I7158,Output_interface!H7158)</f>
        <v>0</v>
      </c>
      <c r="G7158" s="1">
        <f>VLOOKUP(A7158+1/48,Interface!$B$118:$D$483,3)</f>
        <v>6</v>
      </c>
      <c r="H7158" s="1">
        <f t="shared" si="632"/>
        <v>2</v>
      </c>
      <c r="I7158" s="1">
        <f t="shared" si="631"/>
        <v>19</v>
      </c>
    </row>
    <row r="7159" spans="1:9" x14ac:dyDescent="0.35">
      <c r="A7159" s="321">
        <f t="shared" si="629"/>
        <v>42301.791666649391</v>
      </c>
      <c r="B7159" s="303"/>
      <c r="C7159" s="303">
        <v>7124</v>
      </c>
      <c r="D7159" s="304">
        <f>INDEX(Method_calculation!$J$161:$L$184,Output_interface!I7159,Output_interface!H7159)</f>
        <v>0</v>
      </c>
      <c r="E7159" s="304">
        <f>INDEX(Method_calculation!$J$194:$L$217,Output_interface!I7159,Output_interface!H7159)</f>
        <v>0</v>
      </c>
      <c r="G7159" s="1">
        <f>VLOOKUP(A7159+1/48,Interface!$B$118:$D$483,3)</f>
        <v>6</v>
      </c>
      <c r="H7159" s="1">
        <f t="shared" si="632"/>
        <v>2</v>
      </c>
      <c r="I7159" s="1">
        <f t="shared" si="631"/>
        <v>20</v>
      </c>
    </row>
    <row r="7160" spans="1:9" x14ac:dyDescent="0.35">
      <c r="A7160" s="321">
        <f t="shared" si="629"/>
        <v>42301.833333316055</v>
      </c>
      <c r="B7160" s="303"/>
      <c r="C7160" s="303">
        <v>7125</v>
      </c>
      <c r="D7160" s="304">
        <f>INDEX(Method_calculation!$J$161:$L$184,Output_interface!I7160,Output_interface!H7160)</f>
        <v>0</v>
      </c>
      <c r="E7160" s="304">
        <f>INDEX(Method_calculation!$J$194:$L$217,Output_interface!I7160,Output_interface!H7160)</f>
        <v>0</v>
      </c>
      <c r="G7160" s="1">
        <f>VLOOKUP(A7160+1/48,Interface!$B$118:$D$483,3)</f>
        <v>6</v>
      </c>
      <c r="H7160" s="1">
        <f t="shared" si="632"/>
        <v>2</v>
      </c>
      <c r="I7160" s="1">
        <f t="shared" si="631"/>
        <v>21</v>
      </c>
    </row>
    <row r="7161" spans="1:9" x14ac:dyDescent="0.35">
      <c r="A7161" s="321">
        <f t="shared" si="629"/>
        <v>42301.87499998272</v>
      </c>
      <c r="B7161" s="303"/>
      <c r="C7161" s="303">
        <v>7126</v>
      </c>
      <c r="D7161" s="304">
        <f>INDEX(Method_calculation!$J$161:$L$184,Output_interface!I7161,Output_interface!H7161)</f>
        <v>0</v>
      </c>
      <c r="E7161" s="304">
        <f>INDEX(Method_calculation!$J$194:$L$217,Output_interface!I7161,Output_interface!H7161)</f>
        <v>0</v>
      </c>
      <c r="G7161" s="1">
        <f>VLOOKUP(A7161+1/48,Interface!$B$118:$D$483,3)</f>
        <v>6</v>
      </c>
      <c r="H7161" s="1">
        <f t="shared" si="632"/>
        <v>2</v>
      </c>
      <c r="I7161" s="1">
        <f t="shared" si="631"/>
        <v>22</v>
      </c>
    </row>
    <row r="7162" spans="1:9" x14ac:dyDescent="0.35">
      <c r="A7162" s="321">
        <f t="shared" si="629"/>
        <v>42301.916666649384</v>
      </c>
      <c r="B7162" s="303"/>
      <c r="C7162" s="303">
        <v>7127</v>
      </c>
      <c r="D7162" s="304">
        <f>INDEX(Method_calculation!$J$161:$L$184,Output_interface!I7162,Output_interface!H7162)</f>
        <v>0</v>
      </c>
      <c r="E7162" s="304">
        <f>INDEX(Method_calculation!$J$194:$L$217,Output_interface!I7162,Output_interface!H7162)</f>
        <v>0</v>
      </c>
      <c r="G7162" s="1">
        <f>VLOOKUP(A7162+1/48,Interface!$B$118:$D$483,3)</f>
        <v>6</v>
      </c>
      <c r="H7162" s="1">
        <f t="shared" si="632"/>
        <v>2</v>
      </c>
      <c r="I7162" s="1">
        <f t="shared" si="631"/>
        <v>23</v>
      </c>
    </row>
    <row r="7163" spans="1:9" x14ac:dyDescent="0.35">
      <c r="A7163" s="322">
        <f t="shared" si="629"/>
        <v>42301.958333316048</v>
      </c>
      <c r="B7163" s="306"/>
      <c r="C7163" s="306">
        <v>7128</v>
      </c>
      <c r="D7163" s="307">
        <f>INDEX(Method_calculation!$J$161:$L$184,Output_interface!I7163,Output_interface!H7163)</f>
        <v>0</v>
      </c>
      <c r="E7163" s="307">
        <f>INDEX(Method_calculation!$J$194:$L$217,Output_interface!I7163,Output_interface!H7163)</f>
        <v>0</v>
      </c>
      <c r="G7163" s="1">
        <f>VLOOKUP(A7163+1/48,Interface!$B$118:$D$483,3)</f>
        <v>6</v>
      </c>
      <c r="H7163" s="1">
        <f t="shared" si="632"/>
        <v>2</v>
      </c>
      <c r="I7163" s="1">
        <f t="shared" si="631"/>
        <v>24</v>
      </c>
    </row>
    <row r="7164" spans="1:9" x14ac:dyDescent="0.35">
      <c r="A7164" s="299">
        <f t="shared" si="629"/>
        <v>42301.999999982712</v>
      </c>
      <c r="B7164" s="300" t="str">
        <f t="shared" ref="B7164" si="633">INDEX($H$27:$H$29,H7164)</f>
        <v>Holiday</v>
      </c>
      <c r="C7164" s="300">
        <v>7129</v>
      </c>
      <c r="D7164" s="301">
        <f>INDEX(Method_calculation!$J$161:$L$184,Output_interface!I7164,Output_interface!H7164)</f>
        <v>0</v>
      </c>
      <c r="E7164" s="301">
        <f>INDEX(Method_calculation!$J$194:$L$217,Output_interface!I7164,Output_interface!H7164)</f>
        <v>0</v>
      </c>
      <c r="G7164" s="1">
        <f>VLOOKUP(A7164+1/48,Interface!$B$118:$D$483,3)</f>
        <v>7</v>
      </c>
      <c r="H7164" s="1">
        <f t="shared" si="632"/>
        <v>3</v>
      </c>
      <c r="I7164" s="1">
        <f t="shared" si="631"/>
        <v>1</v>
      </c>
    </row>
    <row r="7165" spans="1:9" x14ac:dyDescent="0.35">
      <c r="A7165" s="321">
        <f t="shared" si="629"/>
        <v>42302.041666649377</v>
      </c>
      <c r="B7165" s="303"/>
      <c r="C7165" s="303">
        <v>7130</v>
      </c>
      <c r="D7165" s="304">
        <f>INDEX(Method_calculation!$J$161:$L$184,Output_interface!I7165,Output_interface!H7165)</f>
        <v>0</v>
      </c>
      <c r="E7165" s="304">
        <f>INDEX(Method_calculation!$J$194:$L$217,Output_interface!I7165,Output_interface!H7165)</f>
        <v>0</v>
      </c>
      <c r="G7165" s="1">
        <f>VLOOKUP(A7165+1/48,Interface!$B$118:$D$483,3)</f>
        <v>7</v>
      </c>
      <c r="H7165" s="1">
        <f t="shared" si="632"/>
        <v>3</v>
      </c>
      <c r="I7165" s="1">
        <f t="shared" si="631"/>
        <v>2</v>
      </c>
    </row>
    <row r="7166" spans="1:9" x14ac:dyDescent="0.35">
      <c r="A7166" s="321">
        <f t="shared" si="629"/>
        <v>42302.083333316041</v>
      </c>
      <c r="B7166" s="303"/>
      <c r="C7166" s="303">
        <v>7131</v>
      </c>
      <c r="D7166" s="304">
        <f>INDEX(Method_calculation!$J$161:$L$184,Output_interface!I7166,Output_interface!H7166)</f>
        <v>0</v>
      </c>
      <c r="E7166" s="304">
        <f>INDEX(Method_calculation!$J$194:$L$217,Output_interface!I7166,Output_interface!H7166)</f>
        <v>0</v>
      </c>
      <c r="G7166" s="1">
        <f>VLOOKUP(A7166+1/48,Interface!$B$118:$D$483,3)</f>
        <v>7</v>
      </c>
      <c r="H7166" s="1">
        <f t="shared" si="632"/>
        <v>3</v>
      </c>
      <c r="I7166" s="1">
        <f t="shared" si="631"/>
        <v>3</v>
      </c>
    </row>
    <row r="7167" spans="1:9" x14ac:dyDescent="0.35">
      <c r="A7167" s="321">
        <f t="shared" si="629"/>
        <v>42302.124999982705</v>
      </c>
      <c r="B7167" s="303"/>
      <c r="C7167" s="303">
        <v>7132</v>
      </c>
      <c r="D7167" s="304">
        <f>INDEX(Method_calculation!$J$161:$L$184,Output_interface!I7167,Output_interface!H7167)</f>
        <v>0</v>
      </c>
      <c r="E7167" s="304">
        <f>INDEX(Method_calculation!$J$194:$L$217,Output_interface!I7167,Output_interface!H7167)</f>
        <v>0</v>
      </c>
      <c r="G7167" s="1">
        <f>VLOOKUP(A7167+1/48,Interface!$B$118:$D$483,3)</f>
        <v>7</v>
      </c>
      <c r="H7167" s="1">
        <f t="shared" si="632"/>
        <v>3</v>
      </c>
      <c r="I7167" s="1">
        <f t="shared" si="631"/>
        <v>4</v>
      </c>
    </row>
    <row r="7168" spans="1:9" x14ac:dyDescent="0.35">
      <c r="A7168" s="321">
        <f t="shared" si="629"/>
        <v>42302.166666649369</v>
      </c>
      <c r="B7168" s="303"/>
      <c r="C7168" s="303">
        <v>7133</v>
      </c>
      <c r="D7168" s="304">
        <f>INDEX(Method_calculation!$J$161:$L$184,Output_interface!I7168,Output_interface!H7168)</f>
        <v>0</v>
      </c>
      <c r="E7168" s="304">
        <f>INDEX(Method_calculation!$J$194:$L$217,Output_interface!I7168,Output_interface!H7168)</f>
        <v>0</v>
      </c>
      <c r="G7168" s="1">
        <f>VLOOKUP(A7168+1/48,Interface!$B$118:$D$483,3)</f>
        <v>7</v>
      </c>
      <c r="H7168" s="1">
        <f t="shared" si="632"/>
        <v>3</v>
      </c>
      <c r="I7168" s="1">
        <f t="shared" si="631"/>
        <v>5</v>
      </c>
    </row>
    <row r="7169" spans="1:9" x14ac:dyDescent="0.35">
      <c r="A7169" s="321">
        <f t="shared" si="629"/>
        <v>42302.208333316034</v>
      </c>
      <c r="B7169" s="303"/>
      <c r="C7169" s="303">
        <v>7134</v>
      </c>
      <c r="D7169" s="304">
        <f>INDEX(Method_calculation!$J$161:$L$184,Output_interface!I7169,Output_interface!H7169)</f>
        <v>0</v>
      </c>
      <c r="E7169" s="304">
        <f>INDEX(Method_calculation!$J$194:$L$217,Output_interface!I7169,Output_interface!H7169)</f>
        <v>0</v>
      </c>
      <c r="G7169" s="1">
        <f>VLOOKUP(A7169+1/48,Interface!$B$118:$D$483,3)</f>
        <v>7</v>
      </c>
      <c r="H7169" s="1">
        <f t="shared" si="632"/>
        <v>3</v>
      </c>
      <c r="I7169" s="1">
        <f t="shared" si="631"/>
        <v>6</v>
      </c>
    </row>
    <row r="7170" spans="1:9" x14ac:dyDescent="0.35">
      <c r="A7170" s="321">
        <f t="shared" si="629"/>
        <v>42302.249999982698</v>
      </c>
      <c r="B7170" s="303"/>
      <c r="C7170" s="303">
        <v>7135</v>
      </c>
      <c r="D7170" s="304">
        <f>INDEX(Method_calculation!$J$161:$L$184,Output_interface!I7170,Output_interface!H7170)</f>
        <v>0</v>
      </c>
      <c r="E7170" s="304">
        <f>INDEX(Method_calculation!$J$194:$L$217,Output_interface!I7170,Output_interface!H7170)</f>
        <v>0</v>
      </c>
      <c r="G7170" s="1">
        <f>VLOOKUP(A7170+1/48,Interface!$B$118:$D$483,3)</f>
        <v>7</v>
      </c>
      <c r="H7170" s="1">
        <f t="shared" si="632"/>
        <v>3</v>
      </c>
      <c r="I7170" s="1">
        <f t="shared" si="631"/>
        <v>7</v>
      </c>
    </row>
    <row r="7171" spans="1:9" x14ac:dyDescent="0.35">
      <c r="A7171" s="321">
        <f t="shared" si="629"/>
        <v>42302.291666649362</v>
      </c>
      <c r="B7171" s="303"/>
      <c r="C7171" s="303">
        <v>7136</v>
      </c>
      <c r="D7171" s="304">
        <f>INDEX(Method_calculation!$J$161:$L$184,Output_interface!I7171,Output_interface!H7171)</f>
        <v>0</v>
      </c>
      <c r="E7171" s="304">
        <f>INDEX(Method_calculation!$J$194:$L$217,Output_interface!I7171,Output_interface!H7171)</f>
        <v>0</v>
      </c>
      <c r="G7171" s="1">
        <f>VLOOKUP(A7171+1/48,Interface!$B$118:$D$483,3)</f>
        <v>7</v>
      </c>
      <c r="H7171" s="1">
        <f t="shared" si="632"/>
        <v>3</v>
      </c>
      <c r="I7171" s="1">
        <f t="shared" si="631"/>
        <v>8</v>
      </c>
    </row>
    <row r="7172" spans="1:9" x14ac:dyDescent="0.35">
      <c r="A7172" s="321">
        <f t="shared" si="629"/>
        <v>42302.333333316026</v>
      </c>
      <c r="B7172" s="303"/>
      <c r="C7172" s="303">
        <v>7137</v>
      </c>
      <c r="D7172" s="304">
        <f>INDEX(Method_calculation!$J$161:$L$184,Output_interface!I7172,Output_interface!H7172)</f>
        <v>0</v>
      </c>
      <c r="E7172" s="304">
        <f>INDEX(Method_calculation!$J$194:$L$217,Output_interface!I7172,Output_interface!H7172)</f>
        <v>0</v>
      </c>
      <c r="G7172" s="1">
        <f>VLOOKUP(A7172+1/48,Interface!$B$118:$D$483,3)</f>
        <v>7</v>
      </c>
      <c r="H7172" s="1">
        <f t="shared" si="632"/>
        <v>3</v>
      </c>
      <c r="I7172" s="1">
        <f t="shared" si="631"/>
        <v>9</v>
      </c>
    </row>
    <row r="7173" spans="1:9" x14ac:dyDescent="0.35">
      <c r="A7173" s="321">
        <f t="shared" si="629"/>
        <v>42302.37499998269</v>
      </c>
      <c r="B7173" s="303"/>
      <c r="C7173" s="303">
        <v>7138</v>
      </c>
      <c r="D7173" s="304">
        <f>INDEX(Method_calculation!$J$161:$L$184,Output_interface!I7173,Output_interface!H7173)</f>
        <v>0</v>
      </c>
      <c r="E7173" s="304">
        <f>INDEX(Method_calculation!$J$194:$L$217,Output_interface!I7173,Output_interface!H7173)</f>
        <v>0</v>
      </c>
      <c r="G7173" s="1">
        <f>VLOOKUP(A7173+1/48,Interface!$B$118:$D$483,3)</f>
        <v>7</v>
      </c>
      <c r="H7173" s="1">
        <f t="shared" si="632"/>
        <v>3</v>
      </c>
      <c r="I7173" s="1">
        <f t="shared" si="631"/>
        <v>10</v>
      </c>
    </row>
    <row r="7174" spans="1:9" x14ac:dyDescent="0.35">
      <c r="A7174" s="321">
        <f t="shared" si="629"/>
        <v>42302.416666649355</v>
      </c>
      <c r="B7174" s="303"/>
      <c r="C7174" s="303">
        <v>7139</v>
      </c>
      <c r="D7174" s="304">
        <f>INDEX(Method_calculation!$J$161:$L$184,Output_interface!I7174,Output_interface!H7174)</f>
        <v>0</v>
      </c>
      <c r="E7174" s="304">
        <f>INDEX(Method_calculation!$J$194:$L$217,Output_interface!I7174,Output_interface!H7174)</f>
        <v>0</v>
      </c>
      <c r="G7174" s="1">
        <f>VLOOKUP(A7174+1/48,Interface!$B$118:$D$483,3)</f>
        <v>7</v>
      </c>
      <c r="H7174" s="1">
        <f t="shared" si="632"/>
        <v>3</v>
      </c>
      <c r="I7174" s="1">
        <f t="shared" si="631"/>
        <v>11</v>
      </c>
    </row>
    <row r="7175" spans="1:9" x14ac:dyDescent="0.35">
      <c r="A7175" s="321">
        <f t="shared" si="629"/>
        <v>42302.458333316019</v>
      </c>
      <c r="B7175" s="303"/>
      <c r="C7175" s="303">
        <v>7140</v>
      </c>
      <c r="D7175" s="304">
        <f>INDEX(Method_calculation!$J$161:$L$184,Output_interface!I7175,Output_interface!H7175)</f>
        <v>0</v>
      </c>
      <c r="E7175" s="304">
        <f>INDEX(Method_calculation!$J$194:$L$217,Output_interface!I7175,Output_interface!H7175)</f>
        <v>0</v>
      </c>
      <c r="G7175" s="1">
        <f>VLOOKUP(A7175+1/48,Interface!$B$118:$D$483,3)</f>
        <v>7</v>
      </c>
      <c r="H7175" s="1">
        <f t="shared" si="632"/>
        <v>3</v>
      </c>
      <c r="I7175" s="1">
        <f t="shared" si="631"/>
        <v>12</v>
      </c>
    </row>
    <row r="7176" spans="1:9" x14ac:dyDescent="0.35">
      <c r="A7176" s="321">
        <f t="shared" si="629"/>
        <v>42302.499999982683</v>
      </c>
      <c r="B7176" s="303"/>
      <c r="C7176" s="303">
        <v>7141</v>
      </c>
      <c r="D7176" s="304">
        <f>INDEX(Method_calculation!$J$161:$L$184,Output_interface!I7176,Output_interface!H7176)</f>
        <v>0</v>
      </c>
      <c r="E7176" s="304">
        <f>INDEX(Method_calculation!$J$194:$L$217,Output_interface!I7176,Output_interface!H7176)</f>
        <v>0</v>
      </c>
      <c r="G7176" s="1">
        <f>VLOOKUP(A7176+1/48,Interface!$B$118:$D$483,3)</f>
        <v>7</v>
      </c>
      <c r="H7176" s="1">
        <f t="shared" si="632"/>
        <v>3</v>
      </c>
      <c r="I7176" s="1">
        <f t="shared" si="631"/>
        <v>13</v>
      </c>
    </row>
    <row r="7177" spans="1:9" x14ac:dyDescent="0.35">
      <c r="A7177" s="321">
        <f t="shared" si="629"/>
        <v>42302.541666649347</v>
      </c>
      <c r="B7177" s="303"/>
      <c r="C7177" s="303">
        <v>7142</v>
      </c>
      <c r="D7177" s="304">
        <f>INDEX(Method_calculation!$J$161:$L$184,Output_interface!I7177,Output_interface!H7177)</f>
        <v>0</v>
      </c>
      <c r="E7177" s="304">
        <f>INDEX(Method_calculation!$J$194:$L$217,Output_interface!I7177,Output_interface!H7177)</f>
        <v>0</v>
      </c>
      <c r="G7177" s="1">
        <f>VLOOKUP(A7177+1/48,Interface!$B$118:$D$483,3)</f>
        <v>7</v>
      </c>
      <c r="H7177" s="1">
        <f t="shared" si="632"/>
        <v>3</v>
      </c>
      <c r="I7177" s="1">
        <f t="shared" si="631"/>
        <v>14</v>
      </c>
    </row>
    <row r="7178" spans="1:9" x14ac:dyDescent="0.35">
      <c r="A7178" s="321">
        <f t="shared" si="629"/>
        <v>42302.583333316012</v>
      </c>
      <c r="B7178" s="303"/>
      <c r="C7178" s="303">
        <v>7143</v>
      </c>
      <c r="D7178" s="304">
        <f>INDEX(Method_calculation!$J$161:$L$184,Output_interface!I7178,Output_interface!H7178)</f>
        <v>0</v>
      </c>
      <c r="E7178" s="304">
        <f>INDEX(Method_calculation!$J$194:$L$217,Output_interface!I7178,Output_interface!H7178)</f>
        <v>0</v>
      </c>
      <c r="G7178" s="1">
        <f>VLOOKUP(A7178+1/48,Interface!$B$118:$D$483,3)</f>
        <v>7</v>
      </c>
      <c r="H7178" s="1">
        <f t="shared" si="632"/>
        <v>3</v>
      </c>
      <c r="I7178" s="1">
        <f t="shared" si="631"/>
        <v>15</v>
      </c>
    </row>
    <row r="7179" spans="1:9" x14ac:dyDescent="0.35">
      <c r="A7179" s="321">
        <f t="shared" si="629"/>
        <v>42302.624999982676</v>
      </c>
      <c r="B7179" s="303"/>
      <c r="C7179" s="303">
        <v>7144</v>
      </c>
      <c r="D7179" s="304">
        <f>INDEX(Method_calculation!$J$161:$L$184,Output_interface!I7179,Output_interface!H7179)</f>
        <v>0</v>
      </c>
      <c r="E7179" s="304">
        <f>INDEX(Method_calculation!$J$194:$L$217,Output_interface!I7179,Output_interface!H7179)</f>
        <v>0</v>
      </c>
      <c r="G7179" s="1">
        <f>VLOOKUP(A7179+1/48,Interface!$B$118:$D$483,3)</f>
        <v>7</v>
      </c>
      <c r="H7179" s="1">
        <f t="shared" si="632"/>
        <v>3</v>
      </c>
      <c r="I7179" s="1">
        <f t="shared" si="631"/>
        <v>16</v>
      </c>
    </row>
    <row r="7180" spans="1:9" x14ac:dyDescent="0.35">
      <c r="A7180" s="321">
        <f t="shared" si="629"/>
        <v>42302.66666664934</v>
      </c>
      <c r="B7180" s="303"/>
      <c r="C7180" s="303">
        <v>7145</v>
      </c>
      <c r="D7180" s="304">
        <f>INDEX(Method_calculation!$J$161:$L$184,Output_interface!I7180,Output_interface!H7180)</f>
        <v>0</v>
      </c>
      <c r="E7180" s="304">
        <f>INDEX(Method_calculation!$J$194:$L$217,Output_interface!I7180,Output_interface!H7180)</f>
        <v>0</v>
      </c>
      <c r="G7180" s="1">
        <f>VLOOKUP(A7180+1/48,Interface!$B$118:$D$483,3)</f>
        <v>7</v>
      </c>
      <c r="H7180" s="1">
        <f t="shared" si="632"/>
        <v>3</v>
      </c>
      <c r="I7180" s="1">
        <f t="shared" si="631"/>
        <v>17</v>
      </c>
    </row>
    <row r="7181" spans="1:9" x14ac:dyDescent="0.35">
      <c r="A7181" s="321">
        <f t="shared" si="629"/>
        <v>42302.708333316004</v>
      </c>
      <c r="B7181" s="303"/>
      <c r="C7181" s="303">
        <v>7146</v>
      </c>
      <c r="D7181" s="304">
        <f>INDEX(Method_calculation!$J$161:$L$184,Output_interface!I7181,Output_interface!H7181)</f>
        <v>0</v>
      </c>
      <c r="E7181" s="304">
        <f>INDEX(Method_calculation!$J$194:$L$217,Output_interface!I7181,Output_interface!H7181)</f>
        <v>0</v>
      </c>
      <c r="G7181" s="1">
        <f>VLOOKUP(A7181+1/48,Interface!$B$118:$D$483,3)</f>
        <v>7</v>
      </c>
      <c r="H7181" s="1">
        <f t="shared" si="632"/>
        <v>3</v>
      </c>
      <c r="I7181" s="1">
        <f t="shared" si="631"/>
        <v>18</v>
      </c>
    </row>
    <row r="7182" spans="1:9" x14ac:dyDescent="0.35">
      <c r="A7182" s="321">
        <f t="shared" si="629"/>
        <v>42302.749999982669</v>
      </c>
      <c r="B7182" s="303"/>
      <c r="C7182" s="303">
        <v>7147</v>
      </c>
      <c r="D7182" s="304">
        <f>INDEX(Method_calculation!$J$161:$L$184,Output_interface!I7182,Output_interface!H7182)</f>
        <v>0</v>
      </c>
      <c r="E7182" s="304">
        <f>INDEX(Method_calculation!$J$194:$L$217,Output_interface!I7182,Output_interface!H7182)</f>
        <v>0</v>
      </c>
      <c r="G7182" s="1">
        <f>VLOOKUP(A7182+1/48,Interface!$B$118:$D$483,3)</f>
        <v>7</v>
      </c>
      <c r="H7182" s="1">
        <f t="shared" si="632"/>
        <v>3</v>
      </c>
      <c r="I7182" s="1">
        <f t="shared" si="631"/>
        <v>19</v>
      </c>
    </row>
    <row r="7183" spans="1:9" x14ac:dyDescent="0.35">
      <c r="A7183" s="321">
        <f t="shared" si="629"/>
        <v>42302.791666649333</v>
      </c>
      <c r="B7183" s="303"/>
      <c r="C7183" s="303">
        <v>7148</v>
      </c>
      <c r="D7183" s="304">
        <f>INDEX(Method_calculation!$J$161:$L$184,Output_interface!I7183,Output_interface!H7183)</f>
        <v>0</v>
      </c>
      <c r="E7183" s="304">
        <f>INDEX(Method_calculation!$J$194:$L$217,Output_interface!I7183,Output_interface!H7183)</f>
        <v>0</v>
      </c>
      <c r="G7183" s="1">
        <f>VLOOKUP(A7183+1/48,Interface!$B$118:$D$483,3)</f>
        <v>7</v>
      </c>
      <c r="H7183" s="1">
        <f t="shared" si="632"/>
        <v>3</v>
      </c>
      <c r="I7183" s="1">
        <f t="shared" si="631"/>
        <v>20</v>
      </c>
    </row>
    <row r="7184" spans="1:9" x14ac:dyDescent="0.35">
      <c r="A7184" s="321">
        <f t="shared" ref="A7184:A7247" si="634">+A7183+1/24</f>
        <v>42302.833333315997</v>
      </c>
      <c r="B7184" s="303"/>
      <c r="C7184" s="303">
        <v>7149</v>
      </c>
      <c r="D7184" s="304">
        <f>INDEX(Method_calculation!$J$161:$L$184,Output_interface!I7184,Output_interface!H7184)</f>
        <v>0</v>
      </c>
      <c r="E7184" s="304">
        <f>INDEX(Method_calculation!$J$194:$L$217,Output_interface!I7184,Output_interface!H7184)</f>
        <v>0</v>
      </c>
      <c r="G7184" s="1">
        <f>VLOOKUP(A7184+1/48,Interface!$B$118:$D$483,3)</f>
        <v>7</v>
      </c>
      <c r="H7184" s="1">
        <f t="shared" si="632"/>
        <v>3</v>
      </c>
      <c r="I7184" s="1">
        <f t="shared" si="631"/>
        <v>21</v>
      </c>
    </row>
    <row r="7185" spans="1:9" x14ac:dyDescent="0.35">
      <c r="A7185" s="321">
        <f t="shared" si="634"/>
        <v>42302.874999982661</v>
      </c>
      <c r="B7185" s="303"/>
      <c r="C7185" s="303">
        <v>7150</v>
      </c>
      <c r="D7185" s="304">
        <f>INDEX(Method_calculation!$J$161:$L$184,Output_interface!I7185,Output_interface!H7185)</f>
        <v>0</v>
      </c>
      <c r="E7185" s="304">
        <f>INDEX(Method_calculation!$J$194:$L$217,Output_interface!I7185,Output_interface!H7185)</f>
        <v>0</v>
      </c>
      <c r="G7185" s="1">
        <f>VLOOKUP(A7185+1/48,Interface!$B$118:$D$483,3)</f>
        <v>7</v>
      </c>
      <c r="H7185" s="1">
        <f t="shared" si="632"/>
        <v>3</v>
      </c>
      <c r="I7185" s="1">
        <f t="shared" si="631"/>
        <v>22</v>
      </c>
    </row>
    <row r="7186" spans="1:9" x14ac:dyDescent="0.35">
      <c r="A7186" s="321">
        <f t="shared" si="634"/>
        <v>42302.916666649326</v>
      </c>
      <c r="B7186" s="303"/>
      <c r="C7186" s="303">
        <v>7151</v>
      </c>
      <c r="D7186" s="304">
        <f>INDEX(Method_calculation!$J$161:$L$184,Output_interface!I7186,Output_interface!H7186)</f>
        <v>0</v>
      </c>
      <c r="E7186" s="304">
        <f>INDEX(Method_calculation!$J$194:$L$217,Output_interface!I7186,Output_interface!H7186)</f>
        <v>0</v>
      </c>
      <c r="G7186" s="1">
        <f>VLOOKUP(A7186+1/48,Interface!$B$118:$D$483,3)</f>
        <v>7</v>
      </c>
      <c r="H7186" s="1">
        <f t="shared" si="632"/>
        <v>3</v>
      </c>
      <c r="I7186" s="1">
        <f t="shared" si="631"/>
        <v>23</v>
      </c>
    </row>
    <row r="7187" spans="1:9" x14ac:dyDescent="0.35">
      <c r="A7187" s="322">
        <f t="shared" si="634"/>
        <v>42302.95833331599</v>
      </c>
      <c r="B7187" s="306"/>
      <c r="C7187" s="306">
        <v>7152</v>
      </c>
      <c r="D7187" s="307">
        <f>INDEX(Method_calculation!$J$161:$L$184,Output_interface!I7187,Output_interface!H7187)</f>
        <v>0</v>
      </c>
      <c r="E7187" s="307">
        <f>INDEX(Method_calculation!$J$194:$L$217,Output_interface!I7187,Output_interface!H7187)</f>
        <v>0</v>
      </c>
      <c r="G7187" s="1">
        <f>VLOOKUP(A7187+1/48,Interface!$B$118:$D$483,3)</f>
        <v>7</v>
      </c>
      <c r="H7187" s="1">
        <f t="shared" si="632"/>
        <v>3</v>
      </c>
      <c r="I7187" s="1">
        <f t="shared" si="631"/>
        <v>24</v>
      </c>
    </row>
    <row r="7188" spans="1:9" x14ac:dyDescent="0.35">
      <c r="A7188" s="299">
        <f t="shared" si="634"/>
        <v>42302.999999982654</v>
      </c>
      <c r="B7188" s="300" t="str">
        <f t="shared" ref="B7188" si="635">INDEX($H$27:$H$29,H7188)</f>
        <v>Workday</v>
      </c>
      <c r="C7188" s="300">
        <v>7153</v>
      </c>
      <c r="D7188" s="301">
        <f>INDEX(Method_calculation!$J$161:$L$184,Output_interface!I7188,Output_interface!H7188)</f>
        <v>0</v>
      </c>
      <c r="E7188" s="301">
        <f>INDEX(Method_calculation!$J$194:$L$217,Output_interface!I7188,Output_interface!H7188)</f>
        <v>0</v>
      </c>
      <c r="G7188" s="1">
        <f>VLOOKUP(A7188+1/48,Interface!$B$118:$D$483,3)</f>
        <v>1</v>
      </c>
      <c r="H7188" s="1">
        <f t="shared" si="632"/>
        <v>1</v>
      </c>
      <c r="I7188" s="1">
        <f t="shared" si="631"/>
        <v>1</v>
      </c>
    </row>
    <row r="7189" spans="1:9" x14ac:dyDescent="0.35">
      <c r="A7189" s="321">
        <f t="shared" si="634"/>
        <v>42303.041666649318</v>
      </c>
      <c r="B7189" s="303"/>
      <c r="C7189" s="303">
        <v>7154</v>
      </c>
      <c r="D7189" s="304">
        <f>INDEX(Method_calculation!$J$161:$L$184,Output_interface!I7189,Output_interface!H7189)</f>
        <v>0</v>
      </c>
      <c r="E7189" s="304">
        <f>INDEX(Method_calculation!$J$194:$L$217,Output_interface!I7189,Output_interface!H7189)</f>
        <v>0</v>
      </c>
      <c r="G7189" s="1">
        <f>VLOOKUP(A7189+1/48,Interface!$B$118:$D$483,3)</f>
        <v>1</v>
      </c>
      <c r="H7189" s="1">
        <f t="shared" si="632"/>
        <v>1</v>
      </c>
      <c r="I7189" s="1">
        <f t="shared" si="631"/>
        <v>2</v>
      </c>
    </row>
    <row r="7190" spans="1:9" x14ac:dyDescent="0.35">
      <c r="A7190" s="321">
        <f t="shared" si="634"/>
        <v>42303.083333315983</v>
      </c>
      <c r="B7190" s="303"/>
      <c r="C7190" s="303">
        <v>7155</v>
      </c>
      <c r="D7190" s="304">
        <f>INDEX(Method_calculation!$J$161:$L$184,Output_interface!I7190,Output_interface!H7190)</f>
        <v>0</v>
      </c>
      <c r="E7190" s="304">
        <f>INDEX(Method_calculation!$J$194:$L$217,Output_interface!I7190,Output_interface!H7190)</f>
        <v>0</v>
      </c>
      <c r="G7190" s="1">
        <f>VLOOKUP(A7190+1/48,Interface!$B$118:$D$483,3)</f>
        <v>1</v>
      </c>
      <c r="H7190" s="1">
        <f t="shared" si="632"/>
        <v>1</v>
      </c>
      <c r="I7190" s="1">
        <f t="shared" si="631"/>
        <v>3</v>
      </c>
    </row>
    <row r="7191" spans="1:9" x14ac:dyDescent="0.35">
      <c r="A7191" s="321">
        <f t="shared" si="634"/>
        <v>42303.124999982647</v>
      </c>
      <c r="B7191" s="303"/>
      <c r="C7191" s="303">
        <v>7156</v>
      </c>
      <c r="D7191" s="304">
        <f>INDEX(Method_calculation!$J$161:$L$184,Output_interface!I7191,Output_interface!H7191)</f>
        <v>0</v>
      </c>
      <c r="E7191" s="304">
        <f>INDEX(Method_calculation!$J$194:$L$217,Output_interface!I7191,Output_interface!H7191)</f>
        <v>0</v>
      </c>
      <c r="G7191" s="1">
        <f>VLOOKUP(A7191+1/48,Interface!$B$118:$D$483,3)</f>
        <v>1</v>
      </c>
      <c r="H7191" s="1">
        <f t="shared" si="632"/>
        <v>1</v>
      </c>
      <c r="I7191" s="1">
        <f t="shared" si="631"/>
        <v>4</v>
      </c>
    </row>
    <row r="7192" spans="1:9" x14ac:dyDescent="0.35">
      <c r="A7192" s="321">
        <f t="shared" si="634"/>
        <v>42303.166666649311</v>
      </c>
      <c r="B7192" s="303"/>
      <c r="C7192" s="303">
        <v>7157</v>
      </c>
      <c r="D7192" s="304">
        <f>INDEX(Method_calculation!$J$161:$L$184,Output_interface!I7192,Output_interface!H7192)</f>
        <v>0</v>
      </c>
      <c r="E7192" s="304">
        <f>INDEX(Method_calculation!$J$194:$L$217,Output_interface!I7192,Output_interface!H7192)</f>
        <v>0</v>
      </c>
      <c r="G7192" s="1">
        <f>VLOOKUP(A7192+1/48,Interface!$B$118:$D$483,3)</f>
        <v>1</v>
      </c>
      <c r="H7192" s="1">
        <f t="shared" si="632"/>
        <v>1</v>
      </c>
      <c r="I7192" s="1">
        <f t="shared" si="631"/>
        <v>5</v>
      </c>
    </row>
    <row r="7193" spans="1:9" x14ac:dyDescent="0.35">
      <c r="A7193" s="321">
        <f t="shared" si="634"/>
        <v>42303.208333315975</v>
      </c>
      <c r="B7193" s="303"/>
      <c r="C7193" s="303">
        <v>7158</v>
      </c>
      <c r="D7193" s="304">
        <f>INDEX(Method_calculation!$J$161:$L$184,Output_interface!I7193,Output_interface!H7193)</f>
        <v>0</v>
      </c>
      <c r="E7193" s="304">
        <f>INDEX(Method_calculation!$J$194:$L$217,Output_interface!I7193,Output_interface!H7193)</f>
        <v>0</v>
      </c>
      <c r="G7193" s="1">
        <f>VLOOKUP(A7193+1/48,Interface!$B$118:$D$483,3)</f>
        <v>1</v>
      </c>
      <c r="H7193" s="1">
        <f t="shared" si="632"/>
        <v>1</v>
      </c>
      <c r="I7193" s="1">
        <f t="shared" si="631"/>
        <v>6</v>
      </c>
    </row>
    <row r="7194" spans="1:9" x14ac:dyDescent="0.35">
      <c r="A7194" s="321">
        <f t="shared" si="634"/>
        <v>42303.24999998264</v>
      </c>
      <c r="B7194" s="303"/>
      <c r="C7194" s="303">
        <v>7159</v>
      </c>
      <c r="D7194" s="304">
        <f>INDEX(Method_calculation!$J$161:$L$184,Output_interface!I7194,Output_interface!H7194)</f>
        <v>0</v>
      </c>
      <c r="E7194" s="304">
        <f>INDEX(Method_calculation!$J$194:$L$217,Output_interface!I7194,Output_interface!H7194)</f>
        <v>0</v>
      </c>
      <c r="G7194" s="1">
        <f>VLOOKUP(A7194+1/48,Interface!$B$118:$D$483,3)</f>
        <v>1</v>
      </c>
      <c r="H7194" s="1">
        <f t="shared" si="632"/>
        <v>1</v>
      </c>
      <c r="I7194" s="1">
        <f t="shared" si="631"/>
        <v>7</v>
      </c>
    </row>
    <row r="7195" spans="1:9" x14ac:dyDescent="0.35">
      <c r="A7195" s="321">
        <f t="shared" si="634"/>
        <v>42303.291666649304</v>
      </c>
      <c r="B7195" s="303"/>
      <c r="C7195" s="303">
        <v>7160</v>
      </c>
      <c r="D7195" s="304">
        <f>INDEX(Method_calculation!$J$161:$L$184,Output_interface!I7195,Output_interface!H7195)</f>
        <v>0</v>
      </c>
      <c r="E7195" s="304">
        <f>INDEX(Method_calculation!$J$194:$L$217,Output_interface!I7195,Output_interface!H7195)</f>
        <v>0</v>
      </c>
      <c r="G7195" s="1">
        <f>VLOOKUP(A7195+1/48,Interface!$B$118:$D$483,3)</f>
        <v>1</v>
      </c>
      <c r="H7195" s="1">
        <f t="shared" si="632"/>
        <v>1</v>
      </c>
      <c r="I7195" s="1">
        <f t="shared" si="631"/>
        <v>8</v>
      </c>
    </row>
    <row r="7196" spans="1:9" x14ac:dyDescent="0.35">
      <c r="A7196" s="321">
        <f t="shared" si="634"/>
        <v>42303.333333315968</v>
      </c>
      <c r="B7196" s="303"/>
      <c r="C7196" s="303">
        <v>7161</v>
      </c>
      <c r="D7196" s="304">
        <f>INDEX(Method_calculation!$J$161:$L$184,Output_interface!I7196,Output_interface!H7196)</f>
        <v>0</v>
      </c>
      <c r="E7196" s="304">
        <f>INDEX(Method_calculation!$J$194:$L$217,Output_interface!I7196,Output_interface!H7196)</f>
        <v>0</v>
      </c>
      <c r="G7196" s="1">
        <f>VLOOKUP(A7196+1/48,Interface!$B$118:$D$483,3)</f>
        <v>1</v>
      </c>
      <c r="H7196" s="1">
        <f t="shared" si="632"/>
        <v>1</v>
      </c>
      <c r="I7196" s="1">
        <f t="shared" si="631"/>
        <v>9</v>
      </c>
    </row>
    <row r="7197" spans="1:9" x14ac:dyDescent="0.35">
      <c r="A7197" s="321">
        <f t="shared" si="634"/>
        <v>42303.374999982632</v>
      </c>
      <c r="B7197" s="303"/>
      <c r="C7197" s="303">
        <v>7162</v>
      </c>
      <c r="D7197" s="304">
        <f>INDEX(Method_calculation!$J$161:$L$184,Output_interface!I7197,Output_interface!H7197)</f>
        <v>0</v>
      </c>
      <c r="E7197" s="304">
        <f>INDEX(Method_calculation!$J$194:$L$217,Output_interface!I7197,Output_interface!H7197)</f>
        <v>0</v>
      </c>
      <c r="G7197" s="1">
        <f>VLOOKUP(A7197+1/48,Interface!$B$118:$D$483,3)</f>
        <v>1</v>
      </c>
      <c r="H7197" s="1">
        <f t="shared" si="632"/>
        <v>1</v>
      </c>
      <c r="I7197" s="1">
        <f t="shared" si="631"/>
        <v>10</v>
      </c>
    </row>
    <row r="7198" spans="1:9" x14ac:dyDescent="0.35">
      <c r="A7198" s="321">
        <f t="shared" si="634"/>
        <v>42303.416666649297</v>
      </c>
      <c r="B7198" s="303"/>
      <c r="C7198" s="303">
        <v>7163</v>
      </c>
      <c r="D7198" s="304">
        <f>INDEX(Method_calculation!$J$161:$L$184,Output_interface!I7198,Output_interface!H7198)</f>
        <v>0</v>
      </c>
      <c r="E7198" s="304">
        <f>INDEX(Method_calculation!$J$194:$L$217,Output_interface!I7198,Output_interface!H7198)</f>
        <v>0</v>
      </c>
      <c r="G7198" s="1">
        <f>VLOOKUP(A7198+1/48,Interface!$B$118:$D$483,3)</f>
        <v>1</v>
      </c>
      <c r="H7198" s="1">
        <f t="shared" si="632"/>
        <v>1</v>
      </c>
      <c r="I7198" s="1">
        <f t="shared" si="631"/>
        <v>11</v>
      </c>
    </row>
    <row r="7199" spans="1:9" x14ac:dyDescent="0.35">
      <c r="A7199" s="321">
        <f t="shared" si="634"/>
        <v>42303.458333315961</v>
      </c>
      <c r="B7199" s="303"/>
      <c r="C7199" s="303">
        <v>7164</v>
      </c>
      <c r="D7199" s="304">
        <f>INDEX(Method_calculation!$J$161:$L$184,Output_interface!I7199,Output_interface!H7199)</f>
        <v>0</v>
      </c>
      <c r="E7199" s="304">
        <f>INDEX(Method_calculation!$J$194:$L$217,Output_interface!I7199,Output_interface!H7199)</f>
        <v>0</v>
      </c>
      <c r="G7199" s="1">
        <f>VLOOKUP(A7199+1/48,Interface!$B$118:$D$483,3)</f>
        <v>1</v>
      </c>
      <c r="H7199" s="1">
        <f t="shared" si="632"/>
        <v>1</v>
      </c>
      <c r="I7199" s="1">
        <f t="shared" si="631"/>
        <v>12</v>
      </c>
    </row>
    <row r="7200" spans="1:9" x14ac:dyDescent="0.35">
      <c r="A7200" s="321">
        <f t="shared" si="634"/>
        <v>42303.499999982625</v>
      </c>
      <c r="B7200" s="303"/>
      <c r="C7200" s="303">
        <v>7165</v>
      </c>
      <c r="D7200" s="304">
        <f>INDEX(Method_calculation!$J$161:$L$184,Output_interface!I7200,Output_interface!H7200)</f>
        <v>0</v>
      </c>
      <c r="E7200" s="304">
        <f>INDEX(Method_calculation!$J$194:$L$217,Output_interface!I7200,Output_interface!H7200)</f>
        <v>0</v>
      </c>
      <c r="G7200" s="1">
        <f>VLOOKUP(A7200+1/48,Interface!$B$118:$D$483,3)</f>
        <v>1</v>
      </c>
      <c r="H7200" s="1">
        <f t="shared" si="632"/>
        <v>1</v>
      </c>
      <c r="I7200" s="1">
        <f t="shared" si="631"/>
        <v>13</v>
      </c>
    </row>
    <row r="7201" spans="1:9" x14ac:dyDescent="0.35">
      <c r="A7201" s="321">
        <f t="shared" si="634"/>
        <v>42303.541666649289</v>
      </c>
      <c r="B7201" s="303"/>
      <c r="C7201" s="303">
        <v>7166</v>
      </c>
      <c r="D7201" s="304">
        <f>INDEX(Method_calculation!$J$161:$L$184,Output_interface!I7201,Output_interface!H7201)</f>
        <v>0</v>
      </c>
      <c r="E7201" s="304">
        <f>INDEX(Method_calculation!$J$194:$L$217,Output_interface!I7201,Output_interface!H7201)</f>
        <v>0</v>
      </c>
      <c r="G7201" s="1">
        <f>VLOOKUP(A7201+1/48,Interface!$B$118:$D$483,3)</f>
        <v>1</v>
      </c>
      <c r="H7201" s="1">
        <f t="shared" si="632"/>
        <v>1</v>
      </c>
      <c r="I7201" s="1">
        <f t="shared" si="631"/>
        <v>14</v>
      </c>
    </row>
    <row r="7202" spans="1:9" x14ac:dyDescent="0.35">
      <c r="A7202" s="321">
        <f t="shared" si="634"/>
        <v>42303.583333315953</v>
      </c>
      <c r="B7202" s="303"/>
      <c r="C7202" s="303">
        <v>7167</v>
      </c>
      <c r="D7202" s="304">
        <f>INDEX(Method_calculation!$J$161:$L$184,Output_interface!I7202,Output_interface!H7202)</f>
        <v>0</v>
      </c>
      <c r="E7202" s="304">
        <f>INDEX(Method_calculation!$J$194:$L$217,Output_interface!I7202,Output_interface!H7202)</f>
        <v>0</v>
      </c>
      <c r="G7202" s="1">
        <f>VLOOKUP(A7202+1/48,Interface!$B$118:$D$483,3)</f>
        <v>1</v>
      </c>
      <c r="H7202" s="1">
        <f t="shared" si="632"/>
        <v>1</v>
      </c>
      <c r="I7202" s="1">
        <f t="shared" si="631"/>
        <v>15</v>
      </c>
    </row>
    <row r="7203" spans="1:9" x14ac:dyDescent="0.35">
      <c r="A7203" s="321">
        <f t="shared" si="634"/>
        <v>42303.624999982618</v>
      </c>
      <c r="B7203" s="303"/>
      <c r="C7203" s="303">
        <v>7168</v>
      </c>
      <c r="D7203" s="304">
        <f>INDEX(Method_calculation!$J$161:$L$184,Output_interface!I7203,Output_interface!H7203)</f>
        <v>0</v>
      </c>
      <c r="E7203" s="304">
        <f>INDEX(Method_calculation!$J$194:$L$217,Output_interface!I7203,Output_interface!H7203)</f>
        <v>0</v>
      </c>
      <c r="G7203" s="1">
        <f>VLOOKUP(A7203+1/48,Interface!$B$118:$D$483,3)</f>
        <v>1</v>
      </c>
      <c r="H7203" s="1">
        <f t="shared" si="632"/>
        <v>1</v>
      </c>
      <c r="I7203" s="1">
        <f t="shared" si="631"/>
        <v>16</v>
      </c>
    </row>
    <row r="7204" spans="1:9" x14ac:dyDescent="0.35">
      <c r="A7204" s="321">
        <f t="shared" si="634"/>
        <v>42303.666666649282</v>
      </c>
      <c r="B7204" s="303"/>
      <c r="C7204" s="303">
        <v>7169</v>
      </c>
      <c r="D7204" s="304">
        <f>INDEX(Method_calculation!$J$161:$L$184,Output_interface!I7204,Output_interface!H7204)</f>
        <v>0</v>
      </c>
      <c r="E7204" s="304">
        <f>INDEX(Method_calculation!$J$194:$L$217,Output_interface!I7204,Output_interface!H7204)</f>
        <v>0</v>
      </c>
      <c r="G7204" s="1">
        <f>VLOOKUP(A7204+1/48,Interface!$B$118:$D$483,3)</f>
        <v>1</v>
      </c>
      <c r="H7204" s="1">
        <f t="shared" si="632"/>
        <v>1</v>
      </c>
      <c r="I7204" s="1">
        <f t="shared" ref="I7204:I7267" si="636">MOD(C7204-1,24)+1</f>
        <v>17</v>
      </c>
    </row>
    <row r="7205" spans="1:9" x14ac:dyDescent="0.35">
      <c r="A7205" s="321">
        <f t="shared" si="634"/>
        <v>42303.708333315946</v>
      </c>
      <c r="B7205" s="303"/>
      <c r="C7205" s="303">
        <v>7170</v>
      </c>
      <c r="D7205" s="304">
        <f>INDEX(Method_calculation!$J$161:$L$184,Output_interface!I7205,Output_interface!H7205)</f>
        <v>0</v>
      </c>
      <c r="E7205" s="304">
        <f>INDEX(Method_calculation!$J$194:$L$217,Output_interface!I7205,Output_interface!H7205)</f>
        <v>0</v>
      </c>
      <c r="G7205" s="1">
        <f>VLOOKUP(A7205+1/48,Interface!$B$118:$D$483,3)</f>
        <v>1</v>
      </c>
      <c r="H7205" s="1">
        <f t="shared" ref="H7205:H7268" si="637">IF(G7205=7,3,IF(G7205=6,2,1))</f>
        <v>1</v>
      </c>
      <c r="I7205" s="1">
        <f t="shared" si="636"/>
        <v>18</v>
      </c>
    </row>
    <row r="7206" spans="1:9" x14ac:dyDescent="0.35">
      <c r="A7206" s="321">
        <f t="shared" si="634"/>
        <v>42303.74999998261</v>
      </c>
      <c r="B7206" s="303"/>
      <c r="C7206" s="303">
        <v>7171</v>
      </c>
      <c r="D7206" s="304">
        <f>INDEX(Method_calculation!$J$161:$L$184,Output_interface!I7206,Output_interface!H7206)</f>
        <v>0</v>
      </c>
      <c r="E7206" s="304">
        <f>INDEX(Method_calculation!$J$194:$L$217,Output_interface!I7206,Output_interface!H7206)</f>
        <v>0</v>
      </c>
      <c r="G7206" s="1">
        <f>VLOOKUP(A7206+1/48,Interface!$B$118:$D$483,3)</f>
        <v>1</v>
      </c>
      <c r="H7206" s="1">
        <f t="shared" si="637"/>
        <v>1</v>
      </c>
      <c r="I7206" s="1">
        <f t="shared" si="636"/>
        <v>19</v>
      </c>
    </row>
    <row r="7207" spans="1:9" x14ac:dyDescent="0.35">
      <c r="A7207" s="321">
        <f t="shared" si="634"/>
        <v>42303.791666649275</v>
      </c>
      <c r="B7207" s="303"/>
      <c r="C7207" s="303">
        <v>7172</v>
      </c>
      <c r="D7207" s="304">
        <f>INDEX(Method_calculation!$J$161:$L$184,Output_interface!I7207,Output_interface!H7207)</f>
        <v>0</v>
      </c>
      <c r="E7207" s="304">
        <f>INDEX(Method_calculation!$J$194:$L$217,Output_interface!I7207,Output_interface!H7207)</f>
        <v>0</v>
      </c>
      <c r="G7207" s="1">
        <f>VLOOKUP(A7207+1/48,Interface!$B$118:$D$483,3)</f>
        <v>1</v>
      </c>
      <c r="H7207" s="1">
        <f t="shared" si="637"/>
        <v>1</v>
      </c>
      <c r="I7207" s="1">
        <f t="shared" si="636"/>
        <v>20</v>
      </c>
    </row>
    <row r="7208" spans="1:9" x14ac:dyDescent="0.35">
      <c r="A7208" s="321">
        <f t="shared" si="634"/>
        <v>42303.833333315939</v>
      </c>
      <c r="B7208" s="303"/>
      <c r="C7208" s="303">
        <v>7173</v>
      </c>
      <c r="D7208" s="304">
        <f>INDEX(Method_calculation!$J$161:$L$184,Output_interface!I7208,Output_interface!H7208)</f>
        <v>0</v>
      </c>
      <c r="E7208" s="304">
        <f>INDEX(Method_calculation!$J$194:$L$217,Output_interface!I7208,Output_interface!H7208)</f>
        <v>0</v>
      </c>
      <c r="G7208" s="1">
        <f>VLOOKUP(A7208+1/48,Interface!$B$118:$D$483,3)</f>
        <v>1</v>
      </c>
      <c r="H7208" s="1">
        <f t="shared" si="637"/>
        <v>1</v>
      </c>
      <c r="I7208" s="1">
        <f t="shared" si="636"/>
        <v>21</v>
      </c>
    </row>
    <row r="7209" spans="1:9" x14ac:dyDescent="0.35">
      <c r="A7209" s="321">
        <f t="shared" si="634"/>
        <v>42303.874999982603</v>
      </c>
      <c r="B7209" s="303"/>
      <c r="C7209" s="303">
        <v>7174</v>
      </c>
      <c r="D7209" s="304">
        <f>INDEX(Method_calculation!$J$161:$L$184,Output_interface!I7209,Output_interface!H7209)</f>
        <v>0</v>
      </c>
      <c r="E7209" s="304">
        <f>INDEX(Method_calculation!$J$194:$L$217,Output_interface!I7209,Output_interface!H7209)</f>
        <v>0</v>
      </c>
      <c r="G7209" s="1">
        <f>VLOOKUP(A7209+1/48,Interface!$B$118:$D$483,3)</f>
        <v>1</v>
      </c>
      <c r="H7209" s="1">
        <f t="shared" si="637"/>
        <v>1</v>
      </c>
      <c r="I7209" s="1">
        <f t="shared" si="636"/>
        <v>22</v>
      </c>
    </row>
    <row r="7210" spans="1:9" x14ac:dyDescent="0.35">
      <c r="A7210" s="321">
        <f t="shared" si="634"/>
        <v>42303.916666649267</v>
      </c>
      <c r="B7210" s="303"/>
      <c r="C7210" s="303">
        <v>7175</v>
      </c>
      <c r="D7210" s="304">
        <f>INDEX(Method_calculation!$J$161:$L$184,Output_interface!I7210,Output_interface!H7210)</f>
        <v>0</v>
      </c>
      <c r="E7210" s="304">
        <f>INDEX(Method_calculation!$J$194:$L$217,Output_interface!I7210,Output_interface!H7210)</f>
        <v>0</v>
      </c>
      <c r="G7210" s="1">
        <f>VLOOKUP(A7210+1/48,Interface!$B$118:$D$483,3)</f>
        <v>1</v>
      </c>
      <c r="H7210" s="1">
        <f t="shared" si="637"/>
        <v>1</v>
      </c>
      <c r="I7210" s="1">
        <f t="shared" si="636"/>
        <v>23</v>
      </c>
    </row>
    <row r="7211" spans="1:9" x14ac:dyDescent="0.35">
      <c r="A7211" s="322">
        <f t="shared" si="634"/>
        <v>42303.958333315932</v>
      </c>
      <c r="B7211" s="306"/>
      <c r="C7211" s="306">
        <v>7176</v>
      </c>
      <c r="D7211" s="307">
        <f>INDEX(Method_calculation!$J$161:$L$184,Output_interface!I7211,Output_interface!H7211)</f>
        <v>0</v>
      </c>
      <c r="E7211" s="307">
        <f>INDEX(Method_calculation!$J$194:$L$217,Output_interface!I7211,Output_interface!H7211)</f>
        <v>0</v>
      </c>
      <c r="G7211" s="1">
        <f>VLOOKUP(A7211+1/48,Interface!$B$118:$D$483,3)</f>
        <v>1</v>
      </c>
      <c r="H7211" s="1">
        <f t="shared" si="637"/>
        <v>1</v>
      </c>
      <c r="I7211" s="1">
        <f t="shared" si="636"/>
        <v>24</v>
      </c>
    </row>
    <row r="7212" spans="1:9" x14ac:dyDescent="0.35">
      <c r="A7212" s="299">
        <f t="shared" si="634"/>
        <v>42303.999999982596</v>
      </c>
      <c r="B7212" s="300" t="str">
        <f t="shared" ref="B7212" si="638">INDEX($H$27:$H$29,H7212)</f>
        <v>Workday</v>
      </c>
      <c r="C7212" s="300">
        <v>7177</v>
      </c>
      <c r="D7212" s="301">
        <f>INDEX(Method_calculation!$J$161:$L$184,Output_interface!I7212,Output_interface!H7212)</f>
        <v>0</v>
      </c>
      <c r="E7212" s="301">
        <f>INDEX(Method_calculation!$J$194:$L$217,Output_interface!I7212,Output_interface!H7212)</f>
        <v>0</v>
      </c>
      <c r="G7212" s="1">
        <f>VLOOKUP(A7212+1/48,Interface!$B$118:$D$483,3)</f>
        <v>2</v>
      </c>
      <c r="H7212" s="1">
        <f t="shared" si="637"/>
        <v>1</v>
      </c>
      <c r="I7212" s="1">
        <f t="shared" si="636"/>
        <v>1</v>
      </c>
    </row>
    <row r="7213" spans="1:9" x14ac:dyDescent="0.35">
      <c r="A7213" s="321">
        <f t="shared" si="634"/>
        <v>42304.04166664926</v>
      </c>
      <c r="B7213" s="303"/>
      <c r="C7213" s="303">
        <v>7178</v>
      </c>
      <c r="D7213" s="304">
        <f>INDEX(Method_calculation!$J$161:$L$184,Output_interface!I7213,Output_interface!H7213)</f>
        <v>0</v>
      </c>
      <c r="E7213" s="304">
        <f>INDEX(Method_calculation!$J$194:$L$217,Output_interface!I7213,Output_interface!H7213)</f>
        <v>0</v>
      </c>
      <c r="G7213" s="1">
        <f>VLOOKUP(A7213+1/48,Interface!$B$118:$D$483,3)</f>
        <v>2</v>
      </c>
      <c r="H7213" s="1">
        <f t="shared" si="637"/>
        <v>1</v>
      </c>
      <c r="I7213" s="1">
        <f t="shared" si="636"/>
        <v>2</v>
      </c>
    </row>
    <row r="7214" spans="1:9" x14ac:dyDescent="0.35">
      <c r="A7214" s="321">
        <f t="shared" si="634"/>
        <v>42304.083333315924</v>
      </c>
      <c r="B7214" s="303"/>
      <c r="C7214" s="303">
        <v>7179</v>
      </c>
      <c r="D7214" s="304">
        <f>INDEX(Method_calculation!$J$161:$L$184,Output_interface!I7214,Output_interface!H7214)</f>
        <v>0</v>
      </c>
      <c r="E7214" s="304">
        <f>INDEX(Method_calculation!$J$194:$L$217,Output_interface!I7214,Output_interface!H7214)</f>
        <v>0</v>
      </c>
      <c r="G7214" s="1">
        <f>VLOOKUP(A7214+1/48,Interface!$B$118:$D$483,3)</f>
        <v>2</v>
      </c>
      <c r="H7214" s="1">
        <f t="shared" si="637"/>
        <v>1</v>
      </c>
      <c r="I7214" s="1">
        <f t="shared" si="636"/>
        <v>3</v>
      </c>
    </row>
    <row r="7215" spans="1:9" x14ac:dyDescent="0.35">
      <c r="A7215" s="321">
        <f t="shared" si="634"/>
        <v>42304.124999982589</v>
      </c>
      <c r="B7215" s="303"/>
      <c r="C7215" s="303">
        <v>7180</v>
      </c>
      <c r="D7215" s="304">
        <f>INDEX(Method_calculation!$J$161:$L$184,Output_interface!I7215,Output_interface!H7215)</f>
        <v>0</v>
      </c>
      <c r="E7215" s="304">
        <f>INDEX(Method_calculation!$J$194:$L$217,Output_interface!I7215,Output_interface!H7215)</f>
        <v>0</v>
      </c>
      <c r="G7215" s="1">
        <f>VLOOKUP(A7215+1/48,Interface!$B$118:$D$483,3)</f>
        <v>2</v>
      </c>
      <c r="H7215" s="1">
        <f t="shared" si="637"/>
        <v>1</v>
      </c>
      <c r="I7215" s="1">
        <f t="shared" si="636"/>
        <v>4</v>
      </c>
    </row>
    <row r="7216" spans="1:9" x14ac:dyDescent="0.35">
      <c r="A7216" s="321">
        <f t="shared" si="634"/>
        <v>42304.166666649253</v>
      </c>
      <c r="B7216" s="303"/>
      <c r="C7216" s="303">
        <v>7181</v>
      </c>
      <c r="D7216" s="304">
        <f>INDEX(Method_calculation!$J$161:$L$184,Output_interface!I7216,Output_interface!H7216)</f>
        <v>0</v>
      </c>
      <c r="E7216" s="304">
        <f>INDEX(Method_calculation!$J$194:$L$217,Output_interface!I7216,Output_interface!H7216)</f>
        <v>0</v>
      </c>
      <c r="G7216" s="1">
        <f>VLOOKUP(A7216+1/48,Interface!$B$118:$D$483,3)</f>
        <v>2</v>
      </c>
      <c r="H7216" s="1">
        <f t="shared" si="637"/>
        <v>1</v>
      </c>
      <c r="I7216" s="1">
        <f t="shared" si="636"/>
        <v>5</v>
      </c>
    </row>
    <row r="7217" spans="1:9" x14ac:dyDescent="0.35">
      <c r="A7217" s="321">
        <f t="shared" si="634"/>
        <v>42304.208333315917</v>
      </c>
      <c r="B7217" s="303"/>
      <c r="C7217" s="303">
        <v>7182</v>
      </c>
      <c r="D7217" s="304">
        <f>INDEX(Method_calculation!$J$161:$L$184,Output_interface!I7217,Output_interface!H7217)</f>
        <v>0</v>
      </c>
      <c r="E7217" s="304">
        <f>INDEX(Method_calculation!$J$194:$L$217,Output_interface!I7217,Output_interface!H7217)</f>
        <v>0</v>
      </c>
      <c r="G7217" s="1">
        <f>VLOOKUP(A7217+1/48,Interface!$B$118:$D$483,3)</f>
        <v>2</v>
      </c>
      <c r="H7217" s="1">
        <f t="shared" si="637"/>
        <v>1</v>
      </c>
      <c r="I7217" s="1">
        <f t="shared" si="636"/>
        <v>6</v>
      </c>
    </row>
    <row r="7218" spans="1:9" x14ac:dyDescent="0.35">
      <c r="A7218" s="321">
        <f t="shared" si="634"/>
        <v>42304.249999982581</v>
      </c>
      <c r="B7218" s="303"/>
      <c r="C7218" s="303">
        <v>7183</v>
      </c>
      <c r="D7218" s="304">
        <f>INDEX(Method_calculation!$J$161:$L$184,Output_interface!I7218,Output_interface!H7218)</f>
        <v>0</v>
      </c>
      <c r="E7218" s="304">
        <f>INDEX(Method_calculation!$J$194:$L$217,Output_interface!I7218,Output_interface!H7218)</f>
        <v>0</v>
      </c>
      <c r="G7218" s="1">
        <f>VLOOKUP(A7218+1/48,Interface!$B$118:$D$483,3)</f>
        <v>2</v>
      </c>
      <c r="H7218" s="1">
        <f t="shared" si="637"/>
        <v>1</v>
      </c>
      <c r="I7218" s="1">
        <f t="shared" si="636"/>
        <v>7</v>
      </c>
    </row>
    <row r="7219" spans="1:9" x14ac:dyDescent="0.35">
      <c r="A7219" s="321">
        <f t="shared" si="634"/>
        <v>42304.291666649246</v>
      </c>
      <c r="B7219" s="303"/>
      <c r="C7219" s="303">
        <v>7184</v>
      </c>
      <c r="D7219" s="304">
        <f>INDEX(Method_calculation!$J$161:$L$184,Output_interface!I7219,Output_interface!H7219)</f>
        <v>0</v>
      </c>
      <c r="E7219" s="304">
        <f>INDEX(Method_calculation!$J$194:$L$217,Output_interface!I7219,Output_interface!H7219)</f>
        <v>0</v>
      </c>
      <c r="G7219" s="1">
        <f>VLOOKUP(A7219+1/48,Interface!$B$118:$D$483,3)</f>
        <v>2</v>
      </c>
      <c r="H7219" s="1">
        <f t="shared" si="637"/>
        <v>1</v>
      </c>
      <c r="I7219" s="1">
        <f t="shared" si="636"/>
        <v>8</v>
      </c>
    </row>
    <row r="7220" spans="1:9" x14ac:dyDescent="0.35">
      <c r="A7220" s="321">
        <f t="shared" si="634"/>
        <v>42304.33333331591</v>
      </c>
      <c r="B7220" s="303"/>
      <c r="C7220" s="303">
        <v>7185</v>
      </c>
      <c r="D7220" s="304">
        <f>INDEX(Method_calculation!$J$161:$L$184,Output_interface!I7220,Output_interface!H7220)</f>
        <v>0</v>
      </c>
      <c r="E7220" s="304">
        <f>INDEX(Method_calculation!$J$194:$L$217,Output_interface!I7220,Output_interface!H7220)</f>
        <v>0</v>
      </c>
      <c r="G7220" s="1">
        <f>VLOOKUP(A7220+1/48,Interface!$B$118:$D$483,3)</f>
        <v>2</v>
      </c>
      <c r="H7220" s="1">
        <f t="shared" si="637"/>
        <v>1</v>
      </c>
      <c r="I7220" s="1">
        <f t="shared" si="636"/>
        <v>9</v>
      </c>
    </row>
    <row r="7221" spans="1:9" x14ac:dyDescent="0.35">
      <c r="A7221" s="321">
        <f t="shared" si="634"/>
        <v>42304.374999982574</v>
      </c>
      <c r="B7221" s="303"/>
      <c r="C7221" s="303">
        <v>7186</v>
      </c>
      <c r="D7221" s="304">
        <f>INDEX(Method_calculation!$J$161:$L$184,Output_interface!I7221,Output_interface!H7221)</f>
        <v>0</v>
      </c>
      <c r="E7221" s="304">
        <f>INDEX(Method_calculation!$J$194:$L$217,Output_interface!I7221,Output_interface!H7221)</f>
        <v>0</v>
      </c>
      <c r="G7221" s="1">
        <f>VLOOKUP(A7221+1/48,Interface!$B$118:$D$483,3)</f>
        <v>2</v>
      </c>
      <c r="H7221" s="1">
        <f t="shared" si="637"/>
        <v>1</v>
      </c>
      <c r="I7221" s="1">
        <f t="shared" si="636"/>
        <v>10</v>
      </c>
    </row>
    <row r="7222" spans="1:9" x14ac:dyDescent="0.35">
      <c r="A7222" s="321">
        <f t="shared" si="634"/>
        <v>42304.416666649238</v>
      </c>
      <c r="B7222" s="303"/>
      <c r="C7222" s="303">
        <v>7187</v>
      </c>
      <c r="D7222" s="304">
        <f>INDEX(Method_calculation!$J$161:$L$184,Output_interface!I7222,Output_interface!H7222)</f>
        <v>0</v>
      </c>
      <c r="E7222" s="304">
        <f>INDEX(Method_calculation!$J$194:$L$217,Output_interface!I7222,Output_interface!H7222)</f>
        <v>0</v>
      </c>
      <c r="G7222" s="1">
        <f>VLOOKUP(A7222+1/48,Interface!$B$118:$D$483,3)</f>
        <v>2</v>
      </c>
      <c r="H7222" s="1">
        <f t="shared" si="637"/>
        <v>1</v>
      </c>
      <c r="I7222" s="1">
        <f t="shared" si="636"/>
        <v>11</v>
      </c>
    </row>
    <row r="7223" spans="1:9" x14ac:dyDescent="0.35">
      <c r="A7223" s="321">
        <f t="shared" si="634"/>
        <v>42304.458333315903</v>
      </c>
      <c r="B7223" s="303"/>
      <c r="C7223" s="303">
        <v>7188</v>
      </c>
      <c r="D7223" s="304">
        <f>INDEX(Method_calculation!$J$161:$L$184,Output_interface!I7223,Output_interface!H7223)</f>
        <v>0</v>
      </c>
      <c r="E7223" s="304">
        <f>INDEX(Method_calculation!$J$194:$L$217,Output_interface!I7223,Output_interface!H7223)</f>
        <v>0</v>
      </c>
      <c r="G7223" s="1">
        <f>VLOOKUP(A7223+1/48,Interface!$B$118:$D$483,3)</f>
        <v>2</v>
      </c>
      <c r="H7223" s="1">
        <f t="shared" si="637"/>
        <v>1</v>
      </c>
      <c r="I7223" s="1">
        <f t="shared" si="636"/>
        <v>12</v>
      </c>
    </row>
    <row r="7224" spans="1:9" x14ac:dyDescent="0.35">
      <c r="A7224" s="321">
        <f t="shared" si="634"/>
        <v>42304.499999982567</v>
      </c>
      <c r="B7224" s="303"/>
      <c r="C7224" s="303">
        <v>7189</v>
      </c>
      <c r="D7224" s="304">
        <f>INDEX(Method_calculation!$J$161:$L$184,Output_interface!I7224,Output_interface!H7224)</f>
        <v>0</v>
      </c>
      <c r="E7224" s="304">
        <f>INDEX(Method_calculation!$J$194:$L$217,Output_interface!I7224,Output_interface!H7224)</f>
        <v>0</v>
      </c>
      <c r="G7224" s="1">
        <f>VLOOKUP(A7224+1/48,Interface!$B$118:$D$483,3)</f>
        <v>2</v>
      </c>
      <c r="H7224" s="1">
        <f t="shared" si="637"/>
        <v>1</v>
      </c>
      <c r="I7224" s="1">
        <f t="shared" si="636"/>
        <v>13</v>
      </c>
    </row>
    <row r="7225" spans="1:9" x14ac:dyDescent="0.35">
      <c r="A7225" s="321">
        <f t="shared" si="634"/>
        <v>42304.541666649231</v>
      </c>
      <c r="B7225" s="303"/>
      <c r="C7225" s="303">
        <v>7190</v>
      </c>
      <c r="D7225" s="304">
        <f>INDEX(Method_calculation!$J$161:$L$184,Output_interface!I7225,Output_interface!H7225)</f>
        <v>0</v>
      </c>
      <c r="E7225" s="304">
        <f>INDEX(Method_calculation!$J$194:$L$217,Output_interface!I7225,Output_interface!H7225)</f>
        <v>0</v>
      </c>
      <c r="G7225" s="1">
        <f>VLOOKUP(A7225+1/48,Interface!$B$118:$D$483,3)</f>
        <v>2</v>
      </c>
      <c r="H7225" s="1">
        <f t="shared" si="637"/>
        <v>1</v>
      </c>
      <c r="I7225" s="1">
        <f t="shared" si="636"/>
        <v>14</v>
      </c>
    </row>
    <row r="7226" spans="1:9" x14ac:dyDescent="0.35">
      <c r="A7226" s="321">
        <f t="shared" si="634"/>
        <v>42304.583333315895</v>
      </c>
      <c r="B7226" s="303"/>
      <c r="C7226" s="303">
        <v>7191</v>
      </c>
      <c r="D7226" s="304">
        <f>INDEX(Method_calculation!$J$161:$L$184,Output_interface!I7226,Output_interface!H7226)</f>
        <v>0</v>
      </c>
      <c r="E7226" s="304">
        <f>INDEX(Method_calculation!$J$194:$L$217,Output_interface!I7226,Output_interface!H7226)</f>
        <v>0</v>
      </c>
      <c r="G7226" s="1">
        <f>VLOOKUP(A7226+1/48,Interface!$B$118:$D$483,3)</f>
        <v>2</v>
      </c>
      <c r="H7226" s="1">
        <f t="shared" si="637"/>
        <v>1</v>
      </c>
      <c r="I7226" s="1">
        <f t="shared" si="636"/>
        <v>15</v>
      </c>
    </row>
    <row r="7227" spans="1:9" x14ac:dyDescent="0.35">
      <c r="A7227" s="321">
        <f t="shared" si="634"/>
        <v>42304.62499998256</v>
      </c>
      <c r="B7227" s="303"/>
      <c r="C7227" s="303">
        <v>7192</v>
      </c>
      <c r="D7227" s="304">
        <f>INDEX(Method_calculation!$J$161:$L$184,Output_interface!I7227,Output_interface!H7227)</f>
        <v>0</v>
      </c>
      <c r="E7227" s="304">
        <f>INDEX(Method_calculation!$J$194:$L$217,Output_interface!I7227,Output_interface!H7227)</f>
        <v>0</v>
      </c>
      <c r="G7227" s="1">
        <f>VLOOKUP(A7227+1/48,Interface!$B$118:$D$483,3)</f>
        <v>2</v>
      </c>
      <c r="H7227" s="1">
        <f t="shared" si="637"/>
        <v>1</v>
      </c>
      <c r="I7227" s="1">
        <f t="shared" si="636"/>
        <v>16</v>
      </c>
    </row>
    <row r="7228" spans="1:9" x14ac:dyDescent="0.35">
      <c r="A7228" s="321">
        <f t="shared" si="634"/>
        <v>42304.666666649224</v>
      </c>
      <c r="B7228" s="303"/>
      <c r="C7228" s="303">
        <v>7193</v>
      </c>
      <c r="D7228" s="304">
        <f>INDEX(Method_calculation!$J$161:$L$184,Output_interface!I7228,Output_interface!H7228)</f>
        <v>0</v>
      </c>
      <c r="E7228" s="304">
        <f>INDEX(Method_calculation!$J$194:$L$217,Output_interface!I7228,Output_interface!H7228)</f>
        <v>0</v>
      </c>
      <c r="G7228" s="1">
        <f>VLOOKUP(A7228+1/48,Interface!$B$118:$D$483,3)</f>
        <v>2</v>
      </c>
      <c r="H7228" s="1">
        <f t="shared" si="637"/>
        <v>1</v>
      </c>
      <c r="I7228" s="1">
        <f t="shared" si="636"/>
        <v>17</v>
      </c>
    </row>
    <row r="7229" spans="1:9" x14ac:dyDescent="0.35">
      <c r="A7229" s="321">
        <f t="shared" si="634"/>
        <v>42304.708333315888</v>
      </c>
      <c r="B7229" s="303"/>
      <c r="C7229" s="303">
        <v>7194</v>
      </c>
      <c r="D7229" s="304">
        <f>INDEX(Method_calculation!$J$161:$L$184,Output_interface!I7229,Output_interface!H7229)</f>
        <v>0</v>
      </c>
      <c r="E7229" s="304">
        <f>INDEX(Method_calculation!$J$194:$L$217,Output_interface!I7229,Output_interface!H7229)</f>
        <v>0</v>
      </c>
      <c r="G7229" s="1">
        <f>VLOOKUP(A7229+1/48,Interface!$B$118:$D$483,3)</f>
        <v>2</v>
      </c>
      <c r="H7229" s="1">
        <f t="shared" si="637"/>
        <v>1</v>
      </c>
      <c r="I7229" s="1">
        <f t="shared" si="636"/>
        <v>18</v>
      </c>
    </row>
    <row r="7230" spans="1:9" x14ac:dyDescent="0.35">
      <c r="A7230" s="321">
        <f t="shared" si="634"/>
        <v>42304.749999982552</v>
      </c>
      <c r="B7230" s="303"/>
      <c r="C7230" s="303">
        <v>7195</v>
      </c>
      <c r="D7230" s="304">
        <f>INDEX(Method_calculation!$J$161:$L$184,Output_interface!I7230,Output_interface!H7230)</f>
        <v>0</v>
      </c>
      <c r="E7230" s="304">
        <f>INDEX(Method_calculation!$J$194:$L$217,Output_interface!I7230,Output_interface!H7230)</f>
        <v>0</v>
      </c>
      <c r="G7230" s="1">
        <f>VLOOKUP(A7230+1/48,Interface!$B$118:$D$483,3)</f>
        <v>2</v>
      </c>
      <c r="H7230" s="1">
        <f t="shared" si="637"/>
        <v>1</v>
      </c>
      <c r="I7230" s="1">
        <f t="shared" si="636"/>
        <v>19</v>
      </c>
    </row>
    <row r="7231" spans="1:9" x14ac:dyDescent="0.35">
      <c r="A7231" s="321">
        <f t="shared" si="634"/>
        <v>42304.791666649216</v>
      </c>
      <c r="B7231" s="303"/>
      <c r="C7231" s="303">
        <v>7196</v>
      </c>
      <c r="D7231" s="304">
        <f>INDEX(Method_calculation!$J$161:$L$184,Output_interface!I7231,Output_interface!H7231)</f>
        <v>0</v>
      </c>
      <c r="E7231" s="304">
        <f>INDEX(Method_calculation!$J$194:$L$217,Output_interface!I7231,Output_interface!H7231)</f>
        <v>0</v>
      </c>
      <c r="G7231" s="1">
        <f>VLOOKUP(A7231+1/48,Interface!$B$118:$D$483,3)</f>
        <v>2</v>
      </c>
      <c r="H7231" s="1">
        <f t="shared" si="637"/>
        <v>1</v>
      </c>
      <c r="I7231" s="1">
        <f t="shared" si="636"/>
        <v>20</v>
      </c>
    </row>
    <row r="7232" spans="1:9" x14ac:dyDescent="0.35">
      <c r="A7232" s="321">
        <f t="shared" si="634"/>
        <v>42304.833333315881</v>
      </c>
      <c r="B7232" s="303"/>
      <c r="C7232" s="303">
        <v>7197</v>
      </c>
      <c r="D7232" s="304">
        <f>INDEX(Method_calculation!$J$161:$L$184,Output_interface!I7232,Output_interface!H7232)</f>
        <v>0</v>
      </c>
      <c r="E7232" s="304">
        <f>INDEX(Method_calculation!$J$194:$L$217,Output_interface!I7232,Output_interface!H7232)</f>
        <v>0</v>
      </c>
      <c r="G7232" s="1">
        <f>VLOOKUP(A7232+1/48,Interface!$B$118:$D$483,3)</f>
        <v>2</v>
      </c>
      <c r="H7232" s="1">
        <f t="shared" si="637"/>
        <v>1</v>
      </c>
      <c r="I7232" s="1">
        <f t="shared" si="636"/>
        <v>21</v>
      </c>
    </row>
    <row r="7233" spans="1:9" x14ac:dyDescent="0.35">
      <c r="A7233" s="321">
        <f t="shared" si="634"/>
        <v>42304.874999982545</v>
      </c>
      <c r="B7233" s="303"/>
      <c r="C7233" s="303">
        <v>7198</v>
      </c>
      <c r="D7233" s="304">
        <f>INDEX(Method_calculation!$J$161:$L$184,Output_interface!I7233,Output_interface!H7233)</f>
        <v>0</v>
      </c>
      <c r="E7233" s="304">
        <f>INDEX(Method_calculation!$J$194:$L$217,Output_interface!I7233,Output_interface!H7233)</f>
        <v>0</v>
      </c>
      <c r="G7233" s="1">
        <f>VLOOKUP(A7233+1/48,Interface!$B$118:$D$483,3)</f>
        <v>2</v>
      </c>
      <c r="H7233" s="1">
        <f t="shared" si="637"/>
        <v>1</v>
      </c>
      <c r="I7233" s="1">
        <f t="shared" si="636"/>
        <v>22</v>
      </c>
    </row>
    <row r="7234" spans="1:9" x14ac:dyDescent="0.35">
      <c r="A7234" s="321">
        <f t="shared" si="634"/>
        <v>42304.916666649209</v>
      </c>
      <c r="B7234" s="303"/>
      <c r="C7234" s="303">
        <v>7199</v>
      </c>
      <c r="D7234" s="304">
        <f>INDEX(Method_calculation!$J$161:$L$184,Output_interface!I7234,Output_interface!H7234)</f>
        <v>0</v>
      </c>
      <c r="E7234" s="304">
        <f>INDEX(Method_calculation!$J$194:$L$217,Output_interface!I7234,Output_interface!H7234)</f>
        <v>0</v>
      </c>
      <c r="G7234" s="1">
        <f>VLOOKUP(A7234+1/48,Interface!$B$118:$D$483,3)</f>
        <v>2</v>
      </c>
      <c r="H7234" s="1">
        <f t="shared" si="637"/>
        <v>1</v>
      </c>
      <c r="I7234" s="1">
        <f t="shared" si="636"/>
        <v>23</v>
      </c>
    </row>
    <row r="7235" spans="1:9" x14ac:dyDescent="0.35">
      <c r="A7235" s="322">
        <f t="shared" si="634"/>
        <v>42304.958333315873</v>
      </c>
      <c r="B7235" s="306"/>
      <c r="C7235" s="306">
        <v>7200</v>
      </c>
      <c r="D7235" s="307">
        <f>INDEX(Method_calculation!$J$161:$L$184,Output_interface!I7235,Output_interface!H7235)</f>
        <v>0</v>
      </c>
      <c r="E7235" s="307">
        <f>INDEX(Method_calculation!$J$194:$L$217,Output_interface!I7235,Output_interface!H7235)</f>
        <v>0</v>
      </c>
      <c r="G7235" s="1">
        <f>VLOOKUP(A7235+1/48,Interface!$B$118:$D$483,3)</f>
        <v>2</v>
      </c>
      <c r="H7235" s="1">
        <f t="shared" si="637"/>
        <v>1</v>
      </c>
      <c r="I7235" s="1">
        <f t="shared" si="636"/>
        <v>24</v>
      </c>
    </row>
    <row r="7236" spans="1:9" x14ac:dyDescent="0.35">
      <c r="A7236" s="299">
        <f t="shared" si="634"/>
        <v>42304.999999982538</v>
      </c>
      <c r="B7236" s="300" t="str">
        <f t="shared" ref="B7236" si="639">INDEX($H$27:$H$29,H7236)</f>
        <v>Workday</v>
      </c>
      <c r="C7236" s="300">
        <v>7201</v>
      </c>
      <c r="D7236" s="301">
        <f>INDEX(Method_calculation!$J$161:$L$184,Output_interface!I7236,Output_interface!H7236)</f>
        <v>0</v>
      </c>
      <c r="E7236" s="301">
        <f>INDEX(Method_calculation!$J$194:$L$217,Output_interface!I7236,Output_interface!H7236)</f>
        <v>0</v>
      </c>
      <c r="G7236" s="1">
        <f>VLOOKUP(A7236+1/48,Interface!$B$118:$D$483,3)</f>
        <v>3</v>
      </c>
      <c r="H7236" s="1">
        <f t="shared" si="637"/>
        <v>1</v>
      </c>
      <c r="I7236" s="1">
        <f t="shared" si="636"/>
        <v>1</v>
      </c>
    </row>
    <row r="7237" spans="1:9" x14ac:dyDescent="0.35">
      <c r="A7237" s="321">
        <f t="shared" si="634"/>
        <v>42305.041666649202</v>
      </c>
      <c r="B7237" s="303"/>
      <c r="C7237" s="303">
        <v>7202</v>
      </c>
      <c r="D7237" s="304">
        <f>INDEX(Method_calculation!$J$161:$L$184,Output_interface!I7237,Output_interface!H7237)</f>
        <v>0</v>
      </c>
      <c r="E7237" s="304">
        <f>INDEX(Method_calculation!$J$194:$L$217,Output_interface!I7237,Output_interface!H7237)</f>
        <v>0</v>
      </c>
      <c r="G7237" s="1">
        <f>VLOOKUP(A7237+1/48,Interface!$B$118:$D$483,3)</f>
        <v>3</v>
      </c>
      <c r="H7237" s="1">
        <f t="shared" si="637"/>
        <v>1</v>
      </c>
      <c r="I7237" s="1">
        <f t="shared" si="636"/>
        <v>2</v>
      </c>
    </row>
    <row r="7238" spans="1:9" x14ac:dyDescent="0.35">
      <c r="A7238" s="321">
        <f t="shared" si="634"/>
        <v>42305.083333315866</v>
      </c>
      <c r="B7238" s="303"/>
      <c r="C7238" s="303">
        <v>7203</v>
      </c>
      <c r="D7238" s="304">
        <f>INDEX(Method_calculation!$J$161:$L$184,Output_interface!I7238,Output_interface!H7238)</f>
        <v>0</v>
      </c>
      <c r="E7238" s="304">
        <f>INDEX(Method_calculation!$J$194:$L$217,Output_interface!I7238,Output_interface!H7238)</f>
        <v>0</v>
      </c>
      <c r="G7238" s="1">
        <f>VLOOKUP(A7238+1/48,Interface!$B$118:$D$483,3)</f>
        <v>3</v>
      </c>
      <c r="H7238" s="1">
        <f t="shared" si="637"/>
        <v>1</v>
      </c>
      <c r="I7238" s="1">
        <f t="shared" si="636"/>
        <v>3</v>
      </c>
    </row>
    <row r="7239" spans="1:9" x14ac:dyDescent="0.35">
      <c r="A7239" s="321">
        <f t="shared" si="634"/>
        <v>42305.12499998253</v>
      </c>
      <c r="B7239" s="303"/>
      <c r="C7239" s="303">
        <v>7204</v>
      </c>
      <c r="D7239" s="304">
        <f>INDEX(Method_calculation!$J$161:$L$184,Output_interface!I7239,Output_interface!H7239)</f>
        <v>0</v>
      </c>
      <c r="E7239" s="304">
        <f>INDEX(Method_calculation!$J$194:$L$217,Output_interface!I7239,Output_interface!H7239)</f>
        <v>0</v>
      </c>
      <c r="G7239" s="1">
        <f>VLOOKUP(A7239+1/48,Interface!$B$118:$D$483,3)</f>
        <v>3</v>
      </c>
      <c r="H7239" s="1">
        <f t="shared" si="637"/>
        <v>1</v>
      </c>
      <c r="I7239" s="1">
        <f t="shared" si="636"/>
        <v>4</v>
      </c>
    </row>
    <row r="7240" spans="1:9" x14ac:dyDescent="0.35">
      <c r="A7240" s="321">
        <f t="shared" si="634"/>
        <v>42305.166666649195</v>
      </c>
      <c r="B7240" s="303"/>
      <c r="C7240" s="303">
        <v>7205</v>
      </c>
      <c r="D7240" s="304">
        <f>INDEX(Method_calculation!$J$161:$L$184,Output_interface!I7240,Output_interface!H7240)</f>
        <v>0</v>
      </c>
      <c r="E7240" s="304">
        <f>INDEX(Method_calculation!$J$194:$L$217,Output_interface!I7240,Output_interface!H7240)</f>
        <v>0</v>
      </c>
      <c r="G7240" s="1">
        <f>VLOOKUP(A7240+1/48,Interface!$B$118:$D$483,3)</f>
        <v>3</v>
      </c>
      <c r="H7240" s="1">
        <f t="shared" si="637"/>
        <v>1</v>
      </c>
      <c r="I7240" s="1">
        <f t="shared" si="636"/>
        <v>5</v>
      </c>
    </row>
    <row r="7241" spans="1:9" x14ac:dyDescent="0.35">
      <c r="A7241" s="321">
        <f t="shared" si="634"/>
        <v>42305.208333315859</v>
      </c>
      <c r="B7241" s="303"/>
      <c r="C7241" s="303">
        <v>7206</v>
      </c>
      <c r="D7241" s="304">
        <f>INDEX(Method_calculation!$J$161:$L$184,Output_interface!I7241,Output_interface!H7241)</f>
        <v>0</v>
      </c>
      <c r="E7241" s="304">
        <f>INDEX(Method_calculation!$J$194:$L$217,Output_interface!I7241,Output_interface!H7241)</f>
        <v>0</v>
      </c>
      <c r="G7241" s="1">
        <f>VLOOKUP(A7241+1/48,Interface!$B$118:$D$483,3)</f>
        <v>3</v>
      </c>
      <c r="H7241" s="1">
        <f t="shared" si="637"/>
        <v>1</v>
      </c>
      <c r="I7241" s="1">
        <f t="shared" si="636"/>
        <v>6</v>
      </c>
    </row>
    <row r="7242" spans="1:9" x14ac:dyDescent="0.35">
      <c r="A7242" s="321">
        <f t="shared" si="634"/>
        <v>42305.249999982523</v>
      </c>
      <c r="B7242" s="303"/>
      <c r="C7242" s="303">
        <v>7207</v>
      </c>
      <c r="D7242" s="304">
        <f>INDEX(Method_calculation!$J$161:$L$184,Output_interface!I7242,Output_interface!H7242)</f>
        <v>0</v>
      </c>
      <c r="E7242" s="304">
        <f>INDEX(Method_calculation!$J$194:$L$217,Output_interface!I7242,Output_interface!H7242)</f>
        <v>0</v>
      </c>
      <c r="G7242" s="1">
        <f>VLOOKUP(A7242+1/48,Interface!$B$118:$D$483,3)</f>
        <v>3</v>
      </c>
      <c r="H7242" s="1">
        <f t="shared" si="637"/>
        <v>1</v>
      </c>
      <c r="I7242" s="1">
        <f t="shared" si="636"/>
        <v>7</v>
      </c>
    </row>
    <row r="7243" spans="1:9" x14ac:dyDescent="0.35">
      <c r="A7243" s="321">
        <f t="shared" si="634"/>
        <v>42305.291666649187</v>
      </c>
      <c r="B7243" s="303"/>
      <c r="C7243" s="303">
        <v>7208</v>
      </c>
      <c r="D7243" s="304">
        <f>INDEX(Method_calculation!$J$161:$L$184,Output_interface!I7243,Output_interface!H7243)</f>
        <v>0</v>
      </c>
      <c r="E7243" s="304">
        <f>INDEX(Method_calculation!$J$194:$L$217,Output_interface!I7243,Output_interface!H7243)</f>
        <v>0</v>
      </c>
      <c r="G7243" s="1">
        <f>VLOOKUP(A7243+1/48,Interface!$B$118:$D$483,3)</f>
        <v>3</v>
      </c>
      <c r="H7243" s="1">
        <f t="shared" si="637"/>
        <v>1</v>
      </c>
      <c r="I7243" s="1">
        <f t="shared" si="636"/>
        <v>8</v>
      </c>
    </row>
    <row r="7244" spans="1:9" x14ac:dyDescent="0.35">
      <c r="A7244" s="321">
        <f t="shared" si="634"/>
        <v>42305.333333315852</v>
      </c>
      <c r="B7244" s="303"/>
      <c r="C7244" s="303">
        <v>7209</v>
      </c>
      <c r="D7244" s="304">
        <f>INDEX(Method_calculation!$J$161:$L$184,Output_interface!I7244,Output_interface!H7244)</f>
        <v>0</v>
      </c>
      <c r="E7244" s="304">
        <f>INDEX(Method_calculation!$J$194:$L$217,Output_interface!I7244,Output_interface!H7244)</f>
        <v>0</v>
      </c>
      <c r="G7244" s="1">
        <f>VLOOKUP(A7244+1/48,Interface!$B$118:$D$483,3)</f>
        <v>3</v>
      </c>
      <c r="H7244" s="1">
        <f t="shared" si="637"/>
        <v>1</v>
      </c>
      <c r="I7244" s="1">
        <f t="shared" si="636"/>
        <v>9</v>
      </c>
    </row>
    <row r="7245" spans="1:9" x14ac:dyDescent="0.35">
      <c r="A7245" s="321">
        <f t="shared" si="634"/>
        <v>42305.374999982516</v>
      </c>
      <c r="B7245" s="303"/>
      <c r="C7245" s="303">
        <v>7210</v>
      </c>
      <c r="D7245" s="304">
        <f>INDEX(Method_calculation!$J$161:$L$184,Output_interface!I7245,Output_interface!H7245)</f>
        <v>0</v>
      </c>
      <c r="E7245" s="304">
        <f>INDEX(Method_calculation!$J$194:$L$217,Output_interface!I7245,Output_interface!H7245)</f>
        <v>0</v>
      </c>
      <c r="G7245" s="1">
        <f>VLOOKUP(A7245+1/48,Interface!$B$118:$D$483,3)</f>
        <v>3</v>
      </c>
      <c r="H7245" s="1">
        <f t="shared" si="637"/>
        <v>1</v>
      </c>
      <c r="I7245" s="1">
        <f t="shared" si="636"/>
        <v>10</v>
      </c>
    </row>
    <row r="7246" spans="1:9" x14ac:dyDescent="0.35">
      <c r="A7246" s="321">
        <f t="shared" si="634"/>
        <v>42305.41666664918</v>
      </c>
      <c r="B7246" s="303"/>
      <c r="C7246" s="303">
        <v>7211</v>
      </c>
      <c r="D7246" s="304">
        <f>INDEX(Method_calculation!$J$161:$L$184,Output_interface!I7246,Output_interface!H7246)</f>
        <v>0</v>
      </c>
      <c r="E7246" s="304">
        <f>INDEX(Method_calculation!$J$194:$L$217,Output_interface!I7246,Output_interface!H7246)</f>
        <v>0</v>
      </c>
      <c r="G7246" s="1">
        <f>VLOOKUP(A7246+1/48,Interface!$B$118:$D$483,3)</f>
        <v>3</v>
      </c>
      <c r="H7246" s="1">
        <f t="shared" si="637"/>
        <v>1</v>
      </c>
      <c r="I7246" s="1">
        <f t="shared" si="636"/>
        <v>11</v>
      </c>
    </row>
    <row r="7247" spans="1:9" x14ac:dyDescent="0.35">
      <c r="A7247" s="321">
        <f t="shared" si="634"/>
        <v>42305.458333315844</v>
      </c>
      <c r="B7247" s="303"/>
      <c r="C7247" s="303">
        <v>7212</v>
      </c>
      <c r="D7247" s="304">
        <f>INDEX(Method_calculation!$J$161:$L$184,Output_interface!I7247,Output_interface!H7247)</f>
        <v>0</v>
      </c>
      <c r="E7247" s="304">
        <f>INDEX(Method_calculation!$J$194:$L$217,Output_interface!I7247,Output_interface!H7247)</f>
        <v>0</v>
      </c>
      <c r="G7247" s="1">
        <f>VLOOKUP(A7247+1/48,Interface!$B$118:$D$483,3)</f>
        <v>3</v>
      </c>
      <c r="H7247" s="1">
        <f t="shared" si="637"/>
        <v>1</v>
      </c>
      <c r="I7247" s="1">
        <f t="shared" si="636"/>
        <v>12</v>
      </c>
    </row>
    <row r="7248" spans="1:9" x14ac:dyDescent="0.35">
      <c r="A7248" s="321">
        <f t="shared" ref="A7248:A7311" si="640">+A7247+1/24</f>
        <v>42305.499999982509</v>
      </c>
      <c r="B7248" s="303"/>
      <c r="C7248" s="303">
        <v>7213</v>
      </c>
      <c r="D7248" s="304">
        <f>INDEX(Method_calculation!$J$161:$L$184,Output_interface!I7248,Output_interface!H7248)</f>
        <v>0</v>
      </c>
      <c r="E7248" s="304">
        <f>INDEX(Method_calculation!$J$194:$L$217,Output_interface!I7248,Output_interface!H7248)</f>
        <v>0</v>
      </c>
      <c r="G7248" s="1">
        <f>VLOOKUP(A7248+1/48,Interface!$B$118:$D$483,3)</f>
        <v>3</v>
      </c>
      <c r="H7248" s="1">
        <f t="shared" si="637"/>
        <v>1</v>
      </c>
      <c r="I7248" s="1">
        <f t="shared" si="636"/>
        <v>13</v>
      </c>
    </row>
    <row r="7249" spans="1:9" x14ac:dyDescent="0.35">
      <c r="A7249" s="321">
        <f t="shared" si="640"/>
        <v>42305.541666649173</v>
      </c>
      <c r="B7249" s="303"/>
      <c r="C7249" s="303">
        <v>7214</v>
      </c>
      <c r="D7249" s="304">
        <f>INDEX(Method_calculation!$J$161:$L$184,Output_interface!I7249,Output_interface!H7249)</f>
        <v>0</v>
      </c>
      <c r="E7249" s="304">
        <f>INDEX(Method_calculation!$J$194:$L$217,Output_interface!I7249,Output_interface!H7249)</f>
        <v>0</v>
      </c>
      <c r="G7249" s="1">
        <f>VLOOKUP(A7249+1/48,Interface!$B$118:$D$483,3)</f>
        <v>3</v>
      </c>
      <c r="H7249" s="1">
        <f t="shared" si="637"/>
        <v>1</v>
      </c>
      <c r="I7249" s="1">
        <f t="shared" si="636"/>
        <v>14</v>
      </c>
    </row>
    <row r="7250" spans="1:9" x14ac:dyDescent="0.35">
      <c r="A7250" s="321">
        <f t="shared" si="640"/>
        <v>42305.583333315837</v>
      </c>
      <c r="B7250" s="303"/>
      <c r="C7250" s="303">
        <v>7215</v>
      </c>
      <c r="D7250" s="304">
        <f>INDEX(Method_calculation!$J$161:$L$184,Output_interface!I7250,Output_interface!H7250)</f>
        <v>0</v>
      </c>
      <c r="E7250" s="304">
        <f>INDEX(Method_calculation!$J$194:$L$217,Output_interface!I7250,Output_interface!H7250)</f>
        <v>0</v>
      </c>
      <c r="G7250" s="1">
        <f>VLOOKUP(A7250+1/48,Interface!$B$118:$D$483,3)</f>
        <v>3</v>
      </c>
      <c r="H7250" s="1">
        <f t="shared" si="637"/>
        <v>1</v>
      </c>
      <c r="I7250" s="1">
        <f t="shared" si="636"/>
        <v>15</v>
      </c>
    </row>
    <row r="7251" spans="1:9" x14ac:dyDescent="0.35">
      <c r="A7251" s="321">
        <f t="shared" si="640"/>
        <v>42305.624999982501</v>
      </c>
      <c r="B7251" s="303"/>
      <c r="C7251" s="303">
        <v>7216</v>
      </c>
      <c r="D7251" s="304">
        <f>INDEX(Method_calculation!$J$161:$L$184,Output_interface!I7251,Output_interface!H7251)</f>
        <v>0</v>
      </c>
      <c r="E7251" s="304">
        <f>INDEX(Method_calculation!$J$194:$L$217,Output_interface!I7251,Output_interface!H7251)</f>
        <v>0</v>
      </c>
      <c r="G7251" s="1">
        <f>VLOOKUP(A7251+1/48,Interface!$B$118:$D$483,3)</f>
        <v>3</v>
      </c>
      <c r="H7251" s="1">
        <f t="shared" si="637"/>
        <v>1</v>
      </c>
      <c r="I7251" s="1">
        <f t="shared" si="636"/>
        <v>16</v>
      </c>
    </row>
    <row r="7252" spans="1:9" x14ac:dyDescent="0.35">
      <c r="A7252" s="321">
        <f t="shared" si="640"/>
        <v>42305.666666649166</v>
      </c>
      <c r="B7252" s="303"/>
      <c r="C7252" s="303">
        <v>7217</v>
      </c>
      <c r="D7252" s="304">
        <f>INDEX(Method_calculation!$J$161:$L$184,Output_interface!I7252,Output_interface!H7252)</f>
        <v>0</v>
      </c>
      <c r="E7252" s="304">
        <f>INDEX(Method_calculation!$J$194:$L$217,Output_interface!I7252,Output_interface!H7252)</f>
        <v>0</v>
      </c>
      <c r="G7252" s="1">
        <f>VLOOKUP(A7252+1/48,Interface!$B$118:$D$483,3)</f>
        <v>3</v>
      </c>
      <c r="H7252" s="1">
        <f t="shared" si="637"/>
        <v>1</v>
      </c>
      <c r="I7252" s="1">
        <f t="shared" si="636"/>
        <v>17</v>
      </c>
    </row>
    <row r="7253" spans="1:9" x14ac:dyDescent="0.35">
      <c r="A7253" s="321">
        <f t="shared" si="640"/>
        <v>42305.70833331583</v>
      </c>
      <c r="B7253" s="303"/>
      <c r="C7253" s="303">
        <v>7218</v>
      </c>
      <c r="D7253" s="304">
        <f>INDEX(Method_calculation!$J$161:$L$184,Output_interface!I7253,Output_interface!H7253)</f>
        <v>0</v>
      </c>
      <c r="E7253" s="304">
        <f>INDEX(Method_calculation!$J$194:$L$217,Output_interface!I7253,Output_interface!H7253)</f>
        <v>0</v>
      </c>
      <c r="G7253" s="1">
        <f>VLOOKUP(A7253+1/48,Interface!$B$118:$D$483,3)</f>
        <v>3</v>
      </c>
      <c r="H7253" s="1">
        <f t="shared" si="637"/>
        <v>1</v>
      </c>
      <c r="I7253" s="1">
        <f t="shared" si="636"/>
        <v>18</v>
      </c>
    </row>
    <row r="7254" spans="1:9" x14ac:dyDescent="0.35">
      <c r="A7254" s="321">
        <f t="shared" si="640"/>
        <v>42305.749999982494</v>
      </c>
      <c r="B7254" s="303"/>
      <c r="C7254" s="303">
        <v>7219</v>
      </c>
      <c r="D7254" s="304">
        <f>INDEX(Method_calculation!$J$161:$L$184,Output_interface!I7254,Output_interface!H7254)</f>
        <v>0</v>
      </c>
      <c r="E7254" s="304">
        <f>INDEX(Method_calculation!$J$194:$L$217,Output_interface!I7254,Output_interface!H7254)</f>
        <v>0</v>
      </c>
      <c r="G7254" s="1">
        <f>VLOOKUP(A7254+1/48,Interface!$B$118:$D$483,3)</f>
        <v>3</v>
      </c>
      <c r="H7254" s="1">
        <f t="shared" si="637"/>
        <v>1</v>
      </c>
      <c r="I7254" s="1">
        <f t="shared" si="636"/>
        <v>19</v>
      </c>
    </row>
    <row r="7255" spans="1:9" x14ac:dyDescent="0.35">
      <c r="A7255" s="321">
        <f t="shared" si="640"/>
        <v>42305.791666649158</v>
      </c>
      <c r="B7255" s="303"/>
      <c r="C7255" s="303">
        <v>7220</v>
      </c>
      <c r="D7255" s="304">
        <f>INDEX(Method_calculation!$J$161:$L$184,Output_interface!I7255,Output_interface!H7255)</f>
        <v>0</v>
      </c>
      <c r="E7255" s="304">
        <f>INDEX(Method_calculation!$J$194:$L$217,Output_interface!I7255,Output_interface!H7255)</f>
        <v>0</v>
      </c>
      <c r="G7255" s="1">
        <f>VLOOKUP(A7255+1/48,Interface!$B$118:$D$483,3)</f>
        <v>3</v>
      </c>
      <c r="H7255" s="1">
        <f t="shared" si="637"/>
        <v>1</v>
      </c>
      <c r="I7255" s="1">
        <f t="shared" si="636"/>
        <v>20</v>
      </c>
    </row>
    <row r="7256" spans="1:9" x14ac:dyDescent="0.35">
      <c r="A7256" s="321">
        <f t="shared" si="640"/>
        <v>42305.833333315823</v>
      </c>
      <c r="B7256" s="303"/>
      <c r="C7256" s="303">
        <v>7221</v>
      </c>
      <c r="D7256" s="304">
        <f>INDEX(Method_calculation!$J$161:$L$184,Output_interface!I7256,Output_interface!H7256)</f>
        <v>0</v>
      </c>
      <c r="E7256" s="304">
        <f>INDEX(Method_calculation!$J$194:$L$217,Output_interface!I7256,Output_interface!H7256)</f>
        <v>0</v>
      </c>
      <c r="G7256" s="1">
        <f>VLOOKUP(A7256+1/48,Interface!$B$118:$D$483,3)</f>
        <v>3</v>
      </c>
      <c r="H7256" s="1">
        <f t="shared" si="637"/>
        <v>1</v>
      </c>
      <c r="I7256" s="1">
        <f t="shared" si="636"/>
        <v>21</v>
      </c>
    </row>
    <row r="7257" spans="1:9" x14ac:dyDescent="0.35">
      <c r="A7257" s="321">
        <f t="shared" si="640"/>
        <v>42305.874999982487</v>
      </c>
      <c r="B7257" s="303"/>
      <c r="C7257" s="303">
        <v>7222</v>
      </c>
      <c r="D7257" s="304">
        <f>INDEX(Method_calculation!$J$161:$L$184,Output_interface!I7257,Output_interface!H7257)</f>
        <v>0</v>
      </c>
      <c r="E7257" s="304">
        <f>INDEX(Method_calculation!$J$194:$L$217,Output_interface!I7257,Output_interface!H7257)</f>
        <v>0</v>
      </c>
      <c r="G7257" s="1">
        <f>VLOOKUP(A7257+1/48,Interface!$B$118:$D$483,3)</f>
        <v>3</v>
      </c>
      <c r="H7257" s="1">
        <f t="shared" si="637"/>
        <v>1</v>
      </c>
      <c r="I7257" s="1">
        <f t="shared" si="636"/>
        <v>22</v>
      </c>
    </row>
    <row r="7258" spans="1:9" x14ac:dyDescent="0.35">
      <c r="A7258" s="321">
        <f t="shared" si="640"/>
        <v>42305.916666649151</v>
      </c>
      <c r="B7258" s="303"/>
      <c r="C7258" s="303">
        <v>7223</v>
      </c>
      <c r="D7258" s="304">
        <f>INDEX(Method_calculation!$J$161:$L$184,Output_interface!I7258,Output_interface!H7258)</f>
        <v>0</v>
      </c>
      <c r="E7258" s="304">
        <f>INDEX(Method_calculation!$J$194:$L$217,Output_interface!I7258,Output_interface!H7258)</f>
        <v>0</v>
      </c>
      <c r="G7258" s="1">
        <f>VLOOKUP(A7258+1/48,Interface!$B$118:$D$483,3)</f>
        <v>3</v>
      </c>
      <c r="H7258" s="1">
        <f t="shared" si="637"/>
        <v>1</v>
      </c>
      <c r="I7258" s="1">
        <f t="shared" si="636"/>
        <v>23</v>
      </c>
    </row>
    <row r="7259" spans="1:9" x14ac:dyDescent="0.35">
      <c r="A7259" s="322">
        <f t="shared" si="640"/>
        <v>42305.958333315815</v>
      </c>
      <c r="B7259" s="306"/>
      <c r="C7259" s="306">
        <v>7224</v>
      </c>
      <c r="D7259" s="307">
        <f>INDEX(Method_calculation!$J$161:$L$184,Output_interface!I7259,Output_interface!H7259)</f>
        <v>0</v>
      </c>
      <c r="E7259" s="307">
        <f>INDEX(Method_calculation!$J$194:$L$217,Output_interface!I7259,Output_interface!H7259)</f>
        <v>0</v>
      </c>
      <c r="G7259" s="1">
        <f>VLOOKUP(A7259+1/48,Interface!$B$118:$D$483,3)</f>
        <v>3</v>
      </c>
      <c r="H7259" s="1">
        <f t="shared" si="637"/>
        <v>1</v>
      </c>
      <c r="I7259" s="1">
        <f t="shared" si="636"/>
        <v>24</v>
      </c>
    </row>
    <row r="7260" spans="1:9" x14ac:dyDescent="0.35">
      <c r="A7260" s="299">
        <f t="shared" si="640"/>
        <v>42305.999999982479</v>
      </c>
      <c r="B7260" s="300" t="str">
        <f t="shared" ref="B7260" si="641">INDEX($H$27:$H$29,H7260)</f>
        <v>Workday</v>
      </c>
      <c r="C7260" s="300">
        <v>7225</v>
      </c>
      <c r="D7260" s="301">
        <f>INDEX(Method_calculation!$J$161:$L$184,Output_interface!I7260,Output_interface!H7260)</f>
        <v>0</v>
      </c>
      <c r="E7260" s="301">
        <f>INDEX(Method_calculation!$J$194:$L$217,Output_interface!I7260,Output_interface!H7260)</f>
        <v>0</v>
      </c>
      <c r="G7260" s="1">
        <f>VLOOKUP(A7260+1/48,Interface!$B$118:$D$483,3)</f>
        <v>4</v>
      </c>
      <c r="H7260" s="1">
        <f t="shared" si="637"/>
        <v>1</v>
      </c>
      <c r="I7260" s="1">
        <f t="shared" si="636"/>
        <v>1</v>
      </c>
    </row>
    <row r="7261" spans="1:9" x14ac:dyDescent="0.35">
      <c r="A7261" s="321">
        <f t="shared" si="640"/>
        <v>42306.041666649144</v>
      </c>
      <c r="B7261" s="303"/>
      <c r="C7261" s="303">
        <v>7226</v>
      </c>
      <c r="D7261" s="304">
        <f>INDEX(Method_calculation!$J$161:$L$184,Output_interface!I7261,Output_interface!H7261)</f>
        <v>0</v>
      </c>
      <c r="E7261" s="304">
        <f>INDEX(Method_calculation!$J$194:$L$217,Output_interface!I7261,Output_interface!H7261)</f>
        <v>0</v>
      </c>
      <c r="G7261" s="1">
        <f>VLOOKUP(A7261+1/48,Interface!$B$118:$D$483,3)</f>
        <v>4</v>
      </c>
      <c r="H7261" s="1">
        <f t="shared" si="637"/>
        <v>1</v>
      </c>
      <c r="I7261" s="1">
        <f t="shared" si="636"/>
        <v>2</v>
      </c>
    </row>
    <row r="7262" spans="1:9" x14ac:dyDescent="0.35">
      <c r="A7262" s="321">
        <f t="shared" si="640"/>
        <v>42306.083333315808</v>
      </c>
      <c r="B7262" s="303"/>
      <c r="C7262" s="303">
        <v>7227</v>
      </c>
      <c r="D7262" s="304">
        <f>INDEX(Method_calculation!$J$161:$L$184,Output_interface!I7262,Output_interface!H7262)</f>
        <v>0</v>
      </c>
      <c r="E7262" s="304">
        <f>INDEX(Method_calculation!$J$194:$L$217,Output_interface!I7262,Output_interface!H7262)</f>
        <v>0</v>
      </c>
      <c r="G7262" s="1">
        <f>VLOOKUP(A7262+1/48,Interface!$B$118:$D$483,3)</f>
        <v>4</v>
      </c>
      <c r="H7262" s="1">
        <f t="shared" si="637"/>
        <v>1</v>
      </c>
      <c r="I7262" s="1">
        <f t="shared" si="636"/>
        <v>3</v>
      </c>
    </row>
    <row r="7263" spans="1:9" x14ac:dyDescent="0.35">
      <c r="A7263" s="321">
        <f t="shared" si="640"/>
        <v>42306.124999982472</v>
      </c>
      <c r="B7263" s="303"/>
      <c r="C7263" s="303">
        <v>7228</v>
      </c>
      <c r="D7263" s="304">
        <f>INDEX(Method_calculation!$J$161:$L$184,Output_interface!I7263,Output_interface!H7263)</f>
        <v>0</v>
      </c>
      <c r="E7263" s="304">
        <f>INDEX(Method_calculation!$J$194:$L$217,Output_interface!I7263,Output_interface!H7263)</f>
        <v>0</v>
      </c>
      <c r="G7263" s="1">
        <f>VLOOKUP(A7263+1/48,Interface!$B$118:$D$483,3)</f>
        <v>4</v>
      </c>
      <c r="H7263" s="1">
        <f t="shared" si="637"/>
        <v>1</v>
      </c>
      <c r="I7263" s="1">
        <f t="shared" si="636"/>
        <v>4</v>
      </c>
    </row>
    <row r="7264" spans="1:9" x14ac:dyDescent="0.35">
      <c r="A7264" s="321">
        <f t="shared" si="640"/>
        <v>42306.166666649136</v>
      </c>
      <c r="B7264" s="303"/>
      <c r="C7264" s="303">
        <v>7229</v>
      </c>
      <c r="D7264" s="304">
        <f>INDEX(Method_calculation!$J$161:$L$184,Output_interface!I7264,Output_interface!H7264)</f>
        <v>0</v>
      </c>
      <c r="E7264" s="304">
        <f>INDEX(Method_calculation!$J$194:$L$217,Output_interface!I7264,Output_interface!H7264)</f>
        <v>0</v>
      </c>
      <c r="G7264" s="1">
        <f>VLOOKUP(A7264+1/48,Interface!$B$118:$D$483,3)</f>
        <v>4</v>
      </c>
      <c r="H7264" s="1">
        <f t="shared" si="637"/>
        <v>1</v>
      </c>
      <c r="I7264" s="1">
        <f t="shared" si="636"/>
        <v>5</v>
      </c>
    </row>
    <row r="7265" spans="1:9" x14ac:dyDescent="0.35">
      <c r="A7265" s="321">
        <f t="shared" si="640"/>
        <v>42306.208333315801</v>
      </c>
      <c r="B7265" s="303"/>
      <c r="C7265" s="303">
        <v>7230</v>
      </c>
      <c r="D7265" s="304">
        <f>INDEX(Method_calculation!$J$161:$L$184,Output_interface!I7265,Output_interface!H7265)</f>
        <v>0</v>
      </c>
      <c r="E7265" s="304">
        <f>INDEX(Method_calculation!$J$194:$L$217,Output_interface!I7265,Output_interface!H7265)</f>
        <v>0</v>
      </c>
      <c r="G7265" s="1">
        <f>VLOOKUP(A7265+1/48,Interface!$B$118:$D$483,3)</f>
        <v>4</v>
      </c>
      <c r="H7265" s="1">
        <f t="shared" si="637"/>
        <v>1</v>
      </c>
      <c r="I7265" s="1">
        <f t="shared" si="636"/>
        <v>6</v>
      </c>
    </row>
    <row r="7266" spans="1:9" x14ac:dyDescent="0.35">
      <c r="A7266" s="321">
        <f t="shared" si="640"/>
        <v>42306.249999982465</v>
      </c>
      <c r="B7266" s="303"/>
      <c r="C7266" s="303">
        <v>7231</v>
      </c>
      <c r="D7266" s="304">
        <f>INDEX(Method_calculation!$J$161:$L$184,Output_interface!I7266,Output_interface!H7266)</f>
        <v>0</v>
      </c>
      <c r="E7266" s="304">
        <f>INDEX(Method_calculation!$J$194:$L$217,Output_interface!I7266,Output_interface!H7266)</f>
        <v>0</v>
      </c>
      <c r="G7266" s="1">
        <f>VLOOKUP(A7266+1/48,Interface!$B$118:$D$483,3)</f>
        <v>4</v>
      </c>
      <c r="H7266" s="1">
        <f t="shared" si="637"/>
        <v>1</v>
      </c>
      <c r="I7266" s="1">
        <f t="shared" si="636"/>
        <v>7</v>
      </c>
    </row>
    <row r="7267" spans="1:9" x14ac:dyDescent="0.35">
      <c r="A7267" s="321">
        <f t="shared" si="640"/>
        <v>42306.291666649129</v>
      </c>
      <c r="B7267" s="303"/>
      <c r="C7267" s="303">
        <v>7232</v>
      </c>
      <c r="D7267" s="304">
        <f>INDEX(Method_calculation!$J$161:$L$184,Output_interface!I7267,Output_interface!H7267)</f>
        <v>0</v>
      </c>
      <c r="E7267" s="304">
        <f>INDEX(Method_calculation!$J$194:$L$217,Output_interface!I7267,Output_interface!H7267)</f>
        <v>0</v>
      </c>
      <c r="G7267" s="1">
        <f>VLOOKUP(A7267+1/48,Interface!$B$118:$D$483,3)</f>
        <v>4</v>
      </c>
      <c r="H7267" s="1">
        <f t="shared" si="637"/>
        <v>1</v>
      </c>
      <c r="I7267" s="1">
        <f t="shared" si="636"/>
        <v>8</v>
      </c>
    </row>
    <row r="7268" spans="1:9" x14ac:dyDescent="0.35">
      <c r="A7268" s="321">
        <f t="shared" si="640"/>
        <v>42306.333333315793</v>
      </c>
      <c r="B7268" s="303"/>
      <c r="C7268" s="303">
        <v>7233</v>
      </c>
      <c r="D7268" s="304">
        <f>INDEX(Method_calculation!$J$161:$L$184,Output_interface!I7268,Output_interface!H7268)</f>
        <v>0</v>
      </c>
      <c r="E7268" s="304">
        <f>INDEX(Method_calculation!$J$194:$L$217,Output_interface!I7268,Output_interface!H7268)</f>
        <v>0</v>
      </c>
      <c r="G7268" s="1">
        <f>VLOOKUP(A7268+1/48,Interface!$B$118:$D$483,3)</f>
        <v>4</v>
      </c>
      <c r="H7268" s="1">
        <f t="shared" si="637"/>
        <v>1</v>
      </c>
      <c r="I7268" s="1">
        <f t="shared" ref="I7268:I7331" si="642">MOD(C7268-1,24)+1</f>
        <v>9</v>
      </c>
    </row>
    <row r="7269" spans="1:9" x14ac:dyDescent="0.35">
      <c r="A7269" s="321">
        <f t="shared" si="640"/>
        <v>42306.374999982458</v>
      </c>
      <c r="B7269" s="303"/>
      <c r="C7269" s="303">
        <v>7234</v>
      </c>
      <c r="D7269" s="304">
        <f>INDEX(Method_calculation!$J$161:$L$184,Output_interface!I7269,Output_interface!H7269)</f>
        <v>0</v>
      </c>
      <c r="E7269" s="304">
        <f>INDEX(Method_calculation!$J$194:$L$217,Output_interface!I7269,Output_interface!H7269)</f>
        <v>0</v>
      </c>
      <c r="G7269" s="1">
        <f>VLOOKUP(A7269+1/48,Interface!$B$118:$D$483,3)</f>
        <v>4</v>
      </c>
      <c r="H7269" s="1">
        <f t="shared" ref="H7269:H7332" si="643">IF(G7269=7,3,IF(G7269=6,2,1))</f>
        <v>1</v>
      </c>
      <c r="I7269" s="1">
        <f t="shared" si="642"/>
        <v>10</v>
      </c>
    </row>
    <row r="7270" spans="1:9" x14ac:dyDescent="0.35">
      <c r="A7270" s="321">
        <f t="shared" si="640"/>
        <v>42306.416666649122</v>
      </c>
      <c r="B7270" s="303"/>
      <c r="C7270" s="303">
        <v>7235</v>
      </c>
      <c r="D7270" s="304">
        <f>INDEX(Method_calculation!$J$161:$L$184,Output_interface!I7270,Output_interface!H7270)</f>
        <v>0</v>
      </c>
      <c r="E7270" s="304">
        <f>INDEX(Method_calculation!$J$194:$L$217,Output_interface!I7270,Output_interface!H7270)</f>
        <v>0</v>
      </c>
      <c r="G7270" s="1">
        <f>VLOOKUP(A7270+1/48,Interface!$B$118:$D$483,3)</f>
        <v>4</v>
      </c>
      <c r="H7270" s="1">
        <f t="shared" si="643"/>
        <v>1</v>
      </c>
      <c r="I7270" s="1">
        <f t="shared" si="642"/>
        <v>11</v>
      </c>
    </row>
    <row r="7271" spans="1:9" x14ac:dyDescent="0.35">
      <c r="A7271" s="321">
        <f t="shared" si="640"/>
        <v>42306.458333315786</v>
      </c>
      <c r="B7271" s="303"/>
      <c r="C7271" s="303">
        <v>7236</v>
      </c>
      <c r="D7271" s="304">
        <f>INDEX(Method_calculation!$J$161:$L$184,Output_interface!I7271,Output_interface!H7271)</f>
        <v>0</v>
      </c>
      <c r="E7271" s="304">
        <f>INDEX(Method_calculation!$J$194:$L$217,Output_interface!I7271,Output_interface!H7271)</f>
        <v>0</v>
      </c>
      <c r="G7271" s="1">
        <f>VLOOKUP(A7271+1/48,Interface!$B$118:$D$483,3)</f>
        <v>4</v>
      </c>
      <c r="H7271" s="1">
        <f t="shared" si="643"/>
        <v>1</v>
      </c>
      <c r="I7271" s="1">
        <f t="shared" si="642"/>
        <v>12</v>
      </c>
    </row>
    <row r="7272" spans="1:9" x14ac:dyDescent="0.35">
      <c r="A7272" s="321">
        <f t="shared" si="640"/>
        <v>42306.49999998245</v>
      </c>
      <c r="B7272" s="303"/>
      <c r="C7272" s="303">
        <v>7237</v>
      </c>
      <c r="D7272" s="304">
        <f>INDEX(Method_calculation!$J$161:$L$184,Output_interface!I7272,Output_interface!H7272)</f>
        <v>0</v>
      </c>
      <c r="E7272" s="304">
        <f>INDEX(Method_calculation!$J$194:$L$217,Output_interface!I7272,Output_interface!H7272)</f>
        <v>0</v>
      </c>
      <c r="G7272" s="1">
        <f>VLOOKUP(A7272+1/48,Interface!$B$118:$D$483,3)</f>
        <v>4</v>
      </c>
      <c r="H7272" s="1">
        <f t="shared" si="643"/>
        <v>1</v>
      </c>
      <c r="I7272" s="1">
        <f t="shared" si="642"/>
        <v>13</v>
      </c>
    </row>
    <row r="7273" spans="1:9" x14ac:dyDescent="0.35">
      <c r="A7273" s="321">
        <f t="shared" si="640"/>
        <v>42306.541666649115</v>
      </c>
      <c r="B7273" s="303"/>
      <c r="C7273" s="303">
        <v>7238</v>
      </c>
      <c r="D7273" s="304">
        <f>INDEX(Method_calculation!$J$161:$L$184,Output_interface!I7273,Output_interface!H7273)</f>
        <v>0</v>
      </c>
      <c r="E7273" s="304">
        <f>INDEX(Method_calculation!$J$194:$L$217,Output_interface!I7273,Output_interface!H7273)</f>
        <v>0</v>
      </c>
      <c r="G7273" s="1">
        <f>VLOOKUP(A7273+1/48,Interface!$B$118:$D$483,3)</f>
        <v>4</v>
      </c>
      <c r="H7273" s="1">
        <f t="shared" si="643"/>
        <v>1</v>
      </c>
      <c r="I7273" s="1">
        <f t="shared" si="642"/>
        <v>14</v>
      </c>
    </row>
    <row r="7274" spans="1:9" x14ac:dyDescent="0.35">
      <c r="A7274" s="321">
        <f t="shared" si="640"/>
        <v>42306.583333315779</v>
      </c>
      <c r="B7274" s="303"/>
      <c r="C7274" s="303">
        <v>7239</v>
      </c>
      <c r="D7274" s="304">
        <f>INDEX(Method_calculation!$J$161:$L$184,Output_interface!I7274,Output_interface!H7274)</f>
        <v>0</v>
      </c>
      <c r="E7274" s="304">
        <f>INDEX(Method_calculation!$J$194:$L$217,Output_interface!I7274,Output_interface!H7274)</f>
        <v>0</v>
      </c>
      <c r="G7274" s="1">
        <f>VLOOKUP(A7274+1/48,Interface!$B$118:$D$483,3)</f>
        <v>4</v>
      </c>
      <c r="H7274" s="1">
        <f t="shared" si="643"/>
        <v>1</v>
      </c>
      <c r="I7274" s="1">
        <f t="shared" si="642"/>
        <v>15</v>
      </c>
    </row>
    <row r="7275" spans="1:9" x14ac:dyDescent="0.35">
      <c r="A7275" s="321">
        <f t="shared" si="640"/>
        <v>42306.624999982443</v>
      </c>
      <c r="B7275" s="303"/>
      <c r="C7275" s="303">
        <v>7240</v>
      </c>
      <c r="D7275" s="304">
        <f>INDEX(Method_calculation!$J$161:$L$184,Output_interface!I7275,Output_interface!H7275)</f>
        <v>0</v>
      </c>
      <c r="E7275" s="304">
        <f>INDEX(Method_calculation!$J$194:$L$217,Output_interface!I7275,Output_interface!H7275)</f>
        <v>0</v>
      </c>
      <c r="G7275" s="1">
        <f>VLOOKUP(A7275+1/48,Interface!$B$118:$D$483,3)</f>
        <v>4</v>
      </c>
      <c r="H7275" s="1">
        <f t="shared" si="643"/>
        <v>1</v>
      </c>
      <c r="I7275" s="1">
        <f t="shared" si="642"/>
        <v>16</v>
      </c>
    </row>
    <row r="7276" spans="1:9" x14ac:dyDescent="0.35">
      <c r="A7276" s="321">
        <f t="shared" si="640"/>
        <v>42306.666666649107</v>
      </c>
      <c r="B7276" s="303"/>
      <c r="C7276" s="303">
        <v>7241</v>
      </c>
      <c r="D7276" s="304">
        <f>INDEX(Method_calculation!$J$161:$L$184,Output_interface!I7276,Output_interface!H7276)</f>
        <v>0</v>
      </c>
      <c r="E7276" s="304">
        <f>INDEX(Method_calculation!$J$194:$L$217,Output_interface!I7276,Output_interface!H7276)</f>
        <v>0</v>
      </c>
      <c r="G7276" s="1">
        <f>VLOOKUP(A7276+1/48,Interface!$B$118:$D$483,3)</f>
        <v>4</v>
      </c>
      <c r="H7276" s="1">
        <f t="shared" si="643"/>
        <v>1</v>
      </c>
      <c r="I7276" s="1">
        <f t="shared" si="642"/>
        <v>17</v>
      </c>
    </row>
    <row r="7277" spans="1:9" x14ac:dyDescent="0.35">
      <c r="A7277" s="321">
        <f t="shared" si="640"/>
        <v>42306.708333315772</v>
      </c>
      <c r="B7277" s="303"/>
      <c r="C7277" s="303">
        <v>7242</v>
      </c>
      <c r="D7277" s="304">
        <f>INDEX(Method_calculation!$J$161:$L$184,Output_interface!I7277,Output_interface!H7277)</f>
        <v>0</v>
      </c>
      <c r="E7277" s="304">
        <f>INDEX(Method_calculation!$J$194:$L$217,Output_interface!I7277,Output_interface!H7277)</f>
        <v>0</v>
      </c>
      <c r="G7277" s="1">
        <f>VLOOKUP(A7277+1/48,Interface!$B$118:$D$483,3)</f>
        <v>4</v>
      </c>
      <c r="H7277" s="1">
        <f t="shared" si="643"/>
        <v>1</v>
      </c>
      <c r="I7277" s="1">
        <f t="shared" si="642"/>
        <v>18</v>
      </c>
    </row>
    <row r="7278" spans="1:9" x14ac:dyDescent="0.35">
      <c r="A7278" s="321">
        <f t="shared" si="640"/>
        <v>42306.749999982436</v>
      </c>
      <c r="B7278" s="303"/>
      <c r="C7278" s="303">
        <v>7243</v>
      </c>
      <c r="D7278" s="304">
        <f>INDEX(Method_calculation!$J$161:$L$184,Output_interface!I7278,Output_interface!H7278)</f>
        <v>0</v>
      </c>
      <c r="E7278" s="304">
        <f>INDEX(Method_calculation!$J$194:$L$217,Output_interface!I7278,Output_interface!H7278)</f>
        <v>0</v>
      </c>
      <c r="G7278" s="1">
        <f>VLOOKUP(A7278+1/48,Interface!$B$118:$D$483,3)</f>
        <v>4</v>
      </c>
      <c r="H7278" s="1">
        <f t="shared" si="643"/>
        <v>1</v>
      </c>
      <c r="I7278" s="1">
        <f t="shared" si="642"/>
        <v>19</v>
      </c>
    </row>
    <row r="7279" spans="1:9" x14ac:dyDescent="0.35">
      <c r="A7279" s="321">
        <f t="shared" si="640"/>
        <v>42306.7916666491</v>
      </c>
      <c r="B7279" s="303"/>
      <c r="C7279" s="303">
        <v>7244</v>
      </c>
      <c r="D7279" s="304">
        <f>INDEX(Method_calculation!$J$161:$L$184,Output_interface!I7279,Output_interface!H7279)</f>
        <v>0</v>
      </c>
      <c r="E7279" s="304">
        <f>INDEX(Method_calculation!$J$194:$L$217,Output_interface!I7279,Output_interface!H7279)</f>
        <v>0</v>
      </c>
      <c r="G7279" s="1">
        <f>VLOOKUP(A7279+1/48,Interface!$B$118:$D$483,3)</f>
        <v>4</v>
      </c>
      <c r="H7279" s="1">
        <f t="shared" si="643"/>
        <v>1</v>
      </c>
      <c r="I7279" s="1">
        <f t="shared" si="642"/>
        <v>20</v>
      </c>
    </row>
    <row r="7280" spans="1:9" x14ac:dyDescent="0.35">
      <c r="A7280" s="321">
        <f t="shared" si="640"/>
        <v>42306.833333315764</v>
      </c>
      <c r="B7280" s="303"/>
      <c r="C7280" s="303">
        <v>7245</v>
      </c>
      <c r="D7280" s="304">
        <f>INDEX(Method_calculation!$J$161:$L$184,Output_interface!I7280,Output_interface!H7280)</f>
        <v>0</v>
      </c>
      <c r="E7280" s="304">
        <f>INDEX(Method_calculation!$J$194:$L$217,Output_interface!I7280,Output_interface!H7280)</f>
        <v>0</v>
      </c>
      <c r="G7280" s="1">
        <f>VLOOKUP(A7280+1/48,Interface!$B$118:$D$483,3)</f>
        <v>4</v>
      </c>
      <c r="H7280" s="1">
        <f t="shared" si="643"/>
        <v>1</v>
      </c>
      <c r="I7280" s="1">
        <f t="shared" si="642"/>
        <v>21</v>
      </c>
    </row>
    <row r="7281" spans="1:9" x14ac:dyDescent="0.35">
      <c r="A7281" s="321">
        <f t="shared" si="640"/>
        <v>42306.874999982429</v>
      </c>
      <c r="B7281" s="303"/>
      <c r="C7281" s="303">
        <v>7246</v>
      </c>
      <c r="D7281" s="304">
        <f>INDEX(Method_calculation!$J$161:$L$184,Output_interface!I7281,Output_interface!H7281)</f>
        <v>0</v>
      </c>
      <c r="E7281" s="304">
        <f>INDEX(Method_calculation!$J$194:$L$217,Output_interface!I7281,Output_interface!H7281)</f>
        <v>0</v>
      </c>
      <c r="G7281" s="1">
        <f>VLOOKUP(A7281+1/48,Interface!$B$118:$D$483,3)</f>
        <v>4</v>
      </c>
      <c r="H7281" s="1">
        <f t="shared" si="643"/>
        <v>1</v>
      </c>
      <c r="I7281" s="1">
        <f t="shared" si="642"/>
        <v>22</v>
      </c>
    </row>
    <row r="7282" spans="1:9" x14ac:dyDescent="0.35">
      <c r="A7282" s="321">
        <f t="shared" si="640"/>
        <v>42306.916666649093</v>
      </c>
      <c r="B7282" s="303"/>
      <c r="C7282" s="303">
        <v>7247</v>
      </c>
      <c r="D7282" s="304">
        <f>INDEX(Method_calculation!$J$161:$L$184,Output_interface!I7282,Output_interface!H7282)</f>
        <v>0</v>
      </c>
      <c r="E7282" s="304">
        <f>INDEX(Method_calculation!$J$194:$L$217,Output_interface!I7282,Output_interface!H7282)</f>
        <v>0</v>
      </c>
      <c r="G7282" s="1">
        <f>VLOOKUP(A7282+1/48,Interface!$B$118:$D$483,3)</f>
        <v>4</v>
      </c>
      <c r="H7282" s="1">
        <f t="shared" si="643"/>
        <v>1</v>
      </c>
      <c r="I7282" s="1">
        <f t="shared" si="642"/>
        <v>23</v>
      </c>
    </row>
    <row r="7283" spans="1:9" x14ac:dyDescent="0.35">
      <c r="A7283" s="322">
        <f t="shared" si="640"/>
        <v>42306.958333315757</v>
      </c>
      <c r="B7283" s="306"/>
      <c r="C7283" s="306">
        <v>7248</v>
      </c>
      <c r="D7283" s="307">
        <f>INDEX(Method_calculation!$J$161:$L$184,Output_interface!I7283,Output_interface!H7283)</f>
        <v>0</v>
      </c>
      <c r="E7283" s="307">
        <f>INDEX(Method_calculation!$J$194:$L$217,Output_interface!I7283,Output_interface!H7283)</f>
        <v>0</v>
      </c>
      <c r="G7283" s="1">
        <f>VLOOKUP(A7283+1/48,Interface!$B$118:$D$483,3)</f>
        <v>4</v>
      </c>
      <c r="H7283" s="1">
        <f t="shared" si="643"/>
        <v>1</v>
      </c>
      <c r="I7283" s="1">
        <f t="shared" si="642"/>
        <v>24</v>
      </c>
    </row>
    <row r="7284" spans="1:9" x14ac:dyDescent="0.35">
      <c r="A7284" s="299">
        <f t="shared" si="640"/>
        <v>42306.999999982421</v>
      </c>
      <c r="B7284" s="300" t="str">
        <f t="shared" ref="B7284" si="644">INDEX($H$27:$H$29,H7284)</f>
        <v>Workday</v>
      </c>
      <c r="C7284" s="300">
        <v>7249</v>
      </c>
      <c r="D7284" s="301">
        <f>INDEX(Method_calculation!$J$161:$L$184,Output_interface!I7284,Output_interface!H7284)</f>
        <v>0</v>
      </c>
      <c r="E7284" s="301">
        <f>INDEX(Method_calculation!$J$194:$L$217,Output_interface!I7284,Output_interface!H7284)</f>
        <v>0</v>
      </c>
      <c r="G7284" s="1">
        <f>VLOOKUP(A7284+1/48,Interface!$B$118:$D$483,3)</f>
        <v>5</v>
      </c>
      <c r="H7284" s="1">
        <f t="shared" si="643"/>
        <v>1</v>
      </c>
      <c r="I7284" s="1">
        <f t="shared" si="642"/>
        <v>1</v>
      </c>
    </row>
    <row r="7285" spans="1:9" x14ac:dyDescent="0.35">
      <c r="A7285" s="321">
        <f t="shared" si="640"/>
        <v>42307.041666649086</v>
      </c>
      <c r="B7285" s="303"/>
      <c r="C7285" s="303">
        <v>7250</v>
      </c>
      <c r="D7285" s="304">
        <f>INDEX(Method_calculation!$J$161:$L$184,Output_interface!I7285,Output_interface!H7285)</f>
        <v>0</v>
      </c>
      <c r="E7285" s="304">
        <f>INDEX(Method_calculation!$J$194:$L$217,Output_interface!I7285,Output_interface!H7285)</f>
        <v>0</v>
      </c>
      <c r="G7285" s="1">
        <f>VLOOKUP(A7285+1/48,Interface!$B$118:$D$483,3)</f>
        <v>5</v>
      </c>
      <c r="H7285" s="1">
        <f t="shared" si="643"/>
        <v>1</v>
      </c>
      <c r="I7285" s="1">
        <f t="shared" si="642"/>
        <v>2</v>
      </c>
    </row>
    <row r="7286" spans="1:9" x14ac:dyDescent="0.35">
      <c r="A7286" s="321">
        <f t="shared" si="640"/>
        <v>42307.08333331575</v>
      </c>
      <c r="B7286" s="303"/>
      <c r="C7286" s="303">
        <v>7251</v>
      </c>
      <c r="D7286" s="304">
        <f>INDEX(Method_calculation!$J$161:$L$184,Output_interface!I7286,Output_interface!H7286)</f>
        <v>0</v>
      </c>
      <c r="E7286" s="304">
        <f>INDEX(Method_calculation!$J$194:$L$217,Output_interface!I7286,Output_interface!H7286)</f>
        <v>0</v>
      </c>
      <c r="G7286" s="1">
        <f>VLOOKUP(A7286+1/48,Interface!$B$118:$D$483,3)</f>
        <v>5</v>
      </c>
      <c r="H7286" s="1">
        <f t="shared" si="643"/>
        <v>1</v>
      </c>
      <c r="I7286" s="1">
        <f t="shared" si="642"/>
        <v>3</v>
      </c>
    </row>
    <row r="7287" spans="1:9" x14ac:dyDescent="0.35">
      <c r="A7287" s="321">
        <f t="shared" si="640"/>
        <v>42307.124999982414</v>
      </c>
      <c r="B7287" s="303"/>
      <c r="C7287" s="303">
        <v>7252</v>
      </c>
      <c r="D7287" s="304">
        <f>INDEX(Method_calculation!$J$161:$L$184,Output_interface!I7287,Output_interface!H7287)</f>
        <v>0</v>
      </c>
      <c r="E7287" s="304">
        <f>INDEX(Method_calculation!$J$194:$L$217,Output_interface!I7287,Output_interface!H7287)</f>
        <v>0</v>
      </c>
      <c r="G7287" s="1">
        <f>VLOOKUP(A7287+1/48,Interface!$B$118:$D$483,3)</f>
        <v>5</v>
      </c>
      <c r="H7287" s="1">
        <f t="shared" si="643"/>
        <v>1</v>
      </c>
      <c r="I7287" s="1">
        <f t="shared" si="642"/>
        <v>4</v>
      </c>
    </row>
    <row r="7288" spans="1:9" x14ac:dyDescent="0.35">
      <c r="A7288" s="321">
        <f t="shared" si="640"/>
        <v>42307.166666649078</v>
      </c>
      <c r="B7288" s="303"/>
      <c r="C7288" s="303">
        <v>7253</v>
      </c>
      <c r="D7288" s="304">
        <f>INDEX(Method_calculation!$J$161:$L$184,Output_interface!I7288,Output_interface!H7288)</f>
        <v>0</v>
      </c>
      <c r="E7288" s="304">
        <f>INDEX(Method_calculation!$J$194:$L$217,Output_interface!I7288,Output_interface!H7288)</f>
        <v>0</v>
      </c>
      <c r="G7288" s="1">
        <f>VLOOKUP(A7288+1/48,Interface!$B$118:$D$483,3)</f>
        <v>5</v>
      </c>
      <c r="H7288" s="1">
        <f t="shared" si="643"/>
        <v>1</v>
      </c>
      <c r="I7288" s="1">
        <f t="shared" si="642"/>
        <v>5</v>
      </c>
    </row>
    <row r="7289" spans="1:9" x14ac:dyDescent="0.35">
      <c r="A7289" s="321">
        <f t="shared" si="640"/>
        <v>42307.208333315742</v>
      </c>
      <c r="B7289" s="303"/>
      <c r="C7289" s="303">
        <v>7254</v>
      </c>
      <c r="D7289" s="304">
        <f>INDEX(Method_calculation!$J$161:$L$184,Output_interface!I7289,Output_interface!H7289)</f>
        <v>0</v>
      </c>
      <c r="E7289" s="304">
        <f>INDEX(Method_calculation!$J$194:$L$217,Output_interface!I7289,Output_interface!H7289)</f>
        <v>0</v>
      </c>
      <c r="G7289" s="1">
        <f>VLOOKUP(A7289+1/48,Interface!$B$118:$D$483,3)</f>
        <v>5</v>
      </c>
      <c r="H7289" s="1">
        <f t="shared" si="643"/>
        <v>1</v>
      </c>
      <c r="I7289" s="1">
        <f t="shared" si="642"/>
        <v>6</v>
      </c>
    </row>
    <row r="7290" spans="1:9" x14ac:dyDescent="0.35">
      <c r="A7290" s="321">
        <f t="shared" si="640"/>
        <v>42307.249999982407</v>
      </c>
      <c r="B7290" s="303"/>
      <c r="C7290" s="303">
        <v>7255</v>
      </c>
      <c r="D7290" s="304">
        <f>INDEX(Method_calculation!$J$161:$L$184,Output_interface!I7290,Output_interface!H7290)</f>
        <v>0</v>
      </c>
      <c r="E7290" s="304">
        <f>INDEX(Method_calculation!$J$194:$L$217,Output_interface!I7290,Output_interface!H7290)</f>
        <v>0</v>
      </c>
      <c r="G7290" s="1">
        <f>VLOOKUP(A7290+1/48,Interface!$B$118:$D$483,3)</f>
        <v>5</v>
      </c>
      <c r="H7290" s="1">
        <f t="shared" si="643"/>
        <v>1</v>
      </c>
      <c r="I7290" s="1">
        <f t="shared" si="642"/>
        <v>7</v>
      </c>
    </row>
    <row r="7291" spans="1:9" x14ac:dyDescent="0.35">
      <c r="A7291" s="321">
        <f t="shared" si="640"/>
        <v>42307.291666649071</v>
      </c>
      <c r="B7291" s="303"/>
      <c r="C7291" s="303">
        <v>7256</v>
      </c>
      <c r="D7291" s="304">
        <f>INDEX(Method_calculation!$J$161:$L$184,Output_interface!I7291,Output_interface!H7291)</f>
        <v>0</v>
      </c>
      <c r="E7291" s="304">
        <f>INDEX(Method_calculation!$J$194:$L$217,Output_interface!I7291,Output_interface!H7291)</f>
        <v>0</v>
      </c>
      <c r="G7291" s="1">
        <f>VLOOKUP(A7291+1/48,Interface!$B$118:$D$483,3)</f>
        <v>5</v>
      </c>
      <c r="H7291" s="1">
        <f t="shared" si="643"/>
        <v>1</v>
      </c>
      <c r="I7291" s="1">
        <f t="shared" si="642"/>
        <v>8</v>
      </c>
    </row>
    <row r="7292" spans="1:9" x14ac:dyDescent="0.35">
      <c r="A7292" s="321">
        <f t="shared" si="640"/>
        <v>42307.333333315735</v>
      </c>
      <c r="B7292" s="303"/>
      <c r="C7292" s="303">
        <v>7257</v>
      </c>
      <c r="D7292" s="304">
        <f>INDEX(Method_calculation!$J$161:$L$184,Output_interface!I7292,Output_interface!H7292)</f>
        <v>0</v>
      </c>
      <c r="E7292" s="304">
        <f>INDEX(Method_calculation!$J$194:$L$217,Output_interface!I7292,Output_interface!H7292)</f>
        <v>0</v>
      </c>
      <c r="G7292" s="1">
        <f>VLOOKUP(A7292+1/48,Interface!$B$118:$D$483,3)</f>
        <v>5</v>
      </c>
      <c r="H7292" s="1">
        <f t="shared" si="643"/>
        <v>1</v>
      </c>
      <c r="I7292" s="1">
        <f t="shared" si="642"/>
        <v>9</v>
      </c>
    </row>
    <row r="7293" spans="1:9" x14ac:dyDescent="0.35">
      <c r="A7293" s="321">
        <f t="shared" si="640"/>
        <v>42307.374999982399</v>
      </c>
      <c r="B7293" s="303"/>
      <c r="C7293" s="303">
        <v>7258</v>
      </c>
      <c r="D7293" s="304">
        <f>INDEX(Method_calculation!$J$161:$L$184,Output_interface!I7293,Output_interface!H7293)</f>
        <v>0</v>
      </c>
      <c r="E7293" s="304">
        <f>INDEX(Method_calculation!$J$194:$L$217,Output_interface!I7293,Output_interface!H7293)</f>
        <v>0</v>
      </c>
      <c r="G7293" s="1">
        <f>VLOOKUP(A7293+1/48,Interface!$B$118:$D$483,3)</f>
        <v>5</v>
      </c>
      <c r="H7293" s="1">
        <f t="shared" si="643"/>
        <v>1</v>
      </c>
      <c r="I7293" s="1">
        <f t="shared" si="642"/>
        <v>10</v>
      </c>
    </row>
    <row r="7294" spans="1:9" x14ac:dyDescent="0.35">
      <c r="A7294" s="321">
        <f t="shared" si="640"/>
        <v>42307.416666649064</v>
      </c>
      <c r="B7294" s="303"/>
      <c r="C7294" s="303">
        <v>7259</v>
      </c>
      <c r="D7294" s="304">
        <f>INDEX(Method_calculation!$J$161:$L$184,Output_interface!I7294,Output_interface!H7294)</f>
        <v>0</v>
      </c>
      <c r="E7294" s="304">
        <f>INDEX(Method_calculation!$J$194:$L$217,Output_interface!I7294,Output_interface!H7294)</f>
        <v>0</v>
      </c>
      <c r="G7294" s="1">
        <f>VLOOKUP(A7294+1/48,Interface!$B$118:$D$483,3)</f>
        <v>5</v>
      </c>
      <c r="H7294" s="1">
        <f t="shared" si="643"/>
        <v>1</v>
      </c>
      <c r="I7294" s="1">
        <f t="shared" si="642"/>
        <v>11</v>
      </c>
    </row>
    <row r="7295" spans="1:9" x14ac:dyDescent="0.35">
      <c r="A7295" s="321">
        <f t="shared" si="640"/>
        <v>42307.458333315728</v>
      </c>
      <c r="B7295" s="303"/>
      <c r="C7295" s="303">
        <v>7260</v>
      </c>
      <c r="D7295" s="304">
        <f>INDEX(Method_calculation!$J$161:$L$184,Output_interface!I7295,Output_interface!H7295)</f>
        <v>0</v>
      </c>
      <c r="E7295" s="304">
        <f>INDEX(Method_calculation!$J$194:$L$217,Output_interface!I7295,Output_interface!H7295)</f>
        <v>0</v>
      </c>
      <c r="G7295" s="1">
        <f>VLOOKUP(A7295+1/48,Interface!$B$118:$D$483,3)</f>
        <v>5</v>
      </c>
      <c r="H7295" s="1">
        <f t="shared" si="643"/>
        <v>1</v>
      </c>
      <c r="I7295" s="1">
        <f t="shared" si="642"/>
        <v>12</v>
      </c>
    </row>
    <row r="7296" spans="1:9" x14ac:dyDescent="0.35">
      <c r="A7296" s="321">
        <f t="shared" si="640"/>
        <v>42307.499999982392</v>
      </c>
      <c r="B7296" s="303"/>
      <c r="C7296" s="303">
        <v>7261</v>
      </c>
      <c r="D7296" s="304">
        <f>INDEX(Method_calculation!$J$161:$L$184,Output_interface!I7296,Output_interface!H7296)</f>
        <v>0</v>
      </c>
      <c r="E7296" s="304">
        <f>INDEX(Method_calculation!$J$194:$L$217,Output_interface!I7296,Output_interface!H7296)</f>
        <v>0</v>
      </c>
      <c r="G7296" s="1">
        <f>VLOOKUP(A7296+1/48,Interface!$B$118:$D$483,3)</f>
        <v>5</v>
      </c>
      <c r="H7296" s="1">
        <f t="shared" si="643"/>
        <v>1</v>
      </c>
      <c r="I7296" s="1">
        <f t="shared" si="642"/>
        <v>13</v>
      </c>
    </row>
    <row r="7297" spans="1:9" x14ac:dyDescent="0.35">
      <c r="A7297" s="321">
        <f t="shared" si="640"/>
        <v>42307.541666649056</v>
      </c>
      <c r="B7297" s="303"/>
      <c r="C7297" s="303">
        <v>7262</v>
      </c>
      <c r="D7297" s="304">
        <f>INDEX(Method_calculation!$J$161:$L$184,Output_interface!I7297,Output_interface!H7297)</f>
        <v>0</v>
      </c>
      <c r="E7297" s="304">
        <f>INDEX(Method_calculation!$J$194:$L$217,Output_interface!I7297,Output_interface!H7297)</f>
        <v>0</v>
      </c>
      <c r="G7297" s="1">
        <f>VLOOKUP(A7297+1/48,Interface!$B$118:$D$483,3)</f>
        <v>5</v>
      </c>
      <c r="H7297" s="1">
        <f t="shared" si="643"/>
        <v>1</v>
      </c>
      <c r="I7297" s="1">
        <f t="shared" si="642"/>
        <v>14</v>
      </c>
    </row>
    <row r="7298" spans="1:9" x14ac:dyDescent="0.35">
      <c r="A7298" s="321">
        <f t="shared" si="640"/>
        <v>42307.583333315721</v>
      </c>
      <c r="B7298" s="303"/>
      <c r="C7298" s="303">
        <v>7263</v>
      </c>
      <c r="D7298" s="304">
        <f>INDEX(Method_calculation!$J$161:$L$184,Output_interface!I7298,Output_interface!H7298)</f>
        <v>0</v>
      </c>
      <c r="E7298" s="304">
        <f>INDEX(Method_calculation!$J$194:$L$217,Output_interface!I7298,Output_interface!H7298)</f>
        <v>0</v>
      </c>
      <c r="G7298" s="1">
        <f>VLOOKUP(A7298+1/48,Interface!$B$118:$D$483,3)</f>
        <v>5</v>
      </c>
      <c r="H7298" s="1">
        <f t="shared" si="643"/>
        <v>1</v>
      </c>
      <c r="I7298" s="1">
        <f t="shared" si="642"/>
        <v>15</v>
      </c>
    </row>
    <row r="7299" spans="1:9" x14ac:dyDescent="0.35">
      <c r="A7299" s="321">
        <f t="shared" si="640"/>
        <v>42307.624999982385</v>
      </c>
      <c r="B7299" s="303"/>
      <c r="C7299" s="303">
        <v>7264</v>
      </c>
      <c r="D7299" s="304">
        <f>INDEX(Method_calculation!$J$161:$L$184,Output_interface!I7299,Output_interface!H7299)</f>
        <v>0</v>
      </c>
      <c r="E7299" s="304">
        <f>INDEX(Method_calculation!$J$194:$L$217,Output_interface!I7299,Output_interface!H7299)</f>
        <v>0</v>
      </c>
      <c r="G7299" s="1">
        <f>VLOOKUP(A7299+1/48,Interface!$B$118:$D$483,3)</f>
        <v>5</v>
      </c>
      <c r="H7299" s="1">
        <f t="shared" si="643"/>
        <v>1</v>
      </c>
      <c r="I7299" s="1">
        <f t="shared" si="642"/>
        <v>16</v>
      </c>
    </row>
    <row r="7300" spans="1:9" x14ac:dyDescent="0.35">
      <c r="A7300" s="321">
        <f t="shared" si="640"/>
        <v>42307.666666649049</v>
      </c>
      <c r="B7300" s="303"/>
      <c r="C7300" s="303">
        <v>7265</v>
      </c>
      <c r="D7300" s="304">
        <f>INDEX(Method_calculation!$J$161:$L$184,Output_interface!I7300,Output_interface!H7300)</f>
        <v>0</v>
      </c>
      <c r="E7300" s="304">
        <f>INDEX(Method_calculation!$J$194:$L$217,Output_interface!I7300,Output_interface!H7300)</f>
        <v>0</v>
      </c>
      <c r="G7300" s="1">
        <f>VLOOKUP(A7300+1/48,Interface!$B$118:$D$483,3)</f>
        <v>5</v>
      </c>
      <c r="H7300" s="1">
        <f t="shared" si="643"/>
        <v>1</v>
      </c>
      <c r="I7300" s="1">
        <f t="shared" si="642"/>
        <v>17</v>
      </c>
    </row>
    <row r="7301" spans="1:9" x14ac:dyDescent="0.35">
      <c r="A7301" s="321">
        <f t="shared" si="640"/>
        <v>42307.708333315713</v>
      </c>
      <c r="B7301" s="303"/>
      <c r="C7301" s="303">
        <v>7266</v>
      </c>
      <c r="D7301" s="304">
        <f>INDEX(Method_calculation!$J$161:$L$184,Output_interface!I7301,Output_interface!H7301)</f>
        <v>0</v>
      </c>
      <c r="E7301" s="304">
        <f>INDEX(Method_calculation!$J$194:$L$217,Output_interface!I7301,Output_interface!H7301)</f>
        <v>0</v>
      </c>
      <c r="G7301" s="1">
        <f>VLOOKUP(A7301+1/48,Interface!$B$118:$D$483,3)</f>
        <v>5</v>
      </c>
      <c r="H7301" s="1">
        <f t="shared" si="643"/>
        <v>1</v>
      </c>
      <c r="I7301" s="1">
        <f t="shared" si="642"/>
        <v>18</v>
      </c>
    </row>
    <row r="7302" spans="1:9" x14ac:dyDescent="0.35">
      <c r="A7302" s="321">
        <f t="shared" si="640"/>
        <v>42307.749999982378</v>
      </c>
      <c r="B7302" s="303"/>
      <c r="C7302" s="303">
        <v>7267</v>
      </c>
      <c r="D7302" s="304">
        <f>INDEX(Method_calculation!$J$161:$L$184,Output_interface!I7302,Output_interface!H7302)</f>
        <v>0</v>
      </c>
      <c r="E7302" s="304">
        <f>INDEX(Method_calculation!$J$194:$L$217,Output_interface!I7302,Output_interface!H7302)</f>
        <v>0</v>
      </c>
      <c r="G7302" s="1">
        <f>VLOOKUP(A7302+1/48,Interface!$B$118:$D$483,3)</f>
        <v>5</v>
      </c>
      <c r="H7302" s="1">
        <f t="shared" si="643"/>
        <v>1</v>
      </c>
      <c r="I7302" s="1">
        <f t="shared" si="642"/>
        <v>19</v>
      </c>
    </row>
    <row r="7303" spans="1:9" x14ac:dyDescent="0.35">
      <c r="A7303" s="321">
        <f t="shared" si="640"/>
        <v>42307.791666649042</v>
      </c>
      <c r="B7303" s="303"/>
      <c r="C7303" s="303">
        <v>7268</v>
      </c>
      <c r="D7303" s="304">
        <f>INDEX(Method_calculation!$J$161:$L$184,Output_interface!I7303,Output_interface!H7303)</f>
        <v>0</v>
      </c>
      <c r="E7303" s="304">
        <f>INDEX(Method_calculation!$J$194:$L$217,Output_interface!I7303,Output_interface!H7303)</f>
        <v>0</v>
      </c>
      <c r="G7303" s="1">
        <f>VLOOKUP(A7303+1/48,Interface!$B$118:$D$483,3)</f>
        <v>5</v>
      </c>
      <c r="H7303" s="1">
        <f t="shared" si="643"/>
        <v>1</v>
      </c>
      <c r="I7303" s="1">
        <f t="shared" si="642"/>
        <v>20</v>
      </c>
    </row>
    <row r="7304" spans="1:9" x14ac:dyDescent="0.35">
      <c r="A7304" s="321">
        <f t="shared" si="640"/>
        <v>42307.833333315706</v>
      </c>
      <c r="B7304" s="303"/>
      <c r="C7304" s="303">
        <v>7269</v>
      </c>
      <c r="D7304" s="304">
        <f>INDEX(Method_calculation!$J$161:$L$184,Output_interface!I7304,Output_interface!H7304)</f>
        <v>0</v>
      </c>
      <c r="E7304" s="304">
        <f>INDEX(Method_calculation!$J$194:$L$217,Output_interface!I7304,Output_interface!H7304)</f>
        <v>0</v>
      </c>
      <c r="G7304" s="1">
        <f>VLOOKUP(A7304+1/48,Interface!$B$118:$D$483,3)</f>
        <v>5</v>
      </c>
      <c r="H7304" s="1">
        <f t="shared" si="643"/>
        <v>1</v>
      </c>
      <c r="I7304" s="1">
        <f t="shared" si="642"/>
        <v>21</v>
      </c>
    </row>
    <row r="7305" spans="1:9" x14ac:dyDescent="0.35">
      <c r="A7305" s="321">
        <f t="shared" si="640"/>
        <v>42307.87499998237</v>
      </c>
      <c r="B7305" s="303"/>
      <c r="C7305" s="303">
        <v>7270</v>
      </c>
      <c r="D7305" s="304">
        <f>INDEX(Method_calculation!$J$161:$L$184,Output_interface!I7305,Output_interface!H7305)</f>
        <v>0</v>
      </c>
      <c r="E7305" s="304">
        <f>INDEX(Method_calculation!$J$194:$L$217,Output_interface!I7305,Output_interface!H7305)</f>
        <v>0</v>
      </c>
      <c r="G7305" s="1">
        <f>VLOOKUP(A7305+1/48,Interface!$B$118:$D$483,3)</f>
        <v>5</v>
      </c>
      <c r="H7305" s="1">
        <f t="shared" si="643"/>
        <v>1</v>
      </c>
      <c r="I7305" s="1">
        <f t="shared" si="642"/>
        <v>22</v>
      </c>
    </row>
    <row r="7306" spans="1:9" x14ac:dyDescent="0.35">
      <c r="A7306" s="321">
        <f t="shared" si="640"/>
        <v>42307.916666649035</v>
      </c>
      <c r="B7306" s="303"/>
      <c r="C7306" s="303">
        <v>7271</v>
      </c>
      <c r="D7306" s="304">
        <f>INDEX(Method_calculation!$J$161:$L$184,Output_interface!I7306,Output_interface!H7306)</f>
        <v>0</v>
      </c>
      <c r="E7306" s="304">
        <f>INDEX(Method_calculation!$J$194:$L$217,Output_interface!I7306,Output_interface!H7306)</f>
        <v>0</v>
      </c>
      <c r="G7306" s="1">
        <f>VLOOKUP(A7306+1/48,Interface!$B$118:$D$483,3)</f>
        <v>5</v>
      </c>
      <c r="H7306" s="1">
        <f t="shared" si="643"/>
        <v>1</v>
      </c>
      <c r="I7306" s="1">
        <f t="shared" si="642"/>
        <v>23</v>
      </c>
    </row>
    <row r="7307" spans="1:9" x14ac:dyDescent="0.35">
      <c r="A7307" s="322">
        <f t="shared" si="640"/>
        <v>42307.958333315699</v>
      </c>
      <c r="B7307" s="306"/>
      <c r="C7307" s="306">
        <v>7272</v>
      </c>
      <c r="D7307" s="307">
        <f>INDEX(Method_calculation!$J$161:$L$184,Output_interface!I7307,Output_interface!H7307)</f>
        <v>0</v>
      </c>
      <c r="E7307" s="307">
        <f>INDEX(Method_calculation!$J$194:$L$217,Output_interface!I7307,Output_interface!H7307)</f>
        <v>0</v>
      </c>
      <c r="G7307" s="1">
        <f>VLOOKUP(A7307+1/48,Interface!$B$118:$D$483,3)</f>
        <v>5</v>
      </c>
      <c r="H7307" s="1">
        <f t="shared" si="643"/>
        <v>1</v>
      </c>
      <c r="I7307" s="1">
        <f t="shared" si="642"/>
        <v>24</v>
      </c>
    </row>
    <row r="7308" spans="1:9" x14ac:dyDescent="0.35">
      <c r="A7308" s="299">
        <f t="shared" si="640"/>
        <v>42307.999999982363</v>
      </c>
      <c r="B7308" s="300" t="str">
        <f t="shared" ref="B7308" si="645">INDEX($H$27:$H$29,H7308)</f>
        <v>Saturday</v>
      </c>
      <c r="C7308" s="300">
        <v>7273</v>
      </c>
      <c r="D7308" s="301">
        <f>INDEX(Method_calculation!$J$161:$L$184,Output_interface!I7308,Output_interface!H7308)</f>
        <v>0</v>
      </c>
      <c r="E7308" s="301">
        <f>INDEX(Method_calculation!$J$194:$L$217,Output_interface!I7308,Output_interface!H7308)</f>
        <v>0</v>
      </c>
      <c r="G7308" s="1">
        <f>VLOOKUP(A7308+1/48,Interface!$B$118:$D$483,3)</f>
        <v>6</v>
      </c>
      <c r="H7308" s="1">
        <f t="shared" si="643"/>
        <v>2</v>
      </c>
      <c r="I7308" s="1">
        <f t="shared" si="642"/>
        <v>1</v>
      </c>
    </row>
    <row r="7309" spans="1:9" x14ac:dyDescent="0.35">
      <c r="A7309" s="321">
        <f t="shared" si="640"/>
        <v>42308.041666649027</v>
      </c>
      <c r="B7309" s="303"/>
      <c r="C7309" s="303">
        <v>7274</v>
      </c>
      <c r="D7309" s="304">
        <f>INDEX(Method_calculation!$J$161:$L$184,Output_interface!I7309,Output_interface!H7309)</f>
        <v>0</v>
      </c>
      <c r="E7309" s="304">
        <f>INDEX(Method_calculation!$J$194:$L$217,Output_interface!I7309,Output_interface!H7309)</f>
        <v>0</v>
      </c>
      <c r="G7309" s="1">
        <f>VLOOKUP(A7309+1/48,Interface!$B$118:$D$483,3)</f>
        <v>6</v>
      </c>
      <c r="H7309" s="1">
        <f t="shared" si="643"/>
        <v>2</v>
      </c>
      <c r="I7309" s="1">
        <f t="shared" si="642"/>
        <v>2</v>
      </c>
    </row>
    <row r="7310" spans="1:9" x14ac:dyDescent="0.35">
      <c r="A7310" s="321">
        <f t="shared" si="640"/>
        <v>42308.083333315692</v>
      </c>
      <c r="B7310" s="303"/>
      <c r="C7310" s="303">
        <v>7275</v>
      </c>
      <c r="D7310" s="304">
        <f>INDEX(Method_calculation!$J$161:$L$184,Output_interface!I7310,Output_interface!H7310)</f>
        <v>0</v>
      </c>
      <c r="E7310" s="304">
        <f>INDEX(Method_calculation!$J$194:$L$217,Output_interface!I7310,Output_interface!H7310)</f>
        <v>0</v>
      </c>
      <c r="G7310" s="1">
        <f>VLOOKUP(A7310+1/48,Interface!$B$118:$D$483,3)</f>
        <v>6</v>
      </c>
      <c r="H7310" s="1">
        <f t="shared" si="643"/>
        <v>2</v>
      </c>
      <c r="I7310" s="1">
        <f t="shared" si="642"/>
        <v>3</v>
      </c>
    </row>
    <row r="7311" spans="1:9" x14ac:dyDescent="0.35">
      <c r="A7311" s="321">
        <f t="shared" si="640"/>
        <v>42308.124999982356</v>
      </c>
      <c r="B7311" s="303"/>
      <c r="C7311" s="303">
        <v>7276</v>
      </c>
      <c r="D7311" s="304">
        <f>INDEX(Method_calculation!$J$161:$L$184,Output_interface!I7311,Output_interface!H7311)</f>
        <v>0</v>
      </c>
      <c r="E7311" s="304">
        <f>INDEX(Method_calculation!$J$194:$L$217,Output_interface!I7311,Output_interface!H7311)</f>
        <v>0</v>
      </c>
      <c r="G7311" s="1">
        <f>VLOOKUP(A7311+1/48,Interface!$B$118:$D$483,3)</f>
        <v>6</v>
      </c>
      <c r="H7311" s="1">
        <f t="shared" si="643"/>
        <v>2</v>
      </c>
      <c r="I7311" s="1">
        <f t="shared" si="642"/>
        <v>4</v>
      </c>
    </row>
    <row r="7312" spans="1:9" x14ac:dyDescent="0.35">
      <c r="A7312" s="321">
        <f t="shared" ref="A7312:A7375" si="646">+A7311+1/24</f>
        <v>42308.16666664902</v>
      </c>
      <c r="B7312" s="303"/>
      <c r="C7312" s="303">
        <v>7277</v>
      </c>
      <c r="D7312" s="304">
        <f>INDEX(Method_calculation!$J$161:$L$184,Output_interface!I7312,Output_interface!H7312)</f>
        <v>0</v>
      </c>
      <c r="E7312" s="304">
        <f>INDEX(Method_calculation!$J$194:$L$217,Output_interface!I7312,Output_interface!H7312)</f>
        <v>0</v>
      </c>
      <c r="G7312" s="1">
        <f>VLOOKUP(A7312+1/48,Interface!$B$118:$D$483,3)</f>
        <v>6</v>
      </c>
      <c r="H7312" s="1">
        <f t="shared" si="643"/>
        <v>2</v>
      </c>
      <c r="I7312" s="1">
        <f t="shared" si="642"/>
        <v>5</v>
      </c>
    </row>
    <row r="7313" spans="1:9" x14ac:dyDescent="0.35">
      <c r="A7313" s="321">
        <f t="shared" si="646"/>
        <v>42308.208333315684</v>
      </c>
      <c r="B7313" s="303"/>
      <c r="C7313" s="303">
        <v>7278</v>
      </c>
      <c r="D7313" s="304">
        <f>INDEX(Method_calculation!$J$161:$L$184,Output_interface!I7313,Output_interface!H7313)</f>
        <v>0</v>
      </c>
      <c r="E7313" s="304">
        <f>INDEX(Method_calculation!$J$194:$L$217,Output_interface!I7313,Output_interface!H7313)</f>
        <v>0</v>
      </c>
      <c r="G7313" s="1">
        <f>VLOOKUP(A7313+1/48,Interface!$B$118:$D$483,3)</f>
        <v>6</v>
      </c>
      <c r="H7313" s="1">
        <f t="shared" si="643"/>
        <v>2</v>
      </c>
      <c r="I7313" s="1">
        <f t="shared" si="642"/>
        <v>6</v>
      </c>
    </row>
    <row r="7314" spans="1:9" x14ac:dyDescent="0.35">
      <c r="A7314" s="321">
        <f t="shared" si="646"/>
        <v>42308.249999982349</v>
      </c>
      <c r="B7314" s="303"/>
      <c r="C7314" s="303">
        <v>7279</v>
      </c>
      <c r="D7314" s="304">
        <f>INDEX(Method_calculation!$J$161:$L$184,Output_interface!I7314,Output_interface!H7314)</f>
        <v>0</v>
      </c>
      <c r="E7314" s="304">
        <f>INDEX(Method_calculation!$J$194:$L$217,Output_interface!I7314,Output_interface!H7314)</f>
        <v>0</v>
      </c>
      <c r="G7314" s="1">
        <f>VLOOKUP(A7314+1/48,Interface!$B$118:$D$483,3)</f>
        <v>6</v>
      </c>
      <c r="H7314" s="1">
        <f t="shared" si="643"/>
        <v>2</v>
      </c>
      <c r="I7314" s="1">
        <f t="shared" si="642"/>
        <v>7</v>
      </c>
    </row>
    <row r="7315" spans="1:9" x14ac:dyDescent="0.35">
      <c r="A7315" s="321">
        <f t="shared" si="646"/>
        <v>42308.291666649013</v>
      </c>
      <c r="B7315" s="303"/>
      <c r="C7315" s="303">
        <v>7280</v>
      </c>
      <c r="D7315" s="304">
        <f>INDEX(Method_calculation!$J$161:$L$184,Output_interface!I7315,Output_interface!H7315)</f>
        <v>0</v>
      </c>
      <c r="E7315" s="304">
        <f>INDEX(Method_calculation!$J$194:$L$217,Output_interface!I7315,Output_interface!H7315)</f>
        <v>0</v>
      </c>
      <c r="G7315" s="1">
        <f>VLOOKUP(A7315+1/48,Interface!$B$118:$D$483,3)</f>
        <v>6</v>
      </c>
      <c r="H7315" s="1">
        <f t="shared" si="643"/>
        <v>2</v>
      </c>
      <c r="I7315" s="1">
        <f t="shared" si="642"/>
        <v>8</v>
      </c>
    </row>
    <row r="7316" spans="1:9" x14ac:dyDescent="0.35">
      <c r="A7316" s="321">
        <f t="shared" si="646"/>
        <v>42308.333333315677</v>
      </c>
      <c r="B7316" s="303"/>
      <c r="C7316" s="303">
        <v>7281</v>
      </c>
      <c r="D7316" s="304">
        <f>INDEX(Method_calculation!$J$161:$L$184,Output_interface!I7316,Output_interface!H7316)</f>
        <v>0</v>
      </c>
      <c r="E7316" s="304">
        <f>INDEX(Method_calculation!$J$194:$L$217,Output_interface!I7316,Output_interface!H7316)</f>
        <v>0</v>
      </c>
      <c r="G7316" s="1">
        <f>VLOOKUP(A7316+1/48,Interface!$B$118:$D$483,3)</f>
        <v>6</v>
      </c>
      <c r="H7316" s="1">
        <f t="shared" si="643"/>
        <v>2</v>
      </c>
      <c r="I7316" s="1">
        <f t="shared" si="642"/>
        <v>9</v>
      </c>
    </row>
    <row r="7317" spans="1:9" x14ac:dyDescent="0.35">
      <c r="A7317" s="321">
        <f t="shared" si="646"/>
        <v>42308.374999982341</v>
      </c>
      <c r="B7317" s="303"/>
      <c r="C7317" s="303">
        <v>7282</v>
      </c>
      <c r="D7317" s="304">
        <f>INDEX(Method_calculation!$J$161:$L$184,Output_interface!I7317,Output_interface!H7317)</f>
        <v>0</v>
      </c>
      <c r="E7317" s="304">
        <f>INDEX(Method_calculation!$J$194:$L$217,Output_interface!I7317,Output_interface!H7317)</f>
        <v>0</v>
      </c>
      <c r="G7317" s="1">
        <f>VLOOKUP(A7317+1/48,Interface!$B$118:$D$483,3)</f>
        <v>6</v>
      </c>
      <c r="H7317" s="1">
        <f t="shared" si="643"/>
        <v>2</v>
      </c>
      <c r="I7317" s="1">
        <f t="shared" si="642"/>
        <v>10</v>
      </c>
    </row>
    <row r="7318" spans="1:9" x14ac:dyDescent="0.35">
      <c r="A7318" s="321">
        <f t="shared" si="646"/>
        <v>42308.416666649005</v>
      </c>
      <c r="B7318" s="303"/>
      <c r="C7318" s="303">
        <v>7283</v>
      </c>
      <c r="D7318" s="304">
        <f>INDEX(Method_calculation!$J$161:$L$184,Output_interface!I7318,Output_interface!H7318)</f>
        <v>0</v>
      </c>
      <c r="E7318" s="304">
        <f>INDEX(Method_calculation!$J$194:$L$217,Output_interface!I7318,Output_interface!H7318)</f>
        <v>0</v>
      </c>
      <c r="G7318" s="1">
        <f>VLOOKUP(A7318+1/48,Interface!$B$118:$D$483,3)</f>
        <v>6</v>
      </c>
      <c r="H7318" s="1">
        <f t="shared" si="643"/>
        <v>2</v>
      </c>
      <c r="I7318" s="1">
        <f t="shared" si="642"/>
        <v>11</v>
      </c>
    </row>
    <row r="7319" spans="1:9" x14ac:dyDescent="0.35">
      <c r="A7319" s="321">
        <f t="shared" si="646"/>
        <v>42308.45833331567</v>
      </c>
      <c r="B7319" s="303"/>
      <c r="C7319" s="303">
        <v>7284</v>
      </c>
      <c r="D7319" s="304">
        <f>INDEX(Method_calculation!$J$161:$L$184,Output_interface!I7319,Output_interface!H7319)</f>
        <v>0</v>
      </c>
      <c r="E7319" s="304">
        <f>INDEX(Method_calculation!$J$194:$L$217,Output_interface!I7319,Output_interface!H7319)</f>
        <v>0</v>
      </c>
      <c r="G7319" s="1">
        <f>VLOOKUP(A7319+1/48,Interface!$B$118:$D$483,3)</f>
        <v>6</v>
      </c>
      <c r="H7319" s="1">
        <f t="shared" si="643"/>
        <v>2</v>
      </c>
      <c r="I7319" s="1">
        <f t="shared" si="642"/>
        <v>12</v>
      </c>
    </row>
    <row r="7320" spans="1:9" x14ac:dyDescent="0.35">
      <c r="A7320" s="321">
        <f t="shared" si="646"/>
        <v>42308.499999982334</v>
      </c>
      <c r="B7320" s="303"/>
      <c r="C7320" s="303">
        <v>7285</v>
      </c>
      <c r="D7320" s="304">
        <f>INDEX(Method_calculation!$J$161:$L$184,Output_interface!I7320,Output_interface!H7320)</f>
        <v>0</v>
      </c>
      <c r="E7320" s="304">
        <f>INDEX(Method_calculation!$J$194:$L$217,Output_interface!I7320,Output_interface!H7320)</f>
        <v>0</v>
      </c>
      <c r="G7320" s="1">
        <f>VLOOKUP(A7320+1/48,Interface!$B$118:$D$483,3)</f>
        <v>6</v>
      </c>
      <c r="H7320" s="1">
        <f t="shared" si="643"/>
        <v>2</v>
      </c>
      <c r="I7320" s="1">
        <f t="shared" si="642"/>
        <v>13</v>
      </c>
    </row>
    <row r="7321" spans="1:9" x14ac:dyDescent="0.35">
      <c r="A7321" s="321">
        <f t="shared" si="646"/>
        <v>42308.541666648998</v>
      </c>
      <c r="B7321" s="303"/>
      <c r="C7321" s="303">
        <v>7286</v>
      </c>
      <c r="D7321" s="304">
        <f>INDEX(Method_calculation!$J$161:$L$184,Output_interface!I7321,Output_interface!H7321)</f>
        <v>0</v>
      </c>
      <c r="E7321" s="304">
        <f>INDEX(Method_calculation!$J$194:$L$217,Output_interface!I7321,Output_interface!H7321)</f>
        <v>0</v>
      </c>
      <c r="G7321" s="1">
        <f>VLOOKUP(A7321+1/48,Interface!$B$118:$D$483,3)</f>
        <v>6</v>
      </c>
      <c r="H7321" s="1">
        <f t="shared" si="643"/>
        <v>2</v>
      </c>
      <c r="I7321" s="1">
        <f t="shared" si="642"/>
        <v>14</v>
      </c>
    </row>
    <row r="7322" spans="1:9" x14ac:dyDescent="0.35">
      <c r="A7322" s="321">
        <f t="shared" si="646"/>
        <v>42308.583333315662</v>
      </c>
      <c r="B7322" s="303"/>
      <c r="C7322" s="303">
        <v>7287</v>
      </c>
      <c r="D7322" s="304">
        <f>INDEX(Method_calculation!$J$161:$L$184,Output_interface!I7322,Output_interface!H7322)</f>
        <v>0</v>
      </c>
      <c r="E7322" s="304">
        <f>INDEX(Method_calculation!$J$194:$L$217,Output_interface!I7322,Output_interface!H7322)</f>
        <v>0</v>
      </c>
      <c r="G7322" s="1">
        <f>VLOOKUP(A7322+1/48,Interface!$B$118:$D$483,3)</f>
        <v>6</v>
      </c>
      <c r="H7322" s="1">
        <f t="shared" si="643"/>
        <v>2</v>
      </c>
      <c r="I7322" s="1">
        <f t="shared" si="642"/>
        <v>15</v>
      </c>
    </row>
    <row r="7323" spans="1:9" x14ac:dyDescent="0.35">
      <c r="A7323" s="321">
        <f t="shared" si="646"/>
        <v>42308.624999982327</v>
      </c>
      <c r="B7323" s="303"/>
      <c r="C7323" s="303">
        <v>7288</v>
      </c>
      <c r="D7323" s="304">
        <f>INDEX(Method_calculation!$J$161:$L$184,Output_interface!I7323,Output_interface!H7323)</f>
        <v>0</v>
      </c>
      <c r="E7323" s="304">
        <f>INDEX(Method_calculation!$J$194:$L$217,Output_interface!I7323,Output_interface!H7323)</f>
        <v>0</v>
      </c>
      <c r="G7323" s="1">
        <f>VLOOKUP(A7323+1/48,Interface!$B$118:$D$483,3)</f>
        <v>6</v>
      </c>
      <c r="H7323" s="1">
        <f t="shared" si="643"/>
        <v>2</v>
      </c>
      <c r="I7323" s="1">
        <f t="shared" si="642"/>
        <v>16</v>
      </c>
    </row>
    <row r="7324" spans="1:9" x14ac:dyDescent="0.35">
      <c r="A7324" s="321">
        <f t="shared" si="646"/>
        <v>42308.666666648991</v>
      </c>
      <c r="B7324" s="303"/>
      <c r="C7324" s="303">
        <v>7289</v>
      </c>
      <c r="D7324" s="304">
        <f>INDEX(Method_calculation!$J$161:$L$184,Output_interface!I7324,Output_interface!H7324)</f>
        <v>0</v>
      </c>
      <c r="E7324" s="304">
        <f>INDEX(Method_calculation!$J$194:$L$217,Output_interface!I7324,Output_interface!H7324)</f>
        <v>0</v>
      </c>
      <c r="G7324" s="1">
        <f>VLOOKUP(A7324+1/48,Interface!$B$118:$D$483,3)</f>
        <v>6</v>
      </c>
      <c r="H7324" s="1">
        <f t="shared" si="643"/>
        <v>2</v>
      </c>
      <c r="I7324" s="1">
        <f t="shared" si="642"/>
        <v>17</v>
      </c>
    </row>
    <row r="7325" spans="1:9" x14ac:dyDescent="0.35">
      <c r="A7325" s="321">
        <f t="shared" si="646"/>
        <v>42308.708333315655</v>
      </c>
      <c r="B7325" s="303"/>
      <c r="C7325" s="303">
        <v>7290</v>
      </c>
      <c r="D7325" s="304">
        <f>INDEX(Method_calculation!$J$161:$L$184,Output_interface!I7325,Output_interface!H7325)</f>
        <v>0</v>
      </c>
      <c r="E7325" s="304">
        <f>INDEX(Method_calculation!$J$194:$L$217,Output_interface!I7325,Output_interface!H7325)</f>
        <v>0</v>
      </c>
      <c r="G7325" s="1">
        <f>VLOOKUP(A7325+1/48,Interface!$B$118:$D$483,3)</f>
        <v>6</v>
      </c>
      <c r="H7325" s="1">
        <f t="shared" si="643"/>
        <v>2</v>
      </c>
      <c r="I7325" s="1">
        <f t="shared" si="642"/>
        <v>18</v>
      </c>
    </row>
    <row r="7326" spans="1:9" x14ac:dyDescent="0.35">
      <c r="A7326" s="321">
        <f t="shared" si="646"/>
        <v>42308.749999982319</v>
      </c>
      <c r="B7326" s="303"/>
      <c r="C7326" s="303">
        <v>7291</v>
      </c>
      <c r="D7326" s="304">
        <f>INDEX(Method_calculation!$J$161:$L$184,Output_interface!I7326,Output_interface!H7326)</f>
        <v>0</v>
      </c>
      <c r="E7326" s="304">
        <f>INDEX(Method_calculation!$J$194:$L$217,Output_interface!I7326,Output_interface!H7326)</f>
        <v>0</v>
      </c>
      <c r="G7326" s="1">
        <f>VLOOKUP(A7326+1/48,Interface!$B$118:$D$483,3)</f>
        <v>6</v>
      </c>
      <c r="H7326" s="1">
        <f t="shared" si="643"/>
        <v>2</v>
      </c>
      <c r="I7326" s="1">
        <f t="shared" si="642"/>
        <v>19</v>
      </c>
    </row>
    <row r="7327" spans="1:9" x14ac:dyDescent="0.35">
      <c r="A7327" s="321">
        <f t="shared" si="646"/>
        <v>42308.791666648984</v>
      </c>
      <c r="B7327" s="303"/>
      <c r="C7327" s="303">
        <v>7292</v>
      </c>
      <c r="D7327" s="304">
        <f>INDEX(Method_calculation!$J$161:$L$184,Output_interface!I7327,Output_interface!H7327)</f>
        <v>0</v>
      </c>
      <c r="E7327" s="304">
        <f>INDEX(Method_calculation!$J$194:$L$217,Output_interface!I7327,Output_interface!H7327)</f>
        <v>0</v>
      </c>
      <c r="G7327" s="1">
        <f>VLOOKUP(A7327+1/48,Interface!$B$118:$D$483,3)</f>
        <v>6</v>
      </c>
      <c r="H7327" s="1">
        <f t="shared" si="643"/>
        <v>2</v>
      </c>
      <c r="I7327" s="1">
        <f t="shared" si="642"/>
        <v>20</v>
      </c>
    </row>
    <row r="7328" spans="1:9" x14ac:dyDescent="0.35">
      <c r="A7328" s="321">
        <f t="shared" si="646"/>
        <v>42308.833333315648</v>
      </c>
      <c r="B7328" s="303"/>
      <c r="C7328" s="303">
        <v>7293</v>
      </c>
      <c r="D7328" s="304">
        <f>INDEX(Method_calculation!$J$161:$L$184,Output_interface!I7328,Output_interface!H7328)</f>
        <v>0</v>
      </c>
      <c r="E7328" s="304">
        <f>INDEX(Method_calculation!$J$194:$L$217,Output_interface!I7328,Output_interface!H7328)</f>
        <v>0</v>
      </c>
      <c r="G7328" s="1">
        <f>VLOOKUP(A7328+1/48,Interface!$B$118:$D$483,3)</f>
        <v>6</v>
      </c>
      <c r="H7328" s="1">
        <f t="shared" si="643"/>
        <v>2</v>
      </c>
      <c r="I7328" s="1">
        <f t="shared" si="642"/>
        <v>21</v>
      </c>
    </row>
    <row r="7329" spans="1:9" x14ac:dyDescent="0.35">
      <c r="A7329" s="321">
        <f t="shared" si="646"/>
        <v>42308.874999982312</v>
      </c>
      <c r="B7329" s="303"/>
      <c r="C7329" s="303">
        <v>7294</v>
      </c>
      <c r="D7329" s="304">
        <f>INDEX(Method_calculation!$J$161:$L$184,Output_interface!I7329,Output_interface!H7329)</f>
        <v>0</v>
      </c>
      <c r="E7329" s="304">
        <f>INDEX(Method_calculation!$J$194:$L$217,Output_interface!I7329,Output_interface!H7329)</f>
        <v>0</v>
      </c>
      <c r="G7329" s="1">
        <f>VLOOKUP(A7329+1/48,Interface!$B$118:$D$483,3)</f>
        <v>6</v>
      </c>
      <c r="H7329" s="1">
        <f t="shared" si="643"/>
        <v>2</v>
      </c>
      <c r="I7329" s="1">
        <f t="shared" si="642"/>
        <v>22</v>
      </c>
    </row>
    <row r="7330" spans="1:9" x14ac:dyDescent="0.35">
      <c r="A7330" s="321">
        <f t="shared" si="646"/>
        <v>42308.916666648976</v>
      </c>
      <c r="B7330" s="303"/>
      <c r="C7330" s="303">
        <v>7295</v>
      </c>
      <c r="D7330" s="304">
        <f>INDEX(Method_calculation!$J$161:$L$184,Output_interface!I7330,Output_interface!H7330)</f>
        <v>0</v>
      </c>
      <c r="E7330" s="304">
        <f>INDEX(Method_calculation!$J$194:$L$217,Output_interface!I7330,Output_interface!H7330)</f>
        <v>0</v>
      </c>
      <c r="G7330" s="1">
        <f>VLOOKUP(A7330+1/48,Interface!$B$118:$D$483,3)</f>
        <v>6</v>
      </c>
      <c r="H7330" s="1">
        <f t="shared" si="643"/>
        <v>2</v>
      </c>
      <c r="I7330" s="1">
        <f t="shared" si="642"/>
        <v>23</v>
      </c>
    </row>
    <row r="7331" spans="1:9" x14ac:dyDescent="0.35">
      <c r="A7331" s="322">
        <f t="shared" si="646"/>
        <v>42308.958333315641</v>
      </c>
      <c r="B7331" s="306"/>
      <c r="C7331" s="306">
        <v>7296</v>
      </c>
      <c r="D7331" s="307">
        <f>INDEX(Method_calculation!$J$161:$L$184,Output_interface!I7331,Output_interface!H7331)</f>
        <v>0</v>
      </c>
      <c r="E7331" s="307">
        <f>INDEX(Method_calculation!$J$194:$L$217,Output_interface!I7331,Output_interface!H7331)</f>
        <v>0</v>
      </c>
      <c r="G7331" s="1">
        <f>VLOOKUP(A7331+1/48,Interface!$B$118:$D$483,3)</f>
        <v>6</v>
      </c>
      <c r="H7331" s="1">
        <f t="shared" si="643"/>
        <v>2</v>
      </c>
      <c r="I7331" s="1">
        <f t="shared" si="642"/>
        <v>24</v>
      </c>
    </row>
    <row r="7332" spans="1:9" x14ac:dyDescent="0.35">
      <c r="A7332" s="299">
        <f t="shared" si="646"/>
        <v>42308.999999982305</v>
      </c>
      <c r="B7332" s="300" t="str">
        <f t="shared" ref="B7332" si="647">INDEX($H$27:$H$29,H7332)</f>
        <v>Holiday</v>
      </c>
      <c r="C7332" s="300">
        <v>7297</v>
      </c>
      <c r="D7332" s="301">
        <f>INDEX(Method_calculation!$J$161:$L$184,Output_interface!I7332,Output_interface!H7332)</f>
        <v>0</v>
      </c>
      <c r="E7332" s="301">
        <f>INDEX(Method_calculation!$J$194:$L$217,Output_interface!I7332,Output_interface!H7332)</f>
        <v>0</v>
      </c>
      <c r="G7332" s="1">
        <f>VLOOKUP(A7332+1/48,Interface!$B$118:$D$483,3)</f>
        <v>7</v>
      </c>
      <c r="H7332" s="1">
        <f t="shared" si="643"/>
        <v>3</v>
      </c>
      <c r="I7332" s="1">
        <f t="shared" ref="I7332:I7395" si="648">MOD(C7332-1,24)+1</f>
        <v>1</v>
      </c>
    </row>
    <row r="7333" spans="1:9" x14ac:dyDescent="0.35">
      <c r="A7333" s="321">
        <f t="shared" si="646"/>
        <v>42309.041666648969</v>
      </c>
      <c r="B7333" s="303"/>
      <c r="C7333" s="303">
        <v>7298</v>
      </c>
      <c r="D7333" s="304">
        <f>INDEX(Method_calculation!$J$161:$L$184,Output_interface!I7333,Output_interface!H7333)</f>
        <v>0</v>
      </c>
      <c r="E7333" s="304">
        <f>INDEX(Method_calculation!$J$194:$L$217,Output_interface!I7333,Output_interface!H7333)</f>
        <v>0</v>
      </c>
      <c r="G7333" s="1">
        <f>VLOOKUP(A7333+1/48,Interface!$B$118:$D$483,3)</f>
        <v>7</v>
      </c>
      <c r="H7333" s="1">
        <f t="shared" ref="H7333:H7396" si="649">IF(G7333=7,3,IF(G7333=6,2,1))</f>
        <v>3</v>
      </c>
      <c r="I7333" s="1">
        <f t="shared" si="648"/>
        <v>2</v>
      </c>
    </row>
    <row r="7334" spans="1:9" x14ac:dyDescent="0.35">
      <c r="A7334" s="321">
        <f t="shared" si="646"/>
        <v>42309.083333315633</v>
      </c>
      <c r="B7334" s="303"/>
      <c r="C7334" s="303">
        <v>7299</v>
      </c>
      <c r="D7334" s="304">
        <f>INDEX(Method_calculation!$J$161:$L$184,Output_interface!I7334,Output_interface!H7334)</f>
        <v>0</v>
      </c>
      <c r="E7334" s="304">
        <f>INDEX(Method_calculation!$J$194:$L$217,Output_interface!I7334,Output_interface!H7334)</f>
        <v>0</v>
      </c>
      <c r="G7334" s="1">
        <f>VLOOKUP(A7334+1/48,Interface!$B$118:$D$483,3)</f>
        <v>7</v>
      </c>
      <c r="H7334" s="1">
        <f t="shared" si="649"/>
        <v>3</v>
      </c>
      <c r="I7334" s="1">
        <f t="shared" si="648"/>
        <v>3</v>
      </c>
    </row>
    <row r="7335" spans="1:9" x14ac:dyDescent="0.35">
      <c r="A7335" s="321">
        <f t="shared" si="646"/>
        <v>42309.124999982298</v>
      </c>
      <c r="B7335" s="303"/>
      <c r="C7335" s="303">
        <v>7300</v>
      </c>
      <c r="D7335" s="304">
        <f>INDEX(Method_calculation!$J$161:$L$184,Output_interface!I7335,Output_interface!H7335)</f>
        <v>0</v>
      </c>
      <c r="E7335" s="304">
        <f>INDEX(Method_calculation!$J$194:$L$217,Output_interface!I7335,Output_interface!H7335)</f>
        <v>0</v>
      </c>
      <c r="G7335" s="1">
        <f>VLOOKUP(A7335+1/48,Interface!$B$118:$D$483,3)</f>
        <v>7</v>
      </c>
      <c r="H7335" s="1">
        <f t="shared" si="649"/>
        <v>3</v>
      </c>
      <c r="I7335" s="1">
        <f t="shared" si="648"/>
        <v>4</v>
      </c>
    </row>
    <row r="7336" spans="1:9" x14ac:dyDescent="0.35">
      <c r="A7336" s="321">
        <f t="shared" si="646"/>
        <v>42309.166666648962</v>
      </c>
      <c r="B7336" s="303"/>
      <c r="C7336" s="303">
        <v>7301</v>
      </c>
      <c r="D7336" s="304">
        <f>INDEX(Method_calculation!$J$161:$L$184,Output_interface!I7336,Output_interface!H7336)</f>
        <v>0</v>
      </c>
      <c r="E7336" s="304">
        <f>INDEX(Method_calculation!$J$194:$L$217,Output_interface!I7336,Output_interface!H7336)</f>
        <v>0</v>
      </c>
      <c r="G7336" s="1">
        <f>VLOOKUP(A7336+1/48,Interface!$B$118:$D$483,3)</f>
        <v>7</v>
      </c>
      <c r="H7336" s="1">
        <f t="shared" si="649"/>
        <v>3</v>
      </c>
      <c r="I7336" s="1">
        <f t="shared" si="648"/>
        <v>5</v>
      </c>
    </row>
    <row r="7337" spans="1:9" x14ac:dyDescent="0.35">
      <c r="A7337" s="321">
        <f t="shared" si="646"/>
        <v>42309.208333315626</v>
      </c>
      <c r="B7337" s="303"/>
      <c r="C7337" s="303">
        <v>7302</v>
      </c>
      <c r="D7337" s="304">
        <f>INDEX(Method_calculation!$J$161:$L$184,Output_interface!I7337,Output_interface!H7337)</f>
        <v>0</v>
      </c>
      <c r="E7337" s="304">
        <f>INDEX(Method_calculation!$J$194:$L$217,Output_interface!I7337,Output_interface!H7337)</f>
        <v>0</v>
      </c>
      <c r="G7337" s="1">
        <f>VLOOKUP(A7337+1/48,Interface!$B$118:$D$483,3)</f>
        <v>7</v>
      </c>
      <c r="H7337" s="1">
        <f t="shared" si="649"/>
        <v>3</v>
      </c>
      <c r="I7337" s="1">
        <f t="shared" si="648"/>
        <v>6</v>
      </c>
    </row>
    <row r="7338" spans="1:9" x14ac:dyDescent="0.35">
      <c r="A7338" s="321">
        <f t="shared" si="646"/>
        <v>42309.24999998229</v>
      </c>
      <c r="B7338" s="303"/>
      <c r="C7338" s="303">
        <v>7303</v>
      </c>
      <c r="D7338" s="304">
        <f>INDEX(Method_calculation!$J$161:$L$184,Output_interface!I7338,Output_interface!H7338)</f>
        <v>0</v>
      </c>
      <c r="E7338" s="304">
        <f>INDEX(Method_calculation!$J$194:$L$217,Output_interface!I7338,Output_interface!H7338)</f>
        <v>0</v>
      </c>
      <c r="G7338" s="1">
        <f>VLOOKUP(A7338+1/48,Interface!$B$118:$D$483,3)</f>
        <v>7</v>
      </c>
      <c r="H7338" s="1">
        <f t="shared" si="649"/>
        <v>3</v>
      </c>
      <c r="I7338" s="1">
        <f t="shared" si="648"/>
        <v>7</v>
      </c>
    </row>
    <row r="7339" spans="1:9" x14ac:dyDescent="0.35">
      <c r="A7339" s="321">
        <f t="shared" si="646"/>
        <v>42309.291666648955</v>
      </c>
      <c r="B7339" s="303"/>
      <c r="C7339" s="303">
        <v>7304</v>
      </c>
      <c r="D7339" s="304">
        <f>INDEX(Method_calculation!$J$161:$L$184,Output_interface!I7339,Output_interface!H7339)</f>
        <v>0</v>
      </c>
      <c r="E7339" s="304">
        <f>INDEX(Method_calculation!$J$194:$L$217,Output_interface!I7339,Output_interface!H7339)</f>
        <v>0</v>
      </c>
      <c r="G7339" s="1">
        <f>VLOOKUP(A7339+1/48,Interface!$B$118:$D$483,3)</f>
        <v>7</v>
      </c>
      <c r="H7339" s="1">
        <f t="shared" si="649"/>
        <v>3</v>
      </c>
      <c r="I7339" s="1">
        <f t="shared" si="648"/>
        <v>8</v>
      </c>
    </row>
    <row r="7340" spans="1:9" x14ac:dyDescent="0.35">
      <c r="A7340" s="321">
        <f t="shared" si="646"/>
        <v>42309.333333315619</v>
      </c>
      <c r="B7340" s="303"/>
      <c r="C7340" s="303">
        <v>7305</v>
      </c>
      <c r="D7340" s="304">
        <f>INDEX(Method_calculation!$J$161:$L$184,Output_interface!I7340,Output_interface!H7340)</f>
        <v>0</v>
      </c>
      <c r="E7340" s="304">
        <f>INDEX(Method_calculation!$J$194:$L$217,Output_interface!I7340,Output_interface!H7340)</f>
        <v>0</v>
      </c>
      <c r="G7340" s="1">
        <f>VLOOKUP(A7340+1/48,Interface!$B$118:$D$483,3)</f>
        <v>7</v>
      </c>
      <c r="H7340" s="1">
        <f t="shared" si="649"/>
        <v>3</v>
      </c>
      <c r="I7340" s="1">
        <f t="shared" si="648"/>
        <v>9</v>
      </c>
    </row>
    <row r="7341" spans="1:9" x14ac:dyDescent="0.35">
      <c r="A7341" s="321">
        <f t="shared" si="646"/>
        <v>42309.374999982283</v>
      </c>
      <c r="B7341" s="303"/>
      <c r="C7341" s="303">
        <v>7306</v>
      </c>
      <c r="D7341" s="304">
        <f>INDEX(Method_calculation!$J$161:$L$184,Output_interface!I7341,Output_interface!H7341)</f>
        <v>0</v>
      </c>
      <c r="E7341" s="304">
        <f>INDEX(Method_calculation!$J$194:$L$217,Output_interface!I7341,Output_interface!H7341)</f>
        <v>0</v>
      </c>
      <c r="G7341" s="1">
        <f>VLOOKUP(A7341+1/48,Interface!$B$118:$D$483,3)</f>
        <v>7</v>
      </c>
      <c r="H7341" s="1">
        <f t="shared" si="649"/>
        <v>3</v>
      </c>
      <c r="I7341" s="1">
        <f t="shared" si="648"/>
        <v>10</v>
      </c>
    </row>
    <row r="7342" spans="1:9" x14ac:dyDescent="0.35">
      <c r="A7342" s="321">
        <f t="shared" si="646"/>
        <v>42309.416666648947</v>
      </c>
      <c r="B7342" s="303"/>
      <c r="C7342" s="303">
        <v>7307</v>
      </c>
      <c r="D7342" s="304">
        <f>INDEX(Method_calculation!$J$161:$L$184,Output_interface!I7342,Output_interface!H7342)</f>
        <v>0</v>
      </c>
      <c r="E7342" s="304">
        <f>INDEX(Method_calculation!$J$194:$L$217,Output_interface!I7342,Output_interface!H7342)</f>
        <v>0</v>
      </c>
      <c r="G7342" s="1">
        <f>VLOOKUP(A7342+1/48,Interface!$B$118:$D$483,3)</f>
        <v>7</v>
      </c>
      <c r="H7342" s="1">
        <f t="shared" si="649"/>
        <v>3</v>
      </c>
      <c r="I7342" s="1">
        <f t="shared" si="648"/>
        <v>11</v>
      </c>
    </row>
    <row r="7343" spans="1:9" x14ac:dyDescent="0.35">
      <c r="A7343" s="321">
        <f t="shared" si="646"/>
        <v>42309.458333315612</v>
      </c>
      <c r="B7343" s="303"/>
      <c r="C7343" s="303">
        <v>7308</v>
      </c>
      <c r="D7343" s="304">
        <f>INDEX(Method_calculation!$J$161:$L$184,Output_interface!I7343,Output_interface!H7343)</f>
        <v>0</v>
      </c>
      <c r="E7343" s="304">
        <f>INDEX(Method_calculation!$J$194:$L$217,Output_interface!I7343,Output_interface!H7343)</f>
        <v>0</v>
      </c>
      <c r="G7343" s="1">
        <f>VLOOKUP(A7343+1/48,Interface!$B$118:$D$483,3)</f>
        <v>7</v>
      </c>
      <c r="H7343" s="1">
        <f t="shared" si="649"/>
        <v>3</v>
      </c>
      <c r="I7343" s="1">
        <f t="shared" si="648"/>
        <v>12</v>
      </c>
    </row>
    <row r="7344" spans="1:9" x14ac:dyDescent="0.35">
      <c r="A7344" s="321">
        <f t="shared" si="646"/>
        <v>42309.499999982276</v>
      </c>
      <c r="B7344" s="303"/>
      <c r="C7344" s="303">
        <v>7309</v>
      </c>
      <c r="D7344" s="304">
        <f>INDEX(Method_calculation!$J$161:$L$184,Output_interface!I7344,Output_interface!H7344)</f>
        <v>0</v>
      </c>
      <c r="E7344" s="304">
        <f>INDEX(Method_calculation!$J$194:$L$217,Output_interface!I7344,Output_interface!H7344)</f>
        <v>0</v>
      </c>
      <c r="G7344" s="1">
        <f>VLOOKUP(A7344+1/48,Interface!$B$118:$D$483,3)</f>
        <v>7</v>
      </c>
      <c r="H7344" s="1">
        <f t="shared" si="649"/>
        <v>3</v>
      </c>
      <c r="I7344" s="1">
        <f t="shared" si="648"/>
        <v>13</v>
      </c>
    </row>
    <row r="7345" spans="1:9" x14ac:dyDescent="0.35">
      <c r="A7345" s="321">
        <f t="shared" si="646"/>
        <v>42309.54166664894</v>
      </c>
      <c r="B7345" s="303"/>
      <c r="C7345" s="303">
        <v>7310</v>
      </c>
      <c r="D7345" s="304">
        <f>INDEX(Method_calculation!$J$161:$L$184,Output_interface!I7345,Output_interface!H7345)</f>
        <v>0</v>
      </c>
      <c r="E7345" s="304">
        <f>INDEX(Method_calculation!$J$194:$L$217,Output_interface!I7345,Output_interface!H7345)</f>
        <v>0</v>
      </c>
      <c r="G7345" s="1">
        <f>VLOOKUP(A7345+1/48,Interface!$B$118:$D$483,3)</f>
        <v>7</v>
      </c>
      <c r="H7345" s="1">
        <f t="shared" si="649"/>
        <v>3</v>
      </c>
      <c r="I7345" s="1">
        <f t="shared" si="648"/>
        <v>14</v>
      </c>
    </row>
    <row r="7346" spans="1:9" x14ac:dyDescent="0.35">
      <c r="A7346" s="321">
        <f t="shared" si="646"/>
        <v>42309.583333315604</v>
      </c>
      <c r="B7346" s="303"/>
      <c r="C7346" s="303">
        <v>7311</v>
      </c>
      <c r="D7346" s="304">
        <f>INDEX(Method_calculation!$J$161:$L$184,Output_interface!I7346,Output_interface!H7346)</f>
        <v>0</v>
      </c>
      <c r="E7346" s="304">
        <f>INDEX(Method_calculation!$J$194:$L$217,Output_interface!I7346,Output_interface!H7346)</f>
        <v>0</v>
      </c>
      <c r="G7346" s="1">
        <f>VLOOKUP(A7346+1/48,Interface!$B$118:$D$483,3)</f>
        <v>7</v>
      </c>
      <c r="H7346" s="1">
        <f t="shared" si="649"/>
        <v>3</v>
      </c>
      <c r="I7346" s="1">
        <f t="shared" si="648"/>
        <v>15</v>
      </c>
    </row>
    <row r="7347" spans="1:9" x14ac:dyDescent="0.35">
      <c r="A7347" s="321">
        <f t="shared" si="646"/>
        <v>42309.624999982268</v>
      </c>
      <c r="B7347" s="303"/>
      <c r="C7347" s="303">
        <v>7312</v>
      </c>
      <c r="D7347" s="304">
        <f>INDEX(Method_calculation!$J$161:$L$184,Output_interface!I7347,Output_interface!H7347)</f>
        <v>0</v>
      </c>
      <c r="E7347" s="304">
        <f>INDEX(Method_calculation!$J$194:$L$217,Output_interface!I7347,Output_interface!H7347)</f>
        <v>0</v>
      </c>
      <c r="G7347" s="1">
        <f>VLOOKUP(A7347+1/48,Interface!$B$118:$D$483,3)</f>
        <v>7</v>
      </c>
      <c r="H7347" s="1">
        <f t="shared" si="649"/>
        <v>3</v>
      </c>
      <c r="I7347" s="1">
        <f t="shared" si="648"/>
        <v>16</v>
      </c>
    </row>
    <row r="7348" spans="1:9" x14ac:dyDescent="0.35">
      <c r="A7348" s="321">
        <f t="shared" si="646"/>
        <v>42309.666666648933</v>
      </c>
      <c r="B7348" s="303"/>
      <c r="C7348" s="303">
        <v>7313</v>
      </c>
      <c r="D7348" s="304">
        <f>INDEX(Method_calculation!$J$161:$L$184,Output_interface!I7348,Output_interface!H7348)</f>
        <v>0</v>
      </c>
      <c r="E7348" s="304">
        <f>INDEX(Method_calculation!$J$194:$L$217,Output_interface!I7348,Output_interface!H7348)</f>
        <v>0</v>
      </c>
      <c r="G7348" s="1">
        <f>VLOOKUP(A7348+1/48,Interface!$B$118:$D$483,3)</f>
        <v>7</v>
      </c>
      <c r="H7348" s="1">
        <f t="shared" si="649"/>
        <v>3</v>
      </c>
      <c r="I7348" s="1">
        <f t="shared" si="648"/>
        <v>17</v>
      </c>
    </row>
    <row r="7349" spans="1:9" x14ac:dyDescent="0.35">
      <c r="A7349" s="321">
        <f t="shared" si="646"/>
        <v>42309.708333315597</v>
      </c>
      <c r="B7349" s="303"/>
      <c r="C7349" s="303">
        <v>7314</v>
      </c>
      <c r="D7349" s="304">
        <f>INDEX(Method_calculation!$J$161:$L$184,Output_interface!I7349,Output_interface!H7349)</f>
        <v>0</v>
      </c>
      <c r="E7349" s="304">
        <f>INDEX(Method_calculation!$J$194:$L$217,Output_interface!I7349,Output_interface!H7349)</f>
        <v>0</v>
      </c>
      <c r="G7349" s="1">
        <f>VLOOKUP(A7349+1/48,Interface!$B$118:$D$483,3)</f>
        <v>7</v>
      </c>
      <c r="H7349" s="1">
        <f t="shared" si="649"/>
        <v>3</v>
      </c>
      <c r="I7349" s="1">
        <f t="shared" si="648"/>
        <v>18</v>
      </c>
    </row>
    <row r="7350" spans="1:9" x14ac:dyDescent="0.35">
      <c r="A7350" s="321">
        <f t="shared" si="646"/>
        <v>42309.749999982261</v>
      </c>
      <c r="B7350" s="303"/>
      <c r="C7350" s="303">
        <v>7315</v>
      </c>
      <c r="D7350" s="304">
        <f>INDEX(Method_calculation!$J$161:$L$184,Output_interface!I7350,Output_interface!H7350)</f>
        <v>0</v>
      </c>
      <c r="E7350" s="304">
        <f>INDEX(Method_calculation!$J$194:$L$217,Output_interface!I7350,Output_interface!H7350)</f>
        <v>0</v>
      </c>
      <c r="G7350" s="1">
        <f>VLOOKUP(A7350+1/48,Interface!$B$118:$D$483,3)</f>
        <v>7</v>
      </c>
      <c r="H7350" s="1">
        <f t="shared" si="649"/>
        <v>3</v>
      </c>
      <c r="I7350" s="1">
        <f t="shared" si="648"/>
        <v>19</v>
      </c>
    </row>
    <row r="7351" spans="1:9" x14ac:dyDescent="0.35">
      <c r="A7351" s="321">
        <f t="shared" si="646"/>
        <v>42309.791666648925</v>
      </c>
      <c r="B7351" s="303"/>
      <c r="C7351" s="303">
        <v>7316</v>
      </c>
      <c r="D7351" s="304">
        <f>INDEX(Method_calculation!$J$161:$L$184,Output_interface!I7351,Output_interface!H7351)</f>
        <v>0</v>
      </c>
      <c r="E7351" s="304">
        <f>INDEX(Method_calculation!$J$194:$L$217,Output_interface!I7351,Output_interface!H7351)</f>
        <v>0</v>
      </c>
      <c r="G7351" s="1">
        <f>VLOOKUP(A7351+1/48,Interface!$B$118:$D$483,3)</f>
        <v>7</v>
      </c>
      <c r="H7351" s="1">
        <f t="shared" si="649"/>
        <v>3</v>
      </c>
      <c r="I7351" s="1">
        <f t="shared" si="648"/>
        <v>20</v>
      </c>
    </row>
    <row r="7352" spans="1:9" x14ac:dyDescent="0.35">
      <c r="A7352" s="321">
        <f t="shared" si="646"/>
        <v>42309.83333331559</v>
      </c>
      <c r="B7352" s="303"/>
      <c r="C7352" s="303">
        <v>7317</v>
      </c>
      <c r="D7352" s="304">
        <f>INDEX(Method_calculation!$J$161:$L$184,Output_interface!I7352,Output_interface!H7352)</f>
        <v>0</v>
      </c>
      <c r="E7352" s="304">
        <f>INDEX(Method_calculation!$J$194:$L$217,Output_interface!I7352,Output_interface!H7352)</f>
        <v>0</v>
      </c>
      <c r="G7352" s="1">
        <f>VLOOKUP(A7352+1/48,Interface!$B$118:$D$483,3)</f>
        <v>7</v>
      </c>
      <c r="H7352" s="1">
        <f t="shared" si="649"/>
        <v>3</v>
      </c>
      <c r="I7352" s="1">
        <f t="shared" si="648"/>
        <v>21</v>
      </c>
    </row>
    <row r="7353" spans="1:9" x14ac:dyDescent="0.35">
      <c r="A7353" s="321">
        <f t="shared" si="646"/>
        <v>42309.874999982254</v>
      </c>
      <c r="B7353" s="303"/>
      <c r="C7353" s="303">
        <v>7318</v>
      </c>
      <c r="D7353" s="304">
        <f>INDEX(Method_calculation!$J$161:$L$184,Output_interface!I7353,Output_interface!H7353)</f>
        <v>0</v>
      </c>
      <c r="E7353" s="304">
        <f>INDEX(Method_calculation!$J$194:$L$217,Output_interface!I7353,Output_interface!H7353)</f>
        <v>0</v>
      </c>
      <c r="G7353" s="1">
        <f>VLOOKUP(A7353+1/48,Interface!$B$118:$D$483,3)</f>
        <v>7</v>
      </c>
      <c r="H7353" s="1">
        <f t="shared" si="649"/>
        <v>3</v>
      </c>
      <c r="I7353" s="1">
        <f t="shared" si="648"/>
        <v>22</v>
      </c>
    </row>
    <row r="7354" spans="1:9" x14ac:dyDescent="0.35">
      <c r="A7354" s="321">
        <f t="shared" si="646"/>
        <v>42309.916666648918</v>
      </c>
      <c r="B7354" s="303"/>
      <c r="C7354" s="303">
        <v>7319</v>
      </c>
      <c r="D7354" s="304">
        <f>INDEX(Method_calculation!$J$161:$L$184,Output_interface!I7354,Output_interface!H7354)</f>
        <v>0</v>
      </c>
      <c r="E7354" s="304">
        <f>INDEX(Method_calculation!$J$194:$L$217,Output_interface!I7354,Output_interface!H7354)</f>
        <v>0</v>
      </c>
      <c r="G7354" s="1">
        <f>VLOOKUP(A7354+1/48,Interface!$B$118:$D$483,3)</f>
        <v>7</v>
      </c>
      <c r="H7354" s="1">
        <f t="shared" si="649"/>
        <v>3</v>
      </c>
      <c r="I7354" s="1">
        <f t="shared" si="648"/>
        <v>23</v>
      </c>
    </row>
    <row r="7355" spans="1:9" x14ac:dyDescent="0.35">
      <c r="A7355" s="322">
        <f t="shared" si="646"/>
        <v>42309.958333315582</v>
      </c>
      <c r="B7355" s="306"/>
      <c r="C7355" s="306">
        <v>7320</v>
      </c>
      <c r="D7355" s="307">
        <f>INDEX(Method_calculation!$J$161:$L$184,Output_interface!I7355,Output_interface!H7355)</f>
        <v>0</v>
      </c>
      <c r="E7355" s="307">
        <f>INDEX(Method_calculation!$J$194:$L$217,Output_interface!I7355,Output_interface!H7355)</f>
        <v>0</v>
      </c>
      <c r="G7355" s="1">
        <f>VLOOKUP(A7355+1/48,Interface!$B$118:$D$483,3)</f>
        <v>7</v>
      </c>
      <c r="H7355" s="1">
        <f t="shared" si="649"/>
        <v>3</v>
      </c>
      <c r="I7355" s="1">
        <f t="shared" si="648"/>
        <v>24</v>
      </c>
    </row>
    <row r="7356" spans="1:9" x14ac:dyDescent="0.35">
      <c r="A7356" s="299">
        <f t="shared" si="646"/>
        <v>42309.999999982247</v>
      </c>
      <c r="B7356" s="300" t="str">
        <f t="shared" ref="B7356" si="650">INDEX($H$27:$H$29,H7356)</f>
        <v>Workday</v>
      </c>
      <c r="C7356" s="300">
        <v>7321</v>
      </c>
      <c r="D7356" s="301">
        <f>INDEX(Method_calculation!$J$161:$L$184,Output_interface!I7356,Output_interface!H7356)</f>
        <v>0</v>
      </c>
      <c r="E7356" s="301">
        <f>INDEX(Method_calculation!$J$194:$L$217,Output_interface!I7356,Output_interface!H7356)</f>
        <v>0</v>
      </c>
      <c r="G7356" s="1">
        <f>VLOOKUP(A7356+1/48,Interface!$B$118:$D$483,3)</f>
        <v>1</v>
      </c>
      <c r="H7356" s="1">
        <f t="shared" si="649"/>
        <v>1</v>
      </c>
      <c r="I7356" s="1">
        <f t="shared" si="648"/>
        <v>1</v>
      </c>
    </row>
    <row r="7357" spans="1:9" x14ac:dyDescent="0.35">
      <c r="A7357" s="321">
        <f t="shared" si="646"/>
        <v>42310.041666648911</v>
      </c>
      <c r="B7357" s="303"/>
      <c r="C7357" s="303">
        <v>7322</v>
      </c>
      <c r="D7357" s="304">
        <f>INDEX(Method_calculation!$J$161:$L$184,Output_interface!I7357,Output_interface!H7357)</f>
        <v>0</v>
      </c>
      <c r="E7357" s="304">
        <f>INDEX(Method_calculation!$J$194:$L$217,Output_interface!I7357,Output_interface!H7357)</f>
        <v>0</v>
      </c>
      <c r="G7357" s="1">
        <f>VLOOKUP(A7357+1/48,Interface!$B$118:$D$483,3)</f>
        <v>1</v>
      </c>
      <c r="H7357" s="1">
        <f t="shared" si="649"/>
        <v>1</v>
      </c>
      <c r="I7357" s="1">
        <f t="shared" si="648"/>
        <v>2</v>
      </c>
    </row>
    <row r="7358" spans="1:9" x14ac:dyDescent="0.35">
      <c r="A7358" s="321">
        <f t="shared" si="646"/>
        <v>42310.083333315575</v>
      </c>
      <c r="B7358" s="303"/>
      <c r="C7358" s="303">
        <v>7323</v>
      </c>
      <c r="D7358" s="304">
        <f>INDEX(Method_calculation!$J$161:$L$184,Output_interface!I7358,Output_interface!H7358)</f>
        <v>0</v>
      </c>
      <c r="E7358" s="304">
        <f>INDEX(Method_calculation!$J$194:$L$217,Output_interface!I7358,Output_interface!H7358)</f>
        <v>0</v>
      </c>
      <c r="G7358" s="1">
        <f>VLOOKUP(A7358+1/48,Interface!$B$118:$D$483,3)</f>
        <v>1</v>
      </c>
      <c r="H7358" s="1">
        <f t="shared" si="649"/>
        <v>1</v>
      </c>
      <c r="I7358" s="1">
        <f t="shared" si="648"/>
        <v>3</v>
      </c>
    </row>
    <row r="7359" spans="1:9" x14ac:dyDescent="0.35">
      <c r="A7359" s="321">
        <f t="shared" si="646"/>
        <v>42310.124999982239</v>
      </c>
      <c r="B7359" s="303"/>
      <c r="C7359" s="303">
        <v>7324</v>
      </c>
      <c r="D7359" s="304">
        <f>INDEX(Method_calculation!$J$161:$L$184,Output_interface!I7359,Output_interface!H7359)</f>
        <v>0</v>
      </c>
      <c r="E7359" s="304">
        <f>INDEX(Method_calculation!$J$194:$L$217,Output_interface!I7359,Output_interface!H7359)</f>
        <v>0</v>
      </c>
      <c r="G7359" s="1">
        <f>VLOOKUP(A7359+1/48,Interface!$B$118:$D$483,3)</f>
        <v>1</v>
      </c>
      <c r="H7359" s="1">
        <f t="shared" si="649"/>
        <v>1</v>
      </c>
      <c r="I7359" s="1">
        <f t="shared" si="648"/>
        <v>4</v>
      </c>
    </row>
    <row r="7360" spans="1:9" x14ac:dyDescent="0.35">
      <c r="A7360" s="321">
        <f t="shared" si="646"/>
        <v>42310.166666648904</v>
      </c>
      <c r="B7360" s="303"/>
      <c r="C7360" s="303">
        <v>7325</v>
      </c>
      <c r="D7360" s="304">
        <f>INDEX(Method_calculation!$J$161:$L$184,Output_interface!I7360,Output_interface!H7360)</f>
        <v>0</v>
      </c>
      <c r="E7360" s="304">
        <f>INDEX(Method_calculation!$J$194:$L$217,Output_interface!I7360,Output_interface!H7360)</f>
        <v>0</v>
      </c>
      <c r="G7360" s="1">
        <f>VLOOKUP(A7360+1/48,Interface!$B$118:$D$483,3)</f>
        <v>1</v>
      </c>
      <c r="H7360" s="1">
        <f t="shared" si="649"/>
        <v>1</v>
      </c>
      <c r="I7360" s="1">
        <f t="shared" si="648"/>
        <v>5</v>
      </c>
    </row>
    <row r="7361" spans="1:9" x14ac:dyDescent="0.35">
      <c r="A7361" s="321">
        <f t="shared" si="646"/>
        <v>42310.208333315568</v>
      </c>
      <c r="B7361" s="303"/>
      <c r="C7361" s="303">
        <v>7326</v>
      </c>
      <c r="D7361" s="304">
        <f>INDEX(Method_calculation!$J$161:$L$184,Output_interface!I7361,Output_interface!H7361)</f>
        <v>0</v>
      </c>
      <c r="E7361" s="304">
        <f>INDEX(Method_calculation!$J$194:$L$217,Output_interface!I7361,Output_interface!H7361)</f>
        <v>0</v>
      </c>
      <c r="G7361" s="1">
        <f>VLOOKUP(A7361+1/48,Interface!$B$118:$D$483,3)</f>
        <v>1</v>
      </c>
      <c r="H7361" s="1">
        <f t="shared" si="649"/>
        <v>1</v>
      </c>
      <c r="I7361" s="1">
        <f t="shared" si="648"/>
        <v>6</v>
      </c>
    </row>
    <row r="7362" spans="1:9" x14ac:dyDescent="0.35">
      <c r="A7362" s="321">
        <f t="shared" si="646"/>
        <v>42310.249999982232</v>
      </c>
      <c r="B7362" s="303"/>
      <c r="C7362" s="303">
        <v>7327</v>
      </c>
      <c r="D7362" s="304">
        <f>INDEX(Method_calculation!$J$161:$L$184,Output_interface!I7362,Output_interface!H7362)</f>
        <v>0</v>
      </c>
      <c r="E7362" s="304">
        <f>INDEX(Method_calculation!$J$194:$L$217,Output_interface!I7362,Output_interface!H7362)</f>
        <v>0</v>
      </c>
      <c r="G7362" s="1">
        <f>VLOOKUP(A7362+1/48,Interface!$B$118:$D$483,3)</f>
        <v>1</v>
      </c>
      <c r="H7362" s="1">
        <f t="shared" si="649"/>
        <v>1</v>
      </c>
      <c r="I7362" s="1">
        <f t="shared" si="648"/>
        <v>7</v>
      </c>
    </row>
    <row r="7363" spans="1:9" x14ac:dyDescent="0.35">
      <c r="A7363" s="321">
        <f t="shared" si="646"/>
        <v>42310.291666648896</v>
      </c>
      <c r="B7363" s="303"/>
      <c r="C7363" s="303">
        <v>7328</v>
      </c>
      <c r="D7363" s="304">
        <f>INDEX(Method_calculation!$J$161:$L$184,Output_interface!I7363,Output_interface!H7363)</f>
        <v>0</v>
      </c>
      <c r="E7363" s="304">
        <f>INDEX(Method_calculation!$J$194:$L$217,Output_interface!I7363,Output_interface!H7363)</f>
        <v>0</v>
      </c>
      <c r="G7363" s="1">
        <f>VLOOKUP(A7363+1/48,Interface!$B$118:$D$483,3)</f>
        <v>1</v>
      </c>
      <c r="H7363" s="1">
        <f t="shared" si="649"/>
        <v>1</v>
      </c>
      <c r="I7363" s="1">
        <f t="shared" si="648"/>
        <v>8</v>
      </c>
    </row>
    <row r="7364" spans="1:9" x14ac:dyDescent="0.35">
      <c r="A7364" s="321">
        <f t="shared" si="646"/>
        <v>42310.333333315561</v>
      </c>
      <c r="B7364" s="303"/>
      <c r="C7364" s="303">
        <v>7329</v>
      </c>
      <c r="D7364" s="304">
        <f>INDEX(Method_calculation!$J$161:$L$184,Output_interface!I7364,Output_interface!H7364)</f>
        <v>0</v>
      </c>
      <c r="E7364" s="304">
        <f>INDEX(Method_calculation!$J$194:$L$217,Output_interface!I7364,Output_interface!H7364)</f>
        <v>0</v>
      </c>
      <c r="G7364" s="1">
        <f>VLOOKUP(A7364+1/48,Interface!$B$118:$D$483,3)</f>
        <v>1</v>
      </c>
      <c r="H7364" s="1">
        <f t="shared" si="649"/>
        <v>1</v>
      </c>
      <c r="I7364" s="1">
        <f t="shared" si="648"/>
        <v>9</v>
      </c>
    </row>
    <row r="7365" spans="1:9" x14ac:dyDescent="0.35">
      <c r="A7365" s="321">
        <f t="shared" si="646"/>
        <v>42310.374999982225</v>
      </c>
      <c r="B7365" s="303"/>
      <c r="C7365" s="303">
        <v>7330</v>
      </c>
      <c r="D7365" s="304">
        <f>INDEX(Method_calculation!$J$161:$L$184,Output_interface!I7365,Output_interface!H7365)</f>
        <v>0</v>
      </c>
      <c r="E7365" s="304">
        <f>INDEX(Method_calculation!$J$194:$L$217,Output_interface!I7365,Output_interface!H7365)</f>
        <v>0</v>
      </c>
      <c r="G7365" s="1">
        <f>VLOOKUP(A7365+1/48,Interface!$B$118:$D$483,3)</f>
        <v>1</v>
      </c>
      <c r="H7365" s="1">
        <f t="shared" si="649"/>
        <v>1</v>
      </c>
      <c r="I7365" s="1">
        <f t="shared" si="648"/>
        <v>10</v>
      </c>
    </row>
    <row r="7366" spans="1:9" x14ac:dyDescent="0.35">
      <c r="A7366" s="321">
        <f t="shared" si="646"/>
        <v>42310.416666648889</v>
      </c>
      <c r="B7366" s="303"/>
      <c r="C7366" s="303">
        <v>7331</v>
      </c>
      <c r="D7366" s="304">
        <f>INDEX(Method_calculation!$J$161:$L$184,Output_interface!I7366,Output_interface!H7366)</f>
        <v>0</v>
      </c>
      <c r="E7366" s="304">
        <f>INDEX(Method_calculation!$J$194:$L$217,Output_interface!I7366,Output_interface!H7366)</f>
        <v>0</v>
      </c>
      <c r="G7366" s="1">
        <f>VLOOKUP(A7366+1/48,Interface!$B$118:$D$483,3)</f>
        <v>1</v>
      </c>
      <c r="H7366" s="1">
        <f t="shared" si="649"/>
        <v>1</v>
      </c>
      <c r="I7366" s="1">
        <f t="shared" si="648"/>
        <v>11</v>
      </c>
    </row>
    <row r="7367" spans="1:9" x14ac:dyDescent="0.35">
      <c r="A7367" s="321">
        <f t="shared" si="646"/>
        <v>42310.458333315553</v>
      </c>
      <c r="B7367" s="303"/>
      <c r="C7367" s="303">
        <v>7332</v>
      </c>
      <c r="D7367" s="304">
        <f>INDEX(Method_calculation!$J$161:$L$184,Output_interface!I7367,Output_interface!H7367)</f>
        <v>0</v>
      </c>
      <c r="E7367" s="304">
        <f>INDEX(Method_calculation!$J$194:$L$217,Output_interface!I7367,Output_interface!H7367)</f>
        <v>0</v>
      </c>
      <c r="G7367" s="1">
        <f>VLOOKUP(A7367+1/48,Interface!$B$118:$D$483,3)</f>
        <v>1</v>
      </c>
      <c r="H7367" s="1">
        <f t="shared" si="649"/>
        <v>1</v>
      </c>
      <c r="I7367" s="1">
        <f t="shared" si="648"/>
        <v>12</v>
      </c>
    </row>
    <row r="7368" spans="1:9" x14ac:dyDescent="0.35">
      <c r="A7368" s="321">
        <f t="shared" si="646"/>
        <v>42310.499999982218</v>
      </c>
      <c r="B7368" s="303"/>
      <c r="C7368" s="303">
        <v>7333</v>
      </c>
      <c r="D7368" s="304">
        <f>INDEX(Method_calculation!$J$161:$L$184,Output_interface!I7368,Output_interface!H7368)</f>
        <v>0</v>
      </c>
      <c r="E7368" s="304">
        <f>INDEX(Method_calculation!$J$194:$L$217,Output_interface!I7368,Output_interface!H7368)</f>
        <v>0</v>
      </c>
      <c r="G7368" s="1">
        <f>VLOOKUP(A7368+1/48,Interface!$B$118:$D$483,3)</f>
        <v>1</v>
      </c>
      <c r="H7368" s="1">
        <f t="shared" si="649"/>
        <v>1</v>
      </c>
      <c r="I7368" s="1">
        <f t="shared" si="648"/>
        <v>13</v>
      </c>
    </row>
    <row r="7369" spans="1:9" x14ac:dyDescent="0.35">
      <c r="A7369" s="321">
        <f t="shared" si="646"/>
        <v>42310.541666648882</v>
      </c>
      <c r="B7369" s="303"/>
      <c r="C7369" s="303">
        <v>7334</v>
      </c>
      <c r="D7369" s="304">
        <f>INDEX(Method_calculation!$J$161:$L$184,Output_interface!I7369,Output_interface!H7369)</f>
        <v>0</v>
      </c>
      <c r="E7369" s="304">
        <f>INDEX(Method_calculation!$J$194:$L$217,Output_interface!I7369,Output_interface!H7369)</f>
        <v>0</v>
      </c>
      <c r="G7369" s="1">
        <f>VLOOKUP(A7369+1/48,Interface!$B$118:$D$483,3)</f>
        <v>1</v>
      </c>
      <c r="H7369" s="1">
        <f t="shared" si="649"/>
        <v>1</v>
      </c>
      <c r="I7369" s="1">
        <f t="shared" si="648"/>
        <v>14</v>
      </c>
    </row>
    <row r="7370" spans="1:9" x14ac:dyDescent="0.35">
      <c r="A7370" s="321">
        <f t="shared" si="646"/>
        <v>42310.583333315546</v>
      </c>
      <c r="B7370" s="303"/>
      <c r="C7370" s="303">
        <v>7335</v>
      </c>
      <c r="D7370" s="304">
        <f>INDEX(Method_calculation!$J$161:$L$184,Output_interface!I7370,Output_interface!H7370)</f>
        <v>0</v>
      </c>
      <c r="E7370" s="304">
        <f>INDEX(Method_calculation!$J$194:$L$217,Output_interface!I7370,Output_interface!H7370)</f>
        <v>0</v>
      </c>
      <c r="G7370" s="1">
        <f>VLOOKUP(A7370+1/48,Interface!$B$118:$D$483,3)</f>
        <v>1</v>
      </c>
      <c r="H7370" s="1">
        <f t="shared" si="649"/>
        <v>1</v>
      </c>
      <c r="I7370" s="1">
        <f t="shared" si="648"/>
        <v>15</v>
      </c>
    </row>
    <row r="7371" spans="1:9" x14ac:dyDescent="0.35">
      <c r="A7371" s="321">
        <f t="shared" si="646"/>
        <v>42310.62499998221</v>
      </c>
      <c r="B7371" s="303"/>
      <c r="C7371" s="303">
        <v>7336</v>
      </c>
      <c r="D7371" s="304">
        <f>INDEX(Method_calculation!$J$161:$L$184,Output_interface!I7371,Output_interface!H7371)</f>
        <v>0</v>
      </c>
      <c r="E7371" s="304">
        <f>INDEX(Method_calculation!$J$194:$L$217,Output_interface!I7371,Output_interface!H7371)</f>
        <v>0</v>
      </c>
      <c r="G7371" s="1">
        <f>VLOOKUP(A7371+1/48,Interface!$B$118:$D$483,3)</f>
        <v>1</v>
      </c>
      <c r="H7371" s="1">
        <f t="shared" si="649"/>
        <v>1</v>
      </c>
      <c r="I7371" s="1">
        <f t="shared" si="648"/>
        <v>16</v>
      </c>
    </row>
    <row r="7372" spans="1:9" x14ac:dyDescent="0.35">
      <c r="A7372" s="321">
        <f t="shared" si="646"/>
        <v>42310.666666648875</v>
      </c>
      <c r="B7372" s="303"/>
      <c r="C7372" s="303">
        <v>7337</v>
      </c>
      <c r="D7372" s="304">
        <f>INDEX(Method_calculation!$J$161:$L$184,Output_interface!I7372,Output_interface!H7372)</f>
        <v>0</v>
      </c>
      <c r="E7372" s="304">
        <f>INDEX(Method_calculation!$J$194:$L$217,Output_interface!I7372,Output_interface!H7372)</f>
        <v>0</v>
      </c>
      <c r="G7372" s="1">
        <f>VLOOKUP(A7372+1/48,Interface!$B$118:$D$483,3)</f>
        <v>1</v>
      </c>
      <c r="H7372" s="1">
        <f t="shared" si="649"/>
        <v>1</v>
      </c>
      <c r="I7372" s="1">
        <f t="shared" si="648"/>
        <v>17</v>
      </c>
    </row>
    <row r="7373" spans="1:9" x14ac:dyDescent="0.35">
      <c r="A7373" s="321">
        <f t="shared" si="646"/>
        <v>42310.708333315539</v>
      </c>
      <c r="B7373" s="303"/>
      <c r="C7373" s="303">
        <v>7338</v>
      </c>
      <c r="D7373" s="304">
        <f>INDEX(Method_calculation!$J$161:$L$184,Output_interface!I7373,Output_interface!H7373)</f>
        <v>0</v>
      </c>
      <c r="E7373" s="304">
        <f>INDEX(Method_calculation!$J$194:$L$217,Output_interface!I7373,Output_interface!H7373)</f>
        <v>0</v>
      </c>
      <c r="G7373" s="1">
        <f>VLOOKUP(A7373+1/48,Interface!$B$118:$D$483,3)</f>
        <v>1</v>
      </c>
      <c r="H7373" s="1">
        <f t="shared" si="649"/>
        <v>1</v>
      </c>
      <c r="I7373" s="1">
        <f t="shared" si="648"/>
        <v>18</v>
      </c>
    </row>
    <row r="7374" spans="1:9" x14ac:dyDescent="0.35">
      <c r="A7374" s="321">
        <f t="shared" si="646"/>
        <v>42310.749999982203</v>
      </c>
      <c r="B7374" s="303"/>
      <c r="C7374" s="303">
        <v>7339</v>
      </c>
      <c r="D7374" s="304">
        <f>INDEX(Method_calculation!$J$161:$L$184,Output_interface!I7374,Output_interface!H7374)</f>
        <v>0</v>
      </c>
      <c r="E7374" s="304">
        <f>INDEX(Method_calculation!$J$194:$L$217,Output_interface!I7374,Output_interface!H7374)</f>
        <v>0</v>
      </c>
      <c r="G7374" s="1">
        <f>VLOOKUP(A7374+1/48,Interface!$B$118:$D$483,3)</f>
        <v>1</v>
      </c>
      <c r="H7374" s="1">
        <f t="shared" si="649"/>
        <v>1</v>
      </c>
      <c r="I7374" s="1">
        <f t="shared" si="648"/>
        <v>19</v>
      </c>
    </row>
    <row r="7375" spans="1:9" x14ac:dyDescent="0.35">
      <c r="A7375" s="321">
        <f t="shared" si="646"/>
        <v>42310.791666648867</v>
      </c>
      <c r="B7375" s="303"/>
      <c r="C7375" s="303">
        <v>7340</v>
      </c>
      <c r="D7375" s="304">
        <f>INDEX(Method_calculation!$J$161:$L$184,Output_interface!I7375,Output_interface!H7375)</f>
        <v>0</v>
      </c>
      <c r="E7375" s="304">
        <f>INDEX(Method_calculation!$J$194:$L$217,Output_interface!I7375,Output_interface!H7375)</f>
        <v>0</v>
      </c>
      <c r="G7375" s="1">
        <f>VLOOKUP(A7375+1/48,Interface!$B$118:$D$483,3)</f>
        <v>1</v>
      </c>
      <c r="H7375" s="1">
        <f t="shared" si="649"/>
        <v>1</v>
      </c>
      <c r="I7375" s="1">
        <f t="shared" si="648"/>
        <v>20</v>
      </c>
    </row>
    <row r="7376" spans="1:9" x14ac:dyDescent="0.35">
      <c r="A7376" s="321">
        <f t="shared" ref="A7376:A7439" si="651">+A7375+1/24</f>
        <v>42310.833333315531</v>
      </c>
      <c r="B7376" s="303"/>
      <c r="C7376" s="303">
        <v>7341</v>
      </c>
      <c r="D7376" s="304">
        <f>INDEX(Method_calculation!$J$161:$L$184,Output_interface!I7376,Output_interface!H7376)</f>
        <v>0</v>
      </c>
      <c r="E7376" s="304">
        <f>INDEX(Method_calculation!$J$194:$L$217,Output_interface!I7376,Output_interface!H7376)</f>
        <v>0</v>
      </c>
      <c r="G7376" s="1">
        <f>VLOOKUP(A7376+1/48,Interface!$B$118:$D$483,3)</f>
        <v>1</v>
      </c>
      <c r="H7376" s="1">
        <f t="shared" si="649"/>
        <v>1</v>
      </c>
      <c r="I7376" s="1">
        <f t="shared" si="648"/>
        <v>21</v>
      </c>
    </row>
    <row r="7377" spans="1:9" x14ac:dyDescent="0.35">
      <c r="A7377" s="321">
        <f t="shared" si="651"/>
        <v>42310.874999982196</v>
      </c>
      <c r="B7377" s="303"/>
      <c r="C7377" s="303">
        <v>7342</v>
      </c>
      <c r="D7377" s="304">
        <f>INDEX(Method_calculation!$J$161:$L$184,Output_interface!I7377,Output_interface!H7377)</f>
        <v>0</v>
      </c>
      <c r="E7377" s="304">
        <f>INDEX(Method_calculation!$J$194:$L$217,Output_interface!I7377,Output_interface!H7377)</f>
        <v>0</v>
      </c>
      <c r="G7377" s="1">
        <f>VLOOKUP(A7377+1/48,Interface!$B$118:$D$483,3)</f>
        <v>1</v>
      </c>
      <c r="H7377" s="1">
        <f t="shared" si="649"/>
        <v>1</v>
      </c>
      <c r="I7377" s="1">
        <f t="shared" si="648"/>
        <v>22</v>
      </c>
    </row>
    <row r="7378" spans="1:9" x14ac:dyDescent="0.35">
      <c r="A7378" s="321">
        <f t="shared" si="651"/>
        <v>42310.91666664886</v>
      </c>
      <c r="B7378" s="303"/>
      <c r="C7378" s="303">
        <v>7343</v>
      </c>
      <c r="D7378" s="304">
        <f>INDEX(Method_calculation!$J$161:$L$184,Output_interface!I7378,Output_interface!H7378)</f>
        <v>0</v>
      </c>
      <c r="E7378" s="304">
        <f>INDEX(Method_calculation!$J$194:$L$217,Output_interface!I7378,Output_interface!H7378)</f>
        <v>0</v>
      </c>
      <c r="G7378" s="1">
        <f>VLOOKUP(A7378+1/48,Interface!$B$118:$D$483,3)</f>
        <v>1</v>
      </c>
      <c r="H7378" s="1">
        <f t="shared" si="649"/>
        <v>1</v>
      </c>
      <c r="I7378" s="1">
        <f t="shared" si="648"/>
        <v>23</v>
      </c>
    </row>
    <row r="7379" spans="1:9" x14ac:dyDescent="0.35">
      <c r="A7379" s="322">
        <f t="shared" si="651"/>
        <v>42310.958333315524</v>
      </c>
      <c r="B7379" s="306"/>
      <c r="C7379" s="306">
        <v>7344</v>
      </c>
      <c r="D7379" s="307">
        <f>INDEX(Method_calculation!$J$161:$L$184,Output_interface!I7379,Output_interface!H7379)</f>
        <v>0</v>
      </c>
      <c r="E7379" s="307">
        <f>INDEX(Method_calculation!$J$194:$L$217,Output_interface!I7379,Output_interface!H7379)</f>
        <v>0</v>
      </c>
      <c r="G7379" s="1">
        <f>VLOOKUP(A7379+1/48,Interface!$B$118:$D$483,3)</f>
        <v>1</v>
      </c>
      <c r="H7379" s="1">
        <f t="shared" si="649"/>
        <v>1</v>
      </c>
      <c r="I7379" s="1">
        <f t="shared" si="648"/>
        <v>24</v>
      </c>
    </row>
    <row r="7380" spans="1:9" x14ac:dyDescent="0.35">
      <c r="A7380" s="299">
        <f t="shared" si="651"/>
        <v>42310.999999982188</v>
      </c>
      <c r="B7380" s="300" t="str">
        <f t="shared" ref="B7380" si="652">INDEX($H$27:$H$29,H7380)</f>
        <v>Workday</v>
      </c>
      <c r="C7380" s="300">
        <v>7345</v>
      </c>
      <c r="D7380" s="301">
        <f>INDEX(Method_calculation!$J$161:$L$184,Output_interface!I7380,Output_interface!H7380)</f>
        <v>0</v>
      </c>
      <c r="E7380" s="301">
        <f>INDEX(Method_calculation!$J$194:$L$217,Output_interface!I7380,Output_interface!H7380)</f>
        <v>0</v>
      </c>
      <c r="G7380" s="1">
        <f>VLOOKUP(A7380+1/48,Interface!$B$118:$D$483,3)</f>
        <v>2</v>
      </c>
      <c r="H7380" s="1">
        <f t="shared" si="649"/>
        <v>1</v>
      </c>
      <c r="I7380" s="1">
        <f t="shared" si="648"/>
        <v>1</v>
      </c>
    </row>
    <row r="7381" spans="1:9" x14ac:dyDescent="0.35">
      <c r="A7381" s="321">
        <f t="shared" si="651"/>
        <v>42311.041666648853</v>
      </c>
      <c r="B7381" s="303"/>
      <c r="C7381" s="303">
        <v>7346</v>
      </c>
      <c r="D7381" s="304">
        <f>INDEX(Method_calculation!$J$161:$L$184,Output_interface!I7381,Output_interface!H7381)</f>
        <v>0</v>
      </c>
      <c r="E7381" s="304">
        <f>INDEX(Method_calculation!$J$194:$L$217,Output_interface!I7381,Output_interface!H7381)</f>
        <v>0</v>
      </c>
      <c r="G7381" s="1">
        <f>VLOOKUP(A7381+1/48,Interface!$B$118:$D$483,3)</f>
        <v>2</v>
      </c>
      <c r="H7381" s="1">
        <f t="shared" si="649"/>
        <v>1</v>
      </c>
      <c r="I7381" s="1">
        <f t="shared" si="648"/>
        <v>2</v>
      </c>
    </row>
    <row r="7382" spans="1:9" x14ac:dyDescent="0.35">
      <c r="A7382" s="321">
        <f t="shared" si="651"/>
        <v>42311.083333315517</v>
      </c>
      <c r="B7382" s="303"/>
      <c r="C7382" s="303">
        <v>7347</v>
      </c>
      <c r="D7382" s="304">
        <f>INDEX(Method_calculation!$J$161:$L$184,Output_interface!I7382,Output_interface!H7382)</f>
        <v>0</v>
      </c>
      <c r="E7382" s="304">
        <f>INDEX(Method_calculation!$J$194:$L$217,Output_interface!I7382,Output_interface!H7382)</f>
        <v>0</v>
      </c>
      <c r="G7382" s="1">
        <f>VLOOKUP(A7382+1/48,Interface!$B$118:$D$483,3)</f>
        <v>2</v>
      </c>
      <c r="H7382" s="1">
        <f t="shared" si="649"/>
        <v>1</v>
      </c>
      <c r="I7382" s="1">
        <f t="shared" si="648"/>
        <v>3</v>
      </c>
    </row>
    <row r="7383" spans="1:9" x14ac:dyDescent="0.35">
      <c r="A7383" s="321">
        <f t="shared" si="651"/>
        <v>42311.124999982181</v>
      </c>
      <c r="B7383" s="303"/>
      <c r="C7383" s="303">
        <v>7348</v>
      </c>
      <c r="D7383" s="304">
        <f>INDEX(Method_calculation!$J$161:$L$184,Output_interface!I7383,Output_interface!H7383)</f>
        <v>0</v>
      </c>
      <c r="E7383" s="304">
        <f>INDEX(Method_calculation!$J$194:$L$217,Output_interface!I7383,Output_interface!H7383)</f>
        <v>0</v>
      </c>
      <c r="G7383" s="1">
        <f>VLOOKUP(A7383+1/48,Interface!$B$118:$D$483,3)</f>
        <v>2</v>
      </c>
      <c r="H7383" s="1">
        <f t="shared" si="649"/>
        <v>1</v>
      </c>
      <c r="I7383" s="1">
        <f t="shared" si="648"/>
        <v>4</v>
      </c>
    </row>
    <row r="7384" spans="1:9" x14ac:dyDescent="0.35">
      <c r="A7384" s="321">
        <f t="shared" si="651"/>
        <v>42311.166666648845</v>
      </c>
      <c r="B7384" s="303"/>
      <c r="C7384" s="303">
        <v>7349</v>
      </c>
      <c r="D7384" s="304">
        <f>INDEX(Method_calculation!$J$161:$L$184,Output_interface!I7384,Output_interface!H7384)</f>
        <v>0</v>
      </c>
      <c r="E7384" s="304">
        <f>INDEX(Method_calculation!$J$194:$L$217,Output_interface!I7384,Output_interface!H7384)</f>
        <v>0</v>
      </c>
      <c r="G7384" s="1">
        <f>VLOOKUP(A7384+1/48,Interface!$B$118:$D$483,3)</f>
        <v>2</v>
      </c>
      <c r="H7384" s="1">
        <f t="shared" si="649"/>
        <v>1</v>
      </c>
      <c r="I7384" s="1">
        <f t="shared" si="648"/>
        <v>5</v>
      </c>
    </row>
    <row r="7385" spans="1:9" x14ac:dyDescent="0.35">
      <c r="A7385" s="321">
        <f t="shared" si="651"/>
        <v>42311.20833331551</v>
      </c>
      <c r="B7385" s="303"/>
      <c r="C7385" s="303">
        <v>7350</v>
      </c>
      <c r="D7385" s="304">
        <f>INDEX(Method_calculation!$J$161:$L$184,Output_interface!I7385,Output_interface!H7385)</f>
        <v>0</v>
      </c>
      <c r="E7385" s="304">
        <f>INDEX(Method_calculation!$J$194:$L$217,Output_interface!I7385,Output_interface!H7385)</f>
        <v>0</v>
      </c>
      <c r="G7385" s="1">
        <f>VLOOKUP(A7385+1/48,Interface!$B$118:$D$483,3)</f>
        <v>2</v>
      </c>
      <c r="H7385" s="1">
        <f t="shared" si="649"/>
        <v>1</v>
      </c>
      <c r="I7385" s="1">
        <f t="shared" si="648"/>
        <v>6</v>
      </c>
    </row>
    <row r="7386" spans="1:9" x14ac:dyDescent="0.35">
      <c r="A7386" s="321">
        <f t="shared" si="651"/>
        <v>42311.249999982174</v>
      </c>
      <c r="B7386" s="303"/>
      <c r="C7386" s="303">
        <v>7351</v>
      </c>
      <c r="D7386" s="304">
        <f>INDEX(Method_calculation!$J$161:$L$184,Output_interface!I7386,Output_interface!H7386)</f>
        <v>0</v>
      </c>
      <c r="E7386" s="304">
        <f>INDEX(Method_calculation!$J$194:$L$217,Output_interface!I7386,Output_interface!H7386)</f>
        <v>0</v>
      </c>
      <c r="G7386" s="1">
        <f>VLOOKUP(A7386+1/48,Interface!$B$118:$D$483,3)</f>
        <v>2</v>
      </c>
      <c r="H7386" s="1">
        <f t="shared" si="649"/>
        <v>1</v>
      </c>
      <c r="I7386" s="1">
        <f t="shared" si="648"/>
        <v>7</v>
      </c>
    </row>
    <row r="7387" spans="1:9" x14ac:dyDescent="0.35">
      <c r="A7387" s="321">
        <f t="shared" si="651"/>
        <v>42311.291666648838</v>
      </c>
      <c r="B7387" s="303"/>
      <c r="C7387" s="303">
        <v>7352</v>
      </c>
      <c r="D7387" s="304">
        <f>INDEX(Method_calculation!$J$161:$L$184,Output_interface!I7387,Output_interface!H7387)</f>
        <v>0</v>
      </c>
      <c r="E7387" s="304">
        <f>INDEX(Method_calculation!$J$194:$L$217,Output_interface!I7387,Output_interface!H7387)</f>
        <v>0</v>
      </c>
      <c r="G7387" s="1">
        <f>VLOOKUP(A7387+1/48,Interface!$B$118:$D$483,3)</f>
        <v>2</v>
      </c>
      <c r="H7387" s="1">
        <f t="shared" si="649"/>
        <v>1</v>
      </c>
      <c r="I7387" s="1">
        <f t="shared" si="648"/>
        <v>8</v>
      </c>
    </row>
    <row r="7388" spans="1:9" x14ac:dyDescent="0.35">
      <c r="A7388" s="321">
        <f t="shared" si="651"/>
        <v>42311.333333315502</v>
      </c>
      <c r="B7388" s="303"/>
      <c r="C7388" s="303">
        <v>7353</v>
      </c>
      <c r="D7388" s="304">
        <f>INDEX(Method_calculation!$J$161:$L$184,Output_interface!I7388,Output_interface!H7388)</f>
        <v>0</v>
      </c>
      <c r="E7388" s="304">
        <f>INDEX(Method_calculation!$J$194:$L$217,Output_interface!I7388,Output_interface!H7388)</f>
        <v>0</v>
      </c>
      <c r="G7388" s="1">
        <f>VLOOKUP(A7388+1/48,Interface!$B$118:$D$483,3)</f>
        <v>2</v>
      </c>
      <c r="H7388" s="1">
        <f t="shared" si="649"/>
        <v>1</v>
      </c>
      <c r="I7388" s="1">
        <f t="shared" si="648"/>
        <v>9</v>
      </c>
    </row>
    <row r="7389" spans="1:9" x14ac:dyDescent="0.35">
      <c r="A7389" s="321">
        <f t="shared" si="651"/>
        <v>42311.374999982167</v>
      </c>
      <c r="B7389" s="303"/>
      <c r="C7389" s="303">
        <v>7354</v>
      </c>
      <c r="D7389" s="304">
        <f>INDEX(Method_calculation!$J$161:$L$184,Output_interface!I7389,Output_interface!H7389)</f>
        <v>0</v>
      </c>
      <c r="E7389" s="304">
        <f>INDEX(Method_calculation!$J$194:$L$217,Output_interface!I7389,Output_interface!H7389)</f>
        <v>0</v>
      </c>
      <c r="G7389" s="1">
        <f>VLOOKUP(A7389+1/48,Interface!$B$118:$D$483,3)</f>
        <v>2</v>
      </c>
      <c r="H7389" s="1">
        <f t="shared" si="649"/>
        <v>1</v>
      </c>
      <c r="I7389" s="1">
        <f t="shared" si="648"/>
        <v>10</v>
      </c>
    </row>
    <row r="7390" spans="1:9" x14ac:dyDescent="0.35">
      <c r="A7390" s="321">
        <f t="shared" si="651"/>
        <v>42311.416666648831</v>
      </c>
      <c r="B7390" s="303"/>
      <c r="C7390" s="303">
        <v>7355</v>
      </c>
      <c r="D7390" s="304">
        <f>INDEX(Method_calculation!$J$161:$L$184,Output_interface!I7390,Output_interface!H7390)</f>
        <v>0</v>
      </c>
      <c r="E7390" s="304">
        <f>INDEX(Method_calculation!$J$194:$L$217,Output_interface!I7390,Output_interface!H7390)</f>
        <v>0</v>
      </c>
      <c r="G7390" s="1">
        <f>VLOOKUP(A7390+1/48,Interface!$B$118:$D$483,3)</f>
        <v>2</v>
      </c>
      <c r="H7390" s="1">
        <f t="shared" si="649"/>
        <v>1</v>
      </c>
      <c r="I7390" s="1">
        <f t="shared" si="648"/>
        <v>11</v>
      </c>
    </row>
    <row r="7391" spans="1:9" x14ac:dyDescent="0.35">
      <c r="A7391" s="321">
        <f t="shared" si="651"/>
        <v>42311.458333315495</v>
      </c>
      <c r="B7391" s="303"/>
      <c r="C7391" s="303">
        <v>7356</v>
      </c>
      <c r="D7391" s="304">
        <f>INDEX(Method_calculation!$J$161:$L$184,Output_interface!I7391,Output_interface!H7391)</f>
        <v>0</v>
      </c>
      <c r="E7391" s="304">
        <f>INDEX(Method_calculation!$J$194:$L$217,Output_interface!I7391,Output_interface!H7391)</f>
        <v>0</v>
      </c>
      <c r="G7391" s="1">
        <f>VLOOKUP(A7391+1/48,Interface!$B$118:$D$483,3)</f>
        <v>2</v>
      </c>
      <c r="H7391" s="1">
        <f t="shared" si="649"/>
        <v>1</v>
      </c>
      <c r="I7391" s="1">
        <f t="shared" si="648"/>
        <v>12</v>
      </c>
    </row>
    <row r="7392" spans="1:9" x14ac:dyDescent="0.35">
      <c r="A7392" s="321">
        <f t="shared" si="651"/>
        <v>42311.499999982159</v>
      </c>
      <c r="B7392" s="303"/>
      <c r="C7392" s="303">
        <v>7357</v>
      </c>
      <c r="D7392" s="304">
        <f>INDEX(Method_calculation!$J$161:$L$184,Output_interface!I7392,Output_interface!H7392)</f>
        <v>0</v>
      </c>
      <c r="E7392" s="304">
        <f>INDEX(Method_calculation!$J$194:$L$217,Output_interface!I7392,Output_interface!H7392)</f>
        <v>0</v>
      </c>
      <c r="G7392" s="1">
        <f>VLOOKUP(A7392+1/48,Interface!$B$118:$D$483,3)</f>
        <v>2</v>
      </c>
      <c r="H7392" s="1">
        <f t="shared" si="649"/>
        <v>1</v>
      </c>
      <c r="I7392" s="1">
        <f t="shared" si="648"/>
        <v>13</v>
      </c>
    </row>
    <row r="7393" spans="1:9" x14ac:dyDescent="0.35">
      <c r="A7393" s="321">
        <f t="shared" si="651"/>
        <v>42311.541666648824</v>
      </c>
      <c r="B7393" s="303"/>
      <c r="C7393" s="303">
        <v>7358</v>
      </c>
      <c r="D7393" s="304">
        <f>INDEX(Method_calculation!$J$161:$L$184,Output_interface!I7393,Output_interface!H7393)</f>
        <v>0</v>
      </c>
      <c r="E7393" s="304">
        <f>INDEX(Method_calculation!$J$194:$L$217,Output_interface!I7393,Output_interface!H7393)</f>
        <v>0</v>
      </c>
      <c r="G7393" s="1">
        <f>VLOOKUP(A7393+1/48,Interface!$B$118:$D$483,3)</f>
        <v>2</v>
      </c>
      <c r="H7393" s="1">
        <f t="shared" si="649"/>
        <v>1</v>
      </c>
      <c r="I7393" s="1">
        <f t="shared" si="648"/>
        <v>14</v>
      </c>
    </row>
    <row r="7394" spans="1:9" x14ac:dyDescent="0.35">
      <c r="A7394" s="321">
        <f t="shared" si="651"/>
        <v>42311.583333315488</v>
      </c>
      <c r="B7394" s="303"/>
      <c r="C7394" s="303">
        <v>7359</v>
      </c>
      <c r="D7394" s="304">
        <f>INDEX(Method_calculation!$J$161:$L$184,Output_interface!I7394,Output_interface!H7394)</f>
        <v>0</v>
      </c>
      <c r="E7394" s="304">
        <f>INDEX(Method_calculation!$J$194:$L$217,Output_interface!I7394,Output_interface!H7394)</f>
        <v>0</v>
      </c>
      <c r="G7394" s="1">
        <f>VLOOKUP(A7394+1/48,Interface!$B$118:$D$483,3)</f>
        <v>2</v>
      </c>
      <c r="H7394" s="1">
        <f t="shared" si="649"/>
        <v>1</v>
      </c>
      <c r="I7394" s="1">
        <f t="shared" si="648"/>
        <v>15</v>
      </c>
    </row>
    <row r="7395" spans="1:9" x14ac:dyDescent="0.35">
      <c r="A7395" s="321">
        <f t="shared" si="651"/>
        <v>42311.624999982152</v>
      </c>
      <c r="B7395" s="303"/>
      <c r="C7395" s="303">
        <v>7360</v>
      </c>
      <c r="D7395" s="304">
        <f>INDEX(Method_calculation!$J$161:$L$184,Output_interface!I7395,Output_interface!H7395)</f>
        <v>0</v>
      </c>
      <c r="E7395" s="304">
        <f>INDEX(Method_calculation!$J$194:$L$217,Output_interface!I7395,Output_interface!H7395)</f>
        <v>0</v>
      </c>
      <c r="G7395" s="1">
        <f>VLOOKUP(A7395+1/48,Interface!$B$118:$D$483,3)</f>
        <v>2</v>
      </c>
      <c r="H7395" s="1">
        <f t="shared" si="649"/>
        <v>1</v>
      </c>
      <c r="I7395" s="1">
        <f t="shared" si="648"/>
        <v>16</v>
      </c>
    </row>
    <row r="7396" spans="1:9" x14ac:dyDescent="0.35">
      <c r="A7396" s="321">
        <f t="shared" si="651"/>
        <v>42311.666666648816</v>
      </c>
      <c r="B7396" s="303"/>
      <c r="C7396" s="303">
        <v>7361</v>
      </c>
      <c r="D7396" s="304">
        <f>INDEX(Method_calculation!$J$161:$L$184,Output_interface!I7396,Output_interface!H7396)</f>
        <v>0</v>
      </c>
      <c r="E7396" s="304">
        <f>INDEX(Method_calculation!$J$194:$L$217,Output_interface!I7396,Output_interface!H7396)</f>
        <v>0</v>
      </c>
      <c r="G7396" s="1">
        <f>VLOOKUP(A7396+1/48,Interface!$B$118:$D$483,3)</f>
        <v>2</v>
      </c>
      <c r="H7396" s="1">
        <f t="shared" si="649"/>
        <v>1</v>
      </c>
      <c r="I7396" s="1">
        <f t="shared" ref="I7396:I7459" si="653">MOD(C7396-1,24)+1</f>
        <v>17</v>
      </c>
    </row>
    <row r="7397" spans="1:9" x14ac:dyDescent="0.35">
      <c r="A7397" s="321">
        <f t="shared" si="651"/>
        <v>42311.708333315481</v>
      </c>
      <c r="B7397" s="303"/>
      <c r="C7397" s="303">
        <v>7362</v>
      </c>
      <c r="D7397" s="304">
        <f>INDEX(Method_calculation!$J$161:$L$184,Output_interface!I7397,Output_interface!H7397)</f>
        <v>0</v>
      </c>
      <c r="E7397" s="304">
        <f>INDEX(Method_calculation!$J$194:$L$217,Output_interface!I7397,Output_interface!H7397)</f>
        <v>0</v>
      </c>
      <c r="G7397" s="1">
        <f>VLOOKUP(A7397+1/48,Interface!$B$118:$D$483,3)</f>
        <v>2</v>
      </c>
      <c r="H7397" s="1">
        <f t="shared" ref="H7397:H7460" si="654">IF(G7397=7,3,IF(G7397=6,2,1))</f>
        <v>1</v>
      </c>
      <c r="I7397" s="1">
        <f t="shared" si="653"/>
        <v>18</v>
      </c>
    </row>
    <row r="7398" spans="1:9" x14ac:dyDescent="0.35">
      <c r="A7398" s="321">
        <f t="shared" si="651"/>
        <v>42311.749999982145</v>
      </c>
      <c r="B7398" s="303"/>
      <c r="C7398" s="303">
        <v>7363</v>
      </c>
      <c r="D7398" s="304">
        <f>INDEX(Method_calculation!$J$161:$L$184,Output_interface!I7398,Output_interface!H7398)</f>
        <v>0</v>
      </c>
      <c r="E7398" s="304">
        <f>INDEX(Method_calculation!$J$194:$L$217,Output_interface!I7398,Output_interface!H7398)</f>
        <v>0</v>
      </c>
      <c r="G7398" s="1">
        <f>VLOOKUP(A7398+1/48,Interface!$B$118:$D$483,3)</f>
        <v>2</v>
      </c>
      <c r="H7398" s="1">
        <f t="shared" si="654"/>
        <v>1</v>
      </c>
      <c r="I7398" s="1">
        <f t="shared" si="653"/>
        <v>19</v>
      </c>
    </row>
    <row r="7399" spans="1:9" x14ac:dyDescent="0.35">
      <c r="A7399" s="321">
        <f t="shared" si="651"/>
        <v>42311.791666648809</v>
      </c>
      <c r="B7399" s="303"/>
      <c r="C7399" s="303">
        <v>7364</v>
      </c>
      <c r="D7399" s="304">
        <f>INDEX(Method_calculation!$J$161:$L$184,Output_interface!I7399,Output_interface!H7399)</f>
        <v>0</v>
      </c>
      <c r="E7399" s="304">
        <f>INDEX(Method_calculation!$J$194:$L$217,Output_interface!I7399,Output_interface!H7399)</f>
        <v>0</v>
      </c>
      <c r="G7399" s="1">
        <f>VLOOKUP(A7399+1/48,Interface!$B$118:$D$483,3)</f>
        <v>2</v>
      </c>
      <c r="H7399" s="1">
        <f t="shared" si="654"/>
        <v>1</v>
      </c>
      <c r="I7399" s="1">
        <f t="shared" si="653"/>
        <v>20</v>
      </c>
    </row>
    <row r="7400" spans="1:9" x14ac:dyDescent="0.35">
      <c r="A7400" s="321">
        <f t="shared" si="651"/>
        <v>42311.833333315473</v>
      </c>
      <c r="B7400" s="303"/>
      <c r="C7400" s="303">
        <v>7365</v>
      </c>
      <c r="D7400" s="304">
        <f>INDEX(Method_calculation!$J$161:$L$184,Output_interface!I7400,Output_interface!H7400)</f>
        <v>0</v>
      </c>
      <c r="E7400" s="304">
        <f>INDEX(Method_calculation!$J$194:$L$217,Output_interface!I7400,Output_interface!H7400)</f>
        <v>0</v>
      </c>
      <c r="G7400" s="1">
        <f>VLOOKUP(A7400+1/48,Interface!$B$118:$D$483,3)</f>
        <v>2</v>
      </c>
      <c r="H7400" s="1">
        <f t="shared" si="654"/>
        <v>1</v>
      </c>
      <c r="I7400" s="1">
        <f t="shared" si="653"/>
        <v>21</v>
      </c>
    </row>
    <row r="7401" spans="1:9" x14ac:dyDescent="0.35">
      <c r="A7401" s="321">
        <f t="shared" si="651"/>
        <v>42311.874999982138</v>
      </c>
      <c r="B7401" s="303"/>
      <c r="C7401" s="303">
        <v>7366</v>
      </c>
      <c r="D7401" s="304">
        <f>INDEX(Method_calculation!$J$161:$L$184,Output_interface!I7401,Output_interface!H7401)</f>
        <v>0</v>
      </c>
      <c r="E7401" s="304">
        <f>INDEX(Method_calculation!$J$194:$L$217,Output_interface!I7401,Output_interface!H7401)</f>
        <v>0</v>
      </c>
      <c r="G7401" s="1">
        <f>VLOOKUP(A7401+1/48,Interface!$B$118:$D$483,3)</f>
        <v>2</v>
      </c>
      <c r="H7401" s="1">
        <f t="shared" si="654"/>
        <v>1</v>
      </c>
      <c r="I7401" s="1">
        <f t="shared" si="653"/>
        <v>22</v>
      </c>
    </row>
    <row r="7402" spans="1:9" x14ac:dyDescent="0.35">
      <c r="A7402" s="321">
        <f t="shared" si="651"/>
        <v>42311.916666648802</v>
      </c>
      <c r="B7402" s="303"/>
      <c r="C7402" s="303">
        <v>7367</v>
      </c>
      <c r="D7402" s="304">
        <f>INDEX(Method_calculation!$J$161:$L$184,Output_interface!I7402,Output_interface!H7402)</f>
        <v>0</v>
      </c>
      <c r="E7402" s="304">
        <f>INDEX(Method_calculation!$J$194:$L$217,Output_interface!I7402,Output_interface!H7402)</f>
        <v>0</v>
      </c>
      <c r="G7402" s="1">
        <f>VLOOKUP(A7402+1/48,Interface!$B$118:$D$483,3)</f>
        <v>2</v>
      </c>
      <c r="H7402" s="1">
        <f t="shared" si="654"/>
        <v>1</v>
      </c>
      <c r="I7402" s="1">
        <f t="shared" si="653"/>
        <v>23</v>
      </c>
    </row>
    <row r="7403" spans="1:9" x14ac:dyDescent="0.35">
      <c r="A7403" s="322">
        <f t="shared" si="651"/>
        <v>42311.958333315466</v>
      </c>
      <c r="B7403" s="306"/>
      <c r="C7403" s="306">
        <v>7368</v>
      </c>
      <c r="D7403" s="307">
        <f>INDEX(Method_calculation!$J$161:$L$184,Output_interface!I7403,Output_interface!H7403)</f>
        <v>0</v>
      </c>
      <c r="E7403" s="307">
        <f>INDEX(Method_calculation!$J$194:$L$217,Output_interface!I7403,Output_interface!H7403)</f>
        <v>0</v>
      </c>
      <c r="G7403" s="1">
        <f>VLOOKUP(A7403+1/48,Interface!$B$118:$D$483,3)</f>
        <v>2</v>
      </c>
      <c r="H7403" s="1">
        <f t="shared" si="654"/>
        <v>1</v>
      </c>
      <c r="I7403" s="1">
        <f t="shared" si="653"/>
        <v>24</v>
      </c>
    </row>
    <row r="7404" spans="1:9" x14ac:dyDescent="0.35">
      <c r="A7404" s="299">
        <f t="shared" si="651"/>
        <v>42311.99999998213</v>
      </c>
      <c r="B7404" s="300" t="str">
        <f t="shared" ref="B7404" si="655">INDEX($H$27:$H$29,H7404)</f>
        <v>Workday</v>
      </c>
      <c r="C7404" s="300">
        <v>7369</v>
      </c>
      <c r="D7404" s="301">
        <f>INDEX(Method_calculation!$J$161:$L$184,Output_interface!I7404,Output_interface!H7404)</f>
        <v>0</v>
      </c>
      <c r="E7404" s="301">
        <f>INDEX(Method_calculation!$J$194:$L$217,Output_interface!I7404,Output_interface!H7404)</f>
        <v>0</v>
      </c>
      <c r="G7404" s="1">
        <f>VLOOKUP(A7404+1/48,Interface!$B$118:$D$483,3)</f>
        <v>3</v>
      </c>
      <c r="H7404" s="1">
        <f t="shared" si="654"/>
        <v>1</v>
      </c>
      <c r="I7404" s="1">
        <f t="shared" si="653"/>
        <v>1</v>
      </c>
    </row>
    <row r="7405" spans="1:9" x14ac:dyDescent="0.35">
      <c r="A7405" s="321">
        <f t="shared" si="651"/>
        <v>42312.041666648794</v>
      </c>
      <c r="B7405" s="303"/>
      <c r="C7405" s="303">
        <v>7370</v>
      </c>
      <c r="D7405" s="304">
        <f>INDEX(Method_calculation!$J$161:$L$184,Output_interface!I7405,Output_interface!H7405)</f>
        <v>0</v>
      </c>
      <c r="E7405" s="304">
        <f>INDEX(Method_calculation!$J$194:$L$217,Output_interface!I7405,Output_interface!H7405)</f>
        <v>0</v>
      </c>
      <c r="G7405" s="1">
        <f>VLOOKUP(A7405+1/48,Interface!$B$118:$D$483,3)</f>
        <v>3</v>
      </c>
      <c r="H7405" s="1">
        <f t="shared" si="654"/>
        <v>1</v>
      </c>
      <c r="I7405" s="1">
        <f t="shared" si="653"/>
        <v>2</v>
      </c>
    </row>
    <row r="7406" spans="1:9" x14ac:dyDescent="0.35">
      <c r="A7406" s="321">
        <f t="shared" si="651"/>
        <v>42312.083333315459</v>
      </c>
      <c r="B7406" s="303"/>
      <c r="C7406" s="303">
        <v>7371</v>
      </c>
      <c r="D7406" s="304">
        <f>INDEX(Method_calculation!$J$161:$L$184,Output_interface!I7406,Output_interface!H7406)</f>
        <v>0</v>
      </c>
      <c r="E7406" s="304">
        <f>INDEX(Method_calculation!$J$194:$L$217,Output_interface!I7406,Output_interface!H7406)</f>
        <v>0</v>
      </c>
      <c r="G7406" s="1">
        <f>VLOOKUP(A7406+1/48,Interface!$B$118:$D$483,3)</f>
        <v>3</v>
      </c>
      <c r="H7406" s="1">
        <f t="shared" si="654"/>
        <v>1</v>
      </c>
      <c r="I7406" s="1">
        <f t="shared" si="653"/>
        <v>3</v>
      </c>
    </row>
    <row r="7407" spans="1:9" x14ac:dyDescent="0.35">
      <c r="A7407" s="321">
        <f t="shared" si="651"/>
        <v>42312.124999982123</v>
      </c>
      <c r="B7407" s="303"/>
      <c r="C7407" s="303">
        <v>7372</v>
      </c>
      <c r="D7407" s="304">
        <f>INDEX(Method_calculation!$J$161:$L$184,Output_interface!I7407,Output_interface!H7407)</f>
        <v>0</v>
      </c>
      <c r="E7407" s="304">
        <f>INDEX(Method_calculation!$J$194:$L$217,Output_interface!I7407,Output_interface!H7407)</f>
        <v>0</v>
      </c>
      <c r="G7407" s="1">
        <f>VLOOKUP(A7407+1/48,Interface!$B$118:$D$483,3)</f>
        <v>3</v>
      </c>
      <c r="H7407" s="1">
        <f t="shared" si="654"/>
        <v>1</v>
      </c>
      <c r="I7407" s="1">
        <f t="shared" si="653"/>
        <v>4</v>
      </c>
    </row>
    <row r="7408" spans="1:9" x14ac:dyDescent="0.35">
      <c r="A7408" s="321">
        <f t="shared" si="651"/>
        <v>42312.166666648787</v>
      </c>
      <c r="B7408" s="303"/>
      <c r="C7408" s="303">
        <v>7373</v>
      </c>
      <c r="D7408" s="304">
        <f>INDEX(Method_calculation!$J$161:$L$184,Output_interface!I7408,Output_interface!H7408)</f>
        <v>0</v>
      </c>
      <c r="E7408" s="304">
        <f>INDEX(Method_calculation!$J$194:$L$217,Output_interface!I7408,Output_interface!H7408)</f>
        <v>0</v>
      </c>
      <c r="G7408" s="1">
        <f>VLOOKUP(A7408+1/48,Interface!$B$118:$D$483,3)</f>
        <v>3</v>
      </c>
      <c r="H7408" s="1">
        <f t="shared" si="654"/>
        <v>1</v>
      </c>
      <c r="I7408" s="1">
        <f t="shared" si="653"/>
        <v>5</v>
      </c>
    </row>
    <row r="7409" spans="1:9" x14ac:dyDescent="0.35">
      <c r="A7409" s="321">
        <f t="shared" si="651"/>
        <v>42312.208333315451</v>
      </c>
      <c r="B7409" s="303"/>
      <c r="C7409" s="303">
        <v>7374</v>
      </c>
      <c r="D7409" s="304">
        <f>INDEX(Method_calculation!$J$161:$L$184,Output_interface!I7409,Output_interface!H7409)</f>
        <v>0</v>
      </c>
      <c r="E7409" s="304">
        <f>INDEX(Method_calculation!$J$194:$L$217,Output_interface!I7409,Output_interface!H7409)</f>
        <v>0</v>
      </c>
      <c r="G7409" s="1">
        <f>VLOOKUP(A7409+1/48,Interface!$B$118:$D$483,3)</f>
        <v>3</v>
      </c>
      <c r="H7409" s="1">
        <f t="shared" si="654"/>
        <v>1</v>
      </c>
      <c r="I7409" s="1">
        <f t="shared" si="653"/>
        <v>6</v>
      </c>
    </row>
    <row r="7410" spans="1:9" x14ac:dyDescent="0.35">
      <c r="A7410" s="321">
        <f t="shared" si="651"/>
        <v>42312.249999982116</v>
      </c>
      <c r="B7410" s="303"/>
      <c r="C7410" s="303">
        <v>7375</v>
      </c>
      <c r="D7410" s="304">
        <f>INDEX(Method_calculation!$J$161:$L$184,Output_interface!I7410,Output_interface!H7410)</f>
        <v>0</v>
      </c>
      <c r="E7410" s="304">
        <f>INDEX(Method_calculation!$J$194:$L$217,Output_interface!I7410,Output_interface!H7410)</f>
        <v>0</v>
      </c>
      <c r="G7410" s="1">
        <f>VLOOKUP(A7410+1/48,Interface!$B$118:$D$483,3)</f>
        <v>3</v>
      </c>
      <c r="H7410" s="1">
        <f t="shared" si="654"/>
        <v>1</v>
      </c>
      <c r="I7410" s="1">
        <f t="shared" si="653"/>
        <v>7</v>
      </c>
    </row>
    <row r="7411" spans="1:9" x14ac:dyDescent="0.35">
      <c r="A7411" s="321">
        <f t="shared" si="651"/>
        <v>42312.29166664878</v>
      </c>
      <c r="B7411" s="303"/>
      <c r="C7411" s="303">
        <v>7376</v>
      </c>
      <c r="D7411" s="304">
        <f>INDEX(Method_calculation!$J$161:$L$184,Output_interface!I7411,Output_interface!H7411)</f>
        <v>0</v>
      </c>
      <c r="E7411" s="304">
        <f>INDEX(Method_calculation!$J$194:$L$217,Output_interface!I7411,Output_interface!H7411)</f>
        <v>0</v>
      </c>
      <c r="G7411" s="1">
        <f>VLOOKUP(A7411+1/48,Interface!$B$118:$D$483,3)</f>
        <v>3</v>
      </c>
      <c r="H7411" s="1">
        <f t="shared" si="654"/>
        <v>1</v>
      </c>
      <c r="I7411" s="1">
        <f t="shared" si="653"/>
        <v>8</v>
      </c>
    </row>
    <row r="7412" spans="1:9" x14ac:dyDescent="0.35">
      <c r="A7412" s="321">
        <f t="shared" si="651"/>
        <v>42312.333333315444</v>
      </c>
      <c r="B7412" s="303"/>
      <c r="C7412" s="303">
        <v>7377</v>
      </c>
      <c r="D7412" s="304">
        <f>INDEX(Method_calculation!$J$161:$L$184,Output_interface!I7412,Output_interface!H7412)</f>
        <v>0</v>
      </c>
      <c r="E7412" s="304">
        <f>INDEX(Method_calculation!$J$194:$L$217,Output_interface!I7412,Output_interface!H7412)</f>
        <v>0</v>
      </c>
      <c r="G7412" s="1">
        <f>VLOOKUP(A7412+1/48,Interface!$B$118:$D$483,3)</f>
        <v>3</v>
      </c>
      <c r="H7412" s="1">
        <f t="shared" si="654"/>
        <v>1</v>
      </c>
      <c r="I7412" s="1">
        <f t="shared" si="653"/>
        <v>9</v>
      </c>
    </row>
    <row r="7413" spans="1:9" x14ac:dyDescent="0.35">
      <c r="A7413" s="321">
        <f t="shared" si="651"/>
        <v>42312.374999982108</v>
      </c>
      <c r="B7413" s="303"/>
      <c r="C7413" s="303">
        <v>7378</v>
      </c>
      <c r="D7413" s="304">
        <f>INDEX(Method_calculation!$J$161:$L$184,Output_interface!I7413,Output_interface!H7413)</f>
        <v>0</v>
      </c>
      <c r="E7413" s="304">
        <f>INDEX(Method_calculation!$J$194:$L$217,Output_interface!I7413,Output_interface!H7413)</f>
        <v>0</v>
      </c>
      <c r="G7413" s="1">
        <f>VLOOKUP(A7413+1/48,Interface!$B$118:$D$483,3)</f>
        <v>3</v>
      </c>
      <c r="H7413" s="1">
        <f t="shared" si="654"/>
        <v>1</v>
      </c>
      <c r="I7413" s="1">
        <f t="shared" si="653"/>
        <v>10</v>
      </c>
    </row>
    <row r="7414" spans="1:9" x14ac:dyDescent="0.35">
      <c r="A7414" s="321">
        <f t="shared" si="651"/>
        <v>42312.416666648773</v>
      </c>
      <c r="B7414" s="303"/>
      <c r="C7414" s="303">
        <v>7379</v>
      </c>
      <c r="D7414" s="304">
        <f>INDEX(Method_calculation!$J$161:$L$184,Output_interface!I7414,Output_interface!H7414)</f>
        <v>0</v>
      </c>
      <c r="E7414" s="304">
        <f>INDEX(Method_calculation!$J$194:$L$217,Output_interface!I7414,Output_interface!H7414)</f>
        <v>0</v>
      </c>
      <c r="G7414" s="1">
        <f>VLOOKUP(A7414+1/48,Interface!$B$118:$D$483,3)</f>
        <v>3</v>
      </c>
      <c r="H7414" s="1">
        <f t="shared" si="654"/>
        <v>1</v>
      </c>
      <c r="I7414" s="1">
        <f t="shared" si="653"/>
        <v>11</v>
      </c>
    </row>
    <row r="7415" spans="1:9" x14ac:dyDescent="0.35">
      <c r="A7415" s="321">
        <f t="shared" si="651"/>
        <v>42312.458333315437</v>
      </c>
      <c r="B7415" s="303"/>
      <c r="C7415" s="303">
        <v>7380</v>
      </c>
      <c r="D7415" s="304">
        <f>INDEX(Method_calculation!$J$161:$L$184,Output_interface!I7415,Output_interface!H7415)</f>
        <v>0</v>
      </c>
      <c r="E7415" s="304">
        <f>INDEX(Method_calculation!$J$194:$L$217,Output_interface!I7415,Output_interface!H7415)</f>
        <v>0</v>
      </c>
      <c r="G7415" s="1">
        <f>VLOOKUP(A7415+1/48,Interface!$B$118:$D$483,3)</f>
        <v>3</v>
      </c>
      <c r="H7415" s="1">
        <f t="shared" si="654"/>
        <v>1</v>
      </c>
      <c r="I7415" s="1">
        <f t="shared" si="653"/>
        <v>12</v>
      </c>
    </row>
    <row r="7416" spans="1:9" x14ac:dyDescent="0.35">
      <c r="A7416" s="321">
        <f t="shared" si="651"/>
        <v>42312.499999982101</v>
      </c>
      <c r="B7416" s="303"/>
      <c r="C7416" s="303">
        <v>7381</v>
      </c>
      <c r="D7416" s="304">
        <f>INDEX(Method_calculation!$J$161:$L$184,Output_interface!I7416,Output_interface!H7416)</f>
        <v>0</v>
      </c>
      <c r="E7416" s="304">
        <f>INDEX(Method_calculation!$J$194:$L$217,Output_interface!I7416,Output_interface!H7416)</f>
        <v>0</v>
      </c>
      <c r="G7416" s="1">
        <f>VLOOKUP(A7416+1/48,Interface!$B$118:$D$483,3)</f>
        <v>3</v>
      </c>
      <c r="H7416" s="1">
        <f t="shared" si="654"/>
        <v>1</v>
      </c>
      <c r="I7416" s="1">
        <f t="shared" si="653"/>
        <v>13</v>
      </c>
    </row>
    <row r="7417" spans="1:9" x14ac:dyDescent="0.35">
      <c r="A7417" s="321">
        <f t="shared" si="651"/>
        <v>42312.541666648765</v>
      </c>
      <c r="B7417" s="303"/>
      <c r="C7417" s="303">
        <v>7382</v>
      </c>
      <c r="D7417" s="304">
        <f>INDEX(Method_calculation!$J$161:$L$184,Output_interface!I7417,Output_interface!H7417)</f>
        <v>0</v>
      </c>
      <c r="E7417" s="304">
        <f>INDEX(Method_calculation!$J$194:$L$217,Output_interface!I7417,Output_interface!H7417)</f>
        <v>0</v>
      </c>
      <c r="G7417" s="1">
        <f>VLOOKUP(A7417+1/48,Interface!$B$118:$D$483,3)</f>
        <v>3</v>
      </c>
      <c r="H7417" s="1">
        <f t="shared" si="654"/>
        <v>1</v>
      </c>
      <c r="I7417" s="1">
        <f t="shared" si="653"/>
        <v>14</v>
      </c>
    </row>
    <row r="7418" spans="1:9" x14ac:dyDescent="0.35">
      <c r="A7418" s="321">
        <f t="shared" si="651"/>
        <v>42312.58333331543</v>
      </c>
      <c r="B7418" s="303"/>
      <c r="C7418" s="303">
        <v>7383</v>
      </c>
      <c r="D7418" s="304">
        <f>INDEX(Method_calculation!$J$161:$L$184,Output_interface!I7418,Output_interface!H7418)</f>
        <v>0</v>
      </c>
      <c r="E7418" s="304">
        <f>INDEX(Method_calculation!$J$194:$L$217,Output_interface!I7418,Output_interface!H7418)</f>
        <v>0</v>
      </c>
      <c r="G7418" s="1">
        <f>VLOOKUP(A7418+1/48,Interface!$B$118:$D$483,3)</f>
        <v>3</v>
      </c>
      <c r="H7418" s="1">
        <f t="shared" si="654"/>
        <v>1</v>
      </c>
      <c r="I7418" s="1">
        <f t="shared" si="653"/>
        <v>15</v>
      </c>
    </row>
    <row r="7419" spans="1:9" x14ac:dyDescent="0.35">
      <c r="A7419" s="321">
        <f t="shared" si="651"/>
        <v>42312.624999982094</v>
      </c>
      <c r="B7419" s="303"/>
      <c r="C7419" s="303">
        <v>7384</v>
      </c>
      <c r="D7419" s="304">
        <f>INDEX(Method_calculation!$J$161:$L$184,Output_interface!I7419,Output_interface!H7419)</f>
        <v>0</v>
      </c>
      <c r="E7419" s="304">
        <f>INDEX(Method_calculation!$J$194:$L$217,Output_interface!I7419,Output_interface!H7419)</f>
        <v>0</v>
      </c>
      <c r="G7419" s="1">
        <f>VLOOKUP(A7419+1/48,Interface!$B$118:$D$483,3)</f>
        <v>3</v>
      </c>
      <c r="H7419" s="1">
        <f t="shared" si="654"/>
        <v>1</v>
      </c>
      <c r="I7419" s="1">
        <f t="shared" si="653"/>
        <v>16</v>
      </c>
    </row>
    <row r="7420" spans="1:9" x14ac:dyDescent="0.35">
      <c r="A7420" s="321">
        <f t="shared" si="651"/>
        <v>42312.666666648758</v>
      </c>
      <c r="B7420" s="303"/>
      <c r="C7420" s="303">
        <v>7385</v>
      </c>
      <c r="D7420" s="304">
        <f>INDEX(Method_calculation!$J$161:$L$184,Output_interface!I7420,Output_interface!H7420)</f>
        <v>0</v>
      </c>
      <c r="E7420" s="304">
        <f>INDEX(Method_calculation!$J$194:$L$217,Output_interface!I7420,Output_interface!H7420)</f>
        <v>0</v>
      </c>
      <c r="G7420" s="1">
        <f>VLOOKUP(A7420+1/48,Interface!$B$118:$D$483,3)</f>
        <v>3</v>
      </c>
      <c r="H7420" s="1">
        <f t="shared" si="654"/>
        <v>1</v>
      </c>
      <c r="I7420" s="1">
        <f t="shared" si="653"/>
        <v>17</v>
      </c>
    </row>
    <row r="7421" spans="1:9" x14ac:dyDescent="0.35">
      <c r="A7421" s="321">
        <f t="shared" si="651"/>
        <v>42312.708333315422</v>
      </c>
      <c r="B7421" s="303"/>
      <c r="C7421" s="303">
        <v>7386</v>
      </c>
      <c r="D7421" s="304">
        <f>INDEX(Method_calculation!$J$161:$L$184,Output_interface!I7421,Output_interface!H7421)</f>
        <v>0</v>
      </c>
      <c r="E7421" s="304">
        <f>INDEX(Method_calculation!$J$194:$L$217,Output_interface!I7421,Output_interface!H7421)</f>
        <v>0</v>
      </c>
      <c r="G7421" s="1">
        <f>VLOOKUP(A7421+1/48,Interface!$B$118:$D$483,3)</f>
        <v>3</v>
      </c>
      <c r="H7421" s="1">
        <f t="shared" si="654"/>
        <v>1</v>
      </c>
      <c r="I7421" s="1">
        <f t="shared" si="653"/>
        <v>18</v>
      </c>
    </row>
    <row r="7422" spans="1:9" x14ac:dyDescent="0.35">
      <c r="A7422" s="321">
        <f t="shared" si="651"/>
        <v>42312.749999982087</v>
      </c>
      <c r="B7422" s="303"/>
      <c r="C7422" s="303">
        <v>7387</v>
      </c>
      <c r="D7422" s="304">
        <f>INDEX(Method_calculation!$J$161:$L$184,Output_interface!I7422,Output_interface!H7422)</f>
        <v>0</v>
      </c>
      <c r="E7422" s="304">
        <f>INDEX(Method_calculation!$J$194:$L$217,Output_interface!I7422,Output_interface!H7422)</f>
        <v>0</v>
      </c>
      <c r="G7422" s="1">
        <f>VLOOKUP(A7422+1/48,Interface!$B$118:$D$483,3)</f>
        <v>3</v>
      </c>
      <c r="H7422" s="1">
        <f t="shared" si="654"/>
        <v>1</v>
      </c>
      <c r="I7422" s="1">
        <f t="shared" si="653"/>
        <v>19</v>
      </c>
    </row>
    <row r="7423" spans="1:9" x14ac:dyDescent="0.35">
      <c r="A7423" s="321">
        <f t="shared" si="651"/>
        <v>42312.791666648751</v>
      </c>
      <c r="B7423" s="303"/>
      <c r="C7423" s="303">
        <v>7388</v>
      </c>
      <c r="D7423" s="304">
        <f>INDEX(Method_calculation!$J$161:$L$184,Output_interface!I7423,Output_interface!H7423)</f>
        <v>0</v>
      </c>
      <c r="E7423" s="304">
        <f>INDEX(Method_calculation!$J$194:$L$217,Output_interface!I7423,Output_interface!H7423)</f>
        <v>0</v>
      </c>
      <c r="G7423" s="1">
        <f>VLOOKUP(A7423+1/48,Interface!$B$118:$D$483,3)</f>
        <v>3</v>
      </c>
      <c r="H7423" s="1">
        <f t="shared" si="654"/>
        <v>1</v>
      </c>
      <c r="I7423" s="1">
        <f t="shared" si="653"/>
        <v>20</v>
      </c>
    </row>
    <row r="7424" spans="1:9" x14ac:dyDescent="0.35">
      <c r="A7424" s="321">
        <f t="shared" si="651"/>
        <v>42312.833333315415</v>
      </c>
      <c r="B7424" s="303"/>
      <c r="C7424" s="303">
        <v>7389</v>
      </c>
      <c r="D7424" s="304">
        <f>INDEX(Method_calculation!$J$161:$L$184,Output_interface!I7424,Output_interface!H7424)</f>
        <v>0</v>
      </c>
      <c r="E7424" s="304">
        <f>INDEX(Method_calculation!$J$194:$L$217,Output_interface!I7424,Output_interface!H7424)</f>
        <v>0</v>
      </c>
      <c r="G7424" s="1">
        <f>VLOOKUP(A7424+1/48,Interface!$B$118:$D$483,3)</f>
        <v>3</v>
      </c>
      <c r="H7424" s="1">
        <f t="shared" si="654"/>
        <v>1</v>
      </c>
      <c r="I7424" s="1">
        <f t="shared" si="653"/>
        <v>21</v>
      </c>
    </row>
    <row r="7425" spans="1:9" x14ac:dyDescent="0.35">
      <c r="A7425" s="321">
        <f t="shared" si="651"/>
        <v>42312.874999982079</v>
      </c>
      <c r="B7425" s="303"/>
      <c r="C7425" s="303">
        <v>7390</v>
      </c>
      <c r="D7425" s="304">
        <f>INDEX(Method_calculation!$J$161:$L$184,Output_interface!I7425,Output_interface!H7425)</f>
        <v>0</v>
      </c>
      <c r="E7425" s="304">
        <f>INDEX(Method_calculation!$J$194:$L$217,Output_interface!I7425,Output_interface!H7425)</f>
        <v>0</v>
      </c>
      <c r="G7425" s="1">
        <f>VLOOKUP(A7425+1/48,Interface!$B$118:$D$483,3)</f>
        <v>3</v>
      </c>
      <c r="H7425" s="1">
        <f t="shared" si="654"/>
        <v>1</v>
      </c>
      <c r="I7425" s="1">
        <f t="shared" si="653"/>
        <v>22</v>
      </c>
    </row>
    <row r="7426" spans="1:9" x14ac:dyDescent="0.35">
      <c r="A7426" s="321">
        <f t="shared" si="651"/>
        <v>42312.916666648744</v>
      </c>
      <c r="B7426" s="303"/>
      <c r="C7426" s="303">
        <v>7391</v>
      </c>
      <c r="D7426" s="304">
        <f>INDEX(Method_calculation!$J$161:$L$184,Output_interface!I7426,Output_interface!H7426)</f>
        <v>0</v>
      </c>
      <c r="E7426" s="304">
        <f>INDEX(Method_calculation!$J$194:$L$217,Output_interface!I7426,Output_interface!H7426)</f>
        <v>0</v>
      </c>
      <c r="G7426" s="1">
        <f>VLOOKUP(A7426+1/48,Interface!$B$118:$D$483,3)</f>
        <v>3</v>
      </c>
      <c r="H7426" s="1">
        <f t="shared" si="654"/>
        <v>1</v>
      </c>
      <c r="I7426" s="1">
        <f t="shared" si="653"/>
        <v>23</v>
      </c>
    </row>
    <row r="7427" spans="1:9" x14ac:dyDescent="0.35">
      <c r="A7427" s="322">
        <f t="shared" si="651"/>
        <v>42312.958333315408</v>
      </c>
      <c r="B7427" s="306"/>
      <c r="C7427" s="306">
        <v>7392</v>
      </c>
      <c r="D7427" s="307">
        <f>INDEX(Method_calculation!$J$161:$L$184,Output_interface!I7427,Output_interface!H7427)</f>
        <v>0</v>
      </c>
      <c r="E7427" s="307">
        <f>INDEX(Method_calculation!$J$194:$L$217,Output_interface!I7427,Output_interface!H7427)</f>
        <v>0</v>
      </c>
      <c r="G7427" s="1">
        <f>VLOOKUP(A7427+1/48,Interface!$B$118:$D$483,3)</f>
        <v>3</v>
      </c>
      <c r="H7427" s="1">
        <f t="shared" si="654"/>
        <v>1</v>
      </c>
      <c r="I7427" s="1">
        <f t="shared" si="653"/>
        <v>24</v>
      </c>
    </row>
    <row r="7428" spans="1:9" x14ac:dyDescent="0.35">
      <c r="A7428" s="299">
        <f t="shared" si="651"/>
        <v>42312.999999982072</v>
      </c>
      <c r="B7428" s="300" t="str">
        <f t="shared" ref="B7428" si="656">INDEX($H$27:$H$29,H7428)</f>
        <v>Workday</v>
      </c>
      <c r="C7428" s="300">
        <v>7393</v>
      </c>
      <c r="D7428" s="301">
        <f>INDEX(Method_calculation!$J$161:$L$184,Output_interface!I7428,Output_interface!H7428)</f>
        <v>0</v>
      </c>
      <c r="E7428" s="301">
        <f>INDEX(Method_calculation!$J$194:$L$217,Output_interface!I7428,Output_interface!H7428)</f>
        <v>0</v>
      </c>
      <c r="G7428" s="1">
        <f>VLOOKUP(A7428+1/48,Interface!$B$118:$D$483,3)</f>
        <v>4</v>
      </c>
      <c r="H7428" s="1">
        <f t="shared" si="654"/>
        <v>1</v>
      </c>
      <c r="I7428" s="1">
        <f t="shared" si="653"/>
        <v>1</v>
      </c>
    </row>
    <row r="7429" spans="1:9" x14ac:dyDescent="0.35">
      <c r="A7429" s="321">
        <f t="shared" si="651"/>
        <v>42313.041666648736</v>
      </c>
      <c r="B7429" s="303"/>
      <c r="C7429" s="303">
        <v>7394</v>
      </c>
      <c r="D7429" s="304">
        <f>INDEX(Method_calculation!$J$161:$L$184,Output_interface!I7429,Output_interface!H7429)</f>
        <v>0</v>
      </c>
      <c r="E7429" s="304">
        <f>INDEX(Method_calculation!$J$194:$L$217,Output_interface!I7429,Output_interface!H7429)</f>
        <v>0</v>
      </c>
      <c r="G7429" s="1">
        <f>VLOOKUP(A7429+1/48,Interface!$B$118:$D$483,3)</f>
        <v>4</v>
      </c>
      <c r="H7429" s="1">
        <f t="shared" si="654"/>
        <v>1</v>
      </c>
      <c r="I7429" s="1">
        <f t="shared" si="653"/>
        <v>2</v>
      </c>
    </row>
    <row r="7430" spans="1:9" x14ac:dyDescent="0.35">
      <c r="A7430" s="321">
        <f t="shared" si="651"/>
        <v>42313.083333315401</v>
      </c>
      <c r="B7430" s="303"/>
      <c r="C7430" s="303">
        <v>7395</v>
      </c>
      <c r="D7430" s="304">
        <f>INDEX(Method_calculation!$J$161:$L$184,Output_interface!I7430,Output_interface!H7430)</f>
        <v>0</v>
      </c>
      <c r="E7430" s="304">
        <f>INDEX(Method_calculation!$J$194:$L$217,Output_interface!I7430,Output_interface!H7430)</f>
        <v>0</v>
      </c>
      <c r="G7430" s="1">
        <f>VLOOKUP(A7430+1/48,Interface!$B$118:$D$483,3)</f>
        <v>4</v>
      </c>
      <c r="H7430" s="1">
        <f t="shared" si="654"/>
        <v>1</v>
      </c>
      <c r="I7430" s="1">
        <f t="shared" si="653"/>
        <v>3</v>
      </c>
    </row>
    <row r="7431" spans="1:9" x14ac:dyDescent="0.35">
      <c r="A7431" s="321">
        <f t="shared" si="651"/>
        <v>42313.124999982065</v>
      </c>
      <c r="B7431" s="303"/>
      <c r="C7431" s="303">
        <v>7396</v>
      </c>
      <c r="D7431" s="304">
        <f>INDEX(Method_calculation!$J$161:$L$184,Output_interface!I7431,Output_interface!H7431)</f>
        <v>0</v>
      </c>
      <c r="E7431" s="304">
        <f>INDEX(Method_calculation!$J$194:$L$217,Output_interface!I7431,Output_interface!H7431)</f>
        <v>0</v>
      </c>
      <c r="G7431" s="1">
        <f>VLOOKUP(A7431+1/48,Interface!$B$118:$D$483,3)</f>
        <v>4</v>
      </c>
      <c r="H7431" s="1">
        <f t="shared" si="654"/>
        <v>1</v>
      </c>
      <c r="I7431" s="1">
        <f t="shared" si="653"/>
        <v>4</v>
      </c>
    </row>
    <row r="7432" spans="1:9" x14ac:dyDescent="0.35">
      <c r="A7432" s="321">
        <f t="shared" si="651"/>
        <v>42313.166666648729</v>
      </c>
      <c r="B7432" s="303"/>
      <c r="C7432" s="303">
        <v>7397</v>
      </c>
      <c r="D7432" s="304">
        <f>INDEX(Method_calculation!$J$161:$L$184,Output_interface!I7432,Output_interface!H7432)</f>
        <v>0</v>
      </c>
      <c r="E7432" s="304">
        <f>INDEX(Method_calculation!$J$194:$L$217,Output_interface!I7432,Output_interface!H7432)</f>
        <v>0</v>
      </c>
      <c r="G7432" s="1">
        <f>VLOOKUP(A7432+1/48,Interface!$B$118:$D$483,3)</f>
        <v>4</v>
      </c>
      <c r="H7432" s="1">
        <f t="shared" si="654"/>
        <v>1</v>
      </c>
      <c r="I7432" s="1">
        <f t="shared" si="653"/>
        <v>5</v>
      </c>
    </row>
    <row r="7433" spans="1:9" x14ac:dyDescent="0.35">
      <c r="A7433" s="321">
        <f t="shared" si="651"/>
        <v>42313.208333315393</v>
      </c>
      <c r="B7433" s="303"/>
      <c r="C7433" s="303">
        <v>7398</v>
      </c>
      <c r="D7433" s="304">
        <f>INDEX(Method_calculation!$J$161:$L$184,Output_interface!I7433,Output_interface!H7433)</f>
        <v>0</v>
      </c>
      <c r="E7433" s="304">
        <f>INDEX(Method_calculation!$J$194:$L$217,Output_interface!I7433,Output_interface!H7433)</f>
        <v>0</v>
      </c>
      <c r="G7433" s="1">
        <f>VLOOKUP(A7433+1/48,Interface!$B$118:$D$483,3)</f>
        <v>4</v>
      </c>
      <c r="H7433" s="1">
        <f t="shared" si="654"/>
        <v>1</v>
      </c>
      <c r="I7433" s="1">
        <f t="shared" si="653"/>
        <v>6</v>
      </c>
    </row>
    <row r="7434" spans="1:9" x14ac:dyDescent="0.35">
      <c r="A7434" s="321">
        <f t="shared" si="651"/>
        <v>42313.249999982057</v>
      </c>
      <c r="B7434" s="303"/>
      <c r="C7434" s="303">
        <v>7399</v>
      </c>
      <c r="D7434" s="304">
        <f>INDEX(Method_calculation!$J$161:$L$184,Output_interface!I7434,Output_interface!H7434)</f>
        <v>0</v>
      </c>
      <c r="E7434" s="304">
        <f>INDEX(Method_calculation!$J$194:$L$217,Output_interface!I7434,Output_interface!H7434)</f>
        <v>0</v>
      </c>
      <c r="G7434" s="1">
        <f>VLOOKUP(A7434+1/48,Interface!$B$118:$D$483,3)</f>
        <v>4</v>
      </c>
      <c r="H7434" s="1">
        <f t="shared" si="654"/>
        <v>1</v>
      </c>
      <c r="I7434" s="1">
        <f t="shared" si="653"/>
        <v>7</v>
      </c>
    </row>
    <row r="7435" spans="1:9" x14ac:dyDescent="0.35">
      <c r="A7435" s="321">
        <f t="shared" si="651"/>
        <v>42313.291666648722</v>
      </c>
      <c r="B7435" s="303"/>
      <c r="C7435" s="303">
        <v>7400</v>
      </c>
      <c r="D7435" s="304">
        <f>INDEX(Method_calculation!$J$161:$L$184,Output_interface!I7435,Output_interface!H7435)</f>
        <v>0</v>
      </c>
      <c r="E7435" s="304">
        <f>INDEX(Method_calculation!$J$194:$L$217,Output_interface!I7435,Output_interface!H7435)</f>
        <v>0</v>
      </c>
      <c r="G7435" s="1">
        <f>VLOOKUP(A7435+1/48,Interface!$B$118:$D$483,3)</f>
        <v>4</v>
      </c>
      <c r="H7435" s="1">
        <f t="shared" si="654"/>
        <v>1</v>
      </c>
      <c r="I7435" s="1">
        <f t="shared" si="653"/>
        <v>8</v>
      </c>
    </row>
    <row r="7436" spans="1:9" x14ac:dyDescent="0.35">
      <c r="A7436" s="321">
        <f t="shared" si="651"/>
        <v>42313.333333315386</v>
      </c>
      <c r="B7436" s="303"/>
      <c r="C7436" s="303">
        <v>7401</v>
      </c>
      <c r="D7436" s="304">
        <f>INDEX(Method_calculation!$J$161:$L$184,Output_interface!I7436,Output_interface!H7436)</f>
        <v>0</v>
      </c>
      <c r="E7436" s="304">
        <f>INDEX(Method_calculation!$J$194:$L$217,Output_interface!I7436,Output_interface!H7436)</f>
        <v>0</v>
      </c>
      <c r="G7436" s="1">
        <f>VLOOKUP(A7436+1/48,Interface!$B$118:$D$483,3)</f>
        <v>4</v>
      </c>
      <c r="H7436" s="1">
        <f t="shared" si="654"/>
        <v>1</v>
      </c>
      <c r="I7436" s="1">
        <f t="shared" si="653"/>
        <v>9</v>
      </c>
    </row>
    <row r="7437" spans="1:9" x14ac:dyDescent="0.35">
      <c r="A7437" s="321">
        <f t="shared" si="651"/>
        <v>42313.37499998205</v>
      </c>
      <c r="B7437" s="303"/>
      <c r="C7437" s="303">
        <v>7402</v>
      </c>
      <c r="D7437" s="304">
        <f>INDEX(Method_calculation!$J$161:$L$184,Output_interface!I7437,Output_interface!H7437)</f>
        <v>0</v>
      </c>
      <c r="E7437" s="304">
        <f>INDEX(Method_calculation!$J$194:$L$217,Output_interface!I7437,Output_interface!H7437)</f>
        <v>0</v>
      </c>
      <c r="G7437" s="1">
        <f>VLOOKUP(A7437+1/48,Interface!$B$118:$D$483,3)</f>
        <v>4</v>
      </c>
      <c r="H7437" s="1">
        <f t="shared" si="654"/>
        <v>1</v>
      </c>
      <c r="I7437" s="1">
        <f t="shared" si="653"/>
        <v>10</v>
      </c>
    </row>
    <row r="7438" spans="1:9" x14ac:dyDescent="0.35">
      <c r="A7438" s="321">
        <f t="shared" si="651"/>
        <v>42313.416666648714</v>
      </c>
      <c r="B7438" s="303"/>
      <c r="C7438" s="303">
        <v>7403</v>
      </c>
      <c r="D7438" s="304">
        <f>INDEX(Method_calculation!$J$161:$L$184,Output_interface!I7438,Output_interface!H7438)</f>
        <v>0</v>
      </c>
      <c r="E7438" s="304">
        <f>INDEX(Method_calculation!$J$194:$L$217,Output_interface!I7438,Output_interface!H7438)</f>
        <v>0</v>
      </c>
      <c r="G7438" s="1">
        <f>VLOOKUP(A7438+1/48,Interface!$B$118:$D$483,3)</f>
        <v>4</v>
      </c>
      <c r="H7438" s="1">
        <f t="shared" si="654"/>
        <v>1</v>
      </c>
      <c r="I7438" s="1">
        <f t="shared" si="653"/>
        <v>11</v>
      </c>
    </row>
    <row r="7439" spans="1:9" x14ac:dyDescent="0.35">
      <c r="A7439" s="321">
        <f t="shared" si="651"/>
        <v>42313.458333315379</v>
      </c>
      <c r="B7439" s="303"/>
      <c r="C7439" s="303">
        <v>7404</v>
      </c>
      <c r="D7439" s="304">
        <f>INDEX(Method_calculation!$J$161:$L$184,Output_interface!I7439,Output_interface!H7439)</f>
        <v>0</v>
      </c>
      <c r="E7439" s="304">
        <f>INDEX(Method_calculation!$J$194:$L$217,Output_interface!I7439,Output_interface!H7439)</f>
        <v>0</v>
      </c>
      <c r="G7439" s="1">
        <f>VLOOKUP(A7439+1/48,Interface!$B$118:$D$483,3)</f>
        <v>4</v>
      </c>
      <c r="H7439" s="1">
        <f t="shared" si="654"/>
        <v>1</v>
      </c>
      <c r="I7439" s="1">
        <f t="shared" si="653"/>
        <v>12</v>
      </c>
    </row>
    <row r="7440" spans="1:9" x14ac:dyDescent="0.35">
      <c r="A7440" s="321">
        <f t="shared" ref="A7440:A7503" si="657">+A7439+1/24</f>
        <v>42313.499999982043</v>
      </c>
      <c r="B7440" s="303"/>
      <c r="C7440" s="303">
        <v>7405</v>
      </c>
      <c r="D7440" s="304">
        <f>INDEX(Method_calculation!$J$161:$L$184,Output_interface!I7440,Output_interface!H7440)</f>
        <v>0</v>
      </c>
      <c r="E7440" s="304">
        <f>INDEX(Method_calculation!$J$194:$L$217,Output_interface!I7440,Output_interface!H7440)</f>
        <v>0</v>
      </c>
      <c r="G7440" s="1">
        <f>VLOOKUP(A7440+1/48,Interface!$B$118:$D$483,3)</f>
        <v>4</v>
      </c>
      <c r="H7440" s="1">
        <f t="shared" si="654"/>
        <v>1</v>
      </c>
      <c r="I7440" s="1">
        <f t="shared" si="653"/>
        <v>13</v>
      </c>
    </row>
    <row r="7441" spans="1:9" x14ac:dyDescent="0.35">
      <c r="A7441" s="321">
        <f t="shared" si="657"/>
        <v>42313.541666648707</v>
      </c>
      <c r="B7441" s="303"/>
      <c r="C7441" s="303">
        <v>7406</v>
      </c>
      <c r="D7441" s="304">
        <f>INDEX(Method_calculation!$J$161:$L$184,Output_interface!I7441,Output_interface!H7441)</f>
        <v>0</v>
      </c>
      <c r="E7441" s="304">
        <f>INDEX(Method_calculation!$J$194:$L$217,Output_interface!I7441,Output_interface!H7441)</f>
        <v>0</v>
      </c>
      <c r="G7441" s="1">
        <f>VLOOKUP(A7441+1/48,Interface!$B$118:$D$483,3)</f>
        <v>4</v>
      </c>
      <c r="H7441" s="1">
        <f t="shared" si="654"/>
        <v>1</v>
      </c>
      <c r="I7441" s="1">
        <f t="shared" si="653"/>
        <v>14</v>
      </c>
    </row>
    <row r="7442" spans="1:9" x14ac:dyDescent="0.35">
      <c r="A7442" s="321">
        <f t="shared" si="657"/>
        <v>42313.583333315371</v>
      </c>
      <c r="B7442" s="303"/>
      <c r="C7442" s="303">
        <v>7407</v>
      </c>
      <c r="D7442" s="304">
        <f>INDEX(Method_calculation!$J$161:$L$184,Output_interface!I7442,Output_interface!H7442)</f>
        <v>0</v>
      </c>
      <c r="E7442" s="304">
        <f>INDEX(Method_calculation!$J$194:$L$217,Output_interface!I7442,Output_interface!H7442)</f>
        <v>0</v>
      </c>
      <c r="G7442" s="1">
        <f>VLOOKUP(A7442+1/48,Interface!$B$118:$D$483,3)</f>
        <v>4</v>
      </c>
      <c r="H7442" s="1">
        <f t="shared" si="654"/>
        <v>1</v>
      </c>
      <c r="I7442" s="1">
        <f t="shared" si="653"/>
        <v>15</v>
      </c>
    </row>
    <row r="7443" spans="1:9" x14ac:dyDescent="0.35">
      <c r="A7443" s="321">
        <f t="shared" si="657"/>
        <v>42313.624999982036</v>
      </c>
      <c r="B7443" s="303"/>
      <c r="C7443" s="303">
        <v>7408</v>
      </c>
      <c r="D7443" s="304">
        <f>INDEX(Method_calculation!$J$161:$L$184,Output_interface!I7443,Output_interface!H7443)</f>
        <v>0</v>
      </c>
      <c r="E7443" s="304">
        <f>INDEX(Method_calculation!$J$194:$L$217,Output_interface!I7443,Output_interface!H7443)</f>
        <v>0</v>
      </c>
      <c r="G7443" s="1">
        <f>VLOOKUP(A7443+1/48,Interface!$B$118:$D$483,3)</f>
        <v>4</v>
      </c>
      <c r="H7443" s="1">
        <f t="shared" si="654"/>
        <v>1</v>
      </c>
      <c r="I7443" s="1">
        <f t="shared" si="653"/>
        <v>16</v>
      </c>
    </row>
    <row r="7444" spans="1:9" x14ac:dyDescent="0.35">
      <c r="A7444" s="321">
        <f t="shared" si="657"/>
        <v>42313.6666666487</v>
      </c>
      <c r="B7444" s="303"/>
      <c r="C7444" s="303">
        <v>7409</v>
      </c>
      <c r="D7444" s="304">
        <f>INDEX(Method_calculation!$J$161:$L$184,Output_interface!I7444,Output_interface!H7444)</f>
        <v>0</v>
      </c>
      <c r="E7444" s="304">
        <f>INDEX(Method_calculation!$J$194:$L$217,Output_interface!I7444,Output_interface!H7444)</f>
        <v>0</v>
      </c>
      <c r="G7444" s="1">
        <f>VLOOKUP(A7444+1/48,Interface!$B$118:$D$483,3)</f>
        <v>4</v>
      </c>
      <c r="H7444" s="1">
        <f t="shared" si="654"/>
        <v>1</v>
      </c>
      <c r="I7444" s="1">
        <f t="shared" si="653"/>
        <v>17</v>
      </c>
    </row>
    <row r="7445" spans="1:9" x14ac:dyDescent="0.35">
      <c r="A7445" s="321">
        <f t="shared" si="657"/>
        <v>42313.708333315364</v>
      </c>
      <c r="B7445" s="303"/>
      <c r="C7445" s="303">
        <v>7410</v>
      </c>
      <c r="D7445" s="304">
        <f>INDEX(Method_calculation!$J$161:$L$184,Output_interface!I7445,Output_interface!H7445)</f>
        <v>0</v>
      </c>
      <c r="E7445" s="304">
        <f>INDEX(Method_calculation!$J$194:$L$217,Output_interface!I7445,Output_interface!H7445)</f>
        <v>0</v>
      </c>
      <c r="G7445" s="1">
        <f>VLOOKUP(A7445+1/48,Interface!$B$118:$D$483,3)</f>
        <v>4</v>
      </c>
      <c r="H7445" s="1">
        <f t="shared" si="654"/>
        <v>1</v>
      </c>
      <c r="I7445" s="1">
        <f t="shared" si="653"/>
        <v>18</v>
      </c>
    </row>
    <row r="7446" spans="1:9" x14ac:dyDescent="0.35">
      <c r="A7446" s="321">
        <f t="shared" si="657"/>
        <v>42313.749999982028</v>
      </c>
      <c r="B7446" s="303"/>
      <c r="C7446" s="303">
        <v>7411</v>
      </c>
      <c r="D7446" s="304">
        <f>INDEX(Method_calculation!$J$161:$L$184,Output_interface!I7446,Output_interface!H7446)</f>
        <v>0</v>
      </c>
      <c r="E7446" s="304">
        <f>INDEX(Method_calculation!$J$194:$L$217,Output_interface!I7446,Output_interface!H7446)</f>
        <v>0</v>
      </c>
      <c r="G7446" s="1">
        <f>VLOOKUP(A7446+1/48,Interface!$B$118:$D$483,3)</f>
        <v>4</v>
      </c>
      <c r="H7446" s="1">
        <f t="shared" si="654"/>
        <v>1</v>
      </c>
      <c r="I7446" s="1">
        <f t="shared" si="653"/>
        <v>19</v>
      </c>
    </row>
    <row r="7447" spans="1:9" x14ac:dyDescent="0.35">
      <c r="A7447" s="321">
        <f t="shared" si="657"/>
        <v>42313.791666648693</v>
      </c>
      <c r="B7447" s="303"/>
      <c r="C7447" s="303">
        <v>7412</v>
      </c>
      <c r="D7447" s="304">
        <f>INDEX(Method_calculation!$J$161:$L$184,Output_interface!I7447,Output_interface!H7447)</f>
        <v>0</v>
      </c>
      <c r="E7447" s="304">
        <f>INDEX(Method_calculation!$J$194:$L$217,Output_interface!I7447,Output_interface!H7447)</f>
        <v>0</v>
      </c>
      <c r="G7447" s="1">
        <f>VLOOKUP(A7447+1/48,Interface!$B$118:$D$483,3)</f>
        <v>4</v>
      </c>
      <c r="H7447" s="1">
        <f t="shared" si="654"/>
        <v>1</v>
      </c>
      <c r="I7447" s="1">
        <f t="shared" si="653"/>
        <v>20</v>
      </c>
    </row>
    <row r="7448" spans="1:9" x14ac:dyDescent="0.35">
      <c r="A7448" s="321">
        <f t="shared" si="657"/>
        <v>42313.833333315357</v>
      </c>
      <c r="B7448" s="303"/>
      <c r="C7448" s="303">
        <v>7413</v>
      </c>
      <c r="D7448" s="304">
        <f>INDEX(Method_calculation!$J$161:$L$184,Output_interface!I7448,Output_interface!H7448)</f>
        <v>0</v>
      </c>
      <c r="E7448" s="304">
        <f>INDEX(Method_calculation!$J$194:$L$217,Output_interface!I7448,Output_interface!H7448)</f>
        <v>0</v>
      </c>
      <c r="G7448" s="1">
        <f>VLOOKUP(A7448+1/48,Interface!$B$118:$D$483,3)</f>
        <v>4</v>
      </c>
      <c r="H7448" s="1">
        <f t="shared" si="654"/>
        <v>1</v>
      </c>
      <c r="I7448" s="1">
        <f t="shared" si="653"/>
        <v>21</v>
      </c>
    </row>
    <row r="7449" spans="1:9" x14ac:dyDescent="0.35">
      <c r="A7449" s="321">
        <f t="shared" si="657"/>
        <v>42313.874999982021</v>
      </c>
      <c r="B7449" s="303"/>
      <c r="C7449" s="303">
        <v>7414</v>
      </c>
      <c r="D7449" s="304">
        <f>INDEX(Method_calculation!$J$161:$L$184,Output_interface!I7449,Output_interface!H7449)</f>
        <v>0</v>
      </c>
      <c r="E7449" s="304">
        <f>INDEX(Method_calculation!$J$194:$L$217,Output_interface!I7449,Output_interface!H7449)</f>
        <v>0</v>
      </c>
      <c r="G7449" s="1">
        <f>VLOOKUP(A7449+1/48,Interface!$B$118:$D$483,3)</f>
        <v>4</v>
      </c>
      <c r="H7449" s="1">
        <f t="shared" si="654"/>
        <v>1</v>
      </c>
      <c r="I7449" s="1">
        <f t="shared" si="653"/>
        <v>22</v>
      </c>
    </row>
    <row r="7450" spans="1:9" x14ac:dyDescent="0.35">
      <c r="A7450" s="321">
        <f t="shared" si="657"/>
        <v>42313.916666648685</v>
      </c>
      <c r="B7450" s="303"/>
      <c r="C7450" s="303">
        <v>7415</v>
      </c>
      <c r="D7450" s="304">
        <f>INDEX(Method_calculation!$J$161:$L$184,Output_interface!I7450,Output_interface!H7450)</f>
        <v>0</v>
      </c>
      <c r="E7450" s="304">
        <f>INDEX(Method_calculation!$J$194:$L$217,Output_interface!I7450,Output_interface!H7450)</f>
        <v>0</v>
      </c>
      <c r="G7450" s="1">
        <f>VLOOKUP(A7450+1/48,Interface!$B$118:$D$483,3)</f>
        <v>4</v>
      </c>
      <c r="H7450" s="1">
        <f t="shared" si="654"/>
        <v>1</v>
      </c>
      <c r="I7450" s="1">
        <f t="shared" si="653"/>
        <v>23</v>
      </c>
    </row>
    <row r="7451" spans="1:9" x14ac:dyDescent="0.35">
      <c r="A7451" s="322">
        <f t="shared" si="657"/>
        <v>42313.95833331535</v>
      </c>
      <c r="B7451" s="306"/>
      <c r="C7451" s="306">
        <v>7416</v>
      </c>
      <c r="D7451" s="307">
        <f>INDEX(Method_calculation!$J$161:$L$184,Output_interface!I7451,Output_interface!H7451)</f>
        <v>0</v>
      </c>
      <c r="E7451" s="307">
        <f>INDEX(Method_calculation!$J$194:$L$217,Output_interface!I7451,Output_interface!H7451)</f>
        <v>0</v>
      </c>
      <c r="G7451" s="1">
        <f>VLOOKUP(A7451+1/48,Interface!$B$118:$D$483,3)</f>
        <v>4</v>
      </c>
      <c r="H7451" s="1">
        <f t="shared" si="654"/>
        <v>1</v>
      </c>
      <c r="I7451" s="1">
        <f t="shared" si="653"/>
        <v>24</v>
      </c>
    </row>
    <row r="7452" spans="1:9" x14ac:dyDescent="0.35">
      <c r="A7452" s="299">
        <f t="shared" si="657"/>
        <v>42313.999999982014</v>
      </c>
      <c r="B7452" s="300" t="str">
        <f t="shared" ref="B7452" si="658">INDEX($H$27:$H$29,H7452)</f>
        <v>Workday</v>
      </c>
      <c r="C7452" s="300">
        <v>7417</v>
      </c>
      <c r="D7452" s="301">
        <f>INDEX(Method_calculation!$J$161:$L$184,Output_interface!I7452,Output_interface!H7452)</f>
        <v>0</v>
      </c>
      <c r="E7452" s="301">
        <f>INDEX(Method_calculation!$J$194:$L$217,Output_interface!I7452,Output_interface!H7452)</f>
        <v>0</v>
      </c>
      <c r="G7452" s="1">
        <f>VLOOKUP(A7452+1/48,Interface!$B$118:$D$483,3)</f>
        <v>5</v>
      </c>
      <c r="H7452" s="1">
        <f t="shared" si="654"/>
        <v>1</v>
      </c>
      <c r="I7452" s="1">
        <f t="shared" si="653"/>
        <v>1</v>
      </c>
    </row>
    <row r="7453" spans="1:9" x14ac:dyDescent="0.35">
      <c r="A7453" s="321">
        <f t="shared" si="657"/>
        <v>42314.041666648678</v>
      </c>
      <c r="B7453" s="303"/>
      <c r="C7453" s="303">
        <v>7418</v>
      </c>
      <c r="D7453" s="304">
        <f>INDEX(Method_calculation!$J$161:$L$184,Output_interface!I7453,Output_interface!H7453)</f>
        <v>0</v>
      </c>
      <c r="E7453" s="304">
        <f>INDEX(Method_calculation!$J$194:$L$217,Output_interface!I7453,Output_interface!H7453)</f>
        <v>0</v>
      </c>
      <c r="G7453" s="1">
        <f>VLOOKUP(A7453+1/48,Interface!$B$118:$D$483,3)</f>
        <v>5</v>
      </c>
      <c r="H7453" s="1">
        <f t="shared" si="654"/>
        <v>1</v>
      </c>
      <c r="I7453" s="1">
        <f t="shared" si="653"/>
        <v>2</v>
      </c>
    </row>
    <row r="7454" spans="1:9" x14ac:dyDescent="0.35">
      <c r="A7454" s="321">
        <f t="shared" si="657"/>
        <v>42314.083333315342</v>
      </c>
      <c r="B7454" s="303"/>
      <c r="C7454" s="303">
        <v>7419</v>
      </c>
      <c r="D7454" s="304">
        <f>INDEX(Method_calculation!$J$161:$L$184,Output_interface!I7454,Output_interface!H7454)</f>
        <v>0</v>
      </c>
      <c r="E7454" s="304">
        <f>INDEX(Method_calculation!$J$194:$L$217,Output_interface!I7454,Output_interface!H7454)</f>
        <v>0</v>
      </c>
      <c r="G7454" s="1">
        <f>VLOOKUP(A7454+1/48,Interface!$B$118:$D$483,3)</f>
        <v>5</v>
      </c>
      <c r="H7454" s="1">
        <f t="shared" si="654"/>
        <v>1</v>
      </c>
      <c r="I7454" s="1">
        <f t="shared" si="653"/>
        <v>3</v>
      </c>
    </row>
    <row r="7455" spans="1:9" x14ac:dyDescent="0.35">
      <c r="A7455" s="321">
        <f t="shared" si="657"/>
        <v>42314.124999982007</v>
      </c>
      <c r="B7455" s="303"/>
      <c r="C7455" s="303">
        <v>7420</v>
      </c>
      <c r="D7455" s="304">
        <f>INDEX(Method_calculation!$J$161:$L$184,Output_interface!I7455,Output_interface!H7455)</f>
        <v>0</v>
      </c>
      <c r="E7455" s="304">
        <f>INDEX(Method_calculation!$J$194:$L$217,Output_interface!I7455,Output_interface!H7455)</f>
        <v>0</v>
      </c>
      <c r="G7455" s="1">
        <f>VLOOKUP(A7455+1/48,Interface!$B$118:$D$483,3)</f>
        <v>5</v>
      </c>
      <c r="H7455" s="1">
        <f t="shared" si="654"/>
        <v>1</v>
      </c>
      <c r="I7455" s="1">
        <f t="shared" si="653"/>
        <v>4</v>
      </c>
    </row>
    <row r="7456" spans="1:9" x14ac:dyDescent="0.35">
      <c r="A7456" s="321">
        <f t="shared" si="657"/>
        <v>42314.166666648671</v>
      </c>
      <c r="B7456" s="303"/>
      <c r="C7456" s="303">
        <v>7421</v>
      </c>
      <c r="D7456" s="304">
        <f>INDEX(Method_calculation!$J$161:$L$184,Output_interface!I7456,Output_interface!H7456)</f>
        <v>0</v>
      </c>
      <c r="E7456" s="304">
        <f>INDEX(Method_calculation!$J$194:$L$217,Output_interface!I7456,Output_interface!H7456)</f>
        <v>0</v>
      </c>
      <c r="G7456" s="1">
        <f>VLOOKUP(A7456+1/48,Interface!$B$118:$D$483,3)</f>
        <v>5</v>
      </c>
      <c r="H7456" s="1">
        <f t="shared" si="654"/>
        <v>1</v>
      </c>
      <c r="I7456" s="1">
        <f t="shared" si="653"/>
        <v>5</v>
      </c>
    </row>
    <row r="7457" spans="1:9" x14ac:dyDescent="0.35">
      <c r="A7457" s="321">
        <f t="shared" si="657"/>
        <v>42314.208333315335</v>
      </c>
      <c r="B7457" s="303"/>
      <c r="C7457" s="303">
        <v>7422</v>
      </c>
      <c r="D7457" s="304">
        <f>INDEX(Method_calculation!$J$161:$L$184,Output_interface!I7457,Output_interface!H7457)</f>
        <v>0</v>
      </c>
      <c r="E7457" s="304">
        <f>INDEX(Method_calculation!$J$194:$L$217,Output_interface!I7457,Output_interface!H7457)</f>
        <v>0</v>
      </c>
      <c r="G7457" s="1">
        <f>VLOOKUP(A7457+1/48,Interface!$B$118:$D$483,3)</f>
        <v>5</v>
      </c>
      <c r="H7457" s="1">
        <f t="shared" si="654"/>
        <v>1</v>
      </c>
      <c r="I7457" s="1">
        <f t="shared" si="653"/>
        <v>6</v>
      </c>
    </row>
    <row r="7458" spans="1:9" x14ac:dyDescent="0.35">
      <c r="A7458" s="321">
        <f t="shared" si="657"/>
        <v>42314.249999981999</v>
      </c>
      <c r="B7458" s="303"/>
      <c r="C7458" s="303">
        <v>7423</v>
      </c>
      <c r="D7458" s="304">
        <f>INDEX(Method_calculation!$J$161:$L$184,Output_interface!I7458,Output_interface!H7458)</f>
        <v>0</v>
      </c>
      <c r="E7458" s="304">
        <f>INDEX(Method_calculation!$J$194:$L$217,Output_interface!I7458,Output_interface!H7458)</f>
        <v>0</v>
      </c>
      <c r="G7458" s="1">
        <f>VLOOKUP(A7458+1/48,Interface!$B$118:$D$483,3)</f>
        <v>5</v>
      </c>
      <c r="H7458" s="1">
        <f t="shared" si="654"/>
        <v>1</v>
      </c>
      <c r="I7458" s="1">
        <f t="shared" si="653"/>
        <v>7</v>
      </c>
    </row>
    <row r="7459" spans="1:9" x14ac:dyDescent="0.35">
      <c r="A7459" s="321">
        <f t="shared" si="657"/>
        <v>42314.291666648664</v>
      </c>
      <c r="B7459" s="303"/>
      <c r="C7459" s="303">
        <v>7424</v>
      </c>
      <c r="D7459" s="304">
        <f>INDEX(Method_calculation!$J$161:$L$184,Output_interface!I7459,Output_interface!H7459)</f>
        <v>0</v>
      </c>
      <c r="E7459" s="304">
        <f>INDEX(Method_calculation!$J$194:$L$217,Output_interface!I7459,Output_interface!H7459)</f>
        <v>0</v>
      </c>
      <c r="G7459" s="1">
        <f>VLOOKUP(A7459+1/48,Interface!$B$118:$D$483,3)</f>
        <v>5</v>
      </c>
      <c r="H7459" s="1">
        <f t="shared" si="654"/>
        <v>1</v>
      </c>
      <c r="I7459" s="1">
        <f t="shared" si="653"/>
        <v>8</v>
      </c>
    </row>
    <row r="7460" spans="1:9" x14ac:dyDescent="0.35">
      <c r="A7460" s="321">
        <f t="shared" si="657"/>
        <v>42314.333333315328</v>
      </c>
      <c r="B7460" s="303"/>
      <c r="C7460" s="303">
        <v>7425</v>
      </c>
      <c r="D7460" s="304">
        <f>INDEX(Method_calculation!$J$161:$L$184,Output_interface!I7460,Output_interface!H7460)</f>
        <v>0</v>
      </c>
      <c r="E7460" s="304">
        <f>INDEX(Method_calculation!$J$194:$L$217,Output_interface!I7460,Output_interface!H7460)</f>
        <v>0</v>
      </c>
      <c r="G7460" s="1">
        <f>VLOOKUP(A7460+1/48,Interface!$B$118:$D$483,3)</f>
        <v>5</v>
      </c>
      <c r="H7460" s="1">
        <f t="shared" si="654"/>
        <v>1</v>
      </c>
      <c r="I7460" s="1">
        <f t="shared" ref="I7460:I7523" si="659">MOD(C7460-1,24)+1</f>
        <v>9</v>
      </c>
    </row>
    <row r="7461" spans="1:9" x14ac:dyDescent="0.35">
      <c r="A7461" s="321">
        <f t="shared" si="657"/>
        <v>42314.374999981992</v>
      </c>
      <c r="B7461" s="303"/>
      <c r="C7461" s="303">
        <v>7426</v>
      </c>
      <c r="D7461" s="304">
        <f>INDEX(Method_calculation!$J$161:$L$184,Output_interface!I7461,Output_interface!H7461)</f>
        <v>0</v>
      </c>
      <c r="E7461" s="304">
        <f>INDEX(Method_calculation!$J$194:$L$217,Output_interface!I7461,Output_interface!H7461)</f>
        <v>0</v>
      </c>
      <c r="G7461" s="1">
        <f>VLOOKUP(A7461+1/48,Interface!$B$118:$D$483,3)</f>
        <v>5</v>
      </c>
      <c r="H7461" s="1">
        <f t="shared" ref="H7461:H7524" si="660">IF(G7461=7,3,IF(G7461=6,2,1))</f>
        <v>1</v>
      </c>
      <c r="I7461" s="1">
        <f t="shared" si="659"/>
        <v>10</v>
      </c>
    </row>
    <row r="7462" spans="1:9" x14ac:dyDescent="0.35">
      <c r="A7462" s="321">
        <f t="shared" si="657"/>
        <v>42314.416666648656</v>
      </c>
      <c r="B7462" s="303"/>
      <c r="C7462" s="303">
        <v>7427</v>
      </c>
      <c r="D7462" s="304">
        <f>INDEX(Method_calculation!$J$161:$L$184,Output_interface!I7462,Output_interface!H7462)</f>
        <v>0</v>
      </c>
      <c r="E7462" s="304">
        <f>INDEX(Method_calculation!$J$194:$L$217,Output_interface!I7462,Output_interface!H7462)</f>
        <v>0</v>
      </c>
      <c r="G7462" s="1">
        <f>VLOOKUP(A7462+1/48,Interface!$B$118:$D$483,3)</f>
        <v>5</v>
      </c>
      <c r="H7462" s="1">
        <f t="shared" si="660"/>
        <v>1</v>
      </c>
      <c r="I7462" s="1">
        <f t="shared" si="659"/>
        <v>11</v>
      </c>
    </row>
    <row r="7463" spans="1:9" x14ac:dyDescent="0.35">
      <c r="A7463" s="321">
        <f t="shared" si="657"/>
        <v>42314.45833331532</v>
      </c>
      <c r="B7463" s="303"/>
      <c r="C7463" s="303">
        <v>7428</v>
      </c>
      <c r="D7463" s="304">
        <f>INDEX(Method_calculation!$J$161:$L$184,Output_interface!I7463,Output_interface!H7463)</f>
        <v>0</v>
      </c>
      <c r="E7463" s="304">
        <f>INDEX(Method_calculation!$J$194:$L$217,Output_interface!I7463,Output_interface!H7463)</f>
        <v>0</v>
      </c>
      <c r="G7463" s="1">
        <f>VLOOKUP(A7463+1/48,Interface!$B$118:$D$483,3)</f>
        <v>5</v>
      </c>
      <c r="H7463" s="1">
        <f t="shared" si="660"/>
        <v>1</v>
      </c>
      <c r="I7463" s="1">
        <f t="shared" si="659"/>
        <v>12</v>
      </c>
    </row>
    <row r="7464" spans="1:9" x14ac:dyDescent="0.35">
      <c r="A7464" s="321">
        <f t="shared" si="657"/>
        <v>42314.499999981985</v>
      </c>
      <c r="B7464" s="303"/>
      <c r="C7464" s="303">
        <v>7429</v>
      </c>
      <c r="D7464" s="304">
        <f>INDEX(Method_calculation!$J$161:$L$184,Output_interface!I7464,Output_interface!H7464)</f>
        <v>0</v>
      </c>
      <c r="E7464" s="304">
        <f>INDEX(Method_calculation!$J$194:$L$217,Output_interface!I7464,Output_interface!H7464)</f>
        <v>0</v>
      </c>
      <c r="G7464" s="1">
        <f>VLOOKUP(A7464+1/48,Interface!$B$118:$D$483,3)</f>
        <v>5</v>
      </c>
      <c r="H7464" s="1">
        <f t="shared" si="660"/>
        <v>1</v>
      </c>
      <c r="I7464" s="1">
        <f t="shared" si="659"/>
        <v>13</v>
      </c>
    </row>
    <row r="7465" spans="1:9" x14ac:dyDescent="0.35">
      <c r="A7465" s="321">
        <f t="shared" si="657"/>
        <v>42314.541666648649</v>
      </c>
      <c r="B7465" s="303"/>
      <c r="C7465" s="303">
        <v>7430</v>
      </c>
      <c r="D7465" s="304">
        <f>INDEX(Method_calculation!$J$161:$L$184,Output_interface!I7465,Output_interface!H7465)</f>
        <v>0</v>
      </c>
      <c r="E7465" s="304">
        <f>INDEX(Method_calculation!$J$194:$L$217,Output_interface!I7465,Output_interface!H7465)</f>
        <v>0</v>
      </c>
      <c r="G7465" s="1">
        <f>VLOOKUP(A7465+1/48,Interface!$B$118:$D$483,3)</f>
        <v>5</v>
      </c>
      <c r="H7465" s="1">
        <f t="shared" si="660"/>
        <v>1</v>
      </c>
      <c r="I7465" s="1">
        <f t="shared" si="659"/>
        <v>14</v>
      </c>
    </row>
    <row r="7466" spans="1:9" x14ac:dyDescent="0.35">
      <c r="A7466" s="321">
        <f t="shared" si="657"/>
        <v>42314.583333315313</v>
      </c>
      <c r="B7466" s="303"/>
      <c r="C7466" s="303">
        <v>7431</v>
      </c>
      <c r="D7466" s="304">
        <f>INDEX(Method_calculation!$J$161:$L$184,Output_interface!I7466,Output_interface!H7466)</f>
        <v>0</v>
      </c>
      <c r="E7466" s="304">
        <f>INDEX(Method_calculation!$J$194:$L$217,Output_interface!I7466,Output_interface!H7466)</f>
        <v>0</v>
      </c>
      <c r="G7466" s="1">
        <f>VLOOKUP(A7466+1/48,Interface!$B$118:$D$483,3)</f>
        <v>5</v>
      </c>
      <c r="H7466" s="1">
        <f t="shared" si="660"/>
        <v>1</v>
      </c>
      <c r="I7466" s="1">
        <f t="shared" si="659"/>
        <v>15</v>
      </c>
    </row>
    <row r="7467" spans="1:9" x14ac:dyDescent="0.35">
      <c r="A7467" s="321">
        <f t="shared" si="657"/>
        <v>42314.624999981977</v>
      </c>
      <c r="B7467" s="303"/>
      <c r="C7467" s="303">
        <v>7432</v>
      </c>
      <c r="D7467" s="304">
        <f>INDEX(Method_calculation!$J$161:$L$184,Output_interface!I7467,Output_interface!H7467)</f>
        <v>0</v>
      </c>
      <c r="E7467" s="304">
        <f>INDEX(Method_calculation!$J$194:$L$217,Output_interface!I7467,Output_interface!H7467)</f>
        <v>0</v>
      </c>
      <c r="G7467" s="1">
        <f>VLOOKUP(A7467+1/48,Interface!$B$118:$D$483,3)</f>
        <v>5</v>
      </c>
      <c r="H7467" s="1">
        <f t="shared" si="660"/>
        <v>1</v>
      </c>
      <c r="I7467" s="1">
        <f t="shared" si="659"/>
        <v>16</v>
      </c>
    </row>
    <row r="7468" spans="1:9" x14ac:dyDescent="0.35">
      <c r="A7468" s="321">
        <f t="shared" si="657"/>
        <v>42314.666666648642</v>
      </c>
      <c r="B7468" s="303"/>
      <c r="C7468" s="303">
        <v>7433</v>
      </c>
      <c r="D7468" s="304">
        <f>INDEX(Method_calculation!$J$161:$L$184,Output_interface!I7468,Output_interface!H7468)</f>
        <v>0</v>
      </c>
      <c r="E7468" s="304">
        <f>INDEX(Method_calculation!$J$194:$L$217,Output_interface!I7468,Output_interface!H7468)</f>
        <v>0</v>
      </c>
      <c r="G7468" s="1">
        <f>VLOOKUP(A7468+1/48,Interface!$B$118:$D$483,3)</f>
        <v>5</v>
      </c>
      <c r="H7468" s="1">
        <f t="shared" si="660"/>
        <v>1</v>
      </c>
      <c r="I7468" s="1">
        <f t="shared" si="659"/>
        <v>17</v>
      </c>
    </row>
    <row r="7469" spans="1:9" x14ac:dyDescent="0.35">
      <c r="A7469" s="321">
        <f t="shared" si="657"/>
        <v>42314.708333315306</v>
      </c>
      <c r="B7469" s="303"/>
      <c r="C7469" s="303">
        <v>7434</v>
      </c>
      <c r="D7469" s="304">
        <f>INDEX(Method_calculation!$J$161:$L$184,Output_interface!I7469,Output_interface!H7469)</f>
        <v>0</v>
      </c>
      <c r="E7469" s="304">
        <f>INDEX(Method_calculation!$J$194:$L$217,Output_interface!I7469,Output_interface!H7469)</f>
        <v>0</v>
      </c>
      <c r="G7469" s="1">
        <f>VLOOKUP(A7469+1/48,Interface!$B$118:$D$483,3)</f>
        <v>5</v>
      </c>
      <c r="H7469" s="1">
        <f t="shared" si="660"/>
        <v>1</v>
      </c>
      <c r="I7469" s="1">
        <f t="shared" si="659"/>
        <v>18</v>
      </c>
    </row>
    <row r="7470" spans="1:9" x14ac:dyDescent="0.35">
      <c r="A7470" s="321">
        <f t="shared" si="657"/>
        <v>42314.74999998197</v>
      </c>
      <c r="B7470" s="303"/>
      <c r="C7470" s="303">
        <v>7435</v>
      </c>
      <c r="D7470" s="304">
        <f>INDEX(Method_calculation!$J$161:$L$184,Output_interface!I7470,Output_interface!H7470)</f>
        <v>0</v>
      </c>
      <c r="E7470" s="304">
        <f>INDEX(Method_calculation!$J$194:$L$217,Output_interface!I7470,Output_interface!H7470)</f>
        <v>0</v>
      </c>
      <c r="G7470" s="1">
        <f>VLOOKUP(A7470+1/48,Interface!$B$118:$D$483,3)</f>
        <v>5</v>
      </c>
      <c r="H7470" s="1">
        <f t="shared" si="660"/>
        <v>1</v>
      </c>
      <c r="I7470" s="1">
        <f t="shared" si="659"/>
        <v>19</v>
      </c>
    </row>
    <row r="7471" spans="1:9" x14ac:dyDescent="0.35">
      <c r="A7471" s="321">
        <f t="shared" si="657"/>
        <v>42314.791666648634</v>
      </c>
      <c r="B7471" s="303"/>
      <c r="C7471" s="303">
        <v>7436</v>
      </c>
      <c r="D7471" s="304">
        <f>INDEX(Method_calculation!$J$161:$L$184,Output_interface!I7471,Output_interface!H7471)</f>
        <v>0</v>
      </c>
      <c r="E7471" s="304">
        <f>INDEX(Method_calculation!$J$194:$L$217,Output_interface!I7471,Output_interface!H7471)</f>
        <v>0</v>
      </c>
      <c r="G7471" s="1">
        <f>VLOOKUP(A7471+1/48,Interface!$B$118:$D$483,3)</f>
        <v>5</v>
      </c>
      <c r="H7471" s="1">
        <f t="shared" si="660"/>
        <v>1</v>
      </c>
      <c r="I7471" s="1">
        <f t="shared" si="659"/>
        <v>20</v>
      </c>
    </row>
    <row r="7472" spans="1:9" x14ac:dyDescent="0.35">
      <c r="A7472" s="321">
        <f t="shared" si="657"/>
        <v>42314.833333315299</v>
      </c>
      <c r="B7472" s="303"/>
      <c r="C7472" s="303">
        <v>7437</v>
      </c>
      <c r="D7472" s="304">
        <f>INDEX(Method_calculation!$J$161:$L$184,Output_interface!I7472,Output_interface!H7472)</f>
        <v>0</v>
      </c>
      <c r="E7472" s="304">
        <f>INDEX(Method_calculation!$J$194:$L$217,Output_interface!I7472,Output_interface!H7472)</f>
        <v>0</v>
      </c>
      <c r="G7472" s="1">
        <f>VLOOKUP(A7472+1/48,Interface!$B$118:$D$483,3)</f>
        <v>5</v>
      </c>
      <c r="H7472" s="1">
        <f t="shared" si="660"/>
        <v>1</v>
      </c>
      <c r="I7472" s="1">
        <f t="shared" si="659"/>
        <v>21</v>
      </c>
    </row>
    <row r="7473" spans="1:9" x14ac:dyDescent="0.35">
      <c r="A7473" s="321">
        <f t="shared" si="657"/>
        <v>42314.874999981963</v>
      </c>
      <c r="B7473" s="303"/>
      <c r="C7473" s="303">
        <v>7438</v>
      </c>
      <c r="D7473" s="304">
        <f>INDEX(Method_calculation!$J$161:$L$184,Output_interface!I7473,Output_interface!H7473)</f>
        <v>0</v>
      </c>
      <c r="E7473" s="304">
        <f>INDEX(Method_calculation!$J$194:$L$217,Output_interface!I7473,Output_interface!H7473)</f>
        <v>0</v>
      </c>
      <c r="G7473" s="1">
        <f>VLOOKUP(A7473+1/48,Interface!$B$118:$D$483,3)</f>
        <v>5</v>
      </c>
      <c r="H7473" s="1">
        <f t="shared" si="660"/>
        <v>1</v>
      </c>
      <c r="I7473" s="1">
        <f t="shared" si="659"/>
        <v>22</v>
      </c>
    </row>
    <row r="7474" spans="1:9" x14ac:dyDescent="0.35">
      <c r="A7474" s="321">
        <f t="shared" si="657"/>
        <v>42314.916666648627</v>
      </c>
      <c r="B7474" s="303"/>
      <c r="C7474" s="303">
        <v>7439</v>
      </c>
      <c r="D7474" s="304">
        <f>INDEX(Method_calculation!$J$161:$L$184,Output_interface!I7474,Output_interface!H7474)</f>
        <v>0</v>
      </c>
      <c r="E7474" s="304">
        <f>INDEX(Method_calculation!$J$194:$L$217,Output_interface!I7474,Output_interface!H7474)</f>
        <v>0</v>
      </c>
      <c r="G7474" s="1">
        <f>VLOOKUP(A7474+1/48,Interface!$B$118:$D$483,3)</f>
        <v>5</v>
      </c>
      <c r="H7474" s="1">
        <f t="shared" si="660"/>
        <v>1</v>
      </c>
      <c r="I7474" s="1">
        <f t="shared" si="659"/>
        <v>23</v>
      </c>
    </row>
    <row r="7475" spans="1:9" x14ac:dyDescent="0.35">
      <c r="A7475" s="322">
        <f t="shared" si="657"/>
        <v>42314.958333315291</v>
      </c>
      <c r="B7475" s="306"/>
      <c r="C7475" s="306">
        <v>7440</v>
      </c>
      <c r="D7475" s="307">
        <f>INDEX(Method_calculation!$J$161:$L$184,Output_interface!I7475,Output_interface!H7475)</f>
        <v>0</v>
      </c>
      <c r="E7475" s="307">
        <f>INDEX(Method_calculation!$J$194:$L$217,Output_interface!I7475,Output_interface!H7475)</f>
        <v>0</v>
      </c>
      <c r="G7475" s="1">
        <f>VLOOKUP(A7475+1/48,Interface!$B$118:$D$483,3)</f>
        <v>5</v>
      </c>
      <c r="H7475" s="1">
        <f t="shared" si="660"/>
        <v>1</v>
      </c>
      <c r="I7475" s="1">
        <f t="shared" si="659"/>
        <v>24</v>
      </c>
    </row>
    <row r="7476" spans="1:9" x14ac:dyDescent="0.35">
      <c r="A7476" s="299">
        <f t="shared" si="657"/>
        <v>42314.999999981956</v>
      </c>
      <c r="B7476" s="300" t="str">
        <f t="shared" ref="B7476" si="661">INDEX($H$27:$H$29,H7476)</f>
        <v>Saturday</v>
      </c>
      <c r="C7476" s="300">
        <v>7441</v>
      </c>
      <c r="D7476" s="301">
        <f>INDEX(Method_calculation!$J$161:$L$184,Output_interface!I7476,Output_interface!H7476)</f>
        <v>0</v>
      </c>
      <c r="E7476" s="301">
        <f>INDEX(Method_calculation!$J$194:$L$217,Output_interface!I7476,Output_interface!H7476)</f>
        <v>0</v>
      </c>
      <c r="G7476" s="1">
        <f>VLOOKUP(A7476+1/48,Interface!$B$118:$D$483,3)</f>
        <v>6</v>
      </c>
      <c r="H7476" s="1">
        <f t="shared" si="660"/>
        <v>2</v>
      </c>
      <c r="I7476" s="1">
        <f t="shared" si="659"/>
        <v>1</v>
      </c>
    </row>
    <row r="7477" spans="1:9" x14ac:dyDescent="0.35">
      <c r="A7477" s="321">
        <f t="shared" si="657"/>
        <v>42315.04166664862</v>
      </c>
      <c r="B7477" s="303"/>
      <c r="C7477" s="303">
        <v>7442</v>
      </c>
      <c r="D7477" s="304">
        <f>INDEX(Method_calculation!$J$161:$L$184,Output_interface!I7477,Output_interface!H7477)</f>
        <v>0</v>
      </c>
      <c r="E7477" s="304">
        <f>INDEX(Method_calculation!$J$194:$L$217,Output_interface!I7477,Output_interface!H7477)</f>
        <v>0</v>
      </c>
      <c r="G7477" s="1">
        <f>VLOOKUP(A7477+1/48,Interface!$B$118:$D$483,3)</f>
        <v>6</v>
      </c>
      <c r="H7477" s="1">
        <f t="shared" si="660"/>
        <v>2</v>
      </c>
      <c r="I7477" s="1">
        <f t="shared" si="659"/>
        <v>2</v>
      </c>
    </row>
    <row r="7478" spans="1:9" x14ac:dyDescent="0.35">
      <c r="A7478" s="321">
        <f t="shared" si="657"/>
        <v>42315.083333315284</v>
      </c>
      <c r="B7478" s="303"/>
      <c r="C7478" s="303">
        <v>7443</v>
      </c>
      <c r="D7478" s="304">
        <f>INDEX(Method_calculation!$J$161:$L$184,Output_interface!I7478,Output_interface!H7478)</f>
        <v>0</v>
      </c>
      <c r="E7478" s="304">
        <f>INDEX(Method_calculation!$J$194:$L$217,Output_interface!I7478,Output_interface!H7478)</f>
        <v>0</v>
      </c>
      <c r="G7478" s="1">
        <f>VLOOKUP(A7478+1/48,Interface!$B$118:$D$483,3)</f>
        <v>6</v>
      </c>
      <c r="H7478" s="1">
        <f t="shared" si="660"/>
        <v>2</v>
      </c>
      <c r="I7478" s="1">
        <f t="shared" si="659"/>
        <v>3</v>
      </c>
    </row>
    <row r="7479" spans="1:9" x14ac:dyDescent="0.35">
      <c r="A7479" s="321">
        <f t="shared" si="657"/>
        <v>42315.124999981948</v>
      </c>
      <c r="B7479" s="303"/>
      <c r="C7479" s="303">
        <v>7444</v>
      </c>
      <c r="D7479" s="304">
        <f>INDEX(Method_calculation!$J$161:$L$184,Output_interface!I7479,Output_interface!H7479)</f>
        <v>0</v>
      </c>
      <c r="E7479" s="304">
        <f>INDEX(Method_calculation!$J$194:$L$217,Output_interface!I7479,Output_interface!H7479)</f>
        <v>0</v>
      </c>
      <c r="G7479" s="1">
        <f>VLOOKUP(A7479+1/48,Interface!$B$118:$D$483,3)</f>
        <v>6</v>
      </c>
      <c r="H7479" s="1">
        <f t="shared" si="660"/>
        <v>2</v>
      </c>
      <c r="I7479" s="1">
        <f t="shared" si="659"/>
        <v>4</v>
      </c>
    </row>
    <row r="7480" spans="1:9" x14ac:dyDescent="0.35">
      <c r="A7480" s="321">
        <f t="shared" si="657"/>
        <v>42315.166666648613</v>
      </c>
      <c r="B7480" s="303"/>
      <c r="C7480" s="303">
        <v>7445</v>
      </c>
      <c r="D7480" s="304">
        <f>INDEX(Method_calculation!$J$161:$L$184,Output_interface!I7480,Output_interface!H7480)</f>
        <v>0</v>
      </c>
      <c r="E7480" s="304">
        <f>INDEX(Method_calculation!$J$194:$L$217,Output_interface!I7480,Output_interface!H7480)</f>
        <v>0</v>
      </c>
      <c r="G7480" s="1">
        <f>VLOOKUP(A7480+1/48,Interface!$B$118:$D$483,3)</f>
        <v>6</v>
      </c>
      <c r="H7480" s="1">
        <f t="shared" si="660"/>
        <v>2</v>
      </c>
      <c r="I7480" s="1">
        <f t="shared" si="659"/>
        <v>5</v>
      </c>
    </row>
    <row r="7481" spans="1:9" x14ac:dyDescent="0.35">
      <c r="A7481" s="321">
        <f t="shared" si="657"/>
        <v>42315.208333315277</v>
      </c>
      <c r="B7481" s="303"/>
      <c r="C7481" s="303">
        <v>7446</v>
      </c>
      <c r="D7481" s="304">
        <f>INDEX(Method_calculation!$J$161:$L$184,Output_interface!I7481,Output_interface!H7481)</f>
        <v>0</v>
      </c>
      <c r="E7481" s="304">
        <f>INDEX(Method_calculation!$J$194:$L$217,Output_interface!I7481,Output_interface!H7481)</f>
        <v>0</v>
      </c>
      <c r="G7481" s="1">
        <f>VLOOKUP(A7481+1/48,Interface!$B$118:$D$483,3)</f>
        <v>6</v>
      </c>
      <c r="H7481" s="1">
        <f t="shared" si="660"/>
        <v>2</v>
      </c>
      <c r="I7481" s="1">
        <f t="shared" si="659"/>
        <v>6</v>
      </c>
    </row>
    <row r="7482" spans="1:9" x14ac:dyDescent="0.35">
      <c r="A7482" s="321">
        <f t="shared" si="657"/>
        <v>42315.249999981941</v>
      </c>
      <c r="B7482" s="303"/>
      <c r="C7482" s="303">
        <v>7447</v>
      </c>
      <c r="D7482" s="304">
        <f>INDEX(Method_calculation!$J$161:$L$184,Output_interface!I7482,Output_interface!H7482)</f>
        <v>0</v>
      </c>
      <c r="E7482" s="304">
        <f>INDEX(Method_calculation!$J$194:$L$217,Output_interface!I7482,Output_interface!H7482)</f>
        <v>0</v>
      </c>
      <c r="G7482" s="1">
        <f>VLOOKUP(A7482+1/48,Interface!$B$118:$D$483,3)</f>
        <v>6</v>
      </c>
      <c r="H7482" s="1">
        <f t="shared" si="660"/>
        <v>2</v>
      </c>
      <c r="I7482" s="1">
        <f t="shared" si="659"/>
        <v>7</v>
      </c>
    </row>
    <row r="7483" spans="1:9" x14ac:dyDescent="0.35">
      <c r="A7483" s="321">
        <f t="shared" si="657"/>
        <v>42315.291666648605</v>
      </c>
      <c r="B7483" s="303"/>
      <c r="C7483" s="303">
        <v>7448</v>
      </c>
      <c r="D7483" s="304">
        <f>INDEX(Method_calculation!$J$161:$L$184,Output_interface!I7483,Output_interface!H7483)</f>
        <v>0</v>
      </c>
      <c r="E7483" s="304">
        <f>INDEX(Method_calculation!$J$194:$L$217,Output_interface!I7483,Output_interface!H7483)</f>
        <v>0</v>
      </c>
      <c r="G7483" s="1">
        <f>VLOOKUP(A7483+1/48,Interface!$B$118:$D$483,3)</f>
        <v>6</v>
      </c>
      <c r="H7483" s="1">
        <f t="shared" si="660"/>
        <v>2</v>
      </c>
      <c r="I7483" s="1">
        <f t="shared" si="659"/>
        <v>8</v>
      </c>
    </row>
    <row r="7484" spans="1:9" x14ac:dyDescent="0.35">
      <c r="A7484" s="321">
        <f t="shared" si="657"/>
        <v>42315.33333331527</v>
      </c>
      <c r="B7484" s="303"/>
      <c r="C7484" s="303">
        <v>7449</v>
      </c>
      <c r="D7484" s="304">
        <f>INDEX(Method_calculation!$J$161:$L$184,Output_interface!I7484,Output_interface!H7484)</f>
        <v>0</v>
      </c>
      <c r="E7484" s="304">
        <f>INDEX(Method_calculation!$J$194:$L$217,Output_interface!I7484,Output_interface!H7484)</f>
        <v>0</v>
      </c>
      <c r="G7484" s="1">
        <f>VLOOKUP(A7484+1/48,Interface!$B$118:$D$483,3)</f>
        <v>6</v>
      </c>
      <c r="H7484" s="1">
        <f t="shared" si="660"/>
        <v>2</v>
      </c>
      <c r="I7484" s="1">
        <f t="shared" si="659"/>
        <v>9</v>
      </c>
    </row>
    <row r="7485" spans="1:9" x14ac:dyDescent="0.35">
      <c r="A7485" s="321">
        <f t="shared" si="657"/>
        <v>42315.374999981934</v>
      </c>
      <c r="B7485" s="303"/>
      <c r="C7485" s="303">
        <v>7450</v>
      </c>
      <c r="D7485" s="304">
        <f>INDEX(Method_calculation!$J$161:$L$184,Output_interface!I7485,Output_interface!H7485)</f>
        <v>0</v>
      </c>
      <c r="E7485" s="304">
        <f>INDEX(Method_calculation!$J$194:$L$217,Output_interface!I7485,Output_interface!H7485)</f>
        <v>0</v>
      </c>
      <c r="G7485" s="1">
        <f>VLOOKUP(A7485+1/48,Interface!$B$118:$D$483,3)</f>
        <v>6</v>
      </c>
      <c r="H7485" s="1">
        <f t="shared" si="660"/>
        <v>2</v>
      </c>
      <c r="I7485" s="1">
        <f t="shared" si="659"/>
        <v>10</v>
      </c>
    </row>
    <row r="7486" spans="1:9" x14ac:dyDescent="0.35">
      <c r="A7486" s="321">
        <f t="shared" si="657"/>
        <v>42315.416666648598</v>
      </c>
      <c r="B7486" s="303"/>
      <c r="C7486" s="303">
        <v>7451</v>
      </c>
      <c r="D7486" s="304">
        <f>INDEX(Method_calculation!$J$161:$L$184,Output_interface!I7486,Output_interface!H7486)</f>
        <v>0</v>
      </c>
      <c r="E7486" s="304">
        <f>INDEX(Method_calculation!$J$194:$L$217,Output_interface!I7486,Output_interface!H7486)</f>
        <v>0</v>
      </c>
      <c r="G7486" s="1">
        <f>VLOOKUP(A7486+1/48,Interface!$B$118:$D$483,3)</f>
        <v>6</v>
      </c>
      <c r="H7486" s="1">
        <f t="shared" si="660"/>
        <v>2</v>
      </c>
      <c r="I7486" s="1">
        <f t="shared" si="659"/>
        <v>11</v>
      </c>
    </row>
    <row r="7487" spans="1:9" x14ac:dyDescent="0.35">
      <c r="A7487" s="321">
        <f t="shared" si="657"/>
        <v>42315.458333315262</v>
      </c>
      <c r="B7487" s="303"/>
      <c r="C7487" s="303">
        <v>7452</v>
      </c>
      <c r="D7487" s="304">
        <f>INDEX(Method_calculation!$J$161:$L$184,Output_interface!I7487,Output_interface!H7487)</f>
        <v>0</v>
      </c>
      <c r="E7487" s="304">
        <f>INDEX(Method_calculation!$J$194:$L$217,Output_interface!I7487,Output_interface!H7487)</f>
        <v>0</v>
      </c>
      <c r="G7487" s="1">
        <f>VLOOKUP(A7487+1/48,Interface!$B$118:$D$483,3)</f>
        <v>6</v>
      </c>
      <c r="H7487" s="1">
        <f t="shared" si="660"/>
        <v>2</v>
      </c>
      <c r="I7487" s="1">
        <f t="shared" si="659"/>
        <v>12</v>
      </c>
    </row>
    <row r="7488" spans="1:9" x14ac:dyDescent="0.35">
      <c r="A7488" s="321">
        <f t="shared" si="657"/>
        <v>42315.499999981927</v>
      </c>
      <c r="B7488" s="303"/>
      <c r="C7488" s="303">
        <v>7453</v>
      </c>
      <c r="D7488" s="304">
        <f>INDEX(Method_calculation!$J$161:$L$184,Output_interface!I7488,Output_interface!H7488)</f>
        <v>0</v>
      </c>
      <c r="E7488" s="304">
        <f>INDEX(Method_calculation!$J$194:$L$217,Output_interface!I7488,Output_interface!H7488)</f>
        <v>0</v>
      </c>
      <c r="G7488" s="1">
        <f>VLOOKUP(A7488+1/48,Interface!$B$118:$D$483,3)</f>
        <v>6</v>
      </c>
      <c r="H7488" s="1">
        <f t="shared" si="660"/>
        <v>2</v>
      </c>
      <c r="I7488" s="1">
        <f t="shared" si="659"/>
        <v>13</v>
      </c>
    </row>
    <row r="7489" spans="1:9" x14ac:dyDescent="0.35">
      <c r="A7489" s="321">
        <f t="shared" si="657"/>
        <v>42315.541666648591</v>
      </c>
      <c r="B7489" s="303"/>
      <c r="C7489" s="303">
        <v>7454</v>
      </c>
      <c r="D7489" s="304">
        <f>INDEX(Method_calculation!$J$161:$L$184,Output_interface!I7489,Output_interface!H7489)</f>
        <v>0</v>
      </c>
      <c r="E7489" s="304">
        <f>INDEX(Method_calculation!$J$194:$L$217,Output_interface!I7489,Output_interface!H7489)</f>
        <v>0</v>
      </c>
      <c r="G7489" s="1">
        <f>VLOOKUP(A7489+1/48,Interface!$B$118:$D$483,3)</f>
        <v>6</v>
      </c>
      <c r="H7489" s="1">
        <f t="shared" si="660"/>
        <v>2</v>
      </c>
      <c r="I7489" s="1">
        <f t="shared" si="659"/>
        <v>14</v>
      </c>
    </row>
    <row r="7490" spans="1:9" x14ac:dyDescent="0.35">
      <c r="A7490" s="321">
        <f t="shared" si="657"/>
        <v>42315.583333315255</v>
      </c>
      <c r="B7490" s="303"/>
      <c r="C7490" s="303">
        <v>7455</v>
      </c>
      <c r="D7490" s="304">
        <f>INDEX(Method_calculation!$J$161:$L$184,Output_interface!I7490,Output_interface!H7490)</f>
        <v>0</v>
      </c>
      <c r="E7490" s="304">
        <f>INDEX(Method_calculation!$J$194:$L$217,Output_interface!I7490,Output_interface!H7490)</f>
        <v>0</v>
      </c>
      <c r="G7490" s="1">
        <f>VLOOKUP(A7490+1/48,Interface!$B$118:$D$483,3)</f>
        <v>6</v>
      </c>
      <c r="H7490" s="1">
        <f t="shared" si="660"/>
        <v>2</v>
      </c>
      <c r="I7490" s="1">
        <f t="shared" si="659"/>
        <v>15</v>
      </c>
    </row>
    <row r="7491" spans="1:9" x14ac:dyDescent="0.35">
      <c r="A7491" s="321">
        <f t="shared" si="657"/>
        <v>42315.624999981919</v>
      </c>
      <c r="B7491" s="303"/>
      <c r="C7491" s="303">
        <v>7456</v>
      </c>
      <c r="D7491" s="304">
        <f>INDEX(Method_calculation!$J$161:$L$184,Output_interface!I7491,Output_interface!H7491)</f>
        <v>0</v>
      </c>
      <c r="E7491" s="304">
        <f>INDEX(Method_calculation!$J$194:$L$217,Output_interface!I7491,Output_interface!H7491)</f>
        <v>0</v>
      </c>
      <c r="G7491" s="1">
        <f>VLOOKUP(A7491+1/48,Interface!$B$118:$D$483,3)</f>
        <v>6</v>
      </c>
      <c r="H7491" s="1">
        <f t="shared" si="660"/>
        <v>2</v>
      </c>
      <c r="I7491" s="1">
        <f t="shared" si="659"/>
        <v>16</v>
      </c>
    </row>
    <row r="7492" spans="1:9" x14ac:dyDescent="0.35">
      <c r="A7492" s="321">
        <f t="shared" si="657"/>
        <v>42315.666666648583</v>
      </c>
      <c r="B7492" s="303"/>
      <c r="C7492" s="303">
        <v>7457</v>
      </c>
      <c r="D7492" s="304">
        <f>INDEX(Method_calculation!$J$161:$L$184,Output_interface!I7492,Output_interface!H7492)</f>
        <v>0</v>
      </c>
      <c r="E7492" s="304">
        <f>INDEX(Method_calculation!$J$194:$L$217,Output_interface!I7492,Output_interface!H7492)</f>
        <v>0</v>
      </c>
      <c r="G7492" s="1">
        <f>VLOOKUP(A7492+1/48,Interface!$B$118:$D$483,3)</f>
        <v>6</v>
      </c>
      <c r="H7492" s="1">
        <f t="shared" si="660"/>
        <v>2</v>
      </c>
      <c r="I7492" s="1">
        <f t="shared" si="659"/>
        <v>17</v>
      </c>
    </row>
    <row r="7493" spans="1:9" x14ac:dyDescent="0.35">
      <c r="A7493" s="321">
        <f t="shared" si="657"/>
        <v>42315.708333315248</v>
      </c>
      <c r="B7493" s="303"/>
      <c r="C7493" s="303">
        <v>7458</v>
      </c>
      <c r="D7493" s="304">
        <f>INDEX(Method_calculation!$J$161:$L$184,Output_interface!I7493,Output_interface!H7493)</f>
        <v>0</v>
      </c>
      <c r="E7493" s="304">
        <f>INDEX(Method_calculation!$J$194:$L$217,Output_interface!I7493,Output_interface!H7493)</f>
        <v>0</v>
      </c>
      <c r="G7493" s="1">
        <f>VLOOKUP(A7493+1/48,Interface!$B$118:$D$483,3)</f>
        <v>6</v>
      </c>
      <c r="H7493" s="1">
        <f t="shared" si="660"/>
        <v>2</v>
      </c>
      <c r="I7493" s="1">
        <f t="shared" si="659"/>
        <v>18</v>
      </c>
    </row>
    <row r="7494" spans="1:9" x14ac:dyDescent="0.35">
      <c r="A7494" s="321">
        <f t="shared" si="657"/>
        <v>42315.749999981912</v>
      </c>
      <c r="B7494" s="303"/>
      <c r="C7494" s="303">
        <v>7459</v>
      </c>
      <c r="D7494" s="304">
        <f>INDEX(Method_calculation!$J$161:$L$184,Output_interface!I7494,Output_interface!H7494)</f>
        <v>0</v>
      </c>
      <c r="E7494" s="304">
        <f>INDEX(Method_calculation!$J$194:$L$217,Output_interface!I7494,Output_interface!H7494)</f>
        <v>0</v>
      </c>
      <c r="G7494" s="1">
        <f>VLOOKUP(A7494+1/48,Interface!$B$118:$D$483,3)</f>
        <v>6</v>
      </c>
      <c r="H7494" s="1">
        <f t="shared" si="660"/>
        <v>2</v>
      </c>
      <c r="I7494" s="1">
        <f t="shared" si="659"/>
        <v>19</v>
      </c>
    </row>
    <row r="7495" spans="1:9" x14ac:dyDescent="0.35">
      <c r="A7495" s="321">
        <f t="shared" si="657"/>
        <v>42315.791666648576</v>
      </c>
      <c r="B7495" s="303"/>
      <c r="C7495" s="303">
        <v>7460</v>
      </c>
      <c r="D7495" s="304">
        <f>INDEX(Method_calculation!$J$161:$L$184,Output_interface!I7495,Output_interface!H7495)</f>
        <v>0</v>
      </c>
      <c r="E7495" s="304">
        <f>INDEX(Method_calculation!$J$194:$L$217,Output_interface!I7495,Output_interface!H7495)</f>
        <v>0</v>
      </c>
      <c r="G7495" s="1">
        <f>VLOOKUP(A7495+1/48,Interface!$B$118:$D$483,3)</f>
        <v>6</v>
      </c>
      <c r="H7495" s="1">
        <f t="shared" si="660"/>
        <v>2</v>
      </c>
      <c r="I7495" s="1">
        <f t="shared" si="659"/>
        <v>20</v>
      </c>
    </row>
    <row r="7496" spans="1:9" x14ac:dyDescent="0.35">
      <c r="A7496" s="321">
        <f t="shared" si="657"/>
        <v>42315.83333331524</v>
      </c>
      <c r="B7496" s="303"/>
      <c r="C7496" s="303">
        <v>7461</v>
      </c>
      <c r="D7496" s="304">
        <f>INDEX(Method_calculation!$J$161:$L$184,Output_interface!I7496,Output_interface!H7496)</f>
        <v>0</v>
      </c>
      <c r="E7496" s="304">
        <f>INDEX(Method_calculation!$J$194:$L$217,Output_interface!I7496,Output_interface!H7496)</f>
        <v>0</v>
      </c>
      <c r="G7496" s="1">
        <f>VLOOKUP(A7496+1/48,Interface!$B$118:$D$483,3)</f>
        <v>6</v>
      </c>
      <c r="H7496" s="1">
        <f t="shared" si="660"/>
        <v>2</v>
      </c>
      <c r="I7496" s="1">
        <f t="shared" si="659"/>
        <v>21</v>
      </c>
    </row>
    <row r="7497" spans="1:9" x14ac:dyDescent="0.35">
      <c r="A7497" s="321">
        <f t="shared" si="657"/>
        <v>42315.874999981905</v>
      </c>
      <c r="B7497" s="303"/>
      <c r="C7497" s="303">
        <v>7462</v>
      </c>
      <c r="D7497" s="304">
        <f>INDEX(Method_calculation!$J$161:$L$184,Output_interface!I7497,Output_interface!H7497)</f>
        <v>0</v>
      </c>
      <c r="E7497" s="304">
        <f>INDEX(Method_calculation!$J$194:$L$217,Output_interface!I7497,Output_interface!H7497)</f>
        <v>0</v>
      </c>
      <c r="G7497" s="1">
        <f>VLOOKUP(A7497+1/48,Interface!$B$118:$D$483,3)</f>
        <v>6</v>
      </c>
      <c r="H7497" s="1">
        <f t="shared" si="660"/>
        <v>2</v>
      </c>
      <c r="I7497" s="1">
        <f t="shared" si="659"/>
        <v>22</v>
      </c>
    </row>
    <row r="7498" spans="1:9" x14ac:dyDescent="0.35">
      <c r="A7498" s="321">
        <f t="shared" si="657"/>
        <v>42315.916666648569</v>
      </c>
      <c r="B7498" s="303"/>
      <c r="C7498" s="303">
        <v>7463</v>
      </c>
      <c r="D7498" s="304">
        <f>INDEX(Method_calculation!$J$161:$L$184,Output_interface!I7498,Output_interface!H7498)</f>
        <v>0</v>
      </c>
      <c r="E7498" s="304">
        <f>INDEX(Method_calculation!$J$194:$L$217,Output_interface!I7498,Output_interface!H7498)</f>
        <v>0</v>
      </c>
      <c r="G7498" s="1">
        <f>VLOOKUP(A7498+1/48,Interface!$B$118:$D$483,3)</f>
        <v>6</v>
      </c>
      <c r="H7498" s="1">
        <f t="shared" si="660"/>
        <v>2</v>
      </c>
      <c r="I7498" s="1">
        <f t="shared" si="659"/>
        <v>23</v>
      </c>
    </row>
    <row r="7499" spans="1:9" x14ac:dyDescent="0.35">
      <c r="A7499" s="322">
        <f t="shared" si="657"/>
        <v>42315.958333315233</v>
      </c>
      <c r="B7499" s="306"/>
      <c r="C7499" s="306">
        <v>7464</v>
      </c>
      <c r="D7499" s="307">
        <f>INDEX(Method_calculation!$J$161:$L$184,Output_interface!I7499,Output_interface!H7499)</f>
        <v>0</v>
      </c>
      <c r="E7499" s="307">
        <f>INDEX(Method_calculation!$J$194:$L$217,Output_interface!I7499,Output_interface!H7499)</f>
        <v>0</v>
      </c>
      <c r="G7499" s="1">
        <f>VLOOKUP(A7499+1/48,Interface!$B$118:$D$483,3)</f>
        <v>6</v>
      </c>
      <c r="H7499" s="1">
        <f t="shared" si="660"/>
        <v>2</v>
      </c>
      <c r="I7499" s="1">
        <f t="shared" si="659"/>
        <v>24</v>
      </c>
    </row>
    <row r="7500" spans="1:9" x14ac:dyDescent="0.35">
      <c r="A7500" s="299">
        <f t="shared" si="657"/>
        <v>42315.999999981897</v>
      </c>
      <c r="B7500" s="300" t="str">
        <f t="shared" ref="B7500" si="662">INDEX($H$27:$H$29,H7500)</f>
        <v>Holiday</v>
      </c>
      <c r="C7500" s="300">
        <v>7465</v>
      </c>
      <c r="D7500" s="301">
        <f>INDEX(Method_calculation!$J$161:$L$184,Output_interface!I7500,Output_interface!H7500)</f>
        <v>0</v>
      </c>
      <c r="E7500" s="301">
        <f>INDEX(Method_calculation!$J$194:$L$217,Output_interface!I7500,Output_interface!H7500)</f>
        <v>0</v>
      </c>
      <c r="G7500" s="1">
        <f>VLOOKUP(A7500+1/48,Interface!$B$118:$D$483,3)</f>
        <v>7</v>
      </c>
      <c r="H7500" s="1">
        <f t="shared" si="660"/>
        <v>3</v>
      </c>
      <c r="I7500" s="1">
        <f t="shared" si="659"/>
        <v>1</v>
      </c>
    </row>
    <row r="7501" spans="1:9" x14ac:dyDescent="0.35">
      <c r="A7501" s="321">
        <f t="shared" si="657"/>
        <v>42316.041666648562</v>
      </c>
      <c r="B7501" s="303"/>
      <c r="C7501" s="303">
        <v>7466</v>
      </c>
      <c r="D7501" s="304">
        <f>INDEX(Method_calculation!$J$161:$L$184,Output_interface!I7501,Output_interface!H7501)</f>
        <v>0</v>
      </c>
      <c r="E7501" s="304">
        <f>INDEX(Method_calculation!$J$194:$L$217,Output_interface!I7501,Output_interface!H7501)</f>
        <v>0</v>
      </c>
      <c r="G7501" s="1">
        <f>VLOOKUP(A7501+1/48,Interface!$B$118:$D$483,3)</f>
        <v>7</v>
      </c>
      <c r="H7501" s="1">
        <f t="shared" si="660"/>
        <v>3</v>
      </c>
      <c r="I7501" s="1">
        <f t="shared" si="659"/>
        <v>2</v>
      </c>
    </row>
    <row r="7502" spans="1:9" x14ac:dyDescent="0.35">
      <c r="A7502" s="321">
        <f t="shared" si="657"/>
        <v>42316.083333315226</v>
      </c>
      <c r="B7502" s="303"/>
      <c r="C7502" s="303">
        <v>7467</v>
      </c>
      <c r="D7502" s="304">
        <f>INDEX(Method_calculation!$J$161:$L$184,Output_interface!I7502,Output_interface!H7502)</f>
        <v>0</v>
      </c>
      <c r="E7502" s="304">
        <f>INDEX(Method_calculation!$J$194:$L$217,Output_interface!I7502,Output_interface!H7502)</f>
        <v>0</v>
      </c>
      <c r="G7502" s="1">
        <f>VLOOKUP(A7502+1/48,Interface!$B$118:$D$483,3)</f>
        <v>7</v>
      </c>
      <c r="H7502" s="1">
        <f t="shared" si="660"/>
        <v>3</v>
      </c>
      <c r="I7502" s="1">
        <f t="shared" si="659"/>
        <v>3</v>
      </c>
    </row>
    <row r="7503" spans="1:9" x14ac:dyDescent="0.35">
      <c r="A7503" s="321">
        <f t="shared" si="657"/>
        <v>42316.12499998189</v>
      </c>
      <c r="B7503" s="303"/>
      <c r="C7503" s="303">
        <v>7468</v>
      </c>
      <c r="D7503" s="304">
        <f>INDEX(Method_calculation!$J$161:$L$184,Output_interface!I7503,Output_interface!H7503)</f>
        <v>0</v>
      </c>
      <c r="E7503" s="304">
        <f>INDEX(Method_calculation!$J$194:$L$217,Output_interface!I7503,Output_interface!H7503)</f>
        <v>0</v>
      </c>
      <c r="G7503" s="1">
        <f>VLOOKUP(A7503+1/48,Interface!$B$118:$D$483,3)</f>
        <v>7</v>
      </c>
      <c r="H7503" s="1">
        <f t="shared" si="660"/>
        <v>3</v>
      </c>
      <c r="I7503" s="1">
        <f t="shared" si="659"/>
        <v>4</v>
      </c>
    </row>
    <row r="7504" spans="1:9" x14ac:dyDescent="0.35">
      <c r="A7504" s="321">
        <f t="shared" ref="A7504:A7567" si="663">+A7503+1/24</f>
        <v>42316.166666648554</v>
      </c>
      <c r="B7504" s="303"/>
      <c r="C7504" s="303">
        <v>7469</v>
      </c>
      <c r="D7504" s="304">
        <f>INDEX(Method_calculation!$J$161:$L$184,Output_interface!I7504,Output_interface!H7504)</f>
        <v>0</v>
      </c>
      <c r="E7504" s="304">
        <f>INDEX(Method_calculation!$J$194:$L$217,Output_interface!I7504,Output_interface!H7504)</f>
        <v>0</v>
      </c>
      <c r="G7504" s="1">
        <f>VLOOKUP(A7504+1/48,Interface!$B$118:$D$483,3)</f>
        <v>7</v>
      </c>
      <c r="H7504" s="1">
        <f t="shared" si="660"/>
        <v>3</v>
      </c>
      <c r="I7504" s="1">
        <f t="shared" si="659"/>
        <v>5</v>
      </c>
    </row>
    <row r="7505" spans="1:9" x14ac:dyDescent="0.35">
      <c r="A7505" s="321">
        <f t="shared" si="663"/>
        <v>42316.208333315219</v>
      </c>
      <c r="B7505" s="303"/>
      <c r="C7505" s="303">
        <v>7470</v>
      </c>
      <c r="D7505" s="304">
        <f>INDEX(Method_calculation!$J$161:$L$184,Output_interface!I7505,Output_interface!H7505)</f>
        <v>0</v>
      </c>
      <c r="E7505" s="304">
        <f>INDEX(Method_calculation!$J$194:$L$217,Output_interface!I7505,Output_interface!H7505)</f>
        <v>0</v>
      </c>
      <c r="G7505" s="1">
        <f>VLOOKUP(A7505+1/48,Interface!$B$118:$D$483,3)</f>
        <v>7</v>
      </c>
      <c r="H7505" s="1">
        <f t="shared" si="660"/>
        <v>3</v>
      </c>
      <c r="I7505" s="1">
        <f t="shared" si="659"/>
        <v>6</v>
      </c>
    </row>
    <row r="7506" spans="1:9" x14ac:dyDescent="0.35">
      <c r="A7506" s="321">
        <f t="shared" si="663"/>
        <v>42316.249999981883</v>
      </c>
      <c r="B7506" s="303"/>
      <c r="C7506" s="303">
        <v>7471</v>
      </c>
      <c r="D7506" s="304">
        <f>INDEX(Method_calculation!$J$161:$L$184,Output_interface!I7506,Output_interface!H7506)</f>
        <v>0</v>
      </c>
      <c r="E7506" s="304">
        <f>INDEX(Method_calculation!$J$194:$L$217,Output_interface!I7506,Output_interface!H7506)</f>
        <v>0</v>
      </c>
      <c r="G7506" s="1">
        <f>VLOOKUP(A7506+1/48,Interface!$B$118:$D$483,3)</f>
        <v>7</v>
      </c>
      <c r="H7506" s="1">
        <f t="shared" si="660"/>
        <v>3</v>
      </c>
      <c r="I7506" s="1">
        <f t="shared" si="659"/>
        <v>7</v>
      </c>
    </row>
    <row r="7507" spans="1:9" x14ac:dyDescent="0.35">
      <c r="A7507" s="321">
        <f t="shared" si="663"/>
        <v>42316.291666648547</v>
      </c>
      <c r="B7507" s="303"/>
      <c r="C7507" s="303">
        <v>7472</v>
      </c>
      <c r="D7507" s="304">
        <f>INDEX(Method_calculation!$J$161:$L$184,Output_interface!I7507,Output_interface!H7507)</f>
        <v>0</v>
      </c>
      <c r="E7507" s="304">
        <f>INDEX(Method_calculation!$J$194:$L$217,Output_interface!I7507,Output_interface!H7507)</f>
        <v>0</v>
      </c>
      <c r="G7507" s="1">
        <f>VLOOKUP(A7507+1/48,Interface!$B$118:$D$483,3)</f>
        <v>7</v>
      </c>
      <c r="H7507" s="1">
        <f t="shared" si="660"/>
        <v>3</v>
      </c>
      <c r="I7507" s="1">
        <f t="shared" si="659"/>
        <v>8</v>
      </c>
    </row>
    <row r="7508" spans="1:9" x14ac:dyDescent="0.35">
      <c r="A7508" s="321">
        <f t="shared" si="663"/>
        <v>42316.333333315211</v>
      </c>
      <c r="B7508" s="303"/>
      <c r="C7508" s="303">
        <v>7473</v>
      </c>
      <c r="D7508" s="304">
        <f>INDEX(Method_calculation!$J$161:$L$184,Output_interface!I7508,Output_interface!H7508)</f>
        <v>0</v>
      </c>
      <c r="E7508" s="304">
        <f>INDEX(Method_calculation!$J$194:$L$217,Output_interface!I7508,Output_interface!H7508)</f>
        <v>0</v>
      </c>
      <c r="G7508" s="1">
        <f>VLOOKUP(A7508+1/48,Interface!$B$118:$D$483,3)</f>
        <v>7</v>
      </c>
      <c r="H7508" s="1">
        <f t="shared" si="660"/>
        <v>3</v>
      </c>
      <c r="I7508" s="1">
        <f t="shared" si="659"/>
        <v>9</v>
      </c>
    </row>
    <row r="7509" spans="1:9" x14ac:dyDescent="0.35">
      <c r="A7509" s="321">
        <f t="shared" si="663"/>
        <v>42316.374999981876</v>
      </c>
      <c r="B7509" s="303"/>
      <c r="C7509" s="303">
        <v>7474</v>
      </c>
      <c r="D7509" s="304">
        <f>INDEX(Method_calculation!$J$161:$L$184,Output_interface!I7509,Output_interface!H7509)</f>
        <v>0</v>
      </c>
      <c r="E7509" s="304">
        <f>INDEX(Method_calculation!$J$194:$L$217,Output_interface!I7509,Output_interface!H7509)</f>
        <v>0</v>
      </c>
      <c r="G7509" s="1">
        <f>VLOOKUP(A7509+1/48,Interface!$B$118:$D$483,3)</f>
        <v>7</v>
      </c>
      <c r="H7509" s="1">
        <f t="shared" si="660"/>
        <v>3</v>
      </c>
      <c r="I7509" s="1">
        <f t="shared" si="659"/>
        <v>10</v>
      </c>
    </row>
    <row r="7510" spans="1:9" x14ac:dyDescent="0.35">
      <c r="A7510" s="321">
        <f t="shared" si="663"/>
        <v>42316.41666664854</v>
      </c>
      <c r="B7510" s="303"/>
      <c r="C7510" s="303">
        <v>7475</v>
      </c>
      <c r="D7510" s="304">
        <f>INDEX(Method_calculation!$J$161:$L$184,Output_interface!I7510,Output_interface!H7510)</f>
        <v>0</v>
      </c>
      <c r="E7510" s="304">
        <f>INDEX(Method_calculation!$J$194:$L$217,Output_interface!I7510,Output_interface!H7510)</f>
        <v>0</v>
      </c>
      <c r="G7510" s="1">
        <f>VLOOKUP(A7510+1/48,Interface!$B$118:$D$483,3)</f>
        <v>7</v>
      </c>
      <c r="H7510" s="1">
        <f t="shared" si="660"/>
        <v>3</v>
      </c>
      <c r="I7510" s="1">
        <f t="shared" si="659"/>
        <v>11</v>
      </c>
    </row>
    <row r="7511" spans="1:9" x14ac:dyDescent="0.35">
      <c r="A7511" s="321">
        <f t="shared" si="663"/>
        <v>42316.458333315204</v>
      </c>
      <c r="B7511" s="303"/>
      <c r="C7511" s="303">
        <v>7476</v>
      </c>
      <c r="D7511" s="304">
        <f>INDEX(Method_calculation!$J$161:$L$184,Output_interface!I7511,Output_interface!H7511)</f>
        <v>0</v>
      </c>
      <c r="E7511" s="304">
        <f>INDEX(Method_calculation!$J$194:$L$217,Output_interface!I7511,Output_interface!H7511)</f>
        <v>0</v>
      </c>
      <c r="G7511" s="1">
        <f>VLOOKUP(A7511+1/48,Interface!$B$118:$D$483,3)</f>
        <v>7</v>
      </c>
      <c r="H7511" s="1">
        <f t="shared" si="660"/>
        <v>3</v>
      </c>
      <c r="I7511" s="1">
        <f t="shared" si="659"/>
        <v>12</v>
      </c>
    </row>
    <row r="7512" spans="1:9" x14ac:dyDescent="0.35">
      <c r="A7512" s="321">
        <f t="shared" si="663"/>
        <v>42316.499999981868</v>
      </c>
      <c r="B7512" s="303"/>
      <c r="C7512" s="303">
        <v>7477</v>
      </c>
      <c r="D7512" s="304">
        <f>INDEX(Method_calculation!$J$161:$L$184,Output_interface!I7512,Output_interface!H7512)</f>
        <v>0</v>
      </c>
      <c r="E7512" s="304">
        <f>INDEX(Method_calculation!$J$194:$L$217,Output_interface!I7512,Output_interface!H7512)</f>
        <v>0</v>
      </c>
      <c r="G7512" s="1">
        <f>VLOOKUP(A7512+1/48,Interface!$B$118:$D$483,3)</f>
        <v>7</v>
      </c>
      <c r="H7512" s="1">
        <f t="shared" si="660"/>
        <v>3</v>
      </c>
      <c r="I7512" s="1">
        <f t="shared" si="659"/>
        <v>13</v>
      </c>
    </row>
    <row r="7513" spans="1:9" x14ac:dyDescent="0.35">
      <c r="A7513" s="321">
        <f t="shared" si="663"/>
        <v>42316.541666648533</v>
      </c>
      <c r="B7513" s="303"/>
      <c r="C7513" s="303">
        <v>7478</v>
      </c>
      <c r="D7513" s="304">
        <f>INDEX(Method_calculation!$J$161:$L$184,Output_interface!I7513,Output_interface!H7513)</f>
        <v>0</v>
      </c>
      <c r="E7513" s="304">
        <f>INDEX(Method_calculation!$J$194:$L$217,Output_interface!I7513,Output_interface!H7513)</f>
        <v>0</v>
      </c>
      <c r="G7513" s="1">
        <f>VLOOKUP(A7513+1/48,Interface!$B$118:$D$483,3)</f>
        <v>7</v>
      </c>
      <c r="H7513" s="1">
        <f t="shared" si="660"/>
        <v>3</v>
      </c>
      <c r="I7513" s="1">
        <f t="shared" si="659"/>
        <v>14</v>
      </c>
    </row>
    <row r="7514" spans="1:9" x14ac:dyDescent="0.35">
      <c r="A7514" s="321">
        <f t="shared" si="663"/>
        <v>42316.583333315197</v>
      </c>
      <c r="B7514" s="303"/>
      <c r="C7514" s="303">
        <v>7479</v>
      </c>
      <c r="D7514" s="304">
        <f>INDEX(Method_calculation!$J$161:$L$184,Output_interface!I7514,Output_interface!H7514)</f>
        <v>0</v>
      </c>
      <c r="E7514" s="304">
        <f>INDEX(Method_calculation!$J$194:$L$217,Output_interface!I7514,Output_interface!H7514)</f>
        <v>0</v>
      </c>
      <c r="G7514" s="1">
        <f>VLOOKUP(A7514+1/48,Interface!$B$118:$D$483,3)</f>
        <v>7</v>
      </c>
      <c r="H7514" s="1">
        <f t="shared" si="660"/>
        <v>3</v>
      </c>
      <c r="I7514" s="1">
        <f t="shared" si="659"/>
        <v>15</v>
      </c>
    </row>
    <row r="7515" spans="1:9" x14ac:dyDescent="0.35">
      <c r="A7515" s="321">
        <f t="shared" si="663"/>
        <v>42316.624999981861</v>
      </c>
      <c r="B7515" s="303"/>
      <c r="C7515" s="303">
        <v>7480</v>
      </c>
      <c r="D7515" s="304">
        <f>INDEX(Method_calculation!$J$161:$L$184,Output_interface!I7515,Output_interface!H7515)</f>
        <v>0</v>
      </c>
      <c r="E7515" s="304">
        <f>INDEX(Method_calculation!$J$194:$L$217,Output_interface!I7515,Output_interface!H7515)</f>
        <v>0</v>
      </c>
      <c r="G7515" s="1">
        <f>VLOOKUP(A7515+1/48,Interface!$B$118:$D$483,3)</f>
        <v>7</v>
      </c>
      <c r="H7515" s="1">
        <f t="shared" si="660"/>
        <v>3</v>
      </c>
      <c r="I7515" s="1">
        <f t="shared" si="659"/>
        <v>16</v>
      </c>
    </row>
    <row r="7516" spans="1:9" x14ac:dyDescent="0.35">
      <c r="A7516" s="321">
        <f t="shared" si="663"/>
        <v>42316.666666648525</v>
      </c>
      <c r="B7516" s="303"/>
      <c r="C7516" s="303">
        <v>7481</v>
      </c>
      <c r="D7516" s="304">
        <f>INDEX(Method_calculation!$J$161:$L$184,Output_interface!I7516,Output_interface!H7516)</f>
        <v>0</v>
      </c>
      <c r="E7516" s="304">
        <f>INDEX(Method_calculation!$J$194:$L$217,Output_interface!I7516,Output_interface!H7516)</f>
        <v>0</v>
      </c>
      <c r="G7516" s="1">
        <f>VLOOKUP(A7516+1/48,Interface!$B$118:$D$483,3)</f>
        <v>7</v>
      </c>
      <c r="H7516" s="1">
        <f t="shared" si="660"/>
        <v>3</v>
      </c>
      <c r="I7516" s="1">
        <f t="shared" si="659"/>
        <v>17</v>
      </c>
    </row>
    <row r="7517" spans="1:9" x14ac:dyDescent="0.35">
      <c r="A7517" s="321">
        <f t="shared" si="663"/>
        <v>42316.70833331519</v>
      </c>
      <c r="B7517" s="303"/>
      <c r="C7517" s="303">
        <v>7482</v>
      </c>
      <c r="D7517" s="304">
        <f>INDEX(Method_calculation!$J$161:$L$184,Output_interface!I7517,Output_interface!H7517)</f>
        <v>0</v>
      </c>
      <c r="E7517" s="304">
        <f>INDEX(Method_calculation!$J$194:$L$217,Output_interface!I7517,Output_interface!H7517)</f>
        <v>0</v>
      </c>
      <c r="G7517" s="1">
        <f>VLOOKUP(A7517+1/48,Interface!$B$118:$D$483,3)</f>
        <v>7</v>
      </c>
      <c r="H7517" s="1">
        <f t="shared" si="660"/>
        <v>3</v>
      </c>
      <c r="I7517" s="1">
        <f t="shared" si="659"/>
        <v>18</v>
      </c>
    </row>
    <row r="7518" spans="1:9" x14ac:dyDescent="0.35">
      <c r="A7518" s="321">
        <f t="shared" si="663"/>
        <v>42316.749999981854</v>
      </c>
      <c r="B7518" s="303"/>
      <c r="C7518" s="303">
        <v>7483</v>
      </c>
      <c r="D7518" s="304">
        <f>INDEX(Method_calculation!$J$161:$L$184,Output_interface!I7518,Output_interface!H7518)</f>
        <v>0</v>
      </c>
      <c r="E7518" s="304">
        <f>INDEX(Method_calculation!$J$194:$L$217,Output_interface!I7518,Output_interface!H7518)</f>
        <v>0</v>
      </c>
      <c r="G7518" s="1">
        <f>VLOOKUP(A7518+1/48,Interface!$B$118:$D$483,3)</f>
        <v>7</v>
      </c>
      <c r="H7518" s="1">
        <f t="shared" si="660"/>
        <v>3</v>
      </c>
      <c r="I7518" s="1">
        <f t="shared" si="659"/>
        <v>19</v>
      </c>
    </row>
    <row r="7519" spans="1:9" x14ac:dyDescent="0.35">
      <c r="A7519" s="321">
        <f t="shared" si="663"/>
        <v>42316.791666648518</v>
      </c>
      <c r="B7519" s="303"/>
      <c r="C7519" s="303">
        <v>7484</v>
      </c>
      <c r="D7519" s="304">
        <f>INDEX(Method_calculation!$J$161:$L$184,Output_interface!I7519,Output_interface!H7519)</f>
        <v>0</v>
      </c>
      <c r="E7519" s="304">
        <f>INDEX(Method_calculation!$J$194:$L$217,Output_interface!I7519,Output_interface!H7519)</f>
        <v>0</v>
      </c>
      <c r="G7519" s="1">
        <f>VLOOKUP(A7519+1/48,Interface!$B$118:$D$483,3)</f>
        <v>7</v>
      </c>
      <c r="H7519" s="1">
        <f t="shared" si="660"/>
        <v>3</v>
      </c>
      <c r="I7519" s="1">
        <f t="shared" si="659"/>
        <v>20</v>
      </c>
    </row>
    <row r="7520" spans="1:9" x14ac:dyDescent="0.35">
      <c r="A7520" s="321">
        <f t="shared" si="663"/>
        <v>42316.833333315182</v>
      </c>
      <c r="B7520" s="303"/>
      <c r="C7520" s="303">
        <v>7485</v>
      </c>
      <c r="D7520" s="304">
        <f>INDEX(Method_calculation!$J$161:$L$184,Output_interface!I7520,Output_interface!H7520)</f>
        <v>0</v>
      </c>
      <c r="E7520" s="304">
        <f>INDEX(Method_calculation!$J$194:$L$217,Output_interface!I7520,Output_interface!H7520)</f>
        <v>0</v>
      </c>
      <c r="G7520" s="1">
        <f>VLOOKUP(A7520+1/48,Interface!$B$118:$D$483,3)</f>
        <v>7</v>
      </c>
      <c r="H7520" s="1">
        <f t="shared" si="660"/>
        <v>3</v>
      </c>
      <c r="I7520" s="1">
        <f t="shared" si="659"/>
        <v>21</v>
      </c>
    </row>
    <row r="7521" spans="1:9" x14ac:dyDescent="0.35">
      <c r="A7521" s="321">
        <f t="shared" si="663"/>
        <v>42316.874999981846</v>
      </c>
      <c r="B7521" s="303"/>
      <c r="C7521" s="303">
        <v>7486</v>
      </c>
      <c r="D7521" s="304">
        <f>INDEX(Method_calculation!$J$161:$L$184,Output_interface!I7521,Output_interface!H7521)</f>
        <v>0</v>
      </c>
      <c r="E7521" s="304">
        <f>INDEX(Method_calculation!$J$194:$L$217,Output_interface!I7521,Output_interface!H7521)</f>
        <v>0</v>
      </c>
      <c r="G7521" s="1">
        <f>VLOOKUP(A7521+1/48,Interface!$B$118:$D$483,3)</f>
        <v>7</v>
      </c>
      <c r="H7521" s="1">
        <f t="shared" si="660"/>
        <v>3</v>
      </c>
      <c r="I7521" s="1">
        <f t="shared" si="659"/>
        <v>22</v>
      </c>
    </row>
    <row r="7522" spans="1:9" x14ac:dyDescent="0.35">
      <c r="A7522" s="321">
        <f t="shared" si="663"/>
        <v>42316.916666648511</v>
      </c>
      <c r="B7522" s="303"/>
      <c r="C7522" s="303">
        <v>7487</v>
      </c>
      <c r="D7522" s="304">
        <f>INDEX(Method_calculation!$J$161:$L$184,Output_interface!I7522,Output_interface!H7522)</f>
        <v>0</v>
      </c>
      <c r="E7522" s="304">
        <f>INDEX(Method_calculation!$J$194:$L$217,Output_interface!I7522,Output_interface!H7522)</f>
        <v>0</v>
      </c>
      <c r="G7522" s="1">
        <f>VLOOKUP(A7522+1/48,Interface!$B$118:$D$483,3)</f>
        <v>7</v>
      </c>
      <c r="H7522" s="1">
        <f t="shared" si="660"/>
        <v>3</v>
      </c>
      <c r="I7522" s="1">
        <f t="shared" si="659"/>
        <v>23</v>
      </c>
    </row>
    <row r="7523" spans="1:9" x14ac:dyDescent="0.35">
      <c r="A7523" s="322">
        <f t="shared" si="663"/>
        <v>42316.958333315175</v>
      </c>
      <c r="B7523" s="306"/>
      <c r="C7523" s="306">
        <v>7488</v>
      </c>
      <c r="D7523" s="307">
        <f>INDEX(Method_calculation!$J$161:$L$184,Output_interface!I7523,Output_interface!H7523)</f>
        <v>0</v>
      </c>
      <c r="E7523" s="307">
        <f>INDEX(Method_calculation!$J$194:$L$217,Output_interface!I7523,Output_interface!H7523)</f>
        <v>0</v>
      </c>
      <c r="G7523" s="1">
        <f>VLOOKUP(A7523+1/48,Interface!$B$118:$D$483,3)</f>
        <v>7</v>
      </c>
      <c r="H7523" s="1">
        <f t="shared" si="660"/>
        <v>3</v>
      </c>
      <c r="I7523" s="1">
        <f t="shared" si="659"/>
        <v>24</v>
      </c>
    </row>
    <row r="7524" spans="1:9" x14ac:dyDescent="0.35">
      <c r="A7524" s="299">
        <f t="shared" si="663"/>
        <v>42316.999999981839</v>
      </c>
      <c r="B7524" s="300" t="str">
        <f t="shared" ref="B7524" si="664">INDEX($H$27:$H$29,H7524)</f>
        <v>Workday</v>
      </c>
      <c r="C7524" s="300">
        <v>7489</v>
      </c>
      <c r="D7524" s="301">
        <f>INDEX(Method_calculation!$J$161:$L$184,Output_interface!I7524,Output_interface!H7524)</f>
        <v>0</v>
      </c>
      <c r="E7524" s="301">
        <f>INDEX(Method_calculation!$J$194:$L$217,Output_interface!I7524,Output_interface!H7524)</f>
        <v>0</v>
      </c>
      <c r="G7524" s="1">
        <f>VLOOKUP(A7524+1/48,Interface!$B$118:$D$483,3)</f>
        <v>1</v>
      </c>
      <c r="H7524" s="1">
        <f t="shared" si="660"/>
        <v>1</v>
      </c>
      <c r="I7524" s="1">
        <f t="shared" ref="I7524:I7587" si="665">MOD(C7524-1,24)+1</f>
        <v>1</v>
      </c>
    </row>
    <row r="7525" spans="1:9" x14ac:dyDescent="0.35">
      <c r="A7525" s="321">
        <f t="shared" si="663"/>
        <v>42317.041666648503</v>
      </c>
      <c r="B7525" s="303"/>
      <c r="C7525" s="303">
        <v>7490</v>
      </c>
      <c r="D7525" s="304">
        <f>INDEX(Method_calculation!$J$161:$L$184,Output_interface!I7525,Output_interface!H7525)</f>
        <v>0</v>
      </c>
      <c r="E7525" s="304">
        <f>INDEX(Method_calculation!$J$194:$L$217,Output_interface!I7525,Output_interface!H7525)</f>
        <v>0</v>
      </c>
      <c r="G7525" s="1">
        <f>VLOOKUP(A7525+1/48,Interface!$B$118:$D$483,3)</f>
        <v>1</v>
      </c>
      <c r="H7525" s="1">
        <f t="shared" ref="H7525:H7588" si="666">IF(G7525=7,3,IF(G7525=6,2,1))</f>
        <v>1</v>
      </c>
      <c r="I7525" s="1">
        <f t="shared" si="665"/>
        <v>2</v>
      </c>
    </row>
    <row r="7526" spans="1:9" x14ac:dyDescent="0.35">
      <c r="A7526" s="321">
        <f t="shared" si="663"/>
        <v>42317.083333315168</v>
      </c>
      <c r="B7526" s="303"/>
      <c r="C7526" s="303">
        <v>7491</v>
      </c>
      <c r="D7526" s="304">
        <f>INDEX(Method_calculation!$J$161:$L$184,Output_interface!I7526,Output_interface!H7526)</f>
        <v>0</v>
      </c>
      <c r="E7526" s="304">
        <f>INDEX(Method_calculation!$J$194:$L$217,Output_interface!I7526,Output_interface!H7526)</f>
        <v>0</v>
      </c>
      <c r="G7526" s="1">
        <f>VLOOKUP(A7526+1/48,Interface!$B$118:$D$483,3)</f>
        <v>1</v>
      </c>
      <c r="H7526" s="1">
        <f t="shared" si="666"/>
        <v>1</v>
      </c>
      <c r="I7526" s="1">
        <f t="shared" si="665"/>
        <v>3</v>
      </c>
    </row>
    <row r="7527" spans="1:9" x14ac:dyDescent="0.35">
      <c r="A7527" s="321">
        <f t="shared" si="663"/>
        <v>42317.124999981832</v>
      </c>
      <c r="B7527" s="303"/>
      <c r="C7527" s="303">
        <v>7492</v>
      </c>
      <c r="D7527" s="304">
        <f>INDEX(Method_calculation!$J$161:$L$184,Output_interface!I7527,Output_interface!H7527)</f>
        <v>0</v>
      </c>
      <c r="E7527" s="304">
        <f>INDEX(Method_calculation!$J$194:$L$217,Output_interface!I7527,Output_interface!H7527)</f>
        <v>0</v>
      </c>
      <c r="G7527" s="1">
        <f>VLOOKUP(A7527+1/48,Interface!$B$118:$D$483,3)</f>
        <v>1</v>
      </c>
      <c r="H7527" s="1">
        <f t="shared" si="666"/>
        <v>1</v>
      </c>
      <c r="I7527" s="1">
        <f t="shared" si="665"/>
        <v>4</v>
      </c>
    </row>
    <row r="7528" spans="1:9" x14ac:dyDescent="0.35">
      <c r="A7528" s="321">
        <f t="shared" si="663"/>
        <v>42317.166666648496</v>
      </c>
      <c r="B7528" s="303"/>
      <c r="C7528" s="303">
        <v>7493</v>
      </c>
      <c r="D7528" s="304">
        <f>INDEX(Method_calculation!$J$161:$L$184,Output_interface!I7528,Output_interface!H7528)</f>
        <v>0</v>
      </c>
      <c r="E7528" s="304">
        <f>INDEX(Method_calculation!$J$194:$L$217,Output_interface!I7528,Output_interface!H7528)</f>
        <v>0</v>
      </c>
      <c r="G7528" s="1">
        <f>VLOOKUP(A7528+1/48,Interface!$B$118:$D$483,3)</f>
        <v>1</v>
      </c>
      <c r="H7528" s="1">
        <f t="shared" si="666"/>
        <v>1</v>
      </c>
      <c r="I7528" s="1">
        <f t="shared" si="665"/>
        <v>5</v>
      </c>
    </row>
    <row r="7529" spans="1:9" x14ac:dyDescent="0.35">
      <c r="A7529" s="321">
        <f t="shared" si="663"/>
        <v>42317.20833331516</v>
      </c>
      <c r="B7529" s="303"/>
      <c r="C7529" s="303">
        <v>7494</v>
      </c>
      <c r="D7529" s="304">
        <f>INDEX(Method_calculation!$J$161:$L$184,Output_interface!I7529,Output_interface!H7529)</f>
        <v>0</v>
      </c>
      <c r="E7529" s="304">
        <f>INDEX(Method_calculation!$J$194:$L$217,Output_interface!I7529,Output_interface!H7529)</f>
        <v>0</v>
      </c>
      <c r="G7529" s="1">
        <f>VLOOKUP(A7529+1/48,Interface!$B$118:$D$483,3)</f>
        <v>1</v>
      </c>
      <c r="H7529" s="1">
        <f t="shared" si="666"/>
        <v>1</v>
      </c>
      <c r="I7529" s="1">
        <f t="shared" si="665"/>
        <v>6</v>
      </c>
    </row>
    <row r="7530" spans="1:9" x14ac:dyDescent="0.35">
      <c r="A7530" s="321">
        <f t="shared" si="663"/>
        <v>42317.249999981825</v>
      </c>
      <c r="B7530" s="303"/>
      <c r="C7530" s="303">
        <v>7495</v>
      </c>
      <c r="D7530" s="304">
        <f>INDEX(Method_calculation!$J$161:$L$184,Output_interface!I7530,Output_interface!H7530)</f>
        <v>0</v>
      </c>
      <c r="E7530" s="304">
        <f>INDEX(Method_calculation!$J$194:$L$217,Output_interface!I7530,Output_interface!H7530)</f>
        <v>0</v>
      </c>
      <c r="G7530" s="1">
        <f>VLOOKUP(A7530+1/48,Interface!$B$118:$D$483,3)</f>
        <v>1</v>
      </c>
      <c r="H7530" s="1">
        <f t="shared" si="666"/>
        <v>1</v>
      </c>
      <c r="I7530" s="1">
        <f t="shared" si="665"/>
        <v>7</v>
      </c>
    </row>
    <row r="7531" spans="1:9" x14ac:dyDescent="0.35">
      <c r="A7531" s="321">
        <f t="shared" si="663"/>
        <v>42317.291666648489</v>
      </c>
      <c r="B7531" s="303"/>
      <c r="C7531" s="303">
        <v>7496</v>
      </c>
      <c r="D7531" s="304">
        <f>INDEX(Method_calculation!$J$161:$L$184,Output_interface!I7531,Output_interface!H7531)</f>
        <v>0</v>
      </c>
      <c r="E7531" s="304">
        <f>INDEX(Method_calculation!$J$194:$L$217,Output_interface!I7531,Output_interface!H7531)</f>
        <v>0</v>
      </c>
      <c r="G7531" s="1">
        <f>VLOOKUP(A7531+1/48,Interface!$B$118:$D$483,3)</f>
        <v>1</v>
      </c>
      <c r="H7531" s="1">
        <f t="shared" si="666"/>
        <v>1</v>
      </c>
      <c r="I7531" s="1">
        <f t="shared" si="665"/>
        <v>8</v>
      </c>
    </row>
    <row r="7532" spans="1:9" x14ac:dyDescent="0.35">
      <c r="A7532" s="321">
        <f t="shared" si="663"/>
        <v>42317.333333315153</v>
      </c>
      <c r="B7532" s="303"/>
      <c r="C7532" s="303">
        <v>7497</v>
      </c>
      <c r="D7532" s="304">
        <f>INDEX(Method_calculation!$J$161:$L$184,Output_interface!I7532,Output_interface!H7532)</f>
        <v>0</v>
      </c>
      <c r="E7532" s="304">
        <f>INDEX(Method_calculation!$J$194:$L$217,Output_interface!I7532,Output_interface!H7532)</f>
        <v>0</v>
      </c>
      <c r="G7532" s="1">
        <f>VLOOKUP(A7532+1/48,Interface!$B$118:$D$483,3)</f>
        <v>1</v>
      </c>
      <c r="H7532" s="1">
        <f t="shared" si="666"/>
        <v>1</v>
      </c>
      <c r="I7532" s="1">
        <f t="shared" si="665"/>
        <v>9</v>
      </c>
    </row>
    <row r="7533" spans="1:9" x14ac:dyDescent="0.35">
      <c r="A7533" s="321">
        <f t="shared" si="663"/>
        <v>42317.374999981817</v>
      </c>
      <c r="B7533" s="303"/>
      <c r="C7533" s="303">
        <v>7498</v>
      </c>
      <c r="D7533" s="304">
        <f>INDEX(Method_calculation!$J$161:$L$184,Output_interface!I7533,Output_interface!H7533)</f>
        <v>0</v>
      </c>
      <c r="E7533" s="304">
        <f>INDEX(Method_calculation!$J$194:$L$217,Output_interface!I7533,Output_interface!H7533)</f>
        <v>0</v>
      </c>
      <c r="G7533" s="1">
        <f>VLOOKUP(A7533+1/48,Interface!$B$118:$D$483,3)</f>
        <v>1</v>
      </c>
      <c r="H7533" s="1">
        <f t="shared" si="666"/>
        <v>1</v>
      </c>
      <c r="I7533" s="1">
        <f t="shared" si="665"/>
        <v>10</v>
      </c>
    </row>
    <row r="7534" spans="1:9" x14ac:dyDescent="0.35">
      <c r="A7534" s="321">
        <f t="shared" si="663"/>
        <v>42317.416666648482</v>
      </c>
      <c r="B7534" s="303"/>
      <c r="C7534" s="303">
        <v>7499</v>
      </c>
      <c r="D7534" s="304">
        <f>INDEX(Method_calculation!$J$161:$L$184,Output_interface!I7534,Output_interface!H7534)</f>
        <v>0</v>
      </c>
      <c r="E7534" s="304">
        <f>INDEX(Method_calculation!$J$194:$L$217,Output_interface!I7534,Output_interface!H7534)</f>
        <v>0</v>
      </c>
      <c r="G7534" s="1">
        <f>VLOOKUP(A7534+1/48,Interface!$B$118:$D$483,3)</f>
        <v>1</v>
      </c>
      <c r="H7534" s="1">
        <f t="shared" si="666"/>
        <v>1</v>
      </c>
      <c r="I7534" s="1">
        <f t="shared" si="665"/>
        <v>11</v>
      </c>
    </row>
    <row r="7535" spans="1:9" x14ac:dyDescent="0.35">
      <c r="A7535" s="321">
        <f t="shared" si="663"/>
        <v>42317.458333315146</v>
      </c>
      <c r="B7535" s="303"/>
      <c r="C7535" s="303">
        <v>7500</v>
      </c>
      <c r="D7535" s="304">
        <f>INDEX(Method_calculation!$J$161:$L$184,Output_interface!I7535,Output_interface!H7535)</f>
        <v>0</v>
      </c>
      <c r="E7535" s="304">
        <f>INDEX(Method_calculation!$J$194:$L$217,Output_interface!I7535,Output_interface!H7535)</f>
        <v>0</v>
      </c>
      <c r="G7535" s="1">
        <f>VLOOKUP(A7535+1/48,Interface!$B$118:$D$483,3)</f>
        <v>1</v>
      </c>
      <c r="H7535" s="1">
        <f t="shared" si="666"/>
        <v>1</v>
      </c>
      <c r="I7535" s="1">
        <f t="shared" si="665"/>
        <v>12</v>
      </c>
    </row>
    <row r="7536" spans="1:9" x14ac:dyDescent="0.35">
      <c r="A7536" s="321">
        <f t="shared" si="663"/>
        <v>42317.49999998181</v>
      </c>
      <c r="B7536" s="303"/>
      <c r="C7536" s="303">
        <v>7501</v>
      </c>
      <c r="D7536" s="304">
        <f>INDEX(Method_calculation!$J$161:$L$184,Output_interface!I7536,Output_interface!H7536)</f>
        <v>0</v>
      </c>
      <c r="E7536" s="304">
        <f>INDEX(Method_calculation!$J$194:$L$217,Output_interface!I7536,Output_interface!H7536)</f>
        <v>0</v>
      </c>
      <c r="G7536" s="1">
        <f>VLOOKUP(A7536+1/48,Interface!$B$118:$D$483,3)</f>
        <v>1</v>
      </c>
      <c r="H7536" s="1">
        <f t="shared" si="666"/>
        <v>1</v>
      </c>
      <c r="I7536" s="1">
        <f t="shared" si="665"/>
        <v>13</v>
      </c>
    </row>
    <row r="7537" spans="1:9" x14ac:dyDescent="0.35">
      <c r="A7537" s="321">
        <f t="shared" si="663"/>
        <v>42317.541666648474</v>
      </c>
      <c r="B7537" s="303"/>
      <c r="C7537" s="303">
        <v>7502</v>
      </c>
      <c r="D7537" s="304">
        <f>INDEX(Method_calculation!$J$161:$L$184,Output_interface!I7537,Output_interface!H7537)</f>
        <v>0</v>
      </c>
      <c r="E7537" s="304">
        <f>INDEX(Method_calculation!$J$194:$L$217,Output_interface!I7537,Output_interface!H7537)</f>
        <v>0</v>
      </c>
      <c r="G7537" s="1">
        <f>VLOOKUP(A7537+1/48,Interface!$B$118:$D$483,3)</f>
        <v>1</v>
      </c>
      <c r="H7537" s="1">
        <f t="shared" si="666"/>
        <v>1</v>
      </c>
      <c r="I7537" s="1">
        <f t="shared" si="665"/>
        <v>14</v>
      </c>
    </row>
    <row r="7538" spans="1:9" x14ac:dyDescent="0.35">
      <c r="A7538" s="321">
        <f t="shared" si="663"/>
        <v>42317.583333315139</v>
      </c>
      <c r="B7538" s="303"/>
      <c r="C7538" s="303">
        <v>7503</v>
      </c>
      <c r="D7538" s="304">
        <f>INDEX(Method_calculation!$J$161:$L$184,Output_interface!I7538,Output_interface!H7538)</f>
        <v>0</v>
      </c>
      <c r="E7538" s="304">
        <f>INDEX(Method_calculation!$J$194:$L$217,Output_interface!I7538,Output_interface!H7538)</f>
        <v>0</v>
      </c>
      <c r="G7538" s="1">
        <f>VLOOKUP(A7538+1/48,Interface!$B$118:$D$483,3)</f>
        <v>1</v>
      </c>
      <c r="H7538" s="1">
        <f t="shared" si="666"/>
        <v>1</v>
      </c>
      <c r="I7538" s="1">
        <f t="shared" si="665"/>
        <v>15</v>
      </c>
    </row>
    <row r="7539" spans="1:9" x14ac:dyDescent="0.35">
      <c r="A7539" s="321">
        <f t="shared" si="663"/>
        <v>42317.624999981803</v>
      </c>
      <c r="B7539" s="303"/>
      <c r="C7539" s="303">
        <v>7504</v>
      </c>
      <c r="D7539" s="304">
        <f>INDEX(Method_calculation!$J$161:$L$184,Output_interface!I7539,Output_interface!H7539)</f>
        <v>0</v>
      </c>
      <c r="E7539" s="304">
        <f>INDEX(Method_calculation!$J$194:$L$217,Output_interface!I7539,Output_interface!H7539)</f>
        <v>0</v>
      </c>
      <c r="G7539" s="1">
        <f>VLOOKUP(A7539+1/48,Interface!$B$118:$D$483,3)</f>
        <v>1</v>
      </c>
      <c r="H7539" s="1">
        <f t="shared" si="666"/>
        <v>1</v>
      </c>
      <c r="I7539" s="1">
        <f t="shared" si="665"/>
        <v>16</v>
      </c>
    </row>
    <row r="7540" spans="1:9" x14ac:dyDescent="0.35">
      <c r="A7540" s="321">
        <f t="shared" si="663"/>
        <v>42317.666666648467</v>
      </c>
      <c r="B7540" s="303"/>
      <c r="C7540" s="303">
        <v>7505</v>
      </c>
      <c r="D7540" s="304">
        <f>INDEX(Method_calculation!$J$161:$L$184,Output_interface!I7540,Output_interface!H7540)</f>
        <v>0</v>
      </c>
      <c r="E7540" s="304">
        <f>INDEX(Method_calculation!$J$194:$L$217,Output_interface!I7540,Output_interface!H7540)</f>
        <v>0</v>
      </c>
      <c r="G7540" s="1">
        <f>VLOOKUP(A7540+1/48,Interface!$B$118:$D$483,3)</f>
        <v>1</v>
      </c>
      <c r="H7540" s="1">
        <f t="shared" si="666"/>
        <v>1</v>
      </c>
      <c r="I7540" s="1">
        <f t="shared" si="665"/>
        <v>17</v>
      </c>
    </row>
    <row r="7541" spans="1:9" x14ac:dyDescent="0.35">
      <c r="A7541" s="321">
        <f t="shared" si="663"/>
        <v>42317.708333315131</v>
      </c>
      <c r="B7541" s="303"/>
      <c r="C7541" s="303">
        <v>7506</v>
      </c>
      <c r="D7541" s="304">
        <f>INDEX(Method_calculation!$J$161:$L$184,Output_interface!I7541,Output_interface!H7541)</f>
        <v>0</v>
      </c>
      <c r="E7541" s="304">
        <f>INDEX(Method_calculation!$J$194:$L$217,Output_interface!I7541,Output_interface!H7541)</f>
        <v>0</v>
      </c>
      <c r="G7541" s="1">
        <f>VLOOKUP(A7541+1/48,Interface!$B$118:$D$483,3)</f>
        <v>1</v>
      </c>
      <c r="H7541" s="1">
        <f t="shared" si="666"/>
        <v>1</v>
      </c>
      <c r="I7541" s="1">
        <f t="shared" si="665"/>
        <v>18</v>
      </c>
    </row>
    <row r="7542" spans="1:9" x14ac:dyDescent="0.35">
      <c r="A7542" s="321">
        <f t="shared" si="663"/>
        <v>42317.749999981796</v>
      </c>
      <c r="B7542" s="303"/>
      <c r="C7542" s="303">
        <v>7507</v>
      </c>
      <c r="D7542" s="304">
        <f>INDEX(Method_calculation!$J$161:$L$184,Output_interface!I7542,Output_interface!H7542)</f>
        <v>0</v>
      </c>
      <c r="E7542" s="304">
        <f>INDEX(Method_calculation!$J$194:$L$217,Output_interface!I7542,Output_interface!H7542)</f>
        <v>0</v>
      </c>
      <c r="G7542" s="1">
        <f>VLOOKUP(A7542+1/48,Interface!$B$118:$D$483,3)</f>
        <v>1</v>
      </c>
      <c r="H7542" s="1">
        <f t="shared" si="666"/>
        <v>1</v>
      </c>
      <c r="I7542" s="1">
        <f t="shared" si="665"/>
        <v>19</v>
      </c>
    </row>
    <row r="7543" spans="1:9" x14ac:dyDescent="0.35">
      <c r="A7543" s="321">
        <f t="shared" si="663"/>
        <v>42317.79166664846</v>
      </c>
      <c r="B7543" s="303"/>
      <c r="C7543" s="303">
        <v>7508</v>
      </c>
      <c r="D7543" s="304">
        <f>INDEX(Method_calculation!$J$161:$L$184,Output_interface!I7543,Output_interface!H7543)</f>
        <v>0</v>
      </c>
      <c r="E7543" s="304">
        <f>INDEX(Method_calculation!$J$194:$L$217,Output_interface!I7543,Output_interface!H7543)</f>
        <v>0</v>
      </c>
      <c r="G7543" s="1">
        <f>VLOOKUP(A7543+1/48,Interface!$B$118:$D$483,3)</f>
        <v>1</v>
      </c>
      <c r="H7543" s="1">
        <f t="shared" si="666"/>
        <v>1</v>
      </c>
      <c r="I7543" s="1">
        <f t="shared" si="665"/>
        <v>20</v>
      </c>
    </row>
    <row r="7544" spans="1:9" x14ac:dyDescent="0.35">
      <c r="A7544" s="321">
        <f t="shared" si="663"/>
        <v>42317.833333315124</v>
      </c>
      <c r="B7544" s="303"/>
      <c r="C7544" s="303">
        <v>7509</v>
      </c>
      <c r="D7544" s="304">
        <f>INDEX(Method_calculation!$J$161:$L$184,Output_interface!I7544,Output_interface!H7544)</f>
        <v>0</v>
      </c>
      <c r="E7544" s="304">
        <f>INDEX(Method_calculation!$J$194:$L$217,Output_interface!I7544,Output_interface!H7544)</f>
        <v>0</v>
      </c>
      <c r="G7544" s="1">
        <f>VLOOKUP(A7544+1/48,Interface!$B$118:$D$483,3)</f>
        <v>1</v>
      </c>
      <c r="H7544" s="1">
        <f t="shared" si="666"/>
        <v>1</v>
      </c>
      <c r="I7544" s="1">
        <f t="shared" si="665"/>
        <v>21</v>
      </c>
    </row>
    <row r="7545" spans="1:9" x14ac:dyDescent="0.35">
      <c r="A7545" s="321">
        <f t="shared" si="663"/>
        <v>42317.874999981788</v>
      </c>
      <c r="B7545" s="303"/>
      <c r="C7545" s="303">
        <v>7510</v>
      </c>
      <c r="D7545" s="304">
        <f>INDEX(Method_calculation!$J$161:$L$184,Output_interface!I7545,Output_interface!H7545)</f>
        <v>0</v>
      </c>
      <c r="E7545" s="304">
        <f>INDEX(Method_calculation!$J$194:$L$217,Output_interface!I7545,Output_interface!H7545)</f>
        <v>0</v>
      </c>
      <c r="G7545" s="1">
        <f>VLOOKUP(A7545+1/48,Interface!$B$118:$D$483,3)</f>
        <v>1</v>
      </c>
      <c r="H7545" s="1">
        <f t="shared" si="666"/>
        <v>1</v>
      </c>
      <c r="I7545" s="1">
        <f t="shared" si="665"/>
        <v>22</v>
      </c>
    </row>
    <row r="7546" spans="1:9" x14ac:dyDescent="0.35">
      <c r="A7546" s="321">
        <f t="shared" si="663"/>
        <v>42317.916666648453</v>
      </c>
      <c r="B7546" s="303"/>
      <c r="C7546" s="303">
        <v>7511</v>
      </c>
      <c r="D7546" s="304">
        <f>INDEX(Method_calculation!$J$161:$L$184,Output_interface!I7546,Output_interface!H7546)</f>
        <v>0</v>
      </c>
      <c r="E7546" s="304">
        <f>INDEX(Method_calculation!$J$194:$L$217,Output_interface!I7546,Output_interface!H7546)</f>
        <v>0</v>
      </c>
      <c r="G7546" s="1">
        <f>VLOOKUP(A7546+1/48,Interface!$B$118:$D$483,3)</f>
        <v>1</v>
      </c>
      <c r="H7546" s="1">
        <f t="shared" si="666"/>
        <v>1</v>
      </c>
      <c r="I7546" s="1">
        <f t="shared" si="665"/>
        <v>23</v>
      </c>
    </row>
    <row r="7547" spans="1:9" x14ac:dyDescent="0.35">
      <c r="A7547" s="322">
        <f t="shared" si="663"/>
        <v>42317.958333315117</v>
      </c>
      <c r="B7547" s="306"/>
      <c r="C7547" s="306">
        <v>7512</v>
      </c>
      <c r="D7547" s="307">
        <f>INDEX(Method_calculation!$J$161:$L$184,Output_interface!I7547,Output_interface!H7547)</f>
        <v>0</v>
      </c>
      <c r="E7547" s="307">
        <f>INDEX(Method_calculation!$J$194:$L$217,Output_interface!I7547,Output_interface!H7547)</f>
        <v>0</v>
      </c>
      <c r="G7547" s="1">
        <f>VLOOKUP(A7547+1/48,Interface!$B$118:$D$483,3)</f>
        <v>1</v>
      </c>
      <c r="H7547" s="1">
        <f t="shared" si="666"/>
        <v>1</v>
      </c>
      <c r="I7547" s="1">
        <f t="shared" si="665"/>
        <v>24</v>
      </c>
    </row>
    <row r="7548" spans="1:9" x14ac:dyDescent="0.35">
      <c r="A7548" s="299">
        <f t="shared" si="663"/>
        <v>42317.999999981781</v>
      </c>
      <c r="B7548" s="300" t="str">
        <f t="shared" ref="B7548" si="667">INDEX($H$27:$H$29,H7548)</f>
        <v>Workday</v>
      </c>
      <c r="C7548" s="300">
        <v>7513</v>
      </c>
      <c r="D7548" s="301">
        <f>INDEX(Method_calculation!$J$161:$L$184,Output_interface!I7548,Output_interface!H7548)</f>
        <v>0</v>
      </c>
      <c r="E7548" s="301">
        <f>INDEX(Method_calculation!$J$194:$L$217,Output_interface!I7548,Output_interface!H7548)</f>
        <v>0</v>
      </c>
      <c r="G7548" s="1">
        <f>VLOOKUP(A7548+1/48,Interface!$B$118:$D$483,3)</f>
        <v>2</v>
      </c>
      <c r="H7548" s="1">
        <f t="shared" si="666"/>
        <v>1</v>
      </c>
      <c r="I7548" s="1">
        <f t="shared" si="665"/>
        <v>1</v>
      </c>
    </row>
    <row r="7549" spans="1:9" x14ac:dyDescent="0.35">
      <c r="A7549" s="321">
        <f t="shared" si="663"/>
        <v>42318.041666648445</v>
      </c>
      <c r="B7549" s="303"/>
      <c r="C7549" s="303">
        <v>7514</v>
      </c>
      <c r="D7549" s="304">
        <f>INDEX(Method_calculation!$J$161:$L$184,Output_interface!I7549,Output_interface!H7549)</f>
        <v>0</v>
      </c>
      <c r="E7549" s="304">
        <f>INDEX(Method_calculation!$J$194:$L$217,Output_interface!I7549,Output_interface!H7549)</f>
        <v>0</v>
      </c>
      <c r="G7549" s="1">
        <f>VLOOKUP(A7549+1/48,Interface!$B$118:$D$483,3)</f>
        <v>2</v>
      </c>
      <c r="H7549" s="1">
        <f t="shared" si="666"/>
        <v>1</v>
      </c>
      <c r="I7549" s="1">
        <f t="shared" si="665"/>
        <v>2</v>
      </c>
    </row>
    <row r="7550" spans="1:9" x14ac:dyDescent="0.35">
      <c r="A7550" s="321">
        <f t="shared" si="663"/>
        <v>42318.083333315109</v>
      </c>
      <c r="B7550" s="303"/>
      <c r="C7550" s="303">
        <v>7515</v>
      </c>
      <c r="D7550" s="304">
        <f>INDEX(Method_calculation!$J$161:$L$184,Output_interface!I7550,Output_interface!H7550)</f>
        <v>0</v>
      </c>
      <c r="E7550" s="304">
        <f>INDEX(Method_calculation!$J$194:$L$217,Output_interface!I7550,Output_interface!H7550)</f>
        <v>0</v>
      </c>
      <c r="G7550" s="1">
        <f>VLOOKUP(A7550+1/48,Interface!$B$118:$D$483,3)</f>
        <v>2</v>
      </c>
      <c r="H7550" s="1">
        <f t="shared" si="666"/>
        <v>1</v>
      </c>
      <c r="I7550" s="1">
        <f t="shared" si="665"/>
        <v>3</v>
      </c>
    </row>
    <row r="7551" spans="1:9" x14ac:dyDescent="0.35">
      <c r="A7551" s="321">
        <f t="shared" si="663"/>
        <v>42318.124999981774</v>
      </c>
      <c r="B7551" s="303"/>
      <c r="C7551" s="303">
        <v>7516</v>
      </c>
      <c r="D7551" s="304">
        <f>INDEX(Method_calculation!$J$161:$L$184,Output_interface!I7551,Output_interface!H7551)</f>
        <v>0</v>
      </c>
      <c r="E7551" s="304">
        <f>INDEX(Method_calculation!$J$194:$L$217,Output_interface!I7551,Output_interface!H7551)</f>
        <v>0</v>
      </c>
      <c r="G7551" s="1">
        <f>VLOOKUP(A7551+1/48,Interface!$B$118:$D$483,3)</f>
        <v>2</v>
      </c>
      <c r="H7551" s="1">
        <f t="shared" si="666"/>
        <v>1</v>
      </c>
      <c r="I7551" s="1">
        <f t="shared" si="665"/>
        <v>4</v>
      </c>
    </row>
    <row r="7552" spans="1:9" x14ac:dyDescent="0.35">
      <c r="A7552" s="321">
        <f t="shared" si="663"/>
        <v>42318.166666648438</v>
      </c>
      <c r="B7552" s="303"/>
      <c r="C7552" s="303">
        <v>7517</v>
      </c>
      <c r="D7552" s="304">
        <f>INDEX(Method_calculation!$J$161:$L$184,Output_interface!I7552,Output_interface!H7552)</f>
        <v>0</v>
      </c>
      <c r="E7552" s="304">
        <f>INDEX(Method_calculation!$J$194:$L$217,Output_interface!I7552,Output_interface!H7552)</f>
        <v>0</v>
      </c>
      <c r="G7552" s="1">
        <f>VLOOKUP(A7552+1/48,Interface!$B$118:$D$483,3)</f>
        <v>2</v>
      </c>
      <c r="H7552" s="1">
        <f t="shared" si="666"/>
        <v>1</v>
      </c>
      <c r="I7552" s="1">
        <f t="shared" si="665"/>
        <v>5</v>
      </c>
    </row>
    <row r="7553" spans="1:9" x14ac:dyDescent="0.35">
      <c r="A7553" s="321">
        <f t="shared" si="663"/>
        <v>42318.208333315102</v>
      </c>
      <c r="B7553" s="303"/>
      <c r="C7553" s="303">
        <v>7518</v>
      </c>
      <c r="D7553" s="304">
        <f>INDEX(Method_calculation!$J$161:$L$184,Output_interface!I7553,Output_interface!H7553)</f>
        <v>0</v>
      </c>
      <c r="E7553" s="304">
        <f>INDEX(Method_calculation!$J$194:$L$217,Output_interface!I7553,Output_interface!H7553)</f>
        <v>0</v>
      </c>
      <c r="G7553" s="1">
        <f>VLOOKUP(A7553+1/48,Interface!$B$118:$D$483,3)</f>
        <v>2</v>
      </c>
      <c r="H7553" s="1">
        <f t="shared" si="666"/>
        <v>1</v>
      </c>
      <c r="I7553" s="1">
        <f t="shared" si="665"/>
        <v>6</v>
      </c>
    </row>
    <row r="7554" spans="1:9" x14ac:dyDescent="0.35">
      <c r="A7554" s="321">
        <f t="shared" si="663"/>
        <v>42318.249999981766</v>
      </c>
      <c r="B7554" s="303"/>
      <c r="C7554" s="303">
        <v>7519</v>
      </c>
      <c r="D7554" s="304">
        <f>INDEX(Method_calculation!$J$161:$L$184,Output_interface!I7554,Output_interface!H7554)</f>
        <v>0</v>
      </c>
      <c r="E7554" s="304">
        <f>INDEX(Method_calculation!$J$194:$L$217,Output_interface!I7554,Output_interface!H7554)</f>
        <v>0</v>
      </c>
      <c r="G7554" s="1">
        <f>VLOOKUP(A7554+1/48,Interface!$B$118:$D$483,3)</f>
        <v>2</v>
      </c>
      <c r="H7554" s="1">
        <f t="shared" si="666"/>
        <v>1</v>
      </c>
      <c r="I7554" s="1">
        <f t="shared" si="665"/>
        <v>7</v>
      </c>
    </row>
    <row r="7555" spans="1:9" x14ac:dyDescent="0.35">
      <c r="A7555" s="321">
        <f t="shared" si="663"/>
        <v>42318.291666648431</v>
      </c>
      <c r="B7555" s="303"/>
      <c r="C7555" s="303">
        <v>7520</v>
      </c>
      <c r="D7555" s="304">
        <f>INDEX(Method_calculation!$J$161:$L$184,Output_interface!I7555,Output_interface!H7555)</f>
        <v>0</v>
      </c>
      <c r="E7555" s="304">
        <f>INDEX(Method_calculation!$J$194:$L$217,Output_interface!I7555,Output_interface!H7555)</f>
        <v>0</v>
      </c>
      <c r="G7555" s="1">
        <f>VLOOKUP(A7555+1/48,Interface!$B$118:$D$483,3)</f>
        <v>2</v>
      </c>
      <c r="H7555" s="1">
        <f t="shared" si="666"/>
        <v>1</v>
      </c>
      <c r="I7555" s="1">
        <f t="shared" si="665"/>
        <v>8</v>
      </c>
    </row>
    <row r="7556" spans="1:9" x14ac:dyDescent="0.35">
      <c r="A7556" s="321">
        <f t="shared" si="663"/>
        <v>42318.333333315095</v>
      </c>
      <c r="B7556" s="303"/>
      <c r="C7556" s="303">
        <v>7521</v>
      </c>
      <c r="D7556" s="304">
        <f>INDEX(Method_calculation!$J$161:$L$184,Output_interface!I7556,Output_interface!H7556)</f>
        <v>0</v>
      </c>
      <c r="E7556" s="304">
        <f>INDEX(Method_calculation!$J$194:$L$217,Output_interface!I7556,Output_interface!H7556)</f>
        <v>0</v>
      </c>
      <c r="G7556" s="1">
        <f>VLOOKUP(A7556+1/48,Interface!$B$118:$D$483,3)</f>
        <v>2</v>
      </c>
      <c r="H7556" s="1">
        <f t="shared" si="666"/>
        <v>1</v>
      </c>
      <c r="I7556" s="1">
        <f t="shared" si="665"/>
        <v>9</v>
      </c>
    </row>
    <row r="7557" spans="1:9" x14ac:dyDescent="0.35">
      <c r="A7557" s="321">
        <f t="shared" si="663"/>
        <v>42318.374999981759</v>
      </c>
      <c r="B7557" s="303"/>
      <c r="C7557" s="303">
        <v>7522</v>
      </c>
      <c r="D7557" s="304">
        <f>INDEX(Method_calculation!$J$161:$L$184,Output_interface!I7557,Output_interface!H7557)</f>
        <v>0</v>
      </c>
      <c r="E7557" s="304">
        <f>INDEX(Method_calculation!$J$194:$L$217,Output_interface!I7557,Output_interface!H7557)</f>
        <v>0</v>
      </c>
      <c r="G7557" s="1">
        <f>VLOOKUP(A7557+1/48,Interface!$B$118:$D$483,3)</f>
        <v>2</v>
      </c>
      <c r="H7557" s="1">
        <f t="shared" si="666"/>
        <v>1</v>
      </c>
      <c r="I7557" s="1">
        <f t="shared" si="665"/>
        <v>10</v>
      </c>
    </row>
    <row r="7558" spans="1:9" x14ac:dyDescent="0.35">
      <c r="A7558" s="321">
        <f t="shared" si="663"/>
        <v>42318.416666648423</v>
      </c>
      <c r="B7558" s="303"/>
      <c r="C7558" s="303">
        <v>7523</v>
      </c>
      <c r="D7558" s="304">
        <f>INDEX(Method_calculation!$J$161:$L$184,Output_interface!I7558,Output_interface!H7558)</f>
        <v>0</v>
      </c>
      <c r="E7558" s="304">
        <f>INDEX(Method_calculation!$J$194:$L$217,Output_interface!I7558,Output_interface!H7558)</f>
        <v>0</v>
      </c>
      <c r="G7558" s="1">
        <f>VLOOKUP(A7558+1/48,Interface!$B$118:$D$483,3)</f>
        <v>2</v>
      </c>
      <c r="H7558" s="1">
        <f t="shared" si="666"/>
        <v>1</v>
      </c>
      <c r="I7558" s="1">
        <f t="shared" si="665"/>
        <v>11</v>
      </c>
    </row>
    <row r="7559" spans="1:9" x14ac:dyDescent="0.35">
      <c r="A7559" s="321">
        <f t="shared" si="663"/>
        <v>42318.458333315088</v>
      </c>
      <c r="B7559" s="303"/>
      <c r="C7559" s="303">
        <v>7524</v>
      </c>
      <c r="D7559" s="304">
        <f>INDEX(Method_calculation!$J$161:$L$184,Output_interface!I7559,Output_interface!H7559)</f>
        <v>0</v>
      </c>
      <c r="E7559" s="304">
        <f>INDEX(Method_calculation!$J$194:$L$217,Output_interface!I7559,Output_interface!H7559)</f>
        <v>0</v>
      </c>
      <c r="G7559" s="1">
        <f>VLOOKUP(A7559+1/48,Interface!$B$118:$D$483,3)</f>
        <v>2</v>
      </c>
      <c r="H7559" s="1">
        <f t="shared" si="666"/>
        <v>1</v>
      </c>
      <c r="I7559" s="1">
        <f t="shared" si="665"/>
        <v>12</v>
      </c>
    </row>
    <row r="7560" spans="1:9" x14ac:dyDescent="0.35">
      <c r="A7560" s="321">
        <f t="shared" si="663"/>
        <v>42318.499999981752</v>
      </c>
      <c r="B7560" s="303"/>
      <c r="C7560" s="303">
        <v>7525</v>
      </c>
      <c r="D7560" s="304">
        <f>INDEX(Method_calculation!$J$161:$L$184,Output_interface!I7560,Output_interface!H7560)</f>
        <v>0</v>
      </c>
      <c r="E7560" s="304">
        <f>INDEX(Method_calculation!$J$194:$L$217,Output_interface!I7560,Output_interface!H7560)</f>
        <v>0</v>
      </c>
      <c r="G7560" s="1">
        <f>VLOOKUP(A7560+1/48,Interface!$B$118:$D$483,3)</f>
        <v>2</v>
      </c>
      <c r="H7560" s="1">
        <f t="shared" si="666"/>
        <v>1</v>
      </c>
      <c r="I7560" s="1">
        <f t="shared" si="665"/>
        <v>13</v>
      </c>
    </row>
    <row r="7561" spans="1:9" x14ac:dyDescent="0.35">
      <c r="A7561" s="321">
        <f t="shared" si="663"/>
        <v>42318.541666648416</v>
      </c>
      <c r="B7561" s="303"/>
      <c r="C7561" s="303">
        <v>7526</v>
      </c>
      <c r="D7561" s="304">
        <f>INDEX(Method_calculation!$J$161:$L$184,Output_interface!I7561,Output_interface!H7561)</f>
        <v>0</v>
      </c>
      <c r="E7561" s="304">
        <f>INDEX(Method_calculation!$J$194:$L$217,Output_interface!I7561,Output_interface!H7561)</f>
        <v>0</v>
      </c>
      <c r="G7561" s="1">
        <f>VLOOKUP(A7561+1/48,Interface!$B$118:$D$483,3)</f>
        <v>2</v>
      </c>
      <c r="H7561" s="1">
        <f t="shared" si="666"/>
        <v>1</v>
      </c>
      <c r="I7561" s="1">
        <f t="shared" si="665"/>
        <v>14</v>
      </c>
    </row>
    <row r="7562" spans="1:9" x14ac:dyDescent="0.35">
      <c r="A7562" s="321">
        <f t="shared" si="663"/>
        <v>42318.58333331508</v>
      </c>
      <c r="B7562" s="303"/>
      <c r="C7562" s="303">
        <v>7527</v>
      </c>
      <c r="D7562" s="304">
        <f>INDEX(Method_calculation!$J$161:$L$184,Output_interface!I7562,Output_interface!H7562)</f>
        <v>0</v>
      </c>
      <c r="E7562" s="304">
        <f>INDEX(Method_calculation!$J$194:$L$217,Output_interface!I7562,Output_interface!H7562)</f>
        <v>0</v>
      </c>
      <c r="G7562" s="1">
        <f>VLOOKUP(A7562+1/48,Interface!$B$118:$D$483,3)</f>
        <v>2</v>
      </c>
      <c r="H7562" s="1">
        <f t="shared" si="666"/>
        <v>1</v>
      </c>
      <c r="I7562" s="1">
        <f t="shared" si="665"/>
        <v>15</v>
      </c>
    </row>
    <row r="7563" spans="1:9" x14ac:dyDescent="0.35">
      <c r="A7563" s="321">
        <f t="shared" si="663"/>
        <v>42318.624999981745</v>
      </c>
      <c r="B7563" s="303"/>
      <c r="C7563" s="303">
        <v>7528</v>
      </c>
      <c r="D7563" s="304">
        <f>INDEX(Method_calculation!$J$161:$L$184,Output_interface!I7563,Output_interface!H7563)</f>
        <v>0</v>
      </c>
      <c r="E7563" s="304">
        <f>INDEX(Method_calculation!$J$194:$L$217,Output_interface!I7563,Output_interface!H7563)</f>
        <v>0</v>
      </c>
      <c r="G7563" s="1">
        <f>VLOOKUP(A7563+1/48,Interface!$B$118:$D$483,3)</f>
        <v>2</v>
      </c>
      <c r="H7563" s="1">
        <f t="shared" si="666"/>
        <v>1</v>
      </c>
      <c r="I7563" s="1">
        <f t="shared" si="665"/>
        <v>16</v>
      </c>
    </row>
    <row r="7564" spans="1:9" x14ac:dyDescent="0.35">
      <c r="A7564" s="321">
        <f t="shared" si="663"/>
        <v>42318.666666648409</v>
      </c>
      <c r="B7564" s="303"/>
      <c r="C7564" s="303">
        <v>7529</v>
      </c>
      <c r="D7564" s="304">
        <f>INDEX(Method_calculation!$J$161:$L$184,Output_interface!I7564,Output_interface!H7564)</f>
        <v>0</v>
      </c>
      <c r="E7564" s="304">
        <f>INDEX(Method_calculation!$J$194:$L$217,Output_interface!I7564,Output_interface!H7564)</f>
        <v>0</v>
      </c>
      <c r="G7564" s="1">
        <f>VLOOKUP(A7564+1/48,Interface!$B$118:$D$483,3)</f>
        <v>2</v>
      </c>
      <c r="H7564" s="1">
        <f t="shared" si="666"/>
        <v>1</v>
      </c>
      <c r="I7564" s="1">
        <f t="shared" si="665"/>
        <v>17</v>
      </c>
    </row>
    <row r="7565" spans="1:9" x14ac:dyDescent="0.35">
      <c r="A7565" s="321">
        <f t="shared" si="663"/>
        <v>42318.708333315073</v>
      </c>
      <c r="B7565" s="303"/>
      <c r="C7565" s="303">
        <v>7530</v>
      </c>
      <c r="D7565" s="304">
        <f>INDEX(Method_calculation!$J$161:$L$184,Output_interface!I7565,Output_interface!H7565)</f>
        <v>0</v>
      </c>
      <c r="E7565" s="304">
        <f>INDEX(Method_calculation!$J$194:$L$217,Output_interface!I7565,Output_interface!H7565)</f>
        <v>0</v>
      </c>
      <c r="G7565" s="1">
        <f>VLOOKUP(A7565+1/48,Interface!$B$118:$D$483,3)</f>
        <v>2</v>
      </c>
      <c r="H7565" s="1">
        <f t="shared" si="666"/>
        <v>1</v>
      </c>
      <c r="I7565" s="1">
        <f t="shared" si="665"/>
        <v>18</v>
      </c>
    </row>
    <row r="7566" spans="1:9" x14ac:dyDescent="0.35">
      <c r="A7566" s="321">
        <f t="shared" si="663"/>
        <v>42318.749999981737</v>
      </c>
      <c r="B7566" s="303"/>
      <c r="C7566" s="303">
        <v>7531</v>
      </c>
      <c r="D7566" s="304">
        <f>INDEX(Method_calculation!$J$161:$L$184,Output_interface!I7566,Output_interface!H7566)</f>
        <v>0</v>
      </c>
      <c r="E7566" s="304">
        <f>INDEX(Method_calculation!$J$194:$L$217,Output_interface!I7566,Output_interface!H7566)</f>
        <v>0</v>
      </c>
      <c r="G7566" s="1">
        <f>VLOOKUP(A7566+1/48,Interface!$B$118:$D$483,3)</f>
        <v>2</v>
      </c>
      <c r="H7566" s="1">
        <f t="shared" si="666"/>
        <v>1</v>
      </c>
      <c r="I7566" s="1">
        <f t="shared" si="665"/>
        <v>19</v>
      </c>
    </row>
    <row r="7567" spans="1:9" x14ac:dyDescent="0.35">
      <c r="A7567" s="321">
        <f t="shared" si="663"/>
        <v>42318.791666648402</v>
      </c>
      <c r="B7567" s="303"/>
      <c r="C7567" s="303">
        <v>7532</v>
      </c>
      <c r="D7567" s="304">
        <f>INDEX(Method_calculation!$J$161:$L$184,Output_interface!I7567,Output_interface!H7567)</f>
        <v>0</v>
      </c>
      <c r="E7567" s="304">
        <f>INDEX(Method_calculation!$J$194:$L$217,Output_interface!I7567,Output_interface!H7567)</f>
        <v>0</v>
      </c>
      <c r="G7567" s="1">
        <f>VLOOKUP(A7567+1/48,Interface!$B$118:$D$483,3)</f>
        <v>2</v>
      </c>
      <c r="H7567" s="1">
        <f t="shared" si="666"/>
        <v>1</v>
      </c>
      <c r="I7567" s="1">
        <f t="shared" si="665"/>
        <v>20</v>
      </c>
    </row>
    <row r="7568" spans="1:9" x14ac:dyDescent="0.35">
      <c r="A7568" s="321">
        <f t="shared" ref="A7568:A7631" si="668">+A7567+1/24</f>
        <v>42318.833333315066</v>
      </c>
      <c r="B7568" s="303"/>
      <c r="C7568" s="303">
        <v>7533</v>
      </c>
      <c r="D7568" s="304">
        <f>INDEX(Method_calculation!$J$161:$L$184,Output_interface!I7568,Output_interface!H7568)</f>
        <v>0</v>
      </c>
      <c r="E7568" s="304">
        <f>INDEX(Method_calculation!$J$194:$L$217,Output_interface!I7568,Output_interface!H7568)</f>
        <v>0</v>
      </c>
      <c r="G7568" s="1">
        <f>VLOOKUP(A7568+1/48,Interface!$B$118:$D$483,3)</f>
        <v>2</v>
      </c>
      <c r="H7568" s="1">
        <f t="shared" si="666"/>
        <v>1</v>
      </c>
      <c r="I7568" s="1">
        <f t="shared" si="665"/>
        <v>21</v>
      </c>
    </row>
    <row r="7569" spans="1:9" x14ac:dyDescent="0.35">
      <c r="A7569" s="321">
        <f t="shared" si="668"/>
        <v>42318.87499998173</v>
      </c>
      <c r="B7569" s="303"/>
      <c r="C7569" s="303">
        <v>7534</v>
      </c>
      <c r="D7569" s="304">
        <f>INDEX(Method_calculation!$J$161:$L$184,Output_interface!I7569,Output_interface!H7569)</f>
        <v>0</v>
      </c>
      <c r="E7569" s="304">
        <f>INDEX(Method_calculation!$J$194:$L$217,Output_interface!I7569,Output_interface!H7569)</f>
        <v>0</v>
      </c>
      <c r="G7569" s="1">
        <f>VLOOKUP(A7569+1/48,Interface!$B$118:$D$483,3)</f>
        <v>2</v>
      </c>
      <c r="H7569" s="1">
        <f t="shared" si="666"/>
        <v>1</v>
      </c>
      <c r="I7569" s="1">
        <f t="shared" si="665"/>
        <v>22</v>
      </c>
    </row>
    <row r="7570" spans="1:9" x14ac:dyDescent="0.35">
      <c r="A7570" s="321">
        <f t="shared" si="668"/>
        <v>42318.916666648394</v>
      </c>
      <c r="B7570" s="303"/>
      <c r="C7570" s="303">
        <v>7535</v>
      </c>
      <c r="D7570" s="304">
        <f>INDEX(Method_calculation!$J$161:$L$184,Output_interface!I7570,Output_interface!H7570)</f>
        <v>0</v>
      </c>
      <c r="E7570" s="304">
        <f>INDEX(Method_calculation!$J$194:$L$217,Output_interface!I7570,Output_interface!H7570)</f>
        <v>0</v>
      </c>
      <c r="G7570" s="1">
        <f>VLOOKUP(A7570+1/48,Interface!$B$118:$D$483,3)</f>
        <v>2</v>
      </c>
      <c r="H7570" s="1">
        <f t="shared" si="666"/>
        <v>1</v>
      </c>
      <c r="I7570" s="1">
        <f t="shared" si="665"/>
        <v>23</v>
      </c>
    </row>
    <row r="7571" spans="1:9" x14ac:dyDescent="0.35">
      <c r="A7571" s="322">
        <f t="shared" si="668"/>
        <v>42318.958333315059</v>
      </c>
      <c r="B7571" s="306"/>
      <c r="C7571" s="306">
        <v>7536</v>
      </c>
      <c r="D7571" s="307">
        <f>INDEX(Method_calculation!$J$161:$L$184,Output_interface!I7571,Output_interface!H7571)</f>
        <v>0</v>
      </c>
      <c r="E7571" s="307">
        <f>INDEX(Method_calculation!$J$194:$L$217,Output_interface!I7571,Output_interface!H7571)</f>
        <v>0</v>
      </c>
      <c r="G7571" s="1">
        <f>VLOOKUP(A7571+1/48,Interface!$B$118:$D$483,3)</f>
        <v>2</v>
      </c>
      <c r="H7571" s="1">
        <f t="shared" si="666"/>
        <v>1</v>
      </c>
      <c r="I7571" s="1">
        <f t="shared" si="665"/>
        <v>24</v>
      </c>
    </row>
    <row r="7572" spans="1:9" x14ac:dyDescent="0.35">
      <c r="A7572" s="299">
        <f t="shared" si="668"/>
        <v>42318.999999981723</v>
      </c>
      <c r="B7572" s="300" t="str">
        <f t="shared" ref="B7572" si="669">INDEX($H$27:$H$29,H7572)</f>
        <v>Workday</v>
      </c>
      <c r="C7572" s="300">
        <v>7537</v>
      </c>
      <c r="D7572" s="301">
        <f>INDEX(Method_calculation!$J$161:$L$184,Output_interface!I7572,Output_interface!H7572)</f>
        <v>0</v>
      </c>
      <c r="E7572" s="301">
        <f>INDEX(Method_calculation!$J$194:$L$217,Output_interface!I7572,Output_interface!H7572)</f>
        <v>0</v>
      </c>
      <c r="G7572" s="1">
        <f>VLOOKUP(A7572+1/48,Interface!$B$118:$D$483,3)</f>
        <v>3</v>
      </c>
      <c r="H7572" s="1">
        <f t="shared" si="666"/>
        <v>1</v>
      </c>
      <c r="I7572" s="1">
        <f t="shared" si="665"/>
        <v>1</v>
      </c>
    </row>
    <row r="7573" spans="1:9" x14ac:dyDescent="0.35">
      <c r="A7573" s="321">
        <f t="shared" si="668"/>
        <v>42319.041666648387</v>
      </c>
      <c r="B7573" s="303"/>
      <c r="C7573" s="303">
        <v>7538</v>
      </c>
      <c r="D7573" s="304">
        <f>INDEX(Method_calculation!$J$161:$L$184,Output_interface!I7573,Output_interface!H7573)</f>
        <v>0</v>
      </c>
      <c r="E7573" s="304">
        <f>INDEX(Method_calculation!$J$194:$L$217,Output_interface!I7573,Output_interface!H7573)</f>
        <v>0</v>
      </c>
      <c r="G7573" s="1">
        <f>VLOOKUP(A7573+1/48,Interface!$B$118:$D$483,3)</f>
        <v>3</v>
      </c>
      <c r="H7573" s="1">
        <f t="shared" si="666"/>
        <v>1</v>
      </c>
      <c r="I7573" s="1">
        <f t="shared" si="665"/>
        <v>2</v>
      </c>
    </row>
    <row r="7574" spans="1:9" x14ac:dyDescent="0.35">
      <c r="A7574" s="321">
        <f t="shared" si="668"/>
        <v>42319.083333315051</v>
      </c>
      <c r="B7574" s="303"/>
      <c r="C7574" s="303">
        <v>7539</v>
      </c>
      <c r="D7574" s="304">
        <f>INDEX(Method_calculation!$J$161:$L$184,Output_interface!I7574,Output_interface!H7574)</f>
        <v>0</v>
      </c>
      <c r="E7574" s="304">
        <f>INDEX(Method_calculation!$J$194:$L$217,Output_interface!I7574,Output_interface!H7574)</f>
        <v>0</v>
      </c>
      <c r="G7574" s="1">
        <f>VLOOKUP(A7574+1/48,Interface!$B$118:$D$483,3)</f>
        <v>3</v>
      </c>
      <c r="H7574" s="1">
        <f t="shared" si="666"/>
        <v>1</v>
      </c>
      <c r="I7574" s="1">
        <f t="shared" si="665"/>
        <v>3</v>
      </c>
    </row>
    <row r="7575" spans="1:9" x14ac:dyDescent="0.35">
      <c r="A7575" s="321">
        <f t="shared" si="668"/>
        <v>42319.124999981716</v>
      </c>
      <c r="B7575" s="303"/>
      <c r="C7575" s="303">
        <v>7540</v>
      </c>
      <c r="D7575" s="304">
        <f>INDEX(Method_calculation!$J$161:$L$184,Output_interface!I7575,Output_interface!H7575)</f>
        <v>0</v>
      </c>
      <c r="E7575" s="304">
        <f>INDEX(Method_calculation!$J$194:$L$217,Output_interface!I7575,Output_interface!H7575)</f>
        <v>0</v>
      </c>
      <c r="G7575" s="1">
        <f>VLOOKUP(A7575+1/48,Interface!$B$118:$D$483,3)</f>
        <v>3</v>
      </c>
      <c r="H7575" s="1">
        <f t="shared" si="666"/>
        <v>1</v>
      </c>
      <c r="I7575" s="1">
        <f t="shared" si="665"/>
        <v>4</v>
      </c>
    </row>
    <row r="7576" spans="1:9" x14ac:dyDescent="0.35">
      <c r="A7576" s="321">
        <f t="shared" si="668"/>
        <v>42319.16666664838</v>
      </c>
      <c r="B7576" s="303"/>
      <c r="C7576" s="303">
        <v>7541</v>
      </c>
      <c r="D7576" s="304">
        <f>INDEX(Method_calculation!$J$161:$L$184,Output_interface!I7576,Output_interface!H7576)</f>
        <v>0</v>
      </c>
      <c r="E7576" s="304">
        <f>INDEX(Method_calculation!$J$194:$L$217,Output_interface!I7576,Output_interface!H7576)</f>
        <v>0</v>
      </c>
      <c r="G7576" s="1">
        <f>VLOOKUP(A7576+1/48,Interface!$B$118:$D$483,3)</f>
        <v>3</v>
      </c>
      <c r="H7576" s="1">
        <f t="shared" si="666"/>
        <v>1</v>
      </c>
      <c r="I7576" s="1">
        <f t="shared" si="665"/>
        <v>5</v>
      </c>
    </row>
    <row r="7577" spans="1:9" x14ac:dyDescent="0.35">
      <c r="A7577" s="321">
        <f t="shared" si="668"/>
        <v>42319.208333315044</v>
      </c>
      <c r="B7577" s="303"/>
      <c r="C7577" s="303">
        <v>7542</v>
      </c>
      <c r="D7577" s="304">
        <f>INDEX(Method_calculation!$J$161:$L$184,Output_interface!I7577,Output_interface!H7577)</f>
        <v>0</v>
      </c>
      <c r="E7577" s="304">
        <f>INDEX(Method_calculation!$J$194:$L$217,Output_interface!I7577,Output_interface!H7577)</f>
        <v>0</v>
      </c>
      <c r="G7577" s="1">
        <f>VLOOKUP(A7577+1/48,Interface!$B$118:$D$483,3)</f>
        <v>3</v>
      </c>
      <c r="H7577" s="1">
        <f t="shared" si="666"/>
        <v>1</v>
      </c>
      <c r="I7577" s="1">
        <f t="shared" si="665"/>
        <v>6</v>
      </c>
    </row>
    <row r="7578" spans="1:9" x14ac:dyDescent="0.35">
      <c r="A7578" s="321">
        <f t="shared" si="668"/>
        <v>42319.249999981708</v>
      </c>
      <c r="B7578" s="303"/>
      <c r="C7578" s="303">
        <v>7543</v>
      </c>
      <c r="D7578" s="304">
        <f>INDEX(Method_calculation!$J$161:$L$184,Output_interface!I7578,Output_interface!H7578)</f>
        <v>0</v>
      </c>
      <c r="E7578" s="304">
        <f>INDEX(Method_calculation!$J$194:$L$217,Output_interface!I7578,Output_interface!H7578)</f>
        <v>0</v>
      </c>
      <c r="G7578" s="1">
        <f>VLOOKUP(A7578+1/48,Interface!$B$118:$D$483,3)</f>
        <v>3</v>
      </c>
      <c r="H7578" s="1">
        <f t="shared" si="666"/>
        <v>1</v>
      </c>
      <c r="I7578" s="1">
        <f t="shared" si="665"/>
        <v>7</v>
      </c>
    </row>
    <row r="7579" spans="1:9" x14ac:dyDescent="0.35">
      <c r="A7579" s="321">
        <f t="shared" si="668"/>
        <v>42319.291666648372</v>
      </c>
      <c r="B7579" s="303"/>
      <c r="C7579" s="303">
        <v>7544</v>
      </c>
      <c r="D7579" s="304">
        <f>INDEX(Method_calculation!$J$161:$L$184,Output_interface!I7579,Output_interface!H7579)</f>
        <v>0</v>
      </c>
      <c r="E7579" s="304">
        <f>INDEX(Method_calculation!$J$194:$L$217,Output_interface!I7579,Output_interface!H7579)</f>
        <v>0</v>
      </c>
      <c r="G7579" s="1">
        <f>VLOOKUP(A7579+1/48,Interface!$B$118:$D$483,3)</f>
        <v>3</v>
      </c>
      <c r="H7579" s="1">
        <f t="shared" si="666"/>
        <v>1</v>
      </c>
      <c r="I7579" s="1">
        <f t="shared" si="665"/>
        <v>8</v>
      </c>
    </row>
    <row r="7580" spans="1:9" x14ac:dyDescent="0.35">
      <c r="A7580" s="321">
        <f t="shared" si="668"/>
        <v>42319.333333315037</v>
      </c>
      <c r="B7580" s="303"/>
      <c r="C7580" s="303">
        <v>7545</v>
      </c>
      <c r="D7580" s="304">
        <f>INDEX(Method_calculation!$J$161:$L$184,Output_interface!I7580,Output_interface!H7580)</f>
        <v>0</v>
      </c>
      <c r="E7580" s="304">
        <f>INDEX(Method_calculation!$J$194:$L$217,Output_interface!I7580,Output_interface!H7580)</f>
        <v>0</v>
      </c>
      <c r="G7580" s="1">
        <f>VLOOKUP(A7580+1/48,Interface!$B$118:$D$483,3)</f>
        <v>3</v>
      </c>
      <c r="H7580" s="1">
        <f t="shared" si="666"/>
        <v>1</v>
      </c>
      <c r="I7580" s="1">
        <f t="shared" si="665"/>
        <v>9</v>
      </c>
    </row>
    <row r="7581" spans="1:9" x14ac:dyDescent="0.35">
      <c r="A7581" s="321">
        <f t="shared" si="668"/>
        <v>42319.374999981701</v>
      </c>
      <c r="B7581" s="303"/>
      <c r="C7581" s="303">
        <v>7546</v>
      </c>
      <c r="D7581" s="304">
        <f>INDEX(Method_calculation!$J$161:$L$184,Output_interface!I7581,Output_interface!H7581)</f>
        <v>0</v>
      </c>
      <c r="E7581" s="304">
        <f>INDEX(Method_calculation!$J$194:$L$217,Output_interface!I7581,Output_interface!H7581)</f>
        <v>0</v>
      </c>
      <c r="G7581" s="1">
        <f>VLOOKUP(A7581+1/48,Interface!$B$118:$D$483,3)</f>
        <v>3</v>
      </c>
      <c r="H7581" s="1">
        <f t="shared" si="666"/>
        <v>1</v>
      </c>
      <c r="I7581" s="1">
        <f t="shared" si="665"/>
        <v>10</v>
      </c>
    </row>
    <row r="7582" spans="1:9" x14ac:dyDescent="0.35">
      <c r="A7582" s="321">
        <f t="shared" si="668"/>
        <v>42319.416666648365</v>
      </c>
      <c r="B7582" s="303"/>
      <c r="C7582" s="303">
        <v>7547</v>
      </c>
      <c r="D7582" s="304">
        <f>INDEX(Method_calculation!$J$161:$L$184,Output_interface!I7582,Output_interface!H7582)</f>
        <v>0</v>
      </c>
      <c r="E7582" s="304">
        <f>INDEX(Method_calculation!$J$194:$L$217,Output_interface!I7582,Output_interface!H7582)</f>
        <v>0</v>
      </c>
      <c r="G7582" s="1">
        <f>VLOOKUP(A7582+1/48,Interface!$B$118:$D$483,3)</f>
        <v>3</v>
      </c>
      <c r="H7582" s="1">
        <f t="shared" si="666"/>
        <v>1</v>
      </c>
      <c r="I7582" s="1">
        <f t="shared" si="665"/>
        <v>11</v>
      </c>
    </row>
    <row r="7583" spans="1:9" x14ac:dyDescent="0.35">
      <c r="A7583" s="321">
        <f t="shared" si="668"/>
        <v>42319.458333315029</v>
      </c>
      <c r="B7583" s="303"/>
      <c r="C7583" s="303">
        <v>7548</v>
      </c>
      <c r="D7583" s="304">
        <f>INDEX(Method_calculation!$J$161:$L$184,Output_interface!I7583,Output_interface!H7583)</f>
        <v>0</v>
      </c>
      <c r="E7583" s="304">
        <f>INDEX(Method_calculation!$J$194:$L$217,Output_interface!I7583,Output_interface!H7583)</f>
        <v>0</v>
      </c>
      <c r="G7583" s="1">
        <f>VLOOKUP(A7583+1/48,Interface!$B$118:$D$483,3)</f>
        <v>3</v>
      </c>
      <c r="H7583" s="1">
        <f t="shared" si="666"/>
        <v>1</v>
      </c>
      <c r="I7583" s="1">
        <f t="shared" si="665"/>
        <v>12</v>
      </c>
    </row>
    <row r="7584" spans="1:9" x14ac:dyDescent="0.35">
      <c r="A7584" s="321">
        <f t="shared" si="668"/>
        <v>42319.499999981694</v>
      </c>
      <c r="B7584" s="303"/>
      <c r="C7584" s="303">
        <v>7549</v>
      </c>
      <c r="D7584" s="304">
        <f>INDEX(Method_calculation!$J$161:$L$184,Output_interface!I7584,Output_interface!H7584)</f>
        <v>0</v>
      </c>
      <c r="E7584" s="304">
        <f>INDEX(Method_calculation!$J$194:$L$217,Output_interface!I7584,Output_interface!H7584)</f>
        <v>0</v>
      </c>
      <c r="G7584" s="1">
        <f>VLOOKUP(A7584+1/48,Interface!$B$118:$D$483,3)</f>
        <v>3</v>
      </c>
      <c r="H7584" s="1">
        <f t="shared" si="666"/>
        <v>1</v>
      </c>
      <c r="I7584" s="1">
        <f t="shared" si="665"/>
        <v>13</v>
      </c>
    </row>
    <row r="7585" spans="1:9" x14ac:dyDescent="0.35">
      <c r="A7585" s="321">
        <f t="shared" si="668"/>
        <v>42319.541666648358</v>
      </c>
      <c r="B7585" s="303"/>
      <c r="C7585" s="303">
        <v>7550</v>
      </c>
      <c r="D7585" s="304">
        <f>INDEX(Method_calculation!$J$161:$L$184,Output_interface!I7585,Output_interface!H7585)</f>
        <v>0</v>
      </c>
      <c r="E7585" s="304">
        <f>INDEX(Method_calculation!$J$194:$L$217,Output_interface!I7585,Output_interface!H7585)</f>
        <v>0</v>
      </c>
      <c r="G7585" s="1">
        <f>VLOOKUP(A7585+1/48,Interface!$B$118:$D$483,3)</f>
        <v>3</v>
      </c>
      <c r="H7585" s="1">
        <f t="shared" si="666"/>
        <v>1</v>
      </c>
      <c r="I7585" s="1">
        <f t="shared" si="665"/>
        <v>14</v>
      </c>
    </row>
    <row r="7586" spans="1:9" x14ac:dyDescent="0.35">
      <c r="A7586" s="321">
        <f t="shared" si="668"/>
        <v>42319.583333315022</v>
      </c>
      <c r="B7586" s="303"/>
      <c r="C7586" s="303">
        <v>7551</v>
      </c>
      <c r="D7586" s="304">
        <f>INDEX(Method_calculation!$J$161:$L$184,Output_interface!I7586,Output_interface!H7586)</f>
        <v>0</v>
      </c>
      <c r="E7586" s="304">
        <f>INDEX(Method_calculation!$J$194:$L$217,Output_interface!I7586,Output_interface!H7586)</f>
        <v>0</v>
      </c>
      <c r="G7586" s="1">
        <f>VLOOKUP(A7586+1/48,Interface!$B$118:$D$483,3)</f>
        <v>3</v>
      </c>
      <c r="H7586" s="1">
        <f t="shared" si="666"/>
        <v>1</v>
      </c>
      <c r="I7586" s="1">
        <f t="shared" si="665"/>
        <v>15</v>
      </c>
    </row>
    <row r="7587" spans="1:9" x14ac:dyDescent="0.35">
      <c r="A7587" s="321">
        <f t="shared" si="668"/>
        <v>42319.624999981686</v>
      </c>
      <c r="B7587" s="303"/>
      <c r="C7587" s="303">
        <v>7552</v>
      </c>
      <c r="D7587" s="304">
        <f>INDEX(Method_calculation!$J$161:$L$184,Output_interface!I7587,Output_interface!H7587)</f>
        <v>0</v>
      </c>
      <c r="E7587" s="304">
        <f>INDEX(Method_calculation!$J$194:$L$217,Output_interface!I7587,Output_interface!H7587)</f>
        <v>0</v>
      </c>
      <c r="G7587" s="1">
        <f>VLOOKUP(A7587+1/48,Interface!$B$118:$D$483,3)</f>
        <v>3</v>
      </c>
      <c r="H7587" s="1">
        <f t="shared" si="666"/>
        <v>1</v>
      </c>
      <c r="I7587" s="1">
        <f t="shared" si="665"/>
        <v>16</v>
      </c>
    </row>
    <row r="7588" spans="1:9" x14ac:dyDescent="0.35">
      <c r="A7588" s="321">
        <f t="shared" si="668"/>
        <v>42319.666666648351</v>
      </c>
      <c r="B7588" s="303"/>
      <c r="C7588" s="303">
        <v>7553</v>
      </c>
      <c r="D7588" s="304">
        <f>INDEX(Method_calculation!$J$161:$L$184,Output_interface!I7588,Output_interface!H7588)</f>
        <v>0</v>
      </c>
      <c r="E7588" s="304">
        <f>INDEX(Method_calculation!$J$194:$L$217,Output_interface!I7588,Output_interface!H7588)</f>
        <v>0</v>
      </c>
      <c r="G7588" s="1">
        <f>VLOOKUP(A7588+1/48,Interface!$B$118:$D$483,3)</f>
        <v>3</v>
      </c>
      <c r="H7588" s="1">
        <f t="shared" si="666"/>
        <v>1</v>
      </c>
      <c r="I7588" s="1">
        <f t="shared" ref="I7588:I7651" si="670">MOD(C7588-1,24)+1</f>
        <v>17</v>
      </c>
    </row>
    <row r="7589" spans="1:9" x14ac:dyDescent="0.35">
      <c r="A7589" s="321">
        <f t="shared" si="668"/>
        <v>42319.708333315015</v>
      </c>
      <c r="B7589" s="303"/>
      <c r="C7589" s="303">
        <v>7554</v>
      </c>
      <c r="D7589" s="304">
        <f>INDEX(Method_calculation!$J$161:$L$184,Output_interface!I7589,Output_interface!H7589)</f>
        <v>0</v>
      </c>
      <c r="E7589" s="304">
        <f>INDEX(Method_calculation!$J$194:$L$217,Output_interface!I7589,Output_interface!H7589)</f>
        <v>0</v>
      </c>
      <c r="G7589" s="1">
        <f>VLOOKUP(A7589+1/48,Interface!$B$118:$D$483,3)</f>
        <v>3</v>
      </c>
      <c r="H7589" s="1">
        <f t="shared" ref="H7589:H7652" si="671">IF(G7589=7,3,IF(G7589=6,2,1))</f>
        <v>1</v>
      </c>
      <c r="I7589" s="1">
        <f t="shared" si="670"/>
        <v>18</v>
      </c>
    </row>
    <row r="7590" spans="1:9" x14ac:dyDescent="0.35">
      <c r="A7590" s="321">
        <f t="shared" si="668"/>
        <v>42319.749999981679</v>
      </c>
      <c r="B7590" s="303"/>
      <c r="C7590" s="303">
        <v>7555</v>
      </c>
      <c r="D7590" s="304">
        <f>INDEX(Method_calculation!$J$161:$L$184,Output_interface!I7590,Output_interface!H7590)</f>
        <v>0</v>
      </c>
      <c r="E7590" s="304">
        <f>INDEX(Method_calculation!$J$194:$L$217,Output_interface!I7590,Output_interface!H7590)</f>
        <v>0</v>
      </c>
      <c r="G7590" s="1">
        <f>VLOOKUP(A7590+1/48,Interface!$B$118:$D$483,3)</f>
        <v>3</v>
      </c>
      <c r="H7590" s="1">
        <f t="shared" si="671"/>
        <v>1</v>
      </c>
      <c r="I7590" s="1">
        <f t="shared" si="670"/>
        <v>19</v>
      </c>
    </row>
    <row r="7591" spans="1:9" x14ac:dyDescent="0.35">
      <c r="A7591" s="321">
        <f t="shared" si="668"/>
        <v>42319.791666648343</v>
      </c>
      <c r="B7591" s="303"/>
      <c r="C7591" s="303">
        <v>7556</v>
      </c>
      <c r="D7591" s="304">
        <f>INDEX(Method_calculation!$J$161:$L$184,Output_interface!I7591,Output_interface!H7591)</f>
        <v>0</v>
      </c>
      <c r="E7591" s="304">
        <f>INDEX(Method_calculation!$J$194:$L$217,Output_interface!I7591,Output_interface!H7591)</f>
        <v>0</v>
      </c>
      <c r="G7591" s="1">
        <f>VLOOKUP(A7591+1/48,Interface!$B$118:$D$483,3)</f>
        <v>3</v>
      </c>
      <c r="H7591" s="1">
        <f t="shared" si="671"/>
        <v>1</v>
      </c>
      <c r="I7591" s="1">
        <f t="shared" si="670"/>
        <v>20</v>
      </c>
    </row>
    <row r="7592" spans="1:9" x14ac:dyDescent="0.35">
      <c r="A7592" s="321">
        <f t="shared" si="668"/>
        <v>42319.833333315008</v>
      </c>
      <c r="B7592" s="303"/>
      <c r="C7592" s="303">
        <v>7557</v>
      </c>
      <c r="D7592" s="304">
        <f>INDEX(Method_calculation!$J$161:$L$184,Output_interface!I7592,Output_interface!H7592)</f>
        <v>0</v>
      </c>
      <c r="E7592" s="304">
        <f>INDEX(Method_calculation!$J$194:$L$217,Output_interface!I7592,Output_interface!H7592)</f>
        <v>0</v>
      </c>
      <c r="G7592" s="1">
        <f>VLOOKUP(A7592+1/48,Interface!$B$118:$D$483,3)</f>
        <v>3</v>
      </c>
      <c r="H7592" s="1">
        <f t="shared" si="671"/>
        <v>1</v>
      </c>
      <c r="I7592" s="1">
        <f t="shared" si="670"/>
        <v>21</v>
      </c>
    </row>
    <row r="7593" spans="1:9" x14ac:dyDescent="0.35">
      <c r="A7593" s="321">
        <f t="shared" si="668"/>
        <v>42319.874999981672</v>
      </c>
      <c r="B7593" s="303"/>
      <c r="C7593" s="303">
        <v>7558</v>
      </c>
      <c r="D7593" s="304">
        <f>INDEX(Method_calculation!$J$161:$L$184,Output_interface!I7593,Output_interface!H7593)</f>
        <v>0</v>
      </c>
      <c r="E7593" s="304">
        <f>INDEX(Method_calculation!$J$194:$L$217,Output_interface!I7593,Output_interface!H7593)</f>
        <v>0</v>
      </c>
      <c r="G7593" s="1">
        <f>VLOOKUP(A7593+1/48,Interface!$B$118:$D$483,3)</f>
        <v>3</v>
      </c>
      <c r="H7593" s="1">
        <f t="shared" si="671"/>
        <v>1</v>
      </c>
      <c r="I7593" s="1">
        <f t="shared" si="670"/>
        <v>22</v>
      </c>
    </row>
    <row r="7594" spans="1:9" x14ac:dyDescent="0.35">
      <c r="A7594" s="321">
        <f t="shared" si="668"/>
        <v>42319.916666648336</v>
      </c>
      <c r="B7594" s="303"/>
      <c r="C7594" s="303">
        <v>7559</v>
      </c>
      <c r="D7594" s="304">
        <f>INDEX(Method_calculation!$J$161:$L$184,Output_interface!I7594,Output_interface!H7594)</f>
        <v>0</v>
      </c>
      <c r="E7594" s="304">
        <f>INDEX(Method_calculation!$J$194:$L$217,Output_interface!I7594,Output_interface!H7594)</f>
        <v>0</v>
      </c>
      <c r="G7594" s="1">
        <f>VLOOKUP(A7594+1/48,Interface!$B$118:$D$483,3)</f>
        <v>3</v>
      </c>
      <c r="H7594" s="1">
        <f t="shared" si="671"/>
        <v>1</v>
      </c>
      <c r="I7594" s="1">
        <f t="shared" si="670"/>
        <v>23</v>
      </c>
    </row>
    <row r="7595" spans="1:9" x14ac:dyDescent="0.35">
      <c r="A7595" s="322">
        <f t="shared" si="668"/>
        <v>42319.958333315</v>
      </c>
      <c r="B7595" s="306"/>
      <c r="C7595" s="306">
        <v>7560</v>
      </c>
      <c r="D7595" s="307">
        <f>INDEX(Method_calculation!$J$161:$L$184,Output_interface!I7595,Output_interface!H7595)</f>
        <v>0</v>
      </c>
      <c r="E7595" s="307">
        <f>INDEX(Method_calculation!$J$194:$L$217,Output_interface!I7595,Output_interface!H7595)</f>
        <v>0</v>
      </c>
      <c r="G7595" s="1">
        <f>VLOOKUP(A7595+1/48,Interface!$B$118:$D$483,3)</f>
        <v>3</v>
      </c>
      <c r="H7595" s="1">
        <f t="shared" si="671"/>
        <v>1</v>
      </c>
      <c r="I7595" s="1">
        <f t="shared" si="670"/>
        <v>24</v>
      </c>
    </row>
    <row r="7596" spans="1:9" x14ac:dyDescent="0.35">
      <c r="A7596" s="299">
        <f t="shared" si="668"/>
        <v>42319.999999981665</v>
      </c>
      <c r="B7596" s="300" t="str">
        <f t="shared" ref="B7596" si="672">INDEX($H$27:$H$29,H7596)</f>
        <v>Workday</v>
      </c>
      <c r="C7596" s="300">
        <v>7561</v>
      </c>
      <c r="D7596" s="301">
        <f>INDEX(Method_calculation!$J$161:$L$184,Output_interface!I7596,Output_interface!H7596)</f>
        <v>0</v>
      </c>
      <c r="E7596" s="301">
        <f>INDEX(Method_calculation!$J$194:$L$217,Output_interface!I7596,Output_interface!H7596)</f>
        <v>0</v>
      </c>
      <c r="G7596" s="1">
        <f>VLOOKUP(A7596+1/48,Interface!$B$118:$D$483,3)</f>
        <v>4</v>
      </c>
      <c r="H7596" s="1">
        <f t="shared" si="671"/>
        <v>1</v>
      </c>
      <c r="I7596" s="1">
        <f t="shared" si="670"/>
        <v>1</v>
      </c>
    </row>
    <row r="7597" spans="1:9" x14ac:dyDescent="0.35">
      <c r="A7597" s="321">
        <f t="shared" si="668"/>
        <v>42320.041666648329</v>
      </c>
      <c r="B7597" s="303"/>
      <c r="C7597" s="303">
        <v>7562</v>
      </c>
      <c r="D7597" s="304">
        <f>INDEX(Method_calculation!$J$161:$L$184,Output_interface!I7597,Output_interface!H7597)</f>
        <v>0</v>
      </c>
      <c r="E7597" s="304">
        <f>INDEX(Method_calculation!$J$194:$L$217,Output_interface!I7597,Output_interface!H7597)</f>
        <v>0</v>
      </c>
      <c r="G7597" s="1">
        <f>VLOOKUP(A7597+1/48,Interface!$B$118:$D$483,3)</f>
        <v>4</v>
      </c>
      <c r="H7597" s="1">
        <f t="shared" si="671"/>
        <v>1</v>
      </c>
      <c r="I7597" s="1">
        <f t="shared" si="670"/>
        <v>2</v>
      </c>
    </row>
    <row r="7598" spans="1:9" x14ac:dyDescent="0.35">
      <c r="A7598" s="321">
        <f t="shared" si="668"/>
        <v>42320.083333314993</v>
      </c>
      <c r="B7598" s="303"/>
      <c r="C7598" s="303">
        <v>7563</v>
      </c>
      <c r="D7598" s="304">
        <f>INDEX(Method_calculation!$J$161:$L$184,Output_interface!I7598,Output_interface!H7598)</f>
        <v>0</v>
      </c>
      <c r="E7598" s="304">
        <f>INDEX(Method_calculation!$J$194:$L$217,Output_interface!I7598,Output_interface!H7598)</f>
        <v>0</v>
      </c>
      <c r="G7598" s="1">
        <f>VLOOKUP(A7598+1/48,Interface!$B$118:$D$483,3)</f>
        <v>4</v>
      </c>
      <c r="H7598" s="1">
        <f t="shared" si="671"/>
        <v>1</v>
      </c>
      <c r="I7598" s="1">
        <f t="shared" si="670"/>
        <v>3</v>
      </c>
    </row>
    <row r="7599" spans="1:9" x14ac:dyDescent="0.35">
      <c r="A7599" s="321">
        <f t="shared" si="668"/>
        <v>42320.124999981657</v>
      </c>
      <c r="B7599" s="303"/>
      <c r="C7599" s="303">
        <v>7564</v>
      </c>
      <c r="D7599" s="304">
        <f>INDEX(Method_calculation!$J$161:$L$184,Output_interface!I7599,Output_interface!H7599)</f>
        <v>0</v>
      </c>
      <c r="E7599" s="304">
        <f>INDEX(Method_calculation!$J$194:$L$217,Output_interface!I7599,Output_interface!H7599)</f>
        <v>0</v>
      </c>
      <c r="G7599" s="1">
        <f>VLOOKUP(A7599+1/48,Interface!$B$118:$D$483,3)</f>
        <v>4</v>
      </c>
      <c r="H7599" s="1">
        <f t="shared" si="671"/>
        <v>1</v>
      </c>
      <c r="I7599" s="1">
        <f t="shared" si="670"/>
        <v>4</v>
      </c>
    </row>
    <row r="7600" spans="1:9" x14ac:dyDescent="0.35">
      <c r="A7600" s="321">
        <f t="shared" si="668"/>
        <v>42320.166666648322</v>
      </c>
      <c r="B7600" s="303"/>
      <c r="C7600" s="303">
        <v>7565</v>
      </c>
      <c r="D7600" s="304">
        <f>INDEX(Method_calculation!$J$161:$L$184,Output_interface!I7600,Output_interface!H7600)</f>
        <v>0</v>
      </c>
      <c r="E7600" s="304">
        <f>INDEX(Method_calculation!$J$194:$L$217,Output_interface!I7600,Output_interface!H7600)</f>
        <v>0</v>
      </c>
      <c r="G7600" s="1">
        <f>VLOOKUP(A7600+1/48,Interface!$B$118:$D$483,3)</f>
        <v>4</v>
      </c>
      <c r="H7600" s="1">
        <f t="shared" si="671"/>
        <v>1</v>
      </c>
      <c r="I7600" s="1">
        <f t="shared" si="670"/>
        <v>5</v>
      </c>
    </row>
    <row r="7601" spans="1:9" x14ac:dyDescent="0.35">
      <c r="A7601" s="321">
        <f t="shared" si="668"/>
        <v>42320.208333314986</v>
      </c>
      <c r="B7601" s="303"/>
      <c r="C7601" s="303">
        <v>7566</v>
      </c>
      <c r="D7601" s="304">
        <f>INDEX(Method_calculation!$J$161:$L$184,Output_interface!I7601,Output_interface!H7601)</f>
        <v>0</v>
      </c>
      <c r="E7601" s="304">
        <f>INDEX(Method_calculation!$J$194:$L$217,Output_interface!I7601,Output_interface!H7601)</f>
        <v>0</v>
      </c>
      <c r="G7601" s="1">
        <f>VLOOKUP(A7601+1/48,Interface!$B$118:$D$483,3)</f>
        <v>4</v>
      </c>
      <c r="H7601" s="1">
        <f t="shared" si="671"/>
        <v>1</v>
      </c>
      <c r="I7601" s="1">
        <f t="shared" si="670"/>
        <v>6</v>
      </c>
    </row>
    <row r="7602" spans="1:9" x14ac:dyDescent="0.35">
      <c r="A7602" s="321">
        <f t="shared" si="668"/>
        <v>42320.24999998165</v>
      </c>
      <c r="B7602" s="303"/>
      <c r="C7602" s="303">
        <v>7567</v>
      </c>
      <c r="D7602" s="304">
        <f>INDEX(Method_calculation!$J$161:$L$184,Output_interface!I7602,Output_interface!H7602)</f>
        <v>0</v>
      </c>
      <c r="E7602" s="304">
        <f>INDEX(Method_calculation!$J$194:$L$217,Output_interface!I7602,Output_interface!H7602)</f>
        <v>0</v>
      </c>
      <c r="G7602" s="1">
        <f>VLOOKUP(A7602+1/48,Interface!$B$118:$D$483,3)</f>
        <v>4</v>
      </c>
      <c r="H7602" s="1">
        <f t="shared" si="671"/>
        <v>1</v>
      </c>
      <c r="I7602" s="1">
        <f t="shared" si="670"/>
        <v>7</v>
      </c>
    </row>
    <row r="7603" spans="1:9" x14ac:dyDescent="0.35">
      <c r="A7603" s="321">
        <f t="shared" si="668"/>
        <v>42320.291666648314</v>
      </c>
      <c r="B7603" s="303"/>
      <c r="C7603" s="303">
        <v>7568</v>
      </c>
      <c r="D7603" s="304">
        <f>INDEX(Method_calculation!$J$161:$L$184,Output_interface!I7603,Output_interface!H7603)</f>
        <v>0</v>
      </c>
      <c r="E7603" s="304">
        <f>INDEX(Method_calculation!$J$194:$L$217,Output_interface!I7603,Output_interface!H7603)</f>
        <v>0</v>
      </c>
      <c r="G7603" s="1">
        <f>VLOOKUP(A7603+1/48,Interface!$B$118:$D$483,3)</f>
        <v>4</v>
      </c>
      <c r="H7603" s="1">
        <f t="shared" si="671"/>
        <v>1</v>
      </c>
      <c r="I7603" s="1">
        <f t="shared" si="670"/>
        <v>8</v>
      </c>
    </row>
    <row r="7604" spans="1:9" x14ac:dyDescent="0.35">
      <c r="A7604" s="321">
        <f t="shared" si="668"/>
        <v>42320.333333314979</v>
      </c>
      <c r="B7604" s="303"/>
      <c r="C7604" s="303">
        <v>7569</v>
      </c>
      <c r="D7604" s="304">
        <f>INDEX(Method_calculation!$J$161:$L$184,Output_interface!I7604,Output_interface!H7604)</f>
        <v>0</v>
      </c>
      <c r="E7604" s="304">
        <f>INDEX(Method_calculation!$J$194:$L$217,Output_interface!I7604,Output_interface!H7604)</f>
        <v>0</v>
      </c>
      <c r="G7604" s="1">
        <f>VLOOKUP(A7604+1/48,Interface!$B$118:$D$483,3)</f>
        <v>4</v>
      </c>
      <c r="H7604" s="1">
        <f t="shared" si="671"/>
        <v>1</v>
      </c>
      <c r="I7604" s="1">
        <f t="shared" si="670"/>
        <v>9</v>
      </c>
    </row>
    <row r="7605" spans="1:9" x14ac:dyDescent="0.35">
      <c r="A7605" s="321">
        <f t="shared" si="668"/>
        <v>42320.374999981643</v>
      </c>
      <c r="B7605" s="303"/>
      <c r="C7605" s="303">
        <v>7570</v>
      </c>
      <c r="D7605" s="304">
        <f>INDEX(Method_calculation!$J$161:$L$184,Output_interface!I7605,Output_interface!H7605)</f>
        <v>0</v>
      </c>
      <c r="E7605" s="304">
        <f>INDEX(Method_calculation!$J$194:$L$217,Output_interface!I7605,Output_interface!H7605)</f>
        <v>0</v>
      </c>
      <c r="G7605" s="1">
        <f>VLOOKUP(A7605+1/48,Interface!$B$118:$D$483,3)</f>
        <v>4</v>
      </c>
      <c r="H7605" s="1">
        <f t="shared" si="671"/>
        <v>1</v>
      </c>
      <c r="I7605" s="1">
        <f t="shared" si="670"/>
        <v>10</v>
      </c>
    </row>
    <row r="7606" spans="1:9" x14ac:dyDescent="0.35">
      <c r="A7606" s="321">
        <f t="shared" si="668"/>
        <v>42320.416666648307</v>
      </c>
      <c r="B7606" s="303"/>
      <c r="C7606" s="303">
        <v>7571</v>
      </c>
      <c r="D7606" s="304">
        <f>INDEX(Method_calculation!$J$161:$L$184,Output_interface!I7606,Output_interface!H7606)</f>
        <v>0</v>
      </c>
      <c r="E7606" s="304">
        <f>INDEX(Method_calculation!$J$194:$L$217,Output_interface!I7606,Output_interface!H7606)</f>
        <v>0</v>
      </c>
      <c r="G7606" s="1">
        <f>VLOOKUP(A7606+1/48,Interface!$B$118:$D$483,3)</f>
        <v>4</v>
      </c>
      <c r="H7606" s="1">
        <f t="shared" si="671"/>
        <v>1</v>
      </c>
      <c r="I7606" s="1">
        <f t="shared" si="670"/>
        <v>11</v>
      </c>
    </row>
    <row r="7607" spans="1:9" x14ac:dyDescent="0.35">
      <c r="A7607" s="321">
        <f t="shared" si="668"/>
        <v>42320.458333314971</v>
      </c>
      <c r="B7607" s="303"/>
      <c r="C7607" s="303">
        <v>7572</v>
      </c>
      <c r="D7607" s="304">
        <f>INDEX(Method_calculation!$J$161:$L$184,Output_interface!I7607,Output_interface!H7607)</f>
        <v>0</v>
      </c>
      <c r="E7607" s="304">
        <f>INDEX(Method_calculation!$J$194:$L$217,Output_interface!I7607,Output_interface!H7607)</f>
        <v>0</v>
      </c>
      <c r="G7607" s="1">
        <f>VLOOKUP(A7607+1/48,Interface!$B$118:$D$483,3)</f>
        <v>4</v>
      </c>
      <c r="H7607" s="1">
        <f t="shared" si="671"/>
        <v>1</v>
      </c>
      <c r="I7607" s="1">
        <f t="shared" si="670"/>
        <v>12</v>
      </c>
    </row>
    <row r="7608" spans="1:9" x14ac:dyDescent="0.35">
      <c r="A7608" s="321">
        <f t="shared" si="668"/>
        <v>42320.499999981635</v>
      </c>
      <c r="B7608" s="303"/>
      <c r="C7608" s="303">
        <v>7573</v>
      </c>
      <c r="D7608" s="304">
        <f>INDEX(Method_calculation!$J$161:$L$184,Output_interface!I7608,Output_interface!H7608)</f>
        <v>0</v>
      </c>
      <c r="E7608" s="304">
        <f>INDEX(Method_calculation!$J$194:$L$217,Output_interface!I7608,Output_interface!H7608)</f>
        <v>0</v>
      </c>
      <c r="G7608" s="1">
        <f>VLOOKUP(A7608+1/48,Interface!$B$118:$D$483,3)</f>
        <v>4</v>
      </c>
      <c r="H7608" s="1">
        <f t="shared" si="671"/>
        <v>1</v>
      </c>
      <c r="I7608" s="1">
        <f t="shared" si="670"/>
        <v>13</v>
      </c>
    </row>
    <row r="7609" spans="1:9" x14ac:dyDescent="0.35">
      <c r="A7609" s="321">
        <f t="shared" si="668"/>
        <v>42320.5416666483</v>
      </c>
      <c r="B7609" s="303"/>
      <c r="C7609" s="303">
        <v>7574</v>
      </c>
      <c r="D7609" s="304">
        <f>INDEX(Method_calculation!$J$161:$L$184,Output_interface!I7609,Output_interface!H7609)</f>
        <v>0</v>
      </c>
      <c r="E7609" s="304">
        <f>INDEX(Method_calculation!$J$194:$L$217,Output_interface!I7609,Output_interface!H7609)</f>
        <v>0</v>
      </c>
      <c r="G7609" s="1">
        <f>VLOOKUP(A7609+1/48,Interface!$B$118:$D$483,3)</f>
        <v>4</v>
      </c>
      <c r="H7609" s="1">
        <f t="shared" si="671"/>
        <v>1</v>
      </c>
      <c r="I7609" s="1">
        <f t="shared" si="670"/>
        <v>14</v>
      </c>
    </row>
    <row r="7610" spans="1:9" x14ac:dyDescent="0.35">
      <c r="A7610" s="321">
        <f t="shared" si="668"/>
        <v>42320.583333314964</v>
      </c>
      <c r="B7610" s="303"/>
      <c r="C7610" s="303">
        <v>7575</v>
      </c>
      <c r="D7610" s="304">
        <f>INDEX(Method_calculation!$J$161:$L$184,Output_interface!I7610,Output_interface!H7610)</f>
        <v>0</v>
      </c>
      <c r="E7610" s="304">
        <f>INDEX(Method_calculation!$J$194:$L$217,Output_interface!I7610,Output_interface!H7610)</f>
        <v>0</v>
      </c>
      <c r="G7610" s="1">
        <f>VLOOKUP(A7610+1/48,Interface!$B$118:$D$483,3)</f>
        <v>4</v>
      </c>
      <c r="H7610" s="1">
        <f t="shared" si="671"/>
        <v>1</v>
      </c>
      <c r="I7610" s="1">
        <f t="shared" si="670"/>
        <v>15</v>
      </c>
    </row>
    <row r="7611" spans="1:9" x14ac:dyDescent="0.35">
      <c r="A7611" s="321">
        <f t="shared" si="668"/>
        <v>42320.624999981628</v>
      </c>
      <c r="B7611" s="303"/>
      <c r="C7611" s="303">
        <v>7576</v>
      </c>
      <c r="D7611" s="304">
        <f>INDEX(Method_calculation!$J$161:$L$184,Output_interface!I7611,Output_interface!H7611)</f>
        <v>0</v>
      </c>
      <c r="E7611" s="304">
        <f>INDEX(Method_calculation!$J$194:$L$217,Output_interface!I7611,Output_interface!H7611)</f>
        <v>0</v>
      </c>
      <c r="G7611" s="1">
        <f>VLOOKUP(A7611+1/48,Interface!$B$118:$D$483,3)</f>
        <v>4</v>
      </c>
      <c r="H7611" s="1">
        <f t="shared" si="671"/>
        <v>1</v>
      </c>
      <c r="I7611" s="1">
        <f t="shared" si="670"/>
        <v>16</v>
      </c>
    </row>
    <row r="7612" spans="1:9" x14ac:dyDescent="0.35">
      <c r="A7612" s="321">
        <f t="shared" si="668"/>
        <v>42320.666666648292</v>
      </c>
      <c r="B7612" s="303"/>
      <c r="C7612" s="303">
        <v>7577</v>
      </c>
      <c r="D7612" s="304">
        <f>INDEX(Method_calculation!$J$161:$L$184,Output_interface!I7612,Output_interface!H7612)</f>
        <v>0</v>
      </c>
      <c r="E7612" s="304">
        <f>INDEX(Method_calculation!$J$194:$L$217,Output_interface!I7612,Output_interface!H7612)</f>
        <v>0</v>
      </c>
      <c r="G7612" s="1">
        <f>VLOOKUP(A7612+1/48,Interface!$B$118:$D$483,3)</f>
        <v>4</v>
      </c>
      <c r="H7612" s="1">
        <f t="shared" si="671"/>
        <v>1</v>
      </c>
      <c r="I7612" s="1">
        <f t="shared" si="670"/>
        <v>17</v>
      </c>
    </row>
    <row r="7613" spans="1:9" x14ac:dyDescent="0.35">
      <c r="A7613" s="321">
        <f t="shared" si="668"/>
        <v>42320.708333314957</v>
      </c>
      <c r="B7613" s="303"/>
      <c r="C7613" s="303">
        <v>7578</v>
      </c>
      <c r="D7613" s="304">
        <f>INDEX(Method_calculation!$J$161:$L$184,Output_interface!I7613,Output_interface!H7613)</f>
        <v>0</v>
      </c>
      <c r="E7613" s="304">
        <f>INDEX(Method_calculation!$J$194:$L$217,Output_interface!I7613,Output_interface!H7613)</f>
        <v>0</v>
      </c>
      <c r="G7613" s="1">
        <f>VLOOKUP(A7613+1/48,Interface!$B$118:$D$483,3)</f>
        <v>4</v>
      </c>
      <c r="H7613" s="1">
        <f t="shared" si="671"/>
        <v>1</v>
      </c>
      <c r="I7613" s="1">
        <f t="shared" si="670"/>
        <v>18</v>
      </c>
    </row>
    <row r="7614" spans="1:9" x14ac:dyDescent="0.35">
      <c r="A7614" s="321">
        <f t="shared" si="668"/>
        <v>42320.749999981621</v>
      </c>
      <c r="B7614" s="303"/>
      <c r="C7614" s="303">
        <v>7579</v>
      </c>
      <c r="D7614" s="304">
        <f>INDEX(Method_calculation!$J$161:$L$184,Output_interface!I7614,Output_interface!H7614)</f>
        <v>0</v>
      </c>
      <c r="E7614" s="304">
        <f>INDEX(Method_calculation!$J$194:$L$217,Output_interface!I7614,Output_interface!H7614)</f>
        <v>0</v>
      </c>
      <c r="G7614" s="1">
        <f>VLOOKUP(A7614+1/48,Interface!$B$118:$D$483,3)</f>
        <v>4</v>
      </c>
      <c r="H7614" s="1">
        <f t="shared" si="671"/>
        <v>1</v>
      </c>
      <c r="I7614" s="1">
        <f t="shared" si="670"/>
        <v>19</v>
      </c>
    </row>
    <row r="7615" spans="1:9" x14ac:dyDescent="0.35">
      <c r="A7615" s="321">
        <f t="shared" si="668"/>
        <v>42320.791666648285</v>
      </c>
      <c r="B7615" s="303"/>
      <c r="C7615" s="303">
        <v>7580</v>
      </c>
      <c r="D7615" s="304">
        <f>INDEX(Method_calculation!$J$161:$L$184,Output_interface!I7615,Output_interface!H7615)</f>
        <v>0</v>
      </c>
      <c r="E7615" s="304">
        <f>INDEX(Method_calculation!$J$194:$L$217,Output_interface!I7615,Output_interface!H7615)</f>
        <v>0</v>
      </c>
      <c r="G7615" s="1">
        <f>VLOOKUP(A7615+1/48,Interface!$B$118:$D$483,3)</f>
        <v>4</v>
      </c>
      <c r="H7615" s="1">
        <f t="shared" si="671"/>
        <v>1</v>
      </c>
      <c r="I7615" s="1">
        <f t="shared" si="670"/>
        <v>20</v>
      </c>
    </row>
    <row r="7616" spans="1:9" x14ac:dyDescent="0.35">
      <c r="A7616" s="321">
        <f t="shared" si="668"/>
        <v>42320.833333314949</v>
      </c>
      <c r="B7616" s="303"/>
      <c r="C7616" s="303">
        <v>7581</v>
      </c>
      <c r="D7616" s="304">
        <f>INDEX(Method_calculation!$J$161:$L$184,Output_interface!I7616,Output_interface!H7616)</f>
        <v>0</v>
      </c>
      <c r="E7616" s="304">
        <f>INDEX(Method_calculation!$J$194:$L$217,Output_interface!I7616,Output_interface!H7616)</f>
        <v>0</v>
      </c>
      <c r="G7616" s="1">
        <f>VLOOKUP(A7616+1/48,Interface!$B$118:$D$483,3)</f>
        <v>4</v>
      </c>
      <c r="H7616" s="1">
        <f t="shared" si="671"/>
        <v>1</v>
      </c>
      <c r="I7616" s="1">
        <f t="shared" si="670"/>
        <v>21</v>
      </c>
    </row>
    <row r="7617" spans="1:9" x14ac:dyDescent="0.35">
      <c r="A7617" s="321">
        <f t="shared" si="668"/>
        <v>42320.874999981614</v>
      </c>
      <c r="B7617" s="303"/>
      <c r="C7617" s="303">
        <v>7582</v>
      </c>
      <c r="D7617" s="304">
        <f>INDEX(Method_calculation!$J$161:$L$184,Output_interface!I7617,Output_interface!H7617)</f>
        <v>0</v>
      </c>
      <c r="E7617" s="304">
        <f>INDEX(Method_calculation!$J$194:$L$217,Output_interface!I7617,Output_interface!H7617)</f>
        <v>0</v>
      </c>
      <c r="G7617" s="1">
        <f>VLOOKUP(A7617+1/48,Interface!$B$118:$D$483,3)</f>
        <v>4</v>
      </c>
      <c r="H7617" s="1">
        <f t="shared" si="671"/>
        <v>1</v>
      </c>
      <c r="I7617" s="1">
        <f t="shared" si="670"/>
        <v>22</v>
      </c>
    </row>
    <row r="7618" spans="1:9" x14ac:dyDescent="0.35">
      <c r="A7618" s="321">
        <f t="shared" si="668"/>
        <v>42320.916666648278</v>
      </c>
      <c r="B7618" s="303"/>
      <c r="C7618" s="303">
        <v>7583</v>
      </c>
      <c r="D7618" s="304">
        <f>INDEX(Method_calculation!$J$161:$L$184,Output_interface!I7618,Output_interface!H7618)</f>
        <v>0</v>
      </c>
      <c r="E7618" s="304">
        <f>INDEX(Method_calculation!$J$194:$L$217,Output_interface!I7618,Output_interface!H7618)</f>
        <v>0</v>
      </c>
      <c r="G7618" s="1">
        <f>VLOOKUP(A7618+1/48,Interface!$B$118:$D$483,3)</f>
        <v>4</v>
      </c>
      <c r="H7618" s="1">
        <f t="shared" si="671"/>
        <v>1</v>
      </c>
      <c r="I7618" s="1">
        <f t="shared" si="670"/>
        <v>23</v>
      </c>
    </row>
    <row r="7619" spans="1:9" x14ac:dyDescent="0.35">
      <c r="A7619" s="322">
        <f t="shared" si="668"/>
        <v>42320.958333314942</v>
      </c>
      <c r="B7619" s="306"/>
      <c r="C7619" s="306">
        <v>7584</v>
      </c>
      <c r="D7619" s="307">
        <f>INDEX(Method_calculation!$J$161:$L$184,Output_interface!I7619,Output_interface!H7619)</f>
        <v>0</v>
      </c>
      <c r="E7619" s="307">
        <f>INDEX(Method_calculation!$J$194:$L$217,Output_interface!I7619,Output_interface!H7619)</f>
        <v>0</v>
      </c>
      <c r="G7619" s="1">
        <f>VLOOKUP(A7619+1/48,Interface!$B$118:$D$483,3)</f>
        <v>4</v>
      </c>
      <c r="H7619" s="1">
        <f t="shared" si="671"/>
        <v>1</v>
      </c>
      <c r="I7619" s="1">
        <f t="shared" si="670"/>
        <v>24</v>
      </c>
    </row>
    <row r="7620" spans="1:9" x14ac:dyDescent="0.35">
      <c r="A7620" s="299">
        <f t="shared" si="668"/>
        <v>42320.999999981606</v>
      </c>
      <c r="B7620" s="300" t="str">
        <f t="shared" ref="B7620" si="673">INDEX($H$27:$H$29,H7620)</f>
        <v>Workday</v>
      </c>
      <c r="C7620" s="300">
        <v>7585</v>
      </c>
      <c r="D7620" s="301">
        <f>INDEX(Method_calculation!$J$161:$L$184,Output_interface!I7620,Output_interface!H7620)</f>
        <v>0</v>
      </c>
      <c r="E7620" s="301">
        <f>INDEX(Method_calculation!$J$194:$L$217,Output_interface!I7620,Output_interface!H7620)</f>
        <v>0</v>
      </c>
      <c r="G7620" s="1">
        <f>VLOOKUP(A7620+1/48,Interface!$B$118:$D$483,3)</f>
        <v>5</v>
      </c>
      <c r="H7620" s="1">
        <f t="shared" si="671"/>
        <v>1</v>
      </c>
      <c r="I7620" s="1">
        <f t="shared" si="670"/>
        <v>1</v>
      </c>
    </row>
    <row r="7621" spans="1:9" x14ac:dyDescent="0.35">
      <c r="A7621" s="321">
        <f t="shared" si="668"/>
        <v>42321.041666648271</v>
      </c>
      <c r="B7621" s="303"/>
      <c r="C7621" s="303">
        <v>7586</v>
      </c>
      <c r="D7621" s="304">
        <f>INDEX(Method_calculation!$J$161:$L$184,Output_interface!I7621,Output_interface!H7621)</f>
        <v>0</v>
      </c>
      <c r="E7621" s="304">
        <f>INDEX(Method_calculation!$J$194:$L$217,Output_interface!I7621,Output_interface!H7621)</f>
        <v>0</v>
      </c>
      <c r="G7621" s="1">
        <f>VLOOKUP(A7621+1/48,Interface!$B$118:$D$483,3)</f>
        <v>5</v>
      </c>
      <c r="H7621" s="1">
        <f t="shared" si="671"/>
        <v>1</v>
      </c>
      <c r="I7621" s="1">
        <f t="shared" si="670"/>
        <v>2</v>
      </c>
    </row>
    <row r="7622" spans="1:9" x14ac:dyDescent="0.35">
      <c r="A7622" s="321">
        <f t="shared" si="668"/>
        <v>42321.083333314935</v>
      </c>
      <c r="B7622" s="303"/>
      <c r="C7622" s="303">
        <v>7587</v>
      </c>
      <c r="D7622" s="304">
        <f>INDEX(Method_calculation!$J$161:$L$184,Output_interface!I7622,Output_interface!H7622)</f>
        <v>0</v>
      </c>
      <c r="E7622" s="304">
        <f>INDEX(Method_calculation!$J$194:$L$217,Output_interface!I7622,Output_interface!H7622)</f>
        <v>0</v>
      </c>
      <c r="G7622" s="1">
        <f>VLOOKUP(A7622+1/48,Interface!$B$118:$D$483,3)</f>
        <v>5</v>
      </c>
      <c r="H7622" s="1">
        <f t="shared" si="671"/>
        <v>1</v>
      </c>
      <c r="I7622" s="1">
        <f t="shared" si="670"/>
        <v>3</v>
      </c>
    </row>
    <row r="7623" spans="1:9" x14ac:dyDescent="0.35">
      <c r="A7623" s="321">
        <f t="shared" si="668"/>
        <v>42321.124999981599</v>
      </c>
      <c r="B7623" s="303"/>
      <c r="C7623" s="303">
        <v>7588</v>
      </c>
      <c r="D7623" s="304">
        <f>INDEX(Method_calculation!$J$161:$L$184,Output_interface!I7623,Output_interface!H7623)</f>
        <v>0</v>
      </c>
      <c r="E7623" s="304">
        <f>INDEX(Method_calculation!$J$194:$L$217,Output_interface!I7623,Output_interface!H7623)</f>
        <v>0</v>
      </c>
      <c r="G7623" s="1">
        <f>VLOOKUP(A7623+1/48,Interface!$B$118:$D$483,3)</f>
        <v>5</v>
      </c>
      <c r="H7623" s="1">
        <f t="shared" si="671"/>
        <v>1</v>
      </c>
      <c r="I7623" s="1">
        <f t="shared" si="670"/>
        <v>4</v>
      </c>
    </row>
    <row r="7624" spans="1:9" x14ac:dyDescent="0.35">
      <c r="A7624" s="321">
        <f t="shared" si="668"/>
        <v>42321.166666648263</v>
      </c>
      <c r="B7624" s="303"/>
      <c r="C7624" s="303">
        <v>7589</v>
      </c>
      <c r="D7624" s="304">
        <f>INDEX(Method_calculation!$J$161:$L$184,Output_interface!I7624,Output_interface!H7624)</f>
        <v>0</v>
      </c>
      <c r="E7624" s="304">
        <f>INDEX(Method_calculation!$J$194:$L$217,Output_interface!I7624,Output_interface!H7624)</f>
        <v>0</v>
      </c>
      <c r="G7624" s="1">
        <f>VLOOKUP(A7624+1/48,Interface!$B$118:$D$483,3)</f>
        <v>5</v>
      </c>
      <c r="H7624" s="1">
        <f t="shared" si="671"/>
        <v>1</v>
      </c>
      <c r="I7624" s="1">
        <f t="shared" si="670"/>
        <v>5</v>
      </c>
    </row>
    <row r="7625" spans="1:9" x14ac:dyDescent="0.35">
      <c r="A7625" s="321">
        <f t="shared" si="668"/>
        <v>42321.208333314928</v>
      </c>
      <c r="B7625" s="303"/>
      <c r="C7625" s="303">
        <v>7590</v>
      </c>
      <c r="D7625" s="304">
        <f>INDEX(Method_calculation!$J$161:$L$184,Output_interface!I7625,Output_interface!H7625)</f>
        <v>0</v>
      </c>
      <c r="E7625" s="304">
        <f>INDEX(Method_calculation!$J$194:$L$217,Output_interface!I7625,Output_interface!H7625)</f>
        <v>0</v>
      </c>
      <c r="G7625" s="1">
        <f>VLOOKUP(A7625+1/48,Interface!$B$118:$D$483,3)</f>
        <v>5</v>
      </c>
      <c r="H7625" s="1">
        <f t="shared" si="671"/>
        <v>1</v>
      </c>
      <c r="I7625" s="1">
        <f t="shared" si="670"/>
        <v>6</v>
      </c>
    </row>
    <row r="7626" spans="1:9" x14ac:dyDescent="0.35">
      <c r="A7626" s="321">
        <f t="shared" si="668"/>
        <v>42321.249999981592</v>
      </c>
      <c r="B7626" s="303"/>
      <c r="C7626" s="303">
        <v>7591</v>
      </c>
      <c r="D7626" s="304">
        <f>INDEX(Method_calculation!$J$161:$L$184,Output_interface!I7626,Output_interface!H7626)</f>
        <v>0</v>
      </c>
      <c r="E7626" s="304">
        <f>INDEX(Method_calculation!$J$194:$L$217,Output_interface!I7626,Output_interface!H7626)</f>
        <v>0</v>
      </c>
      <c r="G7626" s="1">
        <f>VLOOKUP(A7626+1/48,Interface!$B$118:$D$483,3)</f>
        <v>5</v>
      </c>
      <c r="H7626" s="1">
        <f t="shared" si="671"/>
        <v>1</v>
      </c>
      <c r="I7626" s="1">
        <f t="shared" si="670"/>
        <v>7</v>
      </c>
    </row>
    <row r="7627" spans="1:9" x14ac:dyDescent="0.35">
      <c r="A7627" s="321">
        <f t="shared" si="668"/>
        <v>42321.291666648256</v>
      </c>
      <c r="B7627" s="303"/>
      <c r="C7627" s="303">
        <v>7592</v>
      </c>
      <c r="D7627" s="304">
        <f>INDEX(Method_calculation!$J$161:$L$184,Output_interface!I7627,Output_interface!H7627)</f>
        <v>0</v>
      </c>
      <c r="E7627" s="304">
        <f>INDEX(Method_calculation!$J$194:$L$217,Output_interface!I7627,Output_interface!H7627)</f>
        <v>0</v>
      </c>
      <c r="G7627" s="1">
        <f>VLOOKUP(A7627+1/48,Interface!$B$118:$D$483,3)</f>
        <v>5</v>
      </c>
      <c r="H7627" s="1">
        <f t="shared" si="671"/>
        <v>1</v>
      </c>
      <c r="I7627" s="1">
        <f t="shared" si="670"/>
        <v>8</v>
      </c>
    </row>
    <row r="7628" spans="1:9" x14ac:dyDescent="0.35">
      <c r="A7628" s="321">
        <f t="shared" si="668"/>
        <v>42321.33333331492</v>
      </c>
      <c r="B7628" s="303"/>
      <c r="C7628" s="303">
        <v>7593</v>
      </c>
      <c r="D7628" s="304">
        <f>INDEX(Method_calculation!$J$161:$L$184,Output_interface!I7628,Output_interface!H7628)</f>
        <v>0</v>
      </c>
      <c r="E7628" s="304">
        <f>INDEX(Method_calculation!$J$194:$L$217,Output_interface!I7628,Output_interface!H7628)</f>
        <v>0</v>
      </c>
      <c r="G7628" s="1">
        <f>VLOOKUP(A7628+1/48,Interface!$B$118:$D$483,3)</f>
        <v>5</v>
      </c>
      <c r="H7628" s="1">
        <f t="shared" si="671"/>
        <v>1</v>
      </c>
      <c r="I7628" s="1">
        <f t="shared" si="670"/>
        <v>9</v>
      </c>
    </row>
    <row r="7629" spans="1:9" x14ac:dyDescent="0.35">
      <c r="A7629" s="321">
        <f t="shared" si="668"/>
        <v>42321.374999981585</v>
      </c>
      <c r="B7629" s="303"/>
      <c r="C7629" s="303">
        <v>7594</v>
      </c>
      <c r="D7629" s="304">
        <f>INDEX(Method_calculation!$J$161:$L$184,Output_interface!I7629,Output_interface!H7629)</f>
        <v>0</v>
      </c>
      <c r="E7629" s="304">
        <f>INDEX(Method_calculation!$J$194:$L$217,Output_interface!I7629,Output_interface!H7629)</f>
        <v>0</v>
      </c>
      <c r="G7629" s="1">
        <f>VLOOKUP(A7629+1/48,Interface!$B$118:$D$483,3)</f>
        <v>5</v>
      </c>
      <c r="H7629" s="1">
        <f t="shared" si="671"/>
        <v>1</v>
      </c>
      <c r="I7629" s="1">
        <f t="shared" si="670"/>
        <v>10</v>
      </c>
    </row>
    <row r="7630" spans="1:9" x14ac:dyDescent="0.35">
      <c r="A7630" s="321">
        <f t="shared" si="668"/>
        <v>42321.416666648249</v>
      </c>
      <c r="B7630" s="303"/>
      <c r="C7630" s="303">
        <v>7595</v>
      </c>
      <c r="D7630" s="304">
        <f>INDEX(Method_calculation!$J$161:$L$184,Output_interface!I7630,Output_interface!H7630)</f>
        <v>0</v>
      </c>
      <c r="E7630" s="304">
        <f>INDEX(Method_calculation!$J$194:$L$217,Output_interface!I7630,Output_interface!H7630)</f>
        <v>0</v>
      </c>
      <c r="G7630" s="1">
        <f>VLOOKUP(A7630+1/48,Interface!$B$118:$D$483,3)</f>
        <v>5</v>
      </c>
      <c r="H7630" s="1">
        <f t="shared" si="671"/>
        <v>1</v>
      </c>
      <c r="I7630" s="1">
        <f t="shared" si="670"/>
        <v>11</v>
      </c>
    </row>
    <row r="7631" spans="1:9" x14ac:dyDescent="0.35">
      <c r="A7631" s="321">
        <f t="shared" si="668"/>
        <v>42321.458333314913</v>
      </c>
      <c r="B7631" s="303"/>
      <c r="C7631" s="303">
        <v>7596</v>
      </c>
      <c r="D7631" s="304">
        <f>INDEX(Method_calculation!$J$161:$L$184,Output_interface!I7631,Output_interface!H7631)</f>
        <v>0</v>
      </c>
      <c r="E7631" s="304">
        <f>INDEX(Method_calculation!$J$194:$L$217,Output_interface!I7631,Output_interface!H7631)</f>
        <v>0</v>
      </c>
      <c r="G7631" s="1">
        <f>VLOOKUP(A7631+1/48,Interface!$B$118:$D$483,3)</f>
        <v>5</v>
      </c>
      <c r="H7631" s="1">
        <f t="shared" si="671"/>
        <v>1</v>
      </c>
      <c r="I7631" s="1">
        <f t="shared" si="670"/>
        <v>12</v>
      </c>
    </row>
    <row r="7632" spans="1:9" x14ac:dyDescent="0.35">
      <c r="A7632" s="321">
        <f t="shared" ref="A7632:A7695" si="674">+A7631+1/24</f>
        <v>42321.499999981577</v>
      </c>
      <c r="B7632" s="303"/>
      <c r="C7632" s="303">
        <v>7597</v>
      </c>
      <c r="D7632" s="304">
        <f>INDEX(Method_calculation!$J$161:$L$184,Output_interface!I7632,Output_interface!H7632)</f>
        <v>0</v>
      </c>
      <c r="E7632" s="304">
        <f>INDEX(Method_calculation!$J$194:$L$217,Output_interface!I7632,Output_interface!H7632)</f>
        <v>0</v>
      </c>
      <c r="G7632" s="1">
        <f>VLOOKUP(A7632+1/48,Interface!$B$118:$D$483,3)</f>
        <v>5</v>
      </c>
      <c r="H7632" s="1">
        <f t="shared" si="671"/>
        <v>1</v>
      </c>
      <c r="I7632" s="1">
        <f t="shared" si="670"/>
        <v>13</v>
      </c>
    </row>
    <row r="7633" spans="1:9" x14ac:dyDescent="0.35">
      <c r="A7633" s="321">
        <f t="shared" si="674"/>
        <v>42321.541666648242</v>
      </c>
      <c r="B7633" s="303"/>
      <c r="C7633" s="303">
        <v>7598</v>
      </c>
      <c r="D7633" s="304">
        <f>INDEX(Method_calculation!$J$161:$L$184,Output_interface!I7633,Output_interface!H7633)</f>
        <v>0</v>
      </c>
      <c r="E7633" s="304">
        <f>INDEX(Method_calculation!$J$194:$L$217,Output_interface!I7633,Output_interface!H7633)</f>
        <v>0</v>
      </c>
      <c r="G7633" s="1">
        <f>VLOOKUP(A7633+1/48,Interface!$B$118:$D$483,3)</f>
        <v>5</v>
      </c>
      <c r="H7633" s="1">
        <f t="shared" si="671"/>
        <v>1</v>
      </c>
      <c r="I7633" s="1">
        <f t="shared" si="670"/>
        <v>14</v>
      </c>
    </row>
    <row r="7634" spans="1:9" x14ac:dyDescent="0.35">
      <c r="A7634" s="321">
        <f t="shared" si="674"/>
        <v>42321.583333314906</v>
      </c>
      <c r="B7634" s="303"/>
      <c r="C7634" s="303">
        <v>7599</v>
      </c>
      <c r="D7634" s="304">
        <f>INDEX(Method_calculation!$J$161:$L$184,Output_interface!I7634,Output_interface!H7634)</f>
        <v>0</v>
      </c>
      <c r="E7634" s="304">
        <f>INDEX(Method_calculation!$J$194:$L$217,Output_interface!I7634,Output_interface!H7634)</f>
        <v>0</v>
      </c>
      <c r="G7634" s="1">
        <f>VLOOKUP(A7634+1/48,Interface!$B$118:$D$483,3)</f>
        <v>5</v>
      </c>
      <c r="H7634" s="1">
        <f t="shared" si="671"/>
        <v>1</v>
      </c>
      <c r="I7634" s="1">
        <f t="shared" si="670"/>
        <v>15</v>
      </c>
    </row>
    <row r="7635" spans="1:9" x14ac:dyDescent="0.35">
      <c r="A7635" s="321">
        <f t="shared" si="674"/>
        <v>42321.62499998157</v>
      </c>
      <c r="B7635" s="303"/>
      <c r="C7635" s="303">
        <v>7600</v>
      </c>
      <c r="D7635" s="304">
        <f>INDEX(Method_calculation!$J$161:$L$184,Output_interface!I7635,Output_interface!H7635)</f>
        <v>0</v>
      </c>
      <c r="E7635" s="304">
        <f>INDEX(Method_calculation!$J$194:$L$217,Output_interface!I7635,Output_interface!H7635)</f>
        <v>0</v>
      </c>
      <c r="G7635" s="1">
        <f>VLOOKUP(A7635+1/48,Interface!$B$118:$D$483,3)</f>
        <v>5</v>
      </c>
      <c r="H7635" s="1">
        <f t="shared" si="671"/>
        <v>1</v>
      </c>
      <c r="I7635" s="1">
        <f t="shared" si="670"/>
        <v>16</v>
      </c>
    </row>
    <row r="7636" spans="1:9" x14ac:dyDescent="0.35">
      <c r="A7636" s="321">
        <f t="shared" si="674"/>
        <v>42321.666666648234</v>
      </c>
      <c r="B7636" s="303"/>
      <c r="C7636" s="303">
        <v>7601</v>
      </c>
      <c r="D7636" s="304">
        <f>INDEX(Method_calculation!$J$161:$L$184,Output_interface!I7636,Output_interface!H7636)</f>
        <v>0</v>
      </c>
      <c r="E7636" s="304">
        <f>INDEX(Method_calculation!$J$194:$L$217,Output_interface!I7636,Output_interface!H7636)</f>
        <v>0</v>
      </c>
      <c r="G7636" s="1">
        <f>VLOOKUP(A7636+1/48,Interface!$B$118:$D$483,3)</f>
        <v>5</v>
      </c>
      <c r="H7636" s="1">
        <f t="shared" si="671"/>
        <v>1</v>
      </c>
      <c r="I7636" s="1">
        <f t="shared" si="670"/>
        <v>17</v>
      </c>
    </row>
    <row r="7637" spans="1:9" x14ac:dyDescent="0.35">
      <c r="A7637" s="321">
        <f t="shared" si="674"/>
        <v>42321.708333314898</v>
      </c>
      <c r="B7637" s="303"/>
      <c r="C7637" s="303">
        <v>7602</v>
      </c>
      <c r="D7637" s="304">
        <f>INDEX(Method_calculation!$J$161:$L$184,Output_interface!I7637,Output_interface!H7637)</f>
        <v>0</v>
      </c>
      <c r="E7637" s="304">
        <f>INDEX(Method_calculation!$J$194:$L$217,Output_interface!I7637,Output_interface!H7637)</f>
        <v>0</v>
      </c>
      <c r="G7637" s="1">
        <f>VLOOKUP(A7637+1/48,Interface!$B$118:$D$483,3)</f>
        <v>5</v>
      </c>
      <c r="H7637" s="1">
        <f t="shared" si="671"/>
        <v>1</v>
      </c>
      <c r="I7637" s="1">
        <f t="shared" si="670"/>
        <v>18</v>
      </c>
    </row>
    <row r="7638" spans="1:9" x14ac:dyDescent="0.35">
      <c r="A7638" s="321">
        <f t="shared" si="674"/>
        <v>42321.749999981563</v>
      </c>
      <c r="B7638" s="303"/>
      <c r="C7638" s="303">
        <v>7603</v>
      </c>
      <c r="D7638" s="304">
        <f>INDEX(Method_calculation!$J$161:$L$184,Output_interface!I7638,Output_interface!H7638)</f>
        <v>0</v>
      </c>
      <c r="E7638" s="304">
        <f>INDEX(Method_calculation!$J$194:$L$217,Output_interface!I7638,Output_interface!H7638)</f>
        <v>0</v>
      </c>
      <c r="G7638" s="1">
        <f>VLOOKUP(A7638+1/48,Interface!$B$118:$D$483,3)</f>
        <v>5</v>
      </c>
      <c r="H7638" s="1">
        <f t="shared" si="671"/>
        <v>1</v>
      </c>
      <c r="I7638" s="1">
        <f t="shared" si="670"/>
        <v>19</v>
      </c>
    </row>
    <row r="7639" spans="1:9" x14ac:dyDescent="0.35">
      <c r="A7639" s="321">
        <f t="shared" si="674"/>
        <v>42321.791666648227</v>
      </c>
      <c r="B7639" s="303"/>
      <c r="C7639" s="303">
        <v>7604</v>
      </c>
      <c r="D7639" s="304">
        <f>INDEX(Method_calculation!$J$161:$L$184,Output_interface!I7639,Output_interface!H7639)</f>
        <v>0</v>
      </c>
      <c r="E7639" s="304">
        <f>INDEX(Method_calculation!$J$194:$L$217,Output_interface!I7639,Output_interface!H7639)</f>
        <v>0</v>
      </c>
      <c r="G7639" s="1">
        <f>VLOOKUP(A7639+1/48,Interface!$B$118:$D$483,3)</f>
        <v>5</v>
      </c>
      <c r="H7639" s="1">
        <f t="shared" si="671"/>
        <v>1</v>
      </c>
      <c r="I7639" s="1">
        <f t="shared" si="670"/>
        <v>20</v>
      </c>
    </row>
    <row r="7640" spans="1:9" x14ac:dyDescent="0.35">
      <c r="A7640" s="321">
        <f t="shared" si="674"/>
        <v>42321.833333314891</v>
      </c>
      <c r="B7640" s="303"/>
      <c r="C7640" s="303">
        <v>7605</v>
      </c>
      <c r="D7640" s="304">
        <f>INDEX(Method_calculation!$J$161:$L$184,Output_interface!I7640,Output_interface!H7640)</f>
        <v>0</v>
      </c>
      <c r="E7640" s="304">
        <f>INDEX(Method_calculation!$J$194:$L$217,Output_interface!I7640,Output_interface!H7640)</f>
        <v>0</v>
      </c>
      <c r="G7640" s="1">
        <f>VLOOKUP(A7640+1/48,Interface!$B$118:$D$483,3)</f>
        <v>5</v>
      </c>
      <c r="H7640" s="1">
        <f t="shared" si="671"/>
        <v>1</v>
      </c>
      <c r="I7640" s="1">
        <f t="shared" si="670"/>
        <v>21</v>
      </c>
    </row>
    <row r="7641" spans="1:9" x14ac:dyDescent="0.35">
      <c r="A7641" s="321">
        <f t="shared" si="674"/>
        <v>42321.874999981555</v>
      </c>
      <c r="B7641" s="303"/>
      <c r="C7641" s="303">
        <v>7606</v>
      </c>
      <c r="D7641" s="304">
        <f>INDEX(Method_calculation!$J$161:$L$184,Output_interface!I7641,Output_interface!H7641)</f>
        <v>0</v>
      </c>
      <c r="E7641" s="304">
        <f>INDEX(Method_calculation!$J$194:$L$217,Output_interface!I7641,Output_interface!H7641)</f>
        <v>0</v>
      </c>
      <c r="G7641" s="1">
        <f>VLOOKUP(A7641+1/48,Interface!$B$118:$D$483,3)</f>
        <v>5</v>
      </c>
      <c r="H7641" s="1">
        <f t="shared" si="671"/>
        <v>1</v>
      </c>
      <c r="I7641" s="1">
        <f t="shared" si="670"/>
        <v>22</v>
      </c>
    </row>
    <row r="7642" spans="1:9" x14ac:dyDescent="0.35">
      <c r="A7642" s="321">
        <f t="shared" si="674"/>
        <v>42321.91666664822</v>
      </c>
      <c r="B7642" s="303"/>
      <c r="C7642" s="303">
        <v>7607</v>
      </c>
      <c r="D7642" s="304">
        <f>INDEX(Method_calculation!$J$161:$L$184,Output_interface!I7642,Output_interface!H7642)</f>
        <v>0</v>
      </c>
      <c r="E7642" s="304">
        <f>INDEX(Method_calculation!$J$194:$L$217,Output_interface!I7642,Output_interface!H7642)</f>
        <v>0</v>
      </c>
      <c r="G7642" s="1">
        <f>VLOOKUP(A7642+1/48,Interface!$B$118:$D$483,3)</f>
        <v>5</v>
      </c>
      <c r="H7642" s="1">
        <f t="shared" si="671"/>
        <v>1</v>
      </c>
      <c r="I7642" s="1">
        <f t="shared" si="670"/>
        <v>23</v>
      </c>
    </row>
    <row r="7643" spans="1:9" x14ac:dyDescent="0.35">
      <c r="A7643" s="322">
        <f t="shared" si="674"/>
        <v>42321.958333314884</v>
      </c>
      <c r="B7643" s="306"/>
      <c r="C7643" s="306">
        <v>7608</v>
      </c>
      <c r="D7643" s="307">
        <f>INDEX(Method_calculation!$J$161:$L$184,Output_interface!I7643,Output_interface!H7643)</f>
        <v>0</v>
      </c>
      <c r="E7643" s="307">
        <f>INDEX(Method_calculation!$J$194:$L$217,Output_interface!I7643,Output_interface!H7643)</f>
        <v>0</v>
      </c>
      <c r="G7643" s="1">
        <f>VLOOKUP(A7643+1/48,Interface!$B$118:$D$483,3)</f>
        <v>5</v>
      </c>
      <c r="H7643" s="1">
        <f t="shared" si="671"/>
        <v>1</v>
      </c>
      <c r="I7643" s="1">
        <f t="shared" si="670"/>
        <v>24</v>
      </c>
    </row>
    <row r="7644" spans="1:9" x14ac:dyDescent="0.35">
      <c r="A7644" s="299">
        <f t="shared" si="674"/>
        <v>42321.999999981548</v>
      </c>
      <c r="B7644" s="300" t="str">
        <f t="shared" ref="B7644" si="675">INDEX($H$27:$H$29,H7644)</f>
        <v>Saturday</v>
      </c>
      <c r="C7644" s="300">
        <v>7609</v>
      </c>
      <c r="D7644" s="301">
        <f>INDEX(Method_calculation!$J$161:$L$184,Output_interface!I7644,Output_interface!H7644)</f>
        <v>0</v>
      </c>
      <c r="E7644" s="301">
        <f>INDEX(Method_calculation!$J$194:$L$217,Output_interface!I7644,Output_interface!H7644)</f>
        <v>0</v>
      </c>
      <c r="G7644" s="1">
        <f>VLOOKUP(A7644+1/48,Interface!$B$118:$D$483,3)</f>
        <v>6</v>
      </c>
      <c r="H7644" s="1">
        <f t="shared" si="671"/>
        <v>2</v>
      </c>
      <c r="I7644" s="1">
        <f t="shared" si="670"/>
        <v>1</v>
      </c>
    </row>
    <row r="7645" spans="1:9" x14ac:dyDescent="0.35">
      <c r="A7645" s="321">
        <f t="shared" si="674"/>
        <v>42322.041666648212</v>
      </c>
      <c r="B7645" s="303"/>
      <c r="C7645" s="303">
        <v>7610</v>
      </c>
      <c r="D7645" s="304">
        <f>INDEX(Method_calculation!$J$161:$L$184,Output_interface!I7645,Output_interface!H7645)</f>
        <v>0</v>
      </c>
      <c r="E7645" s="304">
        <f>INDEX(Method_calculation!$J$194:$L$217,Output_interface!I7645,Output_interface!H7645)</f>
        <v>0</v>
      </c>
      <c r="G7645" s="1">
        <f>VLOOKUP(A7645+1/48,Interface!$B$118:$D$483,3)</f>
        <v>6</v>
      </c>
      <c r="H7645" s="1">
        <f t="shared" si="671"/>
        <v>2</v>
      </c>
      <c r="I7645" s="1">
        <f t="shared" si="670"/>
        <v>2</v>
      </c>
    </row>
    <row r="7646" spans="1:9" x14ac:dyDescent="0.35">
      <c r="A7646" s="321">
        <f t="shared" si="674"/>
        <v>42322.083333314877</v>
      </c>
      <c r="B7646" s="303"/>
      <c r="C7646" s="303">
        <v>7611</v>
      </c>
      <c r="D7646" s="304">
        <f>INDEX(Method_calculation!$J$161:$L$184,Output_interface!I7646,Output_interface!H7646)</f>
        <v>0</v>
      </c>
      <c r="E7646" s="304">
        <f>INDEX(Method_calculation!$J$194:$L$217,Output_interface!I7646,Output_interface!H7646)</f>
        <v>0</v>
      </c>
      <c r="G7646" s="1">
        <f>VLOOKUP(A7646+1/48,Interface!$B$118:$D$483,3)</f>
        <v>6</v>
      </c>
      <c r="H7646" s="1">
        <f t="shared" si="671"/>
        <v>2</v>
      </c>
      <c r="I7646" s="1">
        <f t="shared" si="670"/>
        <v>3</v>
      </c>
    </row>
    <row r="7647" spans="1:9" x14ac:dyDescent="0.35">
      <c r="A7647" s="321">
        <f t="shared" si="674"/>
        <v>42322.124999981541</v>
      </c>
      <c r="B7647" s="303"/>
      <c r="C7647" s="303">
        <v>7612</v>
      </c>
      <c r="D7647" s="304">
        <f>INDEX(Method_calculation!$J$161:$L$184,Output_interface!I7647,Output_interface!H7647)</f>
        <v>0</v>
      </c>
      <c r="E7647" s="304">
        <f>INDEX(Method_calculation!$J$194:$L$217,Output_interface!I7647,Output_interface!H7647)</f>
        <v>0</v>
      </c>
      <c r="G7647" s="1">
        <f>VLOOKUP(A7647+1/48,Interface!$B$118:$D$483,3)</f>
        <v>6</v>
      </c>
      <c r="H7647" s="1">
        <f t="shared" si="671"/>
        <v>2</v>
      </c>
      <c r="I7647" s="1">
        <f t="shared" si="670"/>
        <v>4</v>
      </c>
    </row>
    <row r="7648" spans="1:9" x14ac:dyDescent="0.35">
      <c r="A7648" s="321">
        <f t="shared" si="674"/>
        <v>42322.166666648205</v>
      </c>
      <c r="B7648" s="303"/>
      <c r="C7648" s="303">
        <v>7613</v>
      </c>
      <c r="D7648" s="304">
        <f>INDEX(Method_calculation!$J$161:$L$184,Output_interface!I7648,Output_interface!H7648)</f>
        <v>0</v>
      </c>
      <c r="E7648" s="304">
        <f>INDEX(Method_calculation!$J$194:$L$217,Output_interface!I7648,Output_interface!H7648)</f>
        <v>0</v>
      </c>
      <c r="G7648" s="1">
        <f>VLOOKUP(A7648+1/48,Interface!$B$118:$D$483,3)</f>
        <v>6</v>
      </c>
      <c r="H7648" s="1">
        <f t="shared" si="671"/>
        <v>2</v>
      </c>
      <c r="I7648" s="1">
        <f t="shared" si="670"/>
        <v>5</v>
      </c>
    </row>
    <row r="7649" spans="1:9" x14ac:dyDescent="0.35">
      <c r="A7649" s="321">
        <f t="shared" si="674"/>
        <v>42322.208333314869</v>
      </c>
      <c r="B7649" s="303"/>
      <c r="C7649" s="303">
        <v>7614</v>
      </c>
      <c r="D7649" s="304">
        <f>INDEX(Method_calculation!$J$161:$L$184,Output_interface!I7649,Output_interface!H7649)</f>
        <v>0</v>
      </c>
      <c r="E7649" s="304">
        <f>INDEX(Method_calculation!$J$194:$L$217,Output_interface!I7649,Output_interface!H7649)</f>
        <v>0</v>
      </c>
      <c r="G7649" s="1">
        <f>VLOOKUP(A7649+1/48,Interface!$B$118:$D$483,3)</f>
        <v>6</v>
      </c>
      <c r="H7649" s="1">
        <f t="shared" si="671"/>
        <v>2</v>
      </c>
      <c r="I7649" s="1">
        <f t="shared" si="670"/>
        <v>6</v>
      </c>
    </row>
    <row r="7650" spans="1:9" x14ac:dyDescent="0.35">
      <c r="A7650" s="321">
        <f t="shared" si="674"/>
        <v>42322.249999981534</v>
      </c>
      <c r="B7650" s="303"/>
      <c r="C7650" s="303">
        <v>7615</v>
      </c>
      <c r="D7650" s="304">
        <f>INDEX(Method_calculation!$J$161:$L$184,Output_interface!I7650,Output_interface!H7650)</f>
        <v>0</v>
      </c>
      <c r="E7650" s="304">
        <f>INDEX(Method_calculation!$J$194:$L$217,Output_interface!I7650,Output_interface!H7650)</f>
        <v>0</v>
      </c>
      <c r="G7650" s="1">
        <f>VLOOKUP(A7650+1/48,Interface!$B$118:$D$483,3)</f>
        <v>6</v>
      </c>
      <c r="H7650" s="1">
        <f t="shared" si="671"/>
        <v>2</v>
      </c>
      <c r="I7650" s="1">
        <f t="shared" si="670"/>
        <v>7</v>
      </c>
    </row>
    <row r="7651" spans="1:9" x14ac:dyDescent="0.35">
      <c r="A7651" s="321">
        <f t="shared" si="674"/>
        <v>42322.291666648198</v>
      </c>
      <c r="B7651" s="303"/>
      <c r="C7651" s="303">
        <v>7616</v>
      </c>
      <c r="D7651" s="304">
        <f>INDEX(Method_calculation!$J$161:$L$184,Output_interface!I7651,Output_interface!H7651)</f>
        <v>0</v>
      </c>
      <c r="E7651" s="304">
        <f>INDEX(Method_calculation!$J$194:$L$217,Output_interface!I7651,Output_interface!H7651)</f>
        <v>0</v>
      </c>
      <c r="G7651" s="1">
        <f>VLOOKUP(A7651+1/48,Interface!$B$118:$D$483,3)</f>
        <v>6</v>
      </c>
      <c r="H7651" s="1">
        <f t="shared" si="671"/>
        <v>2</v>
      </c>
      <c r="I7651" s="1">
        <f t="shared" si="670"/>
        <v>8</v>
      </c>
    </row>
    <row r="7652" spans="1:9" x14ac:dyDescent="0.35">
      <c r="A7652" s="321">
        <f t="shared" si="674"/>
        <v>42322.333333314862</v>
      </c>
      <c r="B7652" s="303"/>
      <c r="C7652" s="303">
        <v>7617</v>
      </c>
      <c r="D7652" s="304">
        <f>INDEX(Method_calculation!$J$161:$L$184,Output_interface!I7652,Output_interface!H7652)</f>
        <v>0</v>
      </c>
      <c r="E7652" s="304">
        <f>INDEX(Method_calculation!$J$194:$L$217,Output_interface!I7652,Output_interface!H7652)</f>
        <v>0</v>
      </c>
      <c r="G7652" s="1">
        <f>VLOOKUP(A7652+1/48,Interface!$B$118:$D$483,3)</f>
        <v>6</v>
      </c>
      <c r="H7652" s="1">
        <f t="shared" si="671"/>
        <v>2</v>
      </c>
      <c r="I7652" s="1">
        <f t="shared" ref="I7652:I7715" si="676">MOD(C7652-1,24)+1</f>
        <v>9</v>
      </c>
    </row>
    <row r="7653" spans="1:9" x14ac:dyDescent="0.35">
      <c r="A7653" s="321">
        <f t="shared" si="674"/>
        <v>42322.374999981526</v>
      </c>
      <c r="B7653" s="303"/>
      <c r="C7653" s="303">
        <v>7618</v>
      </c>
      <c r="D7653" s="304">
        <f>INDEX(Method_calculation!$J$161:$L$184,Output_interface!I7653,Output_interface!H7653)</f>
        <v>0</v>
      </c>
      <c r="E7653" s="304">
        <f>INDEX(Method_calculation!$J$194:$L$217,Output_interface!I7653,Output_interface!H7653)</f>
        <v>0</v>
      </c>
      <c r="G7653" s="1">
        <f>VLOOKUP(A7653+1/48,Interface!$B$118:$D$483,3)</f>
        <v>6</v>
      </c>
      <c r="H7653" s="1">
        <f t="shared" ref="H7653:H7716" si="677">IF(G7653=7,3,IF(G7653=6,2,1))</f>
        <v>2</v>
      </c>
      <c r="I7653" s="1">
        <f t="shared" si="676"/>
        <v>10</v>
      </c>
    </row>
    <row r="7654" spans="1:9" x14ac:dyDescent="0.35">
      <c r="A7654" s="321">
        <f t="shared" si="674"/>
        <v>42322.416666648191</v>
      </c>
      <c r="B7654" s="303"/>
      <c r="C7654" s="303">
        <v>7619</v>
      </c>
      <c r="D7654" s="304">
        <f>INDEX(Method_calculation!$J$161:$L$184,Output_interface!I7654,Output_interface!H7654)</f>
        <v>0</v>
      </c>
      <c r="E7654" s="304">
        <f>INDEX(Method_calculation!$J$194:$L$217,Output_interface!I7654,Output_interface!H7654)</f>
        <v>0</v>
      </c>
      <c r="G7654" s="1">
        <f>VLOOKUP(A7654+1/48,Interface!$B$118:$D$483,3)</f>
        <v>6</v>
      </c>
      <c r="H7654" s="1">
        <f t="shared" si="677"/>
        <v>2</v>
      </c>
      <c r="I7654" s="1">
        <f t="shared" si="676"/>
        <v>11</v>
      </c>
    </row>
    <row r="7655" spans="1:9" x14ac:dyDescent="0.35">
      <c r="A7655" s="321">
        <f t="shared" si="674"/>
        <v>42322.458333314855</v>
      </c>
      <c r="B7655" s="303"/>
      <c r="C7655" s="303">
        <v>7620</v>
      </c>
      <c r="D7655" s="304">
        <f>INDEX(Method_calculation!$J$161:$L$184,Output_interface!I7655,Output_interface!H7655)</f>
        <v>0</v>
      </c>
      <c r="E7655" s="304">
        <f>INDEX(Method_calculation!$J$194:$L$217,Output_interface!I7655,Output_interface!H7655)</f>
        <v>0</v>
      </c>
      <c r="G7655" s="1">
        <f>VLOOKUP(A7655+1/48,Interface!$B$118:$D$483,3)</f>
        <v>6</v>
      </c>
      <c r="H7655" s="1">
        <f t="shared" si="677"/>
        <v>2</v>
      </c>
      <c r="I7655" s="1">
        <f t="shared" si="676"/>
        <v>12</v>
      </c>
    </row>
    <row r="7656" spans="1:9" x14ac:dyDescent="0.35">
      <c r="A7656" s="321">
        <f t="shared" si="674"/>
        <v>42322.499999981519</v>
      </c>
      <c r="B7656" s="303"/>
      <c r="C7656" s="303">
        <v>7621</v>
      </c>
      <c r="D7656" s="304">
        <f>INDEX(Method_calculation!$J$161:$L$184,Output_interface!I7656,Output_interface!H7656)</f>
        <v>0</v>
      </c>
      <c r="E7656" s="304">
        <f>INDEX(Method_calculation!$J$194:$L$217,Output_interface!I7656,Output_interface!H7656)</f>
        <v>0</v>
      </c>
      <c r="G7656" s="1">
        <f>VLOOKUP(A7656+1/48,Interface!$B$118:$D$483,3)</f>
        <v>6</v>
      </c>
      <c r="H7656" s="1">
        <f t="shared" si="677"/>
        <v>2</v>
      </c>
      <c r="I7656" s="1">
        <f t="shared" si="676"/>
        <v>13</v>
      </c>
    </row>
    <row r="7657" spans="1:9" x14ac:dyDescent="0.35">
      <c r="A7657" s="321">
        <f t="shared" si="674"/>
        <v>42322.541666648183</v>
      </c>
      <c r="B7657" s="303"/>
      <c r="C7657" s="303">
        <v>7622</v>
      </c>
      <c r="D7657" s="304">
        <f>INDEX(Method_calculation!$J$161:$L$184,Output_interface!I7657,Output_interface!H7657)</f>
        <v>0</v>
      </c>
      <c r="E7657" s="304">
        <f>INDEX(Method_calculation!$J$194:$L$217,Output_interface!I7657,Output_interface!H7657)</f>
        <v>0</v>
      </c>
      <c r="G7657" s="1">
        <f>VLOOKUP(A7657+1/48,Interface!$B$118:$D$483,3)</f>
        <v>6</v>
      </c>
      <c r="H7657" s="1">
        <f t="shared" si="677"/>
        <v>2</v>
      </c>
      <c r="I7657" s="1">
        <f t="shared" si="676"/>
        <v>14</v>
      </c>
    </row>
    <row r="7658" spans="1:9" x14ac:dyDescent="0.35">
      <c r="A7658" s="321">
        <f t="shared" si="674"/>
        <v>42322.583333314848</v>
      </c>
      <c r="B7658" s="303"/>
      <c r="C7658" s="303">
        <v>7623</v>
      </c>
      <c r="D7658" s="304">
        <f>INDEX(Method_calculation!$J$161:$L$184,Output_interface!I7658,Output_interface!H7658)</f>
        <v>0</v>
      </c>
      <c r="E7658" s="304">
        <f>INDEX(Method_calculation!$J$194:$L$217,Output_interface!I7658,Output_interface!H7658)</f>
        <v>0</v>
      </c>
      <c r="G7658" s="1">
        <f>VLOOKUP(A7658+1/48,Interface!$B$118:$D$483,3)</f>
        <v>6</v>
      </c>
      <c r="H7658" s="1">
        <f t="shared" si="677"/>
        <v>2</v>
      </c>
      <c r="I7658" s="1">
        <f t="shared" si="676"/>
        <v>15</v>
      </c>
    </row>
    <row r="7659" spans="1:9" x14ac:dyDescent="0.35">
      <c r="A7659" s="321">
        <f t="shared" si="674"/>
        <v>42322.624999981512</v>
      </c>
      <c r="B7659" s="303"/>
      <c r="C7659" s="303">
        <v>7624</v>
      </c>
      <c r="D7659" s="304">
        <f>INDEX(Method_calculation!$J$161:$L$184,Output_interface!I7659,Output_interface!H7659)</f>
        <v>0</v>
      </c>
      <c r="E7659" s="304">
        <f>INDEX(Method_calculation!$J$194:$L$217,Output_interface!I7659,Output_interface!H7659)</f>
        <v>0</v>
      </c>
      <c r="G7659" s="1">
        <f>VLOOKUP(A7659+1/48,Interface!$B$118:$D$483,3)</f>
        <v>6</v>
      </c>
      <c r="H7659" s="1">
        <f t="shared" si="677"/>
        <v>2</v>
      </c>
      <c r="I7659" s="1">
        <f t="shared" si="676"/>
        <v>16</v>
      </c>
    </row>
    <row r="7660" spans="1:9" x14ac:dyDescent="0.35">
      <c r="A7660" s="321">
        <f t="shared" si="674"/>
        <v>42322.666666648176</v>
      </c>
      <c r="B7660" s="303"/>
      <c r="C7660" s="303">
        <v>7625</v>
      </c>
      <c r="D7660" s="304">
        <f>INDEX(Method_calculation!$J$161:$L$184,Output_interface!I7660,Output_interface!H7660)</f>
        <v>0</v>
      </c>
      <c r="E7660" s="304">
        <f>INDEX(Method_calculation!$J$194:$L$217,Output_interface!I7660,Output_interface!H7660)</f>
        <v>0</v>
      </c>
      <c r="G7660" s="1">
        <f>VLOOKUP(A7660+1/48,Interface!$B$118:$D$483,3)</f>
        <v>6</v>
      </c>
      <c r="H7660" s="1">
        <f t="shared" si="677"/>
        <v>2</v>
      </c>
      <c r="I7660" s="1">
        <f t="shared" si="676"/>
        <v>17</v>
      </c>
    </row>
    <row r="7661" spans="1:9" x14ac:dyDescent="0.35">
      <c r="A7661" s="321">
        <f t="shared" si="674"/>
        <v>42322.70833331484</v>
      </c>
      <c r="B7661" s="303"/>
      <c r="C7661" s="303">
        <v>7626</v>
      </c>
      <c r="D7661" s="304">
        <f>INDEX(Method_calculation!$J$161:$L$184,Output_interface!I7661,Output_interface!H7661)</f>
        <v>0</v>
      </c>
      <c r="E7661" s="304">
        <f>INDEX(Method_calculation!$J$194:$L$217,Output_interface!I7661,Output_interface!H7661)</f>
        <v>0</v>
      </c>
      <c r="G7661" s="1">
        <f>VLOOKUP(A7661+1/48,Interface!$B$118:$D$483,3)</f>
        <v>6</v>
      </c>
      <c r="H7661" s="1">
        <f t="shared" si="677"/>
        <v>2</v>
      </c>
      <c r="I7661" s="1">
        <f t="shared" si="676"/>
        <v>18</v>
      </c>
    </row>
    <row r="7662" spans="1:9" x14ac:dyDescent="0.35">
      <c r="A7662" s="321">
        <f t="shared" si="674"/>
        <v>42322.749999981505</v>
      </c>
      <c r="B7662" s="303"/>
      <c r="C7662" s="303">
        <v>7627</v>
      </c>
      <c r="D7662" s="304">
        <f>INDEX(Method_calculation!$J$161:$L$184,Output_interface!I7662,Output_interface!H7662)</f>
        <v>0</v>
      </c>
      <c r="E7662" s="304">
        <f>INDEX(Method_calculation!$J$194:$L$217,Output_interface!I7662,Output_interface!H7662)</f>
        <v>0</v>
      </c>
      <c r="G7662" s="1">
        <f>VLOOKUP(A7662+1/48,Interface!$B$118:$D$483,3)</f>
        <v>6</v>
      </c>
      <c r="H7662" s="1">
        <f t="shared" si="677"/>
        <v>2</v>
      </c>
      <c r="I7662" s="1">
        <f t="shared" si="676"/>
        <v>19</v>
      </c>
    </row>
    <row r="7663" spans="1:9" x14ac:dyDescent="0.35">
      <c r="A7663" s="321">
        <f t="shared" si="674"/>
        <v>42322.791666648169</v>
      </c>
      <c r="B7663" s="303"/>
      <c r="C7663" s="303">
        <v>7628</v>
      </c>
      <c r="D7663" s="304">
        <f>INDEX(Method_calculation!$J$161:$L$184,Output_interface!I7663,Output_interface!H7663)</f>
        <v>0</v>
      </c>
      <c r="E7663" s="304">
        <f>INDEX(Method_calculation!$J$194:$L$217,Output_interface!I7663,Output_interface!H7663)</f>
        <v>0</v>
      </c>
      <c r="G7663" s="1">
        <f>VLOOKUP(A7663+1/48,Interface!$B$118:$D$483,3)</f>
        <v>6</v>
      </c>
      <c r="H7663" s="1">
        <f t="shared" si="677"/>
        <v>2</v>
      </c>
      <c r="I7663" s="1">
        <f t="shared" si="676"/>
        <v>20</v>
      </c>
    </row>
    <row r="7664" spans="1:9" x14ac:dyDescent="0.35">
      <c r="A7664" s="321">
        <f t="shared" si="674"/>
        <v>42322.833333314833</v>
      </c>
      <c r="B7664" s="303"/>
      <c r="C7664" s="303">
        <v>7629</v>
      </c>
      <c r="D7664" s="304">
        <f>INDEX(Method_calculation!$J$161:$L$184,Output_interface!I7664,Output_interface!H7664)</f>
        <v>0</v>
      </c>
      <c r="E7664" s="304">
        <f>INDEX(Method_calculation!$J$194:$L$217,Output_interface!I7664,Output_interface!H7664)</f>
        <v>0</v>
      </c>
      <c r="G7664" s="1">
        <f>VLOOKUP(A7664+1/48,Interface!$B$118:$D$483,3)</f>
        <v>6</v>
      </c>
      <c r="H7664" s="1">
        <f t="shared" si="677"/>
        <v>2</v>
      </c>
      <c r="I7664" s="1">
        <f t="shared" si="676"/>
        <v>21</v>
      </c>
    </row>
    <row r="7665" spans="1:9" x14ac:dyDescent="0.35">
      <c r="A7665" s="321">
        <f t="shared" si="674"/>
        <v>42322.874999981497</v>
      </c>
      <c r="B7665" s="303"/>
      <c r="C7665" s="303">
        <v>7630</v>
      </c>
      <c r="D7665" s="304">
        <f>INDEX(Method_calculation!$J$161:$L$184,Output_interface!I7665,Output_interface!H7665)</f>
        <v>0</v>
      </c>
      <c r="E7665" s="304">
        <f>INDEX(Method_calculation!$J$194:$L$217,Output_interface!I7665,Output_interface!H7665)</f>
        <v>0</v>
      </c>
      <c r="G7665" s="1">
        <f>VLOOKUP(A7665+1/48,Interface!$B$118:$D$483,3)</f>
        <v>6</v>
      </c>
      <c r="H7665" s="1">
        <f t="shared" si="677"/>
        <v>2</v>
      </c>
      <c r="I7665" s="1">
        <f t="shared" si="676"/>
        <v>22</v>
      </c>
    </row>
    <row r="7666" spans="1:9" x14ac:dyDescent="0.35">
      <c r="A7666" s="321">
        <f t="shared" si="674"/>
        <v>42322.916666648161</v>
      </c>
      <c r="B7666" s="303"/>
      <c r="C7666" s="303">
        <v>7631</v>
      </c>
      <c r="D7666" s="304">
        <f>INDEX(Method_calculation!$J$161:$L$184,Output_interface!I7666,Output_interface!H7666)</f>
        <v>0</v>
      </c>
      <c r="E7666" s="304">
        <f>INDEX(Method_calculation!$J$194:$L$217,Output_interface!I7666,Output_interface!H7666)</f>
        <v>0</v>
      </c>
      <c r="G7666" s="1">
        <f>VLOOKUP(A7666+1/48,Interface!$B$118:$D$483,3)</f>
        <v>6</v>
      </c>
      <c r="H7666" s="1">
        <f t="shared" si="677"/>
        <v>2</v>
      </c>
      <c r="I7666" s="1">
        <f t="shared" si="676"/>
        <v>23</v>
      </c>
    </row>
    <row r="7667" spans="1:9" x14ac:dyDescent="0.35">
      <c r="A7667" s="322">
        <f t="shared" si="674"/>
        <v>42322.958333314826</v>
      </c>
      <c r="B7667" s="306"/>
      <c r="C7667" s="306">
        <v>7632</v>
      </c>
      <c r="D7667" s="307">
        <f>INDEX(Method_calculation!$J$161:$L$184,Output_interface!I7667,Output_interface!H7667)</f>
        <v>0</v>
      </c>
      <c r="E7667" s="307">
        <f>INDEX(Method_calculation!$J$194:$L$217,Output_interface!I7667,Output_interface!H7667)</f>
        <v>0</v>
      </c>
      <c r="G7667" s="1">
        <f>VLOOKUP(A7667+1/48,Interface!$B$118:$D$483,3)</f>
        <v>6</v>
      </c>
      <c r="H7667" s="1">
        <f t="shared" si="677"/>
        <v>2</v>
      </c>
      <c r="I7667" s="1">
        <f t="shared" si="676"/>
        <v>24</v>
      </c>
    </row>
    <row r="7668" spans="1:9" x14ac:dyDescent="0.35">
      <c r="A7668" s="299">
        <f t="shared" si="674"/>
        <v>42322.99999998149</v>
      </c>
      <c r="B7668" s="300" t="str">
        <f t="shared" ref="B7668" si="678">INDEX($H$27:$H$29,H7668)</f>
        <v>Holiday</v>
      </c>
      <c r="C7668" s="300">
        <v>7633</v>
      </c>
      <c r="D7668" s="301">
        <f>INDEX(Method_calculation!$J$161:$L$184,Output_interface!I7668,Output_interface!H7668)</f>
        <v>0</v>
      </c>
      <c r="E7668" s="301">
        <f>INDEX(Method_calculation!$J$194:$L$217,Output_interface!I7668,Output_interface!H7668)</f>
        <v>0</v>
      </c>
      <c r="G7668" s="1">
        <f>VLOOKUP(A7668+1/48,Interface!$B$118:$D$483,3)</f>
        <v>7</v>
      </c>
      <c r="H7668" s="1">
        <f t="shared" si="677"/>
        <v>3</v>
      </c>
      <c r="I7668" s="1">
        <f t="shared" si="676"/>
        <v>1</v>
      </c>
    </row>
    <row r="7669" spans="1:9" x14ac:dyDescent="0.35">
      <c r="A7669" s="321">
        <f t="shared" si="674"/>
        <v>42323.041666648154</v>
      </c>
      <c r="B7669" s="303"/>
      <c r="C7669" s="303">
        <v>7634</v>
      </c>
      <c r="D7669" s="304">
        <f>INDEX(Method_calculation!$J$161:$L$184,Output_interface!I7669,Output_interface!H7669)</f>
        <v>0</v>
      </c>
      <c r="E7669" s="304">
        <f>INDEX(Method_calculation!$J$194:$L$217,Output_interface!I7669,Output_interface!H7669)</f>
        <v>0</v>
      </c>
      <c r="G7669" s="1">
        <f>VLOOKUP(A7669+1/48,Interface!$B$118:$D$483,3)</f>
        <v>7</v>
      </c>
      <c r="H7669" s="1">
        <f t="shared" si="677"/>
        <v>3</v>
      </c>
      <c r="I7669" s="1">
        <f t="shared" si="676"/>
        <v>2</v>
      </c>
    </row>
    <row r="7670" spans="1:9" x14ac:dyDescent="0.35">
      <c r="A7670" s="321">
        <f t="shared" si="674"/>
        <v>42323.083333314818</v>
      </c>
      <c r="B7670" s="303"/>
      <c r="C7670" s="303">
        <v>7635</v>
      </c>
      <c r="D7670" s="304">
        <f>INDEX(Method_calculation!$J$161:$L$184,Output_interface!I7670,Output_interface!H7670)</f>
        <v>0</v>
      </c>
      <c r="E7670" s="304">
        <f>INDEX(Method_calculation!$J$194:$L$217,Output_interface!I7670,Output_interface!H7670)</f>
        <v>0</v>
      </c>
      <c r="G7670" s="1">
        <f>VLOOKUP(A7670+1/48,Interface!$B$118:$D$483,3)</f>
        <v>7</v>
      </c>
      <c r="H7670" s="1">
        <f t="shared" si="677"/>
        <v>3</v>
      </c>
      <c r="I7670" s="1">
        <f t="shared" si="676"/>
        <v>3</v>
      </c>
    </row>
    <row r="7671" spans="1:9" x14ac:dyDescent="0.35">
      <c r="A7671" s="321">
        <f t="shared" si="674"/>
        <v>42323.124999981483</v>
      </c>
      <c r="B7671" s="303"/>
      <c r="C7671" s="303">
        <v>7636</v>
      </c>
      <c r="D7671" s="304">
        <f>INDEX(Method_calculation!$J$161:$L$184,Output_interface!I7671,Output_interface!H7671)</f>
        <v>0</v>
      </c>
      <c r="E7671" s="304">
        <f>INDEX(Method_calculation!$J$194:$L$217,Output_interface!I7671,Output_interface!H7671)</f>
        <v>0</v>
      </c>
      <c r="G7671" s="1">
        <f>VLOOKUP(A7671+1/48,Interface!$B$118:$D$483,3)</f>
        <v>7</v>
      </c>
      <c r="H7671" s="1">
        <f t="shared" si="677"/>
        <v>3</v>
      </c>
      <c r="I7671" s="1">
        <f t="shared" si="676"/>
        <v>4</v>
      </c>
    </row>
    <row r="7672" spans="1:9" x14ac:dyDescent="0.35">
      <c r="A7672" s="321">
        <f t="shared" si="674"/>
        <v>42323.166666648147</v>
      </c>
      <c r="B7672" s="303"/>
      <c r="C7672" s="303">
        <v>7637</v>
      </c>
      <c r="D7672" s="304">
        <f>INDEX(Method_calculation!$J$161:$L$184,Output_interface!I7672,Output_interface!H7672)</f>
        <v>0</v>
      </c>
      <c r="E7672" s="304">
        <f>INDEX(Method_calculation!$J$194:$L$217,Output_interface!I7672,Output_interface!H7672)</f>
        <v>0</v>
      </c>
      <c r="G7672" s="1">
        <f>VLOOKUP(A7672+1/48,Interface!$B$118:$D$483,3)</f>
        <v>7</v>
      </c>
      <c r="H7672" s="1">
        <f t="shared" si="677"/>
        <v>3</v>
      </c>
      <c r="I7672" s="1">
        <f t="shared" si="676"/>
        <v>5</v>
      </c>
    </row>
    <row r="7673" spans="1:9" x14ac:dyDescent="0.35">
      <c r="A7673" s="321">
        <f t="shared" si="674"/>
        <v>42323.208333314811</v>
      </c>
      <c r="B7673" s="303"/>
      <c r="C7673" s="303">
        <v>7638</v>
      </c>
      <c r="D7673" s="304">
        <f>INDEX(Method_calculation!$J$161:$L$184,Output_interface!I7673,Output_interface!H7673)</f>
        <v>0</v>
      </c>
      <c r="E7673" s="304">
        <f>INDEX(Method_calculation!$J$194:$L$217,Output_interface!I7673,Output_interface!H7673)</f>
        <v>0</v>
      </c>
      <c r="G7673" s="1">
        <f>VLOOKUP(A7673+1/48,Interface!$B$118:$D$483,3)</f>
        <v>7</v>
      </c>
      <c r="H7673" s="1">
        <f t="shared" si="677"/>
        <v>3</v>
      </c>
      <c r="I7673" s="1">
        <f t="shared" si="676"/>
        <v>6</v>
      </c>
    </row>
    <row r="7674" spans="1:9" x14ac:dyDescent="0.35">
      <c r="A7674" s="321">
        <f t="shared" si="674"/>
        <v>42323.249999981475</v>
      </c>
      <c r="B7674" s="303"/>
      <c r="C7674" s="303">
        <v>7639</v>
      </c>
      <c r="D7674" s="304">
        <f>INDEX(Method_calculation!$J$161:$L$184,Output_interface!I7674,Output_interface!H7674)</f>
        <v>0</v>
      </c>
      <c r="E7674" s="304">
        <f>INDEX(Method_calculation!$J$194:$L$217,Output_interface!I7674,Output_interface!H7674)</f>
        <v>0</v>
      </c>
      <c r="G7674" s="1">
        <f>VLOOKUP(A7674+1/48,Interface!$B$118:$D$483,3)</f>
        <v>7</v>
      </c>
      <c r="H7674" s="1">
        <f t="shared" si="677"/>
        <v>3</v>
      </c>
      <c r="I7674" s="1">
        <f t="shared" si="676"/>
        <v>7</v>
      </c>
    </row>
    <row r="7675" spans="1:9" x14ac:dyDescent="0.35">
      <c r="A7675" s="321">
        <f t="shared" si="674"/>
        <v>42323.29166664814</v>
      </c>
      <c r="B7675" s="303"/>
      <c r="C7675" s="303">
        <v>7640</v>
      </c>
      <c r="D7675" s="304">
        <f>INDEX(Method_calculation!$J$161:$L$184,Output_interface!I7675,Output_interface!H7675)</f>
        <v>0</v>
      </c>
      <c r="E7675" s="304">
        <f>INDEX(Method_calculation!$J$194:$L$217,Output_interface!I7675,Output_interface!H7675)</f>
        <v>0</v>
      </c>
      <c r="G7675" s="1">
        <f>VLOOKUP(A7675+1/48,Interface!$B$118:$D$483,3)</f>
        <v>7</v>
      </c>
      <c r="H7675" s="1">
        <f t="shared" si="677"/>
        <v>3</v>
      </c>
      <c r="I7675" s="1">
        <f t="shared" si="676"/>
        <v>8</v>
      </c>
    </row>
    <row r="7676" spans="1:9" x14ac:dyDescent="0.35">
      <c r="A7676" s="321">
        <f t="shared" si="674"/>
        <v>42323.333333314804</v>
      </c>
      <c r="B7676" s="303"/>
      <c r="C7676" s="303">
        <v>7641</v>
      </c>
      <c r="D7676" s="304">
        <f>INDEX(Method_calculation!$J$161:$L$184,Output_interface!I7676,Output_interface!H7676)</f>
        <v>0</v>
      </c>
      <c r="E7676" s="304">
        <f>INDEX(Method_calculation!$J$194:$L$217,Output_interface!I7676,Output_interface!H7676)</f>
        <v>0</v>
      </c>
      <c r="G7676" s="1">
        <f>VLOOKUP(A7676+1/48,Interface!$B$118:$D$483,3)</f>
        <v>7</v>
      </c>
      <c r="H7676" s="1">
        <f t="shared" si="677"/>
        <v>3</v>
      </c>
      <c r="I7676" s="1">
        <f t="shared" si="676"/>
        <v>9</v>
      </c>
    </row>
    <row r="7677" spans="1:9" x14ac:dyDescent="0.35">
      <c r="A7677" s="321">
        <f t="shared" si="674"/>
        <v>42323.374999981468</v>
      </c>
      <c r="B7677" s="303"/>
      <c r="C7677" s="303">
        <v>7642</v>
      </c>
      <c r="D7677" s="304">
        <f>INDEX(Method_calculation!$J$161:$L$184,Output_interface!I7677,Output_interface!H7677)</f>
        <v>0</v>
      </c>
      <c r="E7677" s="304">
        <f>INDEX(Method_calculation!$J$194:$L$217,Output_interface!I7677,Output_interface!H7677)</f>
        <v>0</v>
      </c>
      <c r="G7677" s="1">
        <f>VLOOKUP(A7677+1/48,Interface!$B$118:$D$483,3)</f>
        <v>7</v>
      </c>
      <c r="H7677" s="1">
        <f t="shared" si="677"/>
        <v>3</v>
      </c>
      <c r="I7677" s="1">
        <f t="shared" si="676"/>
        <v>10</v>
      </c>
    </row>
    <row r="7678" spans="1:9" x14ac:dyDescent="0.35">
      <c r="A7678" s="321">
        <f t="shared" si="674"/>
        <v>42323.416666648132</v>
      </c>
      <c r="B7678" s="303"/>
      <c r="C7678" s="303">
        <v>7643</v>
      </c>
      <c r="D7678" s="304">
        <f>INDEX(Method_calculation!$J$161:$L$184,Output_interface!I7678,Output_interface!H7678)</f>
        <v>0</v>
      </c>
      <c r="E7678" s="304">
        <f>INDEX(Method_calculation!$J$194:$L$217,Output_interface!I7678,Output_interface!H7678)</f>
        <v>0</v>
      </c>
      <c r="G7678" s="1">
        <f>VLOOKUP(A7678+1/48,Interface!$B$118:$D$483,3)</f>
        <v>7</v>
      </c>
      <c r="H7678" s="1">
        <f t="shared" si="677"/>
        <v>3</v>
      </c>
      <c r="I7678" s="1">
        <f t="shared" si="676"/>
        <v>11</v>
      </c>
    </row>
    <row r="7679" spans="1:9" x14ac:dyDescent="0.35">
      <c r="A7679" s="321">
        <f t="shared" si="674"/>
        <v>42323.458333314797</v>
      </c>
      <c r="B7679" s="303"/>
      <c r="C7679" s="303">
        <v>7644</v>
      </c>
      <c r="D7679" s="304">
        <f>INDEX(Method_calculation!$J$161:$L$184,Output_interface!I7679,Output_interface!H7679)</f>
        <v>0</v>
      </c>
      <c r="E7679" s="304">
        <f>INDEX(Method_calculation!$J$194:$L$217,Output_interface!I7679,Output_interface!H7679)</f>
        <v>0</v>
      </c>
      <c r="G7679" s="1">
        <f>VLOOKUP(A7679+1/48,Interface!$B$118:$D$483,3)</f>
        <v>7</v>
      </c>
      <c r="H7679" s="1">
        <f t="shared" si="677"/>
        <v>3</v>
      </c>
      <c r="I7679" s="1">
        <f t="shared" si="676"/>
        <v>12</v>
      </c>
    </row>
    <row r="7680" spans="1:9" x14ac:dyDescent="0.35">
      <c r="A7680" s="321">
        <f t="shared" si="674"/>
        <v>42323.499999981461</v>
      </c>
      <c r="B7680" s="303"/>
      <c r="C7680" s="303">
        <v>7645</v>
      </c>
      <c r="D7680" s="304">
        <f>INDEX(Method_calculation!$J$161:$L$184,Output_interface!I7680,Output_interface!H7680)</f>
        <v>0</v>
      </c>
      <c r="E7680" s="304">
        <f>INDEX(Method_calculation!$J$194:$L$217,Output_interface!I7680,Output_interface!H7680)</f>
        <v>0</v>
      </c>
      <c r="G7680" s="1">
        <f>VLOOKUP(A7680+1/48,Interface!$B$118:$D$483,3)</f>
        <v>7</v>
      </c>
      <c r="H7680" s="1">
        <f t="shared" si="677"/>
        <v>3</v>
      </c>
      <c r="I7680" s="1">
        <f t="shared" si="676"/>
        <v>13</v>
      </c>
    </row>
    <row r="7681" spans="1:9" x14ac:dyDescent="0.35">
      <c r="A7681" s="321">
        <f t="shared" si="674"/>
        <v>42323.541666648125</v>
      </c>
      <c r="B7681" s="303"/>
      <c r="C7681" s="303">
        <v>7646</v>
      </c>
      <c r="D7681" s="304">
        <f>INDEX(Method_calculation!$J$161:$L$184,Output_interface!I7681,Output_interface!H7681)</f>
        <v>0</v>
      </c>
      <c r="E7681" s="304">
        <f>INDEX(Method_calculation!$J$194:$L$217,Output_interface!I7681,Output_interface!H7681)</f>
        <v>0</v>
      </c>
      <c r="G7681" s="1">
        <f>VLOOKUP(A7681+1/48,Interface!$B$118:$D$483,3)</f>
        <v>7</v>
      </c>
      <c r="H7681" s="1">
        <f t="shared" si="677"/>
        <v>3</v>
      </c>
      <c r="I7681" s="1">
        <f t="shared" si="676"/>
        <v>14</v>
      </c>
    </row>
    <row r="7682" spans="1:9" x14ac:dyDescent="0.35">
      <c r="A7682" s="321">
        <f t="shared" si="674"/>
        <v>42323.583333314789</v>
      </c>
      <c r="B7682" s="303"/>
      <c r="C7682" s="303">
        <v>7647</v>
      </c>
      <c r="D7682" s="304">
        <f>INDEX(Method_calculation!$J$161:$L$184,Output_interface!I7682,Output_interface!H7682)</f>
        <v>0</v>
      </c>
      <c r="E7682" s="304">
        <f>INDEX(Method_calculation!$J$194:$L$217,Output_interface!I7682,Output_interface!H7682)</f>
        <v>0</v>
      </c>
      <c r="G7682" s="1">
        <f>VLOOKUP(A7682+1/48,Interface!$B$118:$D$483,3)</f>
        <v>7</v>
      </c>
      <c r="H7682" s="1">
        <f t="shared" si="677"/>
        <v>3</v>
      </c>
      <c r="I7682" s="1">
        <f t="shared" si="676"/>
        <v>15</v>
      </c>
    </row>
    <row r="7683" spans="1:9" x14ac:dyDescent="0.35">
      <c r="A7683" s="321">
        <f t="shared" si="674"/>
        <v>42323.624999981454</v>
      </c>
      <c r="B7683" s="303"/>
      <c r="C7683" s="303">
        <v>7648</v>
      </c>
      <c r="D7683" s="304">
        <f>INDEX(Method_calculation!$J$161:$L$184,Output_interface!I7683,Output_interface!H7683)</f>
        <v>0</v>
      </c>
      <c r="E7683" s="304">
        <f>INDEX(Method_calculation!$J$194:$L$217,Output_interface!I7683,Output_interface!H7683)</f>
        <v>0</v>
      </c>
      <c r="G7683" s="1">
        <f>VLOOKUP(A7683+1/48,Interface!$B$118:$D$483,3)</f>
        <v>7</v>
      </c>
      <c r="H7683" s="1">
        <f t="shared" si="677"/>
        <v>3</v>
      </c>
      <c r="I7683" s="1">
        <f t="shared" si="676"/>
        <v>16</v>
      </c>
    </row>
    <row r="7684" spans="1:9" x14ac:dyDescent="0.35">
      <c r="A7684" s="321">
        <f t="shared" si="674"/>
        <v>42323.666666648118</v>
      </c>
      <c r="B7684" s="303"/>
      <c r="C7684" s="303">
        <v>7649</v>
      </c>
      <c r="D7684" s="304">
        <f>INDEX(Method_calculation!$J$161:$L$184,Output_interface!I7684,Output_interface!H7684)</f>
        <v>0</v>
      </c>
      <c r="E7684" s="304">
        <f>INDEX(Method_calculation!$J$194:$L$217,Output_interface!I7684,Output_interface!H7684)</f>
        <v>0</v>
      </c>
      <c r="G7684" s="1">
        <f>VLOOKUP(A7684+1/48,Interface!$B$118:$D$483,3)</f>
        <v>7</v>
      </c>
      <c r="H7684" s="1">
        <f t="shared" si="677"/>
        <v>3</v>
      </c>
      <c r="I7684" s="1">
        <f t="shared" si="676"/>
        <v>17</v>
      </c>
    </row>
    <row r="7685" spans="1:9" x14ac:dyDescent="0.35">
      <c r="A7685" s="321">
        <f t="shared" si="674"/>
        <v>42323.708333314782</v>
      </c>
      <c r="B7685" s="303"/>
      <c r="C7685" s="303">
        <v>7650</v>
      </c>
      <c r="D7685" s="304">
        <f>INDEX(Method_calculation!$J$161:$L$184,Output_interface!I7685,Output_interface!H7685)</f>
        <v>0</v>
      </c>
      <c r="E7685" s="304">
        <f>INDEX(Method_calculation!$J$194:$L$217,Output_interface!I7685,Output_interface!H7685)</f>
        <v>0</v>
      </c>
      <c r="G7685" s="1">
        <f>VLOOKUP(A7685+1/48,Interface!$B$118:$D$483,3)</f>
        <v>7</v>
      </c>
      <c r="H7685" s="1">
        <f t="shared" si="677"/>
        <v>3</v>
      </c>
      <c r="I7685" s="1">
        <f t="shared" si="676"/>
        <v>18</v>
      </c>
    </row>
    <row r="7686" spans="1:9" x14ac:dyDescent="0.35">
      <c r="A7686" s="321">
        <f t="shared" si="674"/>
        <v>42323.749999981446</v>
      </c>
      <c r="B7686" s="303"/>
      <c r="C7686" s="303">
        <v>7651</v>
      </c>
      <c r="D7686" s="304">
        <f>INDEX(Method_calculation!$J$161:$L$184,Output_interface!I7686,Output_interface!H7686)</f>
        <v>0</v>
      </c>
      <c r="E7686" s="304">
        <f>INDEX(Method_calculation!$J$194:$L$217,Output_interface!I7686,Output_interface!H7686)</f>
        <v>0</v>
      </c>
      <c r="G7686" s="1">
        <f>VLOOKUP(A7686+1/48,Interface!$B$118:$D$483,3)</f>
        <v>7</v>
      </c>
      <c r="H7686" s="1">
        <f t="shared" si="677"/>
        <v>3</v>
      </c>
      <c r="I7686" s="1">
        <f t="shared" si="676"/>
        <v>19</v>
      </c>
    </row>
    <row r="7687" spans="1:9" x14ac:dyDescent="0.35">
      <c r="A7687" s="321">
        <f t="shared" si="674"/>
        <v>42323.791666648111</v>
      </c>
      <c r="B7687" s="303"/>
      <c r="C7687" s="303">
        <v>7652</v>
      </c>
      <c r="D7687" s="304">
        <f>INDEX(Method_calculation!$J$161:$L$184,Output_interface!I7687,Output_interface!H7687)</f>
        <v>0</v>
      </c>
      <c r="E7687" s="304">
        <f>INDEX(Method_calculation!$J$194:$L$217,Output_interface!I7687,Output_interface!H7687)</f>
        <v>0</v>
      </c>
      <c r="G7687" s="1">
        <f>VLOOKUP(A7687+1/48,Interface!$B$118:$D$483,3)</f>
        <v>7</v>
      </c>
      <c r="H7687" s="1">
        <f t="shared" si="677"/>
        <v>3</v>
      </c>
      <c r="I7687" s="1">
        <f t="shared" si="676"/>
        <v>20</v>
      </c>
    </row>
    <row r="7688" spans="1:9" x14ac:dyDescent="0.35">
      <c r="A7688" s="321">
        <f t="shared" si="674"/>
        <v>42323.833333314775</v>
      </c>
      <c r="B7688" s="303"/>
      <c r="C7688" s="303">
        <v>7653</v>
      </c>
      <c r="D7688" s="304">
        <f>INDEX(Method_calculation!$J$161:$L$184,Output_interface!I7688,Output_interface!H7688)</f>
        <v>0</v>
      </c>
      <c r="E7688" s="304">
        <f>INDEX(Method_calculation!$J$194:$L$217,Output_interface!I7688,Output_interface!H7688)</f>
        <v>0</v>
      </c>
      <c r="G7688" s="1">
        <f>VLOOKUP(A7688+1/48,Interface!$B$118:$D$483,3)</f>
        <v>7</v>
      </c>
      <c r="H7688" s="1">
        <f t="shared" si="677"/>
        <v>3</v>
      </c>
      <c r="I7688" s="1">
        <f t="shared" si="676"/>
        <v>21</v>
      </c>
    </row>
    <row r="7689" spans="1:9" x14ac:dyDescent="0.35">
      <c r="A7689" s="321">
        <f t="shared" si="674"/>
        <v>42323.874999981439</v>
      </c>
      <c r="B7689" s="303"/>
      <c r="C7689" s="303">
        <v>7654</v>
      </c>
      <c r="D7689" s="304">
        <f>INDEX(Method_calculation!$J$161:$L$184,Output_interface!I7689,Output_interface!H7689)</f>
        <v>0</v>
      </c>
      <c r="E7689" s="304">
        <f>INDEX(Method_calculation!$J$194:$L$217,Output_interface!I7689,Output_interface!H7689)</f>
        <v>0</v>
      </c>
      <c r="G7689" s="1">
        <f>VLOOKUP(A7689+1/48,Interface!$B$118:$D$483,3)</f>
        <v>7</v>
      </c>
      <c r="H7689" s="1">
        <f t="shared" si="677"/>
        <v>3</v>
      </c>
      <c r="I7689" s="1">
        <f t="shared" si="676"/>
        <v>22</v>
      </c>
    </row>
    <row r="7690" spans="1:9" x14ac:dyDescent="0.35">
      <c r="A7690" s="321">
        <f t="shared" si="674"/>
        <v>42323.916666648103</v>
      </c>
      <c r="B7690" s="303"/>
      <c r="C7690" s="303">
        <v>7655</v>
      </c>
      <c r="D7690" s="304">
        <f>INDEX(Method_calculation!$J$161:$L$184,Output_interface!I7690,Output_interface!H7690)</f>
        <v>0</v>
      </c>
      <c r="E7690" s="304">
        <f>INDEX(Method_calculation!$J$194:$L$217,Output_interface!I7690,Output_interface!H7690)</f>
        <v>0</v>
      </c>
      <c r="G7690" s="1">
        <f>VLOOKUP(A7690+1/48,Interface!$B$118:$D$483,3)</f>
        <v>7</v>
      </c>
      <c r="H7690" s="1">
        <f t="shared" si="677"/>
        <v>3</v>
      </c>
      <c r="I7690" s="1">
        <f t="shared" si="676"/>
        <v>23</v>
      </c>
    </row>
    <row r="7691" spans="1:9" x14ac:dyDescent="0.35">
      <c r="A7691" s="322">
        <f t="shared" si="674"/>
        <v>42323.958333314768</v>
      </c>
      <c r="B7691" s="306"/>
      <c r="C7691" s="306">
        <v>7656</v>
      </c>
      <c r="D7691" s="307">
        <f>INDEX(Method_calculation!$J$161:$L$184,Output_interface!I7691,Output_interface!H7691)</f>
        <v>0</v>
      </c>
      <c r="E7691" s="307">
        <f>INDEX(Method_calculation!$J$194:$L$217,Output_interface!I7691,Output_interface!H7691)</f>
        <v>0</v>
      </c>
      <c r="G7691" s="1">
        <f>VLOOKUP(A7691+1/48,Interface!$B$118:$D$483,3)</f>
        <v>7</v>
      </c>
      <c r="H7691" s="1">
        <f t="shared" si="677"/>
        <v>3</v>
      </c>
      <c r="I7691" s="1">
        <f t="shared" si="676"/>
        <v>24</v>
      </c>
    </row>
    <row r="7692" spans="1:9" x14ac:dyDescent="0.35">
      <c r="A7692" s="299">
        <f t="shared" si="674"/>
        <v>42323.999999981432</v>
      </c>
      <c r="B7692" s="300" t="str">
        <f t="shared" ref="B7692" si="679">INDEX($H$27:$H$29,H7692)</f>
        <v>Workday</v>
      </c>
      <c r="C7692" s="300">
        <v>7657</v>
      </c>
      <c r="D7692" s="301">
        <f>INDEX(Method_calculation!$J$161:$L$184,Output_interface!I7692,Output_interface!H7692)</f>
        <v>0</v>
      </c>
      <c r="E7692" s="301">
        <f>INDEX(Method_calculation!$J$194:$L$217,Output_interface!I7692,Output_interface!H7692)</f>
        <v>0</v>
      </c>
      <c r="G7692" s="1">
        <f>VLOOKUP(A7692+1/48,Interface!$B$118:$D$483,3)</f>
        <v>1</v>
      </c>
      <c r="H7692" s="1">
        <f t="shared" si="677"/>
        <v>1</v>
      </c>
      <c r="I7692" s="1">
        <f t="shared" si="676"/>
        <v>1</v>
      </c>
    </row>
    <row r="7693" spans="1:9" x14ac:dyDescent="0.35">
      <c r="A7693" s="321">
        <f t="shared" si="674"/>
        <v>42324.041666648096</v>
      </c>
      <c r="B7693" s="303"/>
      <c r="C7693" s="303">
        <v>7658</v>
      </c>
      <c r="D7693" s="304">
        <f>INDEX(Method_calculation!$J$161:$L$184,Output_interface!I7693,Output_interface!H7693)</f>
        <v>0</v>
      </c>
      <c r="E7693" s="304">
        <f>INDEX(Method_calculation!$J$194:$L$217,Output_interface!I7693,Output_interface!H7693)</f>
        <v>0</v>
      </c>
      <c r="G7693" s="1">
        <f>VLOOKUP(A7693+1/48,Interface!$B$118:$D$483,3)</f>
        <v>1</v>
      </c>
      <c r="H7693" s="1">
        <f t="shared" si="677"/>
        <v>1</v>
      </c>
      <c r="I7693" s="1">
        <f t="shared" si="676"/>
        <v>2</v>
      </c>
    </row>
    <row r="7694" spans="1:9" x14ac:dyDescent="0.35">
      <c r="A7694" s="321">
        <f t="shared" si="674"/>
        <v>42324.08333331476</v>
      </c>
      <c r="B7694" s="303"/>
      <c r="C7694" s="303">
        <v>7659</v>
      </c>
      <c r="D7694" s="304">
        <f>INDEX(Method_calculation!$J$161:$L$184,Output_interface!I7694,Output_interface!H7694)</f>
        <v>0</v>
      </c>
      <c r="E7694" s="304">
        <f>INDEX(Method_calculation!$J$194:$L$217,Output_interface!I7694,Output_interface!H7694)</f>
        <v>0</v>
      </c>
      <c r="G7694" s="1">
        <f>VLOOKUP(A7694+1/48,Interface!$B$118:$D$483,3)</f>
        <v>1</v>
      </c>
      <c r="H7694" s="1">
        <f t="shared" si="677"/>
        <v>1</v>
      </c>
      <c r="I7694" s="1">
        <f t="shared" si="676"/>
        <v>3</v>
      </c>
    </row>
    <row r="7695" spans="1:9" x14ac:dyDescent="0.35">
      <c r="A7695" s="321">
        <f t="shared" si="674"/>
        <v>42324.124999981424</v>
      </c>
      <c r="B7695" s="303"/>
      <c r="C7695" s="303">
        <v>7660</v>
      </c>
      <c r="D7695" s="304">
        <f>INDEX(Method_calculation!$J$161:$L$184,Output_interface!I7695,Output_interface!H7695)</f>
        <v>0</v>
      </c>
      <c r="E7695" s="304">
        <f>INDEX(Method_calculation!$J$194:$L$217,Output_interface!I7695,Output_interface!H7695)</f>
        <v>0</v>
      </c>
      <c r="G7695" s="1">
        <f>VLOOKUP(A7695+1/48,Interface!$B$118:$D$483,3)</f>
        <v>1</v>
      </c>
      <c r="H7695" s="1">
        <f t="shared" si="677"/>
        <v>1</v>
      </c>
      <c r="I7695" s="1">
        <f t="shared" si="676"/>
        <v>4</v>
      </c>
    </row>
    <row r="7696" spans="1:9" x14ac:dyDescent="0.35">
      <c r="A7696" s="321">
        <f t="shared" ref="A7696:A7759" si="680">+A7695+1/24</f>
        <v>42324.166666648089</v>
      </c>
      <c r="B7696" s="303"/>
      <c r="C7696" s="303">
        <v>7661</v>
      </c>
      <c r="D7696" s="304">
        <f>INDEX(Method_calculation!$J$161:$L$184,Output_interface!I7696,Output_interface!H7696)</f>
        <v>0</v>
      </c>
      <c r="E7696" s="304">
        <f>INDEX(Method_calculation!$J$194:$L$217,Output_interface!I7696,Output_interface!H7696)</f>
        <v>0</v>
      </c>
      <c r="G7696" s="1">
        <f>VLOOKUP(A7696+1/48,Interface!$B$118:$D$483,3)</f>
        <v>1</v>
      </c>
      <c r="H7696" s="1">
        <f t="shared" si="677"/>
        <v>1</v>
      </c>
      <c r="I7696" s="1">
        <f t="shared" si="676"/>
        <v>5</v>
      </c>
    </row>
    <row r="7697" spans="1:9" x14ac:dyDescent="0.35">
      <c r="A7697" s="321">
        <f t="shared" si="680"/>
        <v>42324.208333314753</v>
      </c>
      <c r="B7697" s="303"/>
      <c r="C7697" s="303">
        <v>7662</v>
      </c>
      <c r="D7697" s="304">
        <f>INDEX(Method_calculation!$J$161:$L$184,Output_interface!I7697,Output_interface!H7697)</f>
        <v>0</v>
      </c>
      <c r="E7697" s="304">
        <f>INDEX(Method_calculation!$J$194:$L$217,Output_interface!I7697,Output_interface!H7697)</f>
        <v>0</v>
      </c>
      <c r="G7697" s="1">
        <f>VLOOKUP(A7697+1/48,Interface!$B$118:$D$483,3)</f>
        <v>1</v>
      </c>
      <c r="H7697" s="1">
        <f t="shared" si="677"/>
        <v>1</v>
      </c>
      <c r="I7697" s="1">
        <f t="shared" si="676"/>
        <v>6</v>
      </c>
    </row>
    <row r="7698" spans="1:9" x14ac:dyDescent="0.35">
      <c r="A7698" s="321">
        <f t="shared" si="680"/>
        <v>42324.249999981417</v>
      </c>
      <c r="B7698" s="303"/>
      <c r="C7698" s="303">
        <v>7663</v>
      </c>
      <c r="D7698" s="304">
        <f>INDEX(Method_calculation!$J$161:$L$184,Output_interface!I7698,Output_interface!H7698)</f>
        <v>0</v>
      </c>
      <c r="E7698" s="304">
        <f>INDEX(Method_calculation!$J$194:$L$217,Output_interface!I7698,Output_interface!H7698)</f>
        <v>0</v>
      </c>
      <c r="G7698" s="1">
        <f>VLOOKUP(A7698+1/48,Interface!$B$118:$D$483,3)</f>
        <v>1</v>
      </c>
      <c r="H7698" s="1">
        <f t="shared" si="677"/>
        <v>1</v>
      </c>
      <c r="I7698" s="1">
        <f t="shared" si="676"/>
        <v>7</v>
      </c>
    </row>
    <row r="7699" spans="1:9" x14ac:dyDescent="0.35">
      <c r="A7699" s="321">
        <f t="shared" si="680"/>
        <v>42324.291666648081</v>
      </c>
      <c r="B7699" s="303"/>
      <c r="C7699" s="303">
        <v>7664</v>
      </c>
      <c r="D7699" s="304">
        <f>INDEX(Method_calculation!$J$161:$L$184,Output_interface!I7699,Output_interface!H7699)</f>
        <v>0</v>
      </c>
      <c r="E7699" s="304">
        <f>INDEX(Method_calculation!$J$194:$L$217,Output_interface!I7699,Output_interface!H7699)</f>
        <v>0</v>
      </c>
      <c r="G7699" s="1">
        <f>VLOOKUP(A7699+1/48,Interface!$B$118:$D$483,3)</f>
        <v>1</v>
      </c>
      <c r="H7699" s="1">
        <f t="shared" si="677"/>
        <v>1</v>
      </c>
      <c r="I7699" s="1">
        <f t="shared" si="676"/>
        <v>8</v>
      </c>
    </row>
    <row r="7700" spans="1:9" x14ac:dyDescent="0.35">
      <c r="A7700" s="321">
        <f t="shared" si="680"/>
        <v>42324.333333314746</v>
      </c>
      <c r="B7700" s="303"/>
      <c r="C7700" s="303">
        <v>7665</v>
      </c>
      <c r="D7700" s="304">
        <f>INDEX(Method_calculation!$J$161:$L$184,Output_interface!I7700,Output_interface!H7700)</f>
        <v>0</v>
      </c>
      <c r="E7700" s="304">
        <f>INDEX(Method_calculation!$J$194:$L$217,Output_interface!I7700,Output_interface!H7700)</f>
        <v>0</v>
      </c>
      <c r="G7700" s="1">
        <f>VLOOKUP(A7700+1/48,Interface!$B$118:$D$483,3)</f>
        <v>1</v>
      </c>
      <c r="H7700" s="1">
        <f t="shared" si="677"/>
        <v>1</v>
      </c>
      <c r="I7700" s="1">
        <f t="shared" si="676"/>
        <v>9</v>
      </c>
    </row>
    <row r="7701" spans="1:9" x14ac:dyDescent="0.35">
      <c r="A7701" s="321">
        <f t="shared" si="680"/>
        <v>42324.37499998141</v>
      </c>
      <c r="B7701" s="303"/>
      <c r="C7701" s="303">
        <v>7666</v>
      </c>
      <c r="D7701" s="304">
        <f>INDEX(Method_calculation!$J$161:$L$184,Output_interface!I7701,Output_interface!H7701)</f>
        <v>0</v>
      </c>
      <c r="E7701" s="304">
        <f>INDEX(Method_calculation!$J$194:$L$217,Output_interface!I7701,Output_interface!H7701)</f>
        <v>0</v>
      </c>
      <c r="G7701" s="1">
        <f>VLOOKUP(A7701+1/48,Interface!$B$118:$D$483,3)</f>
        <v>1</v>
      </c>
      <c r="H7701" s="1">
        <f t="shared" si="677"/>
        <v>1</v>
      </c>
      <c r="I7701" s="1">
        <f t="shared" si="676"/>
        <v>10</v>
      </c>
    </row>
    <row r="7702" spans="1:9" x14ac:dyDescent="0.35">
      <c r="A7702" s="321">
        <f t="shared" si="680"/>
        <v>42324.416666648074</v>
      </c>
      <c r="B7702" s="303"/>
      <c r="C7702" s="303">
        <v>7667</v>
      </c>
      <c r="D7702" s="304">
        <f>INDEX(Method_calculation!$J$161:$L$184,Output_interface!I7702,Output_interface!H7702)</f>
        <v>0</v>
      </c>
      <c r="E7702" s="304">
        <f>INDEX(Method_calculation!$J$194:$L$217,Output_interface!I7702,Output_interface!H7702)</f>
        <v>0</v>
      </c>
      <c r="G7702" s="1">
        <f>VLOOKUP(A7702+1/48,Interface!$B$118:$D$483,3)</f>
        <v>1</v>
      </c>
      <c r="H7702" s="1">
        <f t="shared" si="677"/>
        <v>1</v>
      </c>
      <c r="I7702" s="1">
        <f t="shared" si="676"/>
        <v>11</v>
      </c>
    </row>
    <row r="7703" spans="1:9" x14ac:dyDescent="0.35">
      <c r="A7703" s="321">
        <f t="shared" si="680"/>
        <v>42324.458333314738</v>
      </c>
      <c r="B7703" s="303"/>
      <c r="C7703" s="303">
        <v>7668</v>
      </c>
      <c r="D7703" s="304">
        <f>INDEX(Method_calculation!$J$161:$L$184,Output_interface!I7703,Output_interface!H7703)</f>
        <v>0</v>
      </c>
      <c r="E7703" s="304">
        <f>INDEX(Method_calculation!$J$194:$L$217,Output_interface!I7703,Output_interface!H7703)</f>
        <v>0</v>
      </c>
      <c r="G7703" s="1">
        <f>VLOOKUP(A7703+1/48,Interface!$B$118:$D$483,3)</f>
        <v>1</v>
      </c>
      <c r="H7703" s="1">
        <f t="shared" si="677"/>
        <v>1</v>
      </c>
      <c r="I7703" s="1">
        <f t="shared" si="676"/>
        <v>12</v>
      </c>
    </row>
    <row r="7704" spans="1:9" x14ac:dyDescent="0.35">
      <c r="A7704" s="321">
        <f t="shared" si="680"/>
        <v>42324.499999981403</v>
      </c>
      <c r="B7704" s="303"/>
      <c r="C7704" s="303">
        <v>7669</v>
      </c>
      <c r="D7704" s="304">
        <f>INDEX(Method_calculation!$J$161:$L$184,Output_interface!I7704,Output_interface!H7704)</f>
        <v>0</v>
      </c>
      <c r="E7704" s="304">
        <f>INDEX(Method_calculation!$J$194:$L$217,Output_interface!I7704,Output_interface!H7704)</f>
        <v>0</v>
      </c>
      <c r="G7704" s="1">
        <f>VLOOKUP(A7704+1/48,Interface!$B$118:$D$483,3)</f>
        <v>1</v>
      </c>
      <c r="H7704" s="1">
        <f t="shared" si="677"/>
        <v>1</v>
      </c>
      <c r="I7704" s="1">
        <f t="shared" si="676"/>
        <v>13</v>
      </c>
    </row>
    <row r="7705" spans="1:9" x14ac:dyDescent="0.35">
      <c r="A7705" s="321">
        <f t="shared" si="680"/>
        <v>42324.541666648067</v>
      </c>
      <c r="B7705" s="303"/>
      <c r="C7705" s="303">
        <v>7670</v>
      </c>
      <c r="D7705" s="304">
        <f>INDEX(Method_calculation!$J$161:$L$184,Output_interface!I7705,Output_interface!H7705)</f>
        <v>0</v>
      </c>
      <c r="E7705" s="304">
        <f>INDEX(Method_calculation!$J$194:$L$217,Output_interface!I7705,Output_interface!H7705)</f>
        <v>0</v>
      </c>
      <c r="G7705" s="1">
        <f>VLOOKUP(A7705+1/48,Interface!$B$118:$D$483,3)</f>
        <v>1</v>
      </c>
      <c r="H7705" s="1">
        <f t="shared" si="677"/>
        <v>1</v>
      </c>
      <c r="I7705" s="1">
        <f t="shared" si="676"/>
        <v>14</v>
      </c>
    </row>
    <row r="7706" spans="1:9" x14ac:dyDescent="0.35">
      <c r="A7706" s="321">
        <f t="shared" si="680"/>
        <v>42324.583333314731</v>
      </c>
      <c r="B7706" s="303"/>
      <c r="C7706" s="303">
        <v>7671</v>
      </c>
      <c r="D7706" s="304">
        <f>INDEX(Method_calculation!$J$161:$L$184,Output_interface!I7706,Output_interface!H7706)</f>
        <v>0</v>
      </c>
      <c r="E7706" s="304">
        <f>INDEX(Method_calculation!$J$194:$L$217,Output_interface!I7706,Output_interface!H7706)</f>
        <v>0</v>
      </c>
      <c r="G7706" s="1">
        <f>VLOOKUP(A7706+1/48,Interface!$B$118:$D$483,3)</f>
        <v>1</v>
      </c>
      <c r="H7706" s="1">
        <f t="shared" si="677"/>
        <v>1</v>
      </c>
      <c r="I7706" s="1">
        <f t="shared" si="676"/>
        <v>15</v>
      </c>
    </row>
    <row r="7707" spans="1:9" x14ac:dyDescent="0.35">
      <c r="A7707" s="321">
        <f t="shared" si="680"/>
        <v>42324.624999981395</v>
      </c>
      <c r="B7707" s="303"/>
      <c r="C7707" s="303">
        <v>7672</v>
      </c>
      <c r="D7707" s="304">
        <f>INDEX(Method_calculation!$J$161:$L$184,Output_interface!I7707,Output_interface!H7707)</f>
        <v>0</v>
      </c>
      <c r="E7707" s="304">
        <f>INDEX(Method_calculation!$J$194:$L$217,Output_interface!I7707,Output_interface!H7707)</f>
        <v>0</v>
      </c>
      <c r="G7707" s="1">
        <f>VLOOKUP(A7707+1/48,Interface!$B$118:$D$483,3)</f>
        <v>1</v>
      </c>
      <c r="H7707" s="1">
        <f t="shared" si="677"/>
        <v>1</v>
      </c>
      <c r="I7707" s="1">
        <f t="shared" si="676"/>
        <v>16</v>
      </c>
    </row>
    <row r="7708" spans="1:9" x14ac:dyDescent="0.35">
      <c r="A7708" s="321">
        <f t="shared" si="680"/>
        <v>42324.66666664806</v>
      </c>
      <c r="B7708" s="303"/>
      <c r="C7708" s="303">
        <v>7673</v>
      </c>
      <c r="D7708" s="304">
        <f>INDEX(Method_calculation!$J$161:$L$184,Output_interface!I7708,Output_interface!H7708)</f>
        <v>0</v>
      </c>
      <c r="E7708" s="304">
        <f>INDEX(Method_calculation!$J$194:$L$217,Output_interface!I7708,Output_interface!H7708)</f>
        <v>0</v>
      </c>
      <c r="G7708" s="1">
        <f>VLOOKUP(A7708+1/48,Interface!$B$118:$D$483,3)</f>
        <v>1</v>
      </c>
      <c r="H7708" s="1">
        <f t="shared" si="677"/>
        <v>1</v>
      </c>
      <c r="I7708" s="1">
        <f t="shared" si="676"/>
        <v>17</v>
      </c>
    </row>
    <row r="7709" spans="1:9" x14ac:dyDescent="0.35">
      <c r="A7709" s="321">
        <f t="shared" si="680"/>
        <v>42324.708333314724</v>
      </c>
      <c r="B7709" s="303"/>
      <c r="C7709" s="303">
        <v>7674</v>
      </c>
      <c r="D7709" s="304">
        <f>INDEX(Method_calculation!$J$161:$L$184,Output_interface!I7709,Output_interface!H7709)</f>
        <v>0</v>
      </c>
      <c r="E7709" s="304">
        <f>INDEX(Method_calculation!$J$194:$L$217,Output_interface!I7709,Output_interface!H7709)</f>
        <v>0</v>
      </c>
      <c r="G7709" s="1">
        <f>VLOOKUP(A7709+1/48,Interface!$B$118:$D$483,3)</f>
        <v>1</v>
      </c>
      <c r="H7709" s="1">
        <f t="shared" si="677"/>
        <v>1</v>
      </c>
      <c r="I7709" s="1">
        <f t="shared" si="676"/>
        <v>18</v>
      </c>
    </row>
    <row r="7710" spans="1:9" x14ac:dyDescent="0.35">
      <c r="A7710" s="321">
        <f t="shared" si="680"/>
        <v>42324.749999981388</v>
      </c>
      <c r="B7710" s="303"/>
      <c r="C7710" s="303">
        <v>7675</v>
      </c>
      <c r="D7710" s="304">
        <f>INDEX(Method_calculation!$J$161:$L$184,Output_interface!I7710,Output_interface!H7710)</f>
        <v>0</v>
      </c>
      <c r="E7710" s="304">
        <f>INDEX(Method_calculation!$J$194:$L$217,Output_interface!I7710,Output_interface!H7710)</f>
        <v>0</v>
      </c>
      <c r="G7710" s="1">
        <f>VLOOKUP(A7710+1/48,Interface!$B$118:$D$483,3)</f>
        <v>1</v>
      </c>
      <c r="H7710" s="1">
        <f t="shared" si="677"/>
        <v>1</v>
      </c>
      <c r="I7710" s="1">
        <f t="shared" si="676"/>
        <v>19</v>
      </c>
    </row>
    <row r="7711" spans="1:9" x14ac:dyDescent="0.35">
      <c r="A7711" s="321">
        <f t="shared" si="680"/>
        <v>42324.791666648052</v>
      </c>
      <c r="B7711" s="303"/>
      <c r="C7711" s="303">
        <v>7676</v>
      </c>
      <c r="D7711" s="304">
        <f>INDEX(Method_calculation!$J$161:$L$184,Output_interface!I7711,Output_interface!H7711)</f>
        <v>0</v>
      </c>
      <c r="E7711" s="304">
        <f>INDEX(Method_calculation!$J$194:$L$217,Output_interface!I7711,Output_interface!H7711)</f>
        <v>0</v>
      </c>
      <c r="G7711" s="1">
        <f>VLOOKUP(A7711+1/48,Interface!$B$118:$D$483,3)</f>
        <v>1</v>
      </c>
      <c r="H7711" s="1">
        <f t="shared" si="677"/>
        <v>1</v>
      </c>
      <c r="I7711" s="1">
        <f t="shared" si="676"/>
        <v>20</v>
      </c>
    </row>
    <row r="7712" spans="1:9" x14ac:dyDescent="0.35">
      <c r="A7712" s="321">
        <f t="shared" si="680"/>
        <v>42324.833333314717</v>
      </c>
      <c r="B7712" s="303"/>
      <c r="C7712" s="303">
        <v>7677</v>
      </c>
      <c r="D7712" s="304">
        <f>INDEX(Method_calculation!$J$161:$L$184,Output_interface!I7712,Output_interface!H7712)</f>
        <v>0</v>
      </c>
      <c r="E7712" s="304">
        <f>INDEX(Method_calculation!$J$194:$L$217,Output_interface!I7712,Output_interface!H7712)</f>
        <v>0</v>
      </c>
      <c r="G7712" s="1">
        <f>VLOOKUP(A7712+1/48,Interface!$B$118:$D$483,3)</f>
        <v>1</v>
      </c>
      <c r="H7712" s="1">
        <f t="shared" si="677"/>
        <v>1</v>
      </c>
      <c r="I7712" s="1">
        <f t="shared" si="676"/>
        <v>21</v>
      </c>
    </row>
    <row r="7713" spans="1:9" x14ac:dyDescent="0.35">
      <c r="A7713" s="321">
        <f t="shared" si="680"/>
        <v>42324.874999981381</v>
      </c>
      <c r="B7713" s="303"/>
      <c r="C7713" s="303">
        <v>7678</v>
      </c>
      <c r="D7713" s="304">
        <f>INDEX(Method_calculation!$J$161:$L$184,Output_interface!I7713,Output_interface!H7713)</f>
        <v>0</v>
      </c>
      <c r="E7713" s="304">
        <f>INDEX(Method_calculation!$J$194:$L$217,Output_interface!I7713,Output_interface!H7713)</f>
        <v>0</v>
      </c>
      <c r="G7713" s="1">
        <f>VLOOKUP(A7713+1/48,Interface!$B$118:$D$483,3)</f>
        <v>1</v>
      </c>
      <c r="H7713" s="1">
        <f t="shared" si="677"/>
        <v>1</v>
      </c>
      <c r="I7713" s="1">
        <f t="shared" si="676"/>
        <v>22</v>
      </c>
    </row>
    <row r="7714" spans="1:9" x14ac:dyDescent="0.35">
      <c r="A7714" s="321">
        <f t="shared" si="680"/>
        <v>42324.916666648045</v>
      </c>
      <c r="B7714" s="303"/>
      <c r="C7714" s="303">
        <v>7679</v>
      </c>
      <c r="D7714" s="304">
        <f>INDEX(Method_calculation!$J$161:$L$184,Output_interface!I7714,Output_interface!H7714)</f>
        <v>0</v>
      </c>
      <c r="E7714" s="304">
        <f>INDEX(Method_calculation!$J$194:$L$217,Output_interface!I7714,Output_interface!H7714)</f>
        <v>0</v>
      </c>
      <c r="G7714" s="1">
        <f>VLOOKUP(A7714+1/48,Interface!$B$118:$D$483,3)</f>
        <v>1</v>
      </c>
      <c r="H7714" s="1">
        <f t="shared" si="677"/>
        <v>1</v>
      </c>
      <c r="I7714" s="1">
        <f t="shared" si="676"/>
        <v>23</v>
      </c>
    </row>
    <row r="7715" spans="1:9" x14ac:dyDescent="0.35">
      <c r="A7715" s="322">
        <f t="shared" si="680"/>
        <v>42324.958333314709</v>
      </c>
      <c r="B7715" s="306"/>
      <c r="C7715" s="306">
        <v>7680</v>
      </c>
      <c r="D7715" s="307">
        <f>INDEX(Method_calculation!$J$161:$L$184,Output_interface!I7715,Output_interface!H7715)</f>
        <v>0</v>
      </c>
      <c r="E7715" s="307">
        <f>INDEX(Method_calculation!$J$194:$L$217,Output_interface!I7715,Output_interface!H7715)</f>
        <v>0</v>
      </c>
      <c r="G7715" s="1">
        <f>VLOOKUP(A7715+1/48,Interface!$B$118:$D$483,3)</f>
        <v>1</v>
      </c>
      <c r="H7715" s="1">
        <f t="shared" si="677"/>
        <v>1</v>
      </c>
      <c r="I7715" s="1">
        <f t="shared" si="676"/>
        <v>24</v>
      </c>
    </row>
    <row r="7716" spans="1:9" x14ac:dyDescent="0.35">
      <c r="A7716" s="299">
        <f t="shared" si="680"/>
        <v>42324.999999981374</v>
      </c>
      <c r="B7716" s="300" t="str">
        <f t="shared" ref="B7716" si="681">INDEX($H$27:$H$29,H7716)</f>
        <v>Workday</v>
      </c>
      <c r="C7716" s="300">
        <v>7681</v>
      </c>
      <c r="D7716" s="301">
        <f>INDEX(Method_calculation!$J$161:$L$184,Output_interface!I7716,Output_interface!H7716)</f>
        <v>0</v>
      </c>
      <c r="E7716" s="301">
        <f>INDEX(Method_calculation!$J$194:$L$217,Output_interface!I7716,Output_interface!H7716)</f>
        <v>0</v>
      </c>
      <c r="G7716" s="1">
        <f>VLOOKUP(A7716+1/48,Interface!$B$118:$D$483,3)</f>
        <v>2</v>
      </c>
      <c r="H7716" s="1">
        <f t="shared" si="677"/>
        <v>1</v>
      </c>
      <c r="I7716" s="1">
        <f t="shared" ref="I7716:I7779" si="682">MOD(C7716-1,24)+1</f>
        <v>1</v>
      </c>
    </row>
    <row r="7717" spans="1:9" x14ac:dyDescent="0.35">
      <c r="A7717" s="321">
        <f t="shared" si="680"/>
        <v>42325.041666648038</v>
      </c>
      <c r="B7717" s="303"/>
      <c r="C7717" s="303">
        <v>7682</v>
      </c>
      <c r="D7717" s="304">
        <f>INDEX(Method_calculation!$J$161:$L$184,Output_interface!I7717,Output_interface!H7717)</f>
        <v>0</v>
      </c>
      <c r="E7717" s="304">
        <f>INDEX(Method_calculation!$J$194:$L$217,Output_interface!I7717,Output_interface!H7717)</f>
        <v>0</v>
      </c>
      <c r="G7717" s="1">
        <f>VLOOKUP(A7717+1/48,Interface!$B$118:$D$483,3)</f>
        <v>2</v>
      </c>
      <c r="H7717" s="1">
        <f t="shared" ref="H7717:H7780" si="683">IF(G7717=7,3,IF(G7717=6,2,1))</f>
        <v>1</v>
      </c>
      <c r="I7717" s="1">
        <f t="shared" si="682"/>
        <v>2</v>
      </c>
    </row>
    <row r="7718" spans="1:9" x14ac:dyDescent="0.35">
      <c r="A7718" s="321">
        <f t="shared" si="680"/>
        <v>42325.083333314702</v>
      </c>
      <c r="B7718" s="303"/>
      <c r="C7718" s="303">
        <v>7683</v>
      </c>
      <c r="D7718" s="304">
        <f>INDEX(Method_calculation!$J$161:$L$184,Output_interface!I7718,Output_interface!H7718)</f>
        <v>0</v>
      </c>
      <c r="E7718" s="304">
        <f>INDEX(Method_calculation!$J$194:$L$217,Output_interface!I7718,Output_interface!H7718)</f>
        <v>0</v>
      </c>
      <c r="G7718" s="1">
        <f>VLOOKUP(A7718+1/48,Interface!$B$118:$D$483,3)</f>
        <v>2</v>
      </c>
      <c r="H7718" s="1">
        <f t="shared" si="683"/>
        <v>1</v>
      </c>
      <c r="I7718" s="1">
        <f t="shared" si="682"/>
        <v>3</v>
      </c>
    </row>
    <row r="7719" spans="1:9" x14ac:dyDescent="0.35">
      <c r="A7719" s="321">
        <f t="shared" si="680"/>
        <v>42325.124999981366</v>
      </c>
      <c r="B7719" s="303"/>
      <c r="C7719" s="303">
        <v>7684</v>
      </c>
      <c r="D7719" s="304">
        <f>INDEX(Method_calculation!$J$161:$L$184,Output_interface!I7719,Output_interface!H7719)</f>
        <v>0</v>
      </c>
      <c r="E7719" s="304">
        <f>INDEX(Method_calculation!$J$194:$L$217,Output_interface!I7719,Output_interface!H7719)</f>
        <v>0</v>
      </c>
      <c r="G7719" s="1">
        <f>VLOOKUP(A7719+1/48,Interface!$B$118:$D$483,3)</f>
        <v>2</v>
      </c>
      <c r="H7719" s="1">
        <f t="shared" si="683"/>
        <v>1</v>
      </c>
      <c r="I7719" s="1">
        <f t="shared" si="682"/>
        <v>4</v>
      </c>
    </row>
    <row r="7720" spans="1:9" x14ac:dyDescent="0.35">
      <c r="A7720" s="321">
        <f t="shared" si="680"/>
        <v>42325.166666648031</v>
      </c>
      <c r="B7720" s="303"/>
      <c r="C7720" s="303">
        <v>7685</v>
      </c>
      <c r="D7720" s="304">
        <f>INDEX(Method_calculation!$J$161:$L$184,Output_interface!I7720,Output_interface!H7720)</f>
        <v>0</v>
      </c>
      <c r="E7720" s="304">
        <f>INDEX(Method_calculation!$J$194:$L$217,Output_interface!I7720,Output_interface!H7720)</f>
        <v>0</v>
      </c>
      <c r="G7720" s="1">
        <f>VLOOKUP(A7720+1/48,Interface!$B$118:$D$483,3)</f>
        <v>2</v>
      </c>
      <c r="H7720" s="1">
        <f t="shared" si="683"/>
        <v>1</v>
      </c>
      <c r="I7720" s="1">
        <f t="shared" si="682"/>
        <v>5</v>
      </c>
    </row>
    <row r="7721" spans="1:9" x14ac:dyDescent="0.35">
      <c r="A7721" s="321">
        <f t="shared" si="680"/>
        <v>42325.208333314695</v>
      </c>
      <c r="B7721" s="303"/>
      <c r="C7721" s="303">
        <v>7686</v>
      </c>
      <c r="D7721" s="304">
        <f>INDEX(Method_calculation!$J$161:$L$184,Output_interface!I7721,Output_interface!H7721)</f>
        <v>0</v>
      </c>
      <c r="E7721" s="304">
        <f>INDEX(Method_calculation!$J$194:$L$217,Output_interface!I7721,Output_interface!H7721)</f>
        <v>0</v>
      </c>
      <c r="G7721" s="1">
        <f>VLOOKUP(A7721+1/48,Interface!$B$118:$D$483,3)</f>
        <v>2</v>
      </c>
      <c r="H7721" s="1">
        <f t="shared" si="683"/>
        <v>1</v>
      </c>
      <c r="I7721" s="1">
        <f t="shared" si="682"/>
        <v>6</v>
      </c>
    </row>
    <row r="7722" spans="1:9" x14ac:dyDescent="0.35">
      <c r="A7722" s="321">
        <f t="shared" si="680"/>
        <v>42325.249999981359</v>
      </c>
      <c r="B7722" s="303"/>
      <c r="C7722" s="303">
        <v>7687</v>
      </c>
      <c r="D7722" s="304">
        <f>INDEX(Method_calculation!$J$161:$L$184,Output_interface!I7722,Output_interface!H7722)</f>
        <v>0</v>
      </c>
      <c r="E7722" s="304">
        <f>INDEX(Method_calculation!$J$194:$L$217,Output_interface!I7722,Output_interface!H7722)</f>
        <v>0</v>
      </c>
      <c r="G7722" s="1">
        <f>VLOOKUP(A7722+1/48,Interface!$B$118:$D$483,3)</f>
        <v>2</v>
      </c>
      <c r="H7722" s="1">
        <f t="shared" si="683"/>
        <v>1</v>
      </c>
      <c r="I7722" s="1">
        <f t="shared" si="682"/>
        <v>7</v>
      </c>
    </row>
    <row r="7723" spans="1:9" x14ac:dyDescent="0.35">
      <c r="A7723" s="321">
        <f t="shared" si="680"/>
        <v>42325.291666648023</v>
      </c>
      <c r="B7723" s="303"/>
      <c r="C7723" s="303">
        <v>7688</v>
      </c>
      <c r="D7723" s="304">
        <f>INDEX(Method_calculation!$J$161:$L$184,Output_interface!I7723,Output_interface!H7723)</f>
        <v>0</v>
      </c>
      <c r="E7723" s="304">
        <f>INDEX(Method_calculation!$J$194:$L$217,Output_interface!I7723,Output_interface!H7723)</f>
        <v>0</v>
      </c>
      <c r="G7723" s="1">
        <f>VLOOKUP(A7723+1/48,Interface!$B$118:$D$483,3)</f>
        <v>2</v>
      </c>
      <c r="H7723" s="1">
        <f t="shared" si="683"/>
        <v>1</v>
      </c>
      <c r="I7723" s="1">
        <f t="shared" si="682"/>
        <v>8</v>
      </c>
    </row>
    <row r="7724" spans="1:9" x14ac:dyDescent="0.35">
      <c r="A7724" s="321">
        <f t="shared" si="680"/>
        <v>42325.333333314687</v>
      </c>
      <c r="B7724" s="303"/>
      <c r="C7724" s="303">
        <v>7689</v>
      </c>
      <c r="D7724" s="304">
        <f>INDEX(Method_calculation!$J$161:$L$184,Output_interface!I7724,Output_interface!H7724)</f>
        <v>0</v>
      </c>
      <c r="E7724" s="304">
        <f>INDEX(Method_calculation!$J$194:$L$217,Output_interface!I7724,Output_interface!H7724)</f>
        <v>0</v>
      </c>
      <c r="G7724" s="1">
        <f>VLOOKUP(A7724+1/48,Interface!$B$118:$D$483,3)</f>
        <v>2</v>
      </c>
      <c r="H7724" s="1">
        <f t="shared" si="683"/>
        <v>1</v>
      </c>
      <c r="I7724" s="1">
        <f t="shared" si="682"/>
        <v>9</v>
      </c>
    </row>
    <row r="7725" spans="1:9" x14ac:dyDescent="0.35">
      <c r="A7725" s="321">
        <f t="shared" si="680"/>
        <v>42325.374999981352</v>
      </c>
      <c r="B7725" s="303"/>
      <c r="C7725" s="303">
        <v>7690</v>
      </c>
      <c r="D7725" s="304">
        <f>INDEX(Method_calculation!$J$161:$L$184,Output_interface!I7725,Output_interface!H7725)</f>
        <v>0</v>
      </c>
      <c r="E7725" s="304">
        <f>INDEX(Method_calculation!$J$194:$L$217,Output_interface!I7725,Output_interface!H7725)</f>
        <v>0</v>
      </c>
      <c r="G7725" s="1">
        <f>VLOOKUP(A7725+1/48,Interface!$B$118:$D$483,3)</f>
        <v>2</v>
      </c>
      <c r="H7725" s="1">
        <f t="shared" si="683"/>
        <v>1</v>
      </c>
      <c r="I7725" s="1">
        <f t="shared" si="682"/>
        <v>10</v>
      </c>
    </row>
    <row r="7726" spans="1:9" x14ac:dyDescent="0.35">
      <c r="A7726" s="321">
        <f t="shared" si="680"/>
        <v>42325.416666648016</v>
      </c>
      <c r="B7726" s="303"/>
      <c r="C7726" s="303">
        <v>7691</v>
      </c>
      <c r="D7726" s="304">
        <f>INDEX(Method_calculation!$J$161:$L$184,Output_interface!I7726,Output_interface!H7726)</f>
        <v>0</v>
      </c>
      <c r="E7726" s="304">
        <f>INDEX(Method_calculation!$J$194:$L$217,Output_interface!I7726,Output_interface!H7726)</f>
        <v>0</v>
      </c>
      <c r="G7726" s="1">
        <f>VLOOKUP(A7726+1/48,Interface!$B$118:$D$483,3)</f>
        <v>2</v>
      </c>
      <c r="H7726" s="1">
        <f t="shared" si="683"/>
        <v>1</v>
      </c>
      <c r="I7726" s="1">
        <f t="shared" si="682"/>
        <v>11</v>
      </c>
    </row>
    <row r="7727" spans="1:9" x14ac:dyDescent="0.35">
      <c r="A7727" s="321">
        <f t="shared" si="680"/>
        <v>42325.45833331468</v>
      </c>
      <c r="B7727" s="303"/>
      <c r="C7727" s="303">
        <v>7692</v>
      </c>
      <c r="D7727" s="304">
        <f>INDEX(Method_calculation!$J$161:$L$184,Output_interface!I7727,Output_interface!H7727)</f>
        <v>0</v>
      </c>
      <c r="E7727" s="304">
        <f>INDEX(Method_calculation!$J$194:$L$217,Output_interface!I7727,Output_interface!H7727)</f>
        <v>0</v>
      </c>
      <c r="G7727" s="1">
        <f>VLOOKUP(A7727+1/48,Interface!$B$118:$D$483,3)</f>
        <v>2</v>
      </c>
      <c r="H7727" s="1">
        <f t="shared" si="683"/>
        <v>1</v>
      </c>
      <c r="I7727" s="1">
        <f t="shared" si="682"/>
        <v>12</v>
      </c>
    </row>
    <row r="7728" spans="1:9" x14ac:dyDescent="0.35">
      <c r="A7728" s="321">
        <f t="shared" si="680"/>
        <v>42325.499999981344</v>
      </c>
      <c r="B7728" s="303"/>
      <c r="C7728" s="303">
        <v>7693</v>
      </c>
      <c r="D7728" s="304">
        <f>INDEX(Method_calculation!$J$161:$L$184,Output_interface!I7728,Output_interface!H7728)</f>
        <v>0</v>
      </c>
      <c r="E7728" s="304">
        <f>INDEX(Method_calculation!$J$194:$L$217,Output_interface!I7728,Output_interface!H7728)</f>
        <v>0</v>
      </c>
      <c r="G7728" s="1">
        <f>VLOOKUP(A7728+1/48,Interface!$B$118:$D$483,3)</f>
        <v>2</v>
      </c>
      <c r="H7728" s="1">
        <f t="shared" si="683"/>
        <v>1</v>
      </c>
      <c r="I7728" s="1">
        <f t="shared" si="682"/>
        <v>13</v>
      </c>
    </row>
    <row r="7729" spans="1:9" x14ac:dyDescent="0.35">
      <c r="A7729" s="321">
        <f t="shared" si="680"/>
        <v>42325.541666648009</v>
      </c>
      <c r="B7729" s="303"/>
      <c r="C7729" s="303">
        <v>7694</v>
      </c>
      <c r="D7729" s="304">
        <f>INDEX(Method_calculation!$J$161:$L$184,Output_interface!I7729,Output_interface!H7729)</f>
        <v>0</v>
      </c>
      <c r="E7729" s="304">
        <f>INDEX(Method_calculation!$J$194:$L$217,Output_interface!I7729,Output_interface!H7729)</f>
        <v>0</v>
      </c>
      <c r="G7729" s="1">
        <f>VLOOKUP(A7729+1/48,Interface!$B$118:$D$483,3)</f>
        <v>2</v>
      </c>
      <c r="H7729" s="1">
        <f t="shared" si="683"/>
        <v>1</v>
      </c>
      <c r="I7729" s="1">
        <f t="shared" si="682"/>
        <v>14</v>
      </c>
    </row>
    <row r="7730" spans="1:9" x14ac:dyDescent="0.35">
      <c r="A7730" s="321">
        <f t="shared" si="680"/>
        <v>42325.583333314673</v>
      </c>
      <c r="B7730" s="303"/>
      <c r="C7730" s="303">
        <v>7695</v>
      </c>
      <c r="D7730" s="304">
        <f>INDEX(Method_calculation!$J$161:$L$184,Output_interface!I7730,Output_interface!H7730)</f>
        <v>0</v>
      </c>
      <c r="E7730" s="304">
        <f>INDEX(Method_calculation!$J$194:$L$217,Output_interface!I7730,Output_interface!H7730)</f>
        <v>0</v>
      </c>
      <c r="G7730" s="1">
        <f>VLOOKUP(A7730+1/48,Interface!$B$118:$D$483,3)</f>
        <v>2</v>
      </c>
      <c r="H7730" s="1">
        <f t="shared" si="683"/>
        <v>1</v>
      </c>
      <c r="I7730" s="1">
        <f t="shared" si="682"/>
        <v>15</v>
      </c>
    </row>
    <row r="7731" spans="1:9" x14ac:dyDescent="0.35">
      <c r="A7731" s="321">
        <f t="shared" si="680"/>
        <v>42325.624999981337</v>
      </c>
      <c r="B7731" s="303"/>
      <c r="C7731" s="303">
        <v>7696</v>
      </c>
      <c r="D7731" s="304">
        <f>INDEX(Method_calculation!$J$161:$L$184,Output_interface!I7731,Output_interface!H7731)</f>
        <v>0</v>
      </c>
      <c r="E7731" s="304">
        <f>INDEX(Method_calculation!$J$194:$L$217,Output_interface!I7731,Output_interface!H7731)</f>
        <v>0</v>
      </c>
      <c r="G7731" s="1">
        <f>VLOOKUP(A7731+1/48,Interface!$B$118:$D$483,3)</f>
        <v>2</v>
      </c>
      <c r="H7731" s="1">
        <f t="shared" si="683"/>
        <v>1</v>
      </c>
      <c r="I7731" s="1">
        <f t="shared" si="682"/>
        <v>16</v>
      </c>
    </row>
    <row r="7732" spans="1:9" x14ac:dyDescent="0.35">
      <c r="A7732" s="321">
        <f t="shared" si="680"/>
        <v>42325.666666648001</v>
      </c>
      <c r="B7732" s="303"/>
      <c r="C7732" s="303">
        <v>7697</v>
      </c>
      <c r="D7732" s="304">
        <f>INDEX(Method_calculation!$J$161:$L$184,Output_interface!I7732,Output_interface!H7732)</f>
        <v>0</v>
      </c>
      <c r="E7732" s="304">
        <f>INDEX(Method_calculation!$J$194:$L$217,Output_interface!I7732,Output_interface!H7732)</f>
        <v>0</v>
      </c>
      <c r="G7732" s="1">
        <f>VLOOKUP(A7732+1/48,Interface!$B$118:$D$483,3)</f>
        <v>2</v>
      </c>
      <c r="H7732" s="1">
        <f t="shared" si="683"/>
        <v>1</v>
      </c>
      <c r="I7732" s="1">
        <f t="shared" si="682"/>
        <v>17</v>
      </c>
    </row>
    <row r="7733" spans="1:9" x14ac:dyDescent="0.35">
      <c r="A7733" s="321">
        <f t="shared" si="680"/>
        <v>42325.708333314666</v>
      </c>
      <c r="B7733" s="303"/>
      <c r="C7733" s="303">
        <v>7698</v>
      </c>
      <c r="D7733" s="304">
        <f>INDEX(Method_calculation!$J$161:$L$184,Output_interface!I7733,Output_interface!H7733)</f>
        <v>0</v>
      </c>
      <c r="E7733" s="304">
        <f>INDEX(Method_calculation!$J$194:$L$217,Output_interface!I7733,Output_interface!H7733)</f>
        <v>0</v>
      </c>
      <c r="G7733" s="1">
        <f>VLOOKUP(A7733+1/48,Interface!$B$118:$D$483,3)</f>
        <v>2</v>
      </c>
      <c r="H7733" s="1">
        <f t="shared" si="683"/>
        <v>1</v>
      </c>
      <c r="I7733" s="1">
        <f t="shared" si="682"/>
        <v>18</v>
      </c>
    </row>
    <row r="7734" spans="1:9" x14ac:dyDescent="0.35">
      <c r="A7734" s="321">
        <f t="shared" si="680"/>
        <v>42325.74999998133</v>
      </c>
      <c r="B7734" s="303"/>
      <c r="C7734" s="303">
        <v>7699</v>
      </c>
      <c r="D7734" s="304">
        <f>INDEX(Method_calculation!$J$161:$L$184,Output_interface!I7734,Output_interface!H7734)</f>
        <v>0</v>
      </c>
      <c r="E7734" s="304">
        <f>INDEX(Method_calculation!$J$194:$L$217,Output_interface!I7734,Output_interface!H7734)</f>
        <v>0</v>
      </c>
      <c r="G7734" s="1">
        <f>VLOOKUP(A7734+1/48,Interface!$B$118:$D$483,3)</f>
        <v>2</v>
      </c>
      <c r="H7734" s="1">
        <f t="shared" si="683"/>
        <v>1</v>
      </c>
      <c r="I7734" s="1">
        <f t="shared" si="682"/>
        <v>19</v>
      </c>
    </row>
    <row r="7735" spans="1:9" x14ac:dyDescent="0.35">
      <c r="A7735" s="321">
        <f t="shared" si="680"/>
        <v>42325.791666647994</v>
      </c>
      <c r="B7735" s="303"/>
      <c r="C7735" s="303">
        <v>7700</v>
      </c>
      <c r="D7735" s="304">
        <f>INDEX(Method_calculation!$J$161:$L$184,Output_interface!I7735,Output_interface!H7735)</f>
        <v>0</v>
      </c>
      <c r="E7735" s="304">
        <f>INDEX(Method_calculation!$J$194:$L$217,Output_interface!I7735,Output_interface!H7735)</f>
        <v>0</v>
      </c>
      <c r="G7735" s="1">
        <f>VLOOKUP(A7735+1/48,Interface!$B$118:$D$483,3)</f>
        <v>2</v>
      </c>
      <c r="H7735" s="1">
        <f t="shared" si="683"/>
        <v>1</v>
      </c>
      <c r="I7735" s="1">
        <f t="shared" si="682"/>
        <v>20</v>
      </c>
    </row>
    <row r="7736" spans="1:9" x14ac:dyDescent="0.35">
      <c r="A7736" s="321">
        <f t="shared" si="680"/>
        <v>42325.833333314658</v>
      </c>
      <c r="B7736" s="303"/>
      <c r="C7736" s="303">
        <v>7701</v>
      </c>
      <c r="D7736" s="304">
        <f>INDEX(Method_calculation!$J$161:$L$184,Output_interface!I7736,Output_interface!H7736)</f>
        <v>0</v>
      </c>
      <c r="E7736" s="304">
        <f>INDEX(Method_calculation!$J$194:$L$217,Output_interface!I7736,Output_interface!H7736)</f>
        <v>0</v>
      </c>
      <c r="G7736" s="1">
        <f>VLOOKUP(A7736+1/48,Interface!$B$118:$D$483,3)</f>
        <v>2</v>
      </c>
      <c r="H7736" s="1">
        <f t="shared" si="683"/>
        <v>1</v>
      </c>
      <c r="I7736" s="1">
        <f t="shared" si="682"/>
        <v>21</v>
      </c>
    </row>
    <row r="7737" spans="1:9" x14ac:dyDescent="0.35">
      <c r="A7737" s="321">
        <f t="shared" si="680"/>
        <v>42325.874999981323</v>
      </c>
      <c r="B7737" s="303"/>
      <c r="C7737" s="303">
        <v>7702</v>
      </c>
      <c r="D7737" s="304">
        <f>INDEX(Method_calculation!$J$161:$L$184,Output_interface!I7737,Output_interface!H7737)</f>
        <v>0</v>
      </c>
      <c r="E7737" s="304">
        <f>INDEX(Method_calculation!$J$194:$L$217,Output_interface!I7737,Output_interface!H7737)</f>
        <v>0</v>
      </c>
      <c r="G7737" s="1">
        <f>VLOOKUP(A7737+1/48,Interface!$B$118:$D$483,3)</f>
        <v>2</v>
      </c>
      <c r="H7737" s="1">
        <f t="shared" si="683"/>
        <v>1</v>
      </c>
      <c r="I7737" s="1">
        <f t="shared" si="682"/>
        <v>22</v>
      </c>
    </row>
    <row r="7738" spans="1:9" x14ac:dyDescent="0.35">
      <c r="A7738" s="321">
        <f t="shared" si="680"/>
        <v>42325.916666647987</v>
      </c>
      <c r="B7738" s="303"/>
      <c r="C7738" s="303">
        <v>7703</v>
      </c>
      <c r="D7738" s="304">
        <f>INDEX(Method_calculation!$J$161:$L$184,Output_interface!I7738,Output_interface!H7738)</f>
        <v>0</v>
      </c>
      <c r="E7738" s="304">
        <f>INDEX(Method_calculation!$J$194:$L$217,Output_interface!I7738,Output_interface!H7738)</f>
        <v>0</v>
      </c>
      <c r="G7738" s="1">
        <f>VLOOKUP(A7738+1/48,Interface!$B$118:$D$483,3)</f>
        <v>2</v>
      </c>
      <c r="H7738" s="1">
        <f t="shared" si="683"/>
        <v>1</v>
      </c>
      <c r="I7738" s="1">
        <f t="shared" si="682"/>
        <v>23</v>
      </c>
    </row>
    <row r="7739" spans="1:9" x14ac:dyDescent="0.35">
      <c r="A7739" s="322">
        <f t="shared" si="680"/>
        <v>42325.958333314651</v>
      </c>
      <c r="B7739" s="306"/>
      <c r="C7739" s="306">
        <v>7704</v>
      </c>
      <c r="D7739" s="307">
        <f>INDEX(Method_calculation!$J$161:$L$184,Output_interface!I7739,Output_interface!H7739)</f>
        <v>0</v>
      </c>
      <c r="E7739" s="307">
        <f>INDEX(Method_calculation!$J$194:$L$217,Output_interface!I7739,Output_interface!H7739)</f>
        <v>0</v>
      </c>
      <c r="G7739" s="1">
        <f>VLOOKUP(A7739+1/48,Interface!$B$118:$D$483,3)</f>
        <v>2</v>
      </c>
      <c r="H7739" s="1">
        <f t="shared" si="683"/>
        <v>1</v>
      </c>
      <c r="I7739" s="1">
        <f t="shared" si="682"/>
        <v>24</v>
      </c>
    </row>
    <row r="7740" spans="1:9" x14ac:dyDescent="0.35">
      <c r="A7740" s="299">
        <f t="shared" si="680"/>
        <v>42325.999999981315</v>
      </c>
      <c r="B7740" s="300" t="str">
        <f t="shared" ref="B7740" si="684">INDEX($H$27:$H$29,H7740)</f>
        <v>Workday</v>
      </c>
      <c r="C7740" s="300">
        <v>7705</v>
      </c>
      <c r="D7740" s="301">
        <f>INDEX(Method_calculation!$J$161:$L$184,Output_interface!I7740,Output_interface!H7740)</f>
        <v>0</v>
      </c>
      <c r="E7740" s="301">
        <f>INDEX(Method_calculation!$J$194:$L$217,Output_interface!I7740,Output_interface!H7740)</f>
        <v>0</v>
      </c>
      <c r="G7740" s="1">
        <f>VLOOKUP(A7740+1/48,Interface!$B$118:$D$483,3)</f>
        <v>3</v>
      </c>
      <c r="H7740" s="1">
        <f t="shared" si="683"/>
        <v>1</v>
      </c>
      <c r="I7740" s="1">
        <f t="shared" si="682"/>
        <v>1</v>
      </c>
    </row>
    <row r="7741" spans="1:9" x14ac:dyDescent="0.35">
      <c r="A7741" s="321">
        <f t="shared" si="680"/>
        <v>42326.04166664798</v>
      </c>
      <c r="B7741" s="303"/>
      <c r="C7741" s="303">
        <v>7706</v>
      </c>
      <c r="D7741" s="304">
        <f>INDEX(Method_calculation!$J$161:$L$184,Output_interface!I7741,Output_interface!H7741)</f>
        <v>0</v>
      </c>
      <c r="E7741" s="304">
        <f>INDEX(Method_calculation!$J$194:$L$217,Output_interface!I7741,Output_interface!H7741)</f>
        <v>0</v>
      </c>
      <c r="G7741" s="1">
        <f>VLOOKUP(A7741+1/48,Interface!$B$118:$D$483,3)</f>
        <v>3</v>
      </c>
      <c r="H7741" s="1">
        <f t="shared" si="683"/>
        <v>1</v>
      </c>
      <c r="I7741" s="1">
        <f t="shared" si="682"/>
        <v>2</v>
      </c>
    </row>
    <row r="7742" spans="1:9" x14ac:dyDescent="0.35">
      <c r="A7742" s="321">
        <f t="shared" si="680"/>
        <v>42326.083333314644</v>
      </c>
      <c r="B7742" s="303"/>
      <c r="C7742" s="303">
        <v>7707</v>
      </c>
      <c r="D7742" s="304">
        <f>INDEX(Method_calculation!$J$161:$L$184,Output_interface!I7742,Output_interface!H7742)</f>
        <v>0</v>
      </c>
      <c r="E7742" s="304">
        <f>INDEX(Method_calculation!$J$194:$L$217,Output_interface!I7742,Output_interface!H7742)</f>
        <v>0</v>
      </c>
      <c r="G7742" s="1">
        <f>VLOOKUP(A7742+1/48,Interface!$B$118:$D$483,3)</f>
        <v>3</v>
      </c>
      <c r="H7742" s="1">
        <f t="shared" si="683"/>
        <v>1</v>
      </c>
      <c r="I7742" s="1">
        <f t="shared" si="682"/>
        <v>3</v>
      </c>
    </row>
    <row r="7743" spans="1:9" x14ac:dyDescent="0.35">
      <c r="A7743" s="321">
        <f t="shared" si="680"/>
        <v>42326.124999981308</v>
      </c>
      <c r="B7743" s="303"/>
      <c r="C7743" s="303">
        <v>7708</v>
      </c>
      <c r="D7743" s="304">
        <f>INDEX(Method_calculation!$J$161:$L$184,Output_interface!I7743,Output_interface!H7743)</f>
        <v>0</v>
      </c>
      <c r="E7743" s="304">
        <f>INDEX(Method_calculation!$J$194:$L$217,Output_interface!I7743,Output_interface!H7743)</f>
        <v>0</v>
      </c>
      <c r="G7743" s="1">
        <f>VLOOKUP(A7743+1/48,Interface!$B$118:$D$483,3)</f>
        <v>3</v>
      </c>
      <c r="H7743" s="1">
        <f t="shared" si="683"/>
        <v>1</v>
      </c>
      <c r="I7743" s="1">
        <f t="shared" si="682"/>
        <v>4</v>
      </c>
    </row>
    <row r="7744" spans="1:9" x14ac:dyDescent="0.35">
      <c r="A7744" s="321">
        <f t="shared" si="680"/>
        <v>42326.166666647972</v>
      </c>
      <c r="B7744" s="303"/>
      <c r="C7744" s="303">
        <v>7709</v>
      </c>
      <c r="D7744" s="304">
        <f>INDEX(Method_calculation!$J$161:$L$184,Output_interface!I7744,Output_interface!H7744)</f>
        <v>0</v>
      </c>
      <c r="E7744" s="304">
        <f>INDEX(Method_calculation!$J$194:$L$217,Output_interface!I7744,Output_interface!H7744)</f>
        <v>0</v>
      </c>
      <c r="G7744" s="1">
        <f>VLOOKUP(A7744+1/48,Interface!$B$118:$D$483,3)</f>
        <v>3</v>
      </c>
      <c r="H7744" s="1">
        <f t="shared" si="683"/>
        <v>1</v>
      </c>
      <c r="I7744" s="1">
        <f t="shared" si="682"/>
        <v>5</v>
      </c>
    </row>
    <row r="7745" spans="1:9" x14ac:dyDescent="0.35">
      <c r="A7745" s="321">
        <f t="shared" si="680"/>
        <v>42326.208333314637</v>
      </c>
      <c r="B7745" s="303"/>
      <c r="C7745" s="303">
        <v>7710</v>
      </c>
      <c r="D7745" s="304">
        <f>INDEX(Method_calculation!$J$161:$L$184,Output_interface!I7745,Output_interface!H7745)</f>
        <v>0</v>
      </c>
      <c r="E7745" s="304">
        <f>INDEX(Method_calculation!$J$194:$L$217,Output_interface!I7745,Output_interface!H7745)</f>
        <v>0</v>
      </c>
      <c r="G7745" s="1">
        <f>VLOOKUP(A7745+1/48,Interface!$B$118:$D$483,3)</f>
        <v>3</v>
      </c>
      <c r="H7745" s="1">
        <f t="shared" si="683"/>
        <v>1</v>
      </c>
      <c r="I7745" s="1">
        <f t="shared" si="682"/>
        <v>6</v>
      </c>
    </row>
    <row r="7746" spans="1:9" x14ac:dyDescent="0.35">
      <c r="A7746" s="321">
        <f t="shared" si="680"/>
        <v>42326.249999981301</v>
      </c>
      <c r="B7746" s="303"/>
      <c r="C7746" s="303">
        <v>7711</v>
      </c>
      <c r="D7746" s="304">
        <f>INDEX(Method_calculation!$J$161:$L$184,Output_interface!I7746,Output_interface!H7746)</f>
        <v>0</v>
      </c>
      <c r="E7746" s="304">
        <f>INDEX(Method_calculation!$J$194:$L$217,Output_interface!I7746,Output_interface!H7746)</f>
        <v>0</v>
      </c>
      <c r="G7746" s="1">
        <f>VLOOKUP(A7746+1/48,Interface!$B$118:$D$483,3)</f>
        <v>3</v>
      </c>
      <c r="H7746" s="1">
        <f t="shared" si="683"/>
        <v>1</v>
      </c>
      <c r="I7746" s="1">
        <f t="shared" si="682"/>
        <v>7</v>
      </c>
    </row>
    <row r="7747" spans="1:9" x14ac:dyDescent="0.35">
      <c r="A7747" s="321">
        <f t="shared" si="680"/>
        <v>42326.291666647965</v>
      </c>
      <c r="B7747" s="303"/>
      <c r="C7747" s="303">
        <v>7712</v>
      </c>
      <c r="D7747" s="304">
        <f>INDEX(Method_calculation!$J$161:$L$184,Output_interface!I7747,Output_interface!H7747)</f>
        <v>0</v>
      </c>
      <c r="E7747" s="304">
        <f>INDEX(Method_calculation!$J$194:$L$217,Output_interface!I7747,Output_interface!H7747)</f>
        <v>0</v>
      </c>
      <c r="G7747" s="1">
        <f>VLOOKUP(A7747+1/48,Interface!$B$118:$D$483,3)</f>
        <v>3</v>
      </c>
      <c r="H7747" s="1">
        <f t="shared" si="683"/>
        <v>1</v>
      </c>
      <c r="I7747" s="1">
        <f t="shared" si="682"/>
        <v>8</v>
      </c>
    </row>
    <row r="7748" spans="1:9" x14ac:dyDescent="0.35">
      <c r="A7748" s="321">
        <f t="shared" si="680"/>
        <v>42326.333333314629</v>
      </c>
      <c r="B7748" s="303"/>
      <c r="C7748" s="303">
        <v>7713</v>
      </c>
      <c r="D7748" s="304">
        <f>INDEX(Method_calculation!$J$161:$L$184,Output_interface!I7748,Output_interface!H7748)</f>
        <v>0</v>
      </c>
      <c r="E7748" s="304">
        <f>INDEX(Method_calculation!$J$194:$L$217,Output_interface!I7748,Output_interface!H7748)</f>
        <v>0</v>
      </c>
      <c r="G7748" s="1">
        <f>VLOOKUP(A7748+1/48,Interface!$B$118:$D$483,3)</f>
        <v>3</v>
      </c>
      <c r="H7748" s="1">
        <f t="shared" si="683"/>
        <v>1</v>
      </c>
      <c r="I7748" s="1">
        <f t="shared" si="682"/>
        <v>9</v>
      </c>
    </row>
    <row r="7749" spans="1:9" x14ac:dyDescent="0.35">
      <c r="A7749" s="321">
        <f t="shared" si="680"/>
        <v>42326.374999981294</v>
      </c>
      <c r="B7749" s="303"/>
      <c r="C7749" s="303">
        <v>7714</v>
      </c>
      <c r="D7749" s="304">
        <f>INDEX(Method_calculation!$J$161:$L$184,Output_interface!I7749,Output_interface!H7749)</f>
        <v>0</v>
      </c>
      <c r="E7749" s="304">
        <f>INDEX(Method_calculation!$J$194:$L$217,Output_interface!I7749,Output_interface!H7749)</f>
        <v>0</v>
      </c>
      <c r="G7749" s="1">
        <f>VLOOKUP(A7749+1/48,Interface!$B$118:$D$483,3)</f>
        <v>3</v>
      </c>
      <c r="H7749" s="1">
        <f t="shared" si="683"/>
        <v>1</v>
      </c>
      <c r="I7749" s="1">
        <f t="shared" si="682"/>
        <v>10</v>
      </c>
    </row>
    <row r="7750" spans="1:9" x14ac:dyDescent="0.35">
      <c r="A7750" s="321">
        <f t="shared" si="680"/>
        <v>42326.416666647958</v>
      </c>
      <c r="B7750" s="303"/>
      <c r="C7750" s="303">
        <v>7715</v>
      </c>
      <c r="D7750" s="304">
        <f>INDEX(Method_calculation!$J$161:$L$184,Output_interface!I7750,Output_interface!H7750)</f>
        <v>0</v>
      </c>
      <c r="E7750" s="304">
        <f>INDEX(Method_calculation!$J$194:$L$217,Output_interface!I7750,Output_interface!H7750)</f>
        <v>0</v>
      </c>
      <c r="G7750" s="1">
        <f>VLOOKUP(A7750+1/48,Interface!$B$118:$D$483,3)</f>
        <v>3</v>
      </c>
      <c r="H7750" s="1">
        <f t="shared" si="683"/>
        <v>1</v>
      </c>
      <c r="I7750" s="1">
        <f t="shared" si="682"/>
        <v>11</v>
      </c>
    </row>
    <row r="7751" spans="1:9" x14ac:dyDescent="0.35">
      <c r="A7751" s="321">
        <f t="shared" si="680"/>
        <v>42326.458333314622</v>
      </c>
      <c r="B7751" s="303"/>
      <c r="C7751" s="303">
        <v>7716</v>
      </c>
      <c r="D7751" s="304">
        <f>INDEX(Method_calculation!$J$161:$L$184,Output_interface!I7751,Output_interface!H7751)</f>
        <v>0</v>
      </c>
      <c r="E7751" s="304">
        <f>INDEX(Method_calculation!$J$194:$L$217,Output_interface!I7751,Output_interface!H7751)</f>
        <v>0</v>
      </c>
      <c r="G7751" s="1">
        <f>VLOOKUP(A7751+1/48,Interface!$B$118:$D$483,3)</f>
        <v>3</v>
      </c>
      <c r="H7751" s="1">
        <f t="shared" si="683"/>
        <v>1</v>
      </c>
      <c r="I7751" s="1">
        <f t="shared" si="682"/>
        <v>12</v>
      </c>
    </row>
    <row r="7752" spans="1:9" x14ac:dyDescent="0.35">
      <c r="A7752" s="321">
        <f t="shared" si="680"/>
        <v>42326.499999981286</v>
      </c>
      <c r="B7752" s="303"/>
      <c r="C7752" s="303">
        <v>7717</v>
      </c>
      <c r="D7752" s="304">
        <f>INDEX(Method_calculation!$J$161:$L$184,Output_interface!I7752,Output_interface!H7752)</f>
        <v>0</v>
      </c>
      <c r="E7752" s="304">
        <f>INDEX(Method_calculation!$J$194:$L$217,Output_interface!I7752,Output_interface!H7752)</f>
        <v>0</v>
      </c>
      <c r="G7752" s="1">
        <f>VLOOKUP(A7752+1/48,Interface!$B$118:$D$483,3)</f>
        <v>3</v>
      </c>
      <c r="H7752" s="1">
        <f t="shared" si="683"/>
        <v>1</v>
      </c>
      <c r="I7752" s="1">
        <f t="shared" si="682"/>
        <v>13</v>
      </c>
    </row>
    <row r="7753" spans="1:9" x14ac:dyDescent="0.35">
      <c r="A7753" s="321">
        <f t="shared" si="680"/>
        <v>42326.54166664795</v>
      </c>
      <c r="B7753" s="303"/>
      <c r="C7753" s="303">
        <v>7718</v>
      </c>
      <c r="D7753" s="304">
        <f>INDEX(Method_calculation!$J$161:$L$184,Output_interface!I7753,Output_interface!H7753)</f>
        <v>0</v>
      </c>
      <c r="E7753" s="304">
        <f>INDEX(Method_calculation!$J$194:$L$217,Output_interface!I7753,Output_interface!H7753)</f>
        <v>0</v>
      </c>
      <c r="G7753" s="1">
        <f>VLOOKUP(A7753+1/48,Interface!$B$118:$D$483,3)</f>
        <v>3</v>
      </c>
      <c r="H7753" s="1">
        <f t="shared" si="683"/>
        <v>1</v>
      </c>
      <c r="I7753" s="1">
        <f t="shared" si="682"/>
        <v>14</v>
      </c>
    </row>
    <row r="7754" spans="1:9" x14ac:dyDescent="0.35">
      <c r="A7754" s="321">
        <f t="shared" si="680"/>
        <v>42326.583333314615</v>
      </c>
      <c r="B7754" s="303"/>
      <c r="C7754" s="303">
        <v>7719</v>
      </c>
      <c r="D7754" s="304">
        <f>INDEX(Method_calculation!$J$161:$L$184,Output_interface!I7754,Output_interface!H7754)</f>
        <v>0</v>
      </c>
      <c r="E7754" s="304">
        <f>INDEX(Method_calculation!$J$194:$L$217,Output_interface!I7754,Output_interface!H7754)</f>
        <v>0</v>
      </c>
      <c r="G7754" s="1">
        <f>VLOOKUP(A7754+1/48,Interface!$B$118:$D$483,3)</f>
        <v>3</v>
      </c>
      <c r="H7754" s="1">
        <f t="shared" si="683"/>
        <v>1</v>
      </c>
      <c r="I7754" s="1">
        <f t="shared" si="682"/>
        <v>15</v>
      </c>
    </row>
    <row r="7755" spans="1:9" x14ac:dyDescent="0.35">
      <c r="A7755" s="321">
        <f t="shared" si="680"/>
        <v>42326.624999981279</v>
      </c>
      <c r="B7755" s="303"/>
      <c r="C7755" s="303">
        <v>7720</v>
      </c>
      <c r="D7755" s="304">
        <f>INDEX(Method_calculation!$J$161:$L$184,Output_interface!I7755,Output_interface!H7755)</f>
        <v>0</v>
      </c>
      <c r="E7755" s="304">
        <f>INDEX(Method_calculation!$J$194:$L$217,Output_interface!I7755,Output_interface!H7755)</f>
        <v>0</v>
      </c>
      <c r="G7755" s="1">
        <f>VLOOKUP(A7755+1/48,Interface!$B$118:$D$483,3)</f>
        <v>3</v>
      </c>
      <c r="H7755" s="1">
        <f t="shared" si="683"/>
        <v>1</v>
      </c>
      <c r="I7755" s="1">
        <f t="shared" si="682"/>
        <v>16</v>
      </c>
    </row>
    <row r="7756" spans="1:9" x14ac:dyDescent="0.35">
      <c r="A7756" s="321">
        <f t="shared" si="680"/>
        <v>42326.666666647943</v>
      </c>
      <c r="B7756" s="303"/>
      <c r="C7756" s="303">
        <v>7721</v>
      </c>
      <c r="D7756" s="304">
        <f>INDEX(Method_calculation!$J$161:$L$184,Output_interface!I7756,Output_interface!H7756)</f>
        <v>0</v>
      </c>
      <c r="E7756" s="304">
        <f>INDEX(Method_calculation!$J$194:$L$217,Output_interface!I7756,Output_interface!H7756)</f>
        <v>0</v>
      </c>
      <c r="G7756" s="1">
        <f>VLOOKUP(A7756+1/48,Interface!$B$118:$D$483,3)</f>
        <v>3</v>
      </c>
      <c r="H7756" s="1">
        <f t="shared" si="683"/>
        <v>1</v>
      </c>
      <c r="I7756" s="1">
        <f t="shared" si="682"/>
        <v>17</v>
      </c>
    </row>
    <row r="7757" spans="1:9" x14ac:dyDescent="0.35">
      <c r="A7757" s="321">
        <f t="shared" si="680"/>
        <v>42326.708333314607</v>
      </c>
      <c r="B7757" s="303"/>
      <c r="C7757" s="303">
        <v>7722</v>
      </c>
      <c r="D7757" s="304">
        <f>INDEX(Method_calculation!$J$161:$L$184,Output_interface!I7757,Output_interface!H7757)</f>
        <v>0</v>
      </c>
      <c r="E7757" s="304">
        <f>INDEX(Method_calculation!$J$194:$L$217,Output_interface!I7757,Output_interface!H7757)</f>
        <v>0</v>
      </c>
      <c r="G7757" s="1">
        <f>VLOOKUP(A7757+1/48,Interface!$B$118:$D$483,3)</f>
        <v>3</v>
      </c>
      <c r="H7757" s="1">
        <f t="shared" si="683"/>
        <v>1</v>
      </c>
      <c r="I7757" s="1">
        <f t="shared" si="682"/>
        <v>18</v>
      </c>
    </row>
    <row r="7758" spans="1:9" x14ac:dyDescent="0.35">
      <c r="A7758" s="321">
        <f t="shared" si="680"/>
        <v>42326.749999981272</v>
      </c>
      <c r="B7758" s="303"/>
      <c r="C7758" s="303">
        <v>7723</v>
      </c>
      <c r="D7758" s="304">
        <f>INDEX(Method_calculation!$J$161:$L$184,Output_interface!I7758,Output_interface!H7758)</f>
        <v>0</v>
      </c>
      <c r="E7758" s="304">
        <f>INDEX(Method_calculation!$J$194:$L$217,Output_interface!I7758,Output_interface!H7758)</f>
        <v>0</v>
      </c>
      <c r="G7758" s="1">
        <f>VLOOKUP(A7758+1/48,Interface!$B$118:$D$483,3)</f>
        <v>3</v>
      </c>
      <c r="H7758" s="1">
        <f t="shared" si="683"/>
        <v>1</v>
      </c>
      <c r="I7758" s="1">
        <f t="shared" si="682"/>
        <v>19</v>
      </c>
    </row>
    <row r="7759" spans="1:9" x14ac:dyDescent="0.35">
      <c r="A7759" s="321">
        <f t="shared" si="680"/>
        <v>42326.791666647936</v>
      </c>
      <c r="B7759" s="303"/>
      <c r="C7759" s="303">
        <v>7724</v>
      </c>
      <c r="D7759" s="304">
        <f>INDEX(Method_calculation!$J$161:$L$184,Output_interface!I7759,Output_interface!H7759)</f>
        <v>0</v>
      </c>
      <c r="E7759" s="304">
        <f>INDEX(Method_calculation!$J$194:$L$217,Output_interface!I7759,Output_interface!H7759)</f>
        <v>0</v>
      </c>
      <c r="G7759" s="1">
        <f>VLOOKUP(A7759+1/48,Interface!$B$118:$D$483,3)</f>
        <v>3</v>
      </c>
      <c r="H7759" s="1">
        <f t="shared" si="683"/>
        <v>1</v>
      </c>
      <c r="I7759" s="1">
        <f t="shared" si="682"/>
        <v>20</v>
      </c>
    </row>
    <row r="7760" spans="1:9" x14ac:dyDescent="0.35">
      <c r="A7760" s="321">
        <f t="shared" ref="A7760:A7823" si="685">+A7759+1/24</f>
        <v>42326.8333333146</v>
      </c>
      <c r="B7760" s="303"/>
      <c r="C7760" s="303">
        <v>7725</v>
      </c>
      <c r="D7760" s="304">
        <f>INDEX(Method_calculation!$J$161:$L$184,Output_interface!I7760,Output_interface!H7760)</f>
        <v>0</v>
      </c>
      <c r="E7760" s="304">
        <f>INDEX(Method_calculation!$J$194:$L$217,Output_interface!I7760,Output_interface!H7760)</f>
        <v>0</v>
      </c>
      <c r="G7760" s="1">
        <f>VLOOKUP(A7760+1/48,Interface!$B$118:$D$483,3)</f>
        <v>3</v>
      </c>
      <c r="H7760" s="1">
        <f t="shared" si="683"/>
        <v>1</v>
      </c>
      <c r="I7760" s="1">
        <f t="shared" si="682"/>
        <v>21</v>
      </c>
    </row>
    <row r="7761" spans="1:9" x14ac:dyDescent="0.35">
      <c r="A7761" s="321">
        <f t="shared" si="685"/>
        <v>42326.874999981264</v>
      </c>
      <c r="B7761" s="303"/>
      <c r="C7761" s="303">
        <v>7726</v>
      </c>
      <c r="D7761" s="304">
        <f>INDEX(Method_calculation!$J$161:$L$184,Output_interface!I7761,Output_interface!H7761)</f>
        <v>0</v>
      </c>
      <c r="E7761" s="304">
        <f>INDEX(Method_calculation!$J$194:$L$217,Output_interface!I7761,Output_interface!H7761)</f>
        <v>0</v>
      </c>
      <c r="G7761" s="1">
        <f>VLOOKUP(A7761+1/48,Interface!$B$118:$D$483,3)</f>
        <v>3</v>
      </c>
      <c r="H7761" s="1">
        <f t="shared" si="683"/>
        <v>1</v>
      </c>
      <c r="I7761" s="1">
        <f t="shared" si="682"/>
        <v>22</v>
      </c>
    </row>
    <row r="7762" spans="1:9" x14ac:dyDescent="0.35">
      <c r="A7762" s="321">
        <f t="shared" si="685"/>
        <v>42326.916666647929</v>
      </c>
      <c r="B7762" s="303"/>
      <c r="C7762" s="303">
        <v>7727</v>
      </c>
      <c r="D7762" s="304">
        <f>INDEX(Method_calculation!$J$161:$L$184,Output_interface!I7762,Output_interface!H7762)</f>
        <v>0</v>
      </c>
      <c r="E7762" s="304">
        <f>INDEX(Method_calculation!$J$194:$L$217,Output_interface!I7762,Output_interface!H7762)</f>
        <v>0</v>
      </c>
      <c r="G7762" s="1">
        <f>VLOOKUP(A7762+1/48,Interface!$B$118:$D$483,3)</f>
        <v>3</v>
      </c>
      <c r="H7762" s="1">
        <f t="shared" si="683"/>
        <v>1</v>
      </c>
      <c r="I7762" s="1">
        <f t="shared" si="682"/>
        <v>23</v>
      </c>
    </row>
    <row r="7763" spans="1:9" x14ac:dyDescent="0.35">
      <c r="A7763" s="322">
        <f t="shared" si="685"/>
        <v>42326.958333314593</v>
      </c>
      <c r="B7763" s="306"/>
      <c r="C7763" s="306">
        <v>7728</v>
      </c>
      <c r="D7763" s="307">
        <f>INDEX(Method_calculation!$J$161:$L$184,Output_interface!I7763,Output_interface!H7763)</f>
        <v>0</v>
      </c>
      <c r="E7763" s="307">
        <f>INDEX(Method_calculation!$J$194:$L$217,Output_interface!I7763,Output_interface!H7763)</f>
        <v>0</v>
      </c>
      <c r="G7763" s="1">
        <f>VLOOKUP(A7763+1/48,Interface!$B$118:$D$483,3)</f>
        <v>3</v>
      </c>
      <c r="H7763" s="1">
        <f t="shared" si="683"/>
        <v>1</v>
      </c>
      <c r="I7763" s="1">
        <f t="shared" si="682"/>
        <v>24</v>
      </c>
    </row>
    <row r="7764" spans="1:9" x14ac:dyDescent="0.35">
      <c r="A7764" s="299">
        <f t="shared" si="685"/>
        <v>42326.999999981257</v>
      </c>
      <c r="B7764" s="300" t="str">
        <f t="shared" ref="B7764" si="686">INDEX($H$27:$H$29,H7764)</f>
        <v>Workday</v>
      </c>
      <c r="C7764" s="300">
        <v>7729</v>
      </c>
      <c r="D7764" s="301">
        <f>INDEX(Method_calculation!$J$161:$L$184,Output_interface!I7764,Output_interface!H7764)</f>
        <v>0</v>
      </c>
      <c r="E7764" s="301">
        <f>INDEX(Method_calculation!$J$194:$L$217,Output_interface!I7764,Output_interface!H7764)</f>
        <v>0</v>
      </c>
      <c r="G7764" s="1">
        <f>VLOOKUP(A7764+1/48,Interface!$B$118:$D$483,3)</f>
        <v>4</v>
      </c>
      <c r="H7764" s="1">
        <f t="shared" si="683"/>
        <v>1</v>
      </c>
      <c r="I7764" s="1">
        <f t="shared" si="682"/>
        <v>1</v>
      </c>
    </row>
    <row r="7765" spans="1:9" x14ac:dyDescent="0.35">
      <c r="A7765" s="321">
        <f t="shared" si="685"/>
        <v>42327.041666647921</v>
      </c>
      <c r="B7765" s="303"/>
      <c r="C7765" s="303">
        <v>7730</v>
      </c>
      <c r="D7765" s="304">
        <f>INDEX(Method_calculation!$J$161:$L$184,Output_interface!I7765,Output_interface!H7765)</f>
        <v>0</v>
      </c>
      <c r="E7765" s="304">
        <f>INDEX(Method_calculation!$J$194:$L$217,Output_interface!I7765,Output_interface!H7765)</f>
        <v>0</v>
      </c>
      <c r="G7765" s="1">
        <f>VLOOKUP(A7765+1/48,Interface!$B$118:$D$483,3)</f>
        <v>4</v>
      </c>
      <c r="H7765" s="1">
        <f t="shared" si="683"/>
        <v>1</v>
      </c>
      <c r="I7765" s="1">
        <f t="shared" si="682"/>
        <v>2</v>
      </c>
    </row>
    <row r="7766" spans="1:9" x14ac:dyDescent="0.35">
      <c r="A7766" s="321">
        <f t="shared" si="685"/>
        <v>42327.083333314586</v>
      </c>
      <c r="B7766" s="303"/>
      <c r="C7766" s="303">
        <v>7731</v>
      </c>
      <c r="D7766" s="304">
        <f>INDEX(Method_calculation!$J$161:$L$184,Output_interface!I7766,Output_interface!H7766)</f>
        <v>0</v>
      </c>
      <c r="E7766" s="304">
        <f>INDEX(Method_calculation!$J$194:$L$217,Output_interface!I7766,Output_interface!H7766)</f>
        <v>0</v>
      </c>
      <c r="G7766" s="1">
        <f>VLOOKUP(A7766+1/48,Interface!$B$118:$D$483,3)</f>
        <v>4</v>
      </c>
      <c r="H7766" s="1">
        <f t="shared" si="683"/>
        <v>1</v>
      </c>
      <c r="I7766" s="1">
        <f t="shared" si="682"/>
        <v>3</v>
      </c>
    </row>
    <row r="7767" spans="1:9" x14ac:dyDescent="0.35">
      <c r="A7767" s="321">
        <f t="shared" si="685"/>
        <v>42327.12499998125</v>
      </c>
      <c r="B7767" s="303"/>
      <c r="C7767" s="303">
        <v>7732</v>
      </c>
      <c r="D7767" s="304">
        <f>INDEX(Method_calculation!$J$161:$L$184,Output_interface!I7767,Output_interface!H7767)</f>
        <v>0</v>
      </c>
      <c r="E7767" s="304">
        <f>INDEX(Method_calculation!$J$194:$L$217,Output_interface!I7767,Output_interface!H7767)</f>
        <v>0</v>
      </c>
      <c r="G7767" s="1">
        <f>VLOOKUP(A7767+1/48,Interface!$B$118:$D$483,3)</f>
        <v>4</v>
      </c>
      <c r="H7767" s="1">
        <f t="shared" si="683"/>
        <v>1</v>
      </c>
      <c r="I7767" s="1">
        <f t="shared" si="682"/>
        <v>4</v>
      </c>
    </row>
    <row r="7768" spans="1:9" x14ac:dyDescent="0.35">
      <c r="A7768" s="321">
        <f t="shared" si="685"/>
        <v>42327.166666647914</v>
      </c>
      <c r="B7768" s="303"/>
      <c r="C7768" s="303">
        <v>7733</v>
      </c>
      <c r="D7768" s="304">
        <f>INDEX(Method_calculation!$J$161:$L$184,Output_interface!I7768,Output_interface!H7768)</f>
        <v>0</v>
      </c>
      <c r="E7768" s="304">
        <f>INDEX(Method_calculation!$J$194:$L$217,Output_interface!I7768,Output_interface!H7768)</f>
        <v>0</v>
      </c>
      <c r="G7768" s="1">
        <f>VLOOKUP(A7768+1/48,Interface!$B$118:$D$483,3)</f>
        <v>4</v>
      </c>
      <c r="H7768" s="1">
        <f t="shared" si="683"/>
        <v>1</v>
      </c>
      <c r="I7768" s="1">
        <f t="shared" si="682"/>
        <v>5</v>
      </c>
    </row>
    <row r="7769" spans="1:9" x14ac:dyDescent="0.35">
      <c r="A7769" s="321">
        <f t="shared" si="685"/>
        <v>42327.208333314578</v>
      </c>
      <c r="B7769" s="303"/>
      <c r="C7769" s="303">
        <v>7734</v>
      </c>
      <c r="D7769" s="304">
        <f>INDEX(Method_calculation!$J$161:$L$184,Output_interface!I7769,Output_interface!H7769)</f>
        <v>0</v>
      </c>
      <c r="E7769" s="304">
        <f>INDEX(Method_calculation!$J$194:$L$217,Output_interface!I7769,Output_interface!H7769)</f>
        <v>0</v>
      </c>
      <c r="G7769" s="1">
        <f>VLOOKUP(A7769+1/48,Interface!$B$118:$D$483,3)</f>
        <v>4</v>
      </c>
      <c r="H7769" s="1">
        <f t="shared" si="683"/>
        <v>1</v>
      </c>
      <c r="I7769" s="1">
        <f t="shared" si="682"/>
        <v>6</v>
      </c>
    </row>
    <row r="7770" spans="1:9" x14ac:dyDescent="0.35">
      <c r="A7770" s="321">
        <f t="shared" si="685"/>
        <v>42327.249999981243</v>
      </c>
      <c r="B7770" s="303"/>
      <c r="C7770" s="303">
        <v>7735</v>
      </c>
      <c r="D7770" s="304">
        <f>INDEX(Method_calculation!$J$161:$L$184,Output_interface!I7770,Output_interface!H7770)</f>
        <v>0</v>
      </c>
      <c r="E7770" s="304">
        <f>INDEX(Method_calculation!$J$194:$L$217,Output_interface!I7770,Output_interface!H7770)</f>
        <v>0</v>
      </c>
      <c r="G7770" s="1">
        <f>VLOOKUP(A7770+1/48,Interface!$B$118:$D$483,3)</f>
        <v>4</v>
      </c>
      <c r="H7770" s="1">
        <f t="shared" si="683"/>
        <v>1</v>
      </c>
      <c r="I7770" s="1">
        <f t="shared" si="682"/>
        <v>7</v>
      </c>
    </row>
    <row r="7771" spans="1:9" x14ac:dyDescent="0.35">
      <c r="A7771" s="321">
        <f t="shared" si="685"/>
        <v>42327.291666647907</v>
      </c>
      <c r="B7771" s="303"/>
      <c r="C7771" s="303">
        <v>7736</v>
      </c>
      <c r="D7771" s="304">
        <f>INDEX(Method_calculation!$J$161:$L$184,Output_interface!I7771,Output_interface!H7771)</f>
        <v>0</v>
      </c>
      <c r="E7771" s="304">
        <f>INDEX(Method_calculation!$J$194:$L$217,Output_interface!I7771,Output_interface!H7771)</f>
        <v>0</v>
      </c>
      <c r="G7771" s="1">
        <f>VLOOKUP(A7771+1/48,Interface!$B$118:$D$483,3)</f>
        <v>4</v>
      </c>
      <c r="H7771" s="1">
        <f t="shared" si="683"/>
        <v>1</v>
      </c>
      <c r="I7771" s="1">
        <f t="shared" si="682"/>
        <v>8</v>
      </c>
    </row>
    <row r="7772" spans="1:9" x14ac:dyDescent="0.35">
      <c r="A7772" s="321">
        <f t="shared" si="685"/>
        <v>42327.333333314571</v>
      </c>
      <c r="B7772" s="303"/>
      <c r="C7772" s="303">
        <v>7737</v>
      </c>
      <c r="D7772" s="304">
        <f>INDEX(Method_calculation!$J$161:$L$184,Output_interface!I7772,Output_interface!H7772)</f>
        <v>0</v>
      </c>
      <c r="E7772" s="304">
        <f>INDEX(Method_calculation!$J$194:$L$217,Output_interface!I7772,Output_interface!H7772)</f>
        <v>0</v>
      </c>
      <c r="G7772" s="1">
        <f>VLOOKUP(A7772+1/48,Interface!$B$118:$D$483,3)</f>
        <v>4</v>
      </c>
      <c r="H7772" s="1">
        <f t="shared" si="683"/>
        <v>1</v>
      </c>
      <c r="I7772" s="1">
        <f t="shared" si="682"/>
        <v>9</v>
      </c>
    </row>
    <row r="7773" spans="1:9" x14ac:dyDescent="0.35">
      <c r="A7773" s="321">
        <f t="shared" si="685"/>
        <v>42327.374999981235</v>
      </c>
      <c r="B7773" s="303"/>
      <c r="C7773" s="303">
        <v>7738</v>
      </c>
      <c r="D7773" s="304">
        <f>INDEX(Method_calculation!$J$161:$L$184,Output_interface!I7773,Output_interface!H7773)</f>
        <v>0</v>
      </c>
      <c r="E7773" s="304">
        <f>INDEX(Method_calculation!$J$194:$L$217,Output_interface!I7773,Output_interface!H7773)</f>
        <v>0</v>
      </c>
      <c r="G7773" s="1">
        <f>VLOOKUP(A7773+1/48,Interface!$B$118:$D$483,3)</f>
        <v>4</v>
      </c>
      <c r="H7773" s="1">
        <f t="shared" si="683"/>
        <v>1</v>
      </c>
      <c r="I7773" s="1">
        <f t="shared" si="682"/>
        <v>10</v>
      </c>
    </row>
    <row r="7774" spans="1:9" x14ac:dyDescent="0.35">
      <c r="A7774" s="321">
        <f t="shared" si="685"/>
        <v>42327.4166666479</v>
      </c>
      <c r="B7774" s="303"/>
      <c r="C7774" s="303">
        <v>7739</v>
      </c>
      <c r="D7774" s="304">
        <f>INDEX(Method_calculation!$J$161:$L$184,Output_interface!I7774,Output_interface!H7774)</f>
        <v>0</v>
      </c>
      <c r="E7774" s="304">
        <f>INDEX(Method_calculation!$J$194:$L$217,Output_interface!I7774,Output_interface!H7774)</f>
        <v>0</v>
      </c>
      <c r="G7774" s="1">
        <f>VLOOKUP(A7774+1/48,Interface!$B$118:$D$483,3)</f>
        <v>4</v>
      </c>
      <c r="H7774" s="1">
        <f t="shared" si="683"/>
        <v>1</v>
      </c>
      <c r="I7774" s="1">
        <f t="shared" si="682"/>
        <v>11</v>
      </c>
    </row>
    <row r="7775" spans="1:9" x14ac:dyDescent="0.35">
      <c r="A7775" s="321">
        <f t="shared" si="685"/>
        <v>42327.458333314564</v>
      </c>
      <c r="B7775" s="303"/>
      <c r="C7775" s="303">
        <v>7740</v>
      </c>
      <c r="D7775" s="304">
        <f>INDEX(Method_calculation!$J$161:$L$184,Output_interface!I7775,Output_interface!H7775)</f>
        <v>0</v>
      </c>
      <c r="E7775" s="304">
        <f>INDEX(Method_calculation!$J$194:$L$217,Output_interface!I7775,Output_interface!H7775)</f>
        <v>0</v>
      </c>
      <c r="G7775" s="1">
        <f>VLOOKUP(A7775+1/48,Interface!$B$118:$D$483,3)</f>
        <v>4</v>
      </c>
      <c r="H7775" s="1">
        <f t="shared" si="683"/>
        <v>1</v>
      </c>
      <c r="I7775" s="1">
        <f t="shared" si="682"/>
        <v>12</v>
      </c>
    </row>
    <row r="7776" spans="1:9" x14ac:dyDescent="0.35">
      <c r="A7776" s="321">
        <f t="shared" si="685"/>
        <v>42327.499999981228</v>
      </c>
      <c r="B7776" s="303"/>
      <c r="C7776" s="303">
        <v>7741</v>
      </c>
      <c r="D7776" s="304">
        <f>INDEX(Method_calculation!$J$161:$L$184,Output_interface!I7776,Output_interface!H7776)</f>
        <v>0</v>
      </c>
      <c r="E7776" s="304">
        <f>INDEX(Method_calculation!$J$194:$L$217,Output_interface!I7776,Output_interface!H7776)</f>
        <v>0</v>
      </c>
      <c r="G7776" s="1">
        <f>VLOOKUP(A7776+1/48,Interface!$B$118:$D$483,3)</f>
        <v>4</v>
      </c>
      <c r="H7776" s="1">
        <f t="shared" si="683"/>
        <v>1</v>
      </c>
      <c r="I7776" s="1">
        <f t="shared" si="682"/>
        <v>13</v>
      </c>
    </row>
    <row r="7777" spans="1:9" x14ac:dyDescent="0.35">
      <c r="A7777" s="321">
        <f t="shared" si="685"/>
        <v>42327.541666647892</v>
      </c>
      <c r="B7777" s="303"/>
      <c r="C7777" s="303">
        <v>7742</v>
      </c>
      <c r="D7777" s="304">
        <f>INDEX(Method_calculation!$J$161:$L$184,Output_interface!I7777,Output_interface!H7777)</f>
        <v>0</v>
      </c>
      <c r="E7777" s="304">
        <f>INDEX(Method_calculation!$J$194:$L$217,Output_interface!I7777,Output_interface!H7777)</f>
        <v>0</v>
      </c>
      <c r="G7777" s="1">
        <f>VLOOKUP(A7777+1/48,Interface!$B$118:$D$483,3)</f>
        <v>4</v>
      </c>
      <c r="H7777" s="1">
        <f t="shared" si="683"/>
        <v>1</v>
      </c>
      <c r="I7777" s="1">
        <f t="shared" si="682"/>
        <v>14</v>
      </c>
    </row>
    <row r="7778" spans="1:9" x14ac:dyDescent="0.35">
      <c r="A7778" s="321">
        <f t="shared" si="685"/>
        <v>42327.583333314557</v>
      </c>
      <c r="B7778" s="303"/>
      <c r="C7778" s="303">
        <v>7743</v>
      </c>
      <c r="D7778" s="304">
        <f>INDEX(Method_calculation!$J$161:$L$184,Output_interface!I7778,Output_interface!H7778)</f>
        <v>0</v>
      </c>
      <c r="E7778" s="304">
        <f>INDEX(Method_calculation!$J$194:$L$217,Output_interface!I7778,Output_interface!H7778)</f>
        <v>0</v>
      </c>
      <c r="G7778" s="1">
        <f>VLOOKUP(A7778+1/48,Interface!$B$118:$D$483,3)</f>
        <v>4</v>
      </c>
      <c r="H7778" s="1">
        <f t="shared" si="683"/>
        <v>1</v>
      </c>
      <c r="I7778" s="1">
        <f t="shared" si="682"/>
        <v>15</v>
      </c>
    </row>
    <row r="7779" spans="1:9" x14ac:dyDescent="0.35">
      <c r="A7779" s="321">
        <f t="shared" si="685"/>
        <v>42327.624999981221</v>
      </c>
      <c r="B7779" s="303"/>
      <c r="C7779" s="303">
        <v>7744</v>
      </c>
      <c r="D7779" s="304">
        <f>INDEX(Method_calculation!$J$161:$L$184,Output_interface!I7779,Output_interface!H7779)</f>
        <v>0</v>
      </c>
      <c r="E7779" s="304">
        <f>INDEX(Method_calculation!$J$194:$L$217,Output_interface!I7779,Output_interface!H7779)</f>
        <v>0</v>
      </c>
      <c r="G7779" s="1">
        <f>VLOOKUP(A7779+1/48,Interface!$B$118:$D$483,3)</f>
        <v>4</v>
      </c>
      <c r="H7779" s="1">
        <f t="shared" si="683"/>
        <v>1</v>
      </c>
      <c r="I7779" s="1">
        <f t="shared" si="682"/>
        <v>16</v>
      </c>
    </row>
    <row r="7780" spans="1:9" x14ac:dyDescent="0.35">
      <c r="A7780" s="321">
        <f t="shared" si="685"/>
        <v>42327.666666647885</v>
      </c>
      <c r="B7780" s="303"/>
      <c r="C7780" s="303">
        <v>7745</v>
      </c>
      <c r="D7780" s="304">
        <f>INDEX(Method_calculation!$J$161:$L$184,Output_interface!I7780,Output_interface!H7780)</f>
        <v>0</v>
      </c>
      <c r="E7780" s="304">
        <f>INDEX(Method_calculation!$J$194:$L$217,Output_interface!I7780,Output_interface!H7780)</f>
        <v>0</v>
      </c>
      <c r="G7780" s="1">
        <f>VLOOKUP(A7780+1/48,Interface!$B$118:$D$483,3)</f>
        <v>4</v>
      </c>
      <c r="H7780" s="1">
        <f t="shared" si="683"/>
        <v>1</v>
      </c>
      <c r="I7780" s="1">
        <f t="shared" ref="I7780:I7843" si="687">MOD(C7780-1,24)+1</f>
        <v>17</v>
      </c>
    </row>
    <row r="7781" spans="1:9" x14ac:dyDescent="0.35">
      <c r="A7781" s="321">
        <f t="shared" si="685"/>
        <v>42327.708333314549</v>
      </c>
      <c r="B7781" s="303"/>
      <c r="C7781" s="303">
        <v>7746</v>
      </c>
      <c r="D7781" s="304">
        <f>INDEX(Method_calculation!$J$161:$L$184,Output_interface!I7781,Output_interface!H7781)</f>
        <v>0</v>
      </c>
      <c r="E7781" s="304">
        <f>INDEX(Method_calculation!$J$194:$L$217,Output_interface!I7781,Output_interface!H7781)</f>
        <v>0</v>
      </c>
      <c r="G7781" s="1">
        <f>VLOOKUP(A7781+1/48,Interface!$B$118:$D$483,3)</f>
        <v>4</v>
      </c>
      <c r="H7781" s="1">
        <f t="shared" ref="H7781:H7844" si="688">IF(G7781=7,3,IF(G7781=6,2,1))</f>
        <v>1</v>
      </c>
      <c r="I7781" s="1">
        <f t="shared" si="687"/>
        <v>18</v>
      </c>
    </row>
    <row r="7782" spans="1:9" x14ac:dyDescent="0.35">
      <c r="A7782" s="321">
        <f t="shared" si="685"/>
        <v>42327.749999981213</v>
      </c>
      <c r="B7782" s="303"/>
      <c r="C7782" s="303">
        <v>7747</v>
      </c>
      <c r="D7782" s="304">
        <f>INDEX(Method_calculation!$J$161:$L$184,Output_interface!I7782,Output_interface!H7782)</f>
        <v>0</v>
      </c>
      <c r="E7782" s="304">
        <f>INDEX(Method_calculation!$J$194:$L$217,Output_interface!I7782,Output_interface!H7782)</f>
        <v>0</v>
      </c>
      <c r="G7782" s="1">
        <f>VLOOKUP(A7782+1/48,Interface!$B$118:$D$483,3)</f>
        <v>4</v>
      </c>
      <c r="H7782" s="1">
        <f t="shared" si="688"/>
        <v>1</v>
      </c>
      <c r="I7782" s="1">
        <f t="shared" si="687"/>
        <v>19</v>
      </c>
    </row>
    <row r="7783" spans="1:9" x14ac:dyDescent="0.35">
      <c r="A7783" s="321">
        <f t="shared" si="685"/>
        <v>42327.791666647878</v>
      </c>
      <c r="B7783" s="303"/>
      <c r="C7783" s="303">
        <v>7748</v>
      </c>
      <c r="D7783" s="304">
        <f>INDEX(Method_calculation!$J$161:$L$184,Output_interface!I7783,Output_interface!H7783)</f>
        <v>0</v>
      </c>
      <c r="E7783" s="304">
        <f>INDEX(Method_calculation!$J$194:$L$217,Output_interface!I7783,Output_interface!H7783)</f>
        <v>0</v>
      </c>
      <c r="G7783" s="1">
        <f>VLOOKUP(A7783+1/48,Interface!$B$118:$D$483,3)</f>
        <v>4</v>
      </c>
      <c r="H7783" s="1">
        <f t="shared" si="688"/>
        <v>1</v>
      </c>
      <c r="I7783" s="1">
        <f t="shared" si="687"/>
        <v>20</v>
      </c>
    </row>
    <row r="7784" spans="1:9" x14ac:dyDescent="0.35">
      <c r="A7784" s="321">
        <f t="shared" si="685"/>
        <v>42327.833333314542</v>
      </c>
      <c r="B7784" s="303"/>
      <c r="C7784" s="303">
        <v>7749</v>
      </c>
      <c r="D7784" s="304">
        <f>INDEX(Method_calculation!$J$161:$L$184,Output_interface!I7784,Output_interface!H7784)</f>
        <v>0</v>
      </c>
      <c r="E7784" s="304">
        <f>INDEX(Method_calculation!$J$194:$L$217,Output_interface!I7784,Output_interface!H7784)</f>
        <v>0</v>
      </c>
      <c r="G7784" s="1">
        <f>VLOOKUP(A7784+1/48,Interface!$B$118:$D$483,3)</f>
        <v>4</v>
      </c>
      <c r="H7784" s="1">
        <f t="shared" si="688"/>
        <v>1</v>
      </c>
      <c r="I7784" s="1">
        <f t="shared" si="687"/>
        <v>21</v>
      </c>
    </row>
    <row r="7785" spans="1:9" x14ac:dyDescent="0.35">
      <c r="A7785" s="321">
        <f t="shared" si="685"/>
        <v>42327.874999981206</v>
      </c>
      <c r="B7785" s="303"/>
      <c r="C7785" s="303">
        <v>7750</v>
      </c>
      <c r="D7785" s="304">
        <f>INDEX(Method_calculation!$J$161:$L$184,Output_interface!I7785,Output_interface!H7785)</f>
        <v>0</v>
      </c>
      <c r="E7785" s="304">
        <f>INDEX(Method_calculation!$J$194:$L$217,Output_interface!I7785,Output_interface!H7785)</f>
        <v>0</v>
      </c>
      <c r="G7785" s="1">
        <f>VLOOKUP(A7785+1/48,Interface!$B$118:$D$483,3)</f>
        <v>4</v>
      </c>
      <c r="H7785" s="1">
        <f t="shared" si="688"/>
        <v>1</v>
      </c>
      <c r="I7785" s="1">
        <f t="shared" si="687"/>
        <v>22</v>
      </c>
    </row>
    <row r="7786" spans="1:9" x14ac:dyDescent="0.35">
      <c r="A7786" s="321">
        <f t="shared" si="685"/>
        <v>42327.91666664787</v>
      </c>
      <c r="B7786" s="303"/>
      <c r="C7786" s="303">
        <v>7751</v>
      </c>
      <c r="D7786" s="304">
        <f>INDEX(Method_calculation!$J$161:$L$184,Output_interface!I7786,Output_interface!H7786)</f>
        <v>0</v>
      </c>
      <c r="E7786" s="304">
        <f>INDEX(Method_calculation!$J$194:$L$217,Output_interface!I7786,Output_interface!H7786)</f>
        <v>0</v>
      </c>
      <c r="G7786" s="1">
        <f>VLOOKUP(A7786+1/48,Interface!$B$118:$D$483,3)</f>
        <v>4</v>
      </c>
      <c r="H7786" s="1">
        <f t="shared" si="688"/>
        <v>1</v>
      </c>
      <c r="I7786" s="1">
        <f t="shared" si="687"/>
        <v>23</v>
      </c>
    </row>
    <row r="7787" spans="1:9" x14ac:dyDescent="0.35">
      <c r="A7787" s="322">
        <f t="shared" si="685"/>
        <v>42327.958333314535</v>
      </c>
      <c r="B7787" s="306"/>
      <c r="C7787" s="306">
        <v>7752</v>
      </c>
      <c r="D7787" s="307">
        <f>INDEX(Method_calculation!$J$161:$L$184,Output_interface!I7787,Output_interface!H7787)</f>
        <v>0</v>
      </c>
      <c r="E7787" s="307">
        <f>INDEX(Method_calculation!$J$194:$L$217,Output_interface!I7787,Output_interface!H7787)</f>
        <v>0</v>
      </c>
      <c r="G7787" s="1">
        <f>VLOOKUP(A7787+1/48,Interface!$B$118:$D$483,3)</f>
        <v>4</v>
      </c>
      <c r="H7787" s="1">
        <f t="shared" si="688"/>
        <v>1</v>
      </c>
      <c r="I7787" s="1">
        <f t="shared" si="687"/>
        <v>24</v>
      </c>
    </row>
    <row r="7788" spans="1:9" x14ac:dyDescent="0.35">
      <c r="A7788" s="299">
        <f t="shared" si="685"/>
        <v>42327.999999981199</v>
      </c>
      <c r="B7788" s="300" t="str">
        <f t="shared" ref="B7788" si="689">INDEX($H$27:$H$29,H7788)</f>
        <v>Workday</v>
      </c>
      <c r="C7788" s="300">
        <v>7753</v>
      </c>
      <c r="D7788" s="301">
        <f>INDEX(Method_calculation!$J$161:$L$184,Output_interface!I7788,Output_interface!H7788)</f>
        <v>0</v>
      </c>
      <c r="E7788" s="301">
        <f>INDEX(Method_calculation!$J$194:$L$217,Output_interface!I7788,Output_interface!H7788)</f>
        <v>0</v>
      </c>
      <c r="G7788" s="1">
        <f>VLOOKUP(A7788+1/48,Interface!$B$118:$D$483,3)</f>
        <v>5</v>
      </c>
      <c r="H7788" s="1">
        <f t="shared" si="688"/>
        <v>1</v>
      </c>
      <c r="I7788" s="1">
        <f t="shared" si="687"/>
        <v>1</v>
      </c>
    </row>
    <row r="7789" spans="1:9" x14ac:dyDescent="0.35">
      <c r="A7789" s="321">
        <f t="shared" si="685"/>
        <v>42328.041666647863</v>
      </c>
      <c r="B7789" s="303"/>
      <c r="C7789" s="303">
        <v>7754</v>
      </c>
      <c r="D7789" s="304">
        <f>INDEX(Method_calculation!$J$161:$L$184,Output_interface!I7789,Output_interface!H7789)</f>
        <v>0</v>
      </c>
      <c r="E7789" s="304">
        <f>INDEX(Method_calculation!$J$194:$L$217,Output_interface!I7789,Output_interface!H7789)</f>
        <v>0</v>
      </c>
      <c r="G7789" s="1">
        <f>VLOOKUP(A7789+1/48,Interface!$B$118:$D$483,3)</f>
        <v>5</v>
      </c>
      <c r="H7789" s="1">
        <f t="shared" si="688"/>
        <v>1</v>
      </c>
      <c r="I7789" s="1">
        <f t="shared" si="687"/>
        <v>2</v>
      </c>
    </row>
    <row r="7790" spans="1:9" x14ac:dyDescent="0.35">
      <c r="A7790" s="321">
        <f t="shared" si="685"/>
        <v>42328.083333314527</v>
      </c>
      <c r="B7790" s="303"/>
      <c r="C7790" s="303">
        <v>7755</v>
      </c>
      <c r="D7790" s="304">
        <f>INDEX(Method_calculation!$J$161:$L$184,Output_interface!I7790,Output_interface!H7790)</f>
        <v>0</v>
      </c>
      <c r="E7790" s="304">
        <f>INDEX(Method_calculation!$J$194:$L$217,Output_interface!I7790,Output_interface!H7790)</f>
        <v>0</v>
      </c>
      <c r="G7790" s="1">
        <f>VLOOKUP(A7790+1/48,Interface!$B$118:$D$483,3)</f>
        <v>5</v>
      </c>
      <c r="H7790" s="1">
        <f t="shared" si="688"/>
        <v>1</v>
      </c>
      <c r="I7790" s="1">
        <f t="shared" si="687"/>
        <v>3</v>
      </c>
    </row>
    <row r="7791" spans="1:9" x14ac:dyDescent="0.35">
      <c r="A7791" s="321">
        <f t="shared" si="685"/>
        <v>42328.124999981192</v>
      </c>
      <c r="B7791" s="303"/>
      <c r="C7791" s="303">
        <v>7756</v>
      </c>
      <c r="D7791" s="304">
        <f>INDEX(Method_calculation!$J$161:$L$184,Output_interface!I7791,Output_interface!H7791)</f>
        <v>0</v>
      </c>
      <c r="E7791" s="304">
        <f>INDEX(Method_calculation!$J$194:$L$217,Output_interface!I7791,Output_interface!H7791)</f>
        <v>0</v>
      </c>
      <c r="G7791" s="1">
        <f>VLOOKUP(A7791+1/48,Interface!$B$118:$D$483,3)</f>
        <v>5</v>
      </c>
      <c r="H7791" s="1">
        <f t="shared" si="688"/>
        <v>1</v>
      </c>
      <c r="I7791" s="1">
        <f t="shared" si="687"/>
        <v>4</v>
      </c>
    </row>
    <row r="7792" spans="1:9" x14ac:dyDescent="0.35">
      <c r="A7792" s="321">
        <f t="shared" si="685"/>
        <v>42328.166666647856</v>
      </c>
      <c r="B7792" s="303"/>
      <c r="C7792" s="303">
        <v>7757</v>
      </c>
      <c r="D7792" s="304">
        <f>INDEX(Method_calculation!$J$161:$L$184,Output_interface!I7792,Output_interface!H7792)</f>
        <v>0</v>
      </c>
      <c r="E7792" s="304">
        <f>INDEX(Method_calculation!$J$194:$L$217,Output_interface!I7792,Output_interface!H7792)</f>
        <v>0</v>
      </c>
      <c r="G7792" s="1">
        <f>VLOOKUP(A7792+1/48,Interface!$B$118:$D$483,3)</f>
        <v>5</v>
      </c>
      <c r="H7792" s="1">
        <f t="shared" si="688"/>
        <v>1</v>
      </c>
      <c r="I7792" s="1">
        <f t="shared" si="687"/>
        <v>5</v>
      </c>
    </row>
    <row r="7793" spans="1:9" x14ac:dyDescent="0.35">
      <c r="A7793" s="321">
        <f t="shared" si="685"/>
        <v>42328.20833331452</v>
      </c>
      <c r="B7793" s="303"/>
      <c r="C7793" s="303">
        <v>7758</v>
      </c>
      <c r="D7793" s="304">
        <f>INDEX(Method_calculation!$J$161:$L$184,Output_interface!I7793,Output_interface!H7793)</f>
        <v>0</v>
      </c>
      <c r="E7793" s="304">
        <f>INDEX(Method_calculation!$J$194:$L$217,Output_interface!I7793,Output_interface!H7793)</f>
        <v>0</v>
      </c>
      <c r="G7793" s="1">
        <f>VLOOKUP(A7793+1/48,Interface!$B$118:$D$483,3)</f>
        <v>5</v>
      </c>
      <c r="H7793" s="1">
        <f t="shared" si="688"/>
        <v>1</v>
      </c>
      <c r="I7793" s="1">
        <f t="shared" si="687"/>
        <v>6</v>
      </c>
    </row>
    <row r="7794" spans="1:9" x14ac:dyDescent="0.35">
      <c r="A7794" s="321">
        <f t="shared" si="685"/>
        <v>42328.249999981184</v>
      </c>
      <c r="B7794" s="303"/>
      <c r="C7794" s="303">
        <v>7759</v>
      </c>
      <c r="D7794" s="304">
        <f>INDEX(Method_calculation!$J$161:$L$184,Output_interface!I7794,Output_interface!H7794)</f>
        <v>0</v>
      </c>
      <c r="E7794" s="304">
        <f>INDEX(Method_calculation!$J$194:$L$217,Output_interface!I7794,Output_interface!H7794)</f>
        <v>0</v>
      </c>
      <c r="G7794" s="1">
        <f>VLOOKUP(A7794+1/48,Interface!$B$118:$D$483,3)</f>
        <v>5</v>
      </c>
      <c r="H7794" s="1">
        <f t="shared" si="688"/>
        <v>1</v>
      </c>
      <c r="I7794" s="1">
        <f t="shared" si="687"/>
        <v>7</v>
      </c>
    </row>
    <row r="7795" spans="1:9" x14ac:dyDescent="0.35">
      <c r="A7795" s="321">
        <f t="shared" si="685"/>
        <v>42328.291666647849</v>
      </c>
      <c r="B7795" s="303"/>
      <c r="C7795" s="303">
        <v>7760</v>
      </c>
      <c r="D7795" s="304">
        <f>INDEX(Method_calculation!$J$161:$L$184,Output_interface!I7795,Output_interface!H7795)</f>
        <v>0</v>
      </c>
      <c r="E7795" s="304">
        <f>INDEX(Method_calculation!$J$194:$L$217,Output_interface!I7795,Output_interface!H7795)</f>
        <v>0</v>
      </c>
      <c r="G7795" s="1">
        <f>VLOOKUP(A7795+1/48,Interface!$B$118:$D$483,3)</f>
        <v>5</v>
      </c>
      <c r="H7795" s="1">
        <f t="shared" si="688"/>
        <v>1</v>
      </c>
      <c r="I7795" s="1">
        <f t="shared" si="687"/>
        <v>8</v>
      </c>
    </row>
    <row r="7796" spans="1:9" x14ac:dyDescent="0.35">
      <c r="A7796" s="321">
        <f t="shared" si="685"/>
        <v>42328.333333314513</v>
      </c>
      <c r="B7796" s="303"/>
      <c r="C7796" s="303">
        <v>7761</v>
      </c>
      <c r="D7796" s="304">
        <f>INDEX(Method_calculation!$J$161:$L$184,Output_interface!I7796,Output_interface!H7796)</f>
        <v>0</v>
      </c>
      <c r="E7796" s="304">
        <f>INDEX(Method_calculation!$J$194:$L$217,Output_interface!I7796,Output_interface!H7796)</f>
        <v>0</v>
      </c>
      <c r="G7796" s="1">
        <f>VLOOKUP(A7796+1/48,Interface!$B$118:$D$483,3)</f>
        <v>5</v>
      </c>
      <c r="H7796" s="1">
        <f t="shared" si="688"/>
        <v>1</v>
      </c>
      <c r="I7796" s="1">
        <f t="shared" si="687"/>
        <v>9</v>
      </c>
    </row>
    <row r="7797" spans="1:9" x14ac:dyDescent="0.35">
      <c r="A7797" s="321">
        <f t="shared" si="685"/>
        <v>42328.374999981177</v>
      </c>
      <c r="B7797" s="303"/>
      <c r="C7797" s="303">
        <v>7762</v>
      </c>
      <c r="D7797" s="304">
        <f>INDEX(Method_calculation!$J$161:$L$184,Output_interface!I7797,Output_interface!H7797)</f>
        <v>0</v>
      </c>
      <c r="E7797" s="304">
        <f>INDEX(Method_calculation!$J$194:$L$217,Output_interface!I7797,Output_interface!H7797)</f>
        <v>0</v>
      </c>
      <c r="G7797" s="1">
        <f>VLOOKUP(A7797+1/48,Interface!$B$118:$D$483,3)</f>
        <v>5</v>
      </c>
      <c r="H7797" s="1">
        <f t="shared" si="688"/>
        <v>1</v>
      </c>
      <c r="I7797" s="1">
        <f t="shared" si="687"/>
        <v>10</v>
      </c>
    </row>
    <row r="7798" spans="1:9" x14ac:dyDescent="0.35">
      <c r="A7798" s="321">
        <f t="shared" si="685"/>
        <v>42328.416666647841</v>
      </c>
      <c r="B7798" s="303"/>
      <c r="C7798" s="303">
        <v>7763</v>
      </c>
      <c r="D7798" s="304">
        <f>INDEX(Method_calculation!$J$161:$L$184,Output_interface!I7798,Output_interface!H7798)</f>
        <v>0</v>
      </c>
      <c r="E7798" s="304">
        <f>INDEX(Method_calculation!$J$194:$L$217,Output_interface!I7798,Output_interface!H7798)</f>
        <v>0</v>
      </c>
      <c r="G7798" s="1">
        <f>VLOOKUP(A7798+1/48,Interface!$B$118:$D$483,3)</f>
        <v>5</v>
      </c>
      <c r="H7798" s="1">
        <f t="shared" si="688"/>
        <v>1</v>
      </c>
      <c r="I7798" s="1">
        <f t="shared" si="687"/>
        <v>11</v>
      </c>
    </row>
    <row r="7799" spans="1:9" x14ac:dyDescent="0.35">
      <c r="A7799" s="321">
        <f t="shared" si="685"/>
        <v>42328.458333314506</v>
      </c>
      <c r="B7799" s="303"/>
      <c r="C7799" s="303">
        <v>7764</v>
      </c>
      <c r="D7799" s="304">
        <f>INDEX(Method_calculation!$J$161:$L$184,Output_interface!I7799,Output_interface!H7799)</f>
        <v>0</v>
      </c>
      <c r="E7799" s="304">
        <f>INDEX(Method_calculation!$J$194:$L$217,Output_interface!I7799,Output_interface!H7799)</f>
        <v>0</v>
      </c>
      <c r="G7799" s="1">
        <f>VLOOKUP(A7799+1/48,Interface!$B$118:$D$483,3)</f>
        <v>5</v>
      </c>
      <c r="H7799" s="1">
        <f t="shared" si="688"/>
        <v>1</v>
      </c>
      <c r="I7799" s="1">
        <f t="shared" si="687"/>
        <v>12</v>
      </c>
    </row>
    <row r="7800" spans="1:9" x14ac:dyDescent="0.35">
      <c r="A7800" s="321">
        <f t="shared" si="685"/>
        <v>42328.49999998117</v>
      </c>
      <c r="B7800" s="303"/>
      <c r="C7800" s="303">
        <v>7765</v>
      </c>
      <c r="D7800" s="304">
        <f>INDEX(Method_calculation!$J$161:$L$184,Output_interface!I7800,Output_interface!H7800)</f>
        <v>0</v>
      </c>
      <c r="E7800" s="304">
        <f>INDEX(Method_calculation!$J$194:$L$217,Output_interface!I7800,Output_interface!H7800)</f>
        <v>0</v>
      </c>
      <c r="G7800" s="1">
        <f>VLOOKUP(A7800+1/48,Interface!$B$118:$D$483,3)</f>
        <v>5</v>
      </c>
      <c r="H7800" s="1">
        <f t="shared" si="688"/>
        <v>1</v>
      </c>
      <c r="I7800" s="1">
        <f t="shared" si="687"/>
        <v>13</v>
      </c>
    </row>
    <row r="7801" spans="1:9" x14ac:dyDescent="0.35">
      <c r="A7801" s="321">
        <f t="shared" si="685"/>
        <v>42328.541666647834</v>
      </c>
      <c r="B7801" s="303"/>
      <c r="C7801" s="303">
        <v>7766</v>
      </c>
      <c r="D7801" s="304">
        <f>INDEX(Method_calculation!$J$161:$L$184,Output_interface!I7801,Output_interface!H7801)</f>
        <v>0</v>
      </c>
      <c r="E7801" s="304">
        <f>INDEX(Method_calculation!$J$194:$L$217,Output_interface!I7801,Output_interface!H7801)</f>
        <v>0</v>
      </c>
      <c r="G7801" s="1">
        <f>VLOOKUP(A7801+1/48,Interface!$B$118:$D$483,3)</f>
        <v>5</v>
      </c>
      <c r="H7801" s="1">
        <f t="shared" si="688"/>
        <v>1</v>
      </c>
      <c r="I7801" s="1">
        <f t="shared" si="687"/>
        <v>14</v>
      </c>
    </row>
    <row r="7802" spans="1:9" x14ac:dyDescent="0.35">
      <c r="A7802" s="321">
        <f t="shared" si="685"/>
        <v>42328.583333314498</v>
      </c>
      <c r="B7802" s="303"/>
      <c r="C7802" s="303">
        <v>7767</v>
      </c>
      <c r="D7802" s="304">
        <f>INDEX(Method_calculation!$J$161:$L$184,Output_interface!I7802,Output_interface!H7802)</f>
        <v>0</v>
      </c>
      <c r="E7802" s="304">
        <f>INDEX(Method_calculation!$J$194:$L$217,Output_interface!I7802,Output_interface!H7802)</f>
        <v>0</v>
      </c>
      <c r="G7802" s="1">
        <f>VLOOKUP(A7802+1/48,Interface!$B$118:$D$483,3)</f>
        <v>5</v>
      </c>
      <c r="H7802" s="1">
        <f t="shared" si="688"/>
        <v>1</v>
      </c>
      <c r="I7802" s="1">
        <f t="shared" si="687"/>
        <v>15</v>
      </c>
    </row>
    <row r="7803" spans="1:9" x14ac:dyDescent="0.35">
      <c r="A7803" s="321">
        <f t="shared" si="685"/>
        <v>42328.624999981163</v>
      </c>
      <c r="B7803" s="303"/>
      <c r="C7803" s="303">
        <v>7768</v>
      </c>
      <c r="D7803" s="304">
        <f>INDEX(Method_calculation!$J$161:$L$184,Output_interface!I7803,Output_interface!H7803)</f>
        <v>0</v>
      </c>
      <c r="E7803" s="304">
        <f>INDEX(Method_calculation!$J$194:$L$217,Output_interface!I7803,Output_interface!H7803)</f>
        <v>0</v>
      </c>
      <c r="G7803" s="1">
        <f>VLOOKUP(A7803+1/48,Interface!$B$118:$D$483,3)</f>
        <v>5</v>
      </c>
      <c r="H7803" s="1">
        <f t="shared" si="688"/>
        <v>1</v>
      </c>
      <c r="I7803" s="1">
        <f t="shared" si="687"/>
        <v>16</v>
      </c>
    </row>
    <row r="7804" spans="1:9" x14ac:dyDescent="0.35">
      <c r="A7804" s="321">
        <f t="shared" si="685"/>
        <v>42328.666666647827</v>
      </c>
      <c r="B7804" s="303"/>
      <c r="C7804" s="303">
        <v>7769</v>
      </c>
      <c r="D7804" s="304">
        <f>INDEX(Method_calculation!$J$161:$L$184,Output_interface!I7804,Output_interface!H7804)</f>
        <v>0</v>
      </c>
      <c r="E7804" s="304">
        <f>INDEX(Method_calculation!$J$194:$L$217,Output_interface!I7804,Output_interface!H7804)</f>
        <v>0</v>
      </c>
      <c r="G7804" s="1">
        <f>VLOOKUP(A7804+1/48,Interface!$B$118:$D$483,3)</f>
        <v>5</v>
      </c>
      <c r="H7804" s="1">
        <f t="shared" si="688"/>
        <v>1</v>
      </c>
      <c r="I7804" s="1">
        <f t="shared" si="687"/>
        <v>17</v>
      </c>
    </row>
    <row r="7805" spans="1:9" x14ac:dyDescent="0.35">
      <c r="A7805" s="321">
        <f t="shared" si="685"/>
        <v>42328.708333314491</v>
      </c>
      <c r="B7805" s="303"/>
      <c r="C7805" s="303">
        <v>7770</v>
      </c>
      <c r="D7805" s="304">
        <f>INDEX(Method_calculation!$J$161:$L$184,Output_interface!I7805,Output_interface!H7805)</f>
        <v>0</v>
      </c>
      <c r="E7805" s="304">
        <f>INDEX(Method_calculation!$J$194:$L$217,Output_interface!I7805,Output_interface!H7805)</f>
        <v>0</v>
      </c>
      <c r="G7805" s="1">
        <f>VLOOKUP(A7805+1/48,Interface!$B$118:$D$483,3)</f>
        <v>5</v>
      </c>
      <c r="H7805" s="1">
        <f t="shared" si="688"/>
        <v>1</v>
      </c>
      <c r="I7805" s="1">
        <f t="shared" si="687"/>
        <v>18</v>
      </c>
    </row>
    <row r="7806" spans="1:9" x14ac:dyDescent="0.35">
      <c r="A7806" s="321">
        <f t="shared" si="685"/>
        <v>42328.749999981155</v>
      </c>
      <c r="B7806" s="303"/>
      <c r="C7806" s="303">
        <v>7771</v>
      </c>
      <c r="D7806" s="304">
        <f>INDEX(Method_calculation!$J$161:$L$184,Output_interface!I7806,Output_interface!H7806)</f>
        <v>0</v>
      </c>
      <c r="E7806" s="304">
        <f>INDEX(Method_calculation!$J$194:$L$217,Output_interface!I7806,Output_interface!H7806)</f>
        <v>0</v>
      </c>
      <c r="G7806" s="1">
        <f>VLOOKUP(A7806+1/48,Interface!$B$118:$D$483,3)</f>
        <v>5</v>
      </c>
      <c r="H7806" s="1">
        <f t="shared" si="688"/>
        <v>1</v>
      </c>
      <c r="I7806" s="1">
        <f t="shared" si="687"/>
        <v>19</v>
      </c>
    </row>
    <row r="7807" spans="1:9" x14ac:dyDescent="0.35">
      <c r="A7807" s="321">
        <f t="shared" si="685"/>
        <v>42328.79166664782</v>
      </c>
      <c r="B7807" s="303"/>
      <c r="C7807" s="303">
        <v>7772</v>
      </c>
      <c r="D7807" s="304">
        <f>INDEX(Method_calculation!$J$161:$L$184,Output_interface!I7807,Output_interface!H7807)</f>
        <v>0</v>
      </c>
      <c r="E7807" s="304">
        <f>INDEX(Method_calculation!$J$194:$L$217,Output_interface!I7807,Output_interface!H7807)</f>
        <v>0</v>
      </c>
      <c r="G7807" s="1">
        <f>VLOOKUP(A7807+1/48,Interface!$B$118:$D$483,3)</f>
        <v>5</v>
      </c>
      <c r="H7807" s="1">
        <f t="shared" si="688"/>
        <v>1</v>
      </c>
      <c r="I7807" s="1">
        <f t="shared" si="687"/>
        <v>20</v>
      </c>
    </row>
    <row r="7808" spans="1:9" x14ac:dyDescent="0.35">
      <c r="A7808" s="321">
        <f t="shared" si="685"/>
        <v>42328.833333314484</v>
      </c>
      <c r="B7808" s="303"/>
      <c r="C7808" s="303">
        <v>7773</v>
      </c>
      <c r="D7808" s="304">
        <f>INDEX(Method_calculation!$J$161:$L$184,Output_interface!I7808,Output_interface!H7808)</f>
        <v>0</v>
      </c>
      <c r="E7808" s="304">
        <f>INDEX(Method_calculation!$J$194:$L$217,Output_interface!I7808,Output_interface!H7808)</f>
        <v>0</v>
      </c>
      <c r="G7808" s="1">
        <f>VLOOKUP(A7808+1/48,Interface!$B$118:$D$483,3)</f>
        <v>5</v>
      </c>
      <c r="H7808" s="1">
        <f t="shared" si="688"/>
        <v>1</v>
      </c>
      <c r="I7808" s="1">
        <f t="shared" si="687"/>
        <v>21</v>
      </c>
    </row>
    <row r="7809" spans="1:9" x14ac:dyDescent="0.35">
      <c r="A7809" s="321">
        <f t="shared" si="685"/>
        <v>42328.874999981148</v>
      </c>
      <c r="B7809" s="303"/>
      <c r="C7809" s="303">
        <v>7774</v>
      </c>
      <c r="D7809" s="304">
        <f>INDEX(Method_calculation!$J$161:$L$184,Output_interface!I7809,Output_interface!H7809)</f>
        <v>0</v>
      </c>
      <c r="E7809" s="304">
        <f>INDEX(Method_calculation!$J$194:$L$217,Output_interface!I7809,Output_interface!H7809)</f>
        <v>0</v>
      </c>
      <c r="G7809" s="1">
        <f>VLOOKUP(A7809+1/48,Interface!$B$118:$D$483,3)</f>
        <v>5</v>
      </c>
      <c r="H7809" s="1">
        <f t="shared" si="688"/>
        <v>1</v>
      </c>
      <c r="I7809" s="1">
        <f t="shared" si="687"/>
        <v>22</v>
      </c>
    </row>
    <row r="7810" spans="1:9" x14ac:dyDescent="0.35">
      <c r="A7810" s="321">
        <f t="shared" si="685"/>
        <v>42328.916666647812</v>
      </c>
      <c r="B7810" s="303"/>
      <c r="C7810" s="303">
        <v>7775</v>
      </c>
      <c r="D7810" s="304">
        <f>INDEX(Method_calculation!$J$161:$L$184,Output_interface!I7810,Output_interface!H7810)</f>
        <v>0</v>
      </c>
      <c r="E7810" s="304">
        <f>INDEX(Method_calculation!$J$194:$L$217,Output_interface!I7810,Output_interface!H7810)</f>
        <v>0</v>
      </c>
      <c r="G7810" s="1">
        <f>VLOOKUP(A7810+1/48,Interface!$B$118:$D$483,3)</f>
        <v>5</v>
      </c>
      <c r="H7810" s="1">
        <f t="shared" si="688"/>
        <v>1</v>
      </c>
      <c r="I7810" s="1">
        <f t="shared" si="687"/>
        <v>23</v>
      </c>
    </row>
    <row r="7811" spans="1:9" x14ac:dyDescent="0.35">
      <c r="A7811" s="322">
        <f t="shared" si="685"/>
        <v>42328.958333314476</v>
      </c>
      <c r="B7811" s="306"/>
      <c r="C7811" s="306">
        <v>7776</v>
      </c>
      <c r="D7811" s="307">
        <f>INDEX(Method_calculation!$J$161:$L$184,Output_interface!I7811,Output_interface!H7811)</f>
        <v>0</v>
      </c>
      <c r="E7811" s="307">
        <f>INDEX(Method_calculation!$J$194:$L$217,Output_interface!I7811,Output_interface!H7811)</f>
        <v>0</v>
      </c>
      <c r="G7811" s="1">
        <f>VLOOKUP(A7811+1/48,Interface!$B$118:$D$483,3)</f>
        <v>5</v>
      </c>
      <c r="H7811" s="1">
        <f t="shared" si="688"/>
        <v>1</v>
      </c>
      <c r="I7811" s="1">
        <f t="shared" si="687"/>
        <v>24</v>
      </c>
    </row>
    <row r="7812" spans="1:9" x14ac:dyDescent="0.35">
      <c r="A7812" s="299">
        <f t="shared" si="685"/>
        <v>42328.999999981141</v>
      </c>
      <c r="B7812" s="300" t="str">
        <f t="shared" ref="B7812" si="690">INDEX($H$27:$H$29,H7812)</f>
        <v>Saturday</v>
      </c>
      <c r="C7812" s="300">
        <v>7777</v>
      </c>
      <c r="D7812" s="301">
        <f>INDEX(Method_calculation!$J$161:$L$184,Output_interface!I7812,Output_interface!H7812)</f>
        <v>0</v>
      </c>
      <c r="E7812" s="301">
        <f>INDEX(Method_calculation!$J$194:$L$217,Output_interface!I7812,Output_interface!H7812)</f>
        <v>0</v>
      </c>
      <c r="G7812" s="1">
        <f>VLOOKUP(A7812+1/48,Interface!$B$118:$D$483,3)</f>
        <v>6</v>
      </c>
      <c r="H7812" s="1">
        <f t="shared" si="688"/>
        <v>2</v>
      </c>
      <c r="I7812" s="1">
        <f t="shared" si="687"/>
        <v>1</v>
      </c>
    </row>
    <row r="7813" spans="1:9" x14ac:dyDescent="0.35">
      <c r="A7813" s="321">
        <f t="shared" si="685"/>
        <v>42329.041666647805</v>
      </c>
      <c r="B7813" s="303"/>
      <c r="C7813" s="303">
        <v>7778</v>
      </c>
      <c r="D7813" s="304">
        <f>INDEX(Method_calculation!$J$161:$L$184,Output_interface!I7813,Output_interface!H7813)</f>
        <v>0</v>
      </c>
      <c r="E7813" s="304">
        <f>INDEX(Method_calculation!$J$194:$L$217,Output_interface!I7813,Output_interface!H7813)</f>
        <v>0</v>
      </c>
      <c r="G7813" s="1">
        <f>VLOOKUP(A7813+1/48,Interface!$B$118:$D$483,3)</f>
        <v>6</v>
      </c>
      <c r="H7813" s="1">
        <f t="shared" si="688"/>
        <v>2</v>
      </c>
      <c r="I7813" s="1">
        <f t="shared" si="687"/>
        <v>2</v>
      </c>
    </row>
    <row r="7814" spans="1:9" x14ac:dyDescent="0.35">
      <c r="A7814" s="321">
        <f t="shared" si="685"/>
        <v>42329.083333314469</v>
      </c>
      <c r="B7814" s="303"/>
      <c r="C7814" s="303">
        <v>7779</v>
      </c>
      <c r="D7814" s="304">
        <f>INDEX(Method_calculation!$J$161:$L$184,Output_interface!I7814,Output_interface!H7814)</f>
        <v>0</v>
      </c>
      <c r="E7814" s="304">
        <f>INDEX(Method_calculation!$J$194:$L$217,Output_interface!I7814,Output_interface!H7814)</f>
        <v>0</v>
      </c>
      <c r="G7814" s="1">
        <f>VLOOKUP(A7814+1/48,Interface!$B$118:$D$483,3)</f>
        <v>6</v>
      </c>
      <c r="H7814" s="1">
        <f t="shared" si="688"/>
        <v>2</v>
      </c>
      <c r="I7814" s="1">
        <f t="shared" si="687"/>
        <v>3</v>
      </c>
    </row>
    <row r="7815" spans="1:9" x14ac:dyDescent="0.35">
      <c r="A7815" s="321">
        <f t="shared" si="685"/>
        <v>42329.124999981133</v>
      </c>
      <c r="B7815" s="303"/>
      <c r="C7815" s="303">
        <v>7780</v>
      </c>
      <c r="D7815" s="304">
        <f>INDEX(Method_calculation!$J$161:$L$184,Output_interface!I7815,Output_interface!H7815)</f>
        <v>0</v>
      </c>
      <c r="E7815" s="304">
        <f>INDEX(Method_calculation!$J$194:$L$217,Output_interface!I7815,Output_interface!H7815)</f>
        <v>0</v>
      </c>
      <c r="G7815" s="1">
        <f>VLOOKUP(A7815+1/48,Interface!$B$118:$D$483,3)</f>
        <v>6</v>
      </c>
      <c r="H7815" s="1">
        <f t="shared" si="688"/>
        <v>2</v>
      </c>
      <c r="I7815" s="1">
        <f t="shared" si="687"/>
        <v>4</v>
      </c>
    </row>
    <row r="7816" spans="1:9" x14ac:dyDescent="0.35">
      <c r="A7816" s="321">
        <f t="shared" si="685"/>
        <v>42329.166666647798</v>
      </c>
      <c r="B7816" s="303"/>
      <c r="C7816" s="303">
        <v>7781</v>
      </c>
      <c r="D7816" s="304">
        <f>INDEX(Method_calculation!$J$161:$L$184,Output_interface!I7816,Output_interface!H7816)</f>
        <v>0</v>
      </c>
      <c r="E7816" s="304">
        <f>INDEX(Method_calculation!$J$194:$L$217,Output_interface!I7816,Output_interface!H7816)</f>
        <v>0</v>
      </c>
      <c r="G7816" s="1">
        <f>VLOOKUP(A7816+1/48,Interface!$B$118:$D$483,3)</f>
        <v>6</v>
      </c>
      <c r="H7816" s="1">
        <f t="shared" si="688"/>
        <v>2</v>
      </c>
      <c r="I7816" s="1">
        <f t="shared" si="687"/>
        <v>5</v>
      </c>
    </row>
    <row r="7817" spans="1:9" x14ac:dyDescent="0.35">
      <c r="A7817" s="321">
        <f t="shared" si="685"/>
        <v>42329.208333314462</v>
      </c>
      <c r="B7817" s="303"/>
      <c r="C7817" s="303">
        <v>7782</v>
      </c>
      <c r="D7817" s="304">
        <f>INDEX(Method_calculation!$J$161:$L$184,Output_interface!I7817,Output_interface!H7817)</f>
        <v>0</v>
      </c>
      <c r="E7817" s="304">
        <f>INDEX(Method_calculation!$J$194:$L$217,Output_interface!I7817,Output_interface!H7817)</f>
        <v>0</v>
      </c>
      <c r="G7817" s="1">
        <f>VLOOKUP(A7817+1/48,Interface!$B$118:$D$483,3)</f>
        <v>6</v>
      </c>
      <c r="H7817" s="1">
        <f t="shared" si="688"/>
        <v>2</v>
      </c>
      <c r="I7817" s="1">
        <f t="shared" si="687"/>
        <v>6</v>
      </c>
    </row>
    <row r="7818" spans="1:9" x14ac:dyDescent="0.35">
      <c r="A7818" s="321">
        <f t="shared" si="685"/>
        <v>42329.249999981126</v>
      </c>
      <c r="B7818" s="303"/>
      <c r="C7818" s="303">
        <v>7783</v>
      </c>
      <c r="D7818" s="304">
        <f>INDEX(Method_calculation!$J$161:$L$184,Output_interface!I7818,Output_interface!H7818)</f>
        <v>0</v>
      </c>
      <c r="E7818" s="304">
        <f>INDEX(Method_calculation!$J$194:$L$217,Output_interface!I7818,Output_interface!H7818)</f>
        <v>0</v>
      </c>
      <c r="G7818" s="1">
        <f>VLOOKUP(A7818+1/48,Interface!$B$118:$D$483,3)</f>
        <v>6</v>
      </c>
      <c r="H7818" s="1">
        <f t="shared" si="688"/>
        <v>2</v>
      </c>
      <c r="I7818" s="1">
        <f t="shared" si="687"/>
        <v>7</v>
      </c>
    </row>
    <row r="7819" spans="1:9" x14ac:dyDescent="0.35">
      <c r="A7819" s="321">
        <f t="shared" si="685"/>
        <v>42329.29166664779</v>
      </c>
      <c r="B7819" s="303"/>
      <c r="C7819" s="303">
        <v>7784</v>
      </c>
      <c r="D7819" s="304">
        <f>INDEX(Method_calculation!$J$161:$L$184,Output_interface!I7819,Output_interface!H7819)</f>
        <v>0</v>
      </c>
      <c r="E7819" s="304">
        <f>INDEX(Method_calculation!$J$194:$L$217,Output_interface!I7819,Output_interface!H7819)</f>
        <v>0</v>
      </c>
      <c r="G7819" s="1">
        <f>VLOOKUP(A7819+1/48,Interface!$B$118:$D$483,3)</f>
        <v>6</v>
      </c>
      <c r="H7819" s="1">
        <f t="shared" si="688"/>
        <v>2</v>
      </c>
      <c r="I7819" s="1">
        <f t="shared" si="687"/>
        <v>8</v>
      </c>
    </row>
    <row r="7820" spans="1:9" x14ac:dyDescent="0.35">
      <c r="A7820" s="321">
        <f t="shared" si="685"/>
        <v>42329.333333314455</v>
      </c>
      <c r="B7820" s="303"/>
      <c r="C7820" s="303">
        <v>7785</v>
      </c>
      <c r="D7820" s="304">
        <f>INDEX(Method_calculation!$J$161:$L$184,Output_interface!I7820,Output_interface!H7820)</f>
        <v>0</v>
      </c>
      <c r="E7820" s="304">
        <f>INDEX(Method_calculation!$J$194:$L$217,Output_interface!I7820,Output_interface!H7820)</f>
        <v>0</v>
      </c>
      <c r="G7820" s="1">
        <f>VLOOKUP(A7820+1/48,Interface!$B$118:$D$483,3)</f>
        <v>6</v>
      </c>
      <c r="H7820" s="1">
        <f t="shared" si="688"/>
        <v>2</v>
      </c>
      <c r="I7820" s="1">
        <f t="shared" si="687"/>
        <v>9</v>
      </c>
    </row>
    <row r="7821" spans="1:9" x14ac:dyDescent="0.35">
      <c r="A7821" s="321">
        <f t="shared" si="685"/>
        <v>42329.374999981119</v>
      </c>
      <c r="B7821" s="303"/>
      <c r="C7821" s="303">
        <v>7786</v>
      </c>
      <c r="D7821" s="304">
        <f>INDEX(Method_calculation!$J$161:$L$184,Output_interface!I7821,Output_interface!H7821)</f>
        <v>0</v>
      </c>
      <c r="E7821" s="304">
        <f>INDEX(Method_calculation!$J$194:$L$217,Output_interface!I7821,Output_interface!H7821)</f>
        <v>0</v>
      </c>
      <c r="G7821" s="1">
        <f>VLOOKUP(A7821+1/48,Interface!$B$118:$D$483,3)</f>
        <v>6</v>
      </c>
      <c r="H7821" s="1">
        <f t="shared" si="688"/>
        <v>2</v>
      </c>
      <c r="I7821" s="1">
        <f t="shared" si="687"/>
        <v>10</v>
      </c>
    </row>
    <row r="7822" spans="1:9" x14ac:dyDescent="0.35">
      <c r="A7822" s="321">
        <f t="shared" si="685"/>
        <v>42329.416666647783</v>
      </c>
      <c r="B7822" s="303"/>
      <c r="C7822" s="303">
        <v>7787</v>
      </c>
      <c r="D7822" s="304">
        <f>INDEX(Method_calculation!$J$161:$L$184,Output_interface!I7822,Output_interface!H7822)</f>
        <v>0</v>
      </c>
      <c r="E7822" s="304">
        <f>INDEX(Method_calculation!$J$194:$L$217,Output_interface!I7822,Output_interface!H7822)</f>
        <v>0</v>
      </c>
      <c r="G7822" s="1">
        <f>VLOOKUP(A7822+1/48,Interface!$B$118:$D$483,3)</f>
        <v>6</v>
      </c>
      <c r="H7822" s="1">
        <f t="shared" si="688"/>
        <v>2</v>
      </c>
      <c r="I7822" s="1">
        <f t="shared" si="687"/>
        <v>11</v>
      </c>
    </row>
    <row r="7823" spans="1:9" x14ac:dyDescent="0.35">
      <c r="A7823" s="321">
        <f t="shared" si="685"/>
        <v>42329.458333314447</v>
      </c>
      <c r="B7823" s="303"/>
      <c r="C7823" s="303">
        <v>7788</v>
      </c>
      <c r="D7823" s="304">
        <f>INDEX(Method_calculation!$J$161:$L$184,Output_interface!I7823,Output_interface!H7823)</f>
        <v>0</v>
      </c>
      <c r="E7823" s="304">
        <f>INDEX(Method_calculation!$J$194:$L$217,Output_interface!I7823,Output_interface!H7823)</f>
        <v>0</v>
      </c>
      <c r="G7823" s="1">
        <f>VLOOKUP(A7823+1/48,Interface!$B$118:$D$483,3)</f>
        <v>6</v>
      </c>
      <c r="H7823" s="1">
        <f t="shared" si="688"/>
        <v>2</v>
      </c>
      <c r="I7823" s="1">
        <f t="shared" si="687"/>
        <v>12</v>
      </c>
    </row>
    <row r="7824" spans="1:9" x14ac:dyDescent="0.35">
      <c r="A7824" s="321">
        <f t="shared" ref="A7824:A7887" si="691">+A7823+1/24</f>
        <v>42329.499999981112</v>
      </c>
      <c r="B7824" s="303"/>
      <c r="C7824" s="303">
        <v>7789</v>
      </c>
      <c r="D7824" s="304">
        <f>INDEX(Method_calculation!$J$161:$L$184,Output_interface!I7824,Output_interface!H7824)</f>
        <v>0</v>
      </c>
      <c r="E7824" s="304">
        <f>INDEX(Method_calculation!$J$194:$L$217,Output_interface!I7824,Output_interface!H7824)</f>
        <v>0</v>
      </c>
      <c r="G7824" s="1">
        <f>VLOOKUP(A7824+1/48,Interface!$B$118:$D$483,3)</f>
        <v>6</v>
      </c>
      <c r="H7824" s="1">
        <f t="shared" si="688"/>
        <v>2</v>
      </c>
      <c r="I7824" s="1">
        <f t="shared" si="687"/>
        <v>13</v>
      </c>
    </row>
    <row r="7825" spans="1:9" x14ac:dyDescent="0.35">
      <c r="A7825" s="321">
        <f t="shared" si="691"/>
        <v>42329.541666647776</v>
      </c>
      <c r="B7825" s="303"/>
      <c r="C7825" s="303">
        <v>7790</v>
      </c>
      <c r="D7825" s="304">
        <f>INDEX(Method_calculation!$J$161:$L$184,Output_interface!I7825,Output_interface!H7825)</f>
        <v>0</v>
      </c>
      <c r="E7825" s="304">
        <f>INDEX(Method_calculation!$J$194:$L$217,Output_interface!I7825,Output_interface!H7825)</f>
        <v>0</v>
      </c>
      <c r="G7825" s="1">
        <f>VLOOKUP(A7825+1/48,Interface!$B$118:$D$483,3)</f>
        <v>6</v>
      </c>
      <c r="H7825" s="1">
        <f t="shared" si="688"/>
        <v>2</v>
      </c>
      <c r="I7825" s="1">
        <f t="shared" si="687"/>
        <v>14</v>
      </c>
    </row>
    <row r="7826" spans="1:9" x14ac:dyDescent="0.35">
      <c r="A7826" s="321">
        <f t="shared" si="691"/>
        <v>42329.58333331444</v>
      </c>
      <c r="B7826" s="303"/>
      <c r="C7826" s="303">
        <v>7791</v>
      </c>
      <c r="D7826" s="304">
        <f>INDEX(Method_calculation!$J$161:$L$184,Output_interface!I7826,Output_interface!H7826)</f>
        <v>0</v>
      </c>
      <c r="E7826" s="304">
        <f>INDEX(Method_calculation!$J$194:$L$217,Output_interface!I7826,Output_interface!H7826)</f>
        <v>0</v>
      </c>
      <c r="G7826" s="1">
        <f>VLOOKUP(A7826+1/48,Interface!$B$118:$D$483,3)</f>
        <v>6</v>
      </c>
      <c r="H7826" s="1">
        <f t="shared" si="688"/>
        <v>2</v>
      </c>
      <c r="I7826" s="1">
        <f t="shared" si="687"/>
        <v>15</v>
      </c>
    </row>
    <row r="7827" spans="1:9" x14ac:dyDescent="0.35">
      <c r="A7827" s="321">
        <f t="shared" si="691"/>
        <v>42329.624999981104</v>
      </c>
      <c r="B7827" s="303"/>
      <c r="C7827" s="303">
        <v>7792</v>
      </c>
      <c r="D7827" s="304">
        <f>INDEX(Method_calculation!$J$161:$L$184,Output_interface!I7827,Output_interface!H7827)</f>
        <v>0</v>
      </c>
      <c r="E7827" s="304">
        <f>INDEX(Method_calculation!$J$194:$L$217,Output_interface!I7827,Output_interface!H7827)</f>
        <v>0</v>
      </c>
      <c r="G7827" s="1">
        <f>VLOOKUP(A7827+1/48,Interface!$B$118:$D$483,3)</f>
        <v>6</v>
      </c>
      <c r="H7827" s="1">
        <f t="shared" si="688"/>
        <v>2</v>
      </c>
      <c r="I7827" s="1">
        <f t="shared" si="687"/>
        <v>16</v>
      </c>
    </row>
    <row r="7828" spans="1:9" x14ac:dyDescent="0.35">
      <c r="A7828" s="321">
        <f t="shared" si="691"/>
        <v>42329.666666647769</v>
      </c>
      <c r="B7828" s="303"/>
      <c r="C7828" s="303">
        <v>7793</v>
      </c>
      <c r="D7828" s="304">
        <f>INDEX(Method_calculation!$J$161:$L$184,Output_interface!I7828,Output_interface!H7828)</f>
        <v>0</v>
      </c>
      <c r="E7828" s="304">
        <f>INDEX(Method_calculation!$J$194:$L$217,Output_interface!I7828,Output_interface!H7828)</f>
        <v>0</v>
      </c>
      <c r="G7828" s="1">
        <f>VLOOKUP(A7828+1/48,Interface!$B$118:$D$483,3)</f>
        <v>6</v>
      </c>
      <c r="H7828" s="1">
        <f t="shared" si="688"/>
        <v>2</v>
      </c>
      <c r="I7828" s="1">
        <f t="shared" si="687"/>
        <v>17</v>
      </c>
    </row>
    <row r="7829" spans="1:9" x14ac:dyDescent="0.35">
      <c r="A7829" s="321">
        <f t="shared" si="691"/>
        <v>42329.708333314433</v>
      </c>
      <c r="B7829" s="303"/>
      <c r="C7829" s="303">
        <v>7794</v>
      </c>
      <c r="D7829" s="304">
        <f>INDEX(Method_calculation!$J$161:$L$184,Output_interface!I7829,Output_interface!H7829)</f>
        <v>0</v>
      </c>
      <c r="E7829" s="304">
        <f>INDEX(Method_calculation!$J$194:$L$217,Output_interface!I7829,Output_interface!H7829)</f>
        <v>0</v>
      </c>
      <c r="G7829" s="1">
        <f>VLOOKUP(A7829+1/48,Interface!$B$118:$D$483,3)</f>
        <v>6</v>
      </c>
      <c r="H7829" s="1">
        <f t="shared" si="688"/>
        <v>2</v>
      </c>
      <c r="I7829" s="1">
        <f t="shared" si="687"/>
        <v>18</v>
      </c>
    </row>
    <row r="7830" spans="1:9" x14ac:dyDescent="0.35">
      <c r="A7830" s="321">
        <f t="shared" si="691"/>
        <v>42329.749999981097</v>
      </c>
      <c r="B7830" s="303"/>
      <c r="C7830" s="303">
        <v>7795</v>
      </c>
      <c r="D7830" s="304">
        <f>INDEX(Method_calculation!$J$161:$L$184,Output_interface!I7830,Output_interface!H7830)</f>
        <v>0</v>
      </c>
      <c r="E7830" s="304">
        <f>INDEX(Method_calculation!$J$194:$L$217,Output_interface!I7830,Output_interface!H7830)</f>
        <v>0</v>
      </c>
      <c r="G7830" s="1">
        <f>VLOOKUP(A7830+1/48,Interface!$B$118:$D$483,3)</f>
        <v>6</v>
      </c>
      <c r="H7830" s="1">
        <f t="shared" si="688"/>
        <v>2</v>
      </c>
      <c r="I7830" s="1">
        <f t="shared" si="687"/>
        <v>19</v>
      </c>
    </row>
    <row r="7831" spans="1:9" x14ac:dyDescent="0.35">
      <c r="A7831" s="321">
        <f t="shared" si="691"/>
        <v>42329.791666647761</v>
      </c>
      <c r="B7831" s="303"/>
      <c r="C7831" s="303">
        <v>7796</v>
      </c>
      <c r="D7831" s="304">
        <f>INDEX(Method_calculation!$J$161:$L$184,Output_interface!I7831,Output_interface!H7831)</f>
        <v>0</v>
      </c>
      <c r="E7831" s="304">
        <f>INDEX(Method_calculation!$J$194:$L$217,Output_interface!I7831,Output_interface!H7831)</f>
        <v>0</v>
      </c>
      <c r="G7831" s="1">
        <f>VLOOKUP(A7831+1/48,Interface!$B$118:$D$483,3)</f>
        <v>6</v>
      </c>
      <c r="H7831" s="1">
        <f t="shared" si="688"/>
        <v>2</v>
      </c>
      <c r="I7831" s="1">
        <f t="shared" si="687"/>
        <v>20</v>
      </c>
    </row>
    <row r="7832" spans="1:9" x14ac:dyDescent="0.35">
      <c r="A7832" s="321">
        <f t="shared" si="691"/>
        <v>42329.833333314426</v>
      </c>
      <c r="B7832" s="303"/>
      <c r="C7832" s="303">
        <v>7797</v>
      </c>
      <c r="D7832" s="304">
        <f>INDEX(Method_calculation!$J$161:$L$184,Output_interface!I7832,Output_interface!H7832)</f>
        <v>0</v>
      </c>
      <c r="E7832" s="304">
        <f>INDEX(Method_calculation!$J$194:$L$217,Output_interface!I7832,Output_interface!H7832)</f>
        <v>0</v>
      </c>
      <c r="G7832" s="1">
        <f>VLOOKUP(A7832+1/48,Interface!$B$118:$D$483,3)</f>
        <v>6</v>
      </c>
      <c r="H7832" s="1">
        <f t="shared" si="688"/>
        <v>2</v>
      </c>
      <c r="I7832" s="1">
        <f t="shared" si="687"/>
        <v>21</v>
      </c>
    </row>
    <row r="7833" spans="1:9" x14ac:dyDescent="0.35">
      <c r="A7833" s="321">
        <f t="shared" si="691"/>
        <v>42329.87499998109</v>
      </c>
      <c r="B7833" s="303"/>
      <c r="C7833" s="303">
        <v>7798</v>
      </c>
      <c r="D7833" s="304">
        <f>INDEX(Method_calculation!$J$161:$L$184,Output_interface!I7833,Output_interface!H7833)</f>
        <v>0</v>
      </c>
      <c r="E7833" s="304">
        <f>INDEX(Method_calculation!$J$194:$L$217,Output_interface!I7833,Output_interface!H7833)</f>
        <v>0</v>
      </c>
      <c r="G7833" s="1">
        <f>VLOOKUP(A7833+1/48,Interface!$B$118:$D$483,3)</f>
        <v>6</v>
      </c>
      <c r="H7833" s="1">
        <f t="shared" si="688"/>
        <v>2</v>
      </c>
      <c r="I7833" s="1">
        <f t="shared" si="687"/>
        <v>22</v>
      </c>
    </row>
    <row r="7834" spans="1:9" x14ac:dyDescent="0.35">
      <c r="A7834" s="321">
        <f t="shared" si="691"/>
        <v>42329.916666647754</v>
      </c>
      <c r="B7834" s="303"/>
      <c r="C7834" s="303">
        <v>7799</v>
      </c>
      <c r="D7834" s="304">
        <f>INDEX(Method_calculation!$J$161:$L$184,Output_interface!I7834,Output_interface!H7834)</f>
        <v>0</v>
      </c>
      <c r="E7834" s="304">
        <f>INDEX(Method_calculation!$J$194:$L$217,Output_interface!I7834,Output_interface!H7834)</f>
        <v>0</v>
      </c>
      <c r="G7834" s="1">
        <f>VLOOKUP(A7834+1/48,Interface!$B$118:$D$483,3)</f>
        <v>6</v>
      </c>
      <c r="H7834" s="1">
        <f t="shared" si="688"/>
        <v>2</v>
      </c>
      <c r="I7834" s="1">
        <f t="shared" si="687"/>
        <v>23</v>
      </c>
    </row>
    <row r="7835" spans="1:9" x14ac:dyDescent="0.35">
      <c r="A7835" s="322">
        <f t="shared" si="691"/>
        <v>42329.958333314418</v>
      </c>
      <c r="B7835" s="306"/>
      <c r="C7835" s="306">
        <v>7800</v>
      </c>
      <c r="D7835" s="307">
        <f>INDEX(Method_calculation!$J$161:$L$184,Output_interface!I7835,Output_interface!H7835)</f>
        <v>0</v>
      </c>
      <c r="E7835" s="307">
        <f>INDEX(Method_calculation!$J$194:$L$217,Output_interface!I7835,Output_interface!H7835)</f>
        <v>0</v>
      </c>
      <c r="G7835" s="1">
        <f>VLOOKUP(A7835+1/48,Interface!$B$118:$D$483,3)</f>
        <v>6</v>
      </c>
      <c r="H7835" s="1">
        <f t="shared" si="688"/>
        <v>2</v>
      </c>
      <c r="I7835" s="1">
        <f t="shared" si="687"/>
        <v>24</v>
      </c>
    </row>
    <row r="7836" spans="1:9" x14ac:dyDescent="0.35">
      <c r="A7836" s="299">
        <f t="shared" si="691"/>
        <v>42329.999999981083</v>
      </c>
      <c r="B7836" s="300" t="str">
        <f t="shared" ref="B7836" si="692">INDEX($H$27:$H$29,H7836)</f>
        <v>Holiday</v>
      </c>
      <c r="C7836" s="300">
        <v>7801</v>
      </c>
      <c r="D7836" s="301">
        <f>INDEX(Method_calculation!$J$161:$L$184,Output_interface!I7836,Output_interface!H7836)</f>
        <v>0</v>
      </c>
      <c r="E7836" s="301">
        <f>INDEX(Method_calculation!$J$194:$L$217,Output_interface!I7836,Output_interface!H7836)</f>
        <v>0</v>
      </c>
      <c r="G7836" s="1">
        <f>VLOOKUP(A7836+1/48,Interface!$B$118:$D$483,3)</f>
        <v>7</v>
      </c>
      <c r="H7836" s="1">
        <f t="shared" si="688"/>
        <v>3</v>
      </c>
      <c r="I7836" s="1">
        <f t="shared" si="687"/>
        <v>1</v>
      </c>
    </row>
    <row r="7837" spans="1:9" x14ac:dyDescent="0.35">
      <c r="A7837" s="321">
        <f t="shared" si="691"/>
        <v>42330.041666647747</v>
      </c>
      <c r="B7837" s="303"/>
      <c r="C7837" s="303">
        <v>7802</v>
      </c>
      <c r="D7837" s="304">
        <f>INDEX(Method_calculation!$J$161:$L$184,Output_interface!I7837,Output_interface!H7837)</f>
        <v>0</v>
      </c>
      <c r="E7837" s="304">
        <f>INDEX(Method_calculation!$J$194:$L$217,Output_interface!I7837,Output_interface!H7837)</f>
        <v>0</v>
      </c>
      <c r="G7837" s="1">
        <f>VLOOKUP(A7837+1/48,Interface!$B$118:$D$483,3)</f>
        <v>7</v>
      </c>
      <c r="H7837" s="1">
        <f t="shared" si="688"/>
        <v>3</v>
      </c>
      <c r="I7837" s="1">
        <f t="shared" si="687"/>
        <v>2</v>
      </c>
    </row>
    <row r="7838" spans="1:9" x14ac:dyDescent="0.35">
      <c r="A7838" s="321">
        <f t="shared" si="691"/>
        <v>42330.083333314411</v>
      </c>
      <c r="B7838" s="303"/>
      <c r="C7838" s="303">
        <v>7803</v>
      </c>
      <c r="D7838" s="304">
        <f>INDEX(Method_calculation!$J$161:$L$184,Output_interface!I7838,Output_interface!H7838)</f>
        <v>0</v>
      </c>
      <c r="E7838" s="304">
        <f>INDEX(Method_calculation!$J$194:$L$217,Output_interface!I7838,Output_interface!H7838)</f>
        <v>0</v>
      </c>
      <c r="G7838" s="1">
        <f>VLOOKUP(A7838+1/48,Interface!$B$118:$D$483,3)</f>
        <v>7</v>
      </c>
      <c r="H7838" s="1">
        <f t="shared" si="688"/>
        <v>3</v>
      </c>
      <c r="I7838" s="1">
        <f t="shared" si="687"/>
        <v>3</v>
      </c>
    </row>
    <row r="7839" spans="1:9" x14ac:dyDescent="0.35">
      <c r="A7839" s="321">
        <f t="shared" si="691"/>
        <v>42330.124999981075</v>
      </c>
      <c r="B7839" s="303"/>
      <c r="C7839" s="303">
        <v>7804</v>
      </c>
      <c r="D7839" s="304">
        <f>INDEX(Method_calculation!$J$161:$L$184,Output_interface!I7839,Output_interface!H7839)</f>
        <v>0</v>
      </c>
      <c r="E7839" s="304">
        <f>INDEX(Method_calculation!$J$194:$L$217,Output_interface!I7839,Output_interface!H7839)</f>
        <v>0</v>
      </c>
      <c r="G7839" s="1">
        <f>VLOOKUP(A7839+1/48,Interface!$B$118:$D$483,3)</f>
        <v>7</v>
      </c>
      <c r="H7839" s="1">
        <f t="shared" si="688"/>
        <v>3</v>
      </c>
      <c r="I7839" s="1">
        <f t="shared" si="687"/>
        <v>4</v>
      </c>
    </row>
    <row r="7840" spans="1:9" x14ac:dyDescent="0.35">
      <c r="A7840" s="321">
        <f t="shared" si="691"/>
        <v>42330.166666647739</v>
      </c>
      <c r="B7840" s="303"/>
      <c r="C7840" s="303">
        <v>7805</v>
      </c>
      <c r="D7840" s="304">
        <f>INDEX(Method_calculation!$J$161:$L$184,Output_interface!I7840,Output_interface!H7840)</f>
        <v>0</v>
      </c>
      <c r="E7840" s="304">
        <f>INDEX(Method_calculation!$J$194:$L$217,Output_interface!I7840,Output_interface!H7840)</f>
        <v>0</v>
      </c>
      <c r="G7840" s="1">
        <f>VLOOKUP(A7840+1/48,Interface!$B$118:$D$483,3)</f>
        <v>7</v>
      </c>
      <c r="H7840" s="1">
        <f t="shared" si="688"/>
        <v>3</v>
      </c>
      <c r="I7840" s="1">
        <f t="shared" si="687"/>
        <v>5</v>
      </c>
    </row>
    <row r="7841" spans="1:9" x14ac:dyDescent="0.35">
      <c r="A7841" s="321">
        <f t="shared" si="691"/>
        <v>42330.208333314404</v>
      </c>
      <c r="B7841" s="303"/>
      <c r="C7841" s="303">
        <v>7806</v>
      </c>
      <c r="D7841" s="304">
        <f>INDEX(Method_calculation!$J$161:$L$184,Output_interface!I7841,Output_interface!H7841)</f>
        <v>0</v>
      </c>
      <c r="E7841" s="304">
        <f>INDEX(Method_calculation!$J$194:$L$217,Output_interface!I7841,Output_interface!H7841)</f>
        <v>0</v>
      </c>
      <c r="G7841" s="1">
        <f>VLOOKUP(A7841+1/48,Interface!$B$118:$D$483,3)</f>
        <v>7</v>
      </c>
      <c r="H7841" s="1">
        <f t="shared" si="688"/>
        <v>3</v>
      </c>
      <c r="I7841" s="1">
        <f t="shared" si="687"/>
        <v>6</v>
      </c>
    </row>
    <row r="7842" spans="1:9" x14ac:dyDescent="0.35">
      <c r="A7842" s="321">
        <f t="shared" si="691"/>
        <v>42330.249999981068</v>
      </c>
      <c r="B7842" s="303"/>
      <c r="C7842" s="303">
        <v>7807</v>
      </c>
      <c r="D7842" s="304">
        <f>INDEX(Method_calculation!$J$161:$L$184,Output_interface!I7842,Output_interface!H7842)</f>
        <v>0</v>
      </c>
      <c r="E7842" s="304">
        <f>INDEX(Method_calculation!$J$194:$L$217,Output_interface!I7842,Output_interface!H7842)</f>
        <v>0</v>
      </c>
      <c r="G7842" s="1">
        <f>VLOOKUP(A7842+1/48,Interface!$B$118:$D$483,3)</f>
        <v>7</v>
      </c>
      <c r="H7842" s="1">
        <f t="shared" si="688"/>
        <v>3</v>
      </c>
      <c r="I7842" s="1">
        <f t="shared" si="687"/>
        <v>7</v>
      </c>
    </row>
    <row r="7843" spans="1:9" x14ac:dyDescent="0.35">
      <c r="A7843" s="321">
        <f t="shared" si="691"/>
        <v>42330.291666647732</v>
      </c>
      <c r="B7843" s="303"/>
      <c r="C7843" s="303">
        <v>7808</v>
      </c>
      <c r="D7843" s="304">
        <f>INDEX(Method_calculation!$J$161:$L$184,Output_interface!I7843,Output_interface!H7843)</f>
        <v>0</v>
      </c>
      <c r="E7843" s="304">
        <f>INDEX(Method_calculation!$J$194:$L$217,Output_interface!I7843,Output_interface!H7843)</f>
        <v>0</v>
      </c>
      <c r="G7843" s="1">
        <f>VLOOKUP(A7843+1/48,Interface!$B$118:$D$483,3)</f>
        <v>7</v>
      </c>
      <c r="H7843" s="1">
        <f t="shared" si="688"/>
        <v>3</v>
      </c>
      <c r="I7843" s="1">
        <f t="shared" si="687"/>
        <v>8</v>
      </c>
    </row>
    <row r="7844" spans="1:9" x14ac:dyDescent="0.35">
      <c r="A7844" s="321">
        <f t="shared" si="691"/>
        <v>42330.333333314396</v>
      </c>
      <c r="B7844" s="303"/>
      <c r="C7844" s="303">
        <v>7809</v>
      </c>
      <c r="D7844" s="304">
        <f>INDEX(Method_calculation!$J$161:$L$184,Output_interface!I7844,Output_interface!H7844)</f>
        <v>0</v>
      </c>
      <c r="E7844" s="304">
        <f>INDEX(Method_calculation!$J$194:$L$217,Output_interface!I7844,Output_interface!H7844)</f>
        <v>0</v>
      </c>
      <c r="G7844" s="1">
        <f>VLOOKUP(A7844+1/48,Interface!$B$118:$D$483,3)</f>
        <v>7</v>
      </c>
      <c r="H7844" s="1">
        <f t="shared" si="688"/>
        <v>3</v>
      </c>
      <c r="I7844" s="1">
        <f t="shared" ref="I7844:I7907" si="693">MOD(C7844-1,24)+1</f>
        <v>9</v>
      </c>
    </row>
    <row r="7845" spans="1:9" x14ac:dyDescent="0.35">
      <c r="A7845" s="321">
        <f t="shared" si="691"/>
        <v>42330.374999981061</v>
      </c>
      <c r="B7845" s="303"/>
      <c r="C7845" s="303">
        <v>7810</v>
      </c>
      <c r="D7845" s="304">
        <f>INDEX(Method_calculation!$J$161:$L$184,Output_interface!I7845,Output_interface!H7845)</f>
        <v>0</v>
      </c>
      <c r="E7845" s="304">
        <f>INDEX(Method_calculation!$J$194:$L$217,Output_interface!I7845,Output_interface!H7845)</f>
        <v>0</v>
      </c>
      <c r="G7845" s="1">
        <f>VLOOKUP(A7845+1/48,Interface!$B$118:$D$483,3)</f>
        <v>7</v>
      </c>
      <c r="H7845" s="1">
        <f t="shared" ref="H7845:H7908" si="694">IF(G7845=7,3,IF(G7845=6,2,1))</f>
        <v>3</v>
      </c>
      <c r="I7845" s="1">
        <f t="shared" si="693"/>
        <v>10</v>
      </c>
    </row>
    <row r="7846" spans="1:9" x14ac:dyDescent="0.35">
      <c r="A7846" s="321">
        <f t="shared" si="691"/>
        <v>42330.416666647725</v>
      </c>
      <c r="B7846" s="303"/>
      <c r="C7846" s="303">
        <v>7811</v>
      </c>
      <c r="D7846" s="304">
        <f>INDEX(Method_calculation!$J$161:$L$184,Output_interface!I7846,Output_interface!H7846)</f>
        <v>0</v>
      </c>
      <c r="E7846" s="304">
        <f>INDEX(Method_calculation!$J$194:$L$217,Output_interface!I7846,Output_interface!H7846)</f>
        <v>0</v>
      </c>
      <c r="G7846" s="1">
        <f>VLOOKUP(A7846+1/48,Interface!$B$118:$D$483,3)</f>
        <v>7</v>
      </c>
      <c r="H7846" s="1">
        <f t="shared" si="694"/>
        <v>3</v>
      </c>
      <c r="I7846" s="1">
        <f t="shared" si="693"/>
        <v>11</v>
      </c>
    </row>
    <row r="7847" spans="1:9" x14ac:dyDescent="0.35">
      <c r="A7847" s="321">
        <f t="shared" si="691"/>
        <v>42330.458333314389</v>
      </c>
      <c r="B7847" s="303"/>
      <c r="C7847" s="303">
        <v>7812</v>
      </c>
      <c r="D7847" s="304">
        <f>INDEX(Method_calculation!$J$161:$L$184,Output_interface!I7847,Output_interface!H7847)</f>
        <v>0</v>
      </c>
      <c r="E7847" s="304">
        <f>INDEX(Method_calculation!$J$194:$L$217,Output_interface!I7847,Output_interface!H7847)</f>
        <v>0</v>
      </c>
      <c r="G7847" s="1">
        <f>VLOOKUP(A7847+1/48,Interface!$B$118:$D$483,3)</f>
        <v>7</v>
      </c>
      <c r="H7847" s="1">
        <f t="shared" si="694"/>
        <v>3</v>
      </c>
      <c r="I7847" s="1">
        <f t="shared" si="693"/>
        <v>12</v>
      </c>
    </row>
    <row r="7848" spans="1:9" x14ac:dyDescent="0.35">
      <c r="A7848" s="321">
        <f t="shared" si="691"/>
        <v>42330.499999981053</v>
      </c>
      <c r="B7848" s="303"/>
      <c r="C7848" s="303">
        <v>7813</v>
      </c>
      <c r="D7848" s="304">
        <f>INDEX(Method_calculation!$J$161:$L$184,Output_interface!I7848,Output_interface!H7848)</f>
        <v>0</v>
      </c>
      <c r="E7848" s="304">
        <f>INDEX(Method_calculation!$J$194:$L$217,Output_interface!I7848,Output_interface!H7848)</f>
        <v>0</v>
      </c>
      <c r="G7848" s="1">
        <f>VLOOKUP(A7848+1/48,Interface!$B$118:$D$483,3)</f>
        <v>7</v>
      </c>
      <c r="H7848" s="1">
        <f t="shared" si="694"/>
        <v>3</v>
      </c>
      <c r="I7848" s="1">
        <f t="shared" si="693"/>
        <v>13</v>
      </c>
    </row>
    <row r="7849" spans="1:9" x14ac:dyDescent="0.35">
      <c r="A7849" s="321">
        <f t="shared" si="691"/>
        <v>42330.541666647718</v>
      </c>
      <c r="B7849" s="303"/>
      <c r="C7849" s="303">
        <v>7814</v>
      </c>
      <c r="D7849" s="304">
        <f>INDEX(Method_calculation!$J$161:$L$184,Output_interface!I7849,Output_interface!H7849)</f>
        <v>0</v>
      </c>
      <c r="E7849" s="304">
        <f>INDEX(Method_calculation!$J$194:$L$217,Output_interface!I7849,Output_interface!H7849)</f>
        <v>0</v>
      </c>
      <c r="G7849" s="1">
        <f>VLOOKUP(A7849+1/48,Interface!$B$118:$D$483,3)</f>
        <v>7</v>
      </c>
      <c r="H7849" s="1">
        <f t="shared" si="694"/>
        <v>3</v>
      </c>
      <c r="I7849" s="1">
        <f t="shared" si="693"/>
        <v>14</v>
      </c>
    </row>
    <row r="7850" spans="1:9" x14ac:dyDescent="0.35">
      <c r="A7850" s="321">
        <f t="shared" si="691"/>
        <v>42330.583333314382</v>
      </c>
      <c r="B7850" s="303"/>
      <c r="C7850" s="303">
        <v>7815</v>
      </c>
      <c r="D7850" s="304">
        <f>INDEX(Method_calculation!$J$161:$L$184,Output_interface!I7850,Output_interface!H7850)</f>
        <v>0</v>
      </c>
      <c r="E7850" s="304">
        <f>INDEX(Method_calculation!$J$194:$L$217,Output_interface!I7850,Output_interface!H7850)</f>
        <v>0</v>
      </c>
      <c r="G7850" s="1">
        <f>VLOOKUP(A7850+1/48,Interface!$B$118:$D$483,3)</f>
        <v>7</v>
      </c>
      <c r="H7850" s="1">
        <f t="shared" si="694"/>
        <v>3</v>
      </c>
      <c r="I7850" s="1">
        <f t="shared" si="693"/>
        <v>15</v>
      </c>
    </row>
    <row r="7851" spans="1:9" x14ac:dyDescent="0.35">
      <c r="A7851" s="321">
        <f t="shared" si="691"/>
        <v>42330.624999981046</v>
      </c>
      <c r="B7851" s="303"/>
      <c r="C7851" s="303">
        <v>7816</v>
      </c>
      <c r="D7851" s="304">
        <f>INDEX(Method_calculation!$J$161:$L$184,Output_interface!I7851,Output_interface!H7851)</f>
        <v>0</v>
      </c>
      <c r="E7851" s="304">
        <f>INDEX(Method_calculation!$J$194:$L$217,Output_interface!I7851,Output_interface!H7851)</f>
        <v>0</v>
      </c>
      <c r="G7851" s="1">
        <f>VLOOKUP(A7851+1/48,Interface!$B$118:$D$483,3)</f>
        <v>7</v>
      </c>
      <c r="H7851" s="1">
        <f t="shared" si="694"/>
        <v>3</v>
      </c>
      <c r="I7851" s="1">
        <f t="shared" si="693"/>
        <v>16</v>
      </c>
    </row>
    <row r="7852" spans="1:9" x14ac:dyDescent="0.35">
      <c r="A7852" s="321">
        <f t="shared" si="691"/>
        <v>42330.66666664771</v>
      </c>
      <c r="B7852" s="303"/>
      <c r="C7852" s="303">
        <v>7817</v>
      </c>
      <c r="D7852" s="304">
        <f>INDEX(Method_calculation!$J$161:$L$184,Output_interface!I7852,Output_interface!H7852)</f>
        <v>0</v>
      </c>
      <c r="E7852" s="304">
        <f>INDEX(Method_calculation!$J$194:$L$217,Output_interface!I7852,Output_interface!H7852)</f>
        <v>0</v>
      </c>
      <c r="G7852" s="1">
        <f>VLOOKUP(A7852+1/48,Interface!$B$118:$D$483,3)</f>
        <v>7</v>
      </c>
      <c r="H7852" s="1">
        <f t="shared" si="694"/>
        <v>3</v>
      </c>
      <c r="I7852" s="1">
        <f t="shared" si="693"/>
        <v>17</v>
      </c>
    </row>
    <row r="7853" spans="1:9" x14ac:dyDescent="0.35">
      <c r="A7853" s="321">
        <f t="shared" si="691"/>
        <v>42330.708333314375</v>
      </c>
      <c r="B7853" s="303"/>
      <c r="C7853" s="303">
        <v>7818</v>
      </c>
      <c r="D7853" s="304">
        <f>INDEX(Method_calculation!$J$161:$L$184,Output_interface!I7853,Output_interface!H7853)</f>
        <v>0</v>
      </c>
      <c r="E7853" s="304">
        <f>INDEX(Method_calculation!$J$194:$L$217,Output_interface!I7853,Output_interface!H7853)</f>
        <v>0</v>
      </c>
      <c r="G7853" s="1">
        <f>VLOOKUP(A7853+1/48,Interface!$B$118:$D$483,3)</f>
        <v>7</v>
      </c>
      <c r="H7853" s="1">
        <f t="shared" si="694"/>
        <v>3</v>
      </c>
      <c r="I7853" s="1">
        <f t="shared" si="693"/>
        <v>18</v>
      </c>
    </row>
    <row r="7854" spans="1:9" x14ac:dyDescent="0.35">
      <c r="A7854" s="321">
        <f t="shared" si="691"/>
        <v>42330.749999981039</v>
      </c>
      <c r="B7854" s="303"/>
      <c r="C7854" s="303">
        <v>7819</v>
      </c>
      <c r="D7854" s="304">
        <f>INDEX(Method_calculation!$J$161:$L$184,Output_interface!I7854,Output_interface!H7854)</f>
        <v>0</v>
      </c>
      <c r="E7854" s="304">
        <f>INDEX(Method_calculation!$J$194:$L$217,Output_interface!I7854,Output_interface!H7854)</f>
        <v>0</v>
      </c>
      <c r="G7854" s="1">
        <f>VLOOKUP(A7854+1/48,Interface!$B$118:$D$483,3)</f>
        <v>7</v>
      </c>
      <c r="H7854" s="1">
        <f t="shared" si="694"/>
        <v>3</v>
      </c>
      <c r="I7854" s="1">
        <f t="shared" si="693"/>
        <v>19</v>
      </c>
    </row>
    <row r="7855" spans="1:9" x14ac:dyDescent="0.35">
      <c r="A7855" s="321">
        <f t="shared" si="691"/>
        <v>42330.791666647703</v>
      </c>
      <c r="B7855" s="303"/>
      <c r="C7855" s="303">
        <v>7820</v>
      </c>
      <c r="D7855" s="304">
        <f>INDEX(Method_calculation!$J$161:$L$184,Output_interface!I7855,Output_interface!H7855)</f>
        <v>0</v>
      </c>
      <c r="E7855" s="304">
        <f>INDEX(Method_calculation!$J$194:$L$217,Output_interface!I7855,Output_interface!H7855)</f>
        <v>0</v>
      </c>
      <c r="G7855" s="1">
        <f>VLOOKUP(A7855+1/48,Interface!$B$118:$D$483,3)</f>
        <v>7</v>
      </c>
      <c r="H7855" s="1">
        <f t="shared" si="694"/>
        <v>3</v>
      </c>
      <c r="I7855" s="1">
        <f t="shared" si="693"/>
        <v>20</v>
      </c>
    </row>
    <row r="7856" spans="1:9" x14ac:dyDescent="0.35">
      <c r="A7856" s="321">
        <f t="shared" si="691"/>
        <v>42330.833333314367</v>
      </c>
      <c r="B7856" s="303"/>
      <c r="C7856" s="303">
        <v>7821</v>
      </c>
      <c r="D7856" s="304">
        <f>INDEX(Method_calculation!$J$161:$L$184,Output_interface!I7856,Output_interface!H7856)</f>
        <v>0</v>
      </c>
      <c r="E7856" s="304">
        <f>INDEX(Method_calculation!$J$194:$L$217,Output_interface!I7856,Output_interface!H7856)</f>
        <v>0</v>
      </c>
      <c r="G7856" s="1">
        <f>VLOOKUP(A7856+1/48,Interface!$B$118:$D$483,3)</f>
        <v>7</v>
      </c>
      <c r="H7856" s="1">
        <f t="shared" si="694"/>
        <v>3</v>
      </c>
      <c r="I7856" s="1">
        <f t="shared" si="693"/>
        <v>21</v>
      </c>
    </row>
    <row r="7857" spans="1:9" x14ac:dyDescent="0.35">
      <c r="A7857" s="321">
        <f t="shared" si="691"/>
        <v>42330.874999981032</v>
      </c>
      <c r="B7857" s="303"/>
      <c r="C7857" s="303">
        <v>7822</v>
      </c>
      <c r="D7857" s="304">
        <f>INDEX(Method_calculation!$J$161:$L$184,Output_interface!I7857,Output_interface!H7857)</f>
        <v>0</v>
      </c>
      <c r="E7857" s="304">
        <f>INDEX(Method_calculation!$J$194:$L$217,Output_interface!I7857,Output_interface!H7857)</f>
        <v>0</v>
      </c>
      <c r="G7857" s="1">
        <f>VLOOKUP(A7857+1/48,Interface!$B$118:$D$483,3)</f>
        <v>7</v>
      </c>
      <c r="H7857" s="1">
        <f t="shared" si="694"/>
        <v>3</v>
      </c>
      <c r="I7857" s="1">
        <f t="shared" si="693"/>
        <v>22</v>
      </c>
    </row>
    <row r="7858" spans="1:9" x14ac:dyDescent="0.35">
      <c r="A7858" s="321">
        <f t="shared" si="691"/>
        <v>42330.916666647696</v>
      </c>
      <c r="B7858" s="303"/>
      <c r="C7858" s="303">
        <v>7823</v>
      </c>
      <c r="D7858" s="304">
        <f>INDEX(Method_calculation!$J$161:$L$184,Output_interface!I7858,Output_interface!H7858)</f>
        <v>0</v>
      </c>
      <c r="E7858" s="304">
        <f>INDEX(Method_calculation!$J$194:$L$217,Output_interface!I7858,Output_interface!H7858)</f>
        <v>0</v>
      </c>
      <c r="G7858" s="1">
        <f>VLOOKUP(A7858+1/48,Interface!$B$118:$D$483,3)</f>
        <v>7</v>
      </c>
      <c r="H7858" s="1">
        <f t="shared" si="694"/>
        <v>3</v>
      </c>
      <c r="I7858" s="1">
        <f t="shared" si="693"/>
        <v>23</v>
      </c>
    </row>
    <row r="7859" spans="1:9" x14ac:dyDescent="0.35">
      <c r="A7859" s="322">
        <f t="shared" si="691"/>
        <v>42330.95833331436</v>
      </c>
      <c r="B7859" s="306"/>
      <c r="C7859" s="306">
        <v>7824</v>
      </c>
      <c r="D7859" s="307">
        <f>INDEX(Method_calculation!$J$161:$L$184,Output_interface!I7859,Output_interface!H7859)</f>
        <v>0</v>
      </c>
      <c r="E7859" s="307">
        <f>INDEX(Method_calculation!$J$194:$L$217,Output_interface!I7859,Output_interface!H7859)</f>
        <v>0</v>
      </c>
      <c r="G7859" s="1">
        <f>VLOOKUP(A7859+1/48,Interface!$B$118:$D$483,3)</f>
        <v>7</v>
      </c>
      <c r="H7859" s="1">
        <f t="shared" si="694"/>
        <v>3</v>
      </c>
      <c r="I7859" s="1">
        <f t="shared" si="693"/>
        <v>24</v>
      </c>
    </row>
    <row r="7860" spans="1:9" x14ac:dyDescent="0.35">
      <c r="A7860" s="299">
        <f t="shared" si="691"/>
        <v>42330.999999981024</v>
      </c>
      <c r="B7860" s="300" t="str">
        <f t="shared" ref="B7860" si="695">INDEX($H$27:$H$29,H7860)</f>
        <v>Workday</v>
      </c>
      <c r="C7860" s="300">
        <v>7825</v>
      </c>
      <c r="D7860" s="301">
        <f>INDEX(Method_calculation!$J$161:$L$184,Output_interface!I7860,Output_interface!H7860)</f>
        <v>0</v>
      </c>
      <c r="E7860" s="301">
        <f>INDEX(Method_calculation!$J$194:$L$217,Output_interface!I7860,Output_interface!H7860)</f>
        <v>0</v>
      </c>
      <c r="G7860" s="1">
        <f>VLOOKUP(A7860+1/48,Interface!$B$118:$D$483,3)</f>
        <v>1</v>
      </c>
      <c r="H7860" s="1">
        <f t="shared" si="694"/>
        <v>1</v>
      </c>
      <c r="I7860" s="1">
        <f t="shared" si="693"/>
        <v>1</v>
      </c>
    </row>
    <row r="7861" spans="1:9" x14ac:dyDescent="0.35">
      <c r="A7861" s="321">
        <f t="shared" si="691"/>
        <v>42331.041666647689</v>
      </c>
      <c r="B7861" s="303"/>
      <c r="C7861" s="303">
        <v>7826</v>
      </c>
      <c r="D7861" s="304">
        <f>INDEX(Method_calculation!$J$161:$L$184,Output_interface!I7861,Output_interface!H7861)</f>
        <v>0</v>
      </c>
      <c r="E7861" s="304">
        <f>INDEX(Method_calculation!$J$194:$L$217,Output_interface!I7861,Output_interface!H7861)</f>
        <v>0</v>
      </c>
      <c r="G7861" s="1">
        <f>VLOOKUP(A7861+1/48,Interface!$B$118:$D$483,3)</f>
        <v>1</v>
      </c>
      <c r="H7861" s="1">
        <f t="shared" si="694"/>
        <v>1</v>
      </c>
      <c r="I7861" s="1">
        <f t="shared" si="693"/>
        <v>2</v>
      </c>
    </row>
    <row r="7862" spans="1:9" x14ac:dyDescent="0.35">
      <c r="A7862" s="321">
        <f t="shared" si="691"/>
        <v>42331.083333314353</v>
      </c>
      <c r="B7862" s="303"/>
      <c r="C7862" s="303">
        <v>7827</v>
      </c>
      <c r="D7862" s="304">
        <f>INDEX(Method_calculation!$J$161:$L$184,Output_interface!I7862,Output_interface!H7862)</f>
        <v>0</v>
      </c>
      <c r="E7862" s="304">
        <f>INDEX(Method_calculation!$J$194:$L$217,Output_interface!I7862,Output_interface!H7862)</f>
        <v>0</v>
      </c>
      <c r="G7862" s="1">
        <f>VLOOKUP(A7862+1/48,Interface!$B$118:$D$483,3)</f>
        <v>1</v>
      </c>
      <c r="H7862" s="1">
        <f t="shared" si="694"/>
        <v>1</v>
      </c>
      <c r="I7862" s="1">
        <f t="shared" si="693"/>
        <v>3</v>
      </c>
    </row>
    <row r="7863" spans="1:9" x14ac:dyDescent="0.35">
      <c r="A7863" s="321">
        <f t="shared" si="691"/>
        <v>42331.124999981017</v>
      </c>
      <c r="B7863" s="303"/>
      <c r="C7863" s="303">
        <v>7828</v>
      </c>
      <c r="D7863" s="304">
        <f>INDEX(Method_calculation!$J$161:$L$184,Output_interface!I7863,Output_interface!H7863)</f>
        <v>0</v>
      </c>
      <c r="E7863" s="304">
        <f>INDEX(Method_calculation!$J$194:$L$217,Output_interface!I7863,Output_interface!H7863)</f>
        <v>0</v>
      </c>
      <c r="G7863" s="1">
        <f>VLOOKUP(A7863+1/48,Interface!$B$118:$D$483,3)</f>
        <v>1</v>
      </c>
      <c r="H7863" s="1">
        <f t="shared" si="694"/>
        <v>1</v>
      </c>
      <c r="I7863" s="1">
        <f t="shared" si="693"/>
        <v>4</v>
      </c>
    </row>
    <row r="7864" spans="1:9" x14ac:dyDescent="0.35">
      <c r="A7864" s="321">
        <f t="shared" si="691"/>
        <v>42331.166666647681</v>
      </c>
      <c r="B7864" s="303"/>
      <c r="C7864" s="303">
        <v>7829</v>
      </c>
      <c r="D7864" s="304">
        <f>INDEX(Method_calculation!$J$161:$L$184,Output_interface!I7864,Output_interface!H7864)</f>
        <v>0</v>
      </c>
      <c r="E7864" s="304">
        <f>INDEX(Method_calculation!$J$194:$L$217,Output_interface!I7864,Output_interface!H7864)</f>
        <v>0</v>
      </c>
      <c r="G7864" s="1">
        <f>VLOOKUP(A7864+1/48,Interface!$B$118:$D$483,3)</f>
        <v>1</v>
      </c>
      <c r="H7864" s="1">
        <f t="shared" si="694"/>
        <v>1</v>
      </c>
      <c r="I7864" s="1">
        <f t="shared" si="693"/>
        <v>5</v>
      </c>
    </row>
    <row r="7865" spans="1:9" x14ac:dyDescent="0.35">
      <c r="A7865" s="321">
        <f t="shared" si="691"/>
        <v>42331.208333314346</v>
      </c>
      <c r="B7865" s="303"/>
      <c r="C7865" s="303">
        <v>7830</v>
      </c>
      <c r="D7865" s="304">
        <f>INDEX(Method_calculation!$J$161:$L$184,Output_interface!I7865,Output_interface!H7865)</f>
        <v>0</v>
      </c>
      <c r="E7865" s="304">
        <f>INDEX(Method_calculation!$J$194:$L$217,Output_interface!I7865,Output_interface!H7865)</f>
        <v>0</v>
      </c>
      <c r="G7865" s="1">
        <f>VLOOKUP(A7865+1/48,Interface!$B$118:$D$483,3)</f>
        <v>1</v>
      </c>
      <c r="H7865" s="1">
        <f t="shared" si="694"/>
        <v>1</v>
      </c>
      <c r="I7865" s="1">
        <f t="shared" si="693"/>
        <v>6</v>
      </c>
    </row>
    <row r="7866" spans="1:9" x14ac:dyDescent="0.35">
      <c r="A7866" s="321">
        <f t="shared" si="691"/>
        <v>42331.24999998101</v>
      </c>
      <c r="B7866" s="303"/>
      <c r="C7866" s="303">
        <v>7831</v>
      </c>
      <c r="D7866" s="304">
        <f>INDEX(Method_calculation!$J$161:$L$184,Output_interface!I7866,Output_interface!H7866)</f>
        <v>0</v>
      </c>
      <c r="E7866" s="304">
        <f>INDEX(Method_calculation!$J$194:$L$217,Output_interface!I7866,Output_interface!H7866)</f>
        <v>0</v>
      </c>
      <c r="G7866" s="1">
        <f>VLOOKUP(A7866+1/48,Interface!$B$118:$D$483,3)</f>
        <v>1</v>
      </c>
      <c r="H7866" s="1">
        <f t="shared" si="694"/>
        <v>1</v>
      </c>
      <c r="I7866" s="1">
        <f t="shared" si="693"/>
        <v>7</v>
      </c>
    </row>
    <row r="7867" spans="1:9" x14ac:dyDescent="0.35">
      <c r="A7867" s="321">
        <f t="shared" si="691"/>
        <v>42331.291666647674</v>
      </c>
      <c r="B7867" s="303"/>
      <c r="C7867" s="303">
        <v>7832</v>
      </c>
      <c r="D7867" s="304">
        <f>INDEX(Method_calculation!$J$161:$L$184,Output_interface!I7867,Output_interface!H7867)</f>
        <v>0</v>
      </c>
      <c r="E7867" s="304">
        <f>INDEX(Method_calculation!$J$194:$L$217,Output_interface!I7867,Output_interface!H7867)</f>
        <v>0</v>
      </c>
      <c r="G7867" s="1">
        <f>VLOOKUP(A7867+1/48,Interface!$B$118:$D$483,3)</f>
        <v>1</v>
      </c>
      <c r="H7867" s="1">
        <f t="shared" si="694"/>
        <v>1</v>
      </c>
      <c r="I7867" s="1">
        <f t="shared" si="693"/>
        <v>8</v>
      </c>
    </row>
    <row r="7868" spans="1:9" x14ac:dyDescent="0.35">
      <c r="A7868" s="321">
        <f t="shared" si="691"/>
        <v>42331.333333314338</v>
      </c>
      <c r="B7868" s="303"/>
      <c r="C7868" s="303">
        <v>7833</v>
      </c>
      <c r="D7868" s="304">
        <f>INDEX(Method_calculation!$J$161:$L$184,Output_interface!I7868,Output_interface!H7868)</f>
        <v>0</v>
      </c>
      <c r="E7868" s="304">
        <f>INDEX(Method_calculation!$J$194:$L$217,Output_interface!I7868,Output_interface!H7868)</f>
        <v>0</v>
      </c>
      <c r="G7868" s="1">
        <f>VLOOKUP(A7868+1/48,Interface!$B$118:$D$483,3)</f>
        <v>1</v>
      </c>
      <c r="H7868" s="1">
        <f t="shared" si="694"/>
        <v>1</v>
      </c>
      <c r="I7868" s="1">
        <f t="shared" si="693"/>
        <v>9</v>
      </c>
    </row>
    <row r="7869" spans="1:9" x14ac:dyDescent="0.35">
      <c r="A7869" s="321">
        <f t="shared" si="691"/>
        <v>42331.374999981002</v>
      </c>
      <c r="B7869" s="303"/>
      <c r="C7869" s="303">
        <v>7834</v>
      </c>
      <c r="D7869" s="304">
        <f>INDEX(Method_calculation!$J$161:$L$184,Output_interface!I7869,Output_interface!H7869)</f>
        <v>0</v>
      </c>
      <c r="E7869" s="304">
        <f>INDEX(Method_calculation!$J$194:$L$217,Output_interface!I7869,Output_interface!H7869)</f>
        <v>0</v>
      </c>
      <c r="G7869" s="1">
        <f>VLOOKUP(A7869+1/48,Interface!$B$118:$D$483,3)</f>
        <v>1</v>
      </c>
      <c r="H7869" s="1">
        <f t="shared" si="694"/>
        <v>1</v>
      </c>
      <c r="I7869" s="1">
        <f t="shared" si="693"/>
        <v>10</v>
      </c>
    </row>
    <row r="7870" spans="1:9" x14ac:dyDescent="0.35">
      <c r="A7870" s="321">
        <f t="shared" si="691"/>
        <v>42331.416666647667</v>
      </c>
      <c r="B7870" s="303"/>
      <c r="C7870" s="303">
        <v>7835</v>
      </c>
      <c r="D7870" s="304">
        <f>INDEX(Method_calculation!$J$161:$L$184,Output_interface!I7870,Output_interface!H7870)</f>
        <v>0</v>
      </c>
      <c r="E7870" s="304">
        <f>INDEX(Method_calculation!$J$194:$L$217,Output_interface!I7870,Output_interface!H7870)</f>
        <v>0</v>
      </c>
      <c r="G7870" s="1">
        <f>VLOOKUP(A7870+1/48,Interface!$B$118:$D$483,3)</f>
        <v>1</v>
      </c>
      <c r="H7870" s="1">
        <f t="shared" si="694"/>
        <v>1</v>
      </c>
      <c r="I7870" s="1">
        <f t="shared" si="693"/>
        <v>11</v>
      </c>
    </row>
    <row r="7871" spans="1:9" x14ac:dyDescent="0.35">
      <c r="A7871" s="321">
        <f t="shared" si="691"/>
        <v>42331.458333314331</v>
      </c>
      <c r="B7871" s="303"/>
      <c r="C7871" s="303">
        <v>7836</v>
      </c>
      <c r="D7871" s="304">
        <f>INDEX(Method_calculation!$J$161:$L$184,Output_interface!I7871,Output_interface!H7871)</f>
        <v>0</v>
      </c>
      <c r="E7871" s="304">
        <f>INDEX(Method_calculation!$J$194:$L$217,Output_interface!I7871,Output_interface!H7871)</f>
        <v>0</v>
      </c>
      <c r="G7871" s="1">
        <f>VLOOKUP(A7871+1/48,Interface!$B$118:$D$483,3)</f>
        <v>1</v>
      </c>
      <c r="H7871" s="1">
        <f t="shared" si="694"/>
        <v>1</v>
      </c>
      <c r="I7871" s="1">
        <f t="shared" si="693"/>
        <v>12</v>
      </c>
    </row>
    <row r="7872" spans="1:9" x14ac:dyDescent="0.35">
      <c r="A7872" s="321">
        <f t="shared" si="691"/>
        <v>42331.499999980995</v>
      </c>
      <c r="B7872" s="303"/>
      <c r="C7872" s="303">
        <v>7837</v>
      </c>
      <c r="D7872" s="304">
        <f>INDEX(Method_calculation!$J$161:$L$184,Output_interface!I7872,Output_interface!H7872)</f>
        <v>0</v>
      </c>
      <c r="E7872" s="304">
        <f>INDEX(Method_calculation!$J$194:$L$217,Output_interface!I7872,Output_interface!H7872)</f>
        <v>0</v>
      </c>
      <c r="G7872" s="1">
        <f>VLOOKUP(A7872+1/48,Interface!$B$118:$D$483,3)</f>
        <v>1</v>
      </c>
      <c r="H7872" s="1">
        <f t="shared" si="694"/>
        <v>1</v>
      </c>
      <c r="I7872" s="1">
        <f t="shared" si="693"/>
        <v>13</v>
      </c>
    </row>
    <row r="7873" spans="1:9" x14ac:dyDescent="0.35">
      <c r="A7873" s="321">
        <f t="shared" si="691"/>
        <v>42331.541666647659</v>
      </c>
      <c r="B7873" s="303"/>
      <c r="C7873" s="303">
        <v>7838</v>
      </c>
      <c r="D7873" s="304">
        <f>INDEX(Method_calculation!$J$161:$L$184,Output_interface!I7873,Output_interface!H7873)</f>
        <v>0</v>
      </c>
      <c r="E7873" s="304">
        <f>INDEX(Method_calculation!$J$194:$L$217,Output_interface!I7873,Output_interface!H7873)</f>
        <v>0</v>
      </c>
      <c r="G7873" s="1">
        <f>VLOOKUP(A7873+1/48,Interface!$B$118:$D$483,3)</f>
        <v>1</v>
      </c>
      <c r="H7873" s="1">
        <f t="shared" si="694"/>
        <v>1</v>
      </c>
      <c r="I7873" s="1">
        <f t="shared" si="693"/>
        <v>14</v>
      </c>
    </row>
    <row r="7874" spans="1:9" x14ac:dyDescent="0.35">
      <c r="A7874" s="321">
        <f t="shared" si="691"/>
        <v>42331.583333314324</v>
      </c>
      <c r="B7874" s="303"/>
      <c r="C7874" s="303">
        <v>7839</v>
      </c>
      <c r="D7874" s="304">
        <f>INDEX(Method_calculation!$J$161:$L$184,Output_interface!I7874,Output_interface!H7874)</f>
        <v>0</v>
      </c>
      <c r="E7874" s="304">
        <f>INDEX(Method_calculation!$J$194:$L$217,Output_interface!I7874,Output_interface!H7874)</f>
        <v>0</v>
      </c>
      <c r="G7874" s="1">
        <f>VLOOKUP(A7874+1/48,Interface!$B$118:$D$483,3)</f>
        <v>1</v>
      </c>
      <c r="H7874" s="1">
        <f t="shared" si="694"/>
        <v>1</v>
      </c>
      <c r="I7874" s="1">
        <f t="shared" si="693"/>
        <v>15</v>
      </c>
    </row>
    <row r="7875" spans="1:9" x14ac:dyDescent="0.35">
      <c r="A7875" s="321">
        <f t="shared" si="691"/>
        <v>42331.624999980988</v>
      </c>
      <c r="B7875" s="303"/>
      <c r="C7875" s="303">
        <v>7840</v>
      </c>
      <c r="D7875" s="304">
        <f>INDEX(Method_calculation!$J$161:$L$184,Output_interface!I7875,Output_interface!H7875)</f>
        <v>0</v>
      </c>
      <c r="E7875" s="304">
        <f>INDEX(Method_calculation!$J$194:$L$217,Output_interface!I7875,Output_interface!H7875)</f>
        <v>0</v>
      </c>
      <c r="G7875" s="1">
        <f>VLOOKUP(A7875+1/48,Interface!$B$118:$D$483,3)</f>
        <v>1</v>
      </c>
      <c r="H7875" s="1">
        <f t="shared" si="694"/>
        <v>1</v>
      </c>
      <c r="I7875" s="1">
        <f t="shared" si="693"/>
        <v>16</v>
      </c>
    </row>
    <row r="7876" spans="1:9" x14ac:dyDescent="0.35">
      <c r="A7876" s="321">
        <f t="shared" si="691"/>
        <v>42331.666666647652</v>
      </c>
      <c r="B7876" s="303"/>
      <c r="C7876" s="303">
        <v>7841</v>
      </c>
      <c r="D7876" s="304">
        <f>INDEX(Method_calculation!$J$161:$L$184,Output_interface!I7876,Output_interface!H7876)</f>
        <v>0</v>
      </c>
      <c r="E7876" s="304">
        <f>INDEX(Method_calculation!$J$194:$L$217,Output_interface!I7876,Output_interface!H7876)</f>
        <v>0</v>
      </c>
      <c r="G7876" s="1">
        <f>VLOOKUP(A7876+1/48,Interface!$B$118:$D$483,3)</f>
        <v>1</v>
      </c>
      <c r="H7876" s="1">
        <f t="shared" si="694"/>
        <v>1</v>
      </c>
      <c r="I7876" s="1">
        <f t="shared" si="693"/>
        <v>17</v>
      </c>
    </row>
    <row r="7877" spans="1:9" x14ac:dyDescent="0.35">
      <c r="A7877" s="321">
        <f t="shared" si="691"/>
        <v>42331.708333314316</v>
      </c>
      <c r="B7877" s="303"/>
      <c r="C7877" s="303">
        <v>7842</v>
      </c>
      <c r="D7877" s="304">
        <f>INDEX(Method_calculation!$J$161:$L$184,Output_interface!I7877,Output_interface!H7877)</f>
        <v>0</v>
      </c>
      <c r="E7877" s="304">
        <f>INDEX(Method_calculation!$J$194:$L$217,Output_interface!I7877,Output_interface!H7877)</f>
        <v>0</v>
      </c>
      <c r="G7877" s="1">
        <f>VLOOKUP(A7877+1/48,Interface!$B$118:$D$483,3)</f>
        <v>1</v>
      </c>
      <c r="H7877" s="1">
        <f t="shared" si="694"/>
        <v>1</v>
      </c>
      <c r="I7877" s="1">
        <f t="shared" si="693"/>
        <v>18</v>
      </c>
    </row>
    <row r="7878" spans="1:9" x14ac:dyDescent="0.35">
      <c r="A7878" s="321">
        <f t="shared" si="691"/>
        <v>42331.749999980981</v>
      </c>
      <c r="B7878" s="303"/>
      <c r="C7878" s="303">
        <v>7843</v>
      </c>
      <c r="D7878" s="304">
        <f>INDEX(Method_calculation!$J$161:$L$184,Output_interface!I7878,Output_interface!H7878)</f>
        <v>0</v>
      </c>
      <c r="E7878" s="304">
        <f>INDEX(Method_calculation!$J$194:$L$217,Output_interface!I7878,Output_interface!H7878)</f>
        <v>0</v>
      </c>
      <c r="G7878" s="1">
        <f>VLOOKUP(A7878+1/48,Interface!$B$118:$D$483,3)</f>
        <v>1</v>
      </c>
      <c r="H7878" s="1">
        <f t="shared" si="694"/>
        <v>1</v>
      </c>
      <c r="I7878" s="1">
        <f t="shared" si="693"/>
        <v>19</v>
      </c>
    </row>
    <row r="7879" spans="1:9" x14ac:dyDescent="0.35">
      <c r="A7879" s="321">
        <f t="shared" si="691"/>
        <v>42331.791666647645</v>
      </c>
      <c r="B7879" s="303"/>
      <c r="C7879" s="303">
        <v>7844</v>
      </c>
      <c r="D7879" s="304">
        <f>INDEX(Method_calculation!$J$161:$L$184,Output_interface!I7879,Output_interface!H7879)</f>
        <v>0</v>
      </c>
      <c r="E7879" s="304">
        <f>INDEX(Method_calculation!$J$194:$L$217,Output_interface!I7879,Output_interface!H7879)</f>
        <v>0</v>
      </c>
      <c r="G7879" s="1">
        <f>VLOOKUP(A7879+1/48,Interface!$B$118:$D$483,3)</f>
        <v>1</v>
      </c>
      <c r="H7879" s="1">
        <f t="shared" si="694"/>
        <v>1</v>
      </c>
      <c r="I7879" s="1">
        <f t="shared" si="693"/>
        <v>20</v>
      </c>
    </row>
    <row r="7880" spans="1:9" x14ac:dyDescent="0.35">
      <c r="A7880" s="321">
        <f t="shared" si="691"/>
        <v>42331.833333314309</v>
      </c>
      <c r="B7880" s="303"/>
      <c r="C7880" s="303">
        <v>7845</v>
      </c>
      <c r="D7880" s="304">
        <f>INDEX(Method_calculation!$J$161:$L$184,Output_interface!I7880,Output_interface!H7880)</f>
        <v>0</v>
      </c>
      <c r="E7880" s="304">
        <f>INDEX(Method_calculation!$J$194:$L$217,Output_interface!I7880,Output_interface!H7880)</f>
        <v>0</v>
      </c>
      <c r="G7880" s="1">
        <f>VLOOKUP(A7880+1/48,Interface!$B$118:$D$483,3)</f>
        <v>1</v>
      </c>
      <c r="H7880" s="1">
        <f t="shared" si="694"/>
        <v>1</v>
      </c>
      <c r="I7880" s="1">
        <f t="shared" si="693"/>
        <v>21</v>
      </c>
    </row>
    <row r="7881" spans="1:9" x14ac:dyDescent="0.35">
      <c r="A7881" s="321">
        <f t="shared" si="691"/>
        <v>42331.874999980973</v>
      </c>
      <c r="B7881" s="303"/>
      <c r="C7881" s="303">
        <v>7846</v>
      </c>
      <c r="D7881" s="304">
        <f>INDEX(Method_calculation!$J$161:$L$184,Output_interface!I7881,Output_interface!H7881)</f>
        <v>0</v>
      </c>
      <c r="E7881" s="304">
        <f>INDEX(Method_calculation!$J$194:$L$217,Output_interface!I7881,Output_interface!H7881)</f>
        <v>0</v>
      </c>
      <c r="G7881" s="1">
        <f>VLOOKUP(A7881+1/48,Interface!$B$118:$D$483,3)</f>
        <v>1</v>
      </c>
      <c r="H7881" s="1">
        <f t="shared" si="694"/>
        <v>1</v>
      </c>
      <c r="I7881" s="1">
        <f t="shared" si="693"/>
        <v>22</v>
      </c>
    </row>
    <row r="7882" spans="1:9" x14ac:dyDescent="0.35">
      <c r="A7882" s="321">
        <f t="shared" si="691"/>
        <v>42331.916666647638</v>
      </c>
      <c r="B7882" s="303"/>
      <c r="C7882" s="303">
        <v>7847</v>
      </c>
      <c r="D7882" s="304">
        <f>INDEX(Method_calculation!$J$161:$L$184,Output_interface!I7882,Output_interface!H7882)</f>
        <v>0</v>
      </c>
      <c r="E7882" s="304">
        <f>INDEX(Method_calculation!$J$194:$L$217,Output_interface!I7882,Output_interface!H7882)</f>
        <v>0</v>
      </c>
      <c r="G7882" s="1">
        <f>VLOOKUP(A7882+1/48,Interface!$B$118:$D$483,3)</f>
        <v>1</v>
      </c>
      <c r="H7882" s="1">
        <f t="shared" si="694"/>
        <v>1</v>
      </c>
      <c r="I7882" s="1">
        <f t="shared" si="693"/>
        <v>23</v>
      </c>
    </row>
    <row r="7883" spans="1:9" x14ac:dyDescent="0.35">
      <c r="A7883" s="322">
        <f t="shared" si="691"/>
        <v>42331.958333314302</v>
      </c>
      <c r="B7883" s="306"/>
      <c r="C7883" s="306">
        <v>7848</v>
      </c>
      <c r="D7883" s="307">
        <f>INDEX(Method_calculation!$J$161:$L$184,Output_interface!I7883,Output_interface!H7883)</f>
        <v>0</v>
      </c>
      <c r="E7883" s="307">
        <f>INDEX(Method_calculation!$J$194:$L$217,Output_interface!I7883,Output_interface!H7883)</f>
        <v>0</v>
      </c>
      <c r="G7883" s="1">
        <f>VLOOKUP(A7883+1/48,Interface!$B$118:$D$483,3)</f>
        <v>1</v>
      </c>
      <c r="H7883" s="1">
        <f t="shared" si="694"/>
        <v>1</v>
      </c>
      <c r="I7883" s="1">
        <f t="shared" si="693"/>
        <v>24</v>
      </c>
    </row>
    <row r="7884" spans="1:9" x14ac:dyDescent="0.35">
      <c r="A7884" s="299">
        <f t="shared" si="691"/>
        <v>42331.999999980966</v>
      </c>
      <c r="B7884" s="300" t="str">
        <f t="shared" ref="B7884" si="696">INDEX($H$27:$H$29,H7884)</f>
        <v>Workday</v>
      </c>
      <c r="C7884" s="300">
        <v>7849</v>
      </c>
      <c r="D7884" s="301">
        <f>INDEX(Method_calculation!$J$161:$L$184,Output_interface!I7884,Output_interface!H7884)</f>
        <v>0</v>
      </c>
      <c r="E7884" s="301">
        <f>INDEX(Method_calculation!$J$194:$L$217,Output_interface!I7884,Output_interface!H7884)</f>
        <v>0</v>
      </c>
      <c r="G7884" s="1">
        <f>VLOOKUP(A7884+1/48,Interface!$B$118:$D$483,3)</f>
        <v>2</v>
      </c>
      <c r="H7884" s="1">
        <f t="shared" si="694"/>
        <v>1</v>
      </c>
      <c r="I7884" s="1">
        <f t="shared" si="693"/>
        <v>1</v>
      </c>
    </row>
    <row r="7885" spans="1:9" x14ac:dyDescent="0.35">
      <c r="A7885" s="321">
        <f t="shared" si="691"/>
        <v>42332.04166664763</v>
      </c>
      <c r="B7885" s="303"/>
      <c r="C7885" s="303">
        <v>7850</v>
      </c>
      <c r="D7885" s="304">
        <f>INDEX(Method_calculation!$J$161:$L$184,Output_interface!I7885,Output_interface!H7885)</f>
        <v>0</v>
      </c>
      <c r="E7885" s="304">
        <f>INDEX(Method_calculation!$J$194:$L$217,Output_interface!I7885,Output_interface!H7885)</f>
        <v>0</v>
      </c>
      <c r="G7885" s="1">
        <f>VLOOKUP(A7885+1/48,Interface!$B$118:$D$483,3)</f>
        <v>2</v>
      </c>
      <c r="H7885" s="1">
        <f t="shared" si="694"/>
        <v>1</v>
      </c>
      <c r="I7885" s="1">
        <f t="shared" si="693"/>
        <v>2</v>
      </c>
    </row>
    <row r="7886" spans="1:9" x14ac:dyDescent="0.35">
      <c r="A7886" s="321">
        <f t="shared" si="691"/>
        <v>42332.083333314295</v>
      </c>
      <c r="B7886" s="303"/>
      <c r="C7886" s="303">
        <v>7851</v>
      </c>
      <c r="D7886" s="304">
        <f>INDEX(Method_calculation!$J$161:$L$184,Output_interface!I7886,Output_interface!H7886)</f>
        <v>0</v>
      </c>
      <c r="E7886" s="304">
        <f>INDEX(Method_calculation!$J$194:$L$217,Output_interface!I7886,Output_interface!H7886)</f>
        <v>0</v>
      </c>
      <c r="G7886" s="1">
        <f>VLOOKUP(A7886+1/48,Interface!$B$118:$D$483,3)</f>
        <v>2</v>
      </c>
      <c r="H7886" s="1">
        <f t="shared" si="694"/>
        <v>1</v>
      </c>
      <c r="I7886" s="1">
        <f t="shared" si="693"/>
        <v>3</v>
      </c>
    </row>
    <row r="7887" spans="1:9" x14ac:dyDescent="0.35">
      <c r="A7887" s="321">
        <f t="shared" si="691"/>
        <v>42332.124999980959</v>
      </c>
      <c r="B7887" s="303"/>
      <c r="C7887" s="303">
        <v>7852</v>
      </c>
      <c r="D7887" s="304">
        <f>INDEX(Method_calculation!$J$161:$L$184,Output_interface!I7887,Output_interface!H7887)</f>
        <v>0</v>
      </c>
      <c r="E7887" s="304">
        <f>INDEX(Method_calculation!$J$194:$L$217,Output_interface!I7887,Output_interface!H7887)</f>
        <v>0</v>
      </c>
      <c r="G7887" s="1">
        <f>VLOOKUP(A7887+1/48,Interface!$B$118:$D$483,3)</f>
        <v>2</v>
      </c>
      <c r="H7887" s="1">
        <f t="shared" si="694"/>
        <v>1</v>
      </c>
      <c r="I7887" s="1">
        <f t="shared" si="693"/>
        <v>4</v>
      </c>
    </row>
    <row r="7888" spans="1:9" x14ac:dyDescent="0.35">
      <c r="A7888" s="321">
        <f t="shared" ref="A7888:A7951" si="697">+A7887+1/24</f>
        <v>42332.166666647623</v>
      </c>
      <c r="B7888" s="303"/>
      <c r="C7888" s="303">
        <v>7853</v>
      </c>
      <c r="D7888" s="304">
        <f>INDEX(Method_calculation!$J$161:$L$184,Output_interface!I7888,Output_interface!H7888)</f>
        <v>0</v>
      </c>
      <c r="E7888" s="304">
        <f>INDEX(Method_calculation!$J$194:$L$217,Output_interface!I7888,Output_interface!H7888)</f>
        <v>0</v>
      </c>
      <c r="G7888" s="1">
        <f>VLOOKUP(A7888+1/48,Interface!$B$118:$D$483,3)</f>
        <v>2</v>
      </c>
      <c r="H7888" s="1">
        <f t="shared" si="694"/>
        <v>1</v>
      </c>
      <c r="I7888" s="1">
        <f t="shared" si="693"/>
        <v>5</v>
      </c>
    </row>
    <row r="7889" spans="1:9" x14ac:dyDescent="0.35">
      <c r="A7889" s="321">
        <f t="shared" si="697"/>
        <v>42332.208333314287</v>
      </c>
      <c r="B7889" s="303"/>
      <c r="C7889" s="303">
        <v>7854</v>
      </c>
      <c r="D7889" s="304">
        <f>INDEX(Method_calculation!$J$161:$L$184,Output_interface!I7889,Output_interface!H7889)</f>
        <v>0</v>
      </c>
      <c r="E7889" s="304">
        <f>INDEX(Method_calculation!$J$194:$L$217,Output_interface!I7889,Output_interface!H7889)</f>
        <v>0</v>
      </c>
      <c r="G7889" s="1">
        <f>VLOOKUP(A7889+1/48,Interface!$B$118:$D$483,3)</f>
        <v>2</v>
      </c>
      <c r="H7889" s="1">
        <f t="shared" si="694"/>
        <v>1</v>
      </c>
      <c r="I7889" s="1">
        <f t="shared" si="693"/>
        <v>6</v>
      </c>
    </row>
    <row r="7890" spans="1:9" x14ac:dyDescent="0.35">
      <c r="A7890" s="321">
        <f t="shared" si="697"/>
        <v>42332.249999980952</v>
      </c>
      <c r="B7890" s="303"/>
      <c r="C7890" s="303">
        <v>7855</v>
      </c>
      <c r="D7890" s="304">
        <f>INDEX(Method_calculation!$J$161:$L$184,Output_interface!I7890,Output_interface!H7890)</f>
        <v>0</v>
      </c>
      <c r="E7890" s="304">
        <f>INDEX(Method_calculation!$J$194:$L$217,Output_interface!I7890,Output_interface!H7890)</f>
        <v>0</v>
      </c>
      <c r="G7890" s="1">
        <f>VLOOKUP(A7890+1/48,Interface!$B$118:$D$483,3)</f>
        <v>2</v>
      </c>
      <c r="H7890" s="1">
        <f t="shared" si="694"/>
        <v>1</v>
      </c>
      <c r="I7890" s="1">
        <f t="shared" si="693"/>
        <v>7</v>
      </c>
    </row>
    <row r="7891" spans="1:9" x14ac:dyDescent="0.35">
      <c r="A7891" s="321">
        <f t="shared" si="697"/>
        <v>42332.291666647616</v>
      </c>
      <c r="B7891" s="303"/>
      <c r="C7891" s="303">
        <v>7856</v>
      </c>
      <c r="D7891" s="304">
        <f>INDEX(Method_calculation!$J$161:$L$184,Output_interface!I7891,Output_interface!H7891)</f>
        <v>0</v>
      </c>
      <c r="E7891" s="304">
        <f>INDEX(Method_calculation!$J$194:$L$217,Output_interface!I7891,Output_interface!H7891)</f>
        <v>0</v>
      </c>
      <c r="G7891" s="1">
        <f>VLOOKUP(A7891+1/48,Interface!$B$118:$D$483,3)</f>
        <v>2</v>
      </c>
      <c r="H7891" s="1">
        <f t="shared" si="694"/>
        <v>1</v>
      </c>
      <c r="I7891" s="1">
        <f t="shared" si="693"/>
        <v>8</v>
      </c>
    </row>
    <row r="7892" spans="1:9" x14ac:dyDescent="0.35">
      <c r="A7892" s="321">
        <f t="shared" si="697"/>
        <v>42332.33333331428</v>
      </c>
      <c r="B7892" s="303"/>
      <c r="C7892" s="303">
        <v>7857</v>
      </c>
      <c r="D7892" s="304">
        <f>INDEX(Method_calculation!$J$161:$L$184,Output_interface!I7892,Output_interface!H7892)</f>
        <v>0</v>
      </c>
      <c r="E7892" s="304">
        <f>INDEX(Method_calculation!$J$194:$L$217,Output_interface!I7892,Output_interface!H7892)</f>
        <v>0</v>
      </c>
      <c r="G7892" s="1">
        <f>VLOOKUP(A7892+1/48,Interface!$B$118:$D$483,3)</f>
        <v>2</v>
      </c>
      <c r="H7892" s="1">
        <f t="shared" si="694"/>
        <v>1</v>
      </c>
      <c r="I7892" s="1">
        <f t="shared" si="693"/>
        <v>9</v>
      </c>
    </row>
    <row r="7893" spans="1:9" x14ac:dyDescent="0.35">
      <c r="A7893" s="321">
        <f t="shared" si="697"/>
        <v>42332.374999980944</v>
      </c>
      <c r="B7893" s="303"/>
      <c r="C7893" s="303">
        <v>7858</v>
      </c>
      <c r="D7893" s="304">
        <f>INDEX(Method_calculation!$J$161:$L$184,Output_interface!I7893,Output_interface!H7893)</f>
        <v>0</v>
      </c>
      <c r="E7893" s="304">
        <f>INDEX(Method_calculation!$J$194:$L$217,Output_interface!I7893,Output_interface!H7893)</f>
        <v>0</v>
      </c>
      <c r="G7893" s="1">
        <f>VLOOKUP(A7893+1/48,Interface!$B$118:$D$483,3)</f>
        <v>2</v>
      </c>
      <c r="H7893" s="1">
        <f t="shared" si="694"/>
        <v>1</v>
      </c>
      <c r="I7893" s="1">
        <f t="shared" si="693"/>
        <v>10</v>
      </c>
    </row>
    <row r="7894" spans="1:9" x14ac:dyDescent="0.35">
      <c r="A7894" s="321">
        <f t="shared" si="697"/>
        <v>42332.416666647609</v>
      </c>
      <c r="B7894" s="303"/>
      <c r="C7894" s="303">
        <v>7859</v>
      </c>
      <c r="D7894" s="304">
        <f>INDEX(Method_calculation!$J$161:$L$184,Output_interface!I7894,Output_interface!H7894)</f>
        <v>0</v>
      </c>
      <c r="E7894" s="304">
        <f>INDEX(Method_calculation!$J$194:$L$217,Output_interface!I7894,Output_interface!H7894)</f>
        <v>0</v>
      </c>
      <c r="G7894" s="1">
        <f>VLOOKUP(A7894+1/48,Interface!$B$118:$D$483,3)</f>
        <v>2</v>
      </c>
      <c r="H7894" s="1">
        <f t="shared" si="694"/>
        <v>1</v>
      </c>
      <c r="I7894" s="1">
        <f t="shared" si="693"/>
        <v>11</v>
      </c>
    </row>
    <row r="7895" spans="1:9" x14ac:dyDescent="0.35">
      <c r="A7895" s="321">
        <f t="shared" si="697"/>
        <v>42332.458333314273</v>
      </c>
      <c r="B7895" s="303"/>
      <c r="C7895" s="303">
        <v>7860</v>
      </c>
      <c r="D7895" s="304">
        <f>INDEX(Method_calculation!$J$161:$L$184,Output_interface!I7895,Output_interface!H7895)</f>
        <v>0</v>
      </c>
      <c r="E7895" s="304">
        <f>INDEX(Method_calculation!$J$194:$L$217,Output_interface!I7895,Output_interface!H7895)</f>
        <v>0</v>
      </c>
      <c r="G7895" s="1">
        <f>VLOOKUP(A7895+1/48,Interface!$B$118:$D$483,3)</f>
        <v>2</v>
      </c>
      <c r="H7895" s="1">
        <f t="shared" si="694"/>
        <v>1</v>
      </c>
      <c r="I7895" s="1">
        <f t="shared" si="693"/>
        <v>12</v>
      </c>
    </row>
    <row r="7896" spans="1:9" x14ac:dyDescent="0.35">
      <c r="A7896" s="321">
        <f t="shared" si="697"/>
        <v>42332.499999980937</v>
      </c>
      <c r="B7896" s="303"/>
      <c r="C7896" s="303">
        <v>7861</v>
      </c>
      <c r="D7896" s="304">
        <f>INDEX(Method_calculation!$J$161:$L$184,Output_interface!I7896,Output_interface!H7896)</f>
        <v>0</v>
      </c>
      <c r="E7896" s="304">
        <f>INDEX(Method_calculation!$J$194:$L$217,Output_interface!I7896,Output_interface!H7896)</f>
        <v>0</v>
      </c>
      <c r="G7896" s="1">
        <f>VLOOKUP(A7896+1/48,Interface!$B$118:$D$483,3)</f>
        <v>2</v>
      </c>
      <c r="H7896" s="1">
        <f t="shared" si="694"/>
        <v>1</v>
      </c>
      <c r="I7896" s="1">
        <f t="shared" si="693"/>
        <v>13</v>
      </c>
    </row>
    <row r="7897" spans="1:9" x14ac:dyDescent="0.35">
      <c r="A7897" s="321">
        <f t="shared" si="697"/>
        <v>42332.541666647601</v>
      </c>
      <c r="B7897" s="303"/>
      <c r="C7897" s="303">
        <v>7862</v>
      </c>
      <c r="D7897" s="304">
        <f>INDEX(Method_calculation!$J$161:$L$184,Output_interface!I7897,Output_interface!H7897)</f>
        <v>0</v>
      </c>
      <c r="E7897" s="304">
        <f>INDEX(Method_calculation!$J$194:$L$217,Output_interface!I7897,Output_interface!H7897)</f>
        <v>0</v>
      </c>
      <c r="G7897" s="1">
        <f>VLOOKUP(A7897+1/48,Interface!$B$118:$D$483,3)</f>
        <v>2</v>
      </c>
      <c r="H7897" s="1">
        <f t="shared" si="694"/>
        <v>1</v>
      </c>
      <c r="I7897" s="1">
        <f t="shared" si="693"/>
        <v>14</v>
      </c>
    </row>
    <row r="7898" spans="1:9" x14ac:dyDescent="0.35">
      <c r="A7898" s="321">
        <f t="shared" si="697"/>
        <v>42332.583333314265</v>
      </c>
      <c r="B7898" s="303"/>
      <c r="C7898" s="303">
        <v>7863</v>
      </c>
      <c r="D7898" s="304">
        <f>INDEX(Method_calculation!$J$161:$L$184,Output_interface!I7898,Output_interface!H7898)</f>
        <v>0</v>
      </c>
      <c r="E7898" s="304">
        <f>INDEX(Method_calculation!$J$194:$L$217,Output_interface!I7898,Output_interface!H7898)</f>
        <v>0</v>
      </c>
      <c r="G7898" s="1">
        <f>VLOOKUP(A7898+1/48,Interface!$B$118:$D$483,3)</f>
        <v>2</v>
      </c>
      <c r="H7898" s="1">
        <f t="shared" si="694"/>
        <v>1</v>
      </c>
      <c r="I7898" s="1">
        <f t="shared" si="693"/>
        <v>15</v>
      </c>
    </row>
    <row r="7899" spans="1:9" x14ac:dyDescent="0.35">
      <c r="A7899" s="321">
        <f t="shared" si="697"/>
        <v>42332.62499998093</v>
      </c>
      <c r="B7899" s="303"/>
      <c r="C7899" s="303">
        <v>7864</v>
      </c>
      <c r="D7899" s="304">
        <f>INDEX(Method_calculation!$J$161:$L$184,Output_interface!I7899,Output_interface!H7899)</f>
        <v>0</v>
      </c>
      <c r="E7899" s="304">
        <f>INDEX(Method_calculation!$J$194:$L$217,Output_interface!I7899,Output_interface!H7899)</f>
        <v>0</v>
      </c>
      <c r="G7899" s="1">
        <f>VLOOKUP(A7899+1/48,Interface!$B$118:$D$483,3)</f>
        <v>2</v>
      </c>
      <c r="H7899" s="1">
        <f t="shared" si="694"/>
        <v>1</v>
      </c>
      <c r="I7899" s="1">
        <f t="shared" si="693"/>
        <v>16</v>
      </c>
    </row>
    <row r="7900" spans="1:9" x14ac:dyDescent="0.35">
      <c r="A7900" s="321">
        <f t="shared" si="697"/>
        <v>42332.666666647594</v>
      </c>
      <c r="B7900" s="303"/>
      <c r="C7900" s="303">
        <v>7865</v>
      </c>
      <c r="D7900" s="304">
        <f>INDEX(Method_calculation!$J$161:$L$184,Output_interface!I7900,Output_interface!H7900)</f>
        <v>0</v>
      </c>
      <c r="E7900" s="304">
        <f>INDEX(Method_calculation!$J$194:$L$217,Output_interface!I7900,Output_interface!H7900)</f>
        <v>0</v>
      </c>
      <c r="G7900" s="1">
        <f>VLOOKUP(A7900+1/48,Interface!$B$118:$D$483,3)</f>
        <v>2</v>
      </c>
      <c r="H7900" s="1">
        <f t="shared" si="694"/>
        <v>1</v>
      </c>
      <c r="I7900" s="1">
        <f t="shared" si="693"/>
        <v>17</v>
      </c>
    </row>
    <row r="7901" spans="1:9" x14ac:dyDescent="0.35">
      <c r="A7901" s="321">
        <f t="shared" si="697"/>
        <v>42332.708333314258</v>
      </c>
      <c r="B7901" s="303"/>
      <c r="C7901" s="303">
        <v>7866</v>
      </c>
      <c r="D7901" s="304">
        <f>INDEX(Method_calculation!$J$161:$L$184,Output_interface!I7901,Output_interface!H7901)</f>
        <v>0</v>
      </c>
      <c r="E7901" s="304">
        <f>INDEX(Method_calculation!$J$194:$L$217,Output_interface!I7901,Output_interface!H7901)</f>
        <v>0</v>
      </c>
      <c r="G7901" s="1">
        <f>VLOOKUP(A7901+1/48,Interface!$B$118:$D$483,3)</f>
        <v>2</v>
      </c>
      <c r="H7901" s="1">
        <f t="shared" si="694"/>
        <v>1</v>
      </c>
      <c r="I7901" s="1">
        <f t="shared" si="693"/>
        <v>18</v>
      </c>
    </row>
    <row r="7902" spans="1:9" x14ac:dyDescent="0.35">
      <c r="A7902" s="321">
        <f t="shared" si="697"/>
        <v>42332.749999980922</v>
      </c>
      <c r="B7902" s="303"/>
      <c r="C7902" s="303">
        <v>7867</v>
      </c>
      <c r="D7902" s="304">
        <f>INDEX(Method_calculation!$J$161:$L$184,Output_interface!I7902,Output_interface!H7902)</f>
        <v>0</v>
      </c>
      <c r="E7902" s="304">
        <f>INDEX(Method_calculation!$J$194:$L$217,Output_interface!I7902,Output_interface!H7902)</f>
        <v>0</v>
      </c>
      <c r="G7902" s="1">
        <f>VLOOKUP(A7902+1/48,Interface!$B$118:$D$483,3)</f>
        <v>2</v>
      </c>
      <c r="H7902" s="1">
        <f t="shared" si="694"/>
        <v>1</v>
      </c>
      <c r="I7902" s="1">
        <f t="shared" si="693"/>
        <v>19</v>
      </c>
    </row>
    <row r="7903" spans="1:9" x14ac:dyDescent="0.35">
      <c r="A7903" s="321">
        <f t="shared" si="697"/>
        <v>42332.791666647587</v>
      </c>
      <c r="B7903" s="303"/>
      <c r="C7903" s="303">
        <v>7868</v>
      </c>
      <c r="D7903" s="304">
        <f>INDEX(Method_calculation!$J$161:$L$184,Output_interface!I7903,Output_interface!H7903)</f>
        <v>0</v>
      </c>
      <c r="E7903" s="304">
        <f>INDEX(Method_calculation!$J$194:$L$217,Output_interface!I7903,Output_interface!H7903)</f>
        <v>0</v>
      </c>
      <c r="G7903" s="1">
        <f>VLOOKUP(A7903+1/48,Interface!$B$118:$D$483,3)</f>
        <v>2</v>
      </c>
      <c r="H7903" s="1">
        <f t="shared" si="694"/>
        <v>1</v>
      </c>
      <c r="I7903" s="1">
        <f t="shared" si="693"/>
        <v>20</v>
      </c>
    </row>
    <row r="7904" spans="1:9" x14ac:dyDescent="0.35">
      <c r="A7904" s="321">
        <f t="shared" si="697"/>
        <v>42332.833333314251</v>
      </c>
      <c r="B7904" s="303"/>
      <c r="C7904" s="303">
        <v>7869</v>
      </c>
      <c r="D7904" s="304">
        <f>INDEX(Method_calculation!$J$161:$L$184,Output_interface!I7904,Output_interface!H7904)</f>
        <v>0</v>
      </c>
      <c r="E7904" s="304">
        <f>INDEX(Method_calculation!$J$194:$L$217,Output_interface!I7904,Output_interface!H7904)</f>
        <v>0</v>
      </c>
      <c r="G7904" s="1">
        <f>VLOOKUP(A7904+1/48,Interface!$B$118:$D$483,3)</f>
        <v>2</v>
      </c>
      <c r="H7904" s="1">
        <f t="shared" si="694"/>
        <v>1</v>
      </c>
      <c r="I7904" s="1">
        <f t="shared" si="693"/>
        <v>21</v>
      </c>
    </row>
    <row r="7905" spans="1:9" x14ac:dyDescent="0.35">
      <c r="A7905" s="321">
        <f t="shared" si="697"/>
        <v>42332.874999980915</v>
      </c>
      <c r="B7905" s="303"/>
      <c r="C7905" s="303">
        <v>7870</v>
      </c>
      <c r="D7905" s="304">
        <f>INDEX(Method_calculation!$J$161:$L$184,Output_interface!I7905,Output_interface!H7905)</f>
        <v>0</v>
      </c>
      <c r="E7905" s="304">
        <f>INDEX(Method_calculation!$J$194:$L$217,Output_interface!I7905,Output_interface!H7905)</f>
        <v>0</v>
      </c>
      <c r="G7905" s="1">
        <f>VLOOKUP(A7905+1/48,Interface!$B$118:$D$483,3)</f>
        <v>2</v>
      </c>
      <c r="H7905" s="1">
        <f t="shared" si="694"/>
        <v>1</v>
      </c>
      <c r="I7905" s="1">
        <f t="shared" si="693"/>
        <v>22</v>
      </c>
    </row>
    <row r="7906" spans="1:9" x14ac:dyDescent="0.35">
      <c r="A7906" s="321">
        <f t="shared" si="697"/>
        <v>42332.916666647579</v>
      </c>
      <c r="B7906" s="303"/>
      <c r="C7906" s="303">
        <v>7871</v>
      </c>
      <c r="D7906" s="304">
        <f>INDEX(Method_calculation!$J$161:$L$184,Output_interface!I7906,Output_interface!H7906)</f>
        <v>0</v>
      </c>
      <c r="E7906" s="304">
        <f>INDEX(Method_calculation!$J$194:$L$217,Output_interface!I7906,Output_interface!H7906)</f>
        <v>0</v>
      </c>
      <c r="G7906" s="1">
        <f>VLOOKUP(A7906+1/48,Interface!$B$118:$D$483,3)</f>
        <v>2</v>
      </c>
      <c r="H7906" s="1">
        <f t="shared" si="694"/>
        <v>1</v>
      </c>
      <c r="I7906" s="1">
        <f t="shared" si="693"/>
        <v>23</v>
      </c>
    </row>
    <row r="7907" spans="1:9" x14ac:dyDescent="0.35">
      <c r="A7907" s="322">
        <f t="shared" si="697"/>
        <v>42332.958333314244</v>
      </c>
      <c r="B7907" s="306"/>
      <c r="C7907" s="306">
        <v>7872</v>
      </c>
      <c r="D7907" s="307">
        <f>INDEX(Method_calculation!$J$161:$L$184,Output_interface!I7907,Output_interface!H7907)</f>
        <v>0</v>
      </c>
      <c r="E7907" s="307">
        <f>INDEX(Method_calculation!$J$194:$L$217,Output_interface!I7907,Output_interface!H7907)</f>
        <v>0</v>
      </c>
      <c r="G7907" s="1">
        <f>VLOOKUP(A7907+1/48,Interface!$B$118:$D$483,3)</f>
        <v>2</v>
      </c>
      <c r="H7907" s="1">
        <f t="shared" si="694"/>
        <v>1</v>
      </c>
      <c r="I7907" s="1">
        <f t="shared" si="693"/>
        <v>24</v>
      </c>
    </row>
    <row r="7908" spans="1:9" x14ac:dyDescent="0.35">
      <c r="A7908" s="299">
        <f t="shared" si="697"/>
        <v>42332.999999980908</v>
      </c>
      <c r="B7908" s="300" t="str">
        <f t="shared" ref="B7908" si="698">INDEX($H$27:$H$29,H7908)</f>
        <v>Workday</v>
      </c>
      <c r="C7908" s="300">
        <v>7873</v>
      </c>
      <c r="D7908" s="301">
        <f>INDEX(Method_calculation!$J$161:$L$184,Output_interface!I7908,Output_interface!H7908)</f>
        <v>0</v>
      </c>
      <c r="E7908" s="301">
        <f>INDEX(Method_calculation!$J$194:$L$217,Output_interface!I7908,Output_interface!H7908)</f>
        <v>0</v>
      </c>
      <c r="G7908" s="1">
        <f>VLOOKUP(A7908+1/48,Interface!$B$118:$D$483,3)</f>
        <v>3</v>
      </c>
      <c r="H7908" s="1">
        <f t="shared" si="694"/>
        <v>1</v>
      </c>
      <c r="I7908" s="1">
        <f t="shared" ref="I7908:I7971" si="699">MOD(C7908-1,24)+1</f>
        <v>1</v>
      </c>
    </row>
    <row r="7909" spans="1:9" x14ac:dyDescent="0.35">
      <c r="A7909" s="321">
        <f t="shared" si="697"/>
        <v>42333.041666647572</v>
      </c>
      <c r="B7909" s="303"/>
      <c r="C7909" s="303">
        <v>7874</v>
      </c>
      <c r="D7909" s="304">
        <f>INDEX(Method_calculation!$J$161:$L$184,Output_interface!I7909,Output_interface!H7909)</f>
        <v>0</v>
      </c>
      <c r="E7909" s="304">
        <f>INDEX(Method_calculation!$J$194:$L$217,Output_interface!I7909,Output_interface!H7909)</f>
        <v>0</v>
      </c>
      <c r="G7909" s="1">
        <f>VLOOKUP(A7909+1/48,Interface!$B$118:$D$483,3)</f>
        <v>3</v>
      </c>
      <c r="H7909" s="1">
        <f t="shared" ref="H7909:H7972" si="700">IF(G7909=7,3,IF(G7909=6,2,1))</f>
        <v>1</v>
      </c>
      <c r="I7909" s="1">
        <f t="shared" si="699"/>
        <v>2</v>
      </c>
    </row>
    <row r="7910" spans="1:9" x14ac:dyDescent="0.35">
      <c r="A7910" s="321">
        <f t="shared" si="697"/>
        <v>42333.083333314236</v>
      </c>
      <c r="B7910" s="303"/>
      <c r="C7910" s="303">
        <v>7875</v>
      </c>
      <c r="D7910" s="304">
        <f>INDEX(Method_calculation!$J$161:$L$184,Output_interface!I7910,Output_interface!H7910)</f>
        <v>0</v>
      </c>
      <c r="E7910" s="304">
        <f>INDEX(Method_calculation!$J$194:$L$217,Output_interface!I7910,Output_interface!H7910)</f>
        <v>0</v>
      </c>
      <c r="G7910" s="1">
        <f>VLOOKUP(A7910+1/48,Interface!$B$118:$D$483,3)</f>
        <v>3</v>
      </c>
      <c r="H7910" s="1">
        <f t="shared" si="700"/>
        <v>1</v>
      </c>
      <c r="I7910" s="1">
        <f t="shared" si="699"/>
        <v>3</v>
      </c>
    </row>
    <row r="7911" spans="1:9" x14ac:dyDescent="0.35">
      <c r="A7911" s="321">
        <f t="shared" si="697"/>
        <v>42333.124999980901</v>
      </c>
      <c r="B7911" s="303"/>
      <c r="C7911" s="303">
        <v>7876</v>
      </c>
      <c r="D7911" s="304">
        <f>INDEX(Method_calculation!$J$161:$L$184,Output_interface!I7911,Output_interface!H7911)</f>
        <v>0</v>
      </c>
      <c r="E7911" s="304">
        <f>INDEX(Method_calculation!$J$194:$L$217,Output_interface!I7911,Output_interface!H7911)</f>
        <v>0</v>
      </c>
      <c r="G7911" s="1">
        <f>VLOOKUP(A7911+1/48,Interface!$B$118:$D$483,3)</f>
        <v>3</v>
      </c>
      <c r="H7911" s="1">
        <f t="shared" si="700"/>
        <v>1</v>
      </c>
      <c r="I7911" s="1">
        <f t="shared" si="699"/>
        <v>4</v>
      </c>
    </row>
    <row r="7912" spans="1:9" x14ac:dyDescent="0.35">
      <c r="A7912" s="321">
        <f t="shared" si="697"/>
        <v>42333.166666647565</v>
      </c>
      <c r="B7912" s="303"/>
      <c r="C7912" s="303">
        <v>7877</v>
      </c>
      <c r="D7912" s="304">
        <f>INDEX(Method_calculation!$J$161:$L$184,Output_interface!I7912,Output_interface!H7912)</f>
        <v>0</v>
      </c>
      <c r="E7912" s="304">
        <f>INDEX(Method_calculation!$J$194:$L$217,Output_interface!I7912,Output_interface!H7912)</f>
        <v>0</v>
      </c>
      <c r="G7912" s="1">
        <f>VLOOKUP(A7912+1/48,Interface!$B$118:$D$483,3)</f>
        <v>3</v>
      </c>
      <c r="H7912" s="1">
        <f t="shared" si="700"/>
        <v>1</v>
      </c>
      <c r="I7912" s="1">
        <f t="shared" si="699"/>
        <v>5</v>
      </c>
    </row>
    <row r="7913" spans="1:9" x14ac:dyDescent="0.35">
      <c r="A7913" s="321">
        <f t="shared" si="697"/>
        <v>42333.208333314229</v>
      </c>
      <c r="B7913" s="303"/>
      <c r="C7913" s="303">
        <v>7878</v>
      </c>
      <c r="D7913" s="304">
        <f>INDEX(Method_calculation!$J$161:$L$184,Output_interface!I7913,Output_interface!H7913)</f>
        <v>0</v>
      </c>
      <c r="E7913" s="304">
        <f>INDEX(Method_calculation!$J$194:$L$217,Output_interface!I7913,Output_interface!H7913)</f>
        <v>0</v>
      </c>
      <c r="G7913" s="1">
        <f>VLOOKUP(A7913+1/48,Interface!$B$118:$D$483,3)</f>
        <v>3</v>
      </c>
      <c r="H7913" s="1">
        <f t="shared" si="700"/>
        <v>1</v>
      </c>
      <c r="I7913" s="1">
        <f t="shared" si="699"/>
        <v>6</v>
      </c>
    </row>
    <row r="7914" spans="1:9" x14ac:dyDescent="0.35">
      <c r="A7914" s="321">
        <f t="shared" si="697"/>
        <v>42333.249999980893</v>
      </c>
      <c r="B7914" s="303"/>
      <c r="C7914" s="303">
        <v>7879</v>
      </c>
      <c r="D7914" s="304">
        <f>INDEX(Method_calculation!$J$161:$L$184,Output_interface!I7914,Output_interface!H7914)</f>
        <v>0</v>
      </c>
      <c r="E7914" s="304">
        <f>INDEX(Method_calculation!$J$194:$L$217,Output_interface!I7914,Output_interface!H7914)</f>
        <v>0</v>
      </c>
      <c r="G7914" s="1">
        <f>VLOOKUP(A7914+1/48,Interface!$B$118:$D$483,3)</f>
        <v>3</v>
      </c>
      <c r="H7914" s="1">
        <f t="shared" si="700"/>
        <v>1</v>
      </c>
      <c r="I7914" s="1">
        <f t="shared" si="699"/>
        <v>7</v>
      </c>
    </row>
    <row r="7915" spans="1:9" x14ac:dyDescent="0.35">
      <c r="A7915" s="321">
        <f t="shared" si="697"/>
        <v>42333.291666647558</v>
      </c>
      <c r="B7915" s="303"/>
      <c r="C7915" s="303">
        <v>7880</v>
      </c>
      <c r="D7915" s="304">
        <f>INDEX(Method_calculation!$J$161:$L$184,Output_interface!I7915,Output_interface!H7915)</f>
        <v>0</v>
      </c>
      <c r="E7915" s="304">
        <f>INDEX(Method_calculation!$J$194:$L$217,Output_interface!I7915,Output_interface!H7915)</f>
        <v>0</v>
      </c>
      <c r="G7915" s="1">
        <f>VLOOKUP(A7915+1/48,Interface!$B$118:$D$483,3)</f>
        <v>3</v>
      </c>
      <c r="H7915" s="1">
        <f t="shared" si="700"/>
        <v>1</v>
      </c>
      <c r="I7915" s="1">
        <f t="shared" si="699"/>
        <v>8</v>
      </c>
    </row>
    <row r="7916" spans="1:9" x14ac:dyDescent="0.35">
      <c r="A7916" s="321">
        <f t="shared" si="697"/>
        <v>42333.333333314222</v>
      </c>
      <c r="B7916" s="303"/>
      <c r="C7916" s="303">
        <v>7881</v>
      </c>
      <c r="D7916" s="304">
        <f>INDEX(Method_calculation!$J$161:$L$184,Output_interface!I7916,Output_interface!H7916)</f>
        <v>0</v>
      </c>
      <c r="E7916" s="304">
        <f>INDEX(Method_calculation!$J$194:$L$217,Output_interface!I7916,Output_interface!H7916)</f>
        <v>0</v>
      </c>
      <c r="G7916" s="1">
        <f>VLOOKUP(A7916+1/48,Interface!$B$118:$D$483,3)</f>
        <v>3</v>
      </c>
      <c r="H7916" s="1">
        <f t="shared" si="700"/>
        <v>1</v>
      </c>
      <c r="I7916" s="1">
        <f t="shared" si="699"/>
        <v>9</v>
      </c>
    </row>
    <row r="7917" spans="1:9" x14ac:dyDescent="0.35">
      <c r="A7917" s="321">
        <f t="shared" si="697"/>
        <v>42333.374999980886</v>
      </c>
      <c r="B7917" s="303"/>
      <c r="C7917" s="303">
        <v>7882</v>
      </c>
      <c r="D7917" s="304">
        <f>INDEX(Method_calculation!$J$161:$L$184,Output_interface!I7917,Output_interface!H7917)</f>
        <v>0</v>
      </c>
      <c r="E7917" s="304">
        <f>INDEX(Method_calculation!$J$194:$L$217,Output_interface!I7917,Output_interface!H7917)</f>
        <v>0</v>
      </c>
      <c r="G7917" s="1">
        <f>VLOOKUP(A7917+1/48,Interface!$B$118:$D$483,3)</f>
        <v>3</v>
      </c>
      <c r="H7917" s="1">
        <f t="shared" si="700"/>
        <v>1</v>
      </c>
      <c r="I7917" s="1">
        <f t="shared" si="699"/>
        <v>10</v>
      </c>
    </row>
    <row r="7918" spans="1:9" x14ac:dyDescent="0.35">
      <c r="A7918" s="321">
        <f t="shared" si="697"/>
        <v>42333.41666664755</v>
      </c>
      <c r="B7918" s="303"/>
      <c r="C7918" s="303">
        <v>7883</v>
      </c>
      <c r="D7918" s="304">
        <f>INDEX(Method_calculation!$J$161:$L$184,Output_interface!I7918,Output_interface!H7918)</f>
        <v>0</v>
      </c>
      <c r="E7918" s="304">
        <f>INDEX(Method_calculation!$J$194:$L$217,Output_interface!I7918,Output_interface!H7918)</f>
        <v>0</v>
      </c>
      <c r="G7918" s="1">
        <f>VLOOKUP(A7918+1/48,Interface!$B$118:$D$483,3)</f>
        <v>3</v>
      </c>
      <c r="H7918" s="1">
        <f t="shared" si="700"/>
        <v>1</v>
      </c>
      <c r="I7918" s="1">
        <f t="shared" si="699"/>
        <v>11</v>
      </c>
    </row>
    <row r="7919" spans="1:9" x14ac:dyDescent="0.35">
      <c r="A7919" s="321">
        <f t="shared" si="697"/>
        <v>42333.458333314215</v>
      </c>
      <c r="B7919" s="303"/>
      <c r="C7919" s="303">
        <v>7884</v>
      </c>
      <c r="D7919" s="304">
        <f>INDEX(Method_calculation!$J$161:$L$184,Output_interface!I7919,Output_interface!H7919)</f>
        <v>0</v>
      </c>
      <c r="E7919" s="304">
        <f>INDEX(Method_calculation!$J$194:$L$217,Output_interface!I7919,Output_interface!H7919)</f>
        <v>0</v>
      </c>
      <c r="G7919" s="1">
        <f>VLOOKUP(A7919+1/48,Interface!$B$118:$D$483,3)</f>
        <v>3</v>
      </c>
      <c r="H7919" s="1">
        <f t="shared" si="700"/>
        <v>1</v>
      </c>
      <c r="I7919" s="1">
        <f t="shared" si="699"/>
        <v>12</v>
      </c>
    </row>
    <row r="7920" spans="1:9" x14ac:dyDescent="0.35">
      <c r="A7920" s="321">
        <f t="shared" si="697"/>
        <v>42333.499999980879</v>
      </c>
      <c r="B7920" s="303"/>
      <c r="C7920" s="303">
        <v>7885</v>
      </c>
      <c r="D7920" s="304">
        <f>INDEX(Method_calculation!$J$161:$L$184,Output_interface!I7920,Output_interface!H7920)</f>
        <v>0</v>
      </c>
      <c r="E7920" s="304">
        <f>INDEX(Method_calculation!$J$194:$L$217,Output_interface!I7920,Output_interface!H7920)</f>
        <v>0</v>
      </c>
      <c r="G7920" s="1">
        <f>VLOOKUP(A7920+1/48,Interface!$B$118:$D$483,3)</f>
        <v>3</v>
      </c>
      <c r="H7920" s="1">
        <f t="shared" si="700"/>
        <v>1</v>
      </c>
      <c r="I7920" s="1">
        <f t="shared" si="699"/>
        <v>13</v>
      </c>
    </row>
    <row r="7921" spans="1:9" x14ac:dyDescent="0.35">
      <c r="A7921" s="321">
        <f t="shared" si="697"/>
        <v>42333.541666647543</v>
      </c>
      <c r="B7921" s="303"/>
      <c r="C7921" s="303">
        <v>7886</v>
      </c>
      <c r="D7921" s="304">
        <f>INDEX(Method_calculation!$J$161:$L$184,Output_interface!I7921,Output_interface!H7921)</f>
        <v>0</v>
      </c>
      <c r="E7921" s="304">
        <f>INDEX(Method_calculation!$J$194:$L$217,Output_interface!I7921,Output_interface!H7921)</f>
        <v>0</v>
      </c>
      <c r="G7921" s="1">
        <f>VLOOKUP(A7921+1/48,Interface!$B$118:$D$483,3)</f>
        <v>3</v>
      </c>
      <c r="H7921" s="1">
        <f t="shared" si="700"/>
        <v>1</v>
      </c>
      <c r="I7921" s="1">
        <f t="shared" si="699"/>
        <v>14</v>
      </c>
    </row>
    <row r="7922" spans="1:9" x14ac:dyDescent="0.35">
      <c r="A7922" s="321">
        <f t="shared" si="697"/>
        <v>42333.583333314207</v>
      </c>
      <c r="B7922" s="303"/>
      <c r="C7922" s="303">
        <v>7887</v>
      </c>
      <c r="D7922" s="304">
        <f>INDEX(Method_calculation!$J$161:$L$184,Output_interface!I7922,Output_interface!H7922)</f>
        <v>0</v>
      </c>
      <c r="E7922" s="304">
        <f>INDEX(Method_calculation!$J$194:$L$217,Output_interface!I7922,Output_interface!H7922)</f>
        <v>0</v>
      </c>
      <c r="G7922" s="1">
        <f>VLOOKUP(A7922+1/48,Interface!$B$118:$D$483,3)</f>
        <v>3</v>
      </c>
      <c r="H7922" s="1">
        <f t="shared" si="700"/>
        <v>1</v>
      </c>
      <c r="I7922" s="1">
        <f t="shared" si="699"/>
        <v>15</v>
      </c>
    </row>
    <row r="7923" spans="1:9" x14ac:dyDescent="0.35">
      <c r="A7923" s="321">
        <f t="shared" si="697"/>
        <v>42333.624999980872</v>
      </c>
      <c r="B7923" s="303"/>
      <c r="C7923" s="303">
        <v>7888</v>
      </c>
      <c r="D7923" s="304">
        <f>INDEX(Method_calculation!$J$161:$L$184,Output_interface!I7923,Output_interface!H7923)</f>
        <v>0</v>
      </c>
      <c r="E7923" s="304">
        <f>INDEX(Method_calculation!$J$194:$L$217,Output_interface!I7923,Output_interface!H7923)</f>
        <v>0</v>
      </c>
      <c r="G7923" s="1">
        <f>VLOOKUP(A7923+1/48,Interface!$B$118:$D$483,3)</f>
        <v>3</v>
      </c>
      <c r="H7923" s="1">
        <f t="shared" si="700"/>
        <v>1</v>
      </c>
      <c r="I7923" s="1">
        <f t="shared" si="699"/>
        <v>16</v>
      </c>
    </row>
    <row r="7924" spans="1:9" x14ac:dyDescent="0.35">
      <c r="A7924" s="321">
        <f t="shared" si="697"/>
        <v>42333.666666647536</v>
      </c>
      <c r="B7924" s="303"/>
      <c r="C7924" s="303">
        <v>7889</v>
      </c>
      <c r="D7924" s="304">
        <f>INDEX(Method_calculation!$J$161:$L$184,Output_interface!I7924,Output_interface!H7924)</f>
        <v>0</v>
      </c>
      <c r="E7924" s="304">
        <f>INDEX(Method_calculation!$J$194:$L$217,Output_interface!I7924,Output_interface!H7924)</f>
        <v>0</v>
      </c>
      <c r="G7924" s="1">
        <f>VLOOKUP(A7924+1/48,Interface!$B$118:$D$483,3)</f>
        <v>3</v>
      </c>
      <c r="H7924" s="1">
        <f t="shared" si="700"/>
        <v>1</v>
      </c>
      <c r="I7924" s="1">
        <f t="shared" si="699"/>
        <v>17</v>
      </c>
    </row>
    <row r="7925" spans="1:9" x14ac:dyDescent="0.35">
      <c r="A7925" s="321">
        <f t="shared" si="697"/>
        <v>42333.7083333142</v>
      </c>
      <c r="B7925" s="303"/>
      <c r="C7925" s="303">
        <v>7890</v>
      </c>
      <c r="D7925" s="304">
        <f>INDEX(Method_calculation!$J$161:$L$184,Output_interface!I7925,Output_interface!H7925)</f>
        <v>0</v>
      </c>
      <c r="E7925" s="304">
        <f>INDEX(Method_calculation!$J$194:$L$217,Output_interface!I7925,Output_interface!H7925)</f>
        <v>0</v>
      </c>
      <c r="G7925" s="1">
        <f>VLOOKUP(A7925+1/48,Interface!$B$118:$D$483,3)</f>
        <v>3</v>
      </c>
      <c r="H7925" s="1">
        <f t="shared" si="700"/>
        <v>1</v>
      </c>
      <c r="I7925" s="1">
        <f t="shared" si="699"/>
        <v>18</v>
      </c>
    </row>
    <row r="7926" spans="1:9" x14ac:dyDescent="0.35">
      <c r="A7926" s="321">
        <f t="shared" si="697"/>
        <v>42333.749999980864</v>
      </c>
      <c r="B7926" s="303"/>
      <c r="C7926" s="303">
        <v>7891</v>
      </c>
      <c r="D7926" s="304">
        <f>INDEX(Method_calculation!$J$161:$L$184,Output_interface!I7926,Output_interface!H7926)</f>
        <v>0</v>
      </c>
      <c r="E7926" s="304">
        <f>INDEX(Method_calculation!$J$194:$L$217,Output_interface!I7926,Output_interface!H7926)</f>
        <v>0</v>
      </c>
      <c r="G7926" s="1">
        <f>VLOOKUP(A7926+1/48,Interface!$B$118:$D$483,3)</f>
        <v>3</v>
      </c>
      <c r="H7926" s="1">
        <f t="shared" si="700"/>
        <v>1</v>
      </c>
      <c r="I7926" s="1">
        <f t="shared" si="699"/>
        <v>19</v>
      </c>
    </row>
    <row r="7927" spans="1:9" x14ac:dyDescent="0.35">
      <c r="A7927" s="321">
        <f t="shared" si="697"/>
        <v>42333.791666647528</v>
      </c>
      <c r="B7927" s="303"/>
      <c r="C7927" s="303">
        <v>7892</v>
      </c>
      <c r="D7927" s="304">
        <f>INDEX(Method_calculation!$J$161:$L$184,Output_interface!I7927,Output_interface!H7927)</f>
        <v>0</v>
      </c>
      <c r="E7927" s="304">
        <f>INDEX(Method_calculation!$J$194:$L$217,Output_interface!I7927,Output_interface!H7927)</f>
        <v>0</v>
      </c>
      <c r="G7927" s="1">
        <f>VLOOKUP(A7927+1/48,Interface!$B$118:$D$483,3)</f>
        <v>3</v>
      </c>
      <c r="H7927" s="1">
        <f t="shared" si="700"/>
        <v>1</v>
      </c>
      <c r="I7927" s="1">
        <f t="shared" si="699"/>
        <v>20</v>
      </c>
    </row>
    <row r="7928" spans="1:9" x14ac:dyDescent="0.35">
      <c r="A7928" s="321">
        <f t="shared" si="697"/>
        <v>42333.833333314193</v>
      </c>
      <c r="B7928" s="303"/>
      <c r="C7928" s="303">
        <v>7893</v>
      </c>
      <c r="D7928" s="304">
        <f>INDEX(Method_calculation!$J$161:$L$184,Output_interface!I7928,Output_interface!H7928)</f>
        <v>0</v>
      </c>
      <c r="E7928" s="304">
        <f>INDEX(Method_calculation!$J$194:$L$217,Output_interface!I7928,Output_interface!H7928)</f>
        <v>0</v>
      </c>
      <c r="G7928" s="1">
        <f>VLOOKUP(A7928+1/48,Interface!$B$118:$D$483,3)</f>
        <v>3</v>
      </c>
      <c r="H7928" s="1">
        <f t="shared" si="700"/>
        <v>1</v>
      </c>
      <c r="I7928" s="1">
        <f t="shared" si="699"/>
        <v>21</v>
      </c>
    </row>
    <row r="7929" spans="1:9" x14ac:dyDescent="0.35">
      <c r="A7929" s="321">
        <f t="shared" si="697"/>
        <v>42333.874999980857</v>
      </c>
      <c r="B7929" s="303"/>
      <c r="C7929" s="303">
        <v>7894</v>
      </c>
      <c r="D7929" s="304">
        <f>INDEX(Method_calculation!$J$161:$L$184,Output_interface!I7929,Output_interface!H7929)</f>
        <v>0</v>
      </c>
      <c r="E7929" s="304">
        <f>INDEX(Method_calculation!$J$194:$L$217,Output_interface!I7929,Output_interface!H7929)</f>
        <v>0</v>
      </c>
      <c r="G7929" s="1">
        <f>VLOOKUP(A7929+1/48,Interface!$B$118:$D$483,3)</f>
        <v>3</v>
      </c>
      <c r="H7929" s="1">
        <f t="shared" si="700"/>
        <v>1</v>
      </c>
      <c r="I7929" s="1">
        <f t="shared" si="699"/>
        <v>22</v>
      </c>
    </row>
    <row r="7930" spans="1:9" x14ac:dyDescent="0.35">
      <c r="A7930" s="321">
        <f t="shared" si="697"/>
        <v>42333.916666647521</v>
      </c>
      <c r="B7930" s="303"/>
      <c r="C7930" s="303">
        <v>7895</v>
      </c>
      <c r="D7930" s="304">
        <f>INDEX(Method_calculation!$J$161:$L$184,Output_interface!I7930,Output_interface!H7930)</f>
        <v>0</v>
      </c>
      <c r="E7930" s="304">
        <f>INDEX(Method_calculation!$J$194:$L$217,Output_interface!I7930,Output_interface!H7930)</f>
        <v>0</v>
      </c>
      <c r="G7930" s="1">
        <f>VLOOKUP(A7930+1/48,Interface!$B$118:$D$483,3)</f>
        <v>3</v>
      </c>
      <c r="H7930" s="1">
        <f t="shared" si="700"/>
        <v>1</v>
      </c>
      <c r="I7930" s="1">
        <f t="shared" si="699"/>
        <v>23</v>
      </c>
    </row>
    <row r="7931" spans="1:9" x14ac:dyDescent="0.35">
      <c r="A7931" s="322">
        <f t="shared" si="697"/>
        <v>42333.958333314185</v>
      </c>
      <c r="B7931" s="306"/>
      <c r="C7931" s="306">
        <v>7896</v>
      </c>
      <c r="D7931" s="307">
        <f>INDEX(Method_calculation!$J$161:$L$184,Output_interface!I7931,Output_interface!H7931)</f>
        <v>0</v>
      </c>
      <c r="E7931" s="307">
        <f>INDEX(Method_calculation!$J$194:$L$217,Output_interface!I7931,Output_interface!H7931)</f>
        <v>0</v>
      </c>
      <c r="G7931" s="1">
        <f>VLOOKUP(A7931+1/48,Interface!$B$118:$D$483,3)</f>
        <v>3</v>
      </c>
      <c r="H7931" s="1">
        <f t="shared" si="700"/>
        <v>1</v>
      </c>
      <c r="I7931" s="1">
        <f t="shared" si="699"/>
        <v>24</v>
      </c>
    </row>
    <row r="7932" spans="1:9" x14ac:dyDescent="0.35">
      <c r="A7932" s="299">
        <f t="shared" si="697"/>
        <v>42333.99999998085</v>
      </c>
      <c r="B7932" s="300" t="str">
        <f t="shared" ref="B7932" si="701">INDEX($H$27:$H$29,H7932)</f>
        <v>Workday</v>
      </c>
      <c r="C7932" s="300">
        <v>7897</v>
      </c>
      <c r="D7932" s="301">
        <f>INDEX(Method_calculation!$J$161:$L$184,Output_interface!I7932,Output_interface!H7932)</f>
        <v>0</v>
      </c>
      <c r="E7932" s="301">
        <f>INDEX(Method_calculation!$J$194:$L$217,Output_interface!I7932,Output_interface!H7932)</f>
        <v>0</v>
      </c>
      <c r="G7932" s="1">
        <f>VLOOKUP(A7932+1/48,Interface!$B$118:$D$483,3)</f>
        <v>4</v>
      </c>
      <c r="H7932" s="1">
        <f t="shared" si="700"/>
        <v>1</v>
      </c>
      <c r="I7932" s="1">
        <f t="shared" si="699"/>
        <v>1</v>
      </c>
    </row>
    <row r="7933" spans="1:9" x14ac:dyDescent="0.35">
      <c r="A7933" s="321">
        <f t="shared" si="697"/>
        <v>42334.041666647514</v>
      </c>
      <c r="B7933" s="303"/>
      <c r="C7933" s="303">
        <v>7898</v>
      </c>
      <c r="D7933" s="304">
        <f>INDEX(Method_calculation!$J$161:$L$184,Output_interface!I7933,Output_interface!H7933)</f>
        <v>0</v>
      </c>
      <c r="E7933" s="304">
        <f>INDEX(Method_calculation!$J$194:$L$217,Output_interface!I7933,Output_interface!H7933)</f>
        <v>0</v>
      </c>
      <c r="G7933" s="1">
        <f>VLOOKUP(A7933+1/48,Interface!$B$118:$D$483,3)</f>
        <v>4</v>
      </c>
      <c r="H7933" s="1">
        <f t="shared" si="700"/>
        <v>1</v>
      </c>
      <c r="I7933" s="1">
        <f t="shared" si="699"/>
        <v>2</v>
      </c>
    </row>
    <row r="7934" spans="1:9" x14ac:dyDescent="0.35">
      <c r="A7934" s="321">
        <f t="shared" si="697"/>
        <v>42334.083333314178</v>
      </c>
      <c r="B7934" s="303"/>
      <c r="C7934" s="303">
        <v>7899</v>
      </c>
      <c r="D7934" s="304">
        <f>INDEX(Method_calculation!$J$161:$L$184,Output_interface!I7934,Output_interface!H7934)</f>
        <v>0</v>
      </c>
      <c r="E7934" s="304">
        <f>INDEX(Method_calculation!$J$194:$L$217,Output_interface!I7934,Output_interface!H7934)</f>
        <v>0</v>
      </c>
      <c r="G7934" s="1">
        <f>VLOOKUP(A7934+1/48,Interface!$B$118:$D$483,3)</f>
        <v>4</v>
      </c>
      <c r="H7934" s="1">
        <f t="shared" si="700"/>
        <v>1</v>
      </c>
      <c r="I7934" s="1">
        <f t="shared" si="699"/>
        <v>3</v>
      </c>
    </row>
    <row r="7935" spans="1:9" x14ac:dyDescent="0.35">
      <c r="A7935" s="321">
        <f t="shared" si="697"/>
        <v>42334.124999980842</v>
      </c>
      <c r="B7935" s="303"/>
      <c r="C7935" s="303">
        <v>7900</v>
      </c>
      <c r="D7935" s="304">
        <f>INDEX(Method_calculation!$J$161:$L$184,Output_interface!I7935,Output_interface!H7935)</f>
        <v>0</v>
      </c>
      <c r="E7935" s="304">
        <f>INDEX(Method_calculation!$J$194:$L$217,Output_interface!I7935,Output_interface!H7935)</f>
        <v>0</v>
      </c>
      <c r="G7935" s="1">
        <f>VLOOKUP(A7935+1/48,Interface!$B$118:$D$483,3)</f>
        <v>4</v>
      </c>
      <c r="H7935" s="1">
        <f t="shared" si="700"/>
        <v>1</v>
      </c>
      <c r="I7935" s="1">
        <f t="shared" si="699"/>
        <v>4</v>
      </c>
    </row>
    <row r="7936" spans="1:9" x14ac:dyDescent="0.35">
      <c r="A7936" s="321">
        <f t="shared" si="697"/>
        <v>42334.166666647507</v>
      </c>
      <c r="B7936" s="303"/>
      <c r="C7936" s="303">
        <v>7901</v>
      </c>
      <c r="D7936" s="304">
        <f>INDEX(Method_calculation!$J$161:$L$184,Output_interface!I7936,Output_interface!H7936)</f>
        <v>0</v>
      </c>
      <c r="E7936" s="304">
        <f>INDEX(Method_calculation!$J$194:$L$217,Output_interface!I7936,Output_interface!H7936)</f>
        <v>0</v>
      </c>
      <c r="G7936" s="1">
        <f>VLOOKUP(A7936+1/48,Interface!$B$118:$D$483,3)</f>
        <v>4</v>
      </c>
      <c r="H7936" s="1">
        <f t="shared" si="700"/>
        <v>1</v>
      </c>
      <c r="I7936" s="1">
        <f t="shared" si="699"/>
        <v>5</v>
      </c>
    </row>
    <row r="7937" spans="1:9" x14ac:dyDescent="0.35">
      <c r="A7937" s="321">
        <f t="shared" si="697"/>
        <v>42334.208333314171</v>
      </c>
      <c r="B7937" s="303"/>
      <c r="C7937" s="303">
        <v>7902</v>
      </c>
      <c r="D7937" s="304">
        <f>INDEX(Method_calculation!$J$161:$L$184,Output_interface!I7937,Output_interface!H7937)</f>
        <v>0</v>
      </c>
      <c r="E7937" s="304">
        <f>INDEX(Method_calculation!$J$194:$L$217,Output_interface!I7937,Output_interface!H7937)</f>
        <v>0</v>
      </c>
      <c r="G7937" s="1">
        <f>VLOOKUP(A7937+1/48,Interface!$B$118:$D$483,3)</f>
        <v>4</v>
      </c>
      <c r="H7937" s="1">
        <f t="shared" si="700"/>
        <v>1</v>
      </c>
      <c r="I7937" s="1">
        <f t="shared" si="699"/>
        <v>6</v>
      </c>
    </row>
    <row r="7938" spans="1:9" x14ac:dyDescent="0.35">
      <c r="A7938" s="321">
        <f t="shared" si="697"/>
        <v>42334.249999980835</v>
      </c>
      <c r="B7938" s="303"/>
      <c r="C7938" s="303">
        <v>7903</v>
      </c>
      <c r="D7938" s="304">
        <f>INDEX(Method_calculation!$J$161:$L$184,Output_interface!I7938,Output_interface!H7938)</f>
        <v>0</v>
      </c>
      <c r="E7938" s="304">
        <f>INDEX(Method_calculation!$J$194:$L$217,Output_interface!I7938,Output_interface!H7938)</f>
        <v>0</v>
      </c>
      <c r="G7938" s="1">
        <f>VLOOKUP(A7938+1/48,Interface!$B$118:$D$483,3)</f>
        <v>4</v>
      </c>
      <c r="H7938" s="1">
        <f t="shared" si="700"/>
        <v>1</v>
      </c>
      <c r="I7938" s="1">
        <f t="shared" si="699"/>
        <v>7</v>
      </c>
    </row>
    <row r="7939" spans="1:9" x14ac:dyDescent="0.35">
      <c r="A7939" s="321">
        <f t="shared" si="697"/>
        <v>42334.291666647499</v>
      </c>
      <c r="B7939" s="303"/>
      <c r="C7939" s="303">
        <v>7904</v>
      </c>
      <c r="D7939" s="304">
        <f>INDEX(Method_calculation!$J$161:$L$184,Output_interface!I7939,Output_interface!H7939)</f>
        <v>0</v>
      </c>
      <c r="E7939" s="304">
        <f>INDEX(Method_calculation!$J$194:$L$217,Output_interface!I7939,Output_interface!H7939)</f>
        <v>0</v>
      </c>
      <c r="G7939" s="1">
        <f>VLOOKUP(A7939+1/48,Interface!$B$118:$D$483,3)</f>
        <v>4</v>
      </c>
      <c r="H7939" s="1">
        <f t="shared" si="700"/>
        <v>1</v>
      </c>
      <c r="I7939" s="1">
        <f t="shared" si="699"/>
        <v>8</v>
      </c>
    </row>
    <row r="7940" spans="1:9" x14ac:dyDescent="0.35">
      <c r="A7940" s="321">
        <f t="shared" si="697"/>
        <v>42334.333333314164</v>
      </c>
      <c r="B7940" s="303"/>
      <c r="C7940" s="303">
        <v>7905</v>
      </c>
      <c r="D7940" s="304">
        <f>INDEX(Method_calculation!$J$161:$L$184,Output_interface!I7940,Output_interface!H7940)</f>
        <v>0</v>
      </c>
      <c r="E7940" s="304">
        <f>INDEX(Method_calculation!$J$194:$L$217,Output_interface!I7940,Output_interface!H7940)</f>
        <v>0</v>
      </c>
      <c r="G7940" s="1">
        <f>VLOOKUP(A7940+1/48,Interface!$B$118:$D$483,3)</f>
        <v>4</v>
      </c>
      <c r="H7940" s="1">
        <f t="shared" si="700"/>
        <v>1</v>
      </c>
      <c r="I7940" s="1">
        <f t="shared" si="699"/>
        <v>9</v>
      </c>
    </row>
    <row r="7941" spans="1:9" x14ac:dyDescent="0.35">
      <c r="A7941" s="321">
        <f t="shared" si="697"/>
        <v>42334.374999980828</v>
      </c>
      <c r="B7941" s="303"/>
      <c r="C7941" s="303">
        <v>7906</v>
      </c>
      <c r="D7941" s="304">
        <f>INDEX(Method_calculation!$J$161:$L$184,Output_interface!I7941,Output_interface!H7941)</f>
        <v>0</v>
      </c>
      <c r="E7941" s="304">
        <f>INDEX(Method_calculation!$J$194:$L$217,Output_interface!I7941,Output_interface!H7941)</f>
        <v>0</v>
      </c>
      <c r="G7941" s="1">
        <f>VLOOKUP(A7941+1/48,Interface!$B$118:$D$483,3)</f>
        <v>4</v>
      </c>
      <c r="H7941" s="1">
        <f t="shared" si="700"/>
        <v>1</v>
      </c>
      <c r="I7941" s="1">
        <f t="shared" si="699"/>
        <v>10</v>
      </c>
    </row>
    <row r="7942" spans="1:9" x14ac:dyDescent="0.35">
      <c r="A7942" s="321">
        <f t="shared" si="697"/>
        <v>42334.416666647492</v>
      </c>
      <c r="B7942" s="303"/>
      <c r="C7942" s="303">
        <v>7907</v>
      </c>
      <c r="D7942" s="304">
        <f>INDEX(Method_calculation!$J$161:$L$184,Output_interface!I7942,Output_interface!H7942)</f>
        <v>0</v>
      </c>
      <c r="E7942" s="304">
        <f>INDEX(Method_calculation!$J$194:$L$217,Output_interface!I7942,Output_interface!H7942)</f>
        <v>0</v>
      </c>
      <c r="G7942" s="1">
        <f>VLOOKUP(A7942+1/48,Interface!$B$118:$D$483,3)</f>
        <v>4</v>
      </c>
      <c r="H7942" s="1">
        <f t="shared" si="700"/>
        <v>1</v>
      </c>
      <c r="I7942" s="1">
        <f t="shared" si="699"/>
        <v>11</v>
      </c>
    </row>
    <row r="7943" spans="1:9" x14ac:dyDescent="0.35">
      <c r="A7943" s="321">
        <f t="shared" si="697"/>
        <v>42334.458333314156</v>
      </c>
      <c r="B7943" s="303"/>
      <c r="C7943" s="303">
        <v>7908</v>
      </c>
      <c r="D7943" s="304">
        <f>INDEX(Method_calculation!$J$161:$L$184,Output_interface!I7943,Output_interface!H7943)</f>
        <v>0</v>
      </c>
      <c r="E7943" s="304">
        <f>INDEX(Method_calculation!$J$194:$L$217,Output_interface!I7943,Output_interface!H7943)</f>
        <v>0</v>
      </c>
      <c r="G7943" s="1">
        <f>VLOOKUP(A7943+1/48,Interface!$B$118:$D$483,3)</f>
        <v>4</v>
      </c>
      <c r="H7943" s="1">
        <f t="shared" si="700"/>
        <v>1</v>
      </c>
      <c r="I7943" s="1">
        <f t="shared" si="699"/>
        <v>12</v>
      </c>
    </row>
    <row r="7944" spans="1:9" x14ac:dyDescent="0.35">
      <c r="A7944" s="321">
        <f t="shared" si="697"/>
        <v>42334.499999980821</v>
      </c>
      <c r="B7944" s="303"/>
      <c r="C7944" s="303">
        <v>7909</v>
      </c>
      <c r="D7944" s="304">
        <f>INDEX(Method_calculation!$J$161:$L$184,Output_interface!I7944,Output_interface!H7944)</f>
        <v>0</v>
      </c>
      <c r="E7944" s="304">
        <f>INDEX(Method_calculation!$J$194:$L$217,Output_interface!I7944,Output_interface!H7944)</f>
        <v>0</v>
      </c>
      <c r="G7944" s="1">
        <f>VLOOKUP(A7944+1/48,Interface!$B$118:$D$483,3)</f>
        <v>4</v>
      </c>
      <c r="H7944" s="1">
        <f t="shared" si="700"/>
        <v>1</v>
      </c>
      <c r="I7944" s="1">
        <f t="shared" si="699"/>
        <v>13</v>
      </c>
    </row>
    <row r="7945" spans="1:9" x14ac:dyDescent="0.35">
      <c r="A7945" s="321">
        <f t="shared" si="697"/>
        <v>42334.541666647485</v>
      </c>
      <c r="B7945" s="303"/>
      <c r="C7945" s="303">
        <v>7910</v>
      </c>
      <c r="D7945" s="304">
        <f>INDEX(Method_calculation!$J$161:$L$184,Output_interface!I7945,Output_interface!H7945)</f>
        <v>0</v>
      </c>
      <c r="E7945" s="304">
        <f>INDEX(Method_calculation!$J$194:$L$217,Output_interface!I7945,Output_interface!H7945)</f>
        <v>0</v>
      </c>
      <c r="G7945" s="1">
        <f>VLOOKUP(A7945+1/48,Interface!$B$118:$D$483,3)</f>
        <v>4</v>
      </c>
      <c r="H7945" s="1">
        <f t="shared" si="700"/>
        <v>1</v>
      </c>
      <c r="I7945" s="1">
        <f t="shared" si="699"/>
        <v>14</v>
      </c>
    </row>
    <row r="7946" spans="1:9" x14ac:dyDescent="0.35">
      <c r="A7946" s="321">
        <f t="shared" si="697"/>
        <v>42334.583333314149</v>
      </c>
      <c r="B7946" s="303"/>
      <c r="C7946" s="303">
        <v>7911</v>
      </c>
      <c r="D7946" s="304">
        <f>INDEX(Method_calculation!$J$161:$L$184,Output_interface!I7946,Output_interface!H7946)</f>
        <v>0</v>
      </c>
      <c r="E7946" s="304">
        <f>INDEX(Method_calculation!$J$194:$L$217,Output_interface!I7946,Output_interface!H7946)</f>
        <v>0</v>
      </c>
      <c r="G7946" s="1">
        <f>VLOOKUP(A7946+1/48,Interface!$B$118:$D$483,3)</f>
        <v>4</v>
      </c>
      <c r="H7946" s="1">
        <f t="shared" si="700"/>
        <v>1</v>
      </c>
      <c r="I7946" s="1">
        <f t="shared" si="699"/>
        <v>15</v>
      </c>
    </row>
    <row r="7947" spans="1:9" x14ac:dyDescent="0.35">
      <c r="A7947" s="321">
        <f t="shared" si="697"/>
        <v>42334.624999980813</v>
      </c>
      <c r="B7947" s="303"/>
      <c r="C7947" s="303">
        <v>7912</v>
      </c>
      <c r="D7947" s="304">
        <f>INDEX(Method_calculation!$J$161:$L$184,Output_interface!I7947,Output_interface!H7947)</f>
        <v>0</v>
      </c>
      <c r="E7947" s="304">
        <f>INDEX(Method_calculation!$J$194:$L$217,Output_interface!I7947,Output_interface!H7947)</f>
        <v>0</v>
      </c>
      <c r="G7947" s="1">
        <f>VLOOKUP(A7947+1/48,Interface!$B$118:$D$483,3)</f>
        <v>4</v>
      </c>
      <c r="H7947" s="1">
        <f t="shared" si="700"/>
        <v>1</v>
      </c>
      <c r="I7947" s="1">
        <f t="shared" si="699"/>
        <v>16</v>
      </c>
    </row>
    <row r="7948" spans="1:9" x14ac:dyDescent="0.35">
      <c r="A7948" s="321">
        <f t="shared" si="697"/>
        <v>42334.666666647478</v>
      </c>
      <c r="B7948" s="303"/>
      <c r="C7948" s="303">
        <v>7913</v>
      </c>
      <c r="D7948" s="304">
        <f>INDEX(Method_calculation!$J$161:$L$184,Output_interface!I7948,Output_interface!H7948)</f>
        <v>0</v>
      </c>
      <c r="E7948" s="304">
        <f>INDEX(Method_calculation!$J$194:$L$217,Output_interface!I7948,Output_interface!H7948)</f>
        <v>0</v>
      </c>
      <c r="G7948" s="1">
        <f>VLOOKUP(A7948+1/48,Interface!$B$118:$D$483,3)</f>
        <v>4</v>
      </c>
      <c r="H7948" s="1">
        <f t="shared" si="700"/>
        <v>1</v>
      </c>
      <c r="I7948" s="1">
        <f t="shared" si="699"/>
        <v>17</v>
      </c>
    </row>
    <row r="7949" spans="1:9" x14ac:dyDescent="0.35">
      <c r="A7949" s="321">
        <f t="shared" si="697"/>
        <v>42334.708333314142</v>
      </c>
      <c r="B7949" s="303"/>
      <c r="C7949" s="303">
        <v>7914</v>
      </c>
      <c r="D7949" s="304">
        <f>INDEX(Method_calculation!$J$161:$L$184,Output_interface!I7949,Output_interface!H7949)</f>
        <v>0</v>
      </c>
      <c r="E7949" s="304">
        <f>INDEX(Method_calculation!$J$194:$L$217,Output_interface!I7949,Output_interface!H7949)</f>
        <v>0</v>
      </c>
      <c r="G7949" s="1">
        <f>VLOOKUP(A7949+1/48,Interface!$B$118:$D$483,3)</f>
        <v>4</v>
      </c>
      <c r="H7949" s="1">
        <f t="shared" si="700"/>
        <v>1</v>
      </c>
      <c r="I7949" s="1">
        <f t="shared" si="699"/>
        <v>18</v>
      </c>
    </row>
    <row r="7950" spans="1:9" x14ac:dyDescent="0.35">
      <c r="A7950" s="321">
        <f t="shared" si="697"/>
        <v>42334.749999980806</v>
      </c>
      <c r="B7950" s="303"/>
      <c r="C7950" s="303">
        <v>7915</v>
      </c>
      <c r="D7950" s="304">
        <f>INDEX(Method_calculation!$J$161:$L$184,Output_interface!I7950,Output_interface!H7950)</f>
        <v>0</v>
      </c>
      <c r="E7950" s="304">
        <f>INDEX(Method_calculation!$J$194:$L$217,Output_interface!I7950,Output_interface!H7950)</f>
        <v>0</v>
      </c>
      <c r="G7950" s="1">
        <f>VLOOKUP(A7950+1/48,Interface!$B$118:$D$483,3)</f>
        <v>4</v>
      </c>
      <c r="H7950" s="1">
        <f t="shared" si="700"/>
        <v>1</v>
      </c>
      <c r="I7950" s="1">
        <f t="shared" si="699"/>
        <v>19</v>
      </c>
    </row>
    <row r="7951" spans="1:9" x14ac:dyDescent="0.35">
      <c r="A7951" s="321">
        <f t="shared" si="697"/>
        <v>42334.79166664747</v>
      </c>
      <c r="B7951" s="303"/>
      <c r="C7951" s="303">
        <v>7916</v>
      </c>
      <c r="D7951" s="304">
        <f>INDEX(Method_calculation!$J$161:$L$184,Output_interface!I7951,Output_interface!H7951)</f>
        <v>0</v>
      </c>
      <c r="E7951" s="304">
        <f>INDEX(Method_calculation!$J$194:$L$217,Output_interface!I7951,Output_interface!H7951)</f>
        <v>0</v>
      </c>
      <c r="G7951" s="1">
        <f>VLOOKUP(A7951+1/48,Interface!$B$118:$D$483,3)</f>
        <v>4</v>
      </c>
      <c r="H7951" s="1">
        <f t="shared" si="700"/>
        <v>1</v>
      </c>
      <c r="I7951" s="1">
        <f t="shared" si="699"/>
        <v>20</v>
      </c>
    </row>
    <row r="7952" spans="1:9" x14ac:dyDescent="0.35">
      <c r="A7952" s="321">
        <f t="shared" ref="A7952:A8015" si="702">+A7951+1/24</f>
        <v>42334.833333314135</v>
      </c>
      <c r="B7952" s="303"/>
      <c r="C7952" s="303">
        <v>7917</v>
      </c>
      <c r="D7952" s="304">
        <f>INDEX(Method_calculation!$J$161:$L$184,Output_interface!I7952,Output_interface!H7952)</f>
        <v>0</v>
      </c>
      <c r="E7952" s="304">
        <f>INDEX(Method_calculation!$J$194:$L$217,Output_interface!I7952,Output_interface!H7952)</f>
        <v>0</v>
      </c>
      <c r="G7952" s="1">
        <f>VLOOKUP(A7952+1/48,Interface!$B$118:$D$483,3)</f>
        <v>4</v>
      </c>
      <c r="H7952" s="1">
        <f t="shared" si="700"/>
        <v>1</v>
      </c>
      <c r="I7952" s="1">
        <f t="shared" si="699"/>
        <v>21</v>
      </c>
    </row>
    <row r="7953" spans="1:9" x14ac:dyDescent="0.35">
      <c r="A7953" s="321">
        <f t="shared" si="702"/>
        <v>42334.874999980799</v>
      </c>
      <c r="B7953" s="303"/>
      <c r="C7953" s="303">
        <v>7918</v>
      </c>
      <c r="D7953" s="304">
        <f>INDEX(Method_calculation!$J$161:$L$184,Output_interface!I7953,Output_interface!H7953)</f>
        <v>0</v>
      </c>
      <c r="E7953" s="304">
        <f>INDEX(Method_calculation!$J$194:$L$217,Output_interface!I7953,Output_interface!H7953)</f>
        <v>0</v>
      </c>
      <c r="G7953" s="1">
        <f>VLOOKUP(A7953+1/48,Interface!$B$118:$D$483,3)</f>
        <v>4</v>
      </c>
      <c r="H7953" s="1">
        <f t="shared" si="700"/>
        <v>1</v>
      </c>
      <c r="I7953" s="1">
        <f t="shared" si="699"/>
        <v>22</v>
      </c>
    </row>
    <row r="7954" spans="1:9" x14ac:dyDescent="0.35">
      <c r="A7954" s="321">
        <f t="shared" si="702"/>
        <v>42334.916666647463</v>
      </c>
      <c r="B7954" s="303"/>
      <c r="C7954" s="303">
        <v>7919</v>
      </c>
      <c r="D7954" s="304">
        <f>INDEX(Method_calculation!$J$161:$L$184,Output_interface!I7954,Output_interface!H7954)</f>
        <v>0</v>
      </c>
      <c r="E7954" s="304">
        <f>INDEX(Method_calculation!$J$194:$L$217,Output_interface!I7954,Output_interface!H7954)</f>
        <v>0</v>
      </c>
      <c r="G7954" s="1">
        <f>VLOOKUP(A7954+1/48,Interface!$B$118:$D$483,3)</f>
        <v>4</v>
      </c>
      <c r="H7954" s="1">
        <f t="shared" si="700"/>
        <v>1</v>
      </c>
      <c r="I7954" s="1">
        <f t="shared" si="699"/>
        <v>23</v>
      </c>
    </row>
    <row r="7955" spans="1:9" x14ac:dyDescent="0.35">
      <c r="A7955" s="322">
        <f t="shared" si="702"/>
        <v>42334.958333314127</v>
      </c>
      <c r="B7955" s="306"/>
      <c r="C7955" s="306">
        <v>7920</v>
      </c>
      <c r="D7955" s="307">
        <f>INDEX(Method_calculation!$J$161:$L$184,Output_interface!I7955,Output_interface!H7955)</f>
        <v>0</v>
      </c>
      <c r="E7955" s="307">
        <f>INDEX(Method_calculation!$J$194:$L$217,Output_interface!I7955,Output_interface!H7955)</f>
        <v>0</v>
      </c>
      <c r="G7955" s="1">
        <f>VLOOKUP(A7955+1/48,Interface!$B$118:$D$483,3)</f>
        <v>4</v>
      </c>
      <c r="H7955" s="1">
        <f t="shared" si="700"/>
        <v>1</v>
      </c>
      <c r="I7955" s="1">
        <f t="shared" si="699"/>
        <v>24</v>
      </c>
    </row>
    <row r="7956" spans="1:9" x14ac:dyDescent="0.35">
      <c r="A7956" s="299">
        <f t="shared" si="702"/>
        <v>42334.999999980791</v>
      </c>
      <c r="B7956" s="300" t="str">
        <f t="shared" ref="B7956" si="703">INDEX($H$27:$H$29,H7956)</f>
        <v>Workday</v>
      </c>
      <c r="C7956" s="300">
        <v>7921</v>
      </c>
      <c r="D7956" s="301">
        <f>INDEX(Method_calculation!$J$161:$L$184,Output_interface!I7956,Output_interface!H7956)</f>
        <v>0</v>
      </c>
      <c r="E7956" s="301">
        <f>INDEX(Method_calculation!$J$194:$L$217,Output_interface!I7956,Output_interface!H7956)</f>
        <v>0</v>
      </c>
      <c r="G7956" s="1">
        <f>VLOOKUP(A7956+1/48,Interface!$B$118:$D$483,3)</f>
        <v>5</v>
      </c>
      <c r="H7956" s="1">
        <f t="shared" si="700"/>
        <v>1</v>
      </c>
      <c r="I7956" s="1">
        <f t="shared" si="699"/>
        <v>1</v>
      </c>
    </row>
    <row r="7957" spans="1:9" x14ac:dyDescent="0.35">
      <c r="A7957" s="321">
        <f t="shared" si="702"/>
        <v>42335.041666647456</v>
      </c>
      <c r="B7957" s="303"/>
      <c r="C7957" s="303">
        <v>7922</v>
      </c>
      <c r="D7957" s="304">
        <f>INDEX(Method_calculation!$J$161:$L$184,Output_interface!I7957,Output_interface!H7957)</f>
        <v>0</v>
      </c>
      <c r="E7957" s="304">
        <f>INDEX(Method_calculation!$J$194:$L$217,Output_interface!I7957,Output_interface!H7957)</f>
        <v>0</v>
      </c>
      <c r="G7957" s="1">
        <f>VLOOKUP(A7957+1/48,Interface!$B$118:$D$483,3)</f>
        <v>5</v>
      </c>
      <c r="H7957" s="1">
        <f t="shared" si="700"/>
        <v>1</v>
      </c>
      <c r="I7957" s="1">
        <f t="shared" si="699"/>
        <v>2</v>
      </c>
    </row>
    <row r="7958" spans="1:9" x14ac:dyDescent="0.35">
      <c r="A7958" s="321">
        <f t="shared" si="702"/>
        <v>42335.08333331412</v>
      </c>
      <c r="B7958" s="303"/>
      <c r="C7958" s="303">
        <v>7923</v>
      </c>
      <c r="D7958" s="304">
        <f>INDEX(Method_calculation!$J$161:$L$184,Output_interface!I7958,Output_interface!H7958)</f>
        <v>0</v>
      </c>
      <c r="E7958" s="304">
        <f>INDEX(Method_calculation!$J$194:$L$217,Output_interface!I7958,Output_interface!H7958)</f>
        <v>0</v>
      </c>
      <c r="G7958" s="1">
        <f>VLOOKUP(A7958+1/48,Interface!$B$118:$D$483,3)</f>
        <v>5</v>
      </c>
      <c r="H7958" s="1">
        <f t="shared" si="700"/>
        <v>1</v>
      </c>
      <c r="I7958" s="1">
        <f t="shared" si="699"/>
        <v>3</v>
      </c>
    </row>
    <row r="7959" spans="1:9" x14ac:dyDescent="0.35">
      <c r="A7959" s="321">
        <f t="shared" si="702"/>
        <v>42335.124999980784</v>
      </c>
      <c r="B7959" s="303"/>
      <c r="C7959" s="303">
        <v>7924</v>
      </c>
      <c r="D7959" s="304">
        <f>INDEX(Method_calculation!$J$161:$L$184,Output_interface!I7959,Output_interface!H7959)</f>
        <v>0</v>
      </c>
      <c r="E7959" s="304">
        <f>INDEX(Method_calculation!$J$194:$L$217,Output_interface!I7959,Output_interface!H7959)</f>
        <v>0</v>
      </c>
      <c r="G7959" s="1">
        <f>VLOOKUP(A7959+1/48,Interface!$B$118:$D$483,3)</f>
        <v>5</v>
      </c>
      <c r="H7959" s="1">
        <f t="shared" si="700"/>
        <v>1</v>
      </c>
      <c r="I7959" s="1">
        <f t="shared" si="699"/>
        <v>4</v>
      </c>
    </row>
    <row r="7960" spans="1:9" x14ac:dyDescent="0.35">
      <c r="A7960" s="321">
        <f t="shared" si="702"/>
        <v>42335.166666647448</v>
      </c>
      <c r="B7960" s="303"/>
      <c r="C7960" s="303">
        <v>7925</v>
      </c>
      <c r="D7960" s="304">
        <f>INDEX(Method_calculation!$J$161:$L$184,Output_interface!I7960,Output_interface!H7960)</f>
        <v>0</v>
      </c>
      <c r="E7960" s="304">
        <f>INDEX(Method_calculation!$J$194:$L$217,Output_interface!I7960,Output_interface!H7960)</f>
        <v>0</v>
      </c>
      <c r="G7960" s="1">
        <f>VLOOKUP(A7960+1/48,Interface!$B$118:$D$483,3)</f>
        <v>5</v>
      </c>
      <c r="H7960" s="1">
        <f t="shared" si="700"/>
        <v>1</v>
      </c>
      <c r="I7960" s="1">
        <f t="shared" si="699"/>
        <v>5</v>
      </c>
    </row>
    <row r="7961" spans="1:9" x14ac:dyDescent="0.35">
      <c r="A7961" s="321">
        <f t="shared" si="702"/>
        <v>42335.208333314113</v>
      </c>
      <c r="B7961" s="303"/>
      <c r="C7961" s="303">
        <v>7926</v>
      </c>
      <c r="D7961" s="304">
        <f>INDEX(Method_calculation!$J$161:$L$184,Output_interface!I7961,Output_interface!H7961)</f>
        <v>0</v>
      </c>
      <c r="E7961" s="304">
        <f>INDEX(Method_calculation!$J$194:$L$217,Output_interface!I7961,Output_interface!H7961)</f>
        <v>0</v>
      </c>
      <c r="G7961" s="1">
        <f>VLOOKUP(A7961+1/48,Interface!$B$118:$D$483,3)</f>
        <v>5</v>
      </c>
      <c r="H7961" s="1">
        <f t="shared" si="700"/>
        <v>1</v>
      </c>
      <c r="I7961" s="1">
        <f t="shared" si="699"/>
        <v>6</v>
      </c>
    </row>
    <row r="7962" spans="1:9" x14ac:dyDescent="0.35">
      <c r="A7962" s="321">
        <f t="shared" si="702"/>
        <v>42335.249999980777</v>
      </c>
      <c r="B7962" s="303"/>
      <c r="C7962" s="303">
        <v>7927</v>
      </c>
      <c r="D7962" s="304">
        <f>INDEX(Method_calculation!$J$161:$L$184,Output_interface!I7962,Output_interface!H7962)</f>
        <v>0</v>
      </c>
      <c r="E7962" s="304">
        <f>INDEX(Method_calculation!$J$194:$L$217,Output_interface!I7962,Output_interface!H7962)</f>
        <v>0</v>
      </c>
      <c r="G7962" s="1">
        <f>VLOOKUP(A7962+1/48,Interface!$B$118:$D$483,3)</f>
        <v>5</v>
      </c>
      <c r="H7962" s="1">
        <f t="shared" si="700"/>
        <v>1</v>
      </c>
      <c r="I7962" s="1">
        <f t="shared" si="699"/>
        <v>7</v>
      </c>
    </row>
    <row r="7963" spans="1:9" x14ac:dyDescent="0.35">
      <c r="A7963" s="321">
        <f t="shared" si="702"/>
        <v>42335.291666647441</v>
      </c>
      <c r="B7963" s="303"/>
      <c r="C7963" s="303">
        <v>7928</v>
      </c>
      <c r="D7963" s="304">
        <f>INDEX(Method_calculation!$J$161:$L$184,Output_interface!I7963,Output_interface!H7963)</f>
        <v>0</v>
      </c>
      <c r="E7963" s="304">
        <f>INDEX(Method_calculation!$J$194:$L$217,Output_interface!I7963,Output_interface!H7963)</f>
        <v>0</v>
      </c>
      <c r="G7963" s="1">
        <f>VLOOKUP(A7963+1/48,Interface!$B$118:$D$483,3)</f>
        <v>5</v>
      </c>
      <c r="H7963" s="1">
        <f t="shared" si="700"/>
        <v>1</v>
      </c>
      <c r="I7963" s="1">
        <f t="shared" si="699"/>
        <v>8</v>
      </c>
    </row>
    <row r="7964" spans="1:9" x14ac:dyDescent="0.35">
      <c r="A7964" s="321">
        <f t="shared" si="702"/>
        <v>42335.333333314105</v>
      </c>
      <c r="B7964" s="303"/>
      <c r="C7964" s="303">
        <v>7929</v>
      </c>
      <c r="D7964" s="304">
        <f>INDEX(Method_calculation!$J$161:$L$184,Output_interface!I7964,Output_interface!H7964)</f>
        <v>0</v>
      </c>
      <c r="E7964" s="304">
        <f>INDEX(Method_calculation!$J$194:$L$217,Output_interface!I7964,Output_interface!H7964)</f>
        <v>0</v>
      </c>
      <c r="G7964" s="1">
        <f>VLOOKUP(A7964+1/48,Interface!$B$118:$D$483,3)</f>
        <v>5</v>
      </c>
      <c r="H7964" s="1">
        <f t="shared" si="700"/>
        <v>1</v>
      </c>
      <c r="I7964" s="1">
        <f t="shared" si="699"/>
        <v>9</v>
      </c>
    </row>
    <row r="7965" spans="1:9" x14ac:dyDescent="0.35">
      <c r="A7965" s="321">
        <f t="shared" si="702"/>
        <v>42335.37499998077</v>
      </c>
      <c r="B7965" s="303"/>
      <c r="C7965" s="303">
        <v>7930</v>
      </c>
      <c r="D7965" s="304">
        <f>INDEX(Method_calculation!$J$161:$L$184,Output_interface!I7965,Output_interface!H7965)</f>
        <v>0</v>
      </c>
      <c r="E7965" s="304">
        <f>INDEX(Method_calculation!$J$194:$L$217,Output_interface!I7965,Output_interface!H7965)</f>
        <v>0</v>
      </c>
      <c r="G7965" s="1">
        <f>VLOOKUP(A7965+1/48,Interface!$B$118:$D$483,3)</f>
        <v>5</v>
      </c>
      <c r="H7965" s="1">
        <f t="shared" si="700"/>
        <v>1</v>
      </c>
      <c r="I7965" s="1">
        <f t="shared" si="699"/>
        <v>10</v>
      </c>
    </row>
    <row r="7966" spans="1:9" x14ac:dyDescent="0.35">
      <c r="A7966" s="321">
        <f t="shared" si="702"/>
        <v>42335.416666647434</v>
      </c>
      <c r="B7966" s="303"/>
      <c r="C7966" s="303">
        <v>7931</v>
      </c>
      <c r="D7966" s="304">
        <f>INDEX(Method_calculation!$J$161:$L$184,Output_interface!I7966,Output_interface!H7966)</f>
        <v>0</v>
      </c>
      <c r="E7966" s="304">
        <f>INDEX(Method_calculation!$J$194:$L$217,Output_interface!I7966,Output_interface!H7966)</f>
        <v>0</v>
      </c>
      <c r="G7966" s="1">
        <f>VLOOKUP(A7966+1/48,Interface!$B$118:$D$483,3)</f>
        <v>5</v>
      </c>
      <c r="H7966" s="1">
        <f t="shared" si="700"/>
        <v>1</v>
      </c>
      <c r="I7966" s="1">
        <f t="shared" si="699"/>
        <v>11</v>
      </c>
    </row>
    <row r="7967" spans="1:9" x14ac:dyDescent="0.35">
      <c r="A7967" s="321">
        <f t="shared" si="702"/>
        <v>42335.458333314098</v>
      </c>
      <c r="B7967" s="303"/>
      <c r="C7967" s="303">
        <v>7932</v>
      </c>
      <c r="D7967" s="304">
        <f>INDEX(Method_calculation!$J$161:$L$184,Output_interface!I7967,Output_interface!H7967)</f>
        <v>0</v>
      </c>
      <c r="E7967" s="304">
        <f>INDEX(Method_calculation!$J$194:$L$217,Output_interface!I7967,Output_interface!H7967)</f>
        <v>0</v>
      </c>
      <c r="G7967" s="1">
        <f>VLOOKUP(A7967+1/48,Interface!$B$118:$D$483,3)</f>
        <v>5</v>
      </c>
      <c r="H7967" s="1">
        <f t="shared" si="700"/>
        <v>1</v>
      </c>
      <c r="I7967" s="1">
        <f t="shared" si="699"/>
        <v>12</v>
      </c>
    </row>
    <row r="7968" spans="1:9" x14ac:dyDescent="0.35">
      <c r="A7968" s="321">
        <f t="shared" si="702"/>
        <v>42335.499999980762</v>
      </c>
      <c r="B7968" s="303"/>
      <c r="C7968" s="303">
        <v>7933</v>
      </c>
      <c r="D7968" s="304">
        <f>INDEX(Method_calculation!$J$161:$L$184,Output_interface!I7968,Output_interface!H7968)</f>
        <v>0</v>
      </c>
      <c r="E7968" s="304">
        <f>INDEX(Method_calculation!$J$194:$L$217,Output_interface!I7968,Output_interface!H7968)</f>
        <v>0</v>
      </c>
      <c r="G7968" s="1">
        <f>VLOOKUP(A7968+1/48,Interface!$B$118:$D$483,3)</f>
        <v>5</v>
      </c>
      <c r="H7968" s="1">
        <f t="shared" si="700"/>
        <v>1</v>
      </c>
      <c r="I7968" s="1">
        <f t="shared" si="699"/>
        <v>13</v>
      </c>
    </row>
    <row r="7969" spans="1:9" x14ac:dyDescent="0.35">
      <c r="A7969" s="321">
        <f t="shared" si="702"/>
        <v>42335.541666647427</v>
      </c>
      <c r="B7969" s="303"/>
      <c r="C7969" s="303">
        <v>7934</v>
      </c>
      <c r="D7969" s="304">
        <f>INDEX(Method_calculation!$J$161:$L$184,Output_interface!I7969,Output_interface!H7969)</f>
        <v>0</v>
      </c>
      <c r="E7969" s="304">
        <f>INDEX(Method_calculation!$J$194:$L$217,Output_interface!I7969,Output_interface!H7969)</f>
        <v>0</v>
      </c>
      <c r="G7969" s="1">
        <f>VLOOKUP(A7969+1/48,Interface!$B$118:$D$483,3)</f>
        <v>5</v>
      </c>
      <c r="H7969" s="1">
        <f t="shared" si="700"/>
        <v>1</v>
      </c>
      <c r="I7969" s="1">
        <f t="shared" si="699"/>
        <v>14</v>
      </c>
    </row>
    <row r="7970" spans="1:9" x14ac:dyDescent="0.35">
      <c r="A7970" s="321">
        <f t="shared" si="702"/>
        <v>42335.583333314091</v>
      </c>
      <c r="B7970" s="303"/>
      <c r="C7970" s="303">
        <v>7935</v>
      </c>
      <c r="D7970" s="304">
        <f>INDEX(Method_calculation!$J$161:$L$184,Output_interface!I7970,Output_interface!H7970)</f>
        <v>0</v>
      </c>
      <c r="E7970" s="304">
        <f>INDEX(Method_calculation!$J$194:$L$217,Output_interface!I7970,Output_interface!H7970)</f>
        <v>0</v>
      </c>
      <c r="G7970" s="1">
        <f>VLOOKUP(A7970+1/48,Interface!$B$118:$D$483,3)</f>
        <v>5</v>
      </c>
      <c r="H7970" s="1">
        <f t="shared" si="700"/>
        <v>1</v>
      </c>
      <c r="I7970" s="1">
        <f t="shared" si="699"/>
        <v>15</v>
      </c>
    </row>
    <row r="7971" spans="1:9" x14ac:dyDescent="0.35">
      <c r="A7971" s="321">
        <f t="shared" si="702"/>
        <v>42335.624999980755</v>
      </c>
      <c r="B7971" s="303"/>
      <c r="C7971" s="303">
        <v>7936</v>
      </c>
      <c r="D7971" s="304">
        <f>INDEX(Method_calculation!$J$161:$L$184,Output_interface!I7971,Output_interface!H7971)</f>
        <v>0</v>
      </c>
      <c r="E7971" s="304">
        <f>INDEX(Method_calculation!$J$194:$L$217,Output_interface!I7971,Output_interface!H7971)</f>
        <v>0</v>
      </c>
      <c r="G7971" s="1">
        <f>VLOOKUP(A7971+1/48,Interface!$B$118:$D$483,3)</f>
        <v>5</v>
      </c>
      <c r="H7971" s="1">
        <f t="shared" si="700"/>
        <v>1</v>
      </c>
      <c r="I7971" s="1">
        <f t="shared" si="699"/>
        <v>16</v>
      </c>
    </row>
    <row r="7972" spans="1:9" x14ac:dyDescent="0.35">
      <c r="A7972" s="321">
        <f t="shared" si="702"/>
        <v>42335.666666647419</v>
      </c>
      <c r="B7972" s="303"/>
      <c r="C7972" s="303">
        <v>7937</v>
      </c>
      <c r="D7972" s="304">
        <f>INDEX(Method_calculation!$J$161:$L$184,Output_interface!I7972,Output_interface!H7972)</f>
        <v>0</v>
      </c>
      <c r="E7972" s="304">
        <f>INDEX(Method_calculation!$J$194:$L$217,Output_interface!I7972,Output_interface!H7972)</f>
        <v>0</v>
      </c>
      <c r="G7972" s="1">
        <f>VLOOKUP(A7972+1/48,Interface!$B$118:$D$483,3)</f>
        <v>5</v>
      </c>
      <c r="H7972" s="1">
        <f t="shared" si="700"/>
        <v>1</v>
      </c>
      <c r="I7972" s="1">
        <f t="shared" ref="I7972:I8035" si="704">MOD(C7972-1,24)+1</f>
        <v>17</v>
      </c>
    </row>
    <row r="7973" spans="1:9" x14ac:dyDescent="0.35">
      <c r="A7973" s="321">
        <f t="shared" si="702"/>
        <v>42335.708333314084</v>
      </c>
      <c r="B7973" s="303"/>
      <c r="C7973" s="303">
        <v>7938</v>
      </c>
      <c r="D7973" s="304">
        <f>INDEX(Method_calculation!$J$161:$L$184,Output_interface!I7973,Output_interface!H7973)</f>
        <v>0</v>
      </c>
      <c r="E7973" s="304">
        <f>INDEX(Method_calculation!$J$194:$L$217,Output_interface!I7973,Output_interface!H7973)</f>
        <v>0</v>
      </c>
      <c r="G7973" s="1">
        <f>VLOOKUP(A7973+1/48,Interface!$B$118:$D$483,3)</f>
        <v>5</v>
      </c>
      <c r="H7973" s="1">
        <f t="shared" ref="H7973:H8036" si="705">IF(G7973=7,3,IF(G7973=6,2,1))</f>
        <v>1</v>
      </c>
      <c r="I7973" s="1">
        <f t="shared" si="704"/>
        <v>18</v>
      </c>
    </row>
    <row r="7974" spans="1:9" x14ac:dyDescent="0.35">
      <c r="A7974" s="321">
        <f t="shared" si="702"/>
        <v>42335.749999980748</v>
      </c>
      <c r="B7974" s="303"/>
      <c r="C7974" s="303">
        <v>7939</v>
      </c>
      <c r="D7974" s="304">
        <f>INDEX(Method_calculation!$J$161:$L$184,Output_interface!I7974,Output_interface!H7974)</f>
        <v>0</v>
      </c>
      <c r="E7974" s="304">
        <f>INDEX(Method_calculation!$J$194:$L$217,Output_interface!I7974,Output_interface!H7974)</f>
        <v>0</v>
      </c>
      <c r="G7974" s="1">
        <f>VLOOKUP(A7974+1/48,Interface!$B$118:$D$483,3)</f>
        <v>5</v>
      </c>
      <c r="H7974" s="1">
        <f t="shared" si="705"/>
        <v>1</v>
      </c>
      <c r="I7974" s="1">
        <f t="shared" si="704"/>
        <v>19</v>
      </c>
    </row>
    <row r="7975" spans="1:9" x14ac:dyDescent="0.35">
      <c r="A7975" s="321">
        <f t="shared" si="702"/>
        <v>42335.791666647412</v>
      </c>
      <c r="B7975" s="303"/>
      <c r="C7975" s="303">
        <v>7940</v>
      </c>
      <c r="D7975" s="304">
        <f>INDEX(Method_calculation!$J$161:$L$184,Output_interface!I7975,Output_interface!H7975)</f>
        <v>0</v>
      </c>
      <c r="E7975" s="304">
        <f>INDEX(Method_calculation!$J$194:$L$217,Output_interface!I7975,Output_interface!H7975)</f>
        <v>0</v>
      </c>
      <c r="G7975" s="1">
        <f>VLOOKUP(A7975+1/48,Interface!$B$118:$D$483,3)</f>
        <v>5</v>
      </c>
      <c r="H7975" s="1">
        <f t="shared" si="705"/>
        <v>1</v>
      </c>
      <c r="I7975" s="1">
        <f t="shared" si="704"/>
        <v>20</v>
      </c>
    </row>
    <row r="7976" spans="1:9" x14ac:dyDescent="0.35">
      <c r="A7976" s="321">
        <f t="shared" si="702"/>
        <v>42335.833333314076</v>
      </c>
      <c r="B7976" s="303"/>
      <c r="C7976" s="303">
        <v>7941</v>
      </c>
      <c r="D7976" s="304">
        <f>INDEX(Method_calculation!$J$161:$L$184,Output_interface!I7976,Output_interface!H7976)</f>
        <v>0</v>
      </c>
      <c r="E7976" s="304">
        <f>INDEX(Method_calculation!$J$194:$L$217,Output_interface!I7976,Output_interface!H7976)</f>
        <v>0</v>
      </c>
      <c r="G7976" s="1">
        <f>VLOOKUP(A7976+1/48,Interface!$B$118:$D$483,3)</f>
        <v>5</v>
      </c>
      <c r="H7976" s="1">
        <f t="shared" si="705"/>
        <v>1</v>
      </c>
      <c r="I7976" s="1">
        <f t="shared" si="704"/>
        <v>21</v>
      </c>
    </row>
    <row r="7977" spans="1:9" x14ac:dyDescent="0.35">
      <c r="A7977" s="321">
        <f t="shared" si="702"/>
        <v>42335.874999980741</v>
      </c>
      <c r="B7977" s="303"/>
      <c r="C7977" s="303">
        <v>7942</v>
      </c>
      <c r="D7977" s="304">
        <f>INDEX(Method_calculation!$J$161:$L$184,Output_interface!I7977,Output_interface!H7977)</f>
        <v>0</v>
      </c>
      <c r="E7977" s="304">
        <f>INDEX(Method_calculation!$J$194:$L$217,Output_interface!I7977,Output_interface!H7977)</f>
        <v>0</v>
      </c>
      <c r="G7977" s="1">
        <f>VLOOKUP(A7977+1/48,Interface!$B$118:$D$483,3)</f>
        <v>5</v>
      </c>
      <c r="H7977" s="1">
        <f t="shared" si="705"/>
        <v>1</v>
      </c>
      <c r="I7977" s="1">
        <f t="shared" si="704"/>
        <v>22</v>
      </c>
    </row>
    <row r="7978" spans="1:9" x14ac:dyDescent="0.35">
      <c r="A7978" s="321">
        <f t="shared" si="702"/>
        <v>42335.916666647405</v>
      </c>
      <c r="B7978" s="303"/>
      <c r="C7978" s="303">
        <v>7943</v>
      </c>
      <c r="D7978" s="304">
        <f>INDEX(Method_calculation!$J$161:$L$184,Output_interface!I7978,Output_interface!H7978)</f>
        <v>0</v>
      </c>
      <c r="E7978" s="304">
        <f>INDEX(Method_calculation!$J$194:$L$217,Output_interface!I7978,Output_interface!H7978)</f>
        <v>0</v>
      </c>
      <c r="G7978" s="1">
        <f>VLOOKUP(A7978+1/48,Interface!$B$118:$D$483,3)</f>
        <v>5</v>
      </c>
      <c r="H7978" s="1">
        <f t="shared" si="705"/>
        <v>1</v>
      </c>
      <c r="I7978" s="1">
        <f t="shared" si="704"/>
        <v>23</v>
      </c>
    </row>
    <row r="7979" spans="1:9" x14ac:dyDescent="0.35">
      <c r="A7979" s="322">
        <f t="shared" si="702"/>
        <v>42335.958333314069</v>
      </c>
      <c r="B7979" s="306"/>
      <c r="C7979" s="306">
        <v>7944</v>
      </c>
      <c r="D7979" s="307">
        <f>INDEX(Method_calculation!$J$161:$L$184,Output_interface!I7979,Output_interface!H7979)</f>
        <v>0</v>
      </c>
      <c r="E7979" s="307">
        <f>INDEX(Method_calculation!$J$194:$L$217,Output_interface!I7979,Output_interface!H7979)</f>
        <v>0</v>
      </c>
      <c r="G7979" s="1">
        <f>VLOOKUP(A7979+1/48,Interface!$B$118:$D$483,3)</f>
        <v>5</v>
      </c>
      <c r="H7979" s="1">
        <f t="shared" si="705"/>
        <v>1</v>
      </c>
      <c r="I7979" s="1">
        <f t="shared" si="704"/>
        <v>24</v>
      </c>
    </row>
    <row r="7980" spans="1:9" x14ac:dyDescent="0.35">
      <c r="A7980" s="299">
        <f t="shared" si="702"/>
        <v>42335.999999980733</v>
      </c>
      <c r="B7980" s="300" t="str">
        <f t="shared" ref="B7980" si="706">INDEX($H$27:$H$29,H7980)</f>
        <v>Saturday</v>
      </c>
      <c r="C7980" s="300">
        <v>7945</v>
      </c>
      <c r="D7980" s="301">
        <f>INDEX(Method_calculation!$J$161:$L$184,Output_interface!I7980,Output_interface!H7980)</f>
        <v>0</v>
      </c>
      <c r="E7980" s="301">
        <f>INDEX(Method_calculation!$J$194:$L$217,Output_interface!I7980,Output_interface!H7980)</f>
        <v>0</v>
      </c>
      <c r="G7980" s="1">
        <f>VLOOKUP(A7980+1/48,Interface!$B$118:$D$483,3)</f>
        <v>6</v>
      </c>
      <c r="H7980" s="1">
        <f t="shared" si="705"/>
        <v>2</v>
      </c>
      <c r="I7980" s="1">
        <f t="shared" si="704"/>
        <v>1</v>
      </c>
    </row>
    <row r="7981" spans="1:9" x14ac:dyDescent="0.35">
      <c r="A7981" s="321">
        <f t="shared" si="702"/>
        <v>42336.041666647398</v>
      </c>
      <c r="B7981" s="303"/>
      <c r="C7981" s="303">
        <v>7946</v>
      </c>
      <c r="D7981" s="304">
        <f>INDEX(Method_calculation!$J$161:$L$184,Output_interface!I7981,Output_interface!H7981)</f>
        <v>0</v>
      </c>
      <c r="E7981" s="304">
        <f>INDEX(Method_calculation!$J$194:$L$217,Output_interface!I7981,Output_interface!H7981)</f>
        <v>0</v>
      </c>
      <c r="G7981" s="1">
        <f>VLOOKUP(A7981+1/48,Interface!$B$118:$D$483,3)</f>
        <v>6</v>
      </c>
      <c r="H7981" s="1">
        <f t="shared" si="705"/>
        <v>2</v>
      </c>
      <c r="I7981" s="1">
        <f t="shared" si="704"/>
        <v>2</v>
      </c>
    </row>
    <row r="7982" spans="1:9" x14ac:dyDescent="0.35">
      <c r="A7982" s="321">
        <f t="shared" si="702"/>
        <v>42336.083333314062</v>
      </c>
      <c r="B7982" s="303"/>
      <c r="C7982" s="303">
        <v>7947</v>
      </c>
      <c r="D7982" s="304">
        <f>INDEX(Method_calculation!$J$161:$L$184,Output_interface!I7982,Output_interface!H7982)</f>
        <v>0</v>
      </c>
      <c r="E7982" s="304">
        <f>INDEX(Method_calculation!$J$194:$L$217,Output_interface!I7982,Output_interface!H7982)</f>
        <v>0</v>
      </c>
      <c r="G7982" s="1">
        <f>VLOOKUP(A7982+1/48,Interface!$B$118:$D$483,3)</f>
        <v>6</v>
      </c>
      <c r="H7982" s="1">
        <f t="shared" si="705"/>
        <v>2</v>
      </c>
      <c r="I7982" s="1">
        <f t="shared" si="704"/>
        <v>3</v>
      </c>
    </row>
    <row r="7983" spans="1:9" x14ac:dyDescent="0.35">
      <c r="A7983" s="321">
        <f t="shared" si="702"/>
        <v>42336.124999980726</v>
      </c>
      <c r="B7983" s="303"/>
      <c r="C7983" s="303">
        <v>7948</v>
      </c>
      <c r="D7983" s="304">
        <f>INDEX(Method_calculation!$J$161:$L$184,Output_interface!I7983,Output_interface!H7983)</f>
        <v>0</v>
      </c>
      <c r="E7983" s="304">
        <f>INDEX(Method_calculation!$J$194:$L$217,Output_interface!I7983,Output_interface!H7983)</f>
        <v>0</v>
      </c>
      <c r="G7983" s="1">
        <f>VLOOKUP(A7983+1/48,Interface!$B$118:$D$483,3)</f>
        <v>6</v>
      </c>
      <c r="H7983" s="1">
        <f t="shared" si="705"/>
        <v>2</v>
      </c>
      <c r="I7983" s="1">
        <f t="shared" si="704"/>
        <v>4</v>
      </c>
    </row>
    <row r="7984" spans="1:9" x14ac:dyDescent="0.35">
      <c r="A7984" s="321">
        <f t="shared" si="702"/>
        <v>42336.16666664739</v>
      </c>
      <c r="B7984" s="303"/>
      <c r="C7984" s="303">
        <v>7949</v>
      </c>
      <c r="D7984" s="304">
        <f>INDEX(Method_calculation!$J$161:$L$184,Output_interface!I7984,Output_interface!H7984)</f>
        <v>0</v>
      </c>
      <c r="E7984" s="304">
        <f>INDEX(Method_calculation!$J$194:$L$217,Output_interface!I7984,Output_interface!H7984)</f>
        <v>0</v>
      </c>
      <c r="G7984" s="1">
        <f>VLOOKUP(A7984+1/48,Interface!$B$118:$D$483,3)</f>
        <v>6</v>
      </c>
      <c r="H7984" s="1">
        <f t="shared" si="705"/>
        <v>2</v>
      </c>
      <c r="I7984" s="1">
        <f t="shared" si="704"/>
        <v>5</v>
      </c>
    </row>
    <row r="7985" spans="1:9" x14ac:dyDescent="0.35">
      <c r="A7985" s="321">
        <f t="shared" si="702"/>
        <v>42336.208333314054</v>
      </c>
      <c r="B7985" s="303"/>
      <c r="C7985" s="303">
        <v>7950</v>
      </c>
      <c r="D7985" s="304">
        <f>INDEX(Method_calculation!$J$161:$L$184,Output_interface!I7985,Output_interface!H7985)</f>
        <v>0</v>
      </c>
      <c r="E7985" s="304">
        <f>INDEX(Method_calculation!$J$194:$L$217,Output_interface!I7985,Output_interface!H7985)</f>
        <v>0</v>
      </c>
      <c r="G7985" s="1">
        <f>VLOOKUP(A7985+1/48,Interface!$B$118:$D$483,3)</f>
        <v>6</v>
      </c>
      <c r="H7985" s="1">
        <f t="shared" si="705"/>
        <v>2</v>
      </c>
      <c r="I7985" s="1">
        <f t="shared" si="704"/>
        <v>6</v>
      </c>
    </row>
    <row r="7986" spans="1:9" x14ac:dyDescent="0.35">
      <c r="A7986" s="321">
        <f t="shared" si="702"/>
        <v>42336.249999980719</v>
      </c>
      <c r="B7986" s="303"/>
      <c r="C7986" s="303">
        <v>7951</v>
      </c>
      <c r="D7986" s="304">
        <f>INDEX(Method_calculation!$J$161:$L$184,Output_interface!I7986,Output_interface!H7986)</f>
        <v>0</v>
      </c>
      <c r="E7986" s="304">
        <f>INDEX(Method_calculation!$J$194:$L$217,Output_interface!I7986,Output_interface!H7986)</f>
        <v>0</v>
      </c>
      <c r="G7986" s="1">
        <f>VLOOKUP(A7986+1/48,Interface!$B$118:$D$483,3)</f>
        <v>6</v>
      </c>
      <c r="H7986" s="1">
        <f t="shared" si="705"/>
        <v>2</v>
      </c>
      <c r="I7986" s="1">
        <f t="shared" si="704"/>
        <v>7</v>
      </c>
    </row>
    <row r="7987" spans="1:9" x14ac:dyDescent="0.35">
      <c r="A7987" s="321">
        <f t="shared" si="702"/>
        <v>42336.291666647383</v>
      </c>
      <c r="B7987" s="303"/>
      <c r="C7987" s="303">
        <v>7952</v>
      </c>
      <c r="D7987" s="304">
        <f>INDEX(Method_calculation!$J$161:$L$184,Output_interface!I7987,Output_interface!H7987)</f>
        <v>0</v>
      </c>
      <c r="E7987" s="304">
        <f>INDEX(Method_calculation!$J$194:$L$217,Output_interface!I7987,Output_interface!H7987)</f>
        <v>0</v>
      </c>
      <c r="G7987" s="1">
        <f>VLOOKUP(A7987+1/48,Interface!$B$118:$D$483,3)</f>
        <v>6</v>
      </c>
      <c r="H7987" s="1">
        <f t="shared" si="705"/>
        <v>2</v>
      </c>
      <c r="I7987" s="1">
        <f t="shared" si="704"/>
        <v>8</v>
      </c>
    </row>
    <row r="7988" spans="1:9" x14ac:dyDescent="0.35">
      <c r="A7988" s="321">
        <f t="shared" si="702"/>
        <v>42336.333333314047</v>
      </c>
      <c r="B7988" s="303"/>
      <c r="C7988" s="303">
        <v>7953</v>
      </c>
      <c r="D7988" s="304">
        <f>INDEX(Method_calculation!$J$161:$L$184,Output_interface!I7988,Output_interface!H7988)</f>
        <v>0</v>
      </c>
      <c r="E7988" s="304">
        <f>INDEX(Method_calculation!$J$194:$L$217,Output_interface!I7988,Output_interface!H7988)</f>
        <v>0</v>
      </c>
      <c r="G7988" s="1">
        <f>VLOOKUP(A7988+1/48,Interface!$B$118:$D$483,3)</f>
        <v>6</v>
      </c>
      <c r="H7988" s="1">
        <f t="shared" si="705"/>
        <v>2</v>
      </c>
      <c r="I7988" s="1">
        <f t="shared" si="704"/>
        <v>9</v>
      </c>
    </row>
    <row r="7989" spans="1:9" x14ac:dyDescent="0.35">
      <c r="A7989" s="321">
        <f t="shared" si="702"/>
        <v>42336.374999980711</v>
      </c>
      <c r="B7989" s="303"/>
      <c r="C7989" s="303">
        <v>7954</v>
      </c>
      <c r="D7989" s="304">
        <f>INDEX(Method_calculation!$J$161:$L$184,Output_interface!I7989,Output_interface!H7989)</f>
        <v>0</v>
      </c>
      <c r="E7989" s="304">
        <f>INDEX(Method_calculation!$J$194:$L$217,Output_interface!I7989,Output_interface!H7989)</f>
        <v>0</v>
      </c>
      <c r="G7989" s="1">
        <f>VLOOKUP(A7989+1/48,Interface!$B$118:$D$483,3)</f>
        <v>6</v>
      </c>
      <c r="H7989" s="1">
        <f t="shared" si="705"/>
        <v>2</v>
      </c>
      <c r="I7989" s="1">
        <f t="shared" si="704"/>
        <v>10</v>
      </c>
    </row>
    <row r="7990" spans="1:9" x14ac:dyDescent="0.35">
      <c r="A7990" s="321">
        <f t="shared" si="702"/>
        <v>42336.416666647376</v>
      </c>
      <c r="B7990" s="303"/>
      <c r="C7990" s="303">
        <v>7955</v>
      </c>
      <c r="D7990" s="304">
        <f>INDEX(Method_calculation!$J$161:$L$184,Output_interface!I7990,Output_interface!H7990)</f>
        <v>0</v>
      </c>
      <c r="E7990" s="304">
        <f>INDEX(Method_calculation!$J$194:$L$217,Output_interface!I7990,Output_interface!H7990)</f>
        <v>0</v>
      </c>
      <c r="G7990" s="1">
        <f>VLOOKUP(A7990+1/48,Interface!$B$118:$D$483,3)</f>
        <v>6</v>
      </c>
      <c r="H7990" s="1">
        <f t="shared" si="705"/>
        <v>2</v>
      </c>
      <c r="I7990" s="1">
        <f t="shared" si="704"/>
        <v>11</v>
      </c>
    </row>
    <row r="7991" spans="1:9" x14ac:dyDescent="0.35">
      <c r="A7991" s="321">
        <f t="shared" si="702"/>
        <v>42336.45833331404</v>
      </c>
      <c r="B7991" s="303"/>
      <c r="C7991" s="303">
        <v>7956</v>
      </c>
      <c r="D7991" s="304">
        <f>INDEX(Method_calculation!$J$161:$L$184,Output_interface!I7991,Output_interface!H7991)</f>
        <v>0</v>
      </c>
      <c r="E7991" s="304">
        <f>INDEX(Method_calculation!$J$194:$L$217,Output_interface!I7991,Output_interface!H7991)</f>
        <v>0</v>
      </c>
      <c r="G7991" s="1">
        <f>VLOOKUP(A7991+1/48,Interface!$B$118:$D$483,3)</f>
        <v>6</v>
      </c>
      <c r="H7991" s="1">
        <f t="shared" si="705"/>
        <v>2</v>
      </c>
      <c r="I7991" s="1">
        <f t="shared" si="704"/>
        <v>12</v>
      </c>
    </row>
    <row r="7992" spans="1:9" x14ac:dyDescent="0.35">
      <c r="A7992" s="321">
        <f t="shared" si="702"/>
        <v>42336.499999980704</v>
      </c>
      <c r="B7992" s="303"/>
      <c r="C7992" s="303">
        <v>7957</v>
      </c>
      <c r="D7992" s="304">
        <f>INDEX(Method_calculation!$J$161:$L$184,Output_interface!I7992,Output_interface!H7992)</f>
        <v>0</v>
      </c>
      <c r="E7992" s="304">
        <f>INDEX(Method_calculation!$J$194:$L$217,Output_interface!I7992,Output_interface!H7992)</f>
        <v>0</v>
      </c>
      <c r="G7992" s="1">
        <f>VLOOKUP(A7992+1/48,Interface!$B$118:$D$483,3)</f>
        <v>6</v>
      </c>
      <c r="H7992" s="1">
        <f t="shared" si="705"/>
        <v>2</v>
      </c>
      <c r="I7992" s="1">
        <f t="shared" si="704"/>
        <v>13</v>
      </c>
    </row>
    <row r="7993" spans="1:9" x14ac:dyDescent="0.35">
      <c r="A7993" s="321">
        <f t="shared" si="702"/>
        <v>42336.541666647368</v>
      </c>
      <c r="B7993" s="303"/>
      <c r="C7993" s="303">
        <v>7958</v>
      </c>
      <c r="D7993" s="304">
        <f>INDEX(Method_calculation!$J$161:$L$184,Output_interface!I7993,Output_interface!H7993)</f>
        <v>0</v>
      </c>
      <c r="E7993" s="304">
        <f>INDEX(Method_calculation!$J$194:$L$217,Output_interface!I7993,Output_interface!H7993)</f>
        <v>0</v>
      </c>
      <c r="G7993" s="1">
        <f>VLOOKUP(A7993+1/48,Interface!$B$118:$D$483,3)</f>
        <v>6</v>
      </c>
      <c r="H7993" s="1">
        <f t="shared" si="705"/>
        <v>2</v>
      </c>
      <c r="I7993" s="1">
        <f t="shared" si="704"/>
        <v>14</v>
      </c>
    </row>
    <row r="7994" spans="1:9" x14ac:dyDescent="0.35">
      <c r="A7994" s="321">
        <f t="shared" si="702"/>
        <v>42336.583333314033</v>
      </c>
      <c r="B7994" s="303"/>
      <c r="C7994" s="303">
        <v>7959</v>
      </c>
      <c r="D7994" s="304">
        <f>INDEX(Method_calculation!$J$161:$L$184,Output_interface!I7994,Output_interface!H7994)</f>
        <v>0</v>
      </c>
      <c r="E7994" s="304">
        <f>INDEX(Method_calculation!$J$194:$L$217,Output_interface!I7994,Output_interface!H7994)</f>
        <v>0</v>
      </c>
      <c r="G7994" s="1">
        <f>VLOOKUP(A7994+1/48,Interface!$B$118:$D$483,3)</f>
        <v>6</v>
      </c>
      <c r="H7994" s="1">
        <f t="shared" si="705"/>
        <v>2</v>
      </c>
      <c r="I7994" s="1">
        <f t="shared" si="704"/>
        <v>15</v>
      </c>
    </row>
    <row r="7995" spans="1:9" x14ac:dyDescent="0.35">
      <c r="A7995" s="321">
        <f t="shared" si="702"/>
        <v>42336.624999980697</v>
      </c>
      <c r="B7995" s="303"/>
      <c r="C7995" s="303">
        <v>7960</v>
      </c>
      <c r="D7995" s="304">
        <f>INDEX(Method_calculation!$J$161:$L$184,Output_interface!I7995,Output_interface!H7995)</f>
        <v>0</v>
      </c>
      <c r="E7995" s="304">
        <f>INDEX(Method_calculation!$J$194:$L$217,Output_interface!I7995,Output_interface!H7995)</f>
        <v>0</v>
      </c>
      <c r="G7995" s="1">
        <f>VLOOKUP(A7995+1/48,Interface!$B$118:$D$483,3)</f>
        <v>6</v>
      </c>
      <c r="H7995" s="1">
        <f t="shared" si="705"/>
        <v>2</v>
      </c>
      <c r="I7995" s="1">
        <f t="shared" si="704"/>
        <v>16</v>
      </c>
    </row>
    <row r="7996" spans="1:9" x14ac:dyDescent="0.35">
      <c r="A7996" s="321">
        <f t="shared" si="702"/>
        <v>42336.666666647361</v>
      </c>
      <c r="B7996" s="303"/>
      <c r="C7996" s="303">
        <v>7961</v>
      </c>
      <c r="D7996" s="304">
        <f>INDEX(Method_calculation!$J$161:$L$184,Output_interface!I7996,Output_interface!H7996)</f>
        <v>0</v>
      </c>
      <c r="E7996" s="304">
        <f>INDEX(Method_calculation!$J$194:$L$217,Output_interface!I7996,Output_interface!H7996)</f>
        <v>0</v>
      </c>
      <c r="G7996" s="1">
        <f>VLOOKUP(A7996+1/48,Interface!$B$118:$D$483,3)</f>
        <v>6</v>
      </c>
      <c r="H7996" s="1">
        <f t="shared" si="705"/>
        <v>2</v>
      </c>
      <c r="I7996" s="1">
        <f t="shared" si="704"/>
        <v>17</v>
      </c>
    </row>
    <row r="7997" spans="1:9" x14ac:dyDescent="0.35">
      <c r="A7997" s="321">
        <f t="shared" si="702"/>
        <v>42336.708333314025</v>
      </c>
      <c r="B7997" s="303"/>
      <c r="C7997" s="303">
        <v>7962</v>
      </c>
      <c r="D7997" s="304">
        <f>INDEX(Method_calculation!$J$161:$L$184,Output_interface!I7997,Output_interface!H7997)</f>
        <v>0</v>
      </c>
      <c r="E7997" s="304">
        <f>INDEX(Method_calculation!$J$194:$L$217,Output_interface!I7997,Output_interface!H7997)</f>
        <v>0</v>
      </c>
      <c r="G7997" s="1">
        <f>VLOOKUP(A7997+1/48,Interface!$B$118:$D$483,3)</f>
        <v>6</v>
      </c>
      <c r="H7997" s="1">
        <f t="shared" si="705"/>
        <v>2</v>
      </c>
      <c r="I7997" s="1">
        <f t="shared" si="704"/>
        <v>18</v>
      </c>
    </row>
    <row r="7998" spans="1:9" x14ac:dyDescent="0.35">
      <c r="A7998" s="321">
        <f t="shared" si="702"/>
        <v>42336.74999998069</v>
      </c>
      <c r="B7998" s="303"/>
      <c r="C7998" s="303">
        <v>7963</v>
      </c>
      <c r="D7998" s="304">
        <f>INDEX(Method_calculation!$J$161:$L$184,Output_interface!I7998,Output_interface!H7998)</f>
        <v>0</v>
      </c>
      <c r="E7998" s="304">
        <f>INDEX(Method_calculation!$J$194:$L$217,Output_interface!I7998,Output_interface!H7998)</f>
        <v>0</v>
      </c>
      <c r="G7998" s="1">
        <f>VLOOKUP(A7998+1/48,Interface!$B$118:$D$483,3)</f>
        <v>6</v>
      </c>
      <c r="H7998" s="1">
        <f t="shared" si="705"/>
        <v>2</v>
      </c>
      <c r="I7998" s="1">
        <f t="shared" si="704"/>
        <v>19</v>
      </c>
    </row>
    <row r="7999" spans="1:9" x14ac:dyDescent="0.35">
      <c r="A7999" s="321">
        <f t="shared" si="702"/>
        <v>42336.791666647354</v>
      </c>
      <c r="B7999" s="303"/>
      <c r="C7999" s="303">
        <v>7964</v>
      </c>
      <c r="D7999" s="304">
        <f>INDEX(Method_calculation!$J$161:$L$184,Output_interface!I7999,Output_interface!H7999)</f>
        <v>0</v>
      </c>
      <c r="E7999" s="304">
        <f>INDEX(Method_calculation!$J$194:$L$217,Output_interface!I7999,Output_interface!H7999)</f>
        <v>0</v>
      </c>
      <c r="G7999" s="1">
        <f>VLOOKUP(A7999+1/48,Interface!$B$118:$D$483,3)</f>
        <v>6</v>
      </c>
      <c r="H7999" s="1">
        <f t="shared" si="705"/>
        <v>2</v>
      </c>
      <c r="I7999" s="1">
        <f t="shared" si="704"/>
        <v>20</v>
      </c>
    </row>
    <row r="8000" spans="1:9" x14ac:dyDescent="0.35">
      <c r="A8000" s="321">
        <f t="shared" si="702"/>
        <v>42336.833333314018</v>
      </c>
      <c r="B8000" s="303"/>
      <c r="C8000" s="303">
        <v>7965</v>
      </c>
      <c r="D8000" s="304">
        <f>INDEX(Method_calculation!$J$161:$L$184,Output_interface!I8000,Output_interface!H8000)</f>
        <v>0</v>
      </c>
      <c r="E8000" s="304">
        <f>INDEX(Method_calculation!$J$194:$L$217,Output_interface!I8000,Output_interface!H8000)</f>
        <v>0</v>
      </c>
      <c r="G8000" s="1">
        <f>VLOOKUP(A8000+1/48,Interface!$B$118:$D$483,3)</f>
        <v>6</v>
      </c>
      <c r="H8000" s="1">
        <f t="shared" si="705"/>
        <v>2</v>
      </c>
      <c r="I8000" s="1">
        <f t="shared" si="704"/>
        <v>21</v>
      </c>
    </row>
    <row r="8001" spans="1:9" x14ac:dyDescent="0.35">
      <c r="A8001" s="321">
        <f t="shared" si="702"/>
        <v>42336.874999980682</v>
      </c>
      <c r="B8001" s="303"/>
      <c r="C8001" s="303">
        <v>7966</v>
      </c>
      <c r="D8001" s="304">
        <f>INDEX(Method_calculation!$J$161:$L$184,Output_interface!I8001,Output_interface!H8001)</f>
        <v>0</v>
      </c>
      <c r="E8001" s="304">
        <f>INDEX(Method_calculation!$J$194:$L$217,Output_interface!I8001,Output_interface!H8001)</f>
        <v>0</v>
      </c>
      <c r="G8001" s="1">
        <f>VLOOKUP(A8001+1/48,Interface!$B$118:$D$483,3)</f>
        <v>6</v>
      </c>
      <c r="H8001" s="1">
        <f t="shared" si="705"/>
        <v>2</v>
      </c>
      <c r="I8001" s="1">
        <f t="shared" si="704"/>
        <v>22</v>
      </c>
    </row>
    <row r="8002" spans="1:9" x14ac:dyDescent="0.35">
      <c r="A8002" s="321">
        <f t="shared" si="702"/>
        <v>42336.916666647347</v>
      </c>
      <c r="B8002" s="303"/>
      <c r="C8002" s="303">
        <v>7967</v>
      </c>
      <c r="D8002" s="304">
        <f>INDEX(Method_calculation!$J$161:$L$184,Output_interface!I8002,Output_interface!H8002)</f>
        <v>0</v>
      </c>
      <c r="E8002" s="304">
        <f>INDEX(Method_calculation!$J$194:$L$217,Output_interface!I8002,Output_interface!H8002)</f>
        <v>0</v>
      </c>
      <c r="G8002" s="1">
        <f>VLOOKUP(A8002+1/48,Interface!$B$118:$D$483,3)</f>
        <v>6</v>
      </c>
      <c r="H8002" s="1">
        <f t="shared" si="705"/>
        <v>2</v>
      </c>
      <c r="I8002" s="1">
        <f t="shared" si="704"/>
        <v>23</v>
      </c>
    </row>
    <row r="8003" spans="1:9" x14ac:dyDescent="0.35">
      <c r="A8003" s="322">
        <f t="shared" si="702"/>
        <v>42336.958333314011</v>
      </c>
      <c r="B8003" s="306"/>
      <c r="C8003" s="306">
        <v>7968</v>
      </c>
      <c r="D8003" s="307">
        <f>INDEX(Method_calculation!$J$161:$L$184,Output_interface!I8003,Output_interface!H8003)</f>
        <v>0</v>
      </c>
      <c r="E8003" s="307">
        <f>INDEX(Method_calculation!$J$194:$L$217,Output_interface!I8003,Output_interface!H8003)</f>
        <v>0</v>
      </c>
      <c r="G8003" s="1">
        <f>VLOOKUP(A8003+1/48,Interface!$B$118:$D$483,3)</f>
        <v>6</v>
      </c>
      <c r="H8003" s="1">
        <f t="shared" si="705"/>
        <v>2</v>
      </c>
      <c r="I8003" s="1">
        <f t="shared" si="704"/>
        <v>24</v>
      </c>
    </row>
    <row r="8004" spans="1:9" x14ac:dyDescent="0.35">
      <c r="A8004" s="299">
        <f t="shared" si="702"/>
        <v>42336.999999980675</v>
      </c>
      <c r="B8004" s="300" t="str">
        <f t="shared" ref="B8004" si="707">INDEX($H$27:$H$29,H8004)</f>
        <v>Holiday</v>
      </c>
      <c r="C8004" s="300">
        <v>7969</v>
      </c>
      <c r="D8004" s="301">
        <f>INDEX(Method_calculation!$J$161:$L$184,Output_interface!I8004,Output_interface!H8004)</f>
        <v>0</v>
      </c>
      <c r="E8004" s="301">
        <f>INDEX(Method_calculation!$J$194:$L$217,Output_interface!I8004,Output_interface!H8004)</f>
        <v>0</v>
      </c>
      <c r="G8004" s="1">
        <f>VLOOKUP(A8004+1/48,Interface!$B$118:$D$483,3)</f>
        <v>7</v>
      </c>
      <c r="H8004" s="1">
        <f t="shared" si="705"/>
        <v>3</v>
      </c>
      <c r="I8004" s="1">
        <f t="shared" si="704"/>
        <v>1</v>
      </c>
    </row>
    <row r="8005" spans="1:9" x14ac:dyDescent="0.35">
      <c r="A8005" s="321">
        <f t="shared" si="702"/>
        <v>42337.041666647339</v>
      </c>
      <c r="B8005" s="303"/>
      <c r="C8005" s="303">
        <v>7970</v>
      </c>
      <c r="D8005" s="304">
        <f>INDEX(Method_calculation!$J$161:$L$184,Output_interface!I8005,Output_interface!H8005)</f>
        <v>0</v>
      </c>
      <c r="E8005" s="304">
        <f>INDEX(Method_calculation!$J$194:$L$217,Output_interface!I8005,Output_interface!H8005)</f>
        <v>0</v>
      </c>
      <c r="G8005" s="1">
        <f>VLOOKUP(A8005+1/48,Interface!$B$118:$D$483,3)</f>
        <v>7</v>
      </c>
      <c r="H8005" s="1">
        <f t="shared" si="705"/>
        <v>3</v>
      </c>
      <c r="I8005" s="1">
        <f t="shared" si="704"/>
        <v>2</v>
      </c>
    </row>
    <row r="8006" spans="1:9" x14ac:dyDescent="0.35">
      <c r="A8006" s="321">
        <f t="shared" si="702"/>
        <v>42337.083333314004</v>
      </c>
      <c r="B8006" s="303"/>
      <c r="C8006" s="303">
        <v>7971</v>
      </c>
      <c r="D8006" s="304">
        <f>INDEX(Method_calculation!$J$161:$L$184,Output_interface!I8006,Output_interface!H8006)</f>
        <v>0</v>
      </c>
      <c r="E8006" s="304">
        <f>INDEX(Method_calculation!$J$194:$L$217,Output_interface!I8006,Output_interface!H8006)</f>
        <v>0</v>
      </c>
      <c r="G8006" s="1">
        <f>VLOOKUP(A8006+1/48,Interface!$B$118:$D$483,3)</f>
        <v>7</v>
      </c>
      <c r="H8006" s="1">
        <f t="shared" si="705"/>
        <v>3</v>
      </c>
      <c r="I8006" s="1">
        <f t="shared" si="704"/>
        <v>3</v>
      </c>
    </row>
    <row r="8007" spans="1:9" x14ac:dyDescent="0.35">
      <c r="A8007" s="321">
        <f t="shared" si="702"/>
        <v>42337.124999980668</v>
      </c>
      <c r="B8007" s="303"/>
      <c r="C8007" s="303">
        <v>7972</v>
      </c>
      <c r="D8007" s="304">
        <f>INDEX(Method_calculation!$J$161:$L$184,Output_interface!I8007,Output_interface!H8007)</f>
        <v>0</v>
      </c>
      <c r="E8007" s="304">
        <f>INDEX(Method_calculation!$J$194:$L$217,Output_interface!I8007,Output_interface!H8007)</f>
        <v>0</v>
      </c>
      <c r="G8007" s="1">
        <f>VLOOKUP(A8007+1/48,Interface!$B$118:$D$483,3)</f>
        <v>7</v>
      </c>
      <c r="H8007" s="1">
        <f t="shared" si="705"/>
        <v>3</v>
      </c>
      <c r="I8007" s="1">
        <f t="shared" si="704"/>
        <v>4</v>
      </c>
    </row>
    <row r="8008" spans="1:9" x14ac:dyDescent="0.35">
      <c r="A8008" s="321">
        <f t="shared" si="702"/>
        <v>42337.166666647332</v>
      </c>
      <c r="B8008" s="303"/>
      <c r="C8008" s="303">
        <v>7973</v>
      </c>
      <c r="D8008" s="304">
        <f>INDEX(Method_calculation!$J$161:$L$184,Output_interface!I8008,Output_interface!H8008)</f>
        <v>0</v>
      </c>
      <c r="E8008" s="304">
        <f>INDEX(Method_calculation!$J$194:$L$217,Output_interface!I8008,Output_interface!H8008)</f>
        <v>0</v>
      </c>
      <c r="G8008" s="1">
        <f>VLOOKUP(A8008+1/48,Interface!$B$118:$D$483,3)</f>
        <v>7</v>
      </c>
      <c r="H8008" s="1">
        <f t="shared" si="705"/>
        <v>3</v>
      </c>
      <c r="I8008" s="1">
        <f t="shared" si="704"/>
        <v>5</v>
      </c>
    </row>
    <row r="8009" spans="1:9" x14ac:dyDescent="0.35">
      <c r="A8009" s="321">
        <f t="shared" si="702"/>
        <v>42337.208333313996</v>
      </c>
      <c r="B8009" s="303"/>
      <c r="C8009" s="303">
        <v>7974</v>
      </c>
      <c r="D8009" s="304">
        <f>INDEX(Method_calculation!$J$161:$L$184,Output_interface!I8009,Output_interface!H8009)</f>
        <v>0</v>
      </c>
      <c r="E8009" s="304">
        <f>INDEX(Method_calculation!$J$194:$L$217,Output_interface!I8009,Output_interface!H8009)</f>
        <v>0</v>
      </c>
      <c r="G8009" s="1">
        <f>VLOOKUP(A8009+1/48,Interface!$B$118:$D$483,3)</f>
        <v>7</v>
      </c>
      <c r="H8009" s="1">
        <f t="shared" si="705"/>
        <v>3</v>
      </c>
      <c r="I8009" s="1">
        <f t="shared" si="704"/>
        <v>6</v>
      </c>
    </row>
    <row r="8010" spans="1:9" x14ac:dyDescent="0.35">
      <c r="A8010" s="321">
        <f t="shared" si="702"/>
        <v>42337.249999980661</v>
      </c>
      <c r="B8010" s="303"/>
      <c r="C8010" s="303">
        <v>7975</v>
      </c>
      <c r="D8010" s="304">
        <f>INDEX(Method_calculation!$J$161:$L$184,Output_interface!I8010,Output_interface!H8010)</f>
        <v>0</v>
      </c>
      <c r="E8010" s="304">
        <f>INDEX(Method_calculation!$J$194:$L$217,Output_interface!I8010,Output_interface!H8010)</f>
        <v>0</v>
      </c>
      <c r="G8010" s="1">
        <f>VLOOKUP(A8010+1/48,Interface!$B$118:$D$483,3)</f>
        <v>7</v>
      </c>
      <c r="H8010" s="1">
        <f t="shared" si="705"/>
        <v>3</v>
      </c>
      <c r="I8010" s="1">
        <f t="shared" si="704"/>
        <v>7</v>
      </c>
    </row>
    <row r="8011" spans="1:9" x14ac:dyDescent="0.35">
      <c r="A8011" s="321">
        <f t="shared" si="702"/>
        <v>42337.291666647325</v>
      </c>
      <c r="B8011" s="303"/>
      <c r="C8011" s="303">
        <v>7976</v>
      </c>
      <c r="D8011" s="304">
        <f>INDEX(Method_calculation!$J$161:$L$184,Output_interface!I8011,Output_interface!H8011)</f>
        <v>0</v>
      </c>
      <c r="E8011" s="304">
        <f>INDEX(Method_calculation!$J$194:$L$217,Output_interface!I8011,Output_interface!H8011)</f>
        <v>0</v>
      </c>
      <c r="G8011" s="1">
        <f>VLOOKUP(A8011+1/48,Interface!$B$118:$D$483,3)</f>
        <v>7</v>
      </c>
      <c r="H8011" s="1">
        <f t="shared" si="705"/>
        <v>3</v>
      </c>
      <c r="I8011" s="1">
        <f t="shared" si="704"/>
        <v>8</v>
      </c>
    </row>
    <row r="8012" spans="1:9" x14ac:dyDescent="0.35">
      <c r="A8012" s="321">
        <f t="shared" si="702"/>
        <v>42337.333333313989</v>
      </c>
      <c r="B8012" s="303"/>
      <c r="C8012" s="303">
        <v>7977</v>
      </c>
      <c r="D8012" s="304">
        <f>INDEX(Method_calculation!$J$161:$L$184,Output_interface!I8012,Output_interface!H8012)</f>
        <v>0</v>
      </c>
      <c r="E8012" s="304">
        <f>INDEX(Method_calculation!$J$194:$L$217,Output_interface!I8012,Output_interface!H8012)</f>
        <v>0</v>
      </c>
      <c r="G8012" s="1">
        <f>VLOOKUP(A8012+1/48,Interface!$B$118:$D$483,3)</f>
        <v>7</v>
      </c>
      <c r="H8012" s="1">
        <f t="shared" si="705"/>
        <v>3</v>
      </c>
      <c r="I8012" s="1">
        <f t="shared" si="704"/>
        <v>9</v>
      </c>
    </row>
    <row r="8013" spans="1:9" x14ac:dyDescent="0.35">
      <c r="A8013" s="321">
        <f t="shared" si="702"/>
        <v>42337.374999980653</v>
      </c>
      <c r="B8013" s="303"/>
      <c r="C8013" s="303">
        <v>7978</v>
      </c>
      <c r="D8013" s="304">
        <f>INDEX(Method_calculation!$J$161:$L$184,Output_interface!I8013,Output_interface!H8013)</f>
        <v>0</v>
      </c>
      <c r="E8013" s="304">
        <f>INDEX(Method_calculation!$J$194:$L$217,Output_interface!I8013,Output_interface!H8013)</f>
        <v>0</v>
      </c>
      <c r="G8013" s="1">
        <f>VLOOKUP(A8013+1/48,Interface!$B$118:$D$483,3)</f>
        <v>7</v>
      </c>
      <c r="H8013" s="1">
        <f t="shared" si="705"/>
        <v>3</v>
      </c>
      <c r="I8013" s="1">
        <f t="shared" si="704"/>
        <v>10</v>
      </c>
    </row>
    <row r="8014" spans="1:9" x14ac:dyDescent="0.35">
      <c r="A8014" s="321">
        <f t="shared" si="702"/>
        <v>42337.416666647317</v>
      </c>
      <c r="B8014" s="303"/>
      <c r="C8014" s="303">
        <v>7979</v>
      </c>
      <c r="D8014" s="304">
        <f>INDEX(Method_calculation!$J$161:$L$184,Output_interface!I8014,Output_interface!H8014)</f>
        <v>0</v>
      </c>
      <c r="E8014" s="304">
        <f>INDEX(Method_calculation!$J$194:$L$217,Output_interface!I8014,Output_interface!H8014)</f>
        <v>0</v>
      </c>
      <c r="G8014" s="1">
        <f>VLOOKUP(A8014+1/48,Interface!$B$118:$D$483,3)</f>
        <v>7</v>
      </c>
      <c r="H8014" s="1">
        <f t="shared" si="705"/>
        <v>3</v>
      </c>
      <c r="I8014" s="1">
        <f t="shared" si="704"/>
        <v>11</v>
      </c>
    </row>
    <row r="8015" spans="1:9" x14ac:dyDescent="0.35">
      <c r="A8015" s="321">
        <f t="shared" si="702"/>
        <v>42337.458333313982</v>
      </c>
      <c r="B8015" s="303"/>
      <c r="C8015" s="303">
        <v>7980</v>
      </c>
      <c r="D8015" s="304">
        <f>INDEX(Method_calculation!$J$161:$L$184,Output_interface!I8015,Output_interface!H8015)</f>
        <v>0</v>
      </c>
      <c r="E8015" s="304">
        <f>INDEX(Method_calculation!$J$194:$L$217,Output_interface!I8015,Output_interface!H8015)</f>
        <v>0</v>
      </c>
      <c r="G8015" s="1">
        <f>VLOOKUP(A8015+1/48,Interface!$B$118:$D$483,3)</f>
        <v>7</v>
      </c>
      <c r="H8015" s="1">
        <f t="shared" si="705"/>
        <v>3</v>
      </c>
      <c r="I8015" s="1">
        <f t="shared" si="704"/>
        <v>12</v>
      </c>
    </row>
    <row r="8016" spans="1:9" x14ac:dyDescent="0.35">
      <c r="A8016" s="321">
        <f t="shared" ref="A8016:A8079" si="708">+A8015+1/24</f>
        <v>42337.499999980646</v>
      </c>
      <c r="B8016" s="303"/>
      <c r="C8016" s="303">
        <v>7981</v>
      </c>
      <c r="D8016" s="304">
        <f>INDEX(Method_calculation!$J$161:$L$184,Output_interface!I8016,Output_interface!H8016)</f>
        <v>0</v>
      </c>
      <c r="E8016" s="304">
        <f>INDEX(Method_calculation!$J$194:$L$217,Output_interface!I8016,Output_interface!H8016)</f>
        <v>0</v>
      </c>
      <c r="G8016" s="1">
        <f>VLOOKUP(A8016+1/48,Interface!$B$118:$D$483,3)</f>
        <v>7</v>
      </c>
      <c r="H8016" s="1">
        <f t="shared" si="705"/>
        <v>3</v>
      </c>
      <c r="I8016" s="1">
        <f t="shared" si="704"/>
        <v>13</v>
      </c>
    </row>
    <row r="8017" spans="1:9" x14ac:dyDescent="0.35">
      <c r="A8017" s="321">
        <f t="shared" si="708"/>
        <v>42337.54166664731</v>
      </c>
      <c r="B8017" s="303"/>
      <c r="C8017" s="303">
        <v>7982</v>
      </c>
      <c r="D8017" s="304">
        <f>INDEX(Method_calculation!$J$161:$L$184,Output_interface!I8017,Output_interface!H8017)</f>
        <v>0</v>
      </c>
      <c r="E8017" s="304">
        <f>INDEX(Method_calculation!$J$194:$L$217,Output_interface!I8017,Output_interface!H8017)</f>
        <v>0</v>
      </c>
      <c r="G8017" s="1">
        <f>VLOOKUP(A8017+1/48,Interface!$B$118:$D$483,3)</f>
        <v>7</v>
      </c>
      <c r="H8017" s="1">
        <f t="shared" si="705"/>
        <v>3</v>
      </c>
      <c r="I8017" s="1">
        <f t="shared" si="704"/>
        <v>14</v>
      </c>
    </row>
    <row r="8018" spans="1:9" x14ac:dyDescent="0.35">
      <c r="A8018" s="321">
        <f t="shared" si="708"/>
        <v>42337.583333313974</v>
      </c>
      <c r="B8018" s="303"/>
      <c r="C8018" s="303">
        <v>7983</v>
      </c>
      <c r="D8018" s="304">
        <f>INDEX(Method_calculation!$J$161:$L$184,Output_interface!I8018,Output_interface!H8018)</f>
        <v>0</v>
      </c>
      <c r="E8018" s="304">
        <f>INDEX(Method_calculation!$J$194:$L$217,Output_interface!I8018,Output_interface!H8018)</f>
        <v>0</v>
      </c>
      <c r="G8018" s="1">
        <f>VLOOKUP(A8018+1/48,Interface!$B$118:$D$483,3)</f>
        <v>7</v>
      </c>
      <c r="H8018" s="1">
        <f t="shared" si="705"/>
        <v>3</v>
      </c>
      <c r="I8018" s="1">
        <f t="shared" si="704"/>
        <v>15</v>
      </c>
    </row>
    <row r="8019" spans="1:9" x14ac:dyDescent="0.35">
      <c r="A8019" s="321">
        <f t="shared" si="708"/>
        <v>42337.624999980639</v>
      </c>
      <c r="B8019" s="303"/>
      <c r="C8019" s="303">
        <v>7984</v>
      </c>
      <c r="D8019" s="304">
        <f>INDEX(Method_calculation!$J$161:$L$184,Output_interface!I8019,Output_interface!H8019)</f>
        <v>0</v>
      </c>
      <c r="E8019" s="304">
        <f>INDEX(Method_calculation!$J$194:$L$217,Output_interface!I8019,Output_interface!H8019)</f>
        <v>0</v>
      </c>
      <c r="G8019" s="1">
        <f>VLOOKUP(A8019+1/48,Interface!$B$118:$D$483,3)</f>
        <v>7</v>
      </c>
      <c r="H8019" s="1">
        <f t="shared" si="705"/>
        <v>3</v>
      </c>
      <c r="I8019" s="1">
        <f t="shared" si="704"/>
        <v>16</v>
      </c>
    </row>
    <row r="8020" spans="1:9" x14ac:dyDescent="0.35">
      <c r="A8020" s="321">
        <f t="shared" si="708"/>
        <v>42337.666666647303</v>
      </c>
      <c r="B8020" s="303"/>
      <c r="C8020" s="303">
        <v>7985</v>
      </c>
      <c r="D8020" s="304">
        <f>INDEX(Method_calculation!$J$161:$L$184,Output_interface!I8020,Output_interface!H8020)</f>
        <v>0</v>
      </c>
      <c r="E8020" s="304">
        <f>INDEX(Method_calculation!$J$194:$L$217,Output_interface!I8020,Output_interface!H8020)</f>
        <v>0</v>
      </c>
      <c r="G8020" s="1">
        <f>VLOOKUP(A8020+1/48,Interface!$B$118:$D$483,3)</f>
        <v>7</v>
      </c>
      <c r="H8020" s="1">
        <f t="shared" si="705"/>
        <v>3</v>
      </c>
      <c r="I8020" s="1">
        <f t="shared" si="704"/>
        <v>17</v>
      </c>
    </row>
    <row r="8021" spans="1:9" x14ac:dyDescent="0.35">
      <c r="A8021" s="321">
        <f t="shared" si="708"/>
        <v>42337.708333313967</v>
      </c>
      <c r="B8021" s="303"/>
      <c r="C8021" s="303">
        <v>7986</v>
      </c>
      <c r="D8021" s="304">
        <f>INDEX(Method_calculation!$J$161:$L$184,Output_interface!I8021,Output_interface!H8021)</f>
        <v>0</v>
      </c>
      <c r="E8021" s="304">
        <f>INDEX(Method_calculation!$J$194:$L$217,Output_interface!I8021,Output_interface!H8021)</f>
        <v>0</v>
      </c>
      <c r="G8021" s="1">
        <f>VLOOKUP(A8021+1/48,Interface!$B$118:$D$483,3)</f>
        <v>7</v>
      </c>
      <c r="H8021" s="1">
        <f t="shared" si="705"/>
        <v>3</v>
      </c>
      <c r="I8021" s="1">
        <f t="shared" si="704"/>
        <v>18</v>
      </c>
    </row>
    <row r="8022" spans="1:9" x14ac:dyDescent="0.35">
      <c r="A8022" s="321">
        <f t="shared" si="708"/>
        <v>42337.749999980631</v>
      </c>
      <c r="B8022" s="303"/>
      <c r="C8022" s="303">
        <v>7987</v>
      </c>
      <c r="D8022" s="304">
        <f>INDEX(Method_calculation!$J$161:$L$184,Output_interface!I8022,Output_interface!H8022)</f>
        <v>0</v>
      </c>
      <c r="E8022" s="304">
        <f>INDEX(Method_calculation!$J$194:$L$217,Output_interface!I8022,Output_interface!H8022)</f>
        <v>0</v>
      </c>
      <c r="G8022" s="1">
        <f>VLOOKUP(A8022+1/48,Interface!$B$118:$D$483,3)</f>
        <v>7</v>
      </c>
      <c r="H8022" s="1">
        <f t="shared" si="705"/>
        <v>3</v>
      </c>
      <c r="I8022" s="1">
        <f t="shared" si="704"/>
        <v>19</v>
      </c>
    </row>
    <row r="8023" spans="1:9" x14ac:dyDescent="0.35">
      <c r="A8023" s="321">
        <f t="shared" si="708"/>
        <v>42337.791666647296</v>
      </c>
      <c r="B8023" s="303"/>
      <c r="C8023" s="303">
        <v>7988</v>
      </c>
      <c r="D8023" s="304">
        <f>INDEX(Method_calculation!$J$161:$L$184,Output_interface!I8023,Output_interface!H8023)</f>
        <v>0</v>
      </c>
      <c r="E8023" s="304">
        <f>INDEX(Method_calculation!$J$194:$L$217,Output_interface!I8023,Output_interface!H8023)</f>
        <v>0</v>
      </c>
      <c r="G8023" s="1">
        <f>VLOOKUP(A8023+1/48,Interface!$B$118:$D$483,3)</f>
        <v>7</v>
      </c>
      <c r="H8023" s="1">
        <f t="shared" si="705"/>
        <v>3</v>
      </c>
      <c r="I8023" s="1">
        <f t="shared" si="704"/>
        <v>20</v>
      </c>
    </row>
    <row r="8024" spans="1:9" x14ac:dyDescent="0.35">
      <c r="A8024" s="321">
        <f t="shared" si="708"/>
        <v>42337.83333331396</v>
      </c>
      <c r="B8024" s="303"/>
      <c r="C8024" s="303">
        <v>7989</v>
      </c>
      <c r="D8024" s="304">
        <f>INDEX(Method_calculation!$J$161:$L$184,Output_interface!I8024,Output_interface!H8024)</f>
        <v>0</v>
      </c>
      <c r="E8024" s="304">
        <f>INDEX(Method_calculation!$J$194:$L$217,Output_interface!I8024,Output_interface!H8024)</f>
        <v>0</v>
      </c>
      <c r="G8024" s="1">
        <f>VLOOKUP(A8024+1/48,Interface!$B$118:$D$483,3)</f>
        <v>7</v>
      </c>
      <c r="H8024" s="1">
        <f t="shared" si="705"/>
        <v>3</v>
      </c>
      <c r="I8024" s="1">
        <f t="shared" si="704"/>
        <v>21</v>
      </c>
    </row>
    <row r="8025" spans="1:9" x14ac:dyDescent="0.35">
      <c r="A8025" s="321">
        <f t="shared" si="708"/>
        <v>42337.874999980624</v>
      </c>
      <c r="B8025" s="303"/>
      <c r="C8025" s="303">
        <v>7990</v>
      </c>
      <c r="D8025" s="304">
        <f>INDEX(Method_calculation!$J$161:$L$184,Output_interface!I8025,Output_interface!H8025)</f>
        <v>0</v>
      </c>
      <c r="E8025" s="304">
        <f>INDEX(Method_calculation!$J$194:$L$217,Output_interface!I8025,Output_interface!H8025)</f>
        <v>0</v>
      </c>
      <c r="G8025" s="1">
        <f>VLOOKUP(A8025+1/48,Interface!$B$118:$D$483,3)</f>
        <v>7</v>
      </c>
      <c r="H8025" s="1">
        <f t="shared" si="705"/>
        <v>3</v>
      </c>
      <c r="I8025" s="1">
        <f t="shared" si="704"/>
        <v>22</v>
      </c>
    </row>
    <row r="8026" spans="1:9" x14ac:dyDescent="0.35">
      <c r="A8026" s="321">
        <f t="shared" si="708"/>
        <v>42337.916666647288</v>
      </c>
      <c r="B8026" s="303"/>
      <c r="C8026" s="303">
        <v>7991</v>
      </c>
      <c r="D8026" s="304">
        <f>INDEX(Method_calculation!$J$161:$L$184,Output_interface!I8026,Output_interface!H8026)</f>
        <v>0</v>
      </c>
      <c r="E8026" s="304">
        <f>INDEX(Method_calculation!$J$194:$L$217,Output_interface!I8026,Output_interface!H8026)</f>
        <v>0</v>
      </c>
      <c r="G8026" s="1">
        <f>VLOOKUP(A8026+1/48,Interface!$B$118:$D$483,3)</f>
        <v>7</v>
      </c>
      <c r="H8026" s="1">
        <f t="shared" si="705"/>
        <v>3</v>
      </c>
      <c r="I8026" s="1">
        <f t="shared" si="704"/>
        <v>23</v>
      </c>
    </row>
    <row r="8027" spans="1:9" x14ac:dyDescent="0.35">
      <c r="A8027" s="322">
        <f t="shared" si="708"/>
        <v>42337.958333313953</v>
      </c>
      <c r="B8027" s="306"/>
      <c r="C8027" s="306">
        <v>7992</v>
      </c>
      <c r="D8027" s="307">
        <f>INDEX(Method_calculation!$J$161:$L$184,Output_interface!I8027,Output_interface!H8027)</f>
        <v>0</v>
      </c>
      <c r="E8027" s="307">
        <f>INDEX(Method_calculation!$J$194:$L$217,Output_interface!I8027,Output_interface!H8027)</f>
        <v>0</v>
      </c>
      <c r="G8027" s="1">
        <f>VLOOKUP(A8027+1/48,Interface!$B$118:$D$483,3)</f>
        <v>7</v>
      </c>
      <c r="H8027" s="1">
        <f t="shared" si="705"/>
        <v>3</v>
      </c>
      <c r="I8027" s="1">
        <f t="shared" si="704"/>
        <v>24</v>
      </c>
    </row>
    <row r="8028" spans="1:9" x14ac:dyDescent="0.35">
      <c r="A8028" s="299">
        <f t="shared" si="708"/>
        <v>42337.999999980617</v>
      </c>
      <c r="B8028" s="300" t="str">
        <f t="shared" ref="B8028" si="709">INDEX($H$27:$H$29,H8028)</f>
        <v>Workday</v>
      </c>
      <c r="C8028" s="300">
        <v>7993</v>
      </c>
      <c r="D8028" s="301">
        <f>INDEX(Method_calculation!$J$161:$L$184,Output_interface!I8028,Output_interface!H8028)</f>
        <v>0</v>
      </c>
      <c r="E8028" s="301">
        <f>INDEX(Method_calculation!$J$194:$L$217,Output_interface!I8028,Output_interface!H8028)</f>
        <v>0</v>
      </c>
      <c r="G8028" s="1">
        <f>VLOOKUP(A8028+1/48,Interface!$B$118:$D$483,3)</f>
        <v>1</v>
      </c>
      <c r="H8028" s="1">
        <f t="shared" si="705"/>
        <v>1</v>
      </c>
      <c r="I8028" s="1">
        <f t="shared" si="704"/>
        <v>1</v>
      </c>
    </row>
    <row r="8029" spans="1:9" x14ac:dyDescent="0.35">
      <c r="A8029" s="321">
        <f t="shared" si="708"/>
        <v>42338.041666647281</v>
      </c>
      <c r="B8029" s="303"/>
      <c r="C8029" s="303">
        <v>7994</v>
      </c>
      <c r="D8029" s="304">
        <f>INDEX(Method_calculation!$J$161:$L$184,Output_interface!I8029,Output_interface!H8029)</f>
        <v>0</v>
      </c>
      <c r="E8029" s="304">
        <f>INDEX(Method_calculation!$J$194:$L$217,Output_interface!I8029,Output_interface!H8029)</f>
        <v>0</v>
      </c>
      <c r="G8029" s="1">
        <f>VLOOKUP(A8029+1/48,Interface!$B$118:$D$483,3)</f>
        <v>1</v>
      </c>
      <c r="H8029" s="1">
        <f t="shared" si="705"/>
        <v>1</v>
      </c>
      <c r="I8029" s="1">
        <f t="shared" si="704"/>
        <v>2</v>
      </c>
    </row>
    <row r="8030" spans="1:9" x14ac:dyDescent="0.35">
      <c r="A8030" s="321">
        <f t="shared" si="708"/>
        <v>42338.083333313945</v>
      </c>
      <c r="B8030" s="303"/>
      <c r="C8030" s="303">
        <v>7995</v>
      </c>
      <c r="D8030" s="304">
        <f>INDEX(Method_calculation!$J$161:$L$184,Output_interface!I8030,Output_interface!H8030)</f>
        <v>0</v>
      </c>
      <c r="E8030" s="304">
        <f>INDEX(Method_calculation!$J$194:$L$217,Output_interface!I8030,Output_interface!H8030)</f>
        <v>0</v>
      </c>
      <c r="G8030" s="1">
        <f>VLOOKUP(A8030+1/48,Interface!$B$118:$D$483,3)</f>
        <v>1</v>
      </c>
      <c r="H8030" s="1">
        <f t="shared" si="705"/>
        <v>1</v>
      </c>
      <c r="I8030" s="1">
        <f t="shared" si="704"/>
        <v>3</v>
      </c>
    </row>
    <row r="8031" spans="1:9" x14ac:dyDescent="0.35">
      <c r="A8031" s="321">
        <f t="shared" si="708"/>
        <v>42338.12499998061</v>
      </c>
      <c r="B8031" s="303"/>
      <c r="C8031" s="303">
        <v>7996</v>
      </c>
      <c r="D8031" s="304">
        <f>INDEX(Method_calculation!$J$161:$L$184,Output_interface!I8031,Output_interface!H8031)</f>
        <v>0</v>
      </c>
      <c r="E8031" s="304">
        <f>INDEX(Method_calculation!$J$194:$L$217,Output_interface!I8031,Output_interface!H8031)</f>
        <v>0</v>
      </c>
      <c r="G8031" s="1">
        <f>VLOOKUP(A8031+1/48,Interface!$B$118:$D$483,3)</f>
        <v>1</v>
      </c>
      <c r="H8031" s="1">
        <f t="shared" si="705"/>
        <v>1</v>
      </c>
      <c r="I8031" s="1">
        <f t="shared" si="704"/>
        <v>4</v>
      </c>
    </row>
    <row r="8032" spans="1:9" x14ac:dyDescent="0.35">
      <c r="A8032" s="321">
        <f t="shared" si="708"/>
        <v>42338.166666647274</v>
      </c>
      <c r="B8032" s="303"/>
      <c r="C8032" s="303">
        <v>7997</v>
      </c>
      <c r="D8032" s="304">
        <f>INDEX(Method_calculation!$J$161:$L$184,Output_interface!I8032,Output_interface!H8032)</f>
        <v>0</v>
      </c>
      <c r="E8032" s="304">
        <f>INDEX(Method_calculation!$J$194:$L$217,Output_interface!I8032,Output_interface!H8032)</f>
        <v>0</v>
      </c>
      <c r="G8032" s="1">
        <f>VLOOKUP(A8032+1/48,Interface!$B$118:$D$483,3)</f>
        <v>1</v>
      </c>
      <c r="H8032" s="1">
        <f t="shared" si="705"/>
        <v>1</v>
      </c>
      <c r="I8032" s="1">
        <f t="shared" si="704"/>
        <v>5</v>
      </c>
    </row>
    <row r="8033" spans="1:9" x14ac:dyDescent="0.35">
      <c r="A8033" s="321">
        <f t="shared" si="708"/>
        <v>42338.208333313938</v>
      </c>
      <c r="B8033" s="303"/>
      <c r="C8033" s="303">
        <v>7998</v>
      </c>
      <c r="D8033" s="304">
        <f>INDEX(Method_calculation!$J$161:$L$184,Output_interface!I8033,Output_interface!H8033)</f>
        <v>0</v>
      </c>
      <c r="E8033" s="304">
        <f>INDEX(Method_calculation!$J$194:$L$217,Output_interface!I8033,Output_interface!H8033)</f>
        <v>0</v>
      </c>
      <c r="G8033" s="1">
        <f>VLOOKUP(A8033+1/48,Interface!$B$118:$D$483,3)</f>
        <v>1</v>
      </c>
      <c r="H8033" s="1">
        <f t="shared" si="705"/>
        <v>1</v>
      </c>
      <c r="I8033" s="1">
        <f t="shared" si="704"/>
        <v>6</v>
      </c>
    </row>
    <row r="8034" spans="1:9" x14ac:dyDescent="0.35">
      <c r="A8034" s="321">
        <f t="shared" si="708"/>
        <v>42338.249999980602</v>
      </c>
      <c r="B8034" s="303"/>
      <c r="C8034" s="303">
        <v>7999</v>
      </c>
      <c r="D8034" s="304">
        <f>INDEX(Method_calculation!$J$161:$L$184,Output_interface!I8034,Output_interface!H8034)</f>
        <v>0</v>
      </c>
      <c r="E8034" s="304">
        <f>INDEX(Method_calculation!$J$194:$L$217,Output_interface!I8034,Output_interface!H8034)</f>
        <v>0</v>
      </c>
      <c r="G8034" s="1">
        <f>VLOOKUP(A8034+1/48,Interface!$B$118:$D$483,3)</f>
        <v>1</v>
      </c>
      <c r="H8034" s="1">
        <f t="shared" si="705"/>
        <v>1</v>
      </c>
      <c r="I8034" s="1">
        <f t="shared" si="704"/>
        <v>7</v>
      </c>
    </row>
    <row r="8035" spans="1:9" x14ac:dyDescent="0.35">
      <c r="A8035" s="321">
        <f t="shared" si="708"/>
        <v>42338.291666647267</v>
      </c>
      <c r="B8035" s="303"/>
      <c r="C8035" s="303">
        <v>8000</v>
      </c>
      <c r="D8035" s="304">
        <f>INDEX(Method_calculation!$J$161:$L$184,Output_interface!I8035,Output_interface!H8035)</f>
        <v>0</v>
      </c>
      <c r="E8035" s="304">
        <f>INDEX(Method_calculation!$J$194:$L$217,Output_interface!I8035,Output_interface!H8035)</f>
        <v>0</v>
      </c>
      <c r="G8035" s="1">
        <f>VLOOKUP(A8035+1/48,Interface!$B$118:$D$483,3)</f>
        <v>1</v>
      </c>
      <c r="H8035" s="1">
        <f t="shared" si="705"/>
        <v>1</v>
      </c>
      <c r="I8035" s="1">
        <f t="shared" si="704"/>
        <v>8</v>
      </c>
    </row>
    <row r="8036" spans="1:9" x14ac:dyDescent="0.35">
      <c r="A8036" s="321">
        <f t="shared" si="708"/>
        <v>42338.333333313931</v>
      </c>
      <c r="B8036" s="303"/>
      <c r="C8036" s="303">
        <v>8001</v>
      </c>
      <c r="D8036" s="304">
        <f>INDEX(Method_calculation!$J$161:$L$184,Output_interface!I8036,Output_interface!H8036)</f>
        <v>0</v>
      </c>
      <c r="E8036" s="304">
        <f>INDEX(Method_calculation!$J$194:$L$217,Output_interface!I8036,Output_interface!H8036)</f>
        <v>0</v>
      </c>
      <c r="G8036" s="1">
        <f>VLOOKUP(A8036+1/48,Interface!$B$118:$D$483,3)</f>
        <v>1</v>
      </c>
      <c r="H8036" s="1">
        <f t="shared" si="705"/>
        <v>1</v>
      </c>
      <c r="I8036" s="1">
        <f t="shared" ref="I8036:I8099" si="710">MOD(C8036-1,24)+1</f>
        <v>9</v>
      </c>
    </row>
    <row r="8037" spans="1:9" x14ac:dyDescent="0.35">
      <c r="A8037" s="321">
        <f t="shared" si="708"/>
        <v>42338.374999980595</v>
      </c>
      <c r="B8037" s="303"/>
      <c r="C8037" s="303">
        <v>8002</v>
      </c>
      <c r="D8037" s="304">
        <f>INDEX(Method_calculation!$J$161:$L$184,Output_interface!I8037,Output_interface!H8037)</f>
        <v>0</v>
      </c>
      <c r="E8037" s="304">
        <f>INDEX(Method_calculation!$J$194:$L$217,Output_interface!I8037,Output_interface!H8037)</f>
        <v>0</v>
      </c>
      <c r="G8037" s="1">
        <f>VLOOKUP(A8037+1/48,Interface!$B$118:$D$483,3)</f>
        <v>1</v>
      </c>
      <c r="H8037" s="1">
        <f t="shared" ref="H8037:H8100" si="711">IF(G8037=7,3,IF(G8037=6,2,1))</f>
        <v>1</v>
      </c>
      <c r="I8037" s="1">
        <f t="shared" si="710"/>
        <v>10</v>
      </c>
    </row>
    <row r="8038" spans="1:9" x14ac:dyDescent="0.35">
      <c r="A8038" s="321">
        <f t="shared" si="708"/>
        <v>42338.416666647259</v>
      </c>
      <c r="B8038" s="303"/>
      <c r="C8038" s="303">
        <v>8003</v>
      </c>
      <c r="D8038" s="304">
        <f>INDEX(Method_calculation!$J$161:$L$184,Output_interface!I8038,Output_interface!H8038)</f>
        <v>0</v>
      </c>
      <c r="E8038" s="304">
        <f>INDEX(Method_calculation!$J$194:$L$217,Output_interface!I8038,Output_interface!H8038)</f>
        <v>0</v>
      </c>
      <c r="G8038" s="1">
        <f>VLOOKUP(A8038+1/48,Interface!$B$118:$D$483,3)</f>
        <v>1</v>
      </c>
      <c r="H8038" s="1">
        <f t="shared" si="711"/>
        <v>1</v>
      </c>
      <c r="I8038" s="1">
        <f t="shared" si="710"/>
        <v>11</v>
      </c>
    </row>
    <row r="8039" spans="1:9" x14ac:dyDescent="0.35">
      <c r="A8039" s="321">
        <f t="shared" si="708"/>
        <v>42338.458333313924</v>
      </c>
      <c r="B8039" s="303"/>
      <c r="C8039" s="303">
        <v>8004</v>
      </c>
      <c r="D8039" s="304">
        <f>INDEX(Method_calculation!$J$161:$L$184,Output_interface!I8039,Output_interface!H8039)</f>
        <v>0</v>
      </c>
      <c r="E8039" s="304">
        <f>INDEX(Method_calculation!$J$194:$L$217,Output_interface!I8039,Output_interface!H8039)</f>
        <v>0</v>
      </c>
      <c r="G8039" s="1">
        <f>VLOOKUP(A8039+1/48,Interface!$B$118:$D$483,3)</f>
        <v>1</v>
      </c>
      <c r="H8039" s="1">
        <f t="shared" si="711"/>
        <v>1</v>
      </c>
      <c r="I8039" s="1">
        <f t="shared" si="710"/>
        <v>12</v>
      </c>
    </row>
    <row r="8040" spans="1:9" x14ac:dyDescent="0.35">
      <c r="A8040" s="321">
        <f t="shared" si="708"/>
        <v>42338.499999980588</v>
      </c>
      <c r="B8040" s="303"/>
      <c r="C8040" s="303">
        <v>8005</v>
      </c>
      <c r="D8040" s="304">
        <f>INDEX(Method_calculation!$J$161:$L$184,Output_interface!I8040,Output_interface!H8040)</f>
        <v>0</v>
      </c>
      <c r="E8040" s="304">
        <f>INDEX(Method_calculation!$J$194:$L$217,Output_interface!I8040,Output_interface!H8040)</f>
        <v>0</v>
      </c>
      <c r="G8040" s="1">
        <f>VLOOKUP(A8040+1/48,Interface!$B$118:$D$483,3)</f>
        <v>1</v>
      </c>
      <c r="H8040" s="1">
        <f t="shared" si="711"/>
        <v>1</v>
      </c>
      <c r="I8040" s="1">
        <f t="shared" si="710"/>
        <v>13</v>
      </c>
    </row>
    <row r="8041" spans="1:9" x14ac:dyDescent="0.35">
      <c r="A8041" s="321">
        <f t="shared" si="708"/>
        <v>42338.541666647252</v>
      </c>
      <c r="B8041" s="303"/>
      <c r="C8041" s="303">
        <v>8006</v>
      </c>
      <c r="D8041" s="304">
        <f>INDEX(Method_calculation!$J$161:$L$184,Output_interface!I8041,Output_interface!H8041)</f>
        <v>0</v>
      </c>
      <c r="E8041" s="304">
        <f>INDEX(Method_calculation!$J$194:$L$217,Output_interface!I8041,Output_interface!H8041)</f>
        <v>0</v>
      </c>
      <c r="G8041" s="1">
        <f>VLOOKUP(A8041+1/48,Interface!$B$118:$D$483,3)</f>
        <v>1</v>
      </c>
      <c r="H8041" s="1">
        <f t="shared" si="711"/>
        <v>1</v>
      </c>
      <c r="I8041" s="1">
        <f t="shared" si="710"/>
        <v>14</v>
      </c>
    </row>
    <row r="8042" spans="1:9" x14ac:dyDescent="0.35">
      <c r="A8042" s="321">
        <f t="shared" si="708"/>
        <v>42338.583333313916</v>
      </c>
      <c r="B8042" s="303"/>
      <c r="C8042" s="303">
        <v>8007</v>
      </c>
      <c r="D8042" s="304">
        <f>INDEX(Method_calculation!$J$161:$L$184,Output_interface!I8042,Output_interface!H8042)</f>
        <v>0</v>
      </c>
      <c r="E8042" s="304">
        <f>INDEX(Method_calculation!$J$194:$L$217,Output_interface!I8042,Output_interface!H8042)</f>
        <v>0</v>
      </c>
      <c r="G8042" s="1">
        <f>VLOOKUP(A8042+1/48,Interface!$B$118:$D$483,3)</f>
        <v>1</v>
      </c>
      <c r="H8042" s="1">
        <f t="shared" si="711"/>
        <v>1</v>
      </c>
      <c r="I8042" s="1">
        <f t="shared" si="710"/>
        <v>15</v>
      </c>
    </row>
    <row r="8043" spans="1:9" x14ac:dyDescent="0.35">
      <c r="A8043" s="321">
        <f t="shared" si="708"/>
        <v>42338.62499998058</v>
      </c>
      <c r="B8043" s="303"/>
      <c r="C8043" s="303">
        <v>8008</v>
      </c>
      <c r="D8043" s="304">
        <f>INDEX(Method_calculation!$J$161:$L$184,Output_interface!I8043,Output_interface!H8043)</f>
        <v>0</v>
      </c>
      <c r="E8043" s="304">
        <f>INDEX(Method_calculation!$J$194:$L$217,Output_interface!I8043,Output_interface!H8043)</f>
        <v>0</v>
      </c>
      <c r="G8043" s="1">
        <f>VLOOKUP(A8043+1/48,Interface!$B$118:$D$483,3)</f>
        <v>1</v>
      </c>
      <c r="H8043" s="1">
        <f t="shared" si="711"/>
        <v>1</v>
      </c>
      <c r="I8043" s="1">
        <f t="shared" si="710"/>
        <v>16</v>
      </c>
    </row>
    <row r="8044" spans="1:9" x14ac:dyDescent="0.35">
      <c r="A8044" s="321">
        <f t="shared" si="708"/>
        <v>42338.666666647245</v>
      </c>
      <c r="B8044" s="303"/>
      <c r="C8044" s="303">
        <v>8009</v>
      </c>
      <c r="D8044" s="304">
        <f>INDEX(Method_calculation!$J$161:$L$184,Output_interface!I8044,Output_interface!H8044)</f>
        <v>0</v>
      </c>
      <c r="E8044" s="304">
        <f>INDEX(Method_calculation!$J$194:$L$217,Output_interface!I8044,Output_interface!H8044)</f>
        <v>0</v>
      </c>
      <c r="G8044" s="1">
        <f>VLOOKUP(A8044+1/48,Interface!$B$118:$D$483,3)</f>
        <v>1</v>
      </c>
      <c r="H8044" s="1">
        <f t="shared" si="711"/>
        <v>1</v>
      </c>
      <c r="I8044" s="1">
        <f t="shared" si="710"/>
        <v>17</v>
      </c>
    </row>
    <row r="8045" spans="1:9" x14ac:dyDescent="0.35">
      <c r="A8045" s="321">
        <f t="shared" si="708"/>
        <v>42338.708333313909</v>
      </c>
      <c r="B8045" s="303"/>
      <c r="C8045" s="303">
        <v>8010</v>
      </c>
      <c r="D8045" s="304">
        <f>INDEX(Method_calculation!$J$161:$L$184,Output_interface!I8045,Output_interface!H8045)</f>
        <v>0</v>
      </c>
      <c r="E8045" s="304">
        <f>INDEX(Method_calculation!$J$194:$L$217,Output_interface!I8045,Output_interface!H8045)</f>
        <v>0</v>
      </c>
      <c r="G8045" s="1">
        <f>VLOOKUP(A8045+1/48,Interface!$B$118:$D$483,3)</f>
        <v>1</v>
      </c>
      <c r="H8045" s="1">
        <f t="shared" si="711"/>
        <v>1</v>
      </c>
      <c r="I8045" s="1">
        <f t="shared" si="710"/>
        <v>18</v>
      </c>
    </row>
    <row r="8046" spans="1:9" x14ac:dyDescent="0.35">
      <c r="A8046" s="321">
        <f t="shared" si="708"/>
        <v>42338.749999980573</v>
      </c>
      <c r="B8046" s="303"/>
      <c r="C8046" s="303">
        <v>8011</v>
      </c>
      <c r="D8046" s="304">
        <f>INDEX(Method_calculation!$J$161:$L$184,Output_interface!I8046,Output_interface!H8046)</f>
        <v>0</v>
      </c>
      <c r="E8046" s="304">
        <f>INDEX(Method_calculation!$J$194:$L$217,Output_interface!I8046,Output_interface!H8046)</f>
        <v>0</v>
      </c>
      <c r="G8046" s="1">
        <f>VLOOKUP(A8046+1/48,Interface!$B$118:$D$483,3)</f>
        <v>1</v>
      </c>
      <c r="H8046" s="1">
        <f t="shared" si="711"/>
        <v>1</v>
      </c>
      <c r="I8046" s="1">
        <f t="shared" si="710"/>
        <v>19</v>
      </c>
    </row>
    <row r="8047" spans="1:9" x14ac:dyDescent="0.35">
      <c r="A8047" s="321">
        <f t="shared" si="708"/>
        <v>42338.791666647237</v>
      </c>
      <c r="B8047" s="303"/>
      <c r="C8047" s="303">
        <v>8012</v>
      </c>
      <c r="D8047" s="304">
        <f>INDEX(Method_calculation!$J$161:$L$184,Output_interface!I8047,Output_interface!H8047)</f>
        <v>0</v>
      </c>
      <c r="E8047" s="304">
        <f>INDEX(Method_calculation!$J$194:$L$217,Output_interface!I8047,Output_interface!H8047)</f>
        <v>0</v>
      </c>
      <c r="G8047" s="1">
        <f>VLOOKUP(A8047+1/48,Interface!$B$118:$D$483,3)</f>
        <v>1</v>
      </c>
      <c r="H8047" s="1">
        <f t="shared" si="711"/>
        <v>1</v>
      </c>
      <c r="I8047" s="1">
        <f t="shared" si="710"/>
        <v>20</v>
      </c>
    </row>
    <row r="8048" spans="1:9" x14ac:dyDescent="0.35">
      <c r="A8048" s="321">
        <f t="shared" si="708"/>
        <v>42338.833333313902</v>
      </c>
      <c r="B8048" s="303"/>
      <c r="C8048" s="303">
        <v>8013</v>
      </c>
      <c r="D8048" s="304">
        <f>INDEX(Method_calculation!$J$161:$L$184,Output_interface!I8048,Output_interface!H8048)</f>
        <v>0</v>
      </c>
      <c r="E8048" s="304">
        <f>INDEX(Method_calculation!$J$194:$L$217,Output_interface!I8048,Output_interface!H8048)</f>
        <v>0</v>
      </c>
      <c r="G8048" s="1">
        <f>VLOOKUP(A8048+1/48,Interface!$B$118:$D$483,3)</f>
        <v>1</v>
      </c>
      <c r="H8048" s="1">
        <f t="shared" si="711"/>
        <v>1</v>
      </c>
      <c r="I8048" s="1">
        <f t="shared" si="710"/>
        <v>21</v>
      </c>
    </row>
    <row r="8049" spans="1:9" x14ac:dyDescent="0.35">
      <c r="A8049" s="321">
        <f t="shared" si="708"/>
        <v>42338.874999980566</v>
      </c>
      <c r="B8049" s="303"/>
      <c r="C8049" s="303">
        <v>8014</v>
      </c>
      <c r="D8049" s="304">
        <f>INDEX(Method_calculation!$J$161:$L$184,Output_interface!I8049,Output_interface!H8049)</f>
        <v>0</v>
      </c>
      <c r="E8049" s="304">
        <f>INDEX(Method_calculation!$J$194:$L$217,Output_interface!I8049,Output_interface!H8049)</f>
        <v>0</v>
      </c>
      <c r="G8049" s="1">
        <f>VLOOKUP(A8049+1/48,Interface!$B$118:$D$483,3)</f>
        <v>1</v>
      </c>
      <c r="H8049" s="1">
        <f t="shared" si="711"/>
        <v>1</v>
      </c>
      <c r="I8049" s="1">
        <f t="shared" si="710"/>
        <v>22</v>
      </c>
    </row>
    <row r="8050" spans="1:9" x14ac:dyDescent="0.35">
      <c r="A8050" s="321">
        <f t="shared" si="708"/>
        <v>42338.91666664723</v>
      </c>
      <c r="B8050" s="303"/>
      <c r="C8050" s="303">
        <v>8015</v>
      </c>
      <c r="D8050" s="304">
        <f>INDEX(Method_calculation!$J$161:$L$184,Output_interface!I8050,Output_interface!H8050)</f>
        <v>0</v>
      </c>
      <c r="E8050" s="304">
        <f>INDEX(Method_calculation!$J$194:$L$217,Output_interface!I8050,Output_interface!H8050)</f>
        <v>0</v>
      </c>
      <c r="G8050" s="1">
        <f>VLOOKUP(A8050+1/48,Interface!$B$118:$D$483,3)</f>
        <v>1</v>
      </c>
      <c r="H8050" s="1">
        <f t="shared" si="711"/>
        <v>1</v>
      </c>
      <c r="I8050" s="1">
        <f t="shared" si="710"/>
        <v>23</v>
      </c>
    </row>
    <row r="8051" spans="1:9" x14ac:dyDescent="0.35">
      <c r="A8051" s="322">
        <f t="shared" si="708"/>
        <v>42338.958333313894</v>
      </c>
      <c r="B8051" s="306"/>
      <c r="C8051" s="306">
        <v>8016</v>
      </c>
      <c r="D8051" s="307">
        <f>INDEX(Method_calculation!$J$161:$L$184,Output_interface!I8051,Output_interface!H8051)</f>
        <v>0</v>
      </c>
      <c r="E8051" s="307">
        <f>INDEX(Method_calculation!$J$194:$L$217,Output_interface!I8051,Output_interface!H8051)</f>
        <v>0</v>
      </c>
      <c r="G8051" s="1">
        <f>VLOOKUP(A8051+1/48,Interface!$B$118:$D$483,3)</f>
        <v>1</v>
      </c>
      <c r="H8051" s="1">
        <f t="shared" si="711"/>
        <v>1</v>
      </c>
      <c r="I8051" s="1">
        <f t="shared" si="710"/>
        <v>24</v>
      </c>
    </row>
    <row r="8052" spans="1:9" x14ac:dyDescent="0.35">
      <c r="A8052" s="299">
        <f t="shared" si="708"/>
        <v>42338.999999980559</v>
      </c>
      <c r="B8052" s="300" t="str">
        <f t="shared" ref="B8052" si="712">INDEX($H$27:$H$29,H8052)</f>
        <v>Workday</v>
      </c>
      <c r="C8052" s="300">
        <v>8017</v>
      </c>
      <c r="D8052" s="301">
        <f>INDEX(Method_calculation!$J$161:$L$184,Output_interface!I8052,Output_interface!H8052)</f>
        <v>0</v>
      </c>
      <c r="E8052" s="301">
        <f>INDEX(Method_calculation!$J$194:$L$217,Output_interface!I8052,Output_interface!H8052)</f>
        <v>0</v>
      </c>
      <c r="G8052" s="1">
        <f>VLOOKUP(A8052+1/48,Interface!$B$118:$D$483,3)</f>
        <v>2</v>
      </c>
      <c r="H8052" s="1">
        <f t="shared" si="711"/>
        <v>1</v>
      </c>
      <c r="I8052" s="1">
        <f t="shared" si="710"/>
        <v>1</v>
      </c>
    </row>
    <row r="8053" spans="1:9" x14ac:dyDescent="0.35">
      <c r="A8053" s="321">
        <f t="shared" si="708"/>
        <v>42339.041666647223</v>
      </c>
      <c r="B8053" s="303"/>
      <c r="C8053" s="303">
        <v>8018</v>
      </c>
      <c r="D8053" s="304">
        <f>INDEX(Method_calculation!$J$161:$L$184,Output_interface!I8053,Output_interface!H8053)</f>
        <v>0</v>
      </c>
      <c r="E8053" s="304">
        <f>INDEX(Method_calculation!$J$194:$L$217,Output_interface!I8053,Output_interface!H8053)</f>
        <v>0</v>
      </c>
      <c r="G8053" s="1">
        <f>VLOOKUP(A8053+1/48,Interface!$B$118:$D$483,3)</f>
        <v>2</v>
      </c>
      <c r="H8053" s="1">
        <f t="shared" si="711"/>
        <v>1</v>
      </c>
      <c r="I8053" s="1">
        <f t="shared" si="710"/>
        <v>2</v>
      </c>
    </row>
    <row r="8054" spans="1:9" x14ac:dyDescent="0.35">
      <c r="A8054" s="321">
        <f t="shared" si="708"/>
        <v>42339.083333313887</v>
      </c>
      <c r="B8054" s="303"/>
      <c r="C8054" s="303">
        <v>8019</v>
      </c>
      <c r="D8054" s="304">
        <f>INDEX(Method_calculation!$J$161:$L$184,Output_interface!I8054,Output_interface!H8054)</f>
        <v>0</v>
      </c>
      <c r="E8054" s="304">
        <f>INDEX(Method_calculation!$J$194:$L$217,Output_interface!I8054,Output_interface!H8054)</f>
        <v>0</v>
      </c>
      <c r="G8054" s="1">
        <f>VLOOKUP(A8054+1/48,Interface!$B$118:$D$483,3)</f>
        <v>2</v>
      </c>
      <c r="H8054" s="1">
        <f t="shared" si="711"/>
        <v>1</v>
      </c>
      <c r="I8054" s="1">
        <f t="shared" si="710"/>
        <v>3</v>
      </c>
    </row>
    <row r="8055" spans="1:9" x14ac:dyDescent="0.35">
      <c r="A8055" s="321">
        <f t="shared" si="708"/>
        <v>42339.124999980551</v>
      </c>
      <c r="B8055" s="303"/>
      <c r="C8055" s="303">
        <v>8020</v>
      </c>
      <c r="D8055" s="304">
        <f>INDEX(Method_calculation!$J$161:$L$184,Output_interface!I8055,Output_interface!H8055)</f>
        <v>0</v>
      </c>
      <c r="E8055" s="304">
        <f>INDEX(Method_calculation!$J$194:$L$217,Output_interface!I8055,Output_interface!H8055)</f>
        <v>0</v>
      </c>
      <c r="G8055" s="1">
        <f>VLOOKUP(A8055+1/48,Interface!$B$118:$D$483,3)</f>
        <v>2</v>
      </c>
      <c r="H8055" s="1">
        <f t="shared" si="711"/>
        <v>1</v>
      </c>
      <c r="I8055" s="1">
        <f t="shared" si="710"/>
        <v>4</v>
      </c>
    </row>
    <row r="8056" spans="1:9" x14ac:dyDescent="0.35">
      <c r="A8056" s="321">
        <f t="shared" si="708"/>
        <v>42339.166666647216</v>
      </c>
      <c r="B8056" s="303"/>
      <c r="C8056" s="303">
        <v>8021</v>
      </c>
      <c r="D8056" s="304">
        <f>INDEX(Method_calculation!$J$161:$L$184,Output_interface!I8056,Output_interface!H8056)</f>
        <v>0</v>
      </c>
      <c r="E8056" s="304">
        <f>INDEX(Method_calculation!$J$194:$L$217,Output_interface!I8056,Output_interface!H8056)</f>
        <v>0</v>
      </c>
      <c r="G8056" s="1">
        <f>VLOOKUP(A8056+1/48,Interface!$B$118:$D$483,3)</f>
        <v>2</v>
      </c>
      <c r="H8056" s="1">
        <f t="shared" si="711"/>
        <v>1</v>
      </c>
      <c r="I8056" s="1">
        <f t="shared" si="710"/>
        <v>5</v>
      </c>
    </row>
    <row r="8057" spans="1:9" x14ac:dyDescent="0.35">
      <c r="A8057" s="321">
        <f t="shared" si="708"/>
        <v>42339.20833331388</v>
      </c>
      <c r="B8057" s="303"/>
      <c r="C8057" s="303">
        <v>8022</v>
      </c>
      <c r="D8057" s="304">
        <f>INDEX(Method_calculation!$J$161:$L$184,Output_interface!I8057,Output_interface!H8057)</f>
        <v>0</v>
      </c>
      <c r="E8057" s="304">
        <f>INDEX(Method_calculation!$J$194:$L$217,Output_interface!I8057,Output_interface!H8057)</f>
        <v>0</v>
      </c>
      <c r="G8057" s="1">
        <f>VLOOKUP(A8057+1/48,Interface!$B$118:$D$483,3)</f>
        <v>2</v>
      </c>
      <c r="H8057" s="1">
        <f t="shared" si="711"/>
        <v>1</v>
      </c>
      <c r="I8057" s="1">
        <f t="shared" si="710"/>
        <v>6</v>
      </c>
    </row>
    <row r="8058" spans="1:9" x14ac:dyDescent="0.35">
      <c r="A8058" s="321">
        <f t="shared" si="708"/>
        <v>42339.249999980544</v>
      </c>
      <c r="B8058" s="303"/>
      <c r="C8058" s="303">
        <v>8023</v>
      </c>
      <c r="D8058" s="304">
        <f>INDEX(Method_calculation!$J$161:$L$184,Output_interface!I8058,Output_interface!H8058)</f>
        <v>0</v>
      </c>
      <c r="E8058" s="304">
        <f>INDEX(Method_calculation!$J$194:$L$217,Output_interface!I8058,Output_interface!H8058)</f>
        <v>0</v>
      </c>
      <c r="G8058" s="1">
        <f>VLOOKUP(A8058+1/48,Interface!$B$118:$D$483,3)</f>
        <v>2</v>
      </c>
      <c r="H8058" s="1">
        <f t="shared" si="711"/>
        <v>1</v>
      </c>
      <c r="I8058" s="1">
        <f t="shared" si="710"/>
        <v>7</v>
      </c>
    </row>
    <row r="8059" spans="1:9" x14ac:dyDescent="0.35">
      <c r="A8059" s="321">
        <f t="shared" si="708"/>
        <v>42339.291666647208</v>
      </c>
      <c r="B8059" s="303"/>
      <c r="C8059" s="303">
        <v>8024</v>
      </c>
      <c r="D8059" s="304">
        <f>INDEX(Method_calculation!$J$161:$L$184,Output_interface!I8059,Output_interface!H8059)</f>
        <v>0</v>
      </c>
      <c r="E8059" s="304">
        <f>INDEX(Method_calculation!$J$194:$L$217,Output_interface!I8059,Output_interface!H8059)</f>
        <v>0</v>
      </c>
      <c r="G8059" s="1">
        <f>VLOOKUP(A8059+1/48,Interface!$B$118:$D$483,3)</f>
        <v>2</v>
      </c>
      <c r="H8059" s="1">
        <f t="shared" si="711"/>
        <v>1</v>
      </c>
      <c r="I8059" s="1">
        <f t="shared" si="710"/>
        <v>8</v>
      </c>
    </row>
    <row r="8060" spans="1:9" x14ac:dyDescent="0.35">
      <c r="A8060" s="321">
        <f t="shared" si="708"/>
        <v>42339.333333313873</v>
      </c>
      <c r="B8060" s="303"/>
      <c r="C8060" s="303">
        <v>8025</v>
      </c>
      <c r="D8060" s="304">
        <f>INDEX(Method_calculation!$J$161:$L$184,Output_interface!I8060,Output_interface!H8060)</f>
        <v>0</v>
      </c>
      <c r="E8060" s="304">
        <f>INDEX(Method_calculation!$J$194:$L$217,Output_interface!I8060,Output_interface!H8060)</f>
        <v>0</v>
      </c>
      <c r="G8060" s="1">
        <f>VLOOKUP(A8060+1/48,Interface!$B$118:$D$483,3)</f>
        <v>2</v>
      </c>
      <c r="H8060" s="1">
        <f t="shared" si="711"/>
        <v>1</v>
      </c>
      <c r="I8060" s="1">
        <f t="shared" si="710"/>
        <v>9</v>
      </c>
    </row>
    <row r="8061" spans="1:9" x14ac:dyDescent="0.35">
      <c r="A8061" s="321">
        <f t="shared" si="708"/>
        <v>42339.374999980537</v>
      </c>
      <c r="B8061" s="303"/>
      <c r="C8061" s="303">
        <v>8026</v>
      </c>
      <c r="D8061" s="304">
        <f>INDEX(Method_calculation!$J$161:$L$184,Output_interface!I8061,Output_interface!H8061)</f>
        <v>0</v>
      </c>
      <c r="E8061" s="304">
        <f>INDEX(Method_calculation!$J$194:$L$217,Output_interface!I8061,Output_interface!H8061)</f>
        <v>0</v>
      </c>
      <c r="G8061" s="1">
        <f>VLOOKUP(A8061+1/48,Interface!$B$118:$D$483,3)</f>
        <v>2</v>
      </c>
      <c r="H8061" s="1">
        <f t="shared" si="711"/>
        <v>1</v>
      </c>
      <c r="I8061" s="1">
        <f t="shared" si="710"/>
        <v>10</v>
      </c>
    </row>
    <row r="8062" spans="1:9" x14ac:dyDescent="0.35">
      <c r="A8062" s="321">
        <f t="shared" si="708"/>
        <v>42339.416666647201</v>
      </c>
      <c r="B8062" s="303"/>
      <c r="C8062" s="303">
        <v>8027</v>
      </c>
      <c r="D8062" s="304">
        <f>INDEX(Method_calculation!$J$161:$L$184,Output_interface!I8062,Output_interface!H8062)</f>
        <v>0</v>
      </c>
      <c r="E8062" s="304">
        <f>INDEX(Method_calculation!$J$194:$L$217,Output_interface!I8062,Output_interface!H8062)</f>
        <v>0</v>
      </c>
      <c r="G8062" s="1">
        <f>VLOOKUP(A8062+1/48,Interface!$B$118:$D$483,3)</f>
        <v>2</v>
      </c>
      <c r="H8062" s="1">
        <f t="shared" si="711"/>
        <v>1</v>
      </c>
      <c r="I8062" s="1">
        <f t="shared" si="710"/>
        <v>11</v>
      </c>
    </row>
    <row r="8063" spans="1:9" x14ac:dyDescent="0.35">
      <c r="A8063" s="321">
        <f t="shared" si="708"/>
        <v>42339.458333313865</v>
      </c>
      <c r="B8063" s="303"/>
      <c r="C8063" s="303">
        <v>8028</v>
      </c>
      <c r="D8063" s="304">
        <f>INDEX(Method_calculation!$J$161:$L$184,Output_interface!I8063,Output_interface!H8063)</f>
        <v>0</v>
      </c>
      <c r="E8063" s="304">
        <f>INDEX(Method_calculation!$J$194:$L$217,Output_interface!I8063,Output_interface!H8063)</f>
        <v>0</v>
      </c>
      <c r="G8063" s="1">
        <f>VLOOKUP(A8063+1/48,Interface!$B$118:$D$483,3)</f>
        <v>2</v>
      </c>
      <c r="H8063" s="1">
        <f t="shared" si="711"/>
        <v>1</v>
      </c>
      <c r="I8063" s="1">
        <f t="shared" si="710"/>
        <v>12</v>
      </c>
    </row>
    <row r="8064" spans="1:9" x14ac:dyDescent="0.35">
      <c r="A8064" s="321">
        <f t="shared" si="708"/>
        <v>42339.49999998053</v>
      </c>
      <c r="B8064" s="303"/>
      <c r="C8064" s="303">
        <v>8029</v>
      </c>
      <c r="D8064" s="304">
        <f>INDEX(Method_calculation!$J$161:$L$184,Output_interface!I8064,Output_interface!H8064)</f>
        <v>0</v>
      </c>
      <c r="E8064" s="304">
        <f>INDEX(Method_calculation!$J$194:$L$217,Output_interface!I8064,Output_interface!H8064)</f>
        <v>0</v>
      </c>
      <c r="G8064" s="1">
        <f>VLOOKUP(A8064+1/48,Interface!$B$118:$D$483,3)</f>
        <v>2</v>
      </c>
      <c r="H8064" s="1">
        <f t="shared" si="711"/>
        <v>1</v>
      </c>
      <c r="I8064" s="1">
        <f t="shared" si="710"/>
        <v>13</v>
      </c>
    </row>
    <row r="8065" spans="1:9" x14ac:dyDescent="0.35">
      <c r="A8065" s="321">
        <f t="shared" si="708"/>
        <v>42339.541666647194</v>
      </c>
      <c r="B8065" s="303"/>
      <c r="C8065" s="303">
        <v>8030</v>
      </c>
      <c r="D8065" s="304">
        <f>INDEX(Method_calculation!$J$161:$L$184,Output_interface!I8065,Output_interface!H8065)</f>
        <v>0</v>
      </c>
      <c r="E8065" s="304">
        <f>INDEX(Method_calculation!$J$194:$L$217,Output_interface!I8065,Output_interface!H8065)</f>
        <v>0</v>
      </c>
      <c r="G8065" s="1">
        <f>VLOOKUP(A8065+1/48,Interface!$B$118:$D$483,3)</f>
        <v>2</v>
      </c>
      <c r="H8065" s="1">
        <f t="shared" si="711"/>
        <v>1</v>
      </c>
      <c r="I8065" s="1">
        <f t="shared" si="710"/>
        <v>14</v>
      </c>
    </row>
    <row r="8066" spans="1:9" x14ac:dyDescent="0.35">
      <c r="A8066" s="321">
        <f t="shared" si="708"/>
        <v>42339.583333313858</v>
      </c>
      <c r="B8066" s="303"/>
      <c r="C8066" s="303">
        <v>8031</v>
      </c>
      <c r="D8066" s="304">
        <f>INDEX(Method_calculation!$J$161:$L$184,Output_interface!I8066,Output_interface!H8066)</f>
        <v>0</v>
      </c>
      <c r="E8066" s="304">
        <f>INDEX(Method_calculation!$J$194:$L$217,Output_interface!I8066,Output_interface!H8066)</f>
        <v>0</v>
      </c>
      <c r="G8066" s="1">
        <f>VLOOKUP(A8066+1/48,Interface!$B$118:$D$483,3)</f>
        <v>2</v>
      </c>
      <c r="H8066" s="1">
        <f t="shared" si="711"/>
        <v>1</v>
      </c>
      <c r="I8066" s="1">
        <f t="shared" si="710"/>
        <v>15</v>
      </c>
    </row>
    <row r="8067" spans="1:9" x14ac:dyDescent="0.35">
      <c r="A8067" s="321">
        <f t="shared" si="708"/>
        <v>42339.624999980522</v>
      </c>
      <c r="B8067" s="303"/>
      <c r="C8067" s="303">
        <v>8032</v>
      </c>
      <c r="D8067" s="304">
        <f>INDEX(Method_calculation!$J$161:$L$184,Output_interface!I8067,Output_interface!H8067)</f>
        <v>0</v>
      </c>
      <c r="E8067" s="304">
        <f>INDEX(Method_calculation!$J$194:$L$217,Output_interface!I8067,Output_interface!H8067)</f>
        <v>0</v>
      </c>
      <c r="G8067" s="1">
        <f>VLOOKUP(A8067+1/48,Interface!$B$118:$D$483,3)</f>
        <v>2</v>
      </c>
      <c r="H8067" s="1">
        <f t="shared" si="711"/>
        <v>1</v>
      </c>
      <c r="I8067" s="1">
        <f t="shared" si="710"/>
        <v>16</v>
      </c>
    </row>
    <row r="8068" spans="1:9" x14ac:dyDescent="0.35">
      <c r="A8068" s="321">
        <f t="shared" si="708"/>
        <v>42339.666666647187</v>
      </c>
      <c r="B8068" s="303"/>
      <c r="C8068" s="303">
        <v>8033</v>
      </c>
      <c r="D8068" s="304">
        <f>INDEX(Method_calculation!$J$161:$L$184,Output_interface!I8068,Output_interface!H8068)</f>
        <v>0</v>
      </c>
      <c r="E8068" s="304">
        <f>INDEX(Method_calculation!$J$194:$L$217,Output_interface!I8068,Output_interface!H8068)</f>
        <v>0</v>
      </c>
      <c r="G8068" s="1">
        <f>VLOOKUP(A8068+1/48,Interface!$B$118:$D$483,3)</f>
        <v>2</v>
      </c>
      <c r="H8068" s="1">
        <f t="shared" si="711"/>
        <v>1</v>
      </c>
      <c r="I8068" s="1">
        <f t="shared" si="710"/>
        <v>17</v>
      </c>
    </row>
    <row r="8069" spans="1:9" x14ac:dyDescent="0.35">
      <c r="A8069" s="321">
        <f t="shared" si="708"/>
        <v>42339.708333313851</v>
      </c>
      <c r="B8069" s="303"/>
      <c r="C8069" s="303">
        <v>8034</v>
      </c>
      <c r="D8069" s="304">
        <f>INDEX(Method_calculation!$J$161:$L$184,Output_interface!I8069,Output_interface!H8069)</f>
        <v>0</v>
      </c>
      <c r="E8069" s="304">
        <f>INDEX(Method_calculation!$J$194:$L$217,Output_interface!I8069,Output_interface!H8069)</f>
        <v>0</v>
      </c>
      <c r="G8069" s="1">
        <f>VLOOKUP(A8069+1/48,Interface!$B$118:$D$483,3)</f>
        <v>2</v>
      </c>
      <c r="H8069" s="1">
        <f t="shared" si="711"/>
        <v>1</v>
      </c>
      <c r="I8069" s="1">
        <f t="shared" si="710"/>
        <v>18</v>
      </c>
    </row>
    <row r="8070" spans="1:9" x14ac:dyDescent="0.35">
      <c r="A8070" s="321">
        <f t="shared" si="708"/>
        <v>42339.749999980515</v>
      </c>
      <c r="B8070" s="303"/>
      <c r="C8070" s="303">
        <v>8035</v>
      </c>
      <c r="D8070" s="304">
        <f>INDEX(Method_calculation!$J$161:$L$184,Output_interface!I8070,Output_interface!H8070)</f>
        <v>0</v>
      </c>
      <c r="E8070" s="304">
        <f>INDEX(Method_calculation!$J$194:$L$217,Output_interface!I8070,Output_interface!H8070)</f>
        <v>0</v>
      </c>
      <c r="G8070" s="1">
        <f>VLOOKUP(A8070+1/48,Interface!$B$118:$D$483,3)</f>
        <v>2</v>
      </c>
      <c r="H8070" s="1">
        <f t="shared" si="711"/>
        <v>1</v>
      </c>
      <c r="I8070" s="1">
        <f t="shared" si="710"/>
        <v>19</v>
      </c>
    </row>
    <row r="8071" spans="1:9" x14ac:dyDescent="0.35">
      <c r="A8071" s="321">
        <f t="shared" si="708"/>
        <v>42339.791666647179</v>
      </c>
      <c r="B8071" s="303"/>
      <c r="C8071" s="303">
        <v>8036</v>
      </c>
      <c r="D8071" s="304">
        <f>INDEX(Method_calculation!$J$161:$L$184,Output_interface!I8071,Output_interface!H8071)</f>
        <v>0</v>
      </c>
      <c r="E8071" s="304">
        <f>INDEX(Method_calculation!$J$194:$L$217,Output_interface!I8071,Output_interface!H8071)</f>
        <v>0</v>
      </c>
      <c r="G8071" s="1">
        <f>VLOOKUP(A8071+1/48,Interface!$B$118:$D$483,3)</f>
        <v>2</v>
      </c>
      <c r="H8071" s="1">
        <f t="shared" si="711"/>
        <v>1</v>
      </c>
      <c r="I8071" s="1">
        <f t="shared" si="710"/>
        <v>20</v>
      </c>
    </row>
    <row r="8072" spans="1:9" x14ac:dyDescent="0.35">
      <c r="A8072" s="321">
        <f t="shared" si="708"/>
        <v>42339.833333313843</v>
      </c>
      <c r="B8072" s="303"/>
      <c r="C8072" s="303">
        <v>8037</v>
      </c>
      <c r="D8072" s="304">
        <f>INDEX(Method_calculation!$J$161:$L$184,Output_interface!I8072,Output_interface!H8072)</f>
        <v>0</v>
      </c>
      <c r="E8072" s="304">
        <f>INDEX(Method_calculation!$J$194:$L$217,Output_interface!I8072,Output_interface!H8072)</f>
        <v>0</v>
      </c>
      <c r="G8072" s="1">
        <f>VLOOKUP(A8072+1/48,Interface!$B$118:$D$483,3)</f>
        <v>2</v>
      </c>
      <c r="H8072" s="1">
        <f t="shared" si="711"/>
        <v>1</v>
      </c>
      <c r="I8072" s="1">
        <f t="shared" si="710"/>
        <v>21</v>
      </c>
    </row>
    <row r="8073" spans="1:9" x14ac:dyDescent="0.35">
      <c r="A8073" s="321">
        <f t="shared" si="708"/>
        <v>42339.874999980508</v>
      </c>
      <c r="B8073" s="303"/>
      <c r="C8073" s="303">
        <v>8038</v>
      </c>
      <c r="D8073" s="304">
        <f>INDEX(Method_calculation!$J$161:$L$184,Output_interface!I8073,Output_interface!H8073)</f>
        <v>0</v>
      </c>
      <c r="E8073" s="304">
        <f>INDEX(Method_calculation!$J$194:$L$217,Output_interface!I8073,Output_interface!H8073)</f>
        <v>0</v>
      </c>
      <c r="G8073" s="1">
        <f>VLOOKUP(A8073+1/48,Interface!$B$118:$D$483,3)</f>
        <v>2</v>
      </c>
      <c r="H8073" s="1">
        <f t="shared" si="711"/>
        <v>1</v>
      </c>
      <c r="I8073" s="1">
        <f t="shared" si="710"/>
        <v>22</v>
      </c>
    </row>
    <row r="8074" spans="1:9" x14ac:dyDescent="0.35">
      <c r="A8074" s="321">
        <f t="shared" si="708"/>
        <v>42339.916666647172</v>
      </c>
      <c r="B8074" s="303"/>
      <c r="C8074" s="303">
        <v>8039</v>
      </c>
      <c r="D8074" s="304">
        <f>INDEX(Method_calculation!$J$161:$L$184,Output_interface!I8074,Output_interface!H8074)</f>
        <v>0</v>
      </c>
      <c r="E8074" s="304">
        <f>INDEX(Method_calculation!$J$194:$L$217,Output_interface!I8074,Output_interface!H8074)</f>
        <v>0</v>
      </c>
      <c r="G8074" s="1">
        <f>VLOOKUP(A8074+1/48,Interface!$B$118:$D$483,3)</f>
        <v>2</v>
      </c>
      <c r="H8074" s="1">
        <f t="shared" si="711"/>
        <v>1</v>
      </c>
      <c r="I8074" s="1">
        <f t="shared" si="710"/>
        <v>23</v>
      </c>
    </row>
    <row r="8075" spans="1:9" x14ac:dyDescent="0.35">
      <c r="A8075" s="322">
        <f t="shared" si="708"/>
        <v>42339.958333313836</v>
      </c>
      <c r="B8075" s="306"/>
      <c r="C8075" s="306">
        <v>8040</v>
      </c>
      <c r="D8075" s="307">
        <f>INDEX(Method_calculation!$J$161:$L$184,Output_interface!I8075,Output_interface!H8075)</f>
        <v>0</v>
      </c>
      <c r="E8075" s="307">
        <f>INDEX(Method_calculation!$J$194:$L$217,Output_interface!I8075,Output_interface!H8075)</f>
        <v>0</v>
      </c>
      <c r="G8075" s="1">
        <f>VLOOKUP(A8075+1/48,Interface!$B$118:$D$483,3)</f>
        <v>2</v>
      </c>
      <c r="H8075" s="1">
        <f t="shared" si="711"/>
        <v>1</v>
      </c>
      <c r="I8075" s="1">
        <f t="shared" si="710"/>
        <v>24</v>
      </c>
    </row>
    <row r="8076" spans="1:9" x14ac:dyDescent="0.35">
      <c r="A8076" s="299">
        <f t="shared" si="708"/>
        <v>42339.9999999805</v>
      </c>
      <c r="B8076" s="300" t="str">
        <f t="shared" ref="B8076" si="713">INDEX($H$27:$H$29,H8076)</f>
        <v>Workday</v>
      </c>
      <c r="C8076" s="300">
        <v>8041</v>
      </c>
      <c r="D8076" s="301">
        <f>INDEX(Method_calculation!$J$161:$L$184,Output_interface!I8076,Output_interface!H8076)</f>
        <v>0</v>
      </c>
      <c r="E8076" s="301">
        <f>INDEX(Method_calculation!$J$194:$L$217,Output_interface!I8076,Output_interface!H8076)</f>
        <v>0</v>
      </c>
      <c r="G8076" s="1">
        <f>VLOOKUP(A8076+1/48,Interface!$B$118:$D$483,3)</f>
        <v>3</v>
      </c>
      <c r="H8076" s="1">
        <f t="shared" si="711"/>
        <v>1</v>
      </c>
      <c r="I8076" s="1">
        <f t="shared" si="710"/>
        <v>1</v>
      </c>
    </row>
    <row r="8077" spans="1:9" x14ac:dyDescent="0.35">
      <c r="A8077" s="321">
        <f t="shared" si="708"/>
        <v>42340.041666647165</v>
      </c>
      <c r="B8077" s="303"/>
      <c r="C8077" s="303">
        <v>8042</v>
      </c>
      <c r="D8077" s="304">
        <f>INDEX(Method_calculation!$J$161:$L$184,Output_interface!I8077,Output_interface!H8077)</f>
        <v>0</v>
      </c>
      <c r="E8077" s="304">
        <f>INDEX(Method_calculation!$J$194:$L$217,Output_interface!I8077,Output_interface!H8077)</f>
        <v>0</v>
      </c>
      <c r="G8077" s="1">
        <f>VLOOKUP(A8077+1/48,Interface!$B$118:$D$483,3)</f>
        <v>3</v>
      </c>
      <c r="H8077" s="1">
        <f t="shared" si="711"/>
        <v>1</v>
      </c>
      <c r="I8077" s="1">
        <f t="shared" si="710"/>
        <v>2</v>
      </c>
    </row>
    <row r="8078" spans="1:9" x14ac:dyDescent="0.35">
      <c r="A8078" s="321">
        <f t="shared" si="708"/>
        <v>42340.083333313829</v>
      </c>
      <c r="B8078" s="303"/>
      <c r="C8078" s="303">
        <v>8043</v>
      </c>
      <c r="D8078" s="304">
        <f>INDEX(Method_calculation!$J$161:$L$184,Output_interface!I8078,Output_interface!H8078)</f>
        <v>0</v>
      </c>
      <c r="E8078" s="304">
        <f>INDEX(Method_calculation!$J$194:$L$217,Output_interface!I8078,Output_interface!H8078)</f>
        <v>0</v>
      </c>
      <c r="G8078" s="1">
        <f>VLOOKUP(A8078+1/48,Interface!$B$118:$D$483,3)</f>
        <v>3</v>
      </c>
      <c r="H8078" s="1">
        <f t="shared" si="711"/>
        <v>1</v>
      </c>
      <c r="I8078" s="1">
        <f t="shared" si="710"/>
        <v>3</v>
      </c>
    </row>
    <row r="8079" spans="1:9" x14ac:dyDescent="0.35">
      <c r="A8079" s="321">
        <f t="shared" si="708"/>
        <v>42340.124999980493</v>
      </c>
      <c r="B8079" s="303"/>
      <c r="C8079" s="303">
        <v>8044</v>
      </c>
      <c r="D8079" s="304">
        <f>INDEX(Method_calculation!$J$161:$L$184,Output_interface!I8079,Output_interface!H8079)</f>
        <v>0</v>
      </c>
      <c r="E8079" s="304">
        <f>INDEX(Method_calculation!$J$194:$L$217,Output_interface!I8079,Output_interface!H8079)</f>
        <v>0</v>
      </c>
      <c r="G8079" s="1">
        <f>VLOOKUP(A8079+1/48,Interface!$B$118:$D$483,3)</f>
        <v>3</v>
      </c>
      <c r="H8079" s="1">
        <f t="shared" si="711"/>
        <v>1</v>
      </c>
      <c r="I8079" s="1">
        <f t="shared" si="710"/>
        <v>4</v>
      </c>
    </row>
    <row r="8080" spans="1:9" x14ac:dyDescent="0.35">
      <c r="A8080" s="321">
        <f t="shared" ref="A8080:A8143" si="714">+A8079+1/24</f>
        <v>42340.166666647157</v>
      </c>
      <c r="B8080" s="303"/>
      <c r="C8080" s="303">
        <v>8045</v>
      </c>
      <c r="D8080" s="304">
        <f>INDEX(Method_calculation!$J$161:$L$184,Output_interface!I8080,Output_interface!H8080)</f>
        <v>0</v>
      </c>
      <c r="E8080" s="304">
        <f>INDEX(Method_calculation!$J$194:$L$217,Output_interface!I8080,Output_interface!H8080)</f>
        <v>0</v>
      </c>
      <c r="G8080" s="1">
        <f>VLOOKUP(A8080+1/48,Interface!$B$118:$D$483,3)</f>
        <v>3</v>
      </c>
      <c r="H8080" s="1">
        <f t="shared" si="711"/>
        <v>1</v>
      </c>
      <c r="I8080" s="1">
        <f t="shared" si="710"/>
        <v>5</v>
      </c>
    </row>
    <row r="8081" spans="1:9" x14ac:dyDescent="0.35">
      <c r="A8081" s="321">
        <f t="shared" si="714"/>
        <v>42340.208333313822</v>
      </c>
      <c r="B8081" s="303"/>
      <c r="C8081" s="303">
        <v>8046</v>
      </c>
      <c r="D8081" s="304">
        <f>INDEX(Method_calculation!$J$161:$L$184,Output_interface!I8081,Output_interface!H8081)</f>
        <v>0</v>
      </c>
      <c r="E8081" s="304">
        <f>INDEX(Method_calculation!$J$194:$L$217,Output_interface!I8081,Output_interface!H8081)</f>
        <v>0</v>
      </c>
      <c r="G8081" s="1">
        <f>VLOOKUP(A8081+1/48,Interface!$B$118:$D$483,3)</f>
        <v>3</v>
      </c>
      <c r="H8081" s="1">
        <f t="shared" si="711"/>
        <v>1</v>
      </c>
      <c r="I8081" s="1">
        <f t="shared" si="710"/>
        <v>6</v>
      </c>
    </row>
    <row r="8082" spans="1:9" x14ac:dyDescent="0.35">
      <c r="A8082" s="321">
        <f t="shared" si="714"/>
        <v>42340.249999980486</v>
      </c>
      <c r="B8082" s="303"/>
      <c r="C8082" s="303">
        <v>8047</v>
      </c>
      <c r="D8082" s="304">
        <f>INDEX(Method_calculation!$J$161:$L$184,Output_interface!I8082,Output_interface!H8082)</f>
        <v>0</v>
      </c>
      <c r="E8082" s="304">
        <f>INDEX(Method_calculation!$J$194:$L$217,Output_interface!I8082,Output_interface!H8082)</f>
        <v>0</v>
      </c>
      <c r="G8082" s="1">
        <f>VLOOKUP(A8082+1/48,Interface!$B$118:$D$483,3)</f>
        <v>3</v>
      </c>
      <c r="H8082" s="1">
        <f t="shared" si="711"/>
        <v>1</v>
      </c>
      <c r="I8082" s="1">
        <f t="shared" si="710"/>
        <v>7</v>
      </c>
    </row>
    <row r="8083" spans="1:9" x14ac:dyDescent="0.35">
      <c r="A8083" s="321">
        <f t="shared" si="714"/>
        <v>42340.29166664715</v>
      </c>
      <c r="B8083" s="303"/>
      <c r="C8083" s="303">
        <v>8048</v>
      </c>
      <c r="D8083" s="304">
        <f>INDEX(Method_calculation!$J$161:$L$184,Output_interface!I8083,Output_interface!H8083)</f>
        <v>0</v>
      </c>
      <c r="E8083" s="304">
        <f>INDEX(Method_calculation!$J$194:$L$217,Output_interface!I8083,Output_interface!H8083)</f>
        <v>0</v>
      </c>
      <c r="G8083" s="1">
        <f>VLOOKUP(A8083+1/48,Interface!$B$118:$D$483,3)</f>
        <v>3</v>
      </c>
      <c r="H8083" s="1">
        <f t="shared" si="711"/>
        <v>1</v>
      </c>
      <c r="I8083" s="1">
        <f t="shared" si="710"/>
        <v>8</v>
      </c>
    </row>
    <row r="8084" spans="1:9" x14ac:dyDescent="0.35">
      <c r="A8084" s="321">
        <f t="shared" si="714"/>
        <v>42340.333333313814</v>
      </c>
      <c r="B8084" s="303"/>
      <c r="C8084" s="303">
        <v>8049</v>
      </c>
      <c r="D8084" s="304">
        <f>INDEX(Method_calculation!$J$161:$L$184,Output_interface!I8084,Output_interface!H8084)</f>
        <v>0</v>
      </c>
      <c r="E8084" s="304">
        <f>INDEX(Method_calculation!$J$194:$L$217,Output_interface!I8084,Output_interface!H8084)</f>
        <v>0</v>
      </c>
      <c r="G8084" s="1">
        <f>VLOOKUP(A8084+1/48,Interface!$B$118:$D$483,3)</f>
        <v>3</v>
      </c>
      <c r="H8084" s="1">
        <f t="shared" si="711"/>
        <v>1</v>
      </c>
      <c r="I8084" s="1">
        <f t="shared" si="710"/>
        <v>9</v>
      </c>
    </row>
    <row r="8085" spans="1:9" x14ac:dyDescent="0.35">
      <c r="A8085" s="321">
        <f t="shared" si="714"/>
        <v>42340.374999980479</v>
      </c>
      <c r="B8085" s="303"/>
      <c r="C8085" s="303">
        <v>8050</v>
      </c>
      <c r="D8085" s="304">
        <f>INDEX(Method_calculation!$J$161:$L$184,Output_interface!I8085,Output_interface!H8085)</f>
        <v>0</v>
      </c>
      <c r="E8085" s="304">
        <f>INDEX(Method_calculation!$J$194:$L$217,Output_interface!I8085,Output_interface!H8085)</f>
        <v>0</v>
      </c>
      <c r="G8085" s="1">
        <f>VLOOKUP(A8085+1/48,Interface!$B$118:$D$483,3)</f>
        <v>3</v>
      </c>
      <c r="H8085" s="1">
        <f t="shared" si="711"/>
        <v>1</v>
      </c>
      <c r="I8085" s="1">
        <f t="shared" si="710"/>
        <v>10</v>
      </c>
    </row>
    <row r="8086" spans="1:9" x14ac:dyDescent="0.35">
      <c r="A8086" s="321">
        <f t="shared" si="714"/>
        <v>42340.416666647143</v>
      </c>
      <c r="B8086" s="303"/>
      <c r="C8086" s="303">
        <v>8051</v>
      </c>
      <c r="D8086" s="304">
        <f>INDEX(Method_calculation!$J$161:$L$184,Output_interface!I8086,Output_interface!H8086)</f>
        <v>0</v>
      </c>
      <c r="E8086" s="304">
        <f>INDEX(Method_calculation!$J$194:$L$217,Output_interface!I8086,Output_interface!H8086)</f>
        <v>0</v>
      </c>
      <c r="G8086" s="1">
        <f>VLOOKUP(A8086+1/48,Interface!$B$118:$D$483,3)</f>
        <v>3</v>
      </c>
      <c r="H8086" s="1">
        <f t="shared" si="711"/>
        <v>1</v>
      </c>
      <c r="I8086" s="1">
        <f t="shared" si="710"/>
        <v>11</v>
      </c>
    </row>
    <row r="8087" spans="1:9" x14ac:dyDescent="0.35">
      <c r="A8087" s="321">
        <f t="shared" si="714"/>
        <v>42340.458333313807</v>
      </c>
      <c r="B8087" s="303"/>
      <c r="C8087" s="303">
        <v>8052</v>
      </c>
      <c r="D8087" s="304">
        <f>INDEX(Method_calculation!$J$161:$L$184,Output_interface!I8087,Output_interface!H8087)</f>
        <v>0</v>
      </c>
      <c r="E8087" s="304">
        <f>INDEX(Method_calculation!$J$194:$L$217,Output_interface!I8087,Output_interface!H8087)</f>
        <v>0</v>
      </c>
      <c r="G8087" s="1">
        <f>VLOOKUP(A8087+1/48,Interface!$B$118:$D$483,3)</f>
        <v>3</v>
      </c>
      <c r="H8087" s="1">
        <f t="shared" si="711"/>
        <v>1</v>
      </c>
      <c r="I8087" s="1">
        <f t="shared" si="710"/>
        <v>12</v>
      </c>
    </row>
    <row r="8088" spans="1:9" x14ac:dyDescent="0.35">
      <c r="A8088" s="321">
        <f t="shared" si="714"/>
        <v>42340.499999980471</v>
      </c>
      <c r="B8088" s="303"/>
      <c r="C8088" s="303">
        <v>8053</v>
      </c>
      <c r="D8088" s="304">
        <f>INDEX(Method_calculation!$J$161:$L$184,Output_interface!I8088,Output_interface!H8088)</f>
        <v>0</v>
      </c>
      <c r="E8088" s="304">
        <f>INDEX(Method_calculation!$J$194:$L$217,Output_interface!I8088,Output_interface!H8088)</f>
        <v>0</v>
      </c>
      <c r="G8088" s="1">
        <f>VLOOKUP(A8088+1/48,Interface!$B$118:$D$483,3)</f>
        <v>3</v>
      </c>
      <c r="H8088" s="1">
        <f t="shared" si="711"/>
        <v>1</v>
      </c>
      <c r="I8088" s="1">
        <f t="shared" si="710"/>
        <v>13</v>
      </c>
    </row>
    <row r="8089" spans="1:9" x14ac:dyDescent="0.35">
      <c r="A8089" s="321">
        <f t="shared" si="714"/>
        <v>42340.541666647136</v>
      </c>
      <c r="B8089" s="303"/>
      <c r="C8089" s="303">
        <v>8054</v>
      </c>
      <c r="D8089" s="304">
        <f>INDEX(Method_calculation!$J$161:$L$184,Output_interface!I8089,Output_interface!H8089)</f>
        <v>0</v>
      </c>
      <c r="E8089" s="304">
        <f>INDEX(Method_calculation!$J$194:$L$217,Output_interface!I8089,Output_interface!H8089)</f>
        <v>0</v>
      </c>
      <c r="G8089" s="1">
        <f>VLOOKUP(A8089+1/48,Interface!$B$118:$D$483,3)</f>
        <v>3</v>
      </c>
      <c r="H8089" s="1">
        <f t="shared" si="711"/>
        <v>1</v>
      </c>
      <c r="I8089" s="1">
        <f t="shared" si="710"/>
        <v>14</v>
      </c>
    </row>
    <row r="8090" spans="1:9" x14ac:dyDescent="0.35">
      <c r="A8090" s="321">
        <f t="shared" si="714"/>
        <v>42340.5833333138</v>
      </c>
      <c r="B8090" s="303"/>
      <c r="C8090" s="303">
        <v>8055</v>
      </c>
      <c r="D8090" s="304">
        <f>INDEX(Method_calculation!$J$161:$L$184,Output_interface!I8090,Output_interface!H8090)</f>
        <v>0</v>
      </c>
      <c r="E8090" s="304">
        <f>INDEX(Method_calculation!$J$194:$L$217,Output_interface!I8090,Output_interface!H8090)</f>
        <v>0</v>
      </c>
      <c r="G8090" s="1">
        <f>VLOOKUP(A8090+1/48,Interface!$B$118:$D$483,3)</f>
        <v>3</v>
      </c>
      <c r="H8090" s="1">
        <f t="shared" si="711"/>
        <v>1</v>
      </c>
      <c r="I8090" s="1">
        <f t="shared" si="710"/>
        <v>15</v>
      </c>
    </row>
    <row r="8091" spans="1:9" x14ac:dyDescent="0.35">
      <c r="A8091" s="321">
        <f t="shared" si="714"/>
        <v>42340.624999980464</v>
      </c>
      <c r="B8091" s="303"/>
      <c r="C8091" s="303">
        <v>8056</v>
      </c>
      <c r="D8091" s="304">
        <f>INDEX(Method_calculation!$J$161:$L$184,Output_interface!I8091,Output_interface!H8091)</f>
        <v>0</v>
      </c>
      <c r="E8091" s="304">
        <f>INDEX(Method_calculation!$J$194:$L$217,Output_interface!I8091,Output_interface!H8091)</f>
        <v>0</v>
      </c>
      <c r="G8091" s="1">
        <f>VLOOKUP(A8091+1/48,Interface!$B$118:$D$483,3)</f>
        <v>3</v>
      </c>
      <c r="H8091" s="1">
        <f t="shared" si="711"/>
        <v>1</v>
      </c>
      <c r="I8091" s="1">
        <f t="shared" si="710"/>
        <v>16</v>
      </c>
    </row>
    <row r="8092" spans="1:9" x14ac:dyDescent="0.35">
      <c r="A8092" s="321">
        <f t="shared" si="714"/>
        <v>42340.666666647128</v>
      </c>
      <c r="B8092" s="303"/>
      <c r="C8092" s="303">
        <v>8057</v>
      </c>
      <c r="D8092" s="304">
        <f>INDEX(Method_calculation!$J$161:$L$184,Output_interface!I8092,Output_interface!H8092)</f>
        <v>0</v>
      </c>
      <c r="E8092" s="304">
        <f>INDEX(Method_calculation!$J$194:$L$217,Output_interface!I8092,Output_interface!H8092)</f>
        <v>0</v>
      </c>
      <c r="G8092" s="1">
        <f>VLOOKUP(A8092+1/48,Interface!$B$118:$D$483,3)</f>
        <v>3</v>
      </c>
      <c r="H8092" s="1">
        <f t="shared" si="711"/>
        <v>1</v>
      </c>
      <c r="I8092" s="1">
        <f t="shared" si="710"/>
        <v>17</v>
      </c>
    </row>
    <row r="8093" spans="1:9" x14ac:dyDescent="0.35">
      <c r="A8093" s="321">
        <f t="shared" si="714"/>
        <v>42340.708333313793</v>
      </c>
      <c r="B8093" s="303"/>
      <c r="C8093" s="303">
        <v>8058</v>
      </c>
      <c r="D8093" s="304">
        <f>INDEX(Method_calculation!$J$161:$L$184,Output_interface!I8093,Output_interface!H8093)</f>
        <v>0</v>
      </c>
      <c r="E8093" s="304">
        <f>INDEX(Method_calculation!$J$194:$L$217,Output_interface!I8093,Output_interface!H8093)</f>
        <v>0</v>
      </c>
      <c r="G8093" s="1">
        <f>VLOOKUP(A8093+1/48,Interface!$B$118:$D$483,3)</f>
        <v>3</v>
      </c>
      <c r="H8093" s="1">
        <f t="shared" si="711"/>
        <v>1</v>
      </c>
      <c r="I8093" s="1">
        <f t="shared" si="710"/>
        <v>18</v>
      </c>
    </row>
    <row r="8094" spans="1:9" x14ac:dyDescent="0.35">
      <c r="A8094" s="321">
        <f t="shared" si="714"/>
        <v>42340.749999980457</v>
      </c>
      <c r="B8094" s="303"/>
      <c r="C8094" s="303">
        <v>8059</v>
      </c>
      <c r="D8094" s="304">
        <f>INDEX(Method_calculation!$J$161:$L$184,Output_interface!I8094,Output_interface!H8094)</f>
        <v>0</v>
      </c>
      <c r="E8094" s="304">
        <f>INDEX(Method_calculation!$J$194:$L$217,Output_interface!I8094,Output_interface!H8094)</f>
        <v>0</v>
      </c>
      <c r="G8094" s="1">
        <f>VLOOKUP(A8094+1/48,Interface!$B$118:$D$483,3)</f>
        <v>3</v>
      </c>
      <c r="H8094" s="1">
        <f t="shared" si="711"/>
        <v>1</v>
      </c>
      <c r="I8094" s="1">
        <f t="shared" si="710"/>
        <v>19</v>
      </c>
    </row>
    <row r="8095" spans="1:9" x14ac:dyDescent="0.35">
      <c r="A8095" s="321">
        <f t="shared" si="714"/>
        <v>42340.791666647121</v>
      </c>
      <c r="B8095" s="303"/>
      <c r="C8095" s="303">
        <v>8060</v>
      </c>
      <c r="D8095" s="304">
        <f>INDEX(Method_calculation!$J$161:$L$184,Output_interface!I8095,Output_interface!H8095)</f>
        <v>0</v>
      </c>
      <c r="E8095" s="304">
        <f>INDEX(Method_calculation!$J$194:$L$217,Output_interface!I8095,Output_interface!H8095)</f>
        <v>0</v>
      </c>
      <c r="G8095" s="1">
        <f>VLOOKUP(A8095+1/48,Interface!$B$118:$D$483,3)</f>
        <v>3</v>
      </c>
      <c r="H8095" s="1">
        <f t="shared" si="711"/>
        <v>1</v>
      </c>
      <c r="I8095" s="1">
        <f t="shared" si="710"/>
        <v>20</v>
      </c>
    </row>
    <row r="8096" spans="1:9" x14ac:dyDescent="0.35">
      <c r="A8096" s="321">
        <f t="shared" si="714"/>
        <v>42340.833333313785</v>
      </c>
      <c r="B8096" s="303"/>
      <c r="C8096" s="303">
        <v>8061</v>
      </c>
      <c r="D8096" s="304">
        <f>INDEX(Method_calculation!$J$161:$L$184,Output_interface!I8096,Output_interface!H8096)</f>
        <v>0</v>
      </c>
      <c r="E8096" s="304">
        <f>INDEX(Method_calculation!$J$194:$L$217,Output_interface!I8096,Output_interface!H8096)</f>
        <v>0</v>
      </c>
      <c r="G8096" s="1">
        <f>VLOOKUP(A8096+1/48,Interface!$B$118:$D$483,3)</f>
        <v>3</v>
      </c>
      <c r="H8096" s="1">
        <f t="shared" si="711"/>
        <v>1</v>
      </c>
      <c r="I8096" s="1">
        <f t="shared" si="710"/>
        <v>21</v>
      </c>
    </row>
    <row r="8097" spans="1:9" x14ac:dyDescent="0.35">
      <c r="A8097" s="321">
        <f t="shared" si="714"/>
        <v>42340.87499998045</v>
      </c>
      <c r="B8097" s="303"/>
      <c r="C8097" s="303">
        <v>8062</v>
      </c>
      <c r="D8097" s="304">
        <f>INDEX(Method_calculation!$J$161:$L$184,Output_interface!I8097,Output_interface!H8097)</f>
        <v>0</v>
      </c>
      <c r="E8097" s="304">
        <f>INDEX(Method_calculation!$J$194:$L$217,Output_interface!I8097,Output_interface!H8097)</f>
        <v>0</v>
      </c>
      <c r="G8097" s="1">
        <f>VLOOKUP(A8097+1/48,Interface!$B$118:$D$483,3)</f>
        <v>3</v>
      </c>
      <c r="H8097" s="1">
        <f t="shared" si="711"/>
        <v>1</v>
      </c>
      <c r="I8097" s="1">
        <f t="shared" si="710"/>
        <v>22</v>
      </c>
    </row>
    <row r="8098" spans="1:9" x14ac:dyDescent="0.35">
      <c r="A8098" s="321">
        <f t="shared" si="714"/>
        <v>42340.916666647114</v>
      </c>
      <c r="B8098" s="303"/>
      <c r="C8098" s="303">
        <v>8063</v>
      </c>
      <c r="D8098" s="304">
        <f>INDEX(Method_calculation!$J$161:$L$184,Output_interface!I8098,Output_interface!H8098)</f>
        <v>0</v>
      </c>
      <c r="E8098" s="304">
        <f>INDEX(Method_calculation!$J$194:$L$217,Output_interface!I8098,Output_interface!H8098)</f>
        <v>0</v>
      </c>
      <c r="G8098" s="1">
        <f>VLOOKUP(A8098+1/48,Interface!$B$118:$D$483,3)</f>
        <v>3</v>
      </c>
      <c r="H8098" s="1">
        <f t="shared" si="711"/>
        <v>1</v>
      </c>
      <c r="I8098" s="1">
        <f t="shared" si="710"/>
        <v>23</v>
      </c>
    </row>
    <row r="8099" spans="1:9" x14ac:dyDescent="0.35">
      <c r="A8099" s="322">
        <f t="shared" si="714"/>
        <v>42340.958333313778</v>
      </c>
      <c r="B8099" s="306"/>
      <c r="C8099" s="306">
        <v>8064</v>
      </c>
      <c r="D8099" s="307">
        <f>INDEX(Method_calculation!$J$161:$L$184,Output_interface!I8099,Output_interface!H8099)</f>
        <v>0</v>
      </c>
      <c r="E8099" s="307">
        <f>INDEX(Method_calculation!$J$194:$L$217,Output_interface!I8099,Output_interface!H8099)</f>
        <v>0</v>
      </c>
      <c r="G8099" s="1">
        <f>VLOOKUP(A8099+1/48,Interface!$B$118:$D$483,3)</f>
        <v>3</v>
      </c>
      <c r="H8099" s="1">
        <f t="shared" si="711"/>
        <v>1</v>
      </c>
      <c r="I8099" s="1">
        <f t="shared" si="710"/>
        <v>24</v>
      </c>
    </row>
    <row r="8100" spans="1:9" x14ac:dyDescent="0.35">
      <c r="A8100" s="299">
        <f t="shared" si="714"/>
        <v>42340.999999980442</v>
      </c>
      <c r="B8100" s="300" t="str">
        <f t="shared" ref="B8100" si="715">INDEX($H$27:$H$29,H8100)</f>
        <v>Workday</v>
      </c>
      <c r="C8100" s="300">
        <v>8065</v>
      </c>
      <c r="D8100" s="301">
        <f>INDEX(Method_calculation!$J$161:$L$184,Output_interface!I8100,Output_interface!H8100)</f>
        <v>0</v>
      </c>
      <c r="E8100" s="301">
        <f>INDEX(Method_calculation!$J$194:$L$217,Output_interface!I8100,Output_interface!H8100)</f>
        <v>0</v>
      </c>
      <c r="G8100" s="1">
        <f>VLOOKUP(A8100+1/48,Interface!$B$118:$D$483,3)</f>
        <v>4</v>
      </c>
      <c r="H8100" s="1">
        <f t="shared" si="711"/>
        <v>1</v>
      </c>
      <c r="I8100" s="1">
        <f t="shared" ref="I8100:I8163" si="716">MOD(C8100-1,24)+1</f>
        <v>1</v>
      </c>
    </row>
    <row r="8101" spans="1:9" x14ac:dyDescent="0.35">
      <c r="A8101" s="321">
        <f t="shared" si="714"/>
        <v>42341.041666647106</v>
      </c>
      <c r="B8101" s="303"/>
      <c r="C8101" s="303">
        <v>8066</v>
      </c>
      <c r="D8101" s="304">
        <f>INDEX(Method_calculation!$J$161:$L$184,Output_interface!I8101,Output_interface!H8101)</f>
        <v>0</v>
      </c>
      <c r="E8101" s="304">
        <f>INDEX(Method_calculation!$J$194:$L$217,Output_interface!I8101,Output_interface!H8101)</f>
        <v>0</v>
      </c>
      <c r="G8101" s="1">
        <f>VLOOKUP(A8101+1/48,Interface!$B$118:$D$483,3)</f>
        <v>4</v>
      </c>
      <c r="H8101" s="1">
        <f t="shared" ref="H8101:H8164" si="717">IF(G8101=7,3,IF(G8101=6,2,1))</f>
        <v>1</v>
      </c>
      <c r="I8101" s="1">
        <f t="shared" si="716"/>
        <v>2</v>
      </c>
    </row>
    <row r="8102" spans="1:9" x14ac:dyDescent="0.35">
      <c r="A8102" s="321">
        <f t="shared" si="714"/>
        <v>42341.083333313771</v>
      </c>
      <c r="B8102" s="303"/>
      <c r="C8102" s="303">
        <v>8067</v>
      </c>
      <c r="D8102" s="304">
        <f>INDEX(Method_calculation!$J$161:$L$184,Output_interface!I8102,Output_interface!H8102)</f>
        <v>0</v>
      </c>
      <c r="E8102" s="304">
        <f>INDEX(Method_calculation!$J$194:$L$217,Output_interface!I8102,Output_interface!H8102)</f>
        <v>0</v>
      </c>
      <c r="G8102" s="1">
        <f>VLOOKUP(A8102+1/48,Interface!$B$118:$D$483,3)</f>
        <v>4</v>
      </c>
      <c r="H8102" s="1">
        <f t="shared" si="717"/>
        <v>1</v>
      </c>
      <c r="I8102" s="1">
        <f t="shared" si="716"/>
        <v>3</v>
      </c>
    </row>
    <row r="8103" spans="1:9" x14ac:dyDescent="0.35">
      <c r="A8103" s="321">
        <f t="shared" si="714"/>
        <v>42341.124999980435</v>
      </c>
      <c r="B8103" s="303"/>
      <c r="C8103" s="303">
        <v>8068</v>
      </c>
      <c r="D8103" s="304">
        <f>INDEX(Method_calculation!$J$161:$L$184,Output_interface!I8103,Output_interface!H8103)</f>
        <v>0</v>
      </c>
      <c r="E8103" s="304">
        <f>INDEX(Method_calculation!$J$194:$L$217,Output_interface!I8103,Output_interface!H8103)</f>
        <v>0</v>
      </c>
      <c r="G8103" s="1">
        <f>VLOOKUP(A8103+1/48,Interface!$B$118:$D$483,3)</f>
        <v>4</v>
      </c>
      <c r="H8103" s="1">
        <f t="shared" si="717"/>
        <v>1</v>
      </c>
      <c r="I8103" s="1">
        <f t="shared" si="716"/>
        <v>4</v>
      </c>
    </row>
    <row r="8104" spans="1:9" x14ac:dyDescent="0.35">
      <c r="A8104" s="321">
        <f t="shared" si="714"/>
        <v>42341.166666647099</v>
      </c>
      <c r="B8104" s="303"/>
      <c r="C8104" s="303">
        <v>8069</v>
      </c>
      <c r="D8104" s="304">
        <f>INDEX(Method_calculation!$J$161:$L$184,Output_interface!I8104,Output_interface!H8104)</f>
        <v>0</v>
      </c>
      <c r="E8104" s="304">
        <f>INDEX(Method_calculation!$J$194:$L$217,Output_interface!I8104,Output_interface!H8104)</f>
        <v>0</v>
      </c>
      <c r="G8104" s="1">
        <f>VLOOKUP(A8104+1/48,Interface!$B$118:$D$483,3)</f>
        <v>4</v>
      </c>
      <c r="H8104" s="1">
        <f t="shared" si="717"/>
        <v>1</v>
      </c>
      <c r="I8104" s="1">
        <f t="shared" si="716"/>
        <v>5</v>
      </c>
    </row>
    <row r="8105" spans="1:9" x14ac:dyDescent="0.35">
      <c r="A8105" s="321">
        <f t="shared" si="714"/>
        <v>42341.208333313763</v>
      </c>
      <c r="B8105" s="303"/>
      <c r="C8105" s="303">
        <v>8070</v>
      </c>
      <c r="D8105" s="304">
        <f>INDEX(Method_calculation!$J$161:$L$184,Output_interface!I8105,Output_interface!H8105)</f>
        <v>0</v>
      </c>
      <c r="E8105" s="304">
        <f>INDEX(Method_calculation!$J$194:$L$217,Output_interface!I8105,Output_interface!H8105)</f>
        <v>0</v>
      </c>
      <c r="G8105" s="1">
        <f>VLOOKUP(A8105+1/48,Interface!$B$118:$D$483,3)</f>
        <v>4</v>
      </c>
      <c r="H8105" s="1">
        <f t="shared" si="717"/>
        <v>1</v>
      </c>
      <c r="I8105" s="1">
        <f t="shared" si="716"/>
        <v>6</v>
      </c>
    </row>
    <row r="8106" spans="1:9" x14ac:dyDescent="0.35">
      <c r="A8106" s="321">
        <f t="shared" si="714"/>
        <v>42341.249999980428</v>
      </c>
      <c r="B8106" s="303"/>
      <c r="C8106" s="303">
        <v>8071</v>
      </c>
      <c r="D8106" s="304">
        <f>INDEX(Method_calculation!$J$161:$L$184,Output_interface!I8106,Output_interface!H8106)</f>
        <v>0</v>
      </c>
      <c r="E8106" s="304">
        <f>INDEX(Method_calculation!$J$194:$L$217,Output_interface!I8106,Output_interface!H8106)</f>
        <v>0</v>
      </c>
      <c r="G8106" s="1">
        <f>VLOOKUP(A8106+1/48,Interface!$B$118:$D$483,3)</f>
        <v>4</v>
      </c>
      <c r="H8106" s="1">
        <f t="shared" si="717"/>
        <v>1</v>
      </c>
      <c r="I8106" s="1">
        <f t="shared" si="716"/>
        <v>7</v>
      </c>
    </row>
    <row r="8107" spans="1:9" x14ac:dyDescent="0.35">
      <c r="A8107" s="321">
        <f t="shared" si="714"/>
        <v>42341.291666647092</v>
      </c>
      <c r="B8107" s="303"/>
      <c r="C8107" s="303">
        <v>8072</v>
      </c>
      <c r="D8107" s="304">
        <f>INDEX(Method_calculation!$J$161:$L$184,Output_interface!I8107,Output_interface!H8107)</f>
        <v>0</v>
      </c>
      <c r="E8107" s="304">
        <f>INDEX(Method_calculation!$J$194:$L$217,Output_interface!I8107,Output_interface!H8107)</f>
        <v>0</v>
      </c>
      <c r="G8107" s="1">
        <f>VLOOKUP(A8107+1/48,Interface!$B$118:$D$483,3)</f>
        <v>4</v>
      </c>
      <c r="H8107" s="1">
        <f t="shared" si="717"/>
        <v>1</v>
      </c>
      <c r="I8107" s="1">
        <f t="shared" si="716"/>
        <v>8</v>
      </c>
    </row>
    <row r="8108" spans="1:9" x14ac:dyDescent="0.35">
      <c r="A8108" s="321">
        <f t="shared" si="714"/>
        <v>42341.333333313756</v>
      </c>
      <c r="B8108" s="303"/>
      <c r="C8108" s="303">
        <v>8073</v>
      </c>
      <c r="D8108" s="304">
        <f>INDEX(Method_calculation!$J$161:$L$184,Output_interface!I8108,Output_interface!H8108)</f>
        <v>0</v>
      </c>
      <c r="E8108" s="304">
        <f>INDEX(Method_calculation!$J$194:$L$217,Output_interface!I8108,Output_interface!H8108)</f>
        <v>0</v>
      </c>
      <c r="G8108" s="1">
        <f>VLOOKUP(A8108+1/48,Interface!$B$118:$D$483,3)</f>
        <v>4</v>
      </c>
      <c r="H8108" s="1">
        <f t="shared" si="717"/>
        <v>1</v>
      </c>
      <c r="I8108" s="1">
        <f t="shared" si="716"/>
        <v>9</v>
      </c>
    </row>
    <row r="8109" spans="1:9" x14ac:dyDescent="0.35">
      <c r="A8109" s="321">
        <f t="shared" si="714"/>
        <v>42341.37499998042</v>
      </c>
      <c r="B8109" s="303"/>
      <c r="C8109" s="303">
        <v>8074</v>
      </c>
      <c r="D8109" s="304">
        <f>INDEX(Method_calculation!$J$161:$L$184,Output_interface!I8109,Output_interface!H8109)</f>
        <v>0</v>
      </c>
      <c r="E8109" s="304">
        <f>INDEX(Method_calculation!$J$194:$L$217,Output_interface!I8109,Output_interface!H8109)</f>
        <v>0</v>
      </c>
      <c r="G8109" s="1">
        <f>VLOOKUP(A8109+1/48,Interface!$B$118:$D$483,3)</f>
        <v>4</v>
      </c>
      <c r="H8109" s="1">
        <f t="shared" si="717"/>
        <v>1</v>
      </c>
      <c r="I8109" s="1">
        <f t="shared" si="716"/>
        <v>10</v>
      </c>
    </row>
    <row r="8110" spans="1:9" x14ac:dyDescent="0.35">
      <c r="A8110" s="321">
        <f t="shared" si="714"/>
        <v>42341.416666647085</v>
      </c>
      <c r="B8110" s="303"/>
      <c r="C8110" s="303">
        <v>8075</v>
      </c>
      <c r="D8110" s="304">
        <f>INDEX(Method_calculation!$J$161:$L$184,Output_interface!I8110,Output_interface!H8110)</f>
        <v>0</v>
      </c>
      <c r="E8110" s="304">
        <f>INDEX(Method_calculation!$J$194:$L$217,Output_interface!I8110,Output_interface!H8110)</f>
        <v>0</v>
      </c>
      <c r="G8110" s="1">
        <f>VLOOKUP(A8110+1/48,Interface!$B$118:$D$483,3)</f>
        <v>4</v>
      </c>
      <c r="H8110" s="1">
        <f t="shared" si="717"/>
        <v>1</v>
      </c>
      <c r="I8110" s="1">
        <f t="shared" si="716"/>
        <v>11</v>
      </c>
    </row>
    <row r="8111" spans="1:9" x14ac:dyDescent="0.35">
      <c r="A8111" s="321">
        <f t="shared" si="714"/>
        <v>42341.458333313749</v>
      </c>
      <c r="B8111" s="303"/>
      <c r="C8111" s="303">
        <v>8076</v>
      </c>
      <c r="D8111" s="304">
        <f>INDEX(Method_calculation!$J$161:$L$184,Output_interface!I8111,Output_interface!H8111)</f>
        <v>0</v>
      </c>
      <c r="E8111" s="304">
        <f>INDEX(Method_calculation!$J$194:$L$217,Output_interface!I8111,Output_interface!H8111)</f>
        <v>0</v>
      </c>
      <c r="G8111" s="1">
        <f>VLOOKUP(A8111+1/48,Interface!$B$118:$D$483,3)</f>
        <v>4</v>
      </c>
      <c r="H8111" s="1">
        <f t="shared" si="717"/>
        <v>1</v>
      </c>
      <c r="I8111" s="1">
        <f t="shared" si="716"/>
        <v>12</v>
      </c>
    </row>
    <row r="8112" spans="1:9" x14ac:dyDescent="0.35">
      <c r="A8112" s="321">
        <f t="shared" si="714"/>
        <v>42341.499999980413</v>
      </c>
      <c r="B8112" s="303"/>
      <c r="C8112" s="303">
        <v>8077</v>
      </c>
      <c r="D8112" s="304">
        <f>INDEX(Method_calculation!$J$161:$L$184,Output_interface!I8112,Output_interface!H8112)</f>
        <v>0</v>
      </c>
      <c r="E8112" s="304">
        <f>INDEX(Method_calculation!$J$194:$L$217,Output_interface!I8112,Output_interface!H8112)</f>
        <v>0</v>
      </c>
      <c r="G8112" s="1">
        <f>VLOOKUP(A8112+1/48,Interface!$B$118:$D$483,3)</f>
        <v>4</v>
      </c>
      <c r="H8112" s="1">
        <f t="shared" si="717"/>
        <v>1</v>
      </c>
      <c r="I8112" s="1">
        <f t="shared" si="716"/>
        <v>13</v>
      </c>
    </row>
    <row r="8113" spans="1:9" x14ac:dyDescent="0.35">
      <c r="A8113" s="321">
        <f t="shared" si="714"/>
        <v>42341.541666647077</v>
      </c>
      <c r="B8113" s="303"/>
      <c r="C8113" s="303">
        <v>8078</v>
      </c>
      <c r="D8113" s="304">
        <f>INDEX(Method_calculation!$J$161:$L$184,Output_interface!I8113,Output_interface!H8113)</f>
        <v>0</v>
      </c>
      <c r="E8113" s="304">
        <f>INDEX(Method_calculation!$J$194:$L$217,Output_interface!I8113,Output_interface!H8113)</f>
        <v>0</v>
      </c>
      <c r="G8113" s="1">
        <f>VLOOKUP(A8113+1/48,Interface!$B$118:$D$483,3)</f>
        <v>4</v>
      </c>
      <c r="H8113" s="1">
        <f t="shared" si="717"/>
        <v>1</v>
      </c>
      <c r="I8113" s="1">
        <f t="shared" si="716"/>
        <v>14</v>
      </c>
    </row>
    <row r="8114" spans="1:9" x14ac:dyDescent="0.35">
      <c r="A8114" s="321">
        <f t="shared" si="714"/>
        <v>42341.583333313742</v>
      </c>
      <c r="B8114" s="303"/>
      <c r="C8114" s="303">
        <v>8079</v>
      </c>
      <c r="D8114" s="304">
        <f>INDEX(Method_calculation!$J$161:$L$184,Output_interface!I8114,Output_interface!H8114)</f>
        <v>0</v>
      </c>
      <c r="E8114" s="304">
        <f>INDEX(Method_calculation!$J$194:$L$217,Output_interface!I8114,Output_interface!H8114)</f>
        <v>0</v>
      </c>
      <c r="G8114" s="1">
        <f>VLOOKUP(A8114+1/48,Interface!$B$118:$D$483,3)</f>
        <v>4</v>
      </c>
      <c r="H8114" s="1">
        <f t="shared" si="717"/>
        <v>1</v>
      </c>
      <c r="I8114" s="1">
        <f t="shared" si="716"/>
        <v>15</v>
      </c>
    </row>
    <row r="8115" spans="1:9" x14ac:dyDescent="0.35">
      <c r="A8115" s="321">
        <f t="shared" si="714"/>
        <v>42341.624999980406</v>
      </c>
      <c r="B8115" s="303"/>
      <c r="C8115" s="303">
        <v>8080</v>
      </c>
      <c r="D8115" s="304">
        <f>INDEX(Method_calculation!$J$161:$L$184,Output_interface!I8115,Output_interface!H8115)</f>
        <v>0</v>
      </c>
      <c r="E8115" s="304">
        <f>INDEX(Method_calculation!$J$194:$L$217,Output_interface!I8115,Output_interface!H8115)</f>
        <v>0</v>
      </c>
      <c r="G8115" s="1">
        <f>VLOOKUP(A8115+1/48,Interface!$B$118:$D$483,3)</f>
        <v>4</v>
      </c>
      <c r="H8115" s="1">
        <f t="shared" si="717"/>
        <v>1</v>
      </c>
      <c r="I8115" s="1">
        <f t="shared" si="716"/>
        <v>16</v>
      </c>
    </row>
    <row r="8116" spans="1:9" x14ac:dyDescent="0.35">
      <c r="A8116" s="321">
        <f t="shared" si="714"/>
        <v>42341.66666664707</v>
      </c>
      <c r="B8116" s="303"/>
      <c r="C8116" s="303">
        <v>8081</v>
      </c>
      <c r="D8116" s="304">
        <f>INDEX(Method_calculation!$J$161:$L$184,Output_interface!I8116,Output_interface!H8116)</f>
        <v>0</v>
      </c>
      <c r="E8116" s="304">
        <f>INDEX(Method_calculation!$J$194:$L$217,Output_interface!I8116,Output_interface!H8116)</f>
        <v>0</v>
      </c>
      <c r="G8116" s="1">
        <f>VLOOKUP(A8116+1/48,Interface!$B$118:$D$483,3)</f>
        <v>4</v>
      </c>
      <c r="H8116" s="1">
        <f t="shared" si="717"/>
        <v>1</v>
      </c>
      <c r="I8116" s="1">
        <f t="shared" si="716"/>
        <v>17</v>
      </c>
    </row>
    <row r="8117" spans="1:9" x14ac:dyDescent="0.35">
      <c r="A8117" s="321">
        <f t="shared" si="714"/>
        <v>42341.708333313734</v>
      </c>
      <c r="B8117" s="303"/>
      <c r="C8117" s="303">
        <v>8082</v>
      </c>
      <c r="D8117" s="304">
        <f>INDEX(Method_calculation!$J$161:$L$184,Output_interface!I8117,Output_interface!H8117)</f>
        <v>0</v>
      </c>
      <c r="E8117" s="304">
        <f>INDEX(Method_calculation!$J$194:$L$217,Output_interface!I8117,Output_interface!H8117)</f>
        <v>0</v>
      </c>
      <c r="G8117" s="1">
        <f>VLOOKUP(A8117+1/48,Interface!$B$118:$D$483,3)</f>
        <v>4</v>
      </c>
      <c r="H8117" s="1">
        <f t="shared" si="717"/>
        <v>1</v>
      </c>
      <c r="I8117" s="1">
        <f t="shared" si="716"/>
        <v>18</v>
      </c>
    </row>
    <row r="8118" spans="1:9" x14ac:dyDescent="0.35">
      <c r="A8118" s="321">
        <f t="shared" si="714"/>
        <v>42341.749999980399</v>
      </c>
      <c r="B8118" s="303"/>
      <c r="C8118" s="303">
        <v>8083</v>
      </c>
      <c r="D8118" s="304">
        <f>INDEX(Method_calculation!$J$161:$L$184,Output_interface!I8118,Output_interface!H8118)</f>
        <v>0</v>
      </c>
      <c r="E8118" s="304">
        <f>INDEX(Method_calculation!$J$194:$L$217,Output_interface!I8118,Output_interface!H8118)</f>
        <v>0</v>
      </c>
      <c r="G8118" s="1">
        <f>VLOOKUP(A8118+1/48,Interface!$B$118:$D$483,3)</f>
        <v>4</v>
      </c>
      <c r="H8118" s="1">
        <f t="shared" si="717"/>
        <v>1</v>
      </c>
      <c r="I8118" s="1">
        <f t="shared" si="716"/>
        <v>19</v>
      </c>
    </row>
    <row r="8119" spans="1:9" x14ac:dyDescent="0.35">
      <c r="A8119" s="321">
        <f t="shared" si="714"/>
        <v>42341.791666647063</v>
      </c>
      <c r="B8119" s="303"/>
      <c r="C8119" s="303">
        <v>8084</v>
      </c>
      <c r="D8119" s="304">
        <f>INDEX(Method_calculation!$J$161:$L$184,Output_interface!I8119,Output_interface!H8119)</f>
        <v>0</v>
      </c>
      <c r="E8119" s="304">
        <f>INDEX(Method_calculation!$J$194:$L$217,Output_interface!I8119,Output_interface!H8119)</f>
        <v>0</v>
      </c>
      <c r="G8119" s="1">
        <f>VLOOKUP(A8119+1/48,Interface!$B$118:$D$483,3)</f>
        <v>4</v>
      </c>
      <c r="H8119" s="1">
        <f t="shared" si="717"/>
        <v>1</v>
      </c>
      <c r="I8119" s="1">
        <f t="shared" si="716"/>
        <v>20</v>
      </c>
    </row>
    <row r="8120" spans="1:9" x14ac:dyDescent="0.35">
      <c r="A8120" s="321">
        <f t="shared" si="714"/>
        <v>42341.833333313727</v>
      </c>
      <c r="B8120" s="303"/>
      <c r="C8120" s="303">
        <v>8085</v>
      </c>
      <c r="D8120" s="304">
        <f>INDEX(Method_calculation!$J$161:$L$184,Output_interface!I8120,Output_interface!H8120)</f>
        <v>0</v>
      </c>
      <c r="E8120" s="304">
        <f>INDEX(Method_calculation!$J$194:$L$217,Output_interface!I8120,Output_interface!H8120)</f>
        <v>0</v>
      </c>
      <c r="G8120" s="1">
        <f>VLOOKUP(A8120+1/48,Interface!$B$118:$D$483,3)</f>
        <v>4</v>
      </c>
      <c r="H8120" s="1">
        <f t="shared" si="717"/>
        <v>1</v>
      </c>
      <c r="I8120" s="1">
        <f t="shared" si="716"/>
        <v>21</v>
      </c>
    </row>
    <row r="8121" spans="1:9" x14ac:dyDescent="0.35">
      <c r="A8121" s="321">
        <f t="shared" si="714"/>
        <v>42341.874999980391</v>
      </c>
      <c r="B8121" s="303"/>
      <c r="C8121" s="303">
        <v>8086</v>
      </c>
      <c r="D8121" s="304">
        <f>INDEX(Method_calculation!$J$161:$L$184,Output_interface!I8121,Output_interface!H8121)</f>
        <v>0</v>
      </c>
      <c r="E8121" s="304">
        <f>INDEX(Method_calculation!$J$194:$L$217,Output_interface!I8121,Output_interface!H8121)</f>
        <v>0</v>
      </c>
      <c r="G8121" s="1">
        <f>VLOOKUP(A8121+1/48,Interface!$B$118:$D$483,3)</f>
        <v>4</v>
      </c>
      <c r="H8121" s="1">
        <f t="shared" si="717"/>
        <v>1</v>
      </c>
      <c r="I8121" s="1">
        <f t="shared" si="716"/>
        <v>22</v>
      </c>
    </row>
    <row r="8122" spans="1:9" x14ac:dyDescent="0.35">
      <c r="A8122" s="321">
        <f t="shared" si="714"/>
        <v>42341.916666647056</v>
      </c>
      <c r="B8122" s="303"/>
      <c r="C8122" s="303">
        <v>8087</v>
      </c>
      <c r="D8122" s="304">
        <f>INDEX(Method_calculation!$J$161:$L$184,Output_interface!I8122,Output_interface!H8122)</f>
        <v>0</v>
      </c>
      <c r="E8122" s="304">
        <f>INDEX(Method_calculation!$J$194:$L$217,Output_interface!I8122,Output_interface!H8122)</f>
        <v>0</v>
      </c>
      <c r="G8122" s="1">
        <f>VLOOKUP(A8122+1/48,Interface!$B$118:$D$483,3)</f>
        <v>4</v>
      </c>
      <c r="H8122" s="1">
        <f t="shared" si="717"/>
        <v>1</v>
      </c>
      <c r="I8122" s="1">
        <f t="shared" si="716"/>
        <v>23</v>
      </c>
    </row>
    <row r="8123" spans="1:9" x14ac:dyDescent="0.35">
      <c r="A8123" s="322">
        <f t="shared" si="714"/>
        <v>42341.95833331372</v>
      </c>
      <c r="B8123" s="306"/>
      <c r="C8123" s="306">
        <v>8088</v>
      </c>
      <c r="D8123" s="307">
        <f>INDEX(Method_calculation!$J$161:$L$184,Output_interface!I8123,Output_interface!H8123)</f>
        <v>0</v>
      </c>
      <c r="E8123" s="307">
        <f>INDEX(Method_calculation!$J$194:$L$217,Output_interface!I8123,Output_interface!H8123)</f>
        <v>0</v>
      </c>
      <c r="G8123" s="1">
        <f>VLOOKUP(A8123+1/48,Interface!$B$118:$D$483,3)</f>
        <v>4</v>
      </c>
      <c r="H8123" s="1">
        <f t="shared" si="717"/>
        <v>1</v>
      </c>
      <c r="I8123" s="1">
        <f t="shared" si="716"/>
        <v>24</v>
      </c>
    </row>
    <row r="8124" spans="1:9" x14ac:dyDescent="0.35">
      <c r="A8124" s="299">
        <f t="shared" si="714"/>
        <v>42341.999999980384</v>
      </c>
      <c r="B8124" s="300" t="str">
        <f t="shared" ref="B8124" si="718">INDEX($H$27:$H$29,H8124)</f>
        <v>Workday</v>
      </c>
      <c r="C8124" s="300">
        <v>8089</v>
      </c>
      <c r="D8124" s="301">
        <f>INDEX(Method_calculation!$J$161:$L$184,Output_interface!I8124,Output_interface!H8124)</f>
        <v>0</v>
      </c>
      <c r="E8124" s="301">
        <f>INDEX(Method_calculation!$J$194:$L$217,Output_interface!I8124,Output_interface!H8124)</f>
        <v>0</v>
      </c>
      <c r="G8124" s="1">
        <f>VLOOKUP(A8124+1/48,Interface!$B$118:$D$483,3)</f>
        <v>5</v>
      </c>
      <c r="H8124" s="1">
        <f t="shared" si="717"/>
        <v>1</v>
      </c>
      <c r="I8124" s="1">
        <f t="shared" si="716"/>
        <v>1</v>
      </c>
    </row>
    <row r="8125" spans="1:9" x14ac:dyDescent="0.35">
      <c r="A8125" s="321">
        <f t="shared" si="714"/>
        <v>42342.041666647048</v>
      </c>
      <c r="B8125" s="303"/>
      <c r="C8125" s="303">
        <v>8090</v>
      </c>
      <c r="D8125" s="304">
        <f>INDEX(Method_calculation!$J$161:$L$184,Output_interface!I8125,Output_interface!H8125)</f>
        <v>0</v>
      </c>
      <c r="E8125" s="304">
        <f>INDEX(Method_calculation!$J$194:$L$217,Output_interface!I8125,Output_interface!H8125)</f>
        <v>0</v>
      </c>
      <c r="G8125" s="1">
        <f>VLOOKUP(A8125+1/48,Interface!$B$118:$D$483,3)</f>
        <v>5</v>
      </c>
      <c r="H8125" s="1">
        <f t="shared" si="717"/>
        <v>1</v>
      </c>
      <c r="I8125" s="1">
        <f t="shared" si="716"/>
        <v>2</v>
      </c>
    </row>
    <row r="8126" spans="1:9" x14ac:dyDescent="0.35">
      <c r="A8126" s="321">
        <f t="shared" si="714"/>
        <v>42342.083333313713</v>
      </c>
      <c r="B8126" s="303"/>
      <c r="C8126" s="303">
        <v>8091</v>
      </c>
      <c r="D8126" s="304">
        <f>INDEX(Method_calculation!$J$161:$L$184,Output_interface!I8126,Output_interface!H8126)</f>
        <v>0</v>
      </c>
      <c r="E8126" s="304">
        <f>INDEX(Method_calculation!$J$194:$L$217,Output_interface!I8126,Output_interface!H8126)</f>
        <v>0</v>
      </c>
      <c r="G8126" s="1">
        <f>VLOOKUP(A8126+1/48,Interface!$B$118:$D$483,3)</f>
        <v>5</v>
      </c>
      <c r="H8126" s="1">
        <f t="shared" si="717"/>
        <v>1</v>
      </c>
      <c r="I8126" s="1">
        <f t="shared" si="716"/>
        <v>3</v>
      </c>
    </row>
    <row r="8127" spans="1:9" x14ac:dyDescent="0.35">
      <c r="A8127" s="321">
        <f t="shared" si="714"/>
        <v>42342.124999980377</v>
      </c>
      <c r="B8127" s="303"/>
      <c r="C8127" s="303">
        <v>8092</v>
      </c>
      <c r="D8127" s="304">
        <f>INDEX(Method_calculation!$J$161:$L$184,Output_interface!I8127,Output_interface!H8127)</f>
        <v>0</v>
      </c>
      <c r="E8127" s="304">
        <f>INDEX(Method_calculation!$J$194:$L$217,Output_interface!I8127,Output_interface!H8127)</f>
        <v>0</v>
      </c>
      <c r="G8127" s="1">
        <f>VLOOKUP(A8127+1/48,Interface!$B$118:$D$483,3)</f>
        <v>5</v>
      </c>
      <c r="H8127" s="1">
        <f t="shared" si="717"/>
        <v>1</v>
      </c>
      <c r="I8127" s="1">
        <f t="shared" si="716"/>
        <v>4</v>
      </c>
    </row>
    <row r="8128" spans="1:9" x14ac:dyDescent="0.35">
      <c r="A8128" s="321">
        <f t="shared" si="714"/>
        <v>42342.166666647041</v>
      </c>
      <c r="B8128" s="303"/>
      <c r="C8128" s="303">
        <v>8093</v>
      </c>
      <c r="D8128" s="304">
        <f>INDEX(Method_calculation!$J$161:$L$184,Output_interface!I8128,Output_interface!H8128)</f>
        <v>0</v>
      </c>
      <c r="E8128" s="304">
        <f>INDEX(Method_calculation!$J$194:$L$217,Output_interface!I8128,Output_interface!H8128)</f>
        <v>0</v>
      </c>
      <c r="G8128" s="1">
        <f>VLOOKUP(A8128+1/48,Interface!$B$118:$D$483,3)</f>
        <v>5</v>
      </c>
      <c r="H8128" s="1">
        <f t="shared" si="717"/>
        <v>1</v>
      </c>
      <c r="I8128" s="1">
        <f t="shared" si="716"/>
        <v>5</v>
      </c>
    </row>
    <row r="8129" spans="1:9" x14ac:dyDescent="0.35">
      <c r="A8129" s="321">
        <f t="shared" si="714"/>
        <v>42342.208333313705</v>
      </c>
      <c r="B8129" s="303"/>
      <c r="C8129" s="303">
        <v>8094</v>
      </c>
      <c r="D8129" s="304">
        <f>INDEX(Method_calculation!$J$161:$L$184,Output_interface!I8129,Output_interface!H8129)</f>
        <v>0</v>
      </c>
      <c r="E8129" s="304">
        <f>INDEX(Method_calculation!$J$194:$L$217,Output_interface!I8129,Output_interface!H8129)</f>
        <v>0</v>
      </c>
      <c r="G8129" s="1">
        <f>VLOOKUP(A8129+1/48,Interface!$B$118:$D$483,3)</f>
        <v>5</v>
      </c>
      <c r="H8129" s="1">
        <f t="shared" si="717"/>
        <v>1</v>
      </c>
      <c r="I8129" s="1">
        <f t="shared" si="716"/>
        <v>6</v>
      </c>
    </row>
    <row r="8130" spans="1:9" x14ac:dyDescent="0.35">
      <c r="A8130" s="321">
        <f t="shared" si="714"/>
        <v>42342.249999980369</v>
      </c>
      <c r="B8130" s="303"/>
      <c r="C8130" s="303">
        <v>8095</v>
      </c>
      <c r="D8130" s="304">
        <f>INDEX(Method_calculation!$J$161:$L$184,Output_interface!I8130,Output_interface!H8130)</f>
        <v>0</v>
      </c>
      <c r="E8130" s="304">
        <f>INDEX(Method_calculation!$J$194:$L$217,Output_interface!I8130,Output_interface!H8130)</f>
        <v>0</v>
      </c>
      <c r="G8130" s="1">
        <f>VLOOKUP(A8130+1/48,Interface!$B$118:$D$483,3)</f>
        <v>5</v>
      </c>
      <c r="H8130" s="1">
        <f t="shared" si="717"/>
        <v>1</v>
      </c>
      <c r="I8130" s="1">
        <f t="shared" si="716"/>
        <v>7</v>
      </c>
    </row>
    <row r="8131" spans="1:9" x14ac:dyDescent="0.35">
      <c r="A8131" s="321">
        <f t="shared" si="714"/>
        <v>42342.291666647034</v>
      </c>
      <c r="B8131" s="303"/>
      <c r="C8131" s="303">
        <v>8096</v>
      </c>
      <c r="D8131" s="304">
        <f>INDEX(Method_calculation!$J$161:$L$184,Output_interface!I8131,Output_interface!H8131)</f>
        <v>0</v>
      </c>
      <c r="E8131" s="304">
        <f>INDEX(Method_calculation!$J$194:$L$217,Output_interface!I8131,Output_interface!H8131)</f>
        <v>0</v>
      </c>
      <c r="G8131" s="1">
        <f>VLOOKUP(A8131+1/48,Interface!$B$118:$D$483,3)</f>
        <v>5</v>
      </c>
      <c r="H8131" s="1">
        <f t="shared" si="717"/>
        <v>1</v>
      </c>
      <c r="I8131" s="1">
        <f t="shared" si="716"/>
        <v>8</v>
      </c>
    </row>
    <row r="8132" spans="1:9" x14ac:dyDescent="0.35">
      <c r="A8132" s="321">
        <f t="shared" si="714"/>
        <v>42342.333333313698</v>
      </c>
      <c r="B8132" s="303"/>
      <c r="C8132" s="303">
        <v>8097</v>
      </c>
      <c r="D8132" s="304">
        <f>INDEX(Method_calculation!$J$161:$L$184,Output_interface!I8132,Output_interface!H8132)</f>
        <v>0</v>
      </c>
      <c r="E8132" s="304">
        <f>INDEX(Method_calculation!$J$194:$L$217,Output_interface!I8132,Output_interface!H8132)</f>
        <v>0</v>
      </c>
      <c r="G8132" s="1">
        <f>VLOOKUP(A8132+1/48,Interface!$B$118:$D$483,3)</f>
        <v>5</v>
      </c>
      <c r="H8132" s="1">
        <f t="shared" si="717"/>
        <v>1</v>
      </c>
      <c r="I8132" s="1">
        <f t="shared" si="716"/>
        <v>9</v>
      </c>
    </row>
    <row r="8133" spans="1:9" x14ac:dyDescent="0.35">
      <c r="A8133" s="321">
        <f t="shared" si="714"/>
        <v>42342.374999980362</v>
      </c>
      <c r="B8133" s="303"/>
      <c r="C8133" s="303">
        <v>8098</v>
      </c>
      <c r="D8133" s="304">
        <f>INDEX(Method_calculation!$J$161:$L$184,Output_interface!I8133,Output_interface!H8133)</f>
        <v>0</v>
      </c>
      <c r="E8133" s="304">
        <f>INDEX(Method_calculation!$J$194:$L$217,Output_interface!I8133,Output_interface!H8133)</f>
        <v>0</v>
      </c>
      <c r="G8133" s="1">
        <f>VLOOKUP(A8133+1/48,Interface!$B$118:$D$483,3)</f>
        <v>5</v>
      </c>
      <c r="H8133" s="1">
        <f t="shared" si="717"/>
        <v>1</v>
      </c>
      <c r="I8133" s="1">
        <f t="shared" si="716"/>
        <v>10</v>
      </c>
    </row>
    <row r="8134" spans="1:9" x14ac:dyDescent="0.35">
      <c r="A8134" s="321">
        <f t="shared" si="714"/>
        <v>42342.416666647026</v>
      </c>
      <c r="B8134" s="303"/>
      <c r="C8134" s="303">
        <v>8099</v>
      </c>
      <c r="D8134" s="304">
        <f>INDEX(Method_calculation!$J$161:$L$184,Output_interface!I8134,Output_interface!H8134)</f>
        <v>0</v>
      </c>
      <c r="E8134" s="304">
        <f>INDEX(Method_calculation!$J$194:$L$217,Output_interface!I8134,Output_interface!H8134)</f>
        <v>0</v>
      </c>
      <c r="G8134" s="1">
        <f>VLOOKUP(A8134+1/48,Interface!$B$118:$D$483,3)</f>
        <v>5</v>
      </c>
      <c r="H8134" s="1">
        <f t="shared" si="717"/>
        <v>1</v>
      </c>
      <c r="I8134" s="1">
        <f t="shared" si="716"/>
        <v>11</v>
      </c>
    </row>
    <row r="8135" spans="1:9" x14ac:dyDescent="0.35">
      <c r="A8135" s="321">
        <f t="shared" si="714"/>
        <v>42342.458333313691</v>
      </c>
      <c r="B8135" s="303"/>
      <c r="C8135" s="303">
        <v>8100</v>
      </c>
      <c r="D8135" s="304">
        <f>INDEX(Method_calculation!$J$161:$L$184,Output_interface!I8135,Output_interface!H8135)</f>
        <v>0</v>
      </c>
      <c r="E8135" s="304">
        <f>INDEX(Method_calculation!$J$194:$L$217,Output_interface!I8135,Output_interface!H8135)</f>
        <v>0</v>
      </c>
      <c r="G8135" s="1">
        <f>VLOOKUP(A8135+1/48,Interface!$B$118:$D$483,3)</f>
        <v>5</v>
      </c>
      <c r="H8135" s="1">
        <f t="shared" si="717"/>
        <v>1</v>
      </c>
      <c r="I8135" s="1">
        <f t="shared" si="716"/>
        <v>12</v>
      </c>
    </row>
    <row r="8136" spans="1:9" x14ac:dyDescent="0.35">
      <c r="A8136" s="321">
        <f t="shared" si="714"/>
        <v>42342.499999980355</v>
      </c>
      <c r="B8136" s="303"/>
      <c r="C8136" s="303">
        <v>8101</v>
      </c>
      <c r="D8136" s="304">
        <f>INDEX(Method_calculation!$J$161:$L$184,Output_interface!I8136,Output_interface!H8136)</f>
        <v>0</v>
      </c>
      <c r="E8136" s="304">
        <f>INDEX(Method_calculation!$J$194:$L$217,Output_interface!I8136,Output_interface!H8136)</f>
        <v>0</v>
      </c>
      <c r="G8136" s="1">
        <f>VLOOKUP(A8136+1/48,Interface!$B$118:$D$483,3)</f>
        <v>5</v>
      </c>
      <c r="H8136" s="1">
        <f t="shared" si="717"/>
        <v>1</v>
      </c>
      <c r="I8136" s="1">
        <f t="shared" si="716"/>
        <v>13</v>
      </c>
    </row>
    <row r="8137" spans="1:9" x14ac:dyDescent="0.35">
      <c r="A8137" s="321">
        <f t="shared" si="714"/>
        <v>42342.541666647019</v>
      </c>
      <c r="B8137" s="303"/>
      <c r="C8137" s="303">
        <v>8102</v>
      </c>
      <c r="D8137" s="304">
        <f>INDEX(Method_calculation!$J$161:$L$184,Output_interface!I8137,Output_interface!H8137)</f>
        <v>0</v>
      </c>
      <c r="E8137" s="304">
        <f>INDEX(Method_calculation!$J$194:$L$217,Output_interface!I8137,Output_interface!H8137)</f>
        <v>0</v>
      </c>
      <c r="G8137" s="1">
        <f>VLOOKUP(A8137+1/48,Interface!$B$118:$D$483,3)</f>
        <v>5</v>
      </c>
      <c r="H8137" s="1">
        <f t="shared" si="717"/>
        <v>1</v>
      </c>
      <c r="I8137" s="1">
        <f t="shared" si="716"/>
        <v>14</v>
      </c>
    </row>
    <row r="8138" spans="1:9" x14ac:dyDescent="0.35">
      <c r="A8138" s="321">
        <f t="shared" si="714"/>
        <v>42342.583333313683</v>
      </c>
      <c r="B8138" s="303"/>
      <c r="C8138" s="303">
        <v>8103</v>
      </c>
      <c r="D8138" s="304">
        <f>INDEX(Method_calculation!$J$161:$L$184,Output_interface!I8138,Output_interface!H8138)</f>
        <v>0</v>
      </c>
      <c r="E8138" s="304">
        <f>INDEX(Method_calculation!$J$194:$L$217,Output_interface!I8138,Output_interface!H8138)</f>
        <v>0</v>
      </c>
      <c r="G8138" s="1">
        <f>VLOOKUP(A8138+1/48,Interface!$B$118:$D$483,3)</f>
        <v>5</v>
      </c>
      <c r="H8138" s="1">
        <f t="shared" si="717"/>
        <v>1</v>
      </c>
      <c r="I8138" s="1">
        <f t="shared" si="716"/>
        <v>15</v>
      </c>
    </row>
    <row r="8139" spans="1:9" x14ac:dyDescent="0.35">
      <c r="A8139" s="321">
        <f t="shared" si="714"/>
        <v>42342.624999980348</v>
      </c>
      <c r="B8139" s="303"/>
      <c r="C8139" s="303">
        <v>8104</v>
      </c>
      <c r="D8139" s="304">
        <f>INDEX(Method_calculation!$J$161:$L$184,Output_interface!I8139,Output_interface!H8139)</f>
        <v>0</v>
      </c>
      <c r="E8139" s="304">
        <f>INDEX(Method_calculation!$J$194:$L$217,Output_interface!I8139,Output_interface!H8139)</f>
        <v>0</v>
      </c>
      <c r="G8139" s="1">
        <f>VLOOKUP(A8139+1/48,Interface!$B$118:$D$483,3)</f>
        <v>5</v>
      </c>
      <c r="H8139" s="1">
        <f t="shared" si="717"/>
        <v>1</v>
      </c>
      <c r="I8139" s="1">
        <f t="shared" si="716"/>
        <v>16</v>
      </c>
    </row>
    <row r="8140" spans="1:9" x14ac:dyDescent="0.35">
      <c r="A8140" s="321">
        <f t="shared" si="714"/>
        <v>42342.666666647012</v>
      </c>
      <c r="B8140" s="303"/>
      <c r="C8140" s="303">
        <v>8105</v>
      </c>
      <c r="D8140" s="304">
        <f>INDEX(Method_calculation!$J$161:$L$184,Output_interface!I8140,Output_interface!H8140)</f>
        <v>0</v>
      </c>
      <c r="E8140" s="304">
        <f>INDEX(Method_calculation!$J$194:$L$217,Output_interface!I8140,Output_interface!H8140)</f>
        <v>0</v>
      </c>
      <c r="G8140" s="1">
        <f>VLOOKUP(A8140+1/48,Interface!$B$118:$D$483,3)</f>
        <v>5</v>
      </c>
      <c r="H8140" s="1">
        <f t="shared" si="717"/>
        <v>1</v>
      </c>
      <c r="I8140" s="1">
        <f t="shared" si="716"/>
        <v>17</v>
      </c>
    </row>
    <row r="8141" spans="1:9" x14ac:dyDescent="0.35">
      <c r="A8141" s="321">
        <f t="shared" si="714"/>
        <v>42342.708333313676</v>
      </c>
      <c r="B8141" s="303"/>
      <c r="C8141" s="303">
        <v>8106</v>
      </c>
      <c r="D8141" s="304">
        <f>INDEX(Method_calculation!$J$161:$L$184,Output_interface!I8141,Output_interface!H8141)</f>
        <v>0</v>
      </c>
      <c r="E8141" s="304">
        <f>INDEX(Method_calculation!$J$194:$L$217,Output_interface!I8141,Output_interface!H8141)</f>
        <v>0</v>
      </c>
      <c r="G8141" s="1">
        <f>VLOOKUP(A8141+1/48,Interface!$B$118:$D$483,3)</f>
        <v>5</v>
      </c>
      <c r="H8141" s="1">
        <f t="shared" si="717"/>
        <v>1</v>
      </c>
      <c r="I8141" s="1">
        <f t="shared" si="716"/>
        <v>18</v>
      </c>
    </row>
    <row r="8142" spans="1:9" x14ac:dyDescent="0.35">
      <c r="A8142" s="321">
        <f t="shared" si="714"/>
        <v>42342.74999998034</v>
      </c>
      <c r="B8142" s="303"/>
      <c r="C8142" s="303">
        <v>8107</v>
      </c>
      <c r="D8142" s="304">
        <f>INDEX(Method_calculation!$J$161:$L$184,Output_interface!I8142,Output_interface!H8142)</f>
        <v>0</v>
      </c>
      <c r="E8142" s="304">
        <f>INDEX(Method_calculation!$J$194:$L$217,Output_interface!I8142,Output_interface!H8142)</f>
        <v>0</v>
      </c>
      <c r="G8142" s="1">
        <f>VLOOKUP(A8142+1/48,Interface!$B$118:$D$483,3)</f>
        <v>5</v>
      </c>
      <c r="H8142" s="1">
        <f t="shared" si="717"/>
        <v>1</v>
      </c>
      <c r="I8142" s="1">
        <f t="shared" si="716"/>
        <v>19</v>
      </c>
    </row>
    <row r="8143" spans="1:9" x14ac:dyDescent="0.35">
      <c r="A8143" s="321">
        <f t="shared" si="714"/>
        <v>42342.791666647005</v>
      </c>
      <c r="B8143" s="303"/>
      <c r="C8143" s="303">
        <v>8108</v>
      </c>
      <c r="D8143" s="304">
        <f>INDEX(Method_calculation!$J$161:$L$184,Output_interface!I8143,Output_interface!H8143)</f>
        <v>0</v>
      </c>
      <c r="E8143" s="304">
        <f>INDEX(Method_calculation!$J$194:$L$217,Output_interface!I8143,Output_interface!H8143)</f>
        <v>0</v>
      </c>
      <c r="G8143" s="1">
        <f>VLOOKUP(A8143+1/48,Interface!$B$118:$D$483,3)</f>
        <v>5</v>
      </c>
      <c r="H8143" s="1">
        <f t="shared" si="717"/>
        <v>1</v>
      </c>
      <c r="I8143" s="1">
        <f t="shared" si="716"/>
        <v>20</v>
      </c>
    </row>
    <row r="8144" spans="1:9" x14ac:dyDescent="0.35">
      <c r="A8144" s="321">
        <f t="shared" ref="A8144:A8207" si="719">+A8143+1/24</f>
        <v>42342.833333313669</v>
      </c>
      <c r="B8144" s="303"/>
      <c r="C8144" s="303">
        <v>8109</v>
      </c>
      <c r="D8144" s="304">
        <f>INDEX(Method_calculation!$J$161:$L$184,Output_interface!I8144,Output_interface!H8144)</f>
        <v>0</v>
      </c>
      <c r="E8144" s="304">
        <f>INDEX(Method_calculation!$J$194:$L$217,Output_interface!I8144,Output_interface!H8144)</f>
        <v>0</v>
      </c>
      <c r="G8144" s="1">
        <f>VLOOKUP(A8144+1/48,Interface!$B$118:$D$483,3)</f>
        <v>5</v>
      </c>
      <c r="H8144" s="1">
        <f t="shared" si="717"/>
        <v>1</v>
      </c>
      <c r="I8144" s="1">
        <f t="shared" si="716"/>
        <v>21</v>
      </c>
    </row>
    <row r="8145" spans="1:9" x14ac:dyDescent="0.35">
      <c r="A8145" s="321">
        <f t="shared" si="719"/>
        <v>42342.874999980333</v>
      </c>
      <c r="B8145" s="303"/>
      <c r="C8145" s="303">
        <v>8110</v>
      </c>
      <c r="D8145" s="304">
        <f>INDEX(Method_calculation!$J$161:$L$184,Output_interface!I8145,Output_interface!H8145)</f>
        <v>0</v>
      </c>
      <c r="E8145" s="304">
        <f>INDEX(Method_calculation!$J$194:$L$217,Output_interface!I8145,Output_interface!H8145)</f>
        <v>0</v>
      </c>
      <c r="G8145" s="1">
        <f>VLOOKUP(A8145+1/48,Interface!$B$118:$D$483,3)</f>
        <v>5</v>
      </c>
      <c r="H8145" s="1">
        <f t="shared" si="717"/>
        <v>1</v>
      </c>
      <c r="I8145" s="1">
        <f t="shared" si="716"/>
        <v>22</v>
      </c>
    </row>
    <row r="8146" spans="1:9" x14ac:dyDescent="0.35">
      <c r="A8146" s="321">
        <f t="shared" si="719"/>
        <v>42342.916666646997</v>
      </c>
      <c r="B8146" s="303"/>
      <c r="C8146" s="303">
        <v>8111</v>
      </c>
      <c r="D8146" s="304">
        <f>INDEX(Method_calculation!$J$161:$L$184,Output_interface!I8146,Output_interface!H8146)</f>
        <v>0</v>
      </c>
      <c r="E8146" s="304">
        <f>INDEX(Method_calculation!$J$194:$L$217,Output_interface!I8146,Output_interface!H8146)</f>
        <v>0</v>
      </c>
      <c r="G8146" s="1">
        <f>VLOOKUP(A8146+1/48,Interface!$B$118:$D$483,3)</f>
        <v>5</v>
      </c>
      <c r="H8146" s="1">
        <f t="shared" si="717"/>
        <v>1</v>
      </c>
      <c r="I8146" s="1">
        <f t="shared" si="716"/>
        <v>23</v>
      </c>
    </row>
    <row r="8147" spans="1:9" x14ac:dyDescent="0.35">
      <c r="A8147" s="322">
        <f t="shared" si="719"/>
        <v>42342.958333313662</v>
      </c>
      <c r="B8147" s="306"/>
      <c r="C8147" s="306">
        <v>8112</v>
      </c>
      <c r="D8147" s="307">
        <f>INDEX(Method_calculation!$J$161:$L$184,Output_interface!I8147,Output_interface!H8147)</f>
        <v>0</v>
      </c>
      <c r="E8147" s="307">
        <f>INDEX(Method_calculation!$J$194:$L$217,Output_interface!I8147,Output_interface!H8147)</f>
        <v>0</v>
      </c>
      <c r="G8147" s="1">
        <f>VLOOKUP(A8147+1/48,Interface!$B$118:$D$483,3)</f>
        <v>5</v>
      </c>
      <c r="H8147" s="1">
        <f t="shared" si="717"/>
        <v>1</v>
      </c>
      <c r="I8147" s="1">
        <f t="shared" si="716"/>
        <v>24</v>
      </c>
    </row>
    <row r="8148" spans="1:9" x14ac:dyDescent="0.35">
      <c r="A8148" s="299">
        <f t="shared" si="719"/>
        <v>42342.999999980326</v>
      </c>
      <c r="B8148" s="300" t="str">
        <f t="shared" ref="B8148" si="720">INDEX($H$27:$H$29,H8148)</f>
        <v>Saturday</v>
      </c>
      <c r="C8148" s="300">
        <v>8113</v>
      </c>
      <c r="D8148" s="301">
        <f>INDEX(Method_calculation!$J$161:$L$184,Output_interface!I8148,Output_interface!H8148)</f>
        <v>0</v>
      </c>
      <c r="E8148" s="301">
        <f>INDEX(Method_calculation!$J$194:$L$217,Output_interface!I8148,Output_interface!H8148)</f>
        <v>0</v>
      </c>
      <c r="G8148" s="1">
        <f>VLOOKUP(A8148+1/48,Interface!$B$118:$D$483,3)</f>
        <v>6</v>
      </c>
      <c r="H8148" s="1">
        <f t="shared" si="717"/>
        <v>2</v>
      </c>
      <c r="I8148" s="1">
        <f t="shared" si="716"/>
        <v>1</v>
      </c>
    </row>
    <row r="8149" spans="1:9" x14ac:dyDescent="0.35">
      <c r="A8149" s="321">
        <f t="shared" si="719"/>
        <v>42343.04166664699</v>
      </c>
      <c r="B8149" s="303"/>
      <c r="C8149" s="303">
        <v>8114</v>
      </c>
      <c r="D8149" s="304">
        <f>INDEX(Method_calculation!$J$161:$L$184,Output_interface!I8149,Output_interface!H8149)</f>
        <v>0</v>
      </c>
      <c r="E8149" s="304">
        <f>INDEX(Method_calculation!$J$194:$L$217,Output_interface!I8149,Output_interface!H8149)</f>
        <v>0</v>
      </c>
      <c r="G8149" s="1">
        <f>VLOOKUP(A8149+1/48,Interface!$B$118:$D$483,3)</f>
        <v>6</v>
      </c>
      <c r="H8149" s="1">
        <f t="shared" si="717"/>
        <v>2</v>
      </c>
      <c r="I8149" s="1">
        <f t="shared" si="716"/>
        <v>2</v>
      </c>
    </row>
    <row r="8150" spans="1:9" x14ac:dyDescent="0.35">
      <c r="A8150" s="321">
        <f t="shared" si="719"/>
        <v>42343.083333313654</v>
      </c>
      <c r="B8150" s="303"/>
      <c r="C8150" s="303">
        <v>8115</v>
      </c>
      <c r="D8150" s="304">
        <f>INDEX(Method_calculation!$J$161:$L$184,Output_interface!I8150,Output_interface!H8150)</f>
        <v>0</v>
      </c>
      <c r="E8150" s="304">
        <f>INDEX(Method_calculation!$J$194:$L$217,Output_interface!I8150,Output_interface!H8150)</f>
        <v>0</v>
      </c>
      <c r="G8150" s="1">
        <f>VLOOKUP(A8150+1/48,Interface!$B$118:$D$483,3)</f>
        <v>6</v>
      </c>
      <c r="H8150" s="1">
        <f t="shared" si="717"/>
        <v>2</v>
      </c>
      <c r="I8150" s="1">
        <f t="shared" si="716"/>
        <v>3</v>
      </c>
    </row>
    <row r="8151" spans="1:9" x14ac:dyDescent="0.35">
      <c r="A8151" s="321">
        <f t="shared" si="719"/>
        <v>42343.124999980319</v>
      </c>
      <c r="B8151" s="303"/>
      <c r="C8151" s="303">
        <v>8116</v>
      </c>
      <c r="D8151" s="304">
        <f>INDEX(Method_calculation!$J$161:$L$184,Output_interface!I8151,Output_interface!H8151)</f>
        <v>0</v>
      </c>
      <c r="E8151" s="304">
        <f>INDEX(Method_calculation!$J$194:$L$217,Output_interface!I8151,Output_interface!H8151)</f>
        <v>0</v>
      </c>
      <c r="G8151" s="1">
        <f>VLOOKUP(A8151+1/48,Interface!$B$118:$D$483,3)</f>
        <v>6</v>
      </c>
      <c r="H8151" s="1">
        <f t="shared" si="717"/>
        <v>2</v>
      </c>
      <c r="I8151" s="1">
        <f t="shared" si="716"/>
        <v>4</v>
      </c>
    </row>
    <row r="8152" spans="1:9" x14ac:dyDescent="0.35">
      <c r="A8152" s="321">
        <f t="shared" si="719"/>
        <v>42343.166666646983</v>
      </c>
      <c r="B8152" s="303"/>
      <c r="C8152" s="303">
        <v>8117</v>
      </c>
      <c r="D8152" s="304">
        <f>INDEX(Method_calculation!$J$161:$L$184,Output_interface!I8152,Output_interface!H8152)</f>
        <v>0</v>
      </c>
      <c r="E8152" s="304">
        <f>INDEX(Method_calculation!$J$194:$L$217,Output_interface!I8152,Output_interface!H8152)</f>
        <v>0</v>
      </c>
      <c r="G8152" s="1">
        <f>VLOOKUP(A8152+1/48,Interface!$B$118:$D$483,3)</f>
        <v>6</v>
      </c>
      <c r="H8152" s="1">
        <f t="shared" si="717"/>
        <v>2</v>
      </c>
      <c r="I8152" s="1">
        <f t="shared" si="716"/>
        <v>5</v>
      </c>
    </row>
    <row r="8153" spans="1:9" x14ac:dyDescent="0.35">
      <c r="A8153" s="321">
        <f t="shared" si="719"/>
        <v>42343.208333313647</v>
      </c>
      <c r="B8153" s="303"/>
      <c r="C8153" s="303">
        <v>8118</v>
      </c>
      <c r="D8153" s="304">
        <f>INDEX(Method_calculation!$J$161:$L$184,Output_interface!I8153,Output_interface!H8153)</f>
        <v>0</v>
      </c>
      <c r="E8153" s="304">
        <f>INDEX(Method_calculation!$J$194:$L$217,Output_interface!I8153,Output_interface!H8153)</f>
        <v>0</v>
      </c>
      <c r="G8153" s="1">
        <f>VLOOKUP(A8153+1/48,Interface!$B$118:$D$483,3)</f>
        <v>6</v>
      </c>
      <c r="H8153" s="1">
        <f t="shared" si="717"/>
        <v>2</v>
      </c>
      <c r="I8153" s="1">
        <f t="shared" si="716"/>
        <v>6</v>
      </c>
    </row>
    <row r="8154" spans="1:9" x14ac:dyDescent="0.35">
      <c r="A8154" s="321">
        <f t="shared" si="719"/>
        <v>42343.249999980311</v>
      </c>
      <c r="B8154" s="303"/>
      <c r="C8154" s="303">
        <v>8119</v>
      </c>
      <c r="D8154" s="304">
        <f>INDEX(Method_calculation!$J$161:$L$184,Output_interface!I8154,Output_interface!H8154)</f>
        <v>0</v>
      </c>
      <c r="E8154" s="304">
        <f>INDEX(Method_calculation!$J$194:$L$217,Output_interface!I8154,Output_interface!H8154)</f>
        <v>0</v>
      </c>
      <c r="G8154" s="1">
        <f>VLOOKUP(A8154+1/48,Interface!$B$118:$D$483,3)</f>
        <v>6</v>
      </c>
      <c r="H8154" s="1">
        <f t="shared" si="717"/>
        <v>2</v>
      </c>
      <c r="I8154" s="1">
        <f t="shared" si="716"/>
        <v>7</v>
      </c>
    </row>
    <row r="8155" spans="1:9" x14ac:dyDescent="0.35">
      <c r="A8155" s="321">
        <f t="shared" si="719"/>
        <v>42343.291666646976</v>
      </c>
      <c r="B8155" s="303"/>
      <c r="C8155" s="303">
        <v>8120</v>
      </c>
      <c r="D8155" s="304">
        <f>INDEX(Method_calculation!$J$161:$L$184,Output_interface!I8155,Output_interface!H8155)</f>
        <v>0</v>
      </c>
      <c r="E8155" s="304">
        <f>INDEX(Method_calculation!$J$194:$L$217,Output_interface!I8155,Output_interface!H8155)</f>
        <v>0</v>
      </c>
      <c r="G8155" s="1">
        <f>VLOOKUP(A8155+1/48,Interface!$B$118:$D$483,3)</f>
        <v>6</v>
      </c>
      <c r="H8155" s="1">
        <f t="shared" si="717"/>
        <v>2</v>
      </c>
      <c r="I8155" s="1">
        <f t="shared" si="716"/>
        <v>8</v>
      </c>
    </row>
    <row r="8156" spans="1:9" x14ac:dyDescent="0.35">
      <c r="A8156" s="321">
        <f t="shared" si="719"/>
        <v>42343.33333331364</v>
      </c>
      <c r="B8156" s="303"/>
      <c r="C8156" s="303">
        <v>8121</v>
      </c>
      <c r="D8156" s="304">
        <f>INDEX(Method_calculation!$J$161:$L$184,Output_interface!I8156,Output_interface!H8156)</f>
        <v>0</v>
      </c>
      <c r="E8156" s="304">
        <f>INDEX(Method_calculation!$J$194:$L$217,Output_interface!I8156,Output_interface!H8156)</f>
        <v>0</v>
      </c>
      <c r="G8156" s="1">
        <f>VLOOKUP(A8156+1/48,Interface!$B$118:$D$483,3)</f>
        <v>6</v>
      </c>
      <c r="H8156" s="1">
        <f t="shared" si="717"/>
        <v>2</v>
      </c>
      <c r="I8156" s="1">
        <f t="shared" si="716"/>
        <v>9</v>
      </c>
    </row>
    <row r="8157" spans="1:9" x14ac:dyDescent="0.35">
      <c r="A8157" s="321">
        <f t="shared" si="719"/>
        <v>42343.374999980304</v>
      </c>
      <c r="B8157" s="303"/>
      <c r="C8157" s="303">
        <v>8122</v>
      </c>
      <c r="D8157" s="304">
        <f>INDEX(Method_calculation!$J$161:$L$184,Output_interface!I8157,Output_interface!H8157)</f>
        <v>0</v>
      </c>
      <c r="E8157" s="304">
        <f>INDEX(Method_calculation!$J$194:$L$217,Output_interface!I8157,Output_interface!H8157)</f>
        <v>0</v>
      </c>
      <c r="G8157" s="1">
        <f>VLOOKUP(A8157+1/48,Interface!$B$118:$D$483,3)</f>
        <v>6</v>
      </c>
      <c r="H8157" s="1">
        <f t="shared" si="717"/>
        <v>2</v>
      </c>
      <c r="I8157" s="1">
        <f t="shared" si="716"/>
        <v>10</v>
      </c>
    </row>
    <row r="8158" spans="1:9" x14ac:dyDescent="0.35">
      <c r="A8158" s="321">
        <f t="shared" si="719"/>
        <v>42343.416666646968</v>
      </c>
      <c r="B8158" s="303"/>
      <c r="C8158" s="303">
        <v>8123</v>
      </c>
      <c r="D8158" s="304">
        <f>INDEX(Method_calculation!$J$161:$L$184,Output_interface!I8158,Output_interface!H8158)</f>
        <v>0</v>
      </c>
      <c r="E8158" s="304">
        <f>INDEX(Method_calculation!$J$194:$L$217,Output_interface!I8158,Output_interface!H8158)</f>
        <v>0</v>
      </c>
      <c r="G8158" s="1">
        <f>VLOOKUP(A8158+1/48,Interface!$B$118:$D$483,3)</f>
        <v>6</v>
      </c>
      <c r="H8158" s="1">
        <f t="shared" si="717"/>
        <v>2</v>
      </c>
      <c r="I8158" s="1">
        <f t="shared" si="716"/>
        <v>11</v>
      </c>
    </row>
    <row r="8159" spans="1:9" x14ac:dyDescent="0.35">
      <c r="A8159" s="321">
        <f t="shared" si="719"/>
        <v>42343.458333313632</v>
      </c>
      <c r="B8159" s="303"/>
      <c r="C8159" s="303">
        <v>8124</v>
      </c>
      <c r="D8159" s="304">
        <f>INDEX(Method_calculation!$J$161:$L$184,Output_interface!I8159,Output_interface!H8159)</f>
        <v>0</v>
      </c>
      <c r="E8159" s="304">
        <f>INDEX(Method_calculation!$J$194:$L$217,Output_interface!I8159,Output_interface!H8159)</f>
        <v>0</v>
      </c>
      <c r="G8159" s="1">
        <f>VLOOKUP(A8159+1/48,Interface!$B$118:$D$483,3)</f>
        <v>6</v>
      </c>
      <c r="H8159" s="1">
        <f t="shared" si="717"/>
        <v>2</v>
      </c>
      <c r="I8159" s="1">
        <f t="shared" si="716"/>
        <v>12</v>
      </c>
    </row>
    <row r="8160" spans="1:9" x14ac:dyDescent="0.35">
      <c r="A8160" s="321">
        <f t="shared" si="719"/>
        <v>42343.499999980297</v>
      </c>
      <c r="B8160" s="303"/>
      <c r="C8160" s="303">
        <v>8125</v>
      </c>
      <c r="D8160" s="304">
        <f>INDEX(Method_calculation!$J$161:$L$184,Output_interface!I8160,Output_interface!H8160)</f>
        <v>0</v>
      </c>
      <c r="E8160" s="304">
        <f>INDEX(Method_calculation!$J$194:$L$217,Output_interface!I8160,Output_interface!H8160)</f>
        <v>0</v>
      </c>
      <c r="G8160" s="1">
        <f>VLOOKUP(A8160+1/48,Interface!$B$118:$D$483,3)</f>
        <v>6</v>
      </c>
      <c r="H8160" s="1">
        <f t="shared" si="717"/>
        <v>2</v>
      </c>
      <c r="I8160" s="1">
        <f t="shared" si="716"/>
        <v>13</v>
      </c>
    </row>
    <row r="8161" spans="1:9" x14ac:dyDescent="0.35">
      <c r="A8161" s="321">
        <f t="shared" si="719"/>
        <v>42343.541666646961</v>
      </c>
      <c r="B8161" s="303"/>
      <c r="C8161" s="303">
        <v>8126</v>
      </c>
      <c r="D8161" s="304">
        <f>INDEX(Method_calculation!$J$161:$L$184,Output_interface!I8161,Output_interface!H8161)</f>
        <v>0</v>
      </c>
      <c r="E8161" s="304">
        <f>INDEX(Method_calculation!$J$194:$L$217,Output_interface!I8161,Output_interface!H8161)</f>
        <v>0</v>
      </c>
      <c r="G8161" s="1">
        <f>VLOOKUP(A8161+1/48,Interface!$B$118:$D$483,3)</f>
        <v>6</v>
      </c>
      <c r="H8161" s="1">
        <f t="shared" si="717"/>
        <v>2</v>
      </c>
      <c r="I8161" s="1">
        <f t="shared" si="716"/>
        <v>14</v>
      </c>
    </row>
    <row r="8162" spans="1:9" x14ac:dyDescent="0.35">
      <c r="A8162" s="321">
        <f t="shared" si="719"/>
        <v>42343.583333313625</v>
      </c>
      <c r="B8162" s="303"/>
      <c r="C8162" s="303">
        <v>8127</v>
      </c>
      <c r="D8162" s="304">
        <f>INDEX(Method_calculation!$J$161:$L$184,Output_interface!I8162,Output_interface!H8162)</f>
        <v>0</v>
      </c>
      <c r="E8162" s="304">
        <f>INDEX(Method_calculation!$J$194:$L$217,Output_interface!I8162,Output_interface!H8162)</f>
        <v>0</v>
      </c>
      <c r="G8162" s="1">
        <f>VLOOKUP(A8162+1/48,Interface!$B$118:$D$483,3)</f>
        <v>6</v>
      </c>
      <c r="H8162" s="1">
        <f t="shared" si="717"/>
        <v>2</v>
      </c>
      <c r="I8162" s="1">
        <f t="shared" si="716"/>
        <v>15</v>
      </c>
    </row>
    <row r="8163" spans="1:9" x14ac:dyDescent="0.35">
      <c r="A8163" s="321">
        <f t="shared" si="719"/>
        <v>42343.624999980289</v>
      </c>
      <c r="B8163" s="303"/>
      <c r="C8163" s="303">
        <v>8128</v>
      </c>
      <c r="D8163" s="304">
        <f>INDEX(Method_calculation!$J$161:$L$184,Output_interface!I8163,Output_interface!H8163)</f>
        <v>0</v>
      </c>
      <c r="E8163" s="304">
        <f>INDEX(Method_calculation!$J$194:$L$217,Output_interface!I8163,Output_interface!H8163)</f>
        <v>0</v>
      </c>
      <c r="G8163" s="1">
        <f>VLOOKUP(A8163+1/48,Interface!$B$118:$D$483,3)</f>
        <v>6</v>
      </c>
      <c r="H8163" s="1">
        <f t="shared" si="717"/>
        <v>2</v>
      </c>
      <c r="I8163" s="1">
        <f t="shared" si="716"/>
        <v>16</v>
      </c>
    </row>
    <row r="8164" spans="1:9" x14ac:dyDescent="0.35">
      <c r="A8164" s="321">
        <f t="shared" si="719"/>
        <v>42343.666666646954</v>
      </c>
      <c r="B8164" s="303"/>
      <c r="C8164" s="303">
        <v>8129</v>
      </c>
      <c r="D8164" s="304">
        <f>INDEX(Method_calculation!$J$161:$L$184,Output_interface!I8164,Output_interface!H8164)</f>
        <v>0</v>
      </c>
      <c r="E8164" s="304">
        <f>INDEX(Method_calculation!$J$194:$L$217,Output_interface!I8164,Output_interface!H8164)</f>
        <v>0</v>
      </c>
      <c r="G8164" s="1">
        <f>VLOOKUP(A8164+1/48,Interface!$B$118:$D$483,3)</f>
        <v>6</v>
      </c>
      <c r="H8164" s="1">
        <f t="shared" si="717"/>
        <v>2</v>
      </c>
      <c r="I8164" s="1">
        <f t="shared" ref="I8164:I8227" si="721">MOD(C8164-1,24)+1</f>
        <v>17</v>
      </c>
    </row>
    <row r="8165" spans="1:9" x14ac:dyDescent="0.35">
      <c r="A8165" s="321">
        <f t="shared" si="719"/>
        <v>42343.708333313618</v>
      </c>
      <c r="B8165" s="303"/>
      <c r="C8165" s="303">
        <v>8130</v>
      </c>
      <c r="D8165" s="304">
        <f>INDEX(Method_calculation!$J$161:$L$184,Output_interface!I8165,Output_interface!H8165)</f>
        <v>0</v>
      </c>
      <c r="E8165" s="304">
        <f>INDEX(Method_calculation!$J$194:$L$217,Output_interface!I8165,Output_interface!H8165)</f>
        <v>0</v>
      </c>
      <c r="G8165" s="1">
        <f>VLOOKUP(A8165+1/48,Interface!$B$118:$D$483,3)</f>
        <v>6</v>
      </c>
      <c r="H8165" s="1">
        <f t="shared" ref="H8165:H8228" si="722">IF(G8165=7,3,IF(G8165=6,2,1))</f>
        <v>2</v>
      </c>
      <c r="I8165" s="1">
        <f t="shared" si="721"/>
        <v>18</v>
      </c>
    </row>
    <row r="8166" spans="1:9" x14ac:dyDescent="0.35">
      <c r="A8166" s="321">
        <f t="shared" si="719"/>
        <v>42343.749999980282</v>
      </c>
      <c r="B8166" s="303"/>
      <c r="C8166" s="303">
        <v>8131</v>
      </c>
      <c r="D8166" s="304">
        <f>INDEX(Method_calculation!$J$161:$L$184,Output_interface!I8166,Output_interface!H8166)</f>
        <v>0</v>
      </c>
      <c r="E8166" s="304">
        <f>INDEX(Method_calculation!$J$194:$L$217,Output_interface!I8166,Output_interface!H8166)</f>
        <v>0</v>
      </c>
      <c r="G8166" s="1">
        <f>VLOOKUP(A8166+1/48,Interface!$B$118:$D$483,3)</f>
        <v>6</v>
      </c>
      <c r="H8166" s="1">
        <f t="shared" si="722"/>
        <v>2</v>
      </c>
      <c r="I8166" s="1">
        <f t="shared" si="721"/>
        <v>19</v>
      </c>
    </row>
    <row r="8167" spans="1:9" x14ac:dyDescent="0.35">
      <c r="A8167" s="321">
        <f t="shared" si="719"/>
        <v>42343.791666646946</v>
      </c>
      <c r="B8167" s="303"/>
      <c r="C8167" s="303">
        <v>8132</v>
      </c>
      <c r="D8167" s="304">
        <f>INDEX(Method_calculation!$J$161:$L$184,Output_interface!I8167,Output_interface!H8167)</f>
        <v>0</v>
      </c>
      <c r="E8167" s="304">
        <f>INDEX(Method_calculation!$J$194:$L$217,Output_interface!I8167,Output_interface!H8167)</f>
        <v>0</v>
      </c>
      <c r="G8167" s="1">
        <f>VLOOKUP(A8167+1/48,Interface!$B$118:$D$483,3)</f>
        <v>6</v>
      </c>
      <c r="H8167" s="1">
        <f t="shared" si="722"/>
        <v>2</v>
      </c>
      <c r="I8167" s="1">
        <f t="shared" si="721"/>
        <v>20</v>
      </c>
    </row>
    <row r="8168" spans="1:9" x14ac:dyDescent="0.35">
      <c r="A8168" s="321">
        <f t="shared" si="719"/>
        <v>42343.833333313611</v>
      </c>
      <c r="B8168" s="303"/>
      <c r="C8168" s="303">
        <v>8133</v>
      </c>
      <c r="D8168" s="304">
        <f>INDEX(Method_calculation!$J$161:$L$184,Output_interface!I8168,Output_interface!H8168)</f>
        <v>0</v>
      </c>
      <c r="E8168" s="304">
        <f>INDEX(Method_calculation!$J$194:$L$217,Output_interface!I8168,Output_interface!H8168)</f>
        <v>0</v>
      </c>
      <c r="G8168" s="1">
        <f>VLOOKUP(A8168+1/48,Interface!$B$118:$D$483,3)</f>
        <v>6</v>
      </c>
      <c r="H8168" s="1">
        <f t="shared" si="722"/>
        <v>2</v>
      </c>
      <c r="I8168" s="1">
        <f t="shared" si="721"/>
        <v>21</v>
      </c>
    </row>
    <row r="8169" spans="1:9" x14ac:dyDescent="0.35">
      <c r="A8169" s="321">
        <f t="shared" si="719"/>
        <v>42343.874999980275</v>
      </c>
      <c r="B8169" s="303"/>
      <c r="C8169" s="303">
        <v>8134</v>
      </c>
      <c r="D8169" s="304">
        <f>INDEX(Method_calculation!$J$161:$L$184,Output_interface!I8169,Output_interface!H8169)</f>
        <v>0</v>
      </c>
      <c r="E8169" s="304">
        <f>INDEX(Method_calculation!$J$194:$L$217,Output_interface!I8169,Output_interface!H8169)</f>
        <v>0</v>
      </c>
      <c r="G8169" s="1">
        <f>VLOOKUP(A8169+1/48,Interface!$B$118:$D$483,3)</f>
        <v>6</v>
      </c>
      <c r="H8169" s="1">
        <f t="shared" si="722"/>
        <v>2</v>
      </c>
      <c r="I8169" s="1">
        <f t="shared" si="721"/>
        <v>22</v>
      </c>
    </row>
    <row r="8170" spans="1:9" x14ac:dyDescent="0.35">
      <c r="A8170" s="321">
        <f t="shared" si="719"/>
        <v>42343.916666646939</v>
      </c>
      <c r="B8170" s="303"/>
      <c r="C8170" s="303">
        <v>8135</v>
      </c>
      <c r="D8170" s="304">
        <f>INDEX(Method_calculation!$J$161:$L$184,Output_interface!I8170,Output_interface!H8170)</f>
        <v>0</v>
      </c>
      <c r="E8170" s="304">
        <f>INDEX(Method_calculation!$J$194:$L$217,Output_interface!I8170,Output_interface!H8170)</f>
        <v>0</v>
      </c>
      <c r="G8170" s="1">
        <f>VLOOKUP(A8170+1/48,Interface!$B$118:$D$483,3)</f>
        <v>6</v>
      </c>
      <c r="H8170" s="1">
        <f t="shared" si="722"/>
        <v>2</v>
      </c>
      <c r="I8170" s="1">
        <f t="shared" si="721"/>
        <v>23</v>
      </c>
    </row>
    <row r="8171" spans="1:9" x14ac:dyDescent="0.35">
      <c r="A8171" s="322">
        <f t="shared" si="719"/>
        <v>42343.958333313603</v>
      </c>
      <c r="B8171" s="306"/>
      <c r="C8171" s="306">
        <v>8136</v>
      </c>
      <c r="D8171" s="307">
        <f>INDEX(Method_calculation!$J$161:$L$184,Output_interface!I8171,Output_interface!H8171)</f>
        <v>0</v>
      </c>
      <c r="E8171" s="307">
        <f>INDEX(Method_calculation!$J$194:$L$217,Output_interface!I8171,Output_interface!H8171)</f>
        <v>0</v>
      </c>
      <c r="G8171" s="1">
        <f>VLOOKUP(A8171+1/48,Interface!$B$118:$D$483,3)</f>
        <v>6</v>
      </c>
      <c r="H8171" s="1">
        <f t="shared" si="722"/>
        <v>2</v>
      </c>
      <c r="I8171" s="1">
        <f t="shared" si="721"/>
        <v>24</v>
      </c>
    </row>
    <row r="8172" spans="1:9" x14ac:dyDescent="0.35">
      <c r="A8172" s="299">
        <f t="shared" si="719"/>
        <v>42343.999999980268</v>
      </c>
      <c r="B8172" s="300" t="str">
        <f t="shared" ref="B8172" si="723">INDEX($H$27:$H$29,H8172)</f>
        <v>Holiday</v>
      </c>
      <c r="C8172" s="300">
        <v>8137</v>
      </c>
      <c r="D8172" s="301">
        <f>INDEX(Method_calculation!$J$161:$L$184,Output_interface!I8172,Output_interface!H8172)</f>
        <v>0</v>
      </c>
      <c r="E8172" s="301">
        <f>INDEX(Method_calculation!$J$194:$L$217,Output_interface!I8172,Output_interface!H8172)</f>
        <v>0</v>
      </c>
      <c r="G8172" s="1">
        <f>VLOOKUP(A8172+1/48,Interface!$B$118:$D$483,3)</f>
        <v>7</v>
      </c>
      <c r="H8172" s="1">
        <f t="shared" si="722"/>
        <v>3</v>
      </c>
      <c r="I8172" s="1">
        <f t="shared" si="721"/>
        <v>1</v>
      </c>
    </row>
    <row r="8173" spans="1:9" x14ac:dyDescent="0.35">
      <c r="A8173" s="321">
        <f t="shared" si="719"/>
        <v>42344.041666646932</v>
      </c>
      <c r="B8173" s="303"/>
      <c r="C8173" s="303">
        <v>8138</v>
      </c>
      <c r="D8173" s="304">
        <f>INDEX(Method_calculation!$J$161:$L$184,Output_interface!I8173,Output_interface!H8173)</f>
        <v>0</v>
      </c>
      <c r="E8173" s="304">
        <f>INDEX(Method_calculation!$J$194:$L$217,Output_interface!I8173,Output_interface!H8173)</f>
        <v>0</v>
      </c>
      <c r="G8173" s="1">
        <f>VLOOKUP(A8173+1/48,Interface!$B$118:$D$483,3)</f>
        <v>7</v>
      </c>
      <c r="H8173" s="1">
        <f t="shared" si="722"/>
        <v>3</v>
      </c>
      <c r="I8173" s="1">
        <f t="shared" si="721"/>
        <v>2</v>
      </c>
    </row>
    <row r="8174" spans="1:9" x14ac:dyDescent="0.35">
      <c r="A8174" s="321">
        <f t="shared" si="719"/>
        <v>42344.083333313596</v>
      </c>
      <c r="B8174" s="303"/>
      <c r="C8174" s="303">
        <v>8139</v>
      </c>
      <c r="D8174" s="304">
        <f>INDEX(Method_calculation!$J$161:$L$184,Output_interface!I8174,Output_interface!H8174)</f>
        <v>0</v>
      </c>
      <c r="E8174" s="304">
        <f>INDEX(Method_calculation!$J$194:$L$217,Output_interface!I8174,Output_interface!H8174)</f>
        <v>0</v>
      </c>
      <c r="G8174" s="1">
        <f>VLOOKUP(A8174+1/48,Interface!$B$118:$D$483,3)</f>
        <v>7</v>
      </c>
      <c r="H8174" s="1">
        <f t="shared" si="722"/>
        <v>3</v>
      </c>
      <c r="I8174" s="1">
        <f t="shared" si="721"/>
        <v>3</v>
      </c>
    </row>
    <row r="8175" spans="1:9" x14ac:dyDescent="0.35">
      <c r="A8175" s="321">
        <f t="shared" si="719"/>
        <v>42344.12499998026</v>
      </c>
      <c r="B8175" s="303"/>
      <c r="C8175" s="303">
        <v>8140</v>
      </c>
      <c r="D8175" s="304">
        <f>INDEX(Method_calculation!$J$161:$L$184,Output_interface!I8175,Output_interface!H8175)</f>
        <v>0</v>
      </c>
      <c r="E8175" s="304">
        <f>INDEX(Method_calculation!$J$194:$L$217,Output_interface!I8175,Output_interface!H8175)</f>
        <v>0</v>
      </c>
      <c r="G8175" s="1">
        <f>VLOOKUP(A8175+1/48,Interface!$B$118:$D$483,3)</f>
        <v>7</v>
      </c>
      <c r="H8175" s="1">
        <f t="shared" si="722"/>
        <v>3</v>
      </c>
      <c r="I8175" s="1">
        <f t="shared" si="721"/>
        <v>4</v>
      </c>
    </row>
    <row r="8176" spans="1:9" x14ac:dyDescent="0.35">
      <c r="A8176" s="321">
        <f t="shared" si="719"/>
        <v>42344.166666646925</v>
      </c>
      <c r="B8176" s="303"/>
      <c r="C8176" s="303">
        <v>8141</v>
      </c>
      <c r="D8176" s="304">
        <f>INDEX(Method_calculation!$J$161:$L$184,Output_interface!I8176,Output_interface!H8176)</f>
        <v>0</v>
      </c>
      <c r="E8176" s="304">
        <f>INDEX(Method_calculation!$J$194:$L$217,Output_interface!I8176,Output_interface!H8176)</f>
        <v>0</v>
      </c>
      <c r="G8176" s="1">
        <f>VLOOKUP(A8176+1/48,Interface!$B$118:$D$483,3)</f>
        <v>7</v>
      </c>
      <c r="H8176" s="1">
        <f t="shared" si="722"/>
        <v>3</v>
      </c>
      <c r="I8176" s="1">
        <f t="shared" si="721"/>
        <v>5</v>
      </c>
    </row>
    <row r="8177" spans="1:9" x14ac:dyDescent="0.35">
      <c r="A8177" s="321">
        <f t="shared" si="719"/>
        <v>42344.208333313589</v>
      </c>
      <c r="B8177" s="303"/>
      <c r="C8177" s="303">
        <v>8142</v>
      </c>
      <c r="D8177" s="304">
        <f>INDEX(Method_calculation!$J$161:$L$184,Output_interface!I8177,Output_interface!H8177)</f>
        <v>0</v>
      </c>
      <c r="E8177" s="304">
        <f>INDEX(Method_calculation!$J$194:$L$217,Output_interface!I8177,Output_interface!H8177)</f>
        <v>0</v>
      </c>
      <c r="G8177" s="1">
        <f>VLOOKUP(A8177+1/48,Interface!$B$118:$D$483,3)</f>
        <v>7</v>
      </c>
      <c r="H8177" s="1">
        <f t="shared" si="722"/>
        <v>3</v>
      </c>
      <c r="I8177" s="1">
        <f t="shared" si="721"/>
        <v>6</v>
      </c>
    </row>
    <row r="8178" spans="1:9" x14ac:dyDescent="0.35">
      <c r="A8178" s="321">
        <f t="shared" si="719"/>
        <v>42344.249999980253</v>
      </c>
      <c r="B8178" s="303"/>
      <c r="C8178" s="303">
        <v>8143</v>
      </c>
      <c r="D8178" s="304">
        <f>INDEX(Method_calculation!$J$161:$L$184,Output_interface!I8178,Output_interface!H8178)</f>
        <v>0</v>
      </c>
      <c r="E8178" s="304">
        <f>INDEX(Method_calculation!$J$194:$L$217,Output_interface!I8178,Output_interface!H8178)</f>
        <v>0</v>
      </c>
      <c r="G8178" s="1">
        <f>VLOOKUP(A8178+1/48,Interface!$B$118:$D$483,3)</f>
        <v>7</v>
      </c>
      <c r="H8178" s="1">
        <f t="shared" si="722"/>
        <v>3</v>
      </c>
      <c r="I8178" s="1">
        <f t="shared" si="721"/>
        <v>7</v>
      </c>
    </row>
    <row r="8179" spans="1:9" x14ac:dyDescent="0.35">
      <c r="A8179" s="321">
        <f t="shared" si="719"/>
        <v>42344.291666646917</v>
      </c>
      <c r="B8179" s="303"/>
      <c r="C8179" s="303">
        <v>8144</v>
      </c>
      <c r="D8179" s="304">
        <f>INDEX(Method_calculation!$J$161:$L$184,Output_interface!I8179,Output_interface!H8179)</f>
        <v>0</v>
      </c>
      <c r="E8179" s="304">
        <f>INDEX(Method_calculation!$J$194:$L$217,Output_interface!I8179,Output_interface!H8179)</f>
        <v>0</v>
      </c>
      <c r="G8179" s="1">
        <f>VLOOKUP(A8179+1/48,Interface!$B$118:$D$483,3)</f>
        <v>7</v>
      </c>
      <c r="H8179" s="1">
        <f t="shared" si="722"/>
        <v>3</v>
      </c>
      <c r="I8179" s="1">
        <f t="shared" si="721"/>
        <v>8</v>
      </c>
    </row>
    <row r="8180" spans="1:9" x14ac:dyDescent="0.35">
      <c r="A8180" s="321">
        <f t="shared" si="719"/>
        <v>42344.333333313582</v>
      </c>
      <c r="B8180" s="303"/>
      <c r="C8180" s="303">
        <v>8145</v>
      </c>
      <c r="D8180" s="304">
        <f>INDEX(Method_calculation!$J$161:$L$184,Output_interface!I8180,Output_interface!H8180)</f>
        <v>0</v>
      </c>
      <c r="E8180" s="304">
        <f>INDEX(Method_calculation!$J$194:$L$217,Output_interface!I8180,Output_interface!H8180)</f>
        <v>0</v>
      </c>
      <c r="G8180" s="1">
        <f>VLOOKUP(A8180+1/48,Interface!$B$118:$D$483,3)</f>
        <v>7</v>
      </c>
      <c r="H8180" s="1">
        <f t="shared" si="722"/>
        <v>3</v>
      </c>
      <c r="I8180" s="1">
        <f t="shared" si="721"/>
        <v>9</v>
      </c>
    </row>
    <row r="8181" spans="1:9" x14ac:dyDescent="0.35">
      <c r="A8181" s="321">
        <f t="shared" si="719"/>
        <v>42344.374999980246</v>
      </c>
      <c r="B8181" s="303"/>
      <c r="C8181" s="303">
        <v>8146</v>
      </c>
      <c r="D8181" s="304">
        <f>INDEX(Method_calculation!$J$161:$L$184,Output_interface!I8181,Output_interface!H8181)</f>
        <v>0</v>
      </c>
      <c r="E8181" s="304">
        <f>INDEX(Method_calculation!$J$194:$L$217,Output_interface!I8181,Output_interface!H8181)</f>
        <v>0</v>
      </c>
      <c r="G8181" s="1">
        <f>VLOOKUP(A8181+1/48,Interface!$B$118:$D$483,3)</f>
        <v>7</v>
      </c>
      <c r="H8181" s="1">
        <f t="shared" si="722"/>
        <v>3</v>
      </c>
      <c r="I8181" s="1">
        <f t="shared" si="721"/>
        <v>10</v>
      </c>
    </row>
    <row r="8182" spans="1:9" x14ac:dyDescent="0.35">
      <c r="A8182" s="321">
        <f t="shared" si="719"/>
        <v>42344.41666664691</v>
      </c>
      <c r="B8182" s="303"/>
      <c r="C8182" s="303">
        <v>8147</v>
      </c>
      <c r="D8182" s="304">
        <f>INDEX(Method_calculation!$J$161:$L$184,Output_interface!I8182,Output_interface!H8182)</f>
        <v>0</v>
      </c>
      <c r="E8182" s="304">
        <f>INDEX(Method_calculation!$J$194:$L$217,Output_interface!I8182,Output_interface!H8182)</f>
        <v>0</v>
      </c>
      <c r="G8182" s="1">
        <f>VLOOKUP(A8182+1/48,Interface!$B$118:$D$483,3)</f>
        <v>7</v>
      </c>
      <c r="H8182" s="1">
        <f t="shared" si="722"/>
        <v>3</v>
      </c>
      <c r="I8182" s="1">
        <f t="shared" si="721"/>
        <v>11</v>
      </c>
    </row>
    <row r="8183" spans="1:9" x14ac:dyDescent="0.35">
      <c r="A8183" s="321">
        <f t="shared" si="719"/>
        <v>42344.458333313574</v>
      </c>
      <c r="B8183" s="303"/>
      <c r="C8183" s="303">
        <v>8148</v>
      </c>
      <c r="D8183" s="304">
        <f>INDEX(Method_calculation!$J$161:$L$184,Output_interface!I8183,Output_interface!H8183)</f>
        <v>0</v>
      </c>
      <c r="E8183" s="304">
        <f>INDEX(Method_calculation!$J$194:$L$217,Output_interface!I8183,Output_interface!H8183)</f>
        <v>0</v>
      </c>
      <c r="G8183" s="1">
        <f>VLOOKUP(A8183+1/48,Interface!$B$118:$D$483,3)</f>
        <v>7</v>
      </c>
      <c r="H8183" s="1">
        <f t="shared" si="722"/>
        <v>3</v>
      </c>
      <c r="I8183" s="1">
        <f t="shared" si="721"/>
        <v>12</v>
      </c>
    </row>
    <row r="8184" spans="1:9" x14ac:dyDescent="0.35">
      <c r="A8184" s="321">
        <f t="shared" si="719"/>
        <v>42344.499999980238</v>
      </c>
      <c r="B8184" s="303"/>
      <c r="C8184" s="303">
        <v>8149</v>
      </c>
      <c r="D8184" s="304">
        <f>INDEX(Method_calculation!$J$161:$L$184,Output_interface!I8184,Output_interface!H8184)</f>
        <v>0</v>
      </c>
      <c r="E8184" s="304">
        <f>INDEX(Method_calculation!$J$194:$L$217,Output_interface!I8184,Output_interface!H8184)</f>
        <v>0</v>
      </c>
      <c r="G8184" s="1">
        <f>VLOOKUP(A8184+1/48,Interface!$B$118:$D$483,3)</f>
        <v>7</v>
      </c>
      <c r="H8184" s="1">
        <f t="shared" si="722"/>
        <v>3</v>
      </c>
      <c r="I8184" s="1">
        <f t="shared" si="721"/>
        <v>13</v>
      </c>
    </row>
    <row r="8185" spans="1:9" x14ac:dyDescent="0.35">
      <c r="A8185" s="321">
        <f t="shared" si="719"/>
        <v>42344.541666646903</v>
      </c>
      <c r="B8185" s="303"/>
      <c r="C8185" s="303">
        <v>8150</v>
      </c>
      <c r="D8185" s="304">
        <f>INDEX(Method_calculation!$J$161:$L$184,Output_interface!I8185,Output_interface!H8185)</f>
        <v>0</v>
      </c>
      <c r="E8185" s="304">
        <f>INDEX(Method_calculation!$J$194:$L$217,Output_interface!I8185,Output_interface!H8185)</f>
        <v>0</v>
      </c>
      <c r="G8185" s="1">
        <f>VLOOKUP(A8185+1/48,Interface!$B$118:$D$483,3)</f>
        <v>7</v>
      </c>
      <c r="H8185" s="1">
        <f t="shared" si="722"/>
        <v>3</v>
      </c>
      <c r="I8185" s="1">
        <f t="shared" si="721"/>
        <v>14</v>
      </c>
    </row>
    <row r="8186" spans="1:9" x14ac:dyDescent="0.35">
      <c r="A8186" s="321">
        <f t="shared" si="719"/>
        <v>42344.583333313567</v>
      </c>
      <c r="B8186" s="303"/>
      <c r="C8186" s="303">
        <v>8151</v>
      </c>
      <c r="D8186" s="304">
        <f>INDEX(Method_calculation!$J$161:$L$184,Output_interface!I8186,Output_interface!H8186)</f>
        <v>0</v>
      </c>
      <c r="E8186" s="304">
        <f>INDEX(Method_calculation!$J$194:$L$217,Output_interface!I8186,Output_interface!H8186)</f>
        <v>0</v>
      </c>
      <c r="G8186" s="1">
        <f>VLOOKUP(A8186+1/48,Interface!$B$118:$D$483,3)</f>
        <v>7</v>
      </c>
      <c r="H8186" s="1">
        <f t="shared" si="722"/>
        <v>3</v>
      </c>
      <c r="I8186" s="1">
        <f t="shared" si="721"/>
        <v>15</v>
      </c>
    </row>
    <row r="8187" spans="1:9" x14ac:dyDescent="0.35">
      <c r="A8187" s="321">
        <f t="shared" si="719"/>
        <v>42344.624999980231</v>
      </c>
      <c r="B8187" s="303"/>
      <c r="C8187" s="303">
        <v>8152</v>
      </c>
      <c r="D8187" s="304">
        <f>INDEX(Method_calculation!$J$161:$L$184,Output_interface!I8187,Output_interface!H8187)</f>
        <v>0</v>
      </c>
      <c r="E8187" s="304">
        <f>INDEX(Method_calculation!$J$194:$L$217,Output_interface!I8187,Output_interface!H8187)</f>
        <v>0</v>
      </c>
      <c r="G8187" s="1">
        <f>VLOOKUP(A8187+1/48,Interface!$B$118:$D$483,3)</f>
        <v>7</v>
      </c>
      <c r="H8187" s="1">
        <f t="shared" si="722"/>
        <v>3</v>
      </c>
      <c r="I8187" s="1">
        <f t="shared" si="721"/>
        <v>16</v>
      </c>
    </row>
    <row r="8188" spans="1:9" x14ac:dyDescent="0.35">
      <c r="A8188" s="321">
        <f t="shared" si="719"/>
        <v>42344.666666646895</v>
      </c>
      <c r="B8188" s="303"/>
      <c r="C8188" s="303">
        <v>8153</v>
      </c>
      <c r="D8188" s="304">
        <f>INDEX(Method_calculation!$J$161:$L$184,Output_interface!I8188,Output_interface!H8188)</f>
        <v>0</v>
      </c>
      <c r="E8188" s="304">
        <f>INDEX(Method_calculation!$J$194:$L$217,Output_interface!I8188,Output_interface!H8188)</f>
        <v>0</v>
      </c>
      <c r="G8188" s="1">
        <f>VLOOKUP(A8188+1/48,Interface!$B$118:$D$483,3)</f>
        <v>7</v>
      </c>
      <c r="H8188" s="1">
        <f t="shared" si="722"/>
        <v>3</v>
      </c>
      <c r="I8188" s="1">
        <f t="shared" si="721"/>
        <v>17</v>
      </c>
    </row>
    <row r="8189" spans="1:9" x14ac:dyDescent="0.35">
      <c r="A8189" s="321">
        <f t="shared" si="719"/>
        <v>42344.70833331356</v>
      </c>
      <c r="B8189" s="303"/>
      <c r="C8189" s="303">
        <v>8154</v>
      </c>
      <c r="D8189" s="304">
        <f>INDEX(Method_calculation!$J$161:$L$184,Output_interface!I8189,Output_interface!H8189)</f>
        <v>0</v>
      </c>
      <c r="E8189" s="304">
        <f>INDEX(Method_calculation!$J$194:$L$217,Output_interface!I8189,Output_interface!H8189)</f>
        <v>0</v>
      </c>
      <c r="G8189" s="1">
        <f>VLOOKUP(A8189+1/48,Interface!$B$118:$D$483,3)</f>
        <v>7</v>
      </c>
      <c r="H8189" s="1">
        <f t="shared" si="722"/>
        <v>3</v>
      </c>
      <c r="I8189" s="1">
        <f t="shared" si="721"/>
        <v>18</v>
      </c>
    </row>
    <row r="8190" spans="1:9" x14ac:dyDescent="0.35">
      <c r="A8190" s="321">
        <f t="shared" si="719"/>
        <v>42344.749999980224</v>
      </c>
      <c r="B8190" s="303"/>
      <c r="C8190" s="303">
        <v>8155</v>
      </c>
      <c r="D8190" s="304">
        <f>INDEX(Method_calculation!$J$161:$L$184,Output_interface!I8190,Output_interface!H8190)</f>
        <v>0</v>
      </c>
      <c r="E8190" s="304">
        <f>INDEX(Method_calculation!$J$194:$L$217,Output_interface!I8190,Output_interface!H8190)</f>
        <v>0</v>
      </c>
      <c r="G8190" s="1">
        <f>VLOOKUP(A8190+1/48,Interface!$B$118:$D$483,3)</f>
        <v>7</v>
      </c>
      <c r="H8190" s="1">
        <f t="shared" si="722"/>
        <v>3</v>
      </c>
      <c r="I8190" s="1">
        <f t="shared" si="721"/>
        <v>19</v>
      </c>
    </row>
    <row r="8191" spans="1:9" x14ac:dyDescent="0.35">
      <c r="A8191" s="321">
        <f t="shared" si="719"/>
        <v>42344.791666646888</v>
      </c>
      <c r="B8191" s="303"/>
      <c r="C8191" s="303">
        <v>8156</v>
      </c>
      <c r="D8191" s="304">
        <f>INDEX(Method_calculation!$J$161:$L$184,Output_interface!I8191,Output_interface!H8191)</f>
        <v>0</v>
      </c>
      <c r="E8191" s="304">
        <f>INDEX(Method_calculation!$J$194:$L$217,Output_interface!I8191,Output_interface!H8191)</f>
        <v>0</v>
      </c>
      <c r="G8191" s="1">
        <f>VLOOKUP(A8191+1/48,Interface!$B$118:$D$483,3)</f>
        <v>7</v>
      </c>
      <c r="H8191" s="1">
        <f t="shared" si="722"/>
        <v>3</v>
      </c>
      <c r="I8191" s="1">
        <f t="shared" si="721"/>
        <v>20</v>
      </c>
    </row>
    <row r="8192" spans="1:9" x14ac:dyDescent="0.35">
      <c r="A8192" s="321">
        <f t="shared" si="719"/>
        <v>42344.833333313552</v>
      </c>
      <c r="B8192" s="303"/>
      <c r="C8192" s="303">
        <v>8157</v>
      </c>
      <c r="D8192" s="304">
        <f>INDEX(Method_calculation!$J$161:$L$184,Output_interface!I8192,Output_interface!H8192)</f>
        <v>0</v>
      </c>
      <c r="E8192" s="304">
        <f>INDEX(Method_calculation!$J$194:$L$217,Output_interface!I8192,Output_interface!H8192)</f>
        <v>0</v>
      </c>
      <c r="G8192" s="1">
        <f>VLOOKUP(A8192+1/48,Interface!$B$118:$D$483,3)</f>
        <v>7</v>
      </c>
      <c r="H8192" s="1">
        <f t="shared" si="722"/>
        <v>3</v>
      </c>
      <c r="I8192" s="1">
        <f t="shared" si="721"/>
        <v>21</v>
      </c>
    </row>
    <row r="8193" spans="1:9" x14ac:dyDescent="0.35">
      <c r="A8193" s="321">
        <f t="shared" si="719"/>
        <v>42344.874999980217</v>
      </c>
      <c r="B8193" s="303"/>
      <c r="C8193" s="303">
        <v>8158</v>
      </c>
      <c r="D8193" s="304">
        <f>INDEX(Method_calculation!$J$161:$L$184,Output_interface!I8193,Output_interface!H8193)</f>
        <v>0</v>
      </c>
      <c r="E8193" s="304">
        <f>INDEX(Method_calculation!$J$194:$L$217,Output_interface!I8193,Output_interface!H8193)</f>
        <v>0</v>
      </c>
      <c r="G8193" s="1">
        <f>VLOOKUP(A8193+1/48,Interface!$B$118:$D$483,3)</f>
        <v>7</v>
      </c>
      <c r="H8193" s="1">
        <f t="shared" si="722"/>
        <v>3</v>
      </c>
      <c r="I8193" s="1">
        <f t="shared" si="721"/>
        <v>22</v>
      </c>
    </row>
    <row r="8194" spans="1:9" x14ac:dyDescent="0.35">
      <c r="A8194" s="321">
        <f t="shared" si="719"/>
        <v>42344.916666646881</v>
      </c>
      <c r="B8194" s="303"/>
      <c r="C8194" s="303">
        <v>8159</v>
      </c>
      <c r="D8194" s="304">
        <f>INDEX(Method_calculation!$J$161:$L$184,Output_interface!I8194,Output_interface!H8194)</f>
        <v>0</v>
      </c>
      <c r="E8194" s="304">
        <f>INDEX(Method_calculation!$J$194:$L$217,Output_interface!I8194,Output_interface!H8194)</f>
        <v>0</v>
      </c>
      <c r="G8194" s="1">
        <f>VLOOKUP(A8194+1/48,Interface!$B$118:$D$483,3)</f>
        <v>7</v>
      </c>
      <c r="H8194" s="1">
        <f t="shared" si="722"/>
        <v>3</v>
      </c>
      <c r="I8194" s="1">
        <f t="shared" si="721"/>
        <v>23</v>
      </c>
    </row>
    <row r="8195" spans="1:9" x14ac:dyDescent="0.35">
      <c r="A8195" s="322">
        <f t="shared" si="719"/>
        <v>42344.958333313545</v>
      </c>
      <c r="B8195" s="306"/>
      <c r="C8195" s="306">
        <v>8160</v>
      </c>
      <c r="D8195" s="307">
        <f>INDEX(Method_calculation!$J$161:$L$184,Output_interface!I8195,Output_interface!H8195)</f>
        <v>0</v>
      </c>
      <c r="E8195" s="307">
        <f>INDEX(Method_calculation!$J$194:$L$217,Output_interface!I8195,Output_interface!H8195)</f>
        <v>0</v>
      </c>
      <c r="G8195" s="1">
        <f>VLOOKUP(A8195+1/48,Interface!$B$118:$D$483,3)</f>
        <v>7</v>
      </c>
      <c r="H8195" s="1">
        <f t="shared" si="722"/>
        <v>3</v>
      </c>
      <c r="I8195" s="1">
        <f t="shared" si="721"/>
        <v>24</v>
      </c>
    </row>
    <row r="8196" spans="1:9" x14ac:dyDescent="0.35">
      <c r="A8196" s="299">
        <f t="shared" si="719"/>
        <v>42344.999999980209</v>
      </c>
      <c r="B8196" s="300" t="str">
        <f t="shared" ref="B8196" si="724">INDEX($H$27:$H$29,H8196)</f>
        <v>Workday</v>
      </c>
      <c r="C8196" s="300">
        <v>8161</v>
      </c>
      <c r="D8196" s="301">
        <f>INDEX(Method_calculation!$J$161:$L$184,Output_interface!I8196,Output_interface!H8196)</f>
        <v>0</v>
      </c>
      <c r="E8196" s="301">
        <f>INDEX(Method_calculation!$J$194:$L$217,Output_interface!I8196,Output_interface!H8196)</f>
        <v>0</v>
      </c>
      <c r="G8196" s="1">
        <f>VLOOKUP(A8196+1/48,Interface!$B$118:$D$483,3)</f>
        <v>1</v>
      </c>
      <c r="H8196" s="1">
        <f t="shared" si="722"/>
        <v>1</v>
      </c>
      <c r="I8196" s="1">
        <f t="shared" si="721"/>
        <v>1</v>
      </c>
    </row>
    <row r="8197" spans="1:9" x14ac:dyDescent="0.35">
      <c r="A8197" s="321">
        <f t="shared" si="719"/>
        <v>42345.041666646874</v>
      </c>
      <c r="B8197" s="303"/>
      <c r="C8197" s="303">
        <v>8162</v>
      </c>
      <c r="D8197" s="304">
        <f>INDEX(Method_calculation!$J$161:$L$184,Output_interface!I8197,Output_interface!H8197)</f>
        <v>0</v>
      </c>
      <c r="E8197" s="304">
        <f>INDEX(Method_calculation!$J$194:$L$217,Output_interface!I8197,Output_interface!H8197)</f>
        <v>0</v>
      </c>
      <c r="G8197" s="1">
        <f>VLOOKUP(A8197+1/48,Interface!$B$118:$D$483,3)</f>
        <v>1</v>
      </c>
      <c r="H8197" s="1">
        <f t="shared" si="722"/>
        <v>1</v>
      </c>
      <c r="I8197" s="1">
        <f t="shared" si="721"/>
        <v>2</v>
      </c>
    </row>
    <row r="8198" spans="1:9" x14ac:dyDescent="0.35">
      <c r="A8198" s="321">
        <f t="shared" si="719"/>
        <v>42345.083333313538</v>
      </c>
      <c r="B8198" s="303"/>
      <c r="C8198" s="303">
        <v>8163</v>
      </c>
      <c r="D8198" s="304">
        <f>INDEX(Method_calculation!$J$161:$L$184,Output_interface!I8198,Output_interface!H8198)</f>
        <v>0</v>
      </c>
      <c r="E8198" s="304">
        <f>INDEX(Method_calculation!$J$194:$L$217,Output_interface!I8198,Output_interface!H8198)</f>
        <v>0</v>
      </c>
      <c r="G8198" s="1">
        <f>VLOOKUP(A8198+1/48,Interface!$B$118:$D$483,3)</f>
        <v>1</v>
      </c>
      <c r="H8198" s="1">
        <f t="shared" si="722"/>
        <v>1</v>
      </c>
      <c r="I8198" s="1">
        <f t="shared" si="721"/>
        <v>3</v>
      </c>
    </row>
    <row r="8199" spans="1:9" x14ac:dyDescent="0.35">
      <c r="A8199" s="321">
        <f t="shared" si="719"/>
        <v>42345.124999980202</v>
      </c>
      <c r="B8199" s="303"/>
      <c r="C8199" s="303">
        <v>8164</v>
      </c>
      <c r="D8199" s="304">
        <f>INDEX(Method_calculation!$J$161:$L$184,Output_interface!I8199,Output_interface!H8199)</f>
        <v>0</v>
      </c>
      <c r="E8199" s="304">
        <f>INDEX(Method_calculation!$J$194:$L$217,Output_interface!I8199,Output_interface!H8199)</f>
        <v>0</v>
      </c>
      <c r="G8199" s="1">
        <f>VLOOKUP(A8199+1/48,Interface!$B$118:$D$483,3)</f>
        <v>1</v>
      </c>
      <c r="H8199" s="1">
        <f t="shared" si="722"/>
        <v>1</v>
      </c>
      <c r="I8199" s="1">
        <f t="shared" si="721"/>
        <v>4</v>
      </c>
    </row>
    <row r="8200" spans="1:9" x14ac:dyDescent="0.35">
      <c r="A8200" s="321">
        <f t="shared" si="719"/>
        <v>42345.166666646866</v>
      </c>
      <c r="B8200" s="303"/>
      <c r="C8200" s="303">
        <v>8165</v>
      </c>
      <c r="D8200" s="304">
        <f>INDEX(Method_calculation!$J$161:$L$184,Output_interface!I8200,Output_interface!H8200)</f>
        <v>0</v>
      </c>
      <c r="E8200" s="304">
        <f>INDEX(Method_calculation!$J$194:$L$217,Output_interface!I8200,Output_interface!H8200)</f>
        <v>0</v>
      </c>
      <c r="G8200" s="1">
        <f>VLOOKUP(A8200+1/48,Interface!$B$118:$D$483,3)</f>
        <v>1</v>
      </c>
      <c r="H8200" s="1">
        <f t="shared" si="722"/>
        <v>1</v>
      </c>
      <c r="I8200" s="1">
        <f t="shared" si="721"/>
        <v>5</v>
      </c>
    </row>
    <row r="8201" spans="1:9" x14ac:dyDescent="0.35">
      <c r="A8201" s="321">
        <f t="shared" si="719"/>
        <v>42345.208333313531</v>
      </c>
      <c r="B8201" s="303"/>
      <c r="C8201" s="303">
        <v>8166</v>
      </c>
      <c r="D8201" s="304">
        <f>INDEX(Method_calculation!$J$161:$L$184,Output_interface!I8201,Output_interface!H8201)</f>
        <v>0</v>
      </c>
      <c r="E8201" s="304">
        <f>INDEX(Method_calculation!$J$194:$L$217,Output_interface!I8201,Output_interface!H8201)</f>
        <v>0</v>
      </c>
      <c r="G8201" s="1">
        <f>VLOOKUP(A8201+1/48,Interface!$B$118:$D$483,3)</f>
        <v>1</v>
      </c>
      <c r="H8201" s="1">
        <f t="shared" si="722"/>
        <v>1</v>
      </c>
      <c r="I8201" s="1">
        <f t="shared" si="721"/>
        <v>6</v>
      </c>
    </row>
    <row r="8202" spans="1:9" x14ac:dyDescent="0.35">
      <c r="A8202" s="321">
        <f t="shared" si="719"/>
        <v>42345.249999980195</v>
      </c>
      <c r="B8202" s="303"/>
      <c r="C8202" s="303">
        <v>8167</v>
      </c>
      <c r="D8202" s="304">
        <f>INDEX(Method_calculation!$J$161:$L$184,Output_interface!I8202,Output_interface!H8202)</f>
        <v>0</v>
      </c>
      <c r="E8202" s="304">
        <f>INDEX(Method_calculation!$J$194:$L$217,Output_interface!I8202,Output_interface!H8202)</f>
        <v>0</v>
      </c>
      <c r="G8202" s="1">
        <f>VLOOKUP(A8202+1/48,Interface!$B$118:$D$483,3)</f>
        <v>1</v>
      </c>
      <c r="H8202" s="1">
        <f t="shared" si="722"/>
        <v>1</v>
      </c>
      <c r="I8202" s="1">
        <f t="shared" si="721"/>
        <v>7</v>
      </c>
    </row>
    <row r="8203" spans="1:9" x14ac:dyDescent="0.35">
      <c r="A8203" s="321">
        <f t="shared" si="719"/>
        <v>42345.291666646859</v>
      </c>
      <c r="B8203" s="303"/>
      <c r="C8203" s="303">
        <v>8168</v>
      </c>
      <c r="D8203" s="304">
        <f>INDEX(Method_calculation!$J$161:$L$184,Output_interface!I8203,Output_interface!H8203)</f>
        <v>0</v>
      </c>
      <c r="E8203" s="304">
        <f>INDEX(Method_calculation!$J$194:$L$217,Output_interface!I8203,Output_interface!H8203)</f>
        <v>0</v>
      </c>
      <c r="G8203" s="1">
        <f>VLOOKUP(A8203+1/48,Interface!$B$118:$D$483,3)</f>
        <v>1</v>
      </c>
      <c r="H8203" s="1">
        <f t="shared" si="722"/>
        <v>1</v>
      </c>
      <c r="I8203" s="1">
        <f t="shared" si="721"/>
        <v>8</v>
      </c>
    </row>
    <row r="8204" spans="1:9" x14ac:dyDescent="0.35">
      <c r="A8204" s="321">
        <f t="shared" si="719"/>
        <v>42345.333333313523</v>
      </c>
      <c r="B8204" s="303"/>
      <c r="C8204" s="303">
        <v>8169</v>
      </c>
      <c r="D8204" s="304">
        <f>INDEX(Method_calculation!$J$161:$L$184,Output_interface!I8204,Output_interface!H8204)</f>
        <v>0</v>
      </c>
      <c r="E8204" s="304">
        <f>INDEX(Method_calculation!$J$194:$L$217,Output_interface!I8204,Output_interface!H8204)</f>
        <v>0</v>
      </c>
      <c r="G8204" s="1">
        <f>VLOOKUP(A8204+1/48,Interface!$B$118:$D$483,3)</f>
        <v>1</v>
      </c>
      <c r="H8204" s="1">
        <f t="shared" si="722"/>
        <v>1</v>
      </c>
      <c r="I8204" s="1">
        <f t="shared" si="721"/>
        <v>9</v>
      </c>
    </row>
    <row r="8205" spans="1:9" x14ac:dyDescent="0.35">
      <c r="A8205" s="321">
        <f t="shared" si="719"/>
        <v>42345.374999980188</v>
      </c>
      <c r="B8205" s="303"/>
      <c r="C8205" s="303">
        <v>8170</v>
      </c>
      <c r="D8205" s="304">
        <f>INDEX(Method_calculation!$J$161:$L$184,Output_interface!I8205,Output_interface!H8205)</f>
        <v>0</v>
      </c>
      <c r="E8205" s="304">
        <f>INDEX(Method_calculation!$J$194:$L$217,Output_interface!I8205,Output_interface!H8205)</f>
        <v>0</v>
      </c>
      <c r="G8205" s="1">
        <f>VLOOKUP(A8205+1/48,Interface!$B$118:$D$483,3)</f>
        <v>1</v>
      </c>
      <c r="H8205" s="1">
        <f t="shared" si="722"/>
        <v>1</v>
      </c>
      <c r="I8205" s="1">
        <f t="shared" si="721"/>
        <v>10</v>
      </c>
    </row>
    <row r="8206" spans="1:9" x14ac:dyDescent="0.35">
      <c r="A8206" s="321">
        <f t="shared" si="719"/>
        <v>42345.416666646852</v>
      </c>
      <c r="B8206" s="303"/>
      <c r="C8206" s="303">
        <v>8171</v>
      </c>
      <c r="D8206" s="304">
        <f>INDEX(Method_calculation!$J$161:$L$184,Output_interface!I8206,Output_interface!H8206)</f>
        <v>0</v>
      </c>
      <c r="E8206" s="304">
        <f>INDEX(Method_calculation!$J$194:$L$217,Output_interface!I8206,Output_interface!H8206)</f>
        <v>0</v>
      </c>
      <c r="G8206" s="1">
        <f>VLOOKUP(A8206+1/48,Interface!$B$118:$D$483,3)</f>
        <v>1</v>
      </c>
      <c r="H8206" s="1">
        <f t="shared" si="722"/>
        <v>1</v>
      </c>
      <c r="I8206" s="1">
        <f t="shared" si="721"/>
        <v>11</v>
      </c>
    </row>
    <row r="8207" spans="1:9" x14ac:dyDescent="0.35">
      <c r="A8207" s="321">
        <f t="shared" si="719"/>
        <v>42345.458333313516</v>
      </c>
      <c r="B8207" s="303"/>
      <c r="C8207" s="303">
        <v>8172</v>
      </c>
      <c r="D8207" s="304">
        <f>INDEX(Method_calculation!$J$161:$L$184,Output_interface!I8207,Output_interface!H8207)</f>
        <v>0</v>
      </c>
      <c r="E8207" s="304">
        <f>INDEX(Method_calculation!$J$194:$L$217,Output_interface!I8207,Output_interface!H8207)</f>
        <v>0</v>
      </c>
      <c r="G8207" s="1">
        <f>VLOOKUP(A8207+1/48,Interface!$B$118:$D$483,3)</f>
        <v>1</v>
      </c>
      <c r="H8207" s="1">
        <f t="shared" si="722"/>
        <v>1</v>
      </c>
      <c r="I8207" s="1">
        <f t="shared" si="721"/>
        <v>12</v>
      </c>
    </row>
    <row r="8208" spans="1:9" x14ac:dyDescent="0.35">
      <c r="A8208" s="321">
        <f t="shared" ref="A8208:A8271" si="725">+A8207+1/24</f>
        <v>42345.49999998018</v>
      </c>
      <c r="B8208" s="303"/>
      <c r="C8208" s="303">
        <v>8173</v>
      </c>
      <c r="D8208" s="304">
        <f>INDEX(Method_calculation!$J$161:$L$184,Output_interface!I8208,Output_interface!H8208)</f>
        <v>0</v>
      </c>
      <c r="E8208" s="304">
        <f>INDEX(Method_calculation!$J$194:$L$217,Output_interface!I8208,Output_interface!H8208)</f>
        <v>0</v>
      </c>
      <c r="G8208" s="1">
        <f>VLOOKUP(A8208+1/48,Interface!$B$118:$D$483,3)</f>
        <v>1</v>
      </c>
      <c r="H8208" s="1">
        <f t="shared" si="722"/>
        <v>1</v>
      </c>
      <c r="I8208" s="1">
        <f t="shared" si="721"/>
        <v>13</v>
      </c>
    </row>
    <row r="8209" spans="1:9" x14ac:dyDescent="0.35">
      <c r="A8209" s="321">
        <f t="shared" si="725"/>
        <v>42345.541666646845</v>
      </c>
      <c r="B8209" s="303"/>
      <c r="C8209" s="303">
        <v>8174</v>
      </c>
      <c r="D8209" s="304">
        <f>INDEX(Method_calculation!$J$161:$L$184,Output_interface!I8209,Output_interface!H8209)</f>
        <v>0</v>
      </c>
      <c r="E8209" s="304">
        <f>INDEX(Method_calculation!$J$194:$L$217,Output_interface!I8209,Output_interface!H8209)</f>
        <v>0</v>
      </c>
      <c r="G8209" s="1">
        <f>VLOOKUP(A8209+1/48,Interface!$B$118:$D$483,3)</f>
        <v>1</v>
      </c>
      <c r="H8209" s="1">
        <f t="shared" si="722"/>
        <v>1</v>
      </c>
      <c r="I8209" s="1">
        <f t="shared" si="721"/>
        <v>14</v>
      </c>
    </row>
    <row r="8210" spans="1:9" x14ac:dyDescent="0.35">
      <c r="A8210" s="321">
        <f t="shared" si="725"/>
        <v>42345.583333313509</v>
      </c>
      <c r="B8210" s="303"/>
      <c r="C8210" s="303">
        <v>8175</v>
      </c>
      <c r="D8210" s="304">
        <f>INDEX(Method_calculation!$J$161:$L$184,Output_interface!I8210,Output_interface!H8210)</f>
        <v>0</v>
      </c>
      <c r="E8210" s="304">
        <f>INDEX(Method_calculation!$J$194:$L$217,Output_interface!I8210,Output_interface!H8210)</f>
        <v>0</v>
      </c>
      <c r="G8210" s="1">
        <f>VLOOKUP(A8210+1/48,Interface!$B$118:$D$483,3)</f>
        <v>1</v>
      </c>
      <c r="H8210" s="1">
        <f t="shared" si="722"/>
        <v>1</v>
      </c>
      <c r="I8210" s="1">
        <f t="shared" si="721"/>
        <v>15</v>
      </c>
    </row>
    <row r="8211" spans="1:9" x14ac:dyDescent="0.35">
      <c r="A8211" s="321">
        <f t="shared" si="725"/>
        <v>42345.624999980173</v>
      </c>
      <c r="B8211" s="303"/>
      <c r="C8211" s="303">
        <v>8176</v>
      </c>
      <c r="D8211" s="304">
        <f>INDEX(Method_calculation!$J$161:$L$184,Output_interface!I8211,Output_interface!H8211)</f>
        <v>0</v>
      </c>
      <c r="E8211" s="304">
        <f>INDEX(Method_calculation!$J$194:$L$217,Output_interface!I8211,Output_interface!H8211)</f>
        <v>0</v>
      </c>
      <c r="G8211" s="1">
        <f>VLOOKUP(A8211+1/48,Interface!$B$118:$D$483,3)</f>
        <v>1</v>
      </c>
      <c r="H8211" s="1">
        <f t="shared" si="722"/>
        <v>1</v>
      </c>
      <c r="I8211" s="1">
        <f t="shared" si="721"/>
        <v>16</v>
      </c>
    </row>
    <row r="8212" spans="1:9" x14ac:dyDescent="0.35">
      <c r="A8212" s="321">
        <f t="shared" si="725"/>
        <v>42345.666666646837</v>
      </c>
      <c r="B8212" s="303"/>
      <c r="C8212" s="303">
        <v>8177</v>
      </c>
      <c r="D8212" s="304">
        <f>INDEX(Method_calculation!$J$161:$L$184,Output_interface!I8212,Output_interface!H8212)</f>
        <v>0</v>
      </c>
      <c r="E8212" s="304">
        <f>INDEX(Method_calculation!$J$194:$L$217,Output_interface!I8212,Output_interface!H8212)</f>
        <v>0</v>
      </c>
      <c r="G8212" s="1">
        <f>VLOOKUP(A8212+1/48,Interface!$B$118:$D$483,3)</f>
        <v>1</v>
      </c>
      <c r="H8212" s="1">
        <f t="shared" si="722"/>
        <v>1</v>
      </c>
      <c r="I8212" s="1">
        <f t="shared" si="721"/>
        <v>17</v>
      </c>
    </row>
    <row r="8213" spans="1:9" x14ac:dyDescent="0.35">
      <c r="A8213" s="321">
        <f t="shared" si="725"/>
        <v>42345.708333313501</v>
      </c>
      <c r="B8213" s="303"/>
      <c r="C8213" s="303">
        <v>8178</v>
      </c>
      <c r="D8213" s="304">
        <f>INDEX(Method_calculation!$J$161:$L$184,Output_interface!I8213,Output_interface!H8213)</f>
        <v>0</v>
      </c>
      <c r="E8213" s="304">
        <f>INDEX(Method_calculation!$J$194:$L$217,Output_interface!I8213,Output_interface!H8213)</f>
        <v>0</v>
      </c>
      <c r="G8213" s="1">
        <f>VLOOKUP(A8213+1/48,Interface!$B$118:$D$483,3)</f>
        <v>1</v>
      </c>
      <c r="H8213" s="1">
        <f t="shared" si="722"/>
        <v>1</v>
      </c>
      <c r="I8213" s="1">
        <f t="shared" si="721"/>
        <v>18</v>
      </c>
    </row>
    <row r="8214" spans="1:9" x14ac:dyDescent="0.35">
      <c r="A8214" s="321">
        <f t="shared" si="725"/>
        <v>42345.749999980166</v>
      </c>
      <c r="B8214" s="303"/>
      <c r="C8214" s="303">
        <v>8179</v>
      </c>
      <c r="D8214" s="304">
        <f>INDEX(Method_calculation!$J$161:$L$184,Output_interface!I8214,Output_interface!H8214)</f>
        <v>0</v>
      </c>
      <c r="E8214" s="304">
        <f>INDEX(Method_calculation!$J$194:$L$217,Output_interface!I8214,Output_interface!H8214)</f>
        <v>0</v>
      </c>
      <c r="G8214" s="1">
        <f>VLOOKUP(A8214+1/48,Interface!$B$118:$D$483,3)</f>
        <v>1</v>
      </c>
      <c r="H8214" s="1">
        <f t="shared" si="722"/>
        <v>1</v>
      </c>
      <c r="I8214" s="1">
        <f t="shared" si="721"/>
        <v>19</v>
      </c>
    </row>
    <row r="8215" spans="1:9" x14ac:dyDescent="0.35">
      <c r="A8215" s="321">
        <f t="shared" si="725"/>
        <v>42345.79166664683</v>
      </c>
      <c r="B8215" s="303"/>
      <c r="C8215" s="303">
        <v>8180</v>
      </c>
      <c r="D8215" s="304">
        <f>INDEX(Method_calculation!$J$161:$L$184,Output_interface!I8215,Output_interface!H8215)</f>
        <v>0</v>
      </c>
      <c r="E8215" s="304">
        <f>INDEX(Method_calculation!$J$194:$L$217,Output_interface!I8215,Output_interface!H8215)</f>
        <v>0</v>
      </c>
      <c r="G8215" s="1">
        <f>VLOOKUP(A8215+1/48,Interface!$B$118:$D$483,3)</f>
        <v>1</v>
      </c>
      <c r="H8215" s="1">
        <f t="shared" si="722"/>
        <v>1</v>
      </c>
      <c r="I8215" s="1">
        <f t="shared" si="721"/>
        <v>20</v>
      </c>
    </row>
    <row r="8216" spans="1:9" x14ac:dyDescent="0.35">
      <c r="A8216" s="321">
        <f t="shared" si="725"/>
        <v>42345.833333313494</v>
      </c>
      <c r="B8216" s="303"/>
      <c r="C8216" s="303">
        <v>8181</v>
      </c>
      <c r="D8216" s="304">
        <f>INDEX(Method_calculation!$J$161:$L$184,Output_interface!I8216,Output_interface!H8216)</f>
        <v>0</v>
      </c>
      <c r="E8216" s="304">
        <f>INDEX(Method_calculation!$J$194:$L$217,Output_interface!I8216,Output_interface!H8216)</f>
        <v>0</v>
      </c>
      <c r="G8216" s="1">
        <f>VLOOKUP(A8216+1/48,Interface!$B$118:$D$483,3)</f>
        <v>1</v>
      </c>
      <c r="H8216" s="1">
        <f t="shared" si="722"/>
        <v>1</v>
      </c>
      <c r="I8216" s="1">
        <f t="shared" si="721"/>
        <v>21</v>
      </c>
    </row>
    <row r="8217" spans="1:9" x14ac:dyDescent="0.35">
      <c r="A8217" s="321">
        <f t="shared" si="725"/>
        <v>42345.874999980158</v>
      </c>
      <c r="B8217" s="303"/>
      <c r="C8217" s="303">
        <v>8182</v>
      </c>
      <c r="D8217" s="304">
        <f>INDEX(Method_calculation!$J$161:$L$184,Output_interface!I8217,Output_interface!H8217)</f>
        <v>0</v>
      </c>
      <c r="E8217" s="304">
        <f>INDEX(Method_calculation!$J$194:$L$217,Output_interface!I8217,Output_interface!H8217)</f>
        <v>0</v>
      </c>
      <c r="G8217" s="1">
        <f>VLOOKUP(A8217+1/48,Interface!$B$118:$D$483,3)</f>
        <v>1</v>
      </c>
      <c r="H8217" s="1">
        <f t="shared" si="722"/>
        <v>1</v>
      </c>
      <c r="I8217" s="1">
        <f t="shared" si="721"/>
        <v>22</v>
      </c>
    </row>
    <row r="8218" spans="1:9" x14ac:dyDescent="0.35">
      <c r="A8218" s="321">
        <f t="shared" si="725"/>
        <v>42345.916666646823</v>
      </c>
      <c r="B8218" s="303"/>
      <c r="C8218" s="303">
        <v>8183</v>
      </c>
      <c r="D8218" s="304">
        <f>INDEX(Method_calculation!$J$161:$L$184,Output_interface!I8218,Output_interface!H8218)</f>
        <v>0</v>
      </c>
      <c r="E8218" s="304">
        <f>INDEX(Method_calculation!$J$194:$L$217,Output_interface!I8218,Output_interface!H8218)</f>
        <v>0</v>
      </c>
      <c r="G8218" s="1">
        <f>VLOOKUP(A8218+1/48,Interface!$B$118:$D$483,3)</f>
        <v>1</v>
      </c>
      <c r="H8218" s="1">
        <f t="shared" si="722"/>
        <v>1</v>
      </c>
      <c r="I8218" s="1">
        <f t="shared" si="721"/>
        <v>23</v>
      </c>
    </row>
    <row r="8219" spans="1:9" x14ac:dyDescent="0.35">
      <c r="A8219" s="322">
        <f t="shared" si="725"/>
        <v>42345.958333313487</v>
      </c>
      <c r="B8219" s="306"/>
      <c r="C8219" s="306">
        <v>8184</v>
      </c>
      <c r="D8219" s="307">
        <f>INDEX(Method_calculation!$J$161:$L$184,Output_interface!I8219,Output_interface!H8219)</f>
        <v>0</v>
      </c>
      <c r="E8219" s="307">
        <f>INDEX(Method_calculation!$J$194:$L$217,Output_interface!I8219,Output_interface!H8219)</f>
        <v>0</v>
      </c>
      <c r="G8219" s="1">
        <f>VLOOKUP(A8219+1/48,Interface!$B$118:$D$483,3)</f>
        <v>1</v>
      </c>
      <c r="H8219" s="1">
        <f t="shared" si="722"/>
        <v>1</v>
      </c>
      <c r="I8219" s="1">
        <f t="shared" si="721"/>
        <v>24</v>
      </c>
    </row>
    <row r="8220" spans="1:9" x14ac:dyDescent="0.35">
      <c r="A8220" s="299">
        <f t="shared" si="725"/>
        <v>42345.999999980151</v>
      </c>
      <c r="B8220" s="300" t="str">
        <f t="shared" ref="B8220" si="726">INDEX($H$27:$H$29,H8220)</f>
        <v>Workday</v>
      </c>
      <c r="C8220" s="300">
        <v>8185</v>
      </c>
      <c r="D8220" s="301">
        <f>INDEX(Method_calculation!$J$161:$L$184,Output_interface!I8220,Output_interface!H8220)</f>
        <v>0</v>
      </c>
      <c r="E8220" s="301">
        <f>INDEX(Method_calculation!$J$194:$L$217,Output_interface!I8220,Output_interface!H8220)</f>
        <v>0</v>
      </c>
      <c r="G8220" s="1">
        <f>VLOOKUP(A8220+1/48,Interface!$B$118:$D$483,3)</f>
        <v>2</v>
      </c>
      <c r="H8220" s="1">
        <f t="shared" si="722"/>
        <v>1</v>
      </c>
      <c r="I8220" s="1">
        <f t="shared" si="721"/>
        <v>1</v>
      </c>
    </row>
    <row r="8221" spans="1:9" x14ac:dyDescent="0.35">
      <c r="A8221" s="321">
        <f t="shared" si="725"/>
        <v>42346.041666646815</v>
      </c>
      <c r="B8221" s="303"/>
      <c r="C8221" s="303">
        <v>8186</v>
      </c>
      <c r="D8221" s="304">
        <f>INDEX(Method_calculation!$J$161:$L$184,Output_interface!I8221,Output_interface!H8221)</f>
        <v>0</v>
      </c>
      <c r="E8221" s="304">
        <f>INDEX(Method_calculation!$J$194:$L$217,Output_interface!I8221,Output_interface!H8221)</f>
        <v>0</v>
      </c>
      <c r="G8221" s="1">
        <f>VLOOKUP(A8221+1/48,Interface!$B$118:$D$483,3)</f>
        <v>2</v>
      </c>
      <c r="H8221" s="1">
        <f t="shared" si="722"/>
        <v>1</v>
      </c>
      <c r="I8221" s="1">
        <f t="shared" si="721"/>
        <v>2</v>
      </c>
    </row>
    <row r="8222" spans="1:9" x14ac:dyDescent="0.35">
      <c r="A8222" s="321">
        <f t="shared" si="725"/>
        <v>42346.08333331348</v>
      </c>
      <c r="B8222" s="303"/>
      <c r="C8222" s="303">
        <v>8187</v>
      </c>
      <c r="D8222" s="304">
        <f>INDEX(Method_calculation!$J$161:$L$184,Output_interface!I8222,Output_interface!H8222)</f>
        <v>0</v>
      </c>
      <c r="E8222" s="304">
        <f>INDEX(Method_calculation!$J$194:$L$217,Output_interface!I8222,Output_interface!H8222)</f>
        <v>0</v>
      </c>
      <c r="G8222" s="1">
        <f>VLOOKUP(A8222+1/48,Interface!$B$118:$D$483,3)</f>
        <v>2</v>
      </c>
      <c r="H8222" s="1">
        <f t="shared" si="722"/>
        <v>1</v>
      </c>
      <c r="I8222" s="1">
        <f t="shared" si="721"/>
        <v>3</v>
      </c>
    </row>
    <row r="8223" spans="1:9" x14ac:dyDescent="0.35">
      <c r="A8223" s="321">
        <f t="shared" si="725"/>
        <v>42346.124999980144</v>
      </c>
      <c r="B8223" s="303"/>
      <c r="C8223" s="303">
        <v>8188</v>
      </c>
      <c r="D8223" s="304">
        <f>INDEX(Method_calculation!$J$161:$L$184,Output_interface!I8223,Output_interface!H8223)</f>
        <v>0</v>
      </c>
      <c r="E8223" s="304">
        <f>INDEX(Method_calculation!$J$194:$L$217,Output_interface!I8223,Output_interface!H8223)</f>
        <v>0</v>
      </c>
      <c r="G8223" s="1">
        <f>VLOOKUP(A8223+1/48,Interface!$B$118:$D$483,3)</f>
        <v>2</v>
      </c>
      <c r="H8223" s="1">
        <f t="shared" si="722"/>
        <v>1</v>
      </c>
      <c r="I8223" s="1">
        <f t="shared" si="721"/>
        <v>4</v>
      </c>
    </row>
    <row r="8224" spans="1:9" x14ac:dyDescent="0.35">
      <c r="A8224" s="321">
        <f t="shared" si="725"/>
        <v>42346.166666646808</v>
      </c>
      <c r="B8224" s="303"/>
      <c r="C8224" s="303">
        <v>8189</v>
      </c>
      <c r="D8224" s="304">
        <f>INDEX(Method_calculation!$J$161:$L$184,Output_interface!I8224,Output_interface!H8224)</f>
        <v>0</v>
      </c>
      <c r="E8224" s="304">
        <f>INDEX(Method_calculation!$J$194:$L$217,Output_interface!I8224,Output_interface!H8224)</f>
        <v>0</v>
      </c>
      <c r="G8224" s="1">
        <f>VLOOKUP(A8224+1/48,Interface!$B$118:$D$483,3)</f>
        <v>2</v>
      </c>
      <c r="H8224" s="1">
        <f t="shared" si="722"/>
        <v>1</v>
      </c>
      <c r="I8224" s="1">
        <f t="shared" si="721"/>
        <v>5</v>
      </c>
    </row>
    <row r="8225" spans="1:9" x14ac:dyDescent="0.35">
      <c r="A8225" s="321">
        <f t="shared" si="725"/>
        <v>42346.208333313472</v>
      </c>
      <c r="B8225" s="303"/>
      <c r="C8225" s="303">
        <v>8190</v>
      </c>
      <c r="D8225" s="304">
        <f>INDEX(Method_calculation!$J$161:$L$184,Output_interface!I8225,Output_interface!H8225)</f>
        <v>0</v>
      </c>
      <c r="E8225" s="304">
        <f>INDEX(Method_calculation!$J$194:$L$217,Output_interface!I8225,Output_interface!H8225)</f>
        <v>0</v>
      </c>
      <c r="G8225" s="1">
        <f>VLOOKUP(A8225+1/48,Interface!$B$118:$D$483,3)</f>
        <v>2</v>
      </c>
      <c r="H8225" s="1">
        <f t="shared" si="722"/>
        <v>1</v>
      </c>
      <c r="I8225" s="1">
        <f t="shared" si="721"/>
        <v>6</v>
      </c>
    </row>
    <row r="8226" spans="1:9" x14ac:dyDescent="0.35">
      <c r="A8226" s="321">
        <f t="shared" si="725"/>
        <v>42346.249999980137</v>
      </c>
      <c r="B8226" s="303"/>
      <c r="C8226" s="303">
        <v>8191</v>
      </c>
      <c r="D8226" s="304">
        <f>INDEX(Method_calculation!$J$161:$L$184,Output_interface!I8226,Output_interface!H8226)</f>
        <v>0</v>
      </c>
      <c r="E8226" s="304">
        <f>INDEX(Method_calculation!$J$194:$L$217,Output_interface!I8226,Output_interface!H8226)</f>
        <v>0</v>
      </c>
      <c r="G8226" s="1">
        <f>VLOOKUP(A8226+1/48,Interface!$B$118:$D$483,3)</f>
        <v>2</v>
      </c>
      <c r="H8226" s="1">
        <f t="shared" si="722"/>
        <v>1</v>
      </c>
      <c r="I8226" s="1">
        <f t="shared" si="721"/>
        <v>7</v>
      </c>
    </row>
    <row r="8227" spans="1:9" x14ac:dyDescent="0.35">
      <c r="A8227" s="321">
        <f t="shared" si="725"/>
        <v>42346.291666646801</v>
      </c>
      <c r="B8227" s="303"/>
      <c r="C8227" s="303">
        <v>8192</v>
      </c>
      <c r="D8227" s="304">
        <f>INDEX(Method_calculation!$J$161:$L$184,Output_interface!I8227,Output_interface!H8227)</f>
        <v>0</v>
      </c>
      <c r="E8227" s="304">
        <f>INDEX(Method_calculation!$J$194:$L$217,Output_interface!I8227,Output_interface!H8227)</f>
        <v>0</v>
      </c>
      <c r="G8227" s="1">
        <f>VLOOKUP(A8227+1/48,Interface!$B$118:$D$483,3)</f>
        <v>2</v>
      </c>
      <c r="H8227" s="1">
        <f t="shared" si="722"/>
        <v>1</v>
      </c>
      <c r="I8227" s="1">
        <f t="shared" si="721"/>
        <v>8</v>
      </c>
    </row>
    <row r="8228" spans="1:9" x14ac:dyDescent="0.35">
      <c r="A8228" s="321">
        <f t="shared" si="725"/>
        <v>42346.333333313465</v>
      </c>
      <c r="B8228" s="303"/>
      <c r="C8228" s="303">
        <v>8193</v>
      </c>
      <c r="D8228" s="304">
        <f>INDEX(Method_calculation!$J$161:$L$184,Output_interface!I8228,Output_interface!H8228)</f>
        <v>0</v>
      </c>
      <c r="E8228" s="304">
        <f>INDEX(Method_calculation!$J$194:$L$217,Output_interface!I8228,Output_interface!H8228)</f>
        <v>0</v>
      </c>
      <c r="G8228" s="1">
        <f>VLOOKUP(A8228+1/48,Interface!$B$118:$D$483,3)</f>
        <v>2</v>
      </c>
      <c r="H8228" s="1">
        <f t="shared" si="722"/>
        <v>1</v>
      </c>
      <c r="I8228" s="1">
        <f t="shared" ref="I8228:I8291" si="727">MOD(C8228-1,24)+1</f>
        <v>9</v>
      </c>
    </row>
    <row r="8229" spans="1:9" x14ac:dyDescent="0.35">
      <c r="A8229" s="321">
        <f t="shared" si="725"/>
        <v>42346.374999980129</v>
      </c>
      <c r="B8229" s="303"/>
      <c r="C8229" s="303">
        <v>8194</v>
      </c>
      <c r="D8229" s="304">
        <f>INDEX(Method_calculation!$J$161:$L$184,Output_interface!I8229,Output_interface!H8229)</f>
        <v>0</v>
      </c>
      <c r="E8229" s="304">
        <f>INDEX(Method_calculation!$J$194:$L$217,Output_interface!I8229,Output_interface!H8229)</f>
        <v>0</v>
      </c>
      <c r="G8229" s="1">
        <f>VLOOKUP(A8229+1/48,Interface!$B$118:$D$483,3)</f>
        <v>2</v>
      </c>
      <c r="H8229" s="1">
        <f t="shared" ref="H8229:H8292" si="728">IF(G8229=7,3,IF(G8229=6,2,1))</f>
        <v>1</v>
      </c>
      <c r="I8229" s="1">
        <f t="shared" si="727"/>
        <v>10</v>
      </c>
    </row>
    <row r="8230" spans="1:9" x14ac:dyDescent="0.35">
      <c r="A8230" s="321">
        <f t="shared" si="725"/>
        <v>42346.416666646794</v>
      </c>
      <c r="B8230" s="303"/>
      <c r="C8230" s="303">
        <v>8195</v>
      </c>
      <c r="D8230" s="304">
        <f>INDEX(Method_calculation!$J$161:$L$184,Output_interface!I8230,Output_interface!H8230)</f>
        <v>0</v>
      </c>
      <c r="E8230" s="304">
        <f>INDEX(Method_calculation!$J$194:$L$217,Output_interface!I8230,Output_interface!H8230)</f>
        <v>0</v>
      </c>
      <c r="G8230" s="1">
        <f>VLOOKUP(A8230+1/48,Interface!$B$118:$D$483,3)</f>
        <v>2</v>
      </c>
      <c r="H8230" s="1">
        <f t="shared" si="728"/>
        <v>1</v>
      </c>
      <c r="I8230" s="1">
        <f t="shared" si="727"/>
        <v>11</v>
      </c>
    </row>
    <row r="8231" spans="1:9" x14ac:dyDescent="0.35">
      <c r="A8231" s="321">
        <f t="shared" si="725"/>
        <v>42346.458333313458</v>
      </c>
      <c r="B8231" s="303"/>
      <c r="C8231" s="303">
        <v>8196</v>
      </c>
      <c r="D8231" s="304">
        <f>INDEX(Method_calculation!$J$161:$L$184,Output_interface!I8231,Output_interface!H8231)</f>
        <v>0</v>
      </c>
      <c r="E8231" s="304">
        <f>INDEX(Method_calculation!$J$194:$L$217,Output_interface!I8231,Output_interface!H8231)</f>
        <v>0</v>
      </c>
      <c r="G8231" s="1">
        <f>VLOOKUP(A8231+1/48,Interface!$B$118:$D$483,3)</f>
        <v>2</v>
      </c>
      <c r="H8231" s="1">
        <f t="shared" si="728"/>
        <v>1</v>
      </c>
      <c r="I8231" s="1">
        <f t="shared" si="727"/>
        <v>12</v>
      </c>
    </row>
    <row r="8232" spans="1:9" x14ac:dyDescent="0.35">
      <c r="A8232" s="321">
        <f t="shared" si="725"/>
        <v>42346.499999980122</v>
      </c>
      <c r="B8232" s="303"/>
      <c r="C8232" s="303">
        <v>8197</v>
      </c>
      <c r="D8232" s="304">
        <f>INDEX(Method_calculation!$J$161:$L$184,Output_interface!I8232,Output_interface!H8232)</f>
        <v>0</v>
      </c>
      <c r="E8232" s="304">
        <f>INDEX(Method_calculation!$J$194:$L$217,Output_interface!I8232,Output_interface!H8232)</f>
        <v>0</v>
      </c>
      <c r="G8232" s="1">
        <f>VLOOKUP(A8232+1/48,Interface!$B$118:$D$483,3)</f>
        <v>2</v>
      </c>
      <c r="H8232" s="1">
        <f t="shared" si="728"/>
        <v>1</v>
      </c>
      <c r="I8232" s="1">
        <f t="shared" si="727"/>
        <v>13</v>
      </c>
    </row>
    <row r="8233" spans="1:9" x14ac:dyDescent="0.35">
      <c r="A8233" s="321">
        <f t="shared" si="725"/>
        <v>42346.541666646786</v>
      </c>
      <c r="B8233" s="303"/>
      <c r="C8233" s="303">
        <v>8198</v>
      </c>
      <c r="D8233" s="304">
        <f>INDEX(Method_calculation!$J$161:$L$184,Output_interface!I8233,Output_interface!H8233)</f>
        <v>0</v>
      </c>
      <c r="E8233" s="304">
        <f>INDEX(Method_calculation!$J$194:$L$217,Output_interface!I8233,Output_interface!H8233)</f>
        <v>0</v>
      </c>
      <c r="G8233" s="1">
        <f>VLOOKUP(A8233+1/48,Interface!$B$118:$D$483,3)</f>
        <v>2</v>
      </c>
      <c r="H8233" s="1">
        <f t="shared" si="728"/>
        <v>1</v>
      </c>
      <c r="I8233" s="1">
        <f t="shared" si="727"/>
        <v>14</v>
      </c>
    </row>
    <row r="8234" spans="1:9" x14ac:dyDescent="0.35">
      <c r="A8234" s="321">
        <f t="shared" si="725"/>
        <v>42346.583333313451</v>
      </c>
      <c r="B8234" s="303"/>
      <c r="C8234" s="303">
        <v>8199</v>
      </c>
      <c r="D8234" s="304">
        <f>INDEX(Method_calculation!$J$161:$L$184,Output_interface!I8234,Output_interface!H8234)</f>
        <v>0</v>
      </c>
      <c r="E8234" s="304">
        <f>INDEX(Method_calculation!$J$194:$L$217,Output_interface!I8234,Output_interface!H8234)</f>
        <v>0</v>
      </c>
      <c r="G8234" s="1">
        <f>VLOOKUP(A8234+1/48,Interface!$B$118:$D$483,3)</f>
        <v>2</v>
      </c>
      <c r="H8234" s="1">
        <f t="shared" si="728"/>
        <v>1</v>
      </c>
      <c r="I8234" s="1">
        <f t="shared" si="727"/>
        <v>15</v>
      </c>
    </row>
    <row r="8235" spans="1:9" x14ac:dyDescent="0.35">
      <c r="A8235" s="321">
        <f t="shared" si="725"/>
        <v>42346.624999980115</v>
      </c>
      <c r="B8235" s="303"/>
      <c r="C8235" s="303">
        <v>8200</v>
      </c>
      <c r="D8235" s="304">
        <f>INDEX(Method_calculation!$J$161:$L$184,Output_interface!I8235,Output_interface!H8235)</f>
        <v>0</v>
      </c>
      <c r="E8235" s="304">
        <f>INDEX(Method_calculation!$J$194:$L$217,Output_interface!I8235,Output_interface!H8235)</f>
        <v>0</v>
      </c>
      <c r="G8235" s="1">
        <f>VLOOKUP(A8235+1/48,Interface!$B$118:$D$483,3)</f>
        <v>2</v>
      </c>
      <c r="H8235" s="1">
        <f t="shared" si="728"/>
        <v>1</v>
      </c>
      <c r="I8235" s="1">
        <f t="shared" si="727"/>
        <v>16</v>
      </c>
    </row>
    <row r="8236" spans="1:9" x14ac:dyDescent="0.35">
      <c r="A8236" s="321">
        <f t="shared" si="725"/>
        <v>42346.666666646779</v>
      </c>
      <c r="B8236" s="303"/>
      <c r="C8236" s="303">
        <v>8201</v>
      </c>
      <c r="D8236" s="304">
        <f>INDEX(Method_calculation!$J$161:$L$184,Output_interface!I8236,Output_interface!H8236)</f>
        <v>0</v>
      </c>
      <c r="E8236" s="304">
        <f>INDEX(Method_calculation!$J$194:$L$217,Output_interface!I8236,Output_interface!H8236)</f>
        <v>0</v>
      </c>
      <c r="G8236" s="1">
        <f>VLOOKUP(A8236+1/48,Interface!$B$118:$D$483,3)</f>
        <v>2</v>
      </c>
      <c r="H8236" s="1">
        <f t="shared" si="728"/>
        <v>1</v>
      </c>
      <c r="I8236" s="1">
        <f t="shared" si="727"/>
        <v>17</v>
      </c>
    </row>
    <row r="8237" spans="1:9" x14ac:dyDescent="0.35">
      <c r="A8237" s="321">
        <f t="shared" si="725"/>
        <v>42346.708333313443</v>
      </c>
      <c r="B8237" s="303"/>
      <c r="C8237" s="303">
        <v>8202</v>
      </c>
      <c r="D8237" s="304">
        <f>INDEX(Method_calculation!$J$161:$L$184,Output_interface!I8237,Output_interface!H8237)</f>
        <v>0</v>
      </c>
      <c r="E8237" s="304">
        <f>INDEX(Method_calculation!$J$194:$L$217,Output_interface!I8237,Output_interface!H8237)</f>
        <v>0</v>
      </c>
      <c r="G8237" s="1">
        <f>VLOOKUP(A8237+1/48,Interface!$B$118:$D$483,3)</f>
        <v>2</v>
      </c>
      <c r="H8237" s="1">
        <f t="shared" si="728"/>
        <v>1</v>
      </c>
      <c r="I8237" s="1">
        <f t="shared" si="727"/>
        <v>18</v>
      </c>
    </row>
    <row r="8238" spans="1:9" x14ac:dyDescent="0.35">
      <c r="A8238" s="321">
        <f t="shared" si="725"/>
        <v>42346.749999980108</v>
      </c>
      <c r="B8238" s="303"/>
      <c r="C8238" s="303">
        <v>8203</v>
      </c>
      <c r="D8238" s="304">
        <f>INDEX(Method_calculation!$J$161:$L$184,Output_interface!I8238,Output_interface!H8238)</f>
        <v>0</v>
      </c>
      <c r="E8238" s="304">
        <f>INDEX(Method_calculation!$J$194:$L$217,Output_interface!I8238,Output_interface!H8238)</f>
        <v>0</v>
      </c>
      <c r="G8238" s="1">
        <f>VLOOKUP(A8238+1/48,Interface!$B$118:$D$483,3)</f>
        <v>2</v>
      </c>
      <c r="H8238" s="1">
        <f t="shared" si="728"/>
        <v>1</v>
      </c>
      <c r="I8238" s="1">
        <f t="shared" si="727"/>
        <v>19</v>
      </c>
    </row>
    <row r="8239" spans="1:9" x14ac:dyDescent="0.35">
      <c r="A8239" s="321">
        <f t="shared" si="725"/>
        <v>42346.791666646772</v>
      </c>
      <c r="B8239" s="303"/>
      <c r="C8239" s="303">
        <v>8204</v>
      </c>
      <c r="D8239" s="304">
        <f>INDEX(Method_calculation!$J$161:$L$184,Output_interface!I8239,Output_interface!H8239)</f>
        <v>0</v>
      </c>
      <c r="E8239" s="304">
        <f>INDEX(Method_calculation!$J$194:$L$217,Output_interface!I8239,Output_interface!H8239)</f>
        <v>0</v>
      </c>
      <c r="G8239" s="1">
        <f>VLOOKUP(A8239+1/48,Interface!$B$118:$D$483,3)</f>
        <v>2</v>
      </c>
      <c r="H8239" s="1">
        <f t="shared" si="728"/>
        <v>1</v>
      </c>
      <c r="I8239" s="1">
        <f t="shared" si="727"/>
        <v>20</v>
      </c>
    </row>
    <row r="8240" spans="1:9" x14ac:dyDescent="0.35">
      <c r="A8240" s="321">
        <f t="shared" si="725"/>
        <v>42346.833333313436</v>
      </c>
      <c r="B8240" s="303"/>
      <c r="C8240" s="303">
        <v>8205</v>
      </c>
      <c r="D8240" s="304">
        <f>INDEX(Method_calculation!$J$161:$L$184,Output_interface!I8240,Output_interface!H8240)</f>
        <v>0</v>
      </c>
      <c r="E8240" s="304">
        <f>INDEX(Method_calculation!$J$194:$L$217,Output_interface!I8240,Output_interface!H8240)</f>
        <v>0</v>
      </c>
      <c r="G8240" s="1">
        <f>VLOOKUP(A8240+1/48,Interface!$B$118:$D$483,3)</f>
        <v>2</v>
      </c>
      <c r="H8240" s="1">
        <f t="shared" si="728"/>
        <v>1</v>
      </c>
      <c r="I8240" s="1">
        <f t="shared" si="727"/>
        <v>21</v>
      </c>
    </row>
    <row r="8241" spans="1:9" x14ac:dyDescent="0.35">
      <c r="A8241" s="321">
        <f t="shared" si="725"/>
        <v>42346.8749999801</v>
      </c>
      <c r="B8241" s="303"/>
      <c r="C8241" s="303">
        <v>8206</v>
      </c>
      <c r="D8241" s="304">
        <f>INDEX(Method_calculation!$J$161:$L$184,Output_interface!I8241,Output_interface!H8241)</f>
        <v>0</v>
      </c>
      <c r="E8241" s="304">
        <f>INDEX(Method_calculation!$J$194:$L$217,Output_interface!I8241,Output_interface!H8241)</f>
        <v>0</v>
      </c>
      <c r="G8241" s="1">
        <f>VLOOKUP(A8241+1/48,Interface!$B$118:$D$483,3)</f>
        <v>2</v>
      </c>
      <c r="H8241" s="1">
        <f t="shared" si="728"/>
        <v>1</v>
      </c>
      <c r="I8241" s="1">
        <f t="shared" si="727"/>
        <v>22</v>
      </c>
    </row>
    <row r="8242" spans="1:9" x14ac:dyDescent="0.35">
      <c r="A8242" s="321">
        <f t="shared" si="725"/>
        <v>42346.916666646764</v>
      </c>
      <c r="B8242" s="303"/>
      <c r="C8242" s="303">
        <v>8207</v>
      </c>
      <c r="D8242" s="304">
        <f>INDEX(Method_calculation!$J$161:$L$184,Output_interface!I8242,Output_interface!H8242)</f>
        <v>0</v>
      </c>
      <c r="E8242" s="304">
        <f>INDEX(Method_calculation!$J$194:$L$217,Output_interface!I8242,Output_interface!H8242)</f>
        <v>0</v>
      </c>
      <c r="G8242" s="1">
        <f>VLOOKUP(A8242+1/48,Interface!$B$118:$D$483,3)</f>
        <v>2</v>
      </c>
      <c r="H8242" s="1">
        <f t="shared" si="728"/>
        <v>1</v>
      </c>
      <c r="I8242" s="1">
        <f t="shared" si="727"/>
        <v>23</v>
      </c>
    </row>
    <row r="8243" spans="1:9" x14ac:dyDescent="0.35">
      <c r="A8243" s="322">
        <f t="shared" si="725"/>
        <v>42346.958333313429</v>
      </c>
      <c r="B8243" s="306"/>
      <c r="C8243" s="306">
        <v>8208</v>
      </c>
      <c r="D8243" s="307">
        <f>INDEX(Method_calculation!$J$161:$L$184,Output_interface!I8243,Output_interface!H8243)</f>
        <v>0</v>
      </c>
      <c r="E8243" s="307">
        <f>INDEX(Method_calculation!$J$194:$L$217,Output_interface!I8243,Output_interface!H8243)</f>
        <v>0</v>
      </c>
      <c r="G8243" s="1">
        <f>VLOOKUP(A8243+1/48,Interface!$B$118:$D$483,3)</f>
        <v>2</v>
      </c>
      <c r="H8243" s="1">
        <f t="shared" si="728"/>
        <v>1</v>
      </c>
      <c r="I8243" s="1">
        <f t="shared" si="727"/>
        <v>24</v>
      </c>
    </row>
    <row r="8244" spans="1:9" x14ac:dyDescent="0.35">
      <c r="A8244" s="299">
        <f t="shared" si="725"/>
        <v>42346.999999980093</v>
      </c>
      <c r="B8244" s="300" t="str">
        <f t="shared" ref="B8244" si="729">INDEX($H$27:$H$29,H8244)</f>
        <v>Workday</v>
      </c>
      <c r="C8244" s="300">
        <v>8209</v>
      </c>
      <c r="D8244" s="301">
        <f>INDEX(Method_calculation!$J$161:$L$184,Output_interface!I8244,Output_interface!H8244)</f>
        <v>0</v>
      </c>
      <c r="E8244" s="301">
        <f>INDEX(Method_calculation!$J$194:$L$217,Output_interface!I8244,Output_interface!H8244)</f>
        <v>0</v>
      </c>
      <c r="G8244" s="1">
        <f>VLOOKUP(A8244+1/48,Interface!$B$118:$D$483,3)</f>
        <v>3</v>
      </c>
      <c r="H8244" s="1">
        <f t="shared" si="728"/>
        <v>1</v>
      </c>
      <c r="I8244" s="1">
        <f t="shared" si="727"/>
        <v>1</v>
      </c>
    </row>
    <row r="8245" spans="1:9" x14ac:dyDescent="0.35">
      <c r="A8245" s="321">
        <f t="shared" si="725"/>
        <v>42347.041666646757</v>
      </c>
      <c r="B8245" s="303"/>
      <c r="C8245" s="303">
        <v>8210</v>
      </c>
      <c r="D8245" s="304">
        <f>INDEX(Method_calculation!$J$161:$L$184,Output_interface!I8245,Output_interface!H8245)</f>
        <v>0</v>
      </c>
      <c r="E8245" s="304">
        <f>INDEX(Method_calculation!$J$194:$L$217,Output_interface!I8245,Output_interface!H8245)</f>
        <v>0</v>
      </c>
      <c r="G8245" s="1">
        <f>VLOOKUP(A8245+1/48,Interface!$B$118:$D$483,3)</f>
        <v>3</v>
      </c>
      <c r="H8245" s="1">
        <f t="shared" si="728"/>
        <v>1</v>
      </c>
      <c r="I8245" s="1">
        <f t="shared" si="727"/>
        <v>2</v>
      </c>
    </row>
    <row r="8246" spans="1:9" x14ac:dyDescent="0.35">
      <c r="A8246" s="321">
        <f t="shared" si="725"/>
        <v>42347.083333313421</v>
      </c>
      <c r="B8246" s="303"/>
      <c r="C8246" s="303">
        <v>8211</v>
      </c>
      <c r="D8246" s="304">
        <f>INDEX(Method_calculation!$J$161:$L$184,Output_interface!I8246,Output_interface!H8246)</f>
        <v>0</v>
      </c>
      <c r="E8246" s="304">
        <f>INDEX(Method_calculation!$J$194:$L$217,Output_interface!I8246,Output_interface!H8246)</f>
        <v>0</v>
      </c>
      <c r="G8246" s="1">
        <f>VLOOKUP(A8246+1/48,Interface!$B$118:$D$483,3)</f>
        <v>3</v>
      </c>
      <c r="H8246" s="1">
        <f t="shared" si="728"/>
        <v>1</v>
      </c>
      <c r="I8246" s="1">
        <f t="shared" si="727"/>
        <v>3</v>
      </c>
    </row>
    <row r="8247" spans="1:9" x14ac:dyDescent="0.35">
      <c r="A8247" s="321">
        <f t="shared" si="725"/>
        <v>42347.124999980086</v>
      </c>
      <c r="B8247" s="303"/>
      <c r="C8247" s="303">
        <v>8212</v>
      </c>
      <c r="D8247" s="304">
        <f>INDEX(Method_calculation!$J$161:$L$184,Output_interface!I8247,Output_interface!H8247)</f>
        <v>0</v>
      </c>
      <c r="E8247" s="304">
        <f>INDEX(Method_calculation!$J$194:$L$217,Output_interface!I8247,Output_interface!H8247)</f>
        <v>0</v>
      </c>
      <c r="G8247" s="1">
        <f>VLOOKUP(A8247+1/48,Interface!$B$118:$D$483,3)</f>
        <v>3</v>
      </c>
      <c r="H8247" s="1">
        <f t="shared" si="728"/>
        <v>1</v>
      </c>
      <c r="I8247" s="1">
        <f t="shared" si="727"/>
        <v>4</v>
      </c>
    </row>
    <row r="8248" spans="1:9" x14ac:dyDescent="0.35">
      <c r="A8248" s="321">
        <f t="shared" si="725"/>
        <v>42347.16666664675</v>
      </c>
      <c r="B8248" s="303"/>
      <c r="C8248" s="303">
        <v>8213</v>
      </c>
      <c r="D8248" s="304">
        <f>INDEX(Method_calculation!$J$161:$L$184,Output_interface!I8248,Output_interface!H8248)</f>
        <v>0</v>
      </c>
      <c r="E8248" s="304">
        <f>INDEX(Method_calculation!$J$194:$L$217,Output_interface!I8248,Output_interface!H8248)</f>
        <v>0</v>
      </c>
      <c r="G8248" s="1">
        <f>VLOOKUP(A8248+1/48,Interface!$B$118:$D$483,3)</f>
        <v>3</v>
      </c>
      <c r="H8248" s="1">
        <f t="shared" si="728"/>
        <v>1</v>
      </c>
      <c r="I8248" s="1">
        <f t="shared" si="727"/>
        <v>5</v>
      </c>
    </row>
    <row r="8249" spans="1:9" x14ac:dyDescent="0.35">
      <c r="A8249" s="321">
        <f t="shared" si="725"/>
        <v>42347.208333313414</v>
      </c>
      <c r="B8249" s="303"/>
      <c r="C8249" s="303">
        <v>8214</v>
      </c>
      <c r="D8249" s="304">
        <f>INDEX(Method_calculation!$J$161:$L$184,Output_interface!I8249,Output_interface!H8249)</f>
        <v>0</v>
      </c>
      <c r="E8249" s="304">
        <f>INDEX(Method_calculation!$J$194:$L$217,Output_interface!I8249,Output_interface!H8249)</f>
        <v>0</v>
      </c>
      <c r="G8249" s="1">
        <f>VLOOKUP(A8249+1/48,Interface!$B$118:$D$483,3)</f>
        <v>3</v>
      </c>
      <c r="H8249" s="1">
        <f t="shared" si="728"/>
        <v>1</v>
      </c>
      <c r="I8249" s="1">
        <f t="shared" si="727"/>
        <v>6</v>
      </c>
    </row>
    <row r="8250" spans="1:9" x14ac:dyDescent="0.35">
      <c r="A8250" s="321">
        <f t="shared" si="725"/>
        <v>42347.249999980078</v>
      </c>
      <c r="B8250" s="303"/>
      <c r="C8250" s="303">
        <v>8215</v>
      </c>
      <c r="D8250" s="304">
        <f>INDEX(Method_calculation!$J$161:$L$184,Output_interface!I8250,Output_interface!H8250)</f>
        <v>0</v>
      </c>
      <c r="E8250" s="304">
        <f>INDEX(Method_calculation!$J$194:$L$217,Output_interface!I8250,Output_interface!H8250)</f>
        <v>0</v>
      </c>
      <c r="G8250" s="1">
        <f>VLOOKUP(A8250+1/48,Interface!$B$118:$D$483,3)</f>
        <v>3</v>
      </c>
      <c r="H8250" s="1">
        <f t="shared" si="728"/>
        <v>1</v>
      </c>
      <c r="I8250" s="1">
        <f t="shared" si="727"/>
        <v>7</v>
      </c>
    </row>
    <row r="8251" spans="1:9" x14ac:dyDescent="0.35">
      <c r="A8251" s="321">
        <f t="shared" si="725"/>
        <v>42347.291666646743</v>
      </c>
      <c r="B8251" s="303"/>
      <c r="C8251" s="303">
        <v>8216</v>
      </c>
      <c r="D8251" s="304">
        <f>INDEX(Method_calculation!$J$161:$L$184,Output_interface!I8251,Output_interface!H8251)</f>
        <v>0</v>
      </c>
      <c r="E8251" s="304">
        <f>INDEX(Method_calculation!$J$194:$L$217,Output_interface!I8251,Output_interface!H8251)</f>
        <v>0</v>
      </c>
      <c r="G8251" s="1">
        <f>VLOOKUP(A8251+1/48,Interface!$B$118:$D$483,3)</f>
        <v>3</v>
      </c>
      <c r="H8251" s="1">
        <f t="shared" si="728"/>
        <v>1</v>
      </c>
      <c r="I8251" s="1">
        <f t="shared" si="727"/>
        <v>8</v>
      </c>
    </row>
    <row r="8252" spans="1:9" x14ac:dyDescent="0.35">
      <c r="A8252" s="321">
        <f t="shared" si="725"/>
        <v>42347.333333313407</v>
      </c>
      <c r="B8252" s="303"/>
      <c r="C8252" s="303">
        <v>8217</v>
      </c>
      <c r="D8252" s="304">
        <f>INDEX(Method_calculation!$J$161:$L$184,Output_interface!I8252,Output_interface!H8252)</f>
        <v>0</v>
      </c>
      <c r="E8252" s="304">
        <f>INDEX(Method_calculation!$J$194:$L$217,Output_interface!I8252,Output_interface!H8252)</f>
        <v>0</v>
      </c>
      <c r="G8252" s="1">
        <f>VLOOKUP(A8252+1/48,Interface!$B$118:$D$483,3)</f>
        <v>3</v>
      </c>
      <c r="H8252" s="1">
        <f t="shared" si="728"/>
        <v>1</v>
      </c>
      <c r="I8252" s="1">
        <f t="shared" si="727"/>
        <v>9</v>
      </c>
    </row>
    <row r="8253" spans="1:9" x14ac:dyDescent="0.35">
      <c r="A8253" s="321">
        <f t="shared" si="725"/>
        <v>42347.374999980071</v>
      </c>
      <c r="B8253" s="303"/>
      <c r="C8253" s="303">
        <v>8218</v>
      </c>
      <c r="D8253" s="304">
        <f>INDEX(Method_calculation!$J$161:$L$184,Output_interface!I8253,Output_interface!H8253)</f>
        <v>0</v>
      </c>
      <c r="E8253" s="304">
        <f>INDEX(Method_calculation!$J$194:$L$217,Output_interface!I8253,Output_interface!H8253)</f>
        <v>0</v>
      </c>
      <c r="G8253" s="1">
        <f>VLOOKUP(A8253+1/48,Interface!$B$118:$D$483,3)</f>
        <v>3</v>
      </c>
      <c r="H8253" s="1">
        <f t="shared" si="728"/>
        <v>1</v>
      </c>
      <c r="I8253" s="1">
        <f t="shared" si="727"/>
        <v>10</v>
      </c>
    </row>
    <row r="8254" spans="1:9" x14ac:dyDescent="0.35">
      <c r="A8254" s="321">
        <f t="shared" si="725"/>
        <v>42347.416666646735</v>
      </c>
      <c r="B8254" s="303"/>
      <c r="C8254" s="303">
        <v>8219</v>
      </c>
      <c r="D8254" s="304">
        <f>INDEX(Method_calculation!$J$161:$L$184,Output_interface!I8254,Output_interface!H8254)</f>
        <v>0</v>
      </c>
      <c r="E8254" s="304">
        <f>INDEX(Method_calculation!$J$194:$L$217,Output_interface!I8254,Output_interface!H8254)</f>
        <v>0</v>
      </c>
      <c r="G8254" s="1">
        <f>VLOOKUP(A8254+1/48,Interface!$B$118:$D$483,3)</f>
        <v>3</v>
      </c>
      <c r="H8254" s="1">
        <f t="shared" si="728"/>
        <v>1</v>
      </c>
      <c r="I8254" s="1">
        <f t="shared" si="727"/>
        <v>11</v>
      </c>
    </row>
    <row r="8255" spans="1:9" x14ac:dyDescent="0.35">
      <c r="A8255" s="321">
        <f t="shared" si="725"/>
        <v>42347.4583333134</v>
      </c>
      <c r="B8255" s="303"/>
      <c r="C8255" s="303">
        <v>8220</v>
      </c>
      <c r="D8255" s="304">
        <f>INDEX(Method_calculation!$J$161:$L$184,Output_interface!I8255,Output_interface!H8255)</f>
        <v>0</v>
      </c>
      <c r="E8255" s="304">
        <f>INDEX(Method_calculation!$J$194:$L$217,Output_interface!I8255,Output_interface!H8255)</f>
        <v>0</v>
      </c>
      <c r="G8255" s="1">
        <f>VLOOKUP(A8255+1/48,Interface!$B$118:$D$483,3)</f>
        <v>3</v>
      </c>
      <c r="H8255" s="1">
        <f t="shared" si="728"/>
        <v>1</v>
      </c>
      <c r="I8255" s="1">
        <f t="shared" si="727"/>
        <v>12</v>
      </c>
    </row>
    <row r="8256" spans="1:9" x14ac:dyDescent="0.35">
      <c r="A8256" s="321">
        <f t="shared" si="725"/>
        <v>42347.499999980064</v>
      </c>
      <c r="B8256" s="303"/>
      <c r="C8256" s="303">
        <v>8221</v>
      </c>
      <c r="D8256" s="304">
        <f>INDEX(Method_calculation!$J$161:$L$184,Output_interface!I8256,Output_interface!H8256)</f>
        <v>0</v>
      </c>
      <c r="E8256" s="304">
        <f>INDEX(Method_calculation!$J$194:$L$217,Output_interface!I8256,Output_interface!H8256)</f>
        <v>0</v>
      </c>
      <c r="G8256" s="1">
        <f>VLOOKUP(A8256+1/48,Interface!$B$118:$D$483,3)</f>
        <v>3</v>
      </c>
      <c r="H8256" s="1">
        <f t="shared" si="728"/>
        <v>1</v>
      </c>
      <c r="I8256" s="1">
        <f t="shared" si="727"/>
        <v>13</v>
      </c>
    </row>
    <row r="8257" spans="1:9" x14ac:dyDescent="0.35">
      <c r="A8257" s="321">
        <f t="shared" si="725"/>
        <v>42347.541666646728</v>
      </c>
      <c r="B8257" s="303"/>
      <c r="C8257" s="303">
        <v>8222</v>
      </c>
      <c r="D8257" s="304">
        <f>INDEX(Method_calculation!$J$161:$L$184,Output_interface!I8257,Output_interface!H8257)</f>
        <v>0</v>
      </c>
      <c r="E8257" s="304">
        <f>INDEX(Method_calculation!$J$194:$L$217,Output_interface!I8257,Output_interface!H8257)</f>
        <v>0</v>
      </c>
      <c r="G8257" s="1">
        <f>VLOOKUP(A8257+1/48,Interface!$B$118:$D$483,3)</f>
        <v>3</v>
      </c>
      <c r="H8257" s="1">
        <f t="shared" si="728"/>
        <v>1</v>
      </c>
      <c r="I8257" s="1">
        <f t="shared" si="727"/>
        <v>14</v>
      </c>
    </row>
    <row r="8258" spans="1:9" x14ac:dyDescent="0.35">
      <c r="A8258" s="321">
        <f t="shared" si="725"/>
        <v>42347.583333313392</v>
      </c>
      <c r="B8258" s="303"/>
      <c r="C8258" s="303">
        <v>8223</v>
      </c>
      <c r="D8258" s="304">
        <f>INDEX(Method_calculation!$J$161:$L$184,Output_interface!I8258,Output_interface!H8258)</f>
        <v>0</v>
      </c>
      <c r="E8258" s="304">
        <f>INDEX(Method_calculation!$J$194:$L$217,Output_interface!I8258,Output_interface!H8258)</f>
        <v>0</v>
      </c>
      <c r="G8258" s="1">
        <f>VLOOKUP(A8258+1/48,Interface!$B$118:$D$483,3)</f>
        <v>3</v>
      </c>
      <c r="H8258" s="1">
        <f t="shared" si="728"/>
        <v>1</v>
      </c>
      <c r="I8258" s="1">
        <f t="shared" si="727"/>
        <v>15</v>
      </c>
    </row>
    <row r="8259" spans="1:9" x14ac:dyDescent="0.35">
      <c r="A8259" s="321">
        <f t="shared" si="725"/>
        <v>42347.624999980057</v>
      </c>
      <c r="B8259" s="303"/>
      <c r="C8259" s="303">
        <v>8224</v>
      </c>
      <c r="D8259" s="304">
        <f>INDEX(Method_calculation!$J$161:$L$184,Output_interface!I8259,Output_interface!H8259)</f>
        <v>0</v>
      </c>
      <c r="E8259" s="304">
        <f>INDEX(Method_calculation!$J$194:$L$217,Output_interface!I8259,Output_interface!H8259)</f>
        <v>0</v>
      </c>
      <c r="G8259" s="1">
        <f>VLOOKUP(A8259+1/48,Interface!$B$118:$D$483,3)</f>
        <v>3</v>
      </c>
      <c r="H8259" s="1">
        <f t="shared" si="728"/>
        <v>1</v>
      </c>
      <c r="I8259" s="1">
        <f t="shared" si="727"/>
        <v>16</v>
      </c>
    </row>
    <row r="8260" spans="1:9" x14ac:dyDescent="0.35">
      <c r="A8260" s="321">
        <f t="shared" si="725"/>
        <v>42347.666666646721</v>
      </c>
      <c r="B8260" s="303"/>
      <c r="C8260" s="303">
        <v>8225</v>
      </c>
      <c r="D8260" s="304">
        <f>INDEX(Method_calculation!$J$161:$L$184,Output_interface!I8260,Output_interface!H8260)</f>
        <v>0</v>
      </c>
      <c r="E8260" s="304">
        <f>INDEX(Method_calculation!$J$194:$L$217,Output_interface!I8260,Output_interface!H8260)</f>
        <v>0</v>
      </c>
      <c r="G8260" s="1">
        <f>VLOOKUP(A8260+1/48,Interface!$B$118:$D$483,3)</f>
        <v>3</v>
      </c>
      <c r="H8260" s="1">
        <f t="shared" si="728"/>
        <v>1</v>
      </c>
      <c r="I8260" s="1">
        <f t="shared" si="727"/>
        <v>17</v>
      </c>
    </row>
    <row r="8261" spans="1:9" x14ac:dyDescent="0.35">
      <c r="A8261" s="321">
        <f t="shared" si="725"/>
        <v>42347.708333313385</v>
      </c>
      <c r="B8261" s="303"/>
      <c r="C8261" s="303">
        <v>8226</v>
      </c>
      <c r="D8261" s="304">
        <f>INDEX(Method_calculation!$J$161:$L$184,Output_interface!I8261,Output_interface!H8261)</f>
        <v>0</v>
      </c>
      <c r="E8261" s="304">
        <f>INDEX(Method_calculation!$J$194:$L$217,Output_interface!I8261,Output_interface!H8261)</f>
        <v>0</v>
      </c>
      <c r="G8261" s="1">
        <f>VLOOKUP(A8261+1/48,Interface!$B$118:$D$483,3)</f>
        <v>3</v>
      </c>
      <c r="H8261" s="1">
        <f t="shared" si="728"/>
        <v>1</v>
      </c>
      <c r="I8261" s="1">
        <f t="shared" si="727"/>
        <v>18</v>
      </c>
    </row>
    <row r="8262" spans="1:9" x14ac:dyDescent="0.35">
      <c r="A8262" s="321">
        <f t="shared" si="725"/>
        <v>42347.749999980049</v>
      </c>
      <c r="B8262" s="303"/>
      <c r="C8262" s="303">
        <v>8227</v>
      </c>
      <c r="D8262" s="304">
        <f>INDEX(Method_calculation!$J$161:$L$184,Output_interface!I8262,Output_interface!H8262)</f>
        <v>0</v>
      </c>
      <c r="E8262" s="304">
        <f>INDEX(Method_calculation!$J$194:$L$217,Output_interface!I8262,Output_interface!H8262)</f>
        <v>0</v>
      </c>
      <c r="G8262" s="1">
        <f>VLOOKUP(A8262+1/48,Interface!$B$118:$D$483,3)</f>
        <v>3</v>
      </c>
      <c r="H8262" s="1">
        <f t="shared" si="728"/>
        <v>1</v>
      </c>
      <c r="I8262" s="1">
        <f t="shared" si="727"/>
        <v>19</v>
      </c>
    </row>
    <row r="8263" spans="1:9" x14ac:dyDescent="0.35">
      <c r="A8263" s="321">
        <f t="shared" si="725"/>
        <v>42347.791666646714</v>
      </c>
      <c r="B8263" s="303"/>
      <c r="C8263" s="303">
        <v>8228</v>
      </c>
      <c r="D8263" s="304">
        <f>INDEX(Method_calculation!$J$161:$L$184,Output_interface!I8263,Output_interface!H8263)</f>
        <v>0</v>
      </c>
      <c r="E8263" s="304">
        <f>INDEX(Method_calculation!$J$194:$L$217,Output_interface!I8263,Output_interface!H8263)</f>
        <v>0</v>
      </c>
      <c r="G8263" s="1">
        <f>VLOOKUP(A8263+1/48,Interface!$B$118:$D$483,3)</f>
        <v>3</v>
      </c>
      <c r="H8263" s="1">
        <f t="shared" si="728"/>
        <v>1</v>
      </c>
      <c r="I8263" s="1">
        <f t="shared" si="727"/>
        <v>20</v>
      </c>
    </row>
    <row r="8264" spans="1:9" x14ac:dyDescent="0.35">
      <c r="A8264" s="321">
        <f t="shared" si="725"/>
        <v>42347.833333313378</v>
      </c>
      <c r="B8264" s="303"/>
      <c r="C8264" s="303">
        <v>8229</v>
      </c>
      <c r="D8264" s="304">
        <f>INDEX(Method_calculation!$J$161:$L$184,Output_interface!I8264,Output_interface!H8264)</f>
        <v>0</v>
      </c>
      <c r="E8264" s="304">
        <f>INDEX(Method_calculation!$J$194:$L$217,Output_interface!I8264,Output_interface!H8264)</f>
        <v>0</v>
      </c>
      <c r="G8264" s="1">
        <f>VLOOKUP(A8264+1/48,Interface!$B$118:$D$483,3)</f>
        <v>3</v>
      </c>
      <c r="H8264" s="1">
        <f t="shared" si="728"/>
        <v>1</v>
      </c>
      <c r="I8264" s="1">
        <f t="shared" si="727"/>
        <v>21</v>
      </c>
    </row>
    <row r="8265" spans="1:9" x14ac:dyDescent="0.35">
      <c r="A8265" s="321">
        <f t="shared" si="725"/>
        <v>42347.874999980042</v>
      </c>
      <c r="B8265" s="303"/>
      <c r="C8265" s="303">
        <v>8230</v>
      </c>
      <c r="D8265" s="304">
        <f>INDEX(Method_calculation!$J$161:$L$184,Output_interface!I8265,Output_interface!H8265)</f>
        <v>0</v>
      </c>
      <c r="E8265" s="304">
        <f>INDEX(Method_calculation!$J$194:$L$217,Output_interface!I8265,Output_interface!H8265)</f>
        <v>0</v>
      </c>
      <c r="G8265" s="1">
        <f>VLOOKUP(A8265+1/48,Interface!$B$118:$D$483,3)</f>
        <v>3</v>
      </c>
      <c r="H8265" s="1">
        <f t="shared" si="728"/>
        <v>1</v>
      </c>
      <c r="I8265" s="1">
        <f t="shared" si="727"/>
        <v>22</v>
      </c>
    </row>
    <row r="8266" spans="1:9" x14ac:dyDescent="0.35">
      <c r="A8266" s="321">
        <f t="shared" si="725"/>
        <v>42347.916666646706</v>
      </c>
      <c r="B8266" s="303"/>
      <c r="C8266" s="303">
        <v>8231</v>
      </c>
      <c r="D8266" s="304">
        <f>INDEX(Method_calculation!$J$161:$L$184,Output_interface!I8266,Output_interface!H8266)</f>
        <v>0</v>
      </c>
      <c r="E8266" s="304">
        <f>INDEX(Method_calculation!$J$194:$L$217,Output_interface!I8266,Output_interface!H8266)</f>
        <v>0</v>
      </c>
      <c r="G8266" s="1">
        <f>VLOOKUP(A8266+1/48,Interface!$B$118:$D$483,3)</f>
        <v>3</v>
      </c>
      <c r="H8266" s="1">
        <f t="shared" si="728"/>
        <v>1</v>
      </c>
      <c r="I8266" s="1">
        <f t="shared" si="727"/>
        <v>23</v>
      </c>
    </row>
    <row r="8267" spans="1:9" x14ac:dyDescent="0.35">
      <c r="A8267" s="322">
        <f t="shared" si="725"/>
        <v>42347.958333313371</v>
      </c>
      <c r="B8267" s="306"/>
      <c r="C8267" s="306">
        <v>8232</v>
      </c>
      <c r="D8267" s="307">
        <f>INDEX(Method_calculation!$J$161:$L$184,Output_interface!I8267,Output_interface!H8267)</f>
        <v>0</v>
      </c>
      <c r="E8267" s="307">
        <f>INDEX(Method_calculation!$J$194:$L$217,Output_interface!I8267,Output_interface!H8267)</f>
        <v>0</v>
      </c>
      <c r="G8267" s="1">
        <f>VLOOKUP(A8267+1/48,Interface!$B$118:$D$483,3)</f>
        <v>3</v>
      </c>
      <c r="H8267" s="1">
        <f t="shared" si="728"/>
        <v>1</v>
      </c>
      <c r="I8267" s="1">
        <f t="shared" si="727"/>
        <v>24</v>
      </c>
    </row>
    <row r="8268" spans="1:9" x14ac:dyDescent="0.35">
      <c r="A8268" s="299">
        <f t="shared" si="725"/>
        <v>42347.999999980035</v>
      </c>
      <c r="B8268" s="300" t="str">
        <f t="shared" ref="B8268" si="730">INDEX($H$27:$H$29,H8268)</f>
        <v>Workday</v>
      </c>
      <c r="C8268" s="300">
        <v>8233</v>
      </c>
      <c r="D8268" s="301">
        <f>INDEX(Method_calculation!$J$161:$L$184,Output_interface!I8268,Output_interface!H8268)</f>
        <v>0</v>
      </c>
      <c r="E8268" s="301">
        <f>INDEX(Method_calculation!$J$194:$L$217,Output_interface!I8268,Output_interface!H8268)</f>
        <v>0</v>
      </c>
      <c r="G8268" s="1">
        <f>VLOOKUP(A8268+1/48,Interface!$B$118:$D$483,3)</f>
        <v>4</v>
      </c>
      <c r="H8268" s="1">
        <f t="shared" si="728"/>
        <v>1</v>
      </c>
      <c r="I8268" s="1">
        <f t="shared" si="727"/>
        <v>1</v>
      </c>
    </row>
    <row r="8269" spans="1:9" x14ac:dyDescent="0.35">
      <c r="A8269" s="321">
        <f t="shared" si="725"/>
        <v>42348.041666646699</v>
      </c>
      <c r="B8269" s="303"/>
      <c r="C8269" s="303">
        <v>8234</v>
      </c>
      <c r="D8269" s="304">
        <f>INDEX(Method_calculation!$J$161:$L$184,Output_interface!I8269,Output_interface!H8269)</f>
        <v>0</v>
      </c>
      <c r="E8269" s="304">
        <f>INDEX(Method_calculation!$J$194:$L$217,Output_interface!I8269,Output_interface!H8269)</f>
        <v>0</v>
      </c>
      <c r="G8269" s="1">
        <f>VLOOKUP(A8269+1/48,Interface!$B$118:$D$483,3)</f>
        <v>4</v>
      </c>
      <c r="H8269" s="1">
        <f t="shared" si="728"/>
        <v>1</v>
      </c>
      <c r="I8269" s="1">
        <f t="shared" si="727"/>
        <v>2</v>
      </c>
    </row>
    <row r="8270" spans="1:9" x14ac:dyDescent="0.35">
      <c r="A8270" s="321">
        <f t="shared" si="725"/>
        <v>42348.083333313363</v>
      </c>
      <c r="B8270" s="303"/>
      <c r="C8270" s="303">
        <v>8235</v>
      </c>
      <c r="D8270" s="304">
        <f>INDEX(Method_calculation!$J$161:$L$184,Output_interface!I8270,Output_interface!H8270)</f>
        <v>0</v>
      </c>
      <c r="E8270" s="304">
        <f>INDEX(Method_calculation!$J$194:$L$217,Output_interface!I8270,Output_interface!H8270)</f>
        <v>0</v>
      </c>
      <c r="G8270" s="1">
        <f>VLOOKUP(A8270+1/48,Interface!$B$118:$D$483,3)</f>
        <v>4</v>
      </c>
      <c r="H8270" s="1">
        <f t="shared" si="728"/>
        <v>1</v>
      </c>
      <c r="I8270" s="1">
        <f t="shared" si="727"/>
        <v>3</v>
      </c>
    </row>
    <row r="8271" spans="1:9" x14ac:dyDescent="0.35">
      <c r="A8271" s="321">
        <f t="shared" si="725"/>
        <v>42348.124999980027</v>
      </c>
      <c r="B8271" s="303"/>
      <c r="C8271" s="303">
        <v>8236</v>
      </c>
      <c r="D8271" s="304">
        <f>INDEX(Method_calculation!$J$161:$L$184,Output_interface!I8271,Output_interface!H8271)</f>
        <v>0</v>
      </c>
      <c r="E8271" s="304">
        <f>INDEX(Method_calculation!$J$194:$L$217,Output_interface!I8271,Output_interface!H8271)</f>
        <v>0</v>
      </c>
      <c r="G8271" s="1">
        <f>VLOOKUP(A8271+1/48,Interface!$B$118:$D$483,3)</f>
        <v>4</v>
      </c>
      <c r="H8271" s="1">
        <f t="shared" si="728"/>
        <v>1</v>
      </c>
      <c r="I8271" s="1">
        <f t="shared" si="727"/>
        <v>4</v>
      </c>
    </row>
    <row r="8272" spans="1:9" x14ac:dyDescent="0.35">
      <c r="A8272" s="321">
        <f t="shared" ref="A8272:A8335" si="731">+A8271+1/24</f>
        <v>42348.166666646692</v>
      </c>
      <c r="B8272" s="303"/>
      <c r="C8272" s="303">
        <v>8237</v>
      </c>
      <c r="D8272" s="304">
        <f>INDEX(Method_calculation!$J$161:$L$184,Output_interface!I8272,Output_interface!H8272)</f>
        <v>0</v>
      </c>
      <c r="E8272" s="304">
        <f>INDEX(Method_calculation!$J$194:$L$217,Output_interface!I8272,Output_interface!H8272)</f>
        <v>0</v>
      </c>
      <c r="G8272" s="1">
        <f>VLOOKUP(A8272+1/48,Interface!$B$118:$D$483,3)</f>
        <v>4</v>
      </c>
      <c r="H8272" s="1">
        <f t="shared" si="728"/>
        <v>1</v>
      </c>
      <c r="I8272" s="1">
        <f t="shared" si="727"/>
        <v>5</v>
      </c>
    </row>
    <row r="8273" spans="1:9" x14ac:dyDescent="0.35">
      <c r="A8273" s="321">
        <f t="shared" si="731"/>
        <v>42348.208333313356</v>
      </c>
      <c r="B8273" s="303"/>
      <c r="C8273" s="303">
        <v>8238</v>
      </c>
      <c r="D8273" s="304">
        <f>INDEX(Method_calculation!$J$161:$L$184,Output_interface!I8273,Output_interface!H8273)</f>
        <v>0</v>
      </c>
      <c r="E8273" s="304">
        <f>INDEX(Method_calculation!$J$194:$L$217,Output_interface!I8273,Output_interface!H8273)</f>
        <v>0</v>
      </c>
      <c r="G8273" s="1">
        <f>VLOOKUP(A8273+1/48,Interface!$B$118:$D$483,3)</f>
        <v>4</v>
      </c>
      <c r="H8273" s="1">
        <f t="shared" si="728"/>
        <v>1</v>
      </c>
      <c r="I8273" s="1">
        <f t="shared" si="727"/>
        <v>6</v>
      </c>
    </row>
    <row r="8274" spans="1:9" x14ac:dyDescent="0.35">
      <c r="A8274" s="321">
        <f t="shared" si="731"/>
        <v>42348.24999998002</v>
      </c>
      <c r="B8274" s="303"/>
      <c r="C8274" s="303">
        <v>8239</v>
      </c>
      <c r="D8274" s="304">
        <f>INDEX(Method_calculation!$J$161:$L$184,Output_interface!I8274,Output_interface!H8274)</f>
        <v>0</v>
      </c>
      <c r="E8274" s="304">
        <f>INDEX(Method_calculation!$J$194:$L$217,Output_interface!I8274,Output_interface!H8274)</f>
        <v>0</v>
      </c>
      <c r="G8274" s="1">
        <f>VLOOKUP(A8274+1/48,Interface!$B$118:$D$483,3)</f>
        <v>4</v>
      </c>
      <c r="H8274" s="1">
        <f t="shared" si="728"/>
        <v>1</v>
      </c>
      <c r="I8274" s="1">
        <f t="shared" si="727"/>
        <v>7</v>
      </c>
    </row>
    <row r="8275" spans="1:9" x14ac:dyDescent="0.35">
      <c r="A8275" s="321">
        <f t="shared" si="731"/>
        <v>42348.291666646684</v>
      </c>
      <c r="B8275" s="303"/>
      <c r="C8275" s="303">
        <v>8240</v>
      </c>
      <c r="D8275" s="304">
        <f>INDEX(Method_calculation!$J$161:$L$184,Output_interface!I8275,Output_interface!H8275)</f>
        <v>0</v>
      </c>
      <c r="E8275" s="304">
        <f>INDEX(Method_calculation!$J$194:$L$217,Output_interface!I8275,Output_interface!H8275)</f>
        <v>0</v>
      </c>
      <c r="G8275" s="1">
        <f>VLOOKUP(A8275+1/48,Interface!$B$118:$D$483,3)</f>
        <v>4</v>
      </c>
      <c r="H8275" s="1">
        <f t="shared" si="728"/>
        <v>1</v>
      </c>
      <c r="I8275" s="1">
        <f t="shared" si="727"/>
        <v>8</v>
      </c>
    </row>
    <row r="8276" spans="1:9" x14ac:dyDescent="0.35">
      <c r="A8276" s="321">
        <f t="shared" si="731"/>
        <v>42348.333333313349</v>
      </c>
      <c r="B8276" s="303"/>
      <c r="C8276" s="303">
        <v>8241</v>
      </c>
      <c r="D8276" s="304">
        <f>INDEX(Method_calculation!$J$161:$L$184,Output_interface!I8276,Output_interface!H8276)</f>
        <v>0</v>
      </c>
      <c r="E8276" s="304">
        <f>INDEX(Method_calculation!$J$194:$L$217,Output_interface!I8276,Output_interface!H8276)</f>
        <v>0</v>
      </c>
      <c r="G8276" s="1">
        <f>VLOOKUP(A8276+1/48,Interface!$B$118:$D$483,3)</f>
        <v>4</v>
      </c>
      <c r="H8276" s="1">
        <f t="shared" si="728"/>
        <v>1</v>
      </c>
      <c r="I8276" s="1">
        <f t="shared" si="727"/>
        <v>9</v>
      </c>
    </row>
    <row r="8277" spans="1:9" x14ac:dyDescent="0.35">
      <c r="A8277" s="321">
        <f t="shared" si="731"/>
        <v>42348.374999980013</v>
      </c>
      <c r="B8277" s="303"/>
      <c r="C8277" s="303">
        <v>8242</v>
      </c>
      <c r="D8277" s="304">
        <f>INDEX(Method_calculation!$J$161:$L$184,Output_interface!I8277,Output_interface!H8277)</f>
        <v>0</v>
      </c>
      <c r="E8277" s="304">
        <f>INDEX(Method_calculation!$J$194:$L$217,Output_interface!I8277,Output_interface!H8277)</f>
        <v>0</v>
      </c>
      <c r="G8277" s="1">
        <f>VLOOKUP(A8277+1/48,Interface!$B$118:$D$483,3)</f>
        <v>4</v>
      </c>
      <c r="H8277" s="1">
        <f t="shared" si="728"/>
        <v>1</v>
      </c>
      <c r="I8277" s="1">
        <f t="shared" si="727"/>
        <v>10</v>
      </c>
    </row>
    <row r="8278" spans="1:9" x14ac:dyDescent="0.35">
      <c r="A8278" s="321">
        <f t="shared" si="731"/>
        <v>42348.416666646677</v>
      </c>
      <c r="B8278" s="303"/>
      <c r="C8278" s="303">
        <v>8243</v>
      </c>
      <c r="D8278" s="304">
        <f>INDEX(Method_calculation!$J$161:$L$184,Output_interface!I8278,Output_interface!H8278)</f>
        <v>0</v>
      </c>
      <c r="E8278" s="304">
        <f>INDEX(Method_calculation!$J$194:$L$217,Output_interface!I8278,Output_interface!H8278)</f>
        <v>0</v>
      </c>
      <c r="G8278" s="1">
        <f>VLOOKUP(A8278+1/48,Interface!$B$118:$D$483,3)</f>
        <v>4</v>
      </c>
      <c r="H8278" s="1">
        <f t="shared" si="728"/>
        <v>1</v>
      </c>
      <c r="I8278" s="1">
        <f t="shared" si="727"/>
        <v>11</v>
      </c>
    </row>
    <row r="8279" spans="1:9" x14ac:dyDescent="0.35">
      <c r="A8279" s="321">
        <f t="shared" si="731"/>
        <v>42348.458333313341</v>
      </c>
      <c r="B8279" s="303"/>
      <c r="C8279" s="303">
        <v>8244</v>
      </c>
      <c r="D8279" s="304">
        <f>INDEX(Method_calculation!$J$161:$L$184,Output_interface!I8279,Output_interface!H8279)</f>
        <v>0</v>
      </c>
      <c r="E8279" s="304">
        <f>INDEX(Method_calculation!$J$194:$L$217,Output_interface!I8279,Output_interface!H8279)</f>
        <v>0</v>
      </c>
      <c r="G8279" s="1">
        <f>VLOOKUP(A8279+1/48,Interface!$B$118:$D$483,3)</f>
        <v>4</v>
      </c>
      <c r="H8279" s="1">
        <f t="shared" si="728"/>
        <v>1</v>
      </c>
      <c r="I8279" s="1">
        <f t="shared" si="727"/>
        <v>12</v>
      </c>
    </row>
    <row r="8280" spans="1:9" x14ac:dyDescent="0.35">
      <c r="A8280" s="321">
        <f t="shared" si="731"/>
        <v>42348.499999980006</v>
      </c>
      <c r="B8280" s="303"/>
      <c r="C8280" s="303">
        <v>8245</v>
      </c>
      <c r="D8280" s="304">
        <f>INDEX(Method_calculation!$J$161:$L$184,Output_interface!I8280,Output_interface!H8280)</f>
        <v>0</v>
      </c>
      <c r="E8280" s="304">
        <f>INDEX(Method_calculation!$J$194:$L$217,Output_interface!I8280,Output_interface!H8280)</f>
        <v>0</v>
      </c>
      <c r="G8280" s="1">
        <f>VLOOKUP(A8280+1/48,Interface!$B$118:$D$483,3)</f>
        <v>4</v>
      </c>
      <c r="H8280" s="1">
        <f t="shared" si="728"/>
        <v>1</v>
      </c>
      <c r="I8280" s="1">
        <f t="shared" si="727"/>
        <v>13</v>
      </c>
    </row>
    <row r="8281" spans="1:9" x14ac:dyDescent="0.35">
      <c r="A8281" s="321">
        <f t="shared" si="731"/>
        <v>42348.54166664667</v>
      </c>
      <c r="B8281" s="303"/>
      <c r="C8281" s="303">
        <v>8246</v>
      </c>
      <c r="D8281" s="304">
        <f>INDEX(Method_calculation!$J$161:$L$184,Output_interface!I8281,Output_interface!H8281)</f>
        <v>0</v>
      </c>
      <c r="E8281" s="304">
        <f>INDEX(Method_calculation!$J$194:$L$217,Output_interface!I8281,Output_interface!H8281)</f>
        <v>0</v>
      </c>
      <c r="G8281" s="1">
        <f>VLOOKUP(A8281+1/48,Interface!$B$118:$D$483,3)</f>
        <v>4</v>
      </c>
      <c r="H8281" s="1">
        <f t="shared" si="728"/>
        <v>1</v>
      </c>
      <c r="I8281" s="1">
        <f t="shared" si="727"/>
        <v>14</v>
      </c>
    </row>
    <row r="8282" spans="1:9" x14ac:dyDescent="0.35">
      <c r="A8282" s="321">
        <f t="shared" si="731"/>
        <v>42348.583333313334</v>
      </c>
      <c r="B8282" s="303"/>
      <c r="C8282" s="303">
        <v>8247</v>
      </c>
      <c r="D8282" s="304">
        <f>INDEX(Method_calculation!$J$161:$L$184,Output_interface!I8282,Output_interface!H8282)</f>
        <v>0</v>
      </c>
      <c r="E8282" s="304">
        <f>INDEX(Method_calculation!$J$194:$L$217,Output_interface!I8282,Output_interface!H8282)</f>
        <v>0</v>
      </c>
      <c r="G8282" s="1">
        <f>VLOOKUP(A8282+1/48,Interface!$B$118:$D$483,3)</f>
        <v>4</v>
      </c>
      <c r="H8282" s="1">
        <f t="shared" si="728"/>
        <v>1</v>
      </c>
      <c r="I8282" s="1">
        <f t="shared" si="727"/>
        <v>15</v>
      </c>
    </row>
    <row r="8283" spans="1:9" x14ac:dyDescent="0.35">
      <c r="A8283" s="321">
        <f t="shared" si="731"/>
        <v>42348.624999979998</v>
      </c>
      <c r="B8283" s="303"/>
      <c r="C8283" s="303">
        <v>8248</v>
      </c>
      <c r="D8283" s="304">
        <f>INDEX(Method_calculation!$J$161:$L$184,Output_interface!I8283,Output_interface!H8283)</f>
        <v>0</v>
      </c>
      <c r="E8283" s="304">
        <f>INDEX(Method_calculation!$J$194:$L$217,Output_interface!I8283,Output_interface!H8283)</f>
        <v>0</v>
      </c>
      <c r="G8283" s="1">
        <f>VLOOKUP(A8283+1/48,Interface!$B$118:$D$483,3)</f>
        <v>4</v>
      </c>
      <c r="H8283" s="1">
        <f t="shared" si="728"/>
        <v>1</v>
      </c>
      <c r="I8283" s="1">
        <f t="shared" si="727"/>
        <v>16</v>
      </c>
    </row>
    <row r="8284" spans="1:9" x14ac:dyDescent="0.35">
      <c r="A8284" s="321">
        <f t="shared" si="731"/>
        <v>42348.666666646663</v>
      </c>
      <c r="B8284" s="303"/>
      <c r="C8284" s="303">
        <v>8249</v>
      </c>
      <c r="D8284" s="304">
        <f>INDEX(Method_calculation!$J$161:$L$184,Output_interface!I8284,Output_interface!H8284)</f>
        <v>0</v>
      </c>
      <c r="E8284" s="304">
        <f>INDEX(Method_calculation!$J$194:$L$217,Output_interface!I8284,Output_interface!H8284)</f>
        <v>0</v>
      </c>
      <c r="G8284" s="1">
        <f>VLOOKUP(A8284+1/48,Interface!$B$118:$D$483,3)</f>
        <v>4</v>
      </c>
      <c r="H8284" s="1">
        <f t="shared" si="728"/>
        <v>1</v>
      </c>
      <c r="I8284" s="1">
        <f t="shared" si="727"/>
        <v>17</v>
      </c>
    </row>
    <row r="8285" spans="1:9" x14ac:dyDescent="0.35">
      <c r="A8285" s="321">
        <f t="shared" si="731"/>
        <v>42348.708333313327</v>
      </c>
      <c r="B8285" s="303"/>
      <c r="C8285" s="303">
        <v>8250</v>
      </c>
      <c r="D8285" s="304">
        <f>INDEX(Method_calculation!$J$161:$L$184,Output_interface!I8285,Output_interface!H8285)</f>
        <v>0</v>
      </c>
      <c r="E8285" s="304">
        <f>INDEX(Method_calculation!$J$194:$L$217,Output_interface!I8285,Output_interface!H8285)</f>
        <v>0</v>
      </c>
      <c r="G8285" s="1">
        <f>VLOOKUP(A8285+1/48,Interface!$B$118:$D$483,3)</f>
        <v>4</v>
      </c>
      <c r="H8285" s="1">
        <f t="shared" si="728"/>
        <v>1</v>
      </c>
      <c r="I8285" s="1">
        <f t="shared" si="727"/>
        <v>18</v>
      </c>
    </row>
    <row r="8286" spans="1:9" x14ac:dyDescent="0.35">
      <c r="A8286" s="321">
        <f t="shared" si="731"/>
        <v>42348.749999979991</v>
      </c>
      <c r="B8286" s="303"/>
      <c r="C8286" s="303">
        <v>8251</v>
      </c>
      <c r="D8286" s="304">
        <f>INDEX(Method_calculation!$J$161:$L$184,Output_interface!I8286,Output_interface!H8286)</f>
        <v>0</v>
      </c>
      <c r="E8286" s="304">
        <f>INDEX(Method_calculation!$J$194:$L$217,Output_interface!I8286,Output_interface!H8286)</f>
        <v>0</v>
      </c>
      <c r="G8286" s="1">
        <f>VLOOKUP(A8286+1/48,Interface!$B$118:$D$483,3)</f>
        <v>4</v>
      </c>
      <c r="H8286" s="1">
        <f t="shared" si="728"/>
        <v>1</v>
      </c>
      <c r="I8286" s="1">
        <f t="shared" si="727"/>
        <v>19</v>
      </c>
    </row>
    <row r="8287" spans="1:9" x14ac:dyDescent="0.35">
      <c r="A8287" s="321">
        <f t="shared" si="731"/>
        <v>42348.791666646655</v>
      </c>
      <c r="B8287" s="303"/>
      <c r="C8287" s="303">
        <v>8252</v>
      </c>
      <c r="D8287" s="304">
        <f>INDEX(Method_calculation!$J$161:$L$184,Output_interface!I8287,Output_interface!H8287)</f>
        <v>0</v>
      </c>
      <c r="E8287" s="304">
        <f>INDEX(Method_calculation!$J$194:$L$217,Output_interface!I8287,Output_interface!H8287)</f>
        <v>0</v>
      </c>
      <c r="G8287" s="1">
        <f>VLOOKUP(A8287+1/48,Interface!$B$118:$D$483,3)</f>
        <v>4</v>
      </c>
      <c r="H8287" s="1">
        <f t="shared" si="728"/>
        <v>1</v>
      </c>
      <c r="I8287" s="1">
        <f t="shared" si="727"/>
        <v>20</v>
      </c>
    </row>
    <row r="8288" spans="1:9" x14ac:dyDescent="0.35">
      <c r="A8288" s="321">
        <f t="shared" si="731"/>
        <v>42348.83333331332</v>
      </c>
      <c r="B8288" s="303"/>
      <c r="C8288" s="303">
        <v>8253</v>
      </c>
      <c r="D8288" s="304">
        <f>INDEX(Method_calculation!$J$161:$L$184,Output_interface!I8288,Output_interface!H8288)</f>
        <v>0</v>
      </c>
      <c r="E8288" s="304">
        <f>INDEX(Method_calculation!$J$194:$L$217,Output_interface!I8288,Output_interface!H8288)</f>
        <v>0</v>
      </c>
      <c r="G8288" s="1">
        <f>VLOOKUP(A8288+1/48,Interface!$B$118:$D$483,3)</f>
        <v>4</v>
      </c>
      <c r="H8288" s="1">
        <f t="shared" si="728"/>
        <v>1</v>
      </c>
      <c r="I8288" s="1">
        <f t="shared" si="727"/>
        <v>21</v>
      </c>
    </row>
    <row r="8289" spans="1:9" x14ac:dyDescent="0.35">
      <c r="A8289" s="321">
        <f t="shared" si="731"/>
        <v>42348.874999979984</v>
      </c>
      <c r="B8289" s="303"/>
      <c r="C8289" s="303">
        <v>8254</v>
      </c>
      <c r="D8289" s="304">
        <f>INDEX(Method_calculation!$J$161:$L$184,Output_interface!I8289,Output_interface!H8289)</f>
        <v>0</v>
      </c>
      <c r="E8289" s="304">
        <f>INDEX(Method_calculation!$J$194:$L$217,Output_interface!I8289,Output_interface!H8289)</f>
        <v>0</v>
      </c>
      <c r="G8289" s="1">
        <f>VLOOKUP(A8289+1/48,Interface!$B$118:$D$483,3)</f>
        <v>4</v>
      </c>
      <c r="H8289" s="1">
        <f t="shared" si="728"/>
        <v>1</v>
      </c>
      <c r="I8289" s="1">
        <f t="shared" si="727"/>
        <v>22</v>
      </c>
    </row>
    <row r="8290" spans="1:9" x14ac:dyDescent="0.35">
      <c r="A8290" s="321">
        <f t="shared" si="731"/>
        <v>42348.916666646648</v>
      </c>
      <c r="B8290" s="303"/>
      <c r="C8290" s="303">
        <v>8255</v>
      </c>
      <c r="D8290" s="304">
        <f>INDEX(Method_calculation!$J$161:$L$184,Output_interface!I8290,Output_interface!H8290)</f>
        <v>0</v>
      </c>
      <c r="E8290" s="304">
        <f>INDEX(Method_calculation!$J$194:$L$217,Output_interface!I8290,Output_interface!H8290)</f>
        <v>0</v>
      </c>
      <c r="G8290" s="1">
        <f>VLOOKUP(A8290+1/48,Interface!$B$118:$D$483,3)</f>
        <v>4</v>
      </c>
      <c r="H8290" s="1">
        <f t="shared" si="728"/>
        <v>1</v>
      </c>
      <c r="I8290" s="1">
        <f t="shared" si="727"/>
        <v>23</v>
      </c>
    </row>
    <row r="8291" spans="1:9" x14ac:dyDescent="0.35">
      <c r="A8291" s="322">
        <f t="shared" si="731"/>
        <v>42348.958333313312</v>
      </c>
      <c r="B8291" s="306"/>
      <c r="C8291" s="306">
        <v>8256</v>
      </c>
      <c r="D8291" s="307">
        <f>INDEX(Method_calculation!$J$161:$L$184,Output_interface!I8291,Output_interface!H8291)</f>
        <v>0</v>
      </c>
      <c r="E8291" s="307">
        <f>INDEX(Method_calculation!$J$194:$L$217,Output_interface!I8291,Output_interface!H8291)</f>
        <v>0</v>
      </c>
      <c r="G8291" s="1">
        <f>VLOOKUP(A8291+1/48,Interface!$B$118:$D$483,3)</f>
        <v>4</v>
      </c>
      <c r="H8291" s="1">
        <f t="shared" si="728"/>
        <v>1</v>
      </c>
      <c r="I8291" s="1">
        <f t="shared" si="727"/>
        <v>24</v>
      </c>
    </row>
    <row r="8292" spans="1:9" x14ac:dyDescent="0.35">
      <c r="A8292" s="299">
        <f t="shared" si="731"/>
        <v>42348.999999979977</v>
      </c>
      <c r="B8292" s="300" t="str">
        <f t="shared" ref="B8292" si="732">INDEX($H$27:$H$29,H8292)</f>
        <v>Workday</v>
      </c>
      <c r="C8292" s="300">
        <v>8257</v>
      </c>
      <c r="D8292" s="301">
        <f>INDEX(Method_calculation!$J$161:$L$184,Output_interface!I8292,Output_interface!H8292)</f>
        <v>0</v>
      </c>
      <c r="E8292" s="301">
        <f>INDEX(Method_calculation!$J$194:$L$217,Output_interface!I8292,Output_interface!H8292)</f>
        <v>0</v>
      </c>
      <c r="G8292" s="1">
        <f>VLOOKUP(A8292+1/48,Interface!$B$118:$D$483,3)</f>
        <v>5</v>
      </c>
      <c r="H8292" s="1">
        <f t="shared" si="728"/>
        <v>1</v>
      </c>
      <c r="I8292" s="1">
        <f t="shared" ref="I8292:I8355" si="733">MOD(C8292-1,24)+1</f>
        <v>1</v>
      </c>
    </row>
    <row r="8293" spans="1:9" x14ac:dyDescent="0.35">
      <c r="A8293" s="321">
        <f t="shared" si="731"/>
        <v>42349.041666646641</v>
      </c>
      <c r="B8293" s="303"/>
      <c r="C8293" s="303">
        <v>8258</v>
      </c>
      <c r="D8293" s="304">
        <f>INDEX(Method_calculation!$J$161:$L$184,Output_interface!I8293,Output_interface!H8293)</f>
        <v>0</v>
      </c>
      <c r="E8293" s="304">
        <f>INDEX(Method_calculation!$J$194:$L$217,Output_interface!I8293,Output_interface!H8293)</f>
        <v>0</v>
      </c>
      <c r="G8293" s="1">
        <f>VLOOKUP(A8293+1/48,Interface!$B$118:$D$483,3)</f>
        <v>5</v>
      </c>
      <c r="H8293" s="1">
        <f t="shared" ref="H8293:H8356" si="734">IF(G8293=7,3,IF(G8293=6,2,1))</f>
        <v>1</v>
      </c>
      <c r="I8293" s="1">
        <f t="shared" si="733"/>
        <v>2</v>
      </c>
    </row>
    <row r="8294" spans="1:9" x14ac:dyDescent="0.35">
      <c r="A8294" s="321">
        <f t="shared" si="731"/>
        <v>42349.083333313305</v>
      </c>
      <c r="B8294" s="303"/>
      <c r="C8294" s="303">
        <v>8259</v>
      </c>
      <c r="D8294" s="304">
        <f>INDEX(Method_calculation!$J$161:$L$184,Output_interface!I8294,Output_interface!H8294)</f>
        <v>0</v>
      </c>
      <c r="E8294" s="304">
        <f>INDEX(Method_calculation!$J$194:$L$217,Output_interface!I8294,Output_interface!H8294)</f>
        <v>0</v>
      </c>
      <c r="G8294" s="1">
        <f>VLOOKUP(A8294+1/48,Interface!$B$118:$D$483,3)</f>
        <v>5</v>
      </c>
      <c r="H8294" s="1">
        <f t="shared" si="734"/>
        <v>1</v>
      </c>
      <c r="I8294" s="1">
        <f t="shared" si="733"/>
        <v>3</v>
      </c>
    </row>
    <row r="8295" spans="1:9" x14ac:dyDescent="0.35">
      <c r="A8295" s="321">
        <f t="shared" si="731"/>
        <v>42349.124999979969</v>
      </c>
      <c r="B8295" s="303"/>
      <c r="C8295" s="303">
        <v>8260</v>
      </c>
      <c r="D8295" s="304">
        <f>INDEX(Method_calculation!$J$161:$L$184,Output_interface!I8295,Output_interface!H8295)</f>
        <v>0</v>
      </c>
      <c r="E8295" s="304">
        <f>INDEX(Method_calculation!$J$194:$L$217,Output_interface!I8295,Output_interface!H8295)</f>
        <v>0</v>
      </c>
      <c r="G8295" s="1">
        <f>VLOOKUP(A8295+1/48,Interface!$B$118:$D$483,3)</f>
        <v>5</v>
      </c>
      <c r="H8295" s="1">
        <f t="shared" si="734"/>
        <v>1</v>
      </c>
      <c r="I8295" s="1">
        <f t="shared" si="733"/>
        <v>4</v>
      </c>
    </row>
    <row r="8296" spans="1:9" x14ac:dyDescent="0.35">
      <c r="A8296" s="321">
        <f t="shared" si="731"/>
        <v>42349.166666646634</v>
      </c>
      <c r="B8296" s="303"/>
      <c r="C8296" s="303">
        <v>8261</v>
      </c>
      <c r="D8296" s="304">
        <f>INDEX(Method_calculation!$J$161:$L$184,Output_interface!I8296,Output_interface!H8296)</f>
        <v>0</v>
      </c>
      <c r="E8296" s="304">
        <f>INDEX(Method_calculation!$J$194:$L$217,Output_interface!I8296,Output_interface!H8296)</f>
        <v>0</v>
      </c>
      <c r="G8296" s="1">
        <f>VLOOKUP(A8296+1/48,Interface!$B$118:$D$483,3)</f>
        <v>5</v>
      </c>
      <c r="H8296" s="1">
        <f t="shared" si="734"/>
        <v>1</v>
      </c>
      <c r="I8296" s="1">
        <f t="shared" si="733"/>
        <v>5</v>
      </c>
    </row>
    <row r="8297" spans="1:9" x14ac:dyDescent="0.35">
      <c r="A8297" s="321">
        <f t="shared" si="731"/>
        <v>42349.208333313298</v>
      </c>
      <c r="B8297" s="303"/>
      <c r="C8297" s="303">
        <v>8262</v>
      </c>
      <c r="D8297" s="304">
        <f>INDEX(Method_calculation!$J$161:$L$184,Output_interface!I8297,Output_interface!H8297)</f>
        <v>0</v>
      </c>
      <c r="E8297" s="304">
        <f>INDEX(Method_calculation!$J$194:$L$217,Output_interface!I8297,Output_interface!H8297)</f>
        <v>0</v>
      </c>
      <c r="G8297" s="1">
        <f>VLOOKUP(A8297+1/48,Interface!$B$118:$D$483,3)</f>
        <v>5</v>
      </c>
      <c r="H8297" s="1">
        <f t="shared" si="734"/>
        <v>1</v>
      </c>
      <c r="I8297" s="1">
        <f t="shared" si="733"/>
        <v>6</v>
      </c>
    </row>
    <row r="8298" spans="1:9" x14ac:dyDescent="0.35">
      <c r="A8298" s="321">
        <f t="shared" si="731"/>
        <v>42349.249999979962</v>
      </c>
      <c r="B8298" s="303"/>
      <c r="C8298" s="303">
        <v>8263</v>
      </c>
      <c r="D8298" s="304">
        <f>INDEX(Method_calculation!$J$161:$L$184,Output_interface!I8298,Output_interface!H8298)</f>
        <v>0</v>
      </c>
      <c r="E8298" s="304">
        <f>INDEX(Method_calculation!$J$194:$L$217,Output_interface!I8298,Output_interface!H8298)</f>
        <v>0</v>
      </c>
      <c r="G8298" s="1">
        <f>VLOOKUP(A8298+1/48,Interface!$B$118:$D$483,3)</f>
        <v>5</v>
      </c>
      <c r="H8298" s="1">
        <f t="shared" si="734"/>
        <v>1</v>
      </c>
      <c r="I8298" s="1">
        <f t="shared" si="733"/>
        <v>7</v>
      </c>
    </row>
    <row r="8299" spans="1:9" x14ac:dyDescent="0.35">
      <c r="A8299" s="321">
        <f t="shared" si="731"/>
        <v>42349.291666646626</v>
      </c>
      <c r="B8299" s="303"/>
      <c r="C8299" s="303">
        <v>8264</v>
      </c>
      <c r="D8299" s="304">
        <f>INDEX(Method_calculation!$J$161:$L$184,Output_interface!I8299,Output_interface!H8299)</f>
        <v>0</v>
      </c>
      <c r="E8299" s="304">
        <f>INDEX(Method_calculation!$J$194:$L$217,Output_interface!I8299,Output_interface!H8299)</f>
        <v>0</v>
      </c>
      <c r="G8299" s="1">
        <f>VLOOKUP(A8299+1/48,Interface!$B$118:$D$483,3)</f>
        <v>5</v>
      </c>
      <c r="H8299" s="1">
        <f t="shared" si="734"/>
        <v>1</v>
      </c>
      <c r="I8299" s="1">
        <f t="shared" si="733"/>
        <v>8</v>
      </c>
    </row>
    <row r="8300" spans="1:9" x14ac:dyDescent="0.35">
      <c r="A8300" s="321">
        <f t="shared" si="731"/>
        <v>42349.33333331329</v>
      </c>
      <c r="B8300" s="303"/>
      <c r="C8300" s="303">
        <v>8265</v>
      </c>
      <c r="D8300" s="304">
        <f>INDEX(Method_calculation!$J$161:$L$184,Output_interface!I8300,Output_interface!H8300)</f>
        <v>0</v>
      </c>
      <c r="E8300" s="304">
        <f>INDEX(Method_calculation!$J$194:$L$217,Output_interface!I8300,Output_interface!H8300)</f>
        <v>0</v>
      </c>
      <c r="G8300" s="1">
        <f>VLOOKUP(A8300+1/48,Interface!$B$118:$D$483,3)</f>
        <v>5</v>
      </c>
      <c r="H8300" s="1">
        <f t="shared" si="734"/>
        <v>1</v>
      </c>
      <c r="I8300" s="1">
        <f t="shared" si="733"/>
        <v>9</v>
      </c>
    </row>
    <row r="8301" spans="1:9" x14ac:dyDescent="0.35">
      <c r="A8301" s="321">
        <f t="shared" si="731"/>
        <v>42349.374999979955</v>
      </c>
      <c r="B8301" s="303"/>
      <c r="C8301" s="303">
        <v>8266</v>
      </c>
      <c r="D8301" s="304">
        <f>INDEX(Method_calculation!$J$161:$L$184,Output_interface!I8301,Output_interface!H8301)</f>
        <v>0</v>
      </c>
      <c r="E8301" s="304">
        <f>INDEX(Method_calculation!$J$194:$L$217,Output_interface!I8301,Output_interface!H8301)</f>
        <v>0</v>
      </c>
      <c r="G8301" s="1">
        <f>VLOOKUP(A8301+1/48,Interface!$B$118:$D$483,3)</f>
        <v>5</v>
      </c>
      <c r="H8301" s="1">
        <f t="shared" si="734"/>
        <v>1</v>
      </c>
      <c r="I8301" s="1">
        <f t="shared" si="733"/>
        <v>10</v>
      </c>
    </row>
    <row r="8302" spans="1:9" x14ac:dyDescent="0.35">
      <c r="A8302" s="321">
        <f t="shared" si="731"/>
        <v>42349.416666646619</v>
      </c>
      <c r="B8302" s="303"/>
      <c r="C8302" s="303">
        <v>8267</v>
      </c>
      <c r="D8302" s="304">
        <f>INDEX(Method_calculation!$J$161:$L$184,Output_interface!I8302,Output_interface!H8302)</f>
        <v>0</v>
      </c>
      <c r="E8302" s="304">
        <f>INDEX(Method_calculation!$J$194:$L$217,Output_interface!I8302,Output_interface!H8302)</f>
        <v>0</v>
      </c>
      <c r="G8302" s="1">
        <f>VLOOKUP(A8302+1/48,Interface!$B$118:$D$483,3)</f>
        <v>5</v>
      </c>
      <c r="H8302" s="1">
        <f t="shared" si="734"/>
        <v>1</v>
      </c>
      <c r="I8302" s="1">
        <f t="shared" si="733"/>
        <v>11</v>
      </c>
    </row>
    <row r="8303" spans="1:9" x14ac:dyDescent="0.35">
      <c r="A8303" s="321">
        <f t="shared" si="731"/>
        <v>42349.458333313283</v>
      </c>
      <c r="B8303" s="303"/>
      <c r="C8303" s="303">
        <v>8268</v>
      </c>
      <c r="D8303" s="304">
        <f>INDEX(Method_calculation!$J$161:$L$184,Output_interface!I8303,Output_interface!H8303)</f>
        <v>0</v>
      </c>
      <c r="E8303" s="304">
        <f>INDEX(Method_calculation!$J$194:$L$217,Output_interface!I8303,Output_interface!H8303)</f>
        <v>0</v>
      </c>
      <c r="G8303" s="1">
        <f>VLOOKUP(A8303+1/48,Interface!$B$118:$D$483,3)</f>
        <v>5</v>
      </c>
      <c r="H8303" s="1">
        <f t="shared" si="734"/>
        <v>1</v>
      </c>
      <c r="I8303" s="1">
        <f t="shared" si="733"/>
        <v>12</v>
      </c>
    </row>
    <row r="8304" spans="1:9" x14ac:dyDescent="0.35">
      <c r="A8304" s="321">
        <f t="shared" si="731"/>
        <v>42349.499999979947</v>
      </c>
      <c r="B8304" s="303"/>
      <c r="C8304" s="303">
        <v>8269</v>
      </c>
      <c r="D8304" s="304">
        <f>INDEX(Method_calculation!$J$161:$L$184,Output_interface!I8304,Output_interface!H8304)</f>
        <v>0</v>
      </c>
      <c r="E8304" s="304">
        <f>INDEX(Method_calculation!$J$194:$L$217,Output_interface!I8304,Output_interface!H8304)</f>
        <v>0</v>
      </c>
      <c r="G8304" s="1">
        <f>VLOOKUP(A8304+1/48,Interface!$B$118:$D$483,3)</f>
        <v>5</v>
      </c>
      <c r="H8304" s="1">
        <f t="shared" si="734"/>
        <v>1</v>
      </c>
      <c r="I8304" s="1">
        <f t="shared" si="733"/>
        <v>13</v>
      </c>
    </row>
    <row r="8305" spans="1:9" x14ac:dyDescent="0.35">
      <c r="A8305" s="321">
        <f t="shared" si="731"/>
        <v>42349.541666646612</v>
      </c>
      <c r="B8305" s="303"/>
      <c r="C8305" s="303">
        <v>8270</v>
      </c>
      <c r="D8305" s="304">
        <f>INDEX(Method_calculation!$J$161:$L$184,Output_interface!I8305,Output_interface!H8305)</f>
        <v>0</v>
      </c>
      <c r="E8305" s="304">
        <f>INDEX(Method_calculation!$J$194:$L$217,Output_interface!I8305,Output_interface!H8305)</f>
        <v>0</v>
      </c>
      <c r="G8305" s="1">
        <f>VLOOKUP(A8305+1/48,Interface!$B$118:$D$483,3)</f>
        <v>5</v>
      </c>
      <c r="H8305" s="1">
        <f t="shared" si="734"/>
        <v>1</v>
      </c>
      <c r="I8305" s="1">
        <f t="shared" si="733"/>
        <v>14</v>
      </c>
    </row>
    <row r="8306" spans="1:9" x14ac:dyDescent="0.35">
      <c r="A8306" s="321">
        <f t="shared" si="731"/>
        <v>42349.583333313276</v>
      </c>
      <c r="B8306" s="303"/>
      <c r="C8306" s="303">
        <v>8271</v>
      </c>
      <c r="D8306" s="304">
        <f>INDEX(Method_calculation!$J$161:$L$184,Output_interface!I8306,Output_interface!H8306)</f>
        <v>0</v>
      </c>
      <c r="E8306" s="304">
        <f>INDEX(Method_calculation!$J$194:$L$217,Output_interface!I8306,Output_interface!H8306)</f>
        <v>0</v>
      </c>
      <c r="G8306" s="1">
        <f>VLOOKUP(A8306+1/48,Interface!$B$118:$D$483,3)</f>
        <v>5</v>
      </c>
      <c r="H8306" s="1">
        <f t="shared" si="734"/>
        <v>1</v>
      </c>
      <c r="I8306" s="1">
        <f t="shared" si="733"/>
        <v>15</v>
      </c>
    </row>
    <row r="8307" spans="1:9" x14ac:dyDescent="0.35">
      <c r="A8307" s="321">
        <f t="shared" si="731"/>
        <v>42349.62499997994</v>
      </c>
      <c r="B8307" s="303"/>
      <c r="C8307" s="303">
        <v>8272</v>
      </c>
      <c r="D8307" s="304">
        <f>INDEX(Method_calculation!$J$161:$L$184,Output_interface!I8307,Output_interface!H8307)</f>
        <v>0</v>
      </c>
      <c r="E8307" s="304">
        <f>INDEX(Method_calculation!$J$194:$L$217,Output_interface!I8307,Output_interface!H8307)</f>
        <v>0</v>
      </c>
      <c r="G8307" s="1">
        <f>VLOOKUP(A8307+1/48,Interface!$B$118:$D$483,3)</f>
        <v>5</v>
      </c>
      <c r="H8307" s="1">
        <f t="shared" si="734"/>
        <v>1</v>
      </c>
      <c r="I8307" s="1">
        <f t="shared" si="733"/>
        <v>16</v>
      </c>
    </row>
    <row r="8308" spans="1:9" x14ac:dyDescent="0.35">
      <c r="A8308" s="321">
        <f t="shared" si="731"/>
        <v>42349.666666646604</v>
      </c>
      <c r="B8308" s="303"/>
      <c r="C8308" s="303">
        <v>8273</v>
      </c>
      <c r="D8308" s="304">
        <f>INDEX(Method_calculation!$J$161:$L$184,Output_interface!I8308,Output_interface!H8308)</f>
        <v>0</v>
      </c>
      <c r="E8308" s="304">
        <f>INDEX(Method_calculation!$J$194:$L$217,Output_interface!I8308,Output_interface!H8308)</f>
        <v>0</v>
      </c>
      <c r="G8308" s="1">
        <f>VLOOKUP(A8308+1/48,Interface!$B$118:$D$483,3)</f>
        <v>5</v>
      </c>
      <c r="H8308" s="1">
        <f t="shared" si="734"/>
        <v>1</v>
      </c>
      <c r="I8308" s="1">
        <f t="shared" si="733"/>
        <v>17</v>
      </c>
    </row>
    <row r="8309" spans="1:9" x14ac:dyDescent="0.35">
      <c r="A8309" s="321">
        <f t="shared" si="731"/>
        <v>42349.708333313269</v>
      </c>
      <c r="B8309" s="303"/>
      <c r="C8309" s="303">
        <v>8274</v>
      </c>
      <c r="D8309" s="304">
        <f>INDEX(Method_calculation!$J$161:$L$184,Output_interface!I8309,Output_interface!H8309)</f>
        <v>0</v>
      </c>
      <c r="E8309" s="304">
        <f>INDEX(Method_calculation!$J$194:$L$217,Output_interface!I8309,Output_interface!H8309)</f>
        <v>0</v>
      </c>
      <c r="G8309" s="1">
        <f>VLOOKUP(A8309+1/48,Interface!$B$118:$D$483,3)</f>
        <v>5</v>
      </c>
      <c r="H8309" s="1">
        <f t="shared" si="734"/>
        <v>1</v>
      </c>
      <c r="I8309" s="1">
        <f t="shared" si="733"/>
        <v>18</v>
      </c>
    </row>
    <row r="8310" spans="1:9" x14ac:dyDescent="0.35">
      <c r="A8310" s="321">
        <f t="shared" si="731"/>
        <v>42349.749999979933</v>
      </c>
      <c r="B8310" s="303"/>
      <c r="C8310" s="303">
        <v>8275</v>
      </c>
      <c r="D8310" s="304">
        <f>INDEX(Method_calculation!$J$161:$L$184,Output_interface!I8310,Output_interface!H8310)</f>
        <v>0</v>
      </c>
      <c r="E8310" s="304">
        <f>INDEX(Method_calculation!$J$194:$L$217,Output_interface!I8310,Output_interface!H8310)</f>
        <v>0</v>
      </c>
      <c r="G8310" s="1">
        <f>VLOOKUP(A8310+1/48,Interface!$B$118:$D$483,3)</f>
        <v>5</v>
      </c>
      <c r="H8310" s="1">
        <f t="shared" si="734"/>
        <v>1</v>
      </c>
      <c r="I8310" s="1">
        <f t="shared" si="733"/>
        <v>19</v>
      </c>
    </row>
    <row r="8311" spans="1:9" x14ac:dyDescent="0.35">
      <c r="A8311" s="321">
        <f t="shared" si="731"/>
        <v>42349.791666646597</v>
      </c>
      <c r="B8311" s="303"/>
      <c r="C8311" s="303">
        <v>8276</v>
      </c>
      <c r="D8311" s="304">
        <f>INDEX(Method_calculation!$J$161:$L$184,Output_interface!I8311,Output_interface!H8311)</f>
        <v>0</v>
      </c>
      <c r="E8311" s="304">
        <f>INDEX(Method_calculation!$J$194:$L$217,Output_interface!I8311,Output_interface!H8311)</f>
        <v>0</v>
      </c>
      <c r="G8311" s="1">
        <f>VLOOKUP(A8311+1/48,Interface!$B$118:$D$483,3)</f>
        <v>5</v>
      </c>
      <c r="H8311" s="1">
        <f t="shared" si="734"/>
        <v>1</v>
      </c>
      <c r="I8311" s="1">
        <f t="shared" si="733"/>
        <v>20</v>
      </c>
    </row>
    <row r="8312" spans="1:9" x14ac:dyDescent="0.35">
      <c r="A8312" s="321">
        <f t="shared" si="731"/>
        <v>42349.833333313261</v>
      </c>
      <c r="B8312" s="303"/>
      <c r="C8312" s="303">
        <v>8277</v>
      </c>
      <c r="D8312" s="304">
        <f>INDEX(Method_calculation!$J$161:$L$184,Output_interface!I8312,Output_interface!H8312)</f>
        <v>0</v>
      </c>
      <c r="E8312" s="304">
        <f>INDEX(Method_calculation!$J$194:$L$217,Output_interface!I8312,Output_interface!H8312)</f>
        <v>0</v>
      </c>
      <c r="G8312" s="1">
        <f>VLOOKUP(A8312+1/48,Interface!$B$118:$D$483,3)</f>
        <v>5</v>
      </c>
      <c r="H8312" s="1">
        <f t="shared" si="734"/>
        <v>1</v>
      </c>
      <c r="I8312" s="1">
        <f t="shared" si="733"/>
        <v>21</v>
      </c>
    </row>
    <row r="8313" spans="1:9" x14ac:dyDescent="0.35">
      <c r="A8313" s="321">
        <f t="shared" si="731"/>
        <v>42349.874999979926</v>
      </c>
      <c r="B8313" s="303"/>
      <c r="C8313" s="303">
        <v>8278</v>
      </c>
      <c r="D8313" s="304">
        <f>INDEX(Method_calculation!$J$161:$L$184,Output_interface!I8313,Output_interface!H8313)</f>
        <v>0</v>
      </c>
      <c r="E8313" s="304">
        <f>INDEX(Method_calculation!$J$194:$L$217,Output_interface!I8313,Output_interface!H8313)</f>
        <v>0</v>
      </c>
      <c r="G8313" s="1">
        <f>VLOOKUP(A8313+1/48,Interface!$B$118:$D$483,3)</f>
        <v>5</v>
      </c>
      <c r="H8313" s="1">
        <f t="shared" si="734"/>
        <v>1</v>
      </c>
      <c r="I8313" s="1">
        <f t="shared" si="733"/>
        <v>22</v>
      </c>
    </row>
    <row r="8314" spans="1:9" x14ac:dyDescent="0.35">
      <c r="A8314" s="321">
        <f t="shared" si="731"/>
        <v>42349.91666664659</v>
      </c>
      <c r="B8314" s="303"/>
      <c r="C8314" s="303">
        <v>8279</v>
      </c>
      <c r="D8314" s="304">
        <f>INDEX(Method_calculation!$J$161:$L$184,Output_interface!I8314,Output_interface!H8314)</f>
        <v>0</v>
      </c>
      <c r="E8314" s="304">
        <f>INDEX(Method_calculation!$J$194:$L$217,Output_interface!I8314,Output_interface!H8314)</f>
        <v>0</v>
      </c>
      <c r="G8314" s="1">
        <f>VLOOKUP(A8314+1/48,Interface!$B$118:$D$483,3)</f>
        <v>5</v>
      </c>
      <c r="H8314" s="1">
        <f t="shared" si="734"/>
        <v>1</v>
      </c>
      <c r="I8314" s="1">
        <f t="shared" si="733"/>
        <v>23</v>
      </c>
    </row>
    <row r="8315" spans="1:9" x14ac:dyDescent="0.35">
      <c r="A8315" s="322">
        <f t="shared" si="731"/>
        <v>42349.958333313254</v>
      </c>
      <c r="B8315" s="306"/>
      <c r="C8315" s="306">
        <v>8280</v>
      </c>
      <c r="D8315" s="307">
        <f>INDEX(Method_calculation!$J$161:$L$184,Output_interface!I8315,Output_interface!H8315)</f>
        <v>0</v>
      </c>
      <c r="E8315" s="307">
        <f>INDEX(Method_calculation!$J$194:$L$217,Output_interface!I8315,Output_interface!H8315)</f>
        <v>0</v>
      </c>
      <c r="G8315" s="1">
        <f>VLOOKUP(A8315+1/48,Interface!$B$118:$D$483,3)</f>
        <v>5</v>
      </c>
      <c r="H8315" s="1">
        <f t="shared" si="734"/>
        <v>1</v>
      </c>
      <c r="I8315" s="1">
        <f t="shared" si="733"/>
        <v>24</v>
      </c>
    </row>
    <row r="8316" spans="1:9" x14ac:dyDescent="0.35">
      <c r="A8316" s="299">
        <f t="shared" si="731"/>
        <v>42349.999999979918</v>
      </c>
      <c r="B8316" s="300" t="str">
        <f t="shared" ref="B8316" si="735">INDEX($H$27:$H$29,H8316)</f>
        <v>Saturday</v>
      </c>
      <c r="C8316" s="300">
        <v>8281</v>
      </c>
      <c r="D8316" s="301">
        <f>INDEX(Method_calculation!$J$161:$L$184,Output_interface!I8316,Output_interface!H8316)</f>
        <v>0</v>
      </c>
      <c r="E8316" s="301">
        <f>INDEX(Method_calculation!$J$194:$L$217,Output_interface!I8316,Output_interface!H8316)</f>
        <v>0</v>
      </c>
      <c r="G8316" s="1">
        <f>VLOOKUP(A8316+1/48,Interface!$B$118:$D$483,3)</f>
        <v>6</v>
      </c>
      <c r="H8316" s="1">
        <f t="shared" si="734"/>
        <v>2</v>
      </c>
      <c r="I8316" s="1">
        <f t="shared" si="733"/>
        <v>1</v>
      </c>
    </row>
    <row r="8317" spans="1:9" x14ac:dyDescent="0.35">
      <c r="A8317" s="321">
        <f t="shared" si="731"/>
        <v>42350.041666646583</v>
      </c>
      <c r="B8317" s="303"/>
      <c r="C8317" s="303">
        <v>8282</v>
      </c>
      <c r="D8317" s="304">
        <f>INDEX(Method_calculation!$J$161:$L$184,Output_interface!I8317,Output_interface!H8317)</f>
        <v>0</v>
      </c>
      <c r="E8317" s="304">
        <f>INDEX(Method_calculation!$J$194:$L$217,Output_interface!I8317,Output_interface!H8317)</f>
        <v>0</v>
      </c>
      <c r="G8317" s="1">
        <f>VLOOKUP(A8317+1/48,Interface!$B$118:$D$483,3)</f>
        <v>6</v>
      </c>
      <c r="H8317" s="1">
        <f t="shared" si="734"/>
        <v>2</v>
      </c>
      <c r="I8317" s="1">
        <f t="shared" si="733"/>
        <v>2</v>
      </c>
    </row>
    <row r="8318" spans="1:9" x14ac:dyDescent="0.35">
      <c r="A8318" s="321">
        <f t="shared" si="731"/>
        <v>42350.083333313247</v>
      </c>
      <c r="B8318" s="303"/>
      <c r="C8318" s="303">
        <v>8283</v>
      </c>
      <c r="D8318" s="304">
        <f>INDEX(Method_calculation!$J$161:$L$184,Output_interface!I8318,Output_interface!H8318)</f>
        <v>0</v>
      </c>
      <c r="E8318" s="304">
        <f>INDEX(Method_calculation!$J$194:$L$217,Output_interface!I8318,Output_interface!H8318)</f>
        <v>0</v>
      </c>
      <c r="G8318" s="1">
        <f>VLOOKUP(A8318+1/48,Interface!$B$118:$D$483,3)</f>
        <v>6</v>
      </c>
      <c r="H8318" s="1">
        <f t="shared" si="734"/>
        <v>2</v>
      </c>
      <c r="I8318" s="1">
        <f t="shared" si="733"/>
        <v>3</v>
      </c>
    </row>
    <row r="8319" spans="1:9" x14ac:dyDescent="0.35">
      <c r="A8319" s="321">
        <f t="shared" si="731"/>
        <v>42350.124999979911</v>
      </c>
      <c r="B8319" s="303"/>
      <c r="C8319" s="303">
        <v>8284</v>
      </c>
      <c r="D8319" s="304">
        <f>INDEX(Method_calculation!$J$161:$L$184,Output_interface!I8319,Output_interface!H8319)</f>
        <v>0</v>
      </c>
      <c r="E8319" s="304">
        <f>INDEX(Method_calculation!$J$194:$L$217,Output_interface!I8319,Output_interface!H8319)</f>
        <v>0</v>
      </c>
      <c r="G8319" s="1">
        <f>VLOOKUP(A8319+1/48,Interface!$B$118:$D$483,3)</f>
        <v>6</v>
      </c>
      <c r="H8319" s="1">
        <f t="shared" si="734"/>
        <v>2</v>
      </c>
      <c r="I8319" s="1">
        <f t="shared" si="733"/>
        <v>4</v>
      </c>
    </row>
    <row r="8320" spans="1:9" x14ac:dyDescent="0.35">
      <c r="A8320" s="321">
        <f t="shared" si="731"/>
        <v>42350.166666646575</v>
      </c>
      <c r="B8320" s="303"/>
      <c r="C8320" s="303">
        <v>8285</v>
      </c>
      <c r="D8320" s="304">
        <f>INDEX(Method_calculation!$J$161:$L$184,Output_interface!I8320,Output_interface!H8320)</f>
        <v>0</v>
      </c>
      <c r="E8320" s="304">
        <f>INDEX(Method_calculation!$J$194:$L$217,Output_interface!I8320,Output_interface!H8320)</f>
        <v>0</v>
      </c>
      <c r="G8320" s="1">
        <f>VLOOKUP(A8320+1/48,Interface!$B$118:$D$483,3)</f>
        <v>6</v>
      </c>
      <c r="H8320" s="1">
        <f t="shared" si="734"/>
        <v>2</v>
      </c>
      <c r="I8320" s="1">
        <f t="shared" si="733"/>
        <v>5</v>
      </c>
    </row>
    <row r="8321" spans="1:9" x14ac:dyDescent="0.35">
      <c r="A8321" s="321">
        <f t="shared" si="731"/>
        <v>42350.20833331324</v>
      </c>
      <c r="B8321" s="303"/>
      <c r="C8321" s="303">
        <v>8286</v>
      </c>
      <c r="D8321" s="304">
        <f>INDEX(Method_calculation!$J$161:$L$184,Output_interface!I8321,Output_interface!H8321)</f>
        <v>0</v>
      </c>
      <c r="E8321" s="304">
        <f>INDEX(Method_calculation!$J$194:$L$217,Output_interface!I8321,Output_interface!H8321)</f>
        <v>0</v>
      </c>
      <c r="G8321" s="1">
        <f>VLOOKUP(A8321+1/48,Interface!$B$118:$D$483,3)</f>
        <v>6</v>
      </c>
      <c r="H8321" s="1">
        <f t="shared" si="734"/>
        <v>2</v>
      </c>
      <c r="I8321" s="1">
        <f t="shared" si="733"/>
        <v>6</v>
      </c>
    </row>
    <row r="8322" spans="1:9" x14ac:dyDescent="0.35">
      <c r="A8322" s="321">
        <f t="shared" si="731"/>
        <v>42350.249999979904</v>
      </c>
      <c r="B8322" s="303"/>
      <c r="C8322" s="303">
        <v>8287</v>
      </c>
      <c r="D8322" s="304">
        <f>INDEX(Method_calculation!$J$161:$L$184,Output_interface!I8322,Output_interface!H8322)</f>
        <v>0</v>
      </c>
      <c r="E8322" s="304">
        <f>INDEX(Method_calculation!$J$194:$L$217,Output_interface!I8322,Output_interface!H8322)</f>
        <v>0</v>
      </c>
      <c r="G8322" s="1">
        <f>VLOOKUP(A8322+1/48,Interface!$B$118:$D$483,3)</f>
        <v>6</v>
      </c>
      <c r="H8322" s="1">
        <f t="shared" si="734"/>
        <v>2</v>
      </c>
      <c r="I8322" s="1">
        <f t="shared" si="733"/>
        <v>7</v>
      </c>
    </row>
    <row r="8323" spans="1:9" x14ac:dyDescent="0.35">
      <c r="A8323" s="321">
        <f t="shared" si="731"/>
        <v>42350.291666646568</v>
      </c>
      <c r="B8323" s="303"/>
      <c r="C8323" s="303">
        <v>8288</v>
      </c>
      <c r="D8323" s="304">
        <f>INDEX(Method_calculation!$J$161:$L$184,Output_interface!I8323,Output_interface!H8323)</f>
        <v>0</v>
      </c>
      <c r="E8323" s="304">
        <f>INDEX(Method_calculation!$J$194:$L$217,Output_interface!I8323,Output_interface!H8323)</f>
        <v>0</v>
      </c>
      <c r="G8323" s="1">
        <f>VLOOKUP(A8323+1/48,Interface!$B$118:$D$483,3)</f>
        <v>6</v>
      </c>
      <c r="H8323" s="1">
        <f t="shared" si="734"/>
        <v>2</v>
      </c>
      <c r="I8323" s="1">
        <f t="shared" si="733"/>
        <v>8</v>
      </c>
    </row>
    <row r="8324" spans="1:9" x14ac:dyDescent="0.35">
      <c r="A8324" s="321">
        <f t="shared" si="731"/>
        <v>42350.333333313232</v>
      </c>
      <c r="B8324" s="303"/>
      <c r="C8324" s="303">
        <v>8289</v>
      </c>
      <c r="D8324" s="304">
        <f>INDEX(Method_calculation!$J$161:$L$184,Output_interface!I8324,Output_interface!H8324)</f>
        <v>0</v>
      </c>
      <c r="E8324" s="304">
        <f>INDEX(Method_calculation!$J$194:$L$217,Output_interface!I8324,Output_interface!H8324)</f>
        <v>0</v>
      </c>
      <c r="G8324" s="1">
        <f>VLOOKUP(A8324+1/48,Interface!$B$118:$D$483,3)</f>
        <v>6</v>
      </c>
      <c r="H8324" s="1">
        <f t="shared" si="734"/>
        <v>2</v>
      </c>
      <c r="I8324" s="1">
        <f t="shared" si="733"/>
        <v>9</v>
      </c>
    </row>
    <row r="8325" spans="1:9" x14ac:dyDescent="0.35">
      <c r="A8325" s="321">
        <f t="shared" si="731"/>
        <v>42350.374999979897</v>
      </c>
      <c r="B8325" s="303"/>
      <c r="C8325" s="303">
        <v>8290</v>
      </c>
      <c r="D8325" s="304">
        <f>INDEX(Method_calculation!$J$161:$L$184,Output_interface!I8325,Output_interface!H8325)</f>
        <v>0</v>
      </c>
      <c r="E8325" s="304">
        <f>INDEX(Method_calculation!$J$194:$L$217,Output_interface!I8325,Output_interface!H8325)</f>
        <v>0</v>
      </c>
      <c r="G8325" s="1">
        <f>VLOOKUP(A8325+1/48,Interface!$B$118:$D$483,3)</f>
        <v>6</v>
      </c>
      <c r="H8325" s="1">
        <f t="shared" si="734"/>
        <v>2</v>
      </c>
      <c r="I8325" s="1">
        <f t="shared" si="733"/>
        <v>10</v>
      </c>
    </row>
    <row r="8326" spans="1:9" x14ac:dyDescent="0.35">
      <c r="A8326" s="321">
        <f t="shared" si="731"/>
        <v>42350.416666646561</v>
      </c>
      <c r="B8326" s="303"/>
      <c r="C8326" s="303">
        <v>8291</v>
      </c>
      <c r="D8326" s="304">
        <f>INDEX(Method_calculation!$J$161:$L$184,Output_interface!I8326,Output_interface!H8326)</f>
        <v>0</v>
      </c>
      <c r="E8326" s="304">
        <f>INDEX(Method_calculation!$J$194:$L$217,Output_interface!I8326,Output_interface!H8326)</f>
        <v>0</v>
      </c>
      <c r="G8326" s="1">
        <f>VLOOKUP(A8326+1/48,Interface!$B$118:$D$483,3)</f>
        <v>6</v>
      </c>
      <c r="H8326" s="1">
        <f t="shared" si="734"/>
        <v>2</v>
      </c>
      <c r="I8326" s="1">
        <f t="shared" si="733"/>
        <v>11</v>
      </c>
    </row>
    <row r="8327" spans="1:9" x14ac:dyDescent="0.35">
      <c r="A8327" s="321">
        <f t="shared" si="731"/>
        <v>42350.458333313225</v>
      </c>
      <c r="B8327" s="303"/>
      <c r="C8327" s="303">
        <v>8292</v>
      </c>
      <c r="D8327" s="304">
        <f>INDEX(Method_calculation!$J$161:$L$184,Output_interface!I8327,Output_interface!H8327)</f>
        <v>0</v>
      </c>
      <c r="E8327" s="304">
        <f>INDEX(Method_calculation!$J$194:$L$217,Output_interface!I8327,Output_interface!H8327)</f>
        <v>0</v>
      </c>
      <c r="G8327" s="1">
        <f>VLOOKUP(A8327+1/48,Interface!$B$118:$D$483,3)</f>
        <v>6</v>
      </c>
      <c r="H8327" s="1">
        <f t="shared" si="734"/>
        <v>2</v>
      </c>
      <c r="I8327" s="1">
        <f t="shared" si="733"/>
        <v>12</v>
      </c>
    </row>
    <row r="8328" spans="1:9" x14ac:dyDescent="0.35">
      <c r="A8328" s="321">
        <f t="shared" si="731"/>
        <v>42350.499999979889</v>
      </c>
      <c r="B8328" s="303"/>
      <c r="C8328" s="303">
        <v>8293</v>
      </c>
      <c r="D8328" s="304">
        <f>INDEX(Method_calculation!$J$161:$L$184,Output_interface!I8328,Output_interface!H8328)</f>
        <v>0</v>
      </c>
      <c r="E8328" s="304">
        <f>INDEX(Method_calculation!$J$194:$L$217,Output_interface!I8328,Output_interface!H8328)</f>
        <v>0</v>
      </c>
      <c r="G8328" s="1">
        <f>VLOOKUP(A8328+1/48,Interface!$B$118:$D$483,3)</f>
        <v>6</v>
      </c>
      <c r="H8328" s="1">
        <f t="shared" si="734"/>
        <v>2</v>
      </c>
      <c r="I8328" s="1">
        <f t="shared" si="733"/>
        <v>13</v>
      </c>
    </row>
    <row r="8329" spans="1:9" x14ac:dyDescent="0.35">
      <c r="A8329" s="321">
        <f t="shared" si="731"/>
        <v>42350.541666646553</v>
      </c>
      <c r="B8329" s="303"/>
      <c r="C8329" s="303">
        <v>8294</v>
      </c>
      <c r="D8329" s="304">
        <f>INDEX(Method_calculation!$J$161:$L$184,Output_interface!I8329,Output_interface!H8329)</f>
        <v>0</v>
      </c>
      <c r="E8329" s="304">
        <f>INDEX(Method_calculation!$J$194:$L$217,Output_interface!I8329,Output_interface!H8329)</f>
        <v>0</v>
      </c>
      <c r="G8329" s="1">
        <f>VLOOKUP(A8329+1/48,Interface!$B$118:$D$483,3)</f>
        <v>6</v>
      </c>
      <c r="H8329" s="1">
        <f t="shared" si="734"/>
        <v>2</v>
      </c>
      <c r="I8329" s="1">
        <f t="shared" si="733"/>
        <v>14</v>
      </c>
    </row>
    <row r="8330" spans="1:9" x14ac:dyDescent="0.35">
      <c r="A8330" s="321">
        <f t="shared" si="731"/>
        <v>42350.583333313218</v>
      </c>
      <c r="B8330" s="303"/>
      <c r="C8330" s="303">
        <v>8295</v>
      </c>
      <c r="D8330" s="304">
        <f>INDEX(Method_calculation!$J$161:$L$184,Output_interface!I8330,Output_interface!H8330)</f>
        <v>0</v>
      </c>
      <c r="E8330" s="304">
        <f>INDEX(Method_calculation!$J$194:$L$217,Output_interface!I8330,Output_interface!H8330)</f>
        <v>0</v>
      </c>
      <c r="G8330" s="1">
        <f>VLOOKUP(A8330+1/48,Interface!$B$118:$D$483,3)</f>
        <v>6</v>
      </c>
      <c r="H8330" s="1">
        <f t="shared" si="734"/>
        <v>2</v>
      </c>
      <c r="I8330" s="1">
        <f t="shared" si="733"/>
        <v>15</v>
      </c>
    </row>
    <row r="8331" spans="1:9" x14ac:dyDescent="0.35">
      <c r="A8331" s="321">
        <f t="shared" si="731"/>
        <v>42350.624999979882</v>
      </c>
      <c r="B8331" s="303"/>
      <c r="C8331" s="303">
        <v>8296</v>
      </c>
      <c r="D8331" s="304">
        <f>INDEX(Method_calculation!$J$161:$L$184,Output_interface!I8331,Output_interface!H8331)</f>
        <v>0</v>
      </c>
      <c r="E8331" s="304">
        <f>INDEX(Method_calculation!$J$194:$L$217,Output_interface!I8331,Output_interface!H8331)</f>
        <v>0</v>
      </c>
      <c r="G8331" s="1">
        <f>VLOOKUP(A8331+1/48,Interface!$B$118:$D$483,3)</f>
        <v>6</v>
      </c>
      <c r="H8331" s="1">
        <f t="shared" si="734"/>
        <v>2</v>
      </c>
      <c r="I8331" s="1">
        <f t="shared" si="733"/>
        <v>16</v>
      </c>
    </row>
    <row r="8332" spans="1:9" x14ac:dyDescent="0.35">
      <c r="A8332" s="321">
        <f t="shared" si="731"/>
        <v>42350.666666646546</v>
      </c>
      <c r="B8332" s="303"/>
      <c r="C8332" s="303">
        <v>8297</v>
      </c>
      <c r="D8332" s="304">
        <f>INDEX(Method_calculation!$J$161:$L$184,Output_interface!I8332,Output_interface!H8332)</f>
        <v>0</v>
      </c>
      <c r="E8332" s="304">
        <f>INDEX(Method_calculation!$J$194:$L$217,Output_interface!I8332,Output_interface!H8332)</f>
        <v>0</v>
      </c>
      <c r="G8332" s="1">
        <f>VLOOKUP(A8332+1/48,Interface!$B$118:$D$483,3)</f>
        <v>6</v>
      </c>
      <c r="H8332" s="1">
        <f t="shared" si="734"/>
        <v>2</v>
      </c>
      <c r="I8332" s="1">
        <f t="shared" si="733"/>
        <v>17</v>
      </c>
    </row>
    <row r="8333" spans="1:9" x14ac:dyDescent="0.35">
      <c r="A8333" s="321">
        <f t="shared" si="731"/>
        <v>42350.70833331321</v>
      </c>
      <c r="B8333" s="303"/>
      <c r="C8333" s="303">
        <v>8298</v>
      </c>
      <c r="D8333" s="304">
        <f>INDEX(Method_calculation!$J$161:$L$184,Output_interface!I8333,Output_interface!H8333)</f>
        <v>0</v>
      </c>
      <c r="E8333" s="304">
        <f>INDEX(Method_calculation!$J$194:$L$217,Output_interface!I8333,Output_interface!H8333)</f>
        <v>0</v>
      </c>
      <c r="G8333" s="1">
        <f>VLOOKUP(A8333+1/48,Interface!$B$118:$D$483,3)</f>
        <v>6</v>
      </c>
      <c r="H8333" s="1">
        <f t="shared" si="734"/>
        <v>2</v>
      </c>
      <c r="I8333" s="1">
        <f t="shared" si="733"/>
        <v>18</v>
      </c>
    </row>
    <row r="8334" spans="1:9" x14ac:dyDescent="0.35">
      <c r="A8334" s="321">
        <f t="shared" si="731"/>
        <v>42350.749999979875</v>
      </c>
      <c r="B8334" s="303"/>
      <c r="C8334" s="303">
        <v>8299</v>
      </c>
      <c r="D8334" s="304">
        <f>INDEX(Method_calculation!$J$161:$L$184,Output_interface!I8334,Output_interface!H8334)</f>
        <v>0</v>
      </c>
      <c r="E8334" s="304">
        <f>INDEX(Method_calculation!$J$194:$L$217,Output_interface!I8334,Output_interface!H8334)</f>
        <v>0</v>
      </c>
      <c r="G8334" s="1">
        <f>VLOOKUP(A8334+1/48,Interface!$B$118:$D$483,3)</f>
        <v>6</v>
      </c>
      <c r="H8334" s="1">
        <f t="shared" si="734"/>
        <v>2</v>
      </c>
      <c r="I8334" s="1">
        <f t="shared" si="733"/>
        <v>19</v>
      </c>
    </row>
    <row r="8335" spans="1:9" x14ac:dyDescent="0.35">
      <c r="A8335" s="321">
        <f t="shared" si="731"/>
        <v>42350.791666646539</v>
      </c>
      <c r="B8335" s="303"/>
      <c r="C8335" s="303">
        <v>8300</v>
      </c>
      <c r="D8335" s="304">
        <f>INDEX(Method_calculation!$J$161:$L$184,Output_interface!I8335,Output_interface!H8335)</f>
        <v>0</v>
      </c>
      <c r="E8335" s="304">
        <f>INDEX(Method_calculation!$J$194:$L$217,Output_interface!I8335,Output_interface!H8335)</f>
        <v>0</v>
      </c>
      <c r="G8335" s="1">
        <f>VLOOKUP(A8335+1/48,Interface!$B$118:$D$483,3)</f>
        <v>6</v>
      </c>
      <c r="H8335" s="1">
        <f t="shared" si="734"/>
        <v>2</v>
      </c>
      <c r="I8335" s="1">
        <f t="shared" si="733"/>
        <v>20</v>
      </c>
    </row>
    <row r="8336" spans="1:9" x14ac:dyDescent="0.35">
      <c r="A8336" s="321">
        <f t="shared" ref="A8336:A8399" si="736">+A8335+1/24</f>
        <v>42350.833333313203</v>
      </c>
      <c r="B8336" s="303"/>
      <c r="C8336" s="303">
        <v>8301</v>
      </c>
      <c r="D8336" s="304">
        <f>INDEX(Method_calculation!$J$161:$L$184,Output_interface!I8336,Output_interface!H8336)</f>
        <v>0</v>
      </c>
      <c r="E8336" s="304">
        <f>INDEX(Method_calculation!$J$194:$L$217,Output_interface!I8336,Output_interface!H8336)</f>
        <v>0</v>
      </c>
      <c r="G8336" s="1">
        <f>VLOOKUP(A8336+1/48,Interface!$B$118:$D$483,3)</f>
        <v>6</v>
      </c>
      <c r="H8336" s="1">
        <f t="shared" si="734"/>
        <v>2</v>
      </c>
      <c r="I8336" s="1">
        <f t="shared" si="733"/>
        <v>21</v>
      </c>
    </row>
    <row r="8337" spans="1:9" x14ac:dyDescent="0.35">
      <c r="A8337" s="321">
        <f t="shared" si="736"/>
        <v>42350.874999979867</v>
      </c>
      <c r="B8337" s="303"/>
      <c r="C8337" s="303">
        <v>8302</v>
      </c>
      <c r="D8337" s="304">
        <f>INDEX(Method_calculation!$J$161:$L$184,Output_interface!I8337,Output_interface!H8337)</f>
        <v>0</v>
      </c>
      <c r="E8337" s="304">
        <f>INDEX(Method_calculation!$J$194:$L$217,Output_interface!I8337,Output_interface!H8337)</f>
        <v>0</v>
      </c>
      <c r="G8337" s="1">
        <f>VLOOKUP(A8337+1/48,Interface!$B$118:$D$483,3)</f>
        <v>6</v>
      </c>
      <c r="H8337" s="1">
        <f t="shared" si="734"/>
        <v>2</v>
      </c>
      <c r="I8337" s="1">
        <f t="shared" si="733"/>
        <v>22</v>
      </c>
    </row>
    <row r="8338" spans="1:9" x14ac:dyDescent="0.35">
      <c r="A8338" s="321">
        <f t="shared" si="736"/>
        <v>42350.916666646532</v>
      </c>
      <c r="B8338" s="303"/>
      <c r="C8338" s="303">
        <v>8303</v>
      </c>
      <c r="D8338" s="304">
        <f>INDEX(Method_calculation!$J$161:$L$184,Output_interface!I8338,Output_interface!H8338)</f>
        <v>0</v>
      </c>
      <c r="E8338" s="304">
        <f>INDEX(Method_calculation!$J$194:$L$217,Output_interface!I8338,Output_interface!H8338)</f>
        <v>0</v>
      </c>
      <c r="G8338" s="1">
        <f>VLOOKUP(A8338+1/48,Interface!$B$118:$D$483,3)</f>
        <v>6</v>
      </c>
      <c r="H8338" s="1">
        <f t="shared" si="734"/>
        <v>2</v>
      </c>
      <c r="I8338" s="1">
        <f t="shared" si="733"/>
        <v>23</v>
      </c>
    </row>
    <row r="8339" spans="1:9" x14ac:dyDescent="0.35">
      <c r="A8339" s="322">
        <f t="shared" si="736"/>
        <v>42350.958333313196</v>
      </c>
      <c r="B8339" s="306"/>
      <c r="C8339" s="306">
        <v>8304</v>
      </c>
      <c r="D8339" s="307">
        <f>INDEX(Method_calculation!$J$161:$L$184,Output_interface!I8339,Output_interface!H8339)</f>
        <v>0</v>
      </c>
      <c r="E8339" s="307">
        <f>INDEX(Method_calculation!$J$194:$L$217,Output_interface!I8339,Output_interface!H8339)</f>
        <v>0</v>
      </c>
      <c r="G8339" s="1">
        <f>VLOOKUP(A8339+1/48,Interface!$B$118:$D$483,3)</f>
        <v>6</v>
      </c>
      <c r="H8339" s="1">
        <f t="shared" si="734"/>
        <v>2</v>
      </c>
      <c r="I8339" s="1">
        <f t="shared" si="733"/>
        <v>24</v>
      </c>
    </row>
    <row r="8340" spans="1:9" x14ac:dyDescent="0.35">
      <c r="A8340" s="299">
        <f t="shared" si="736"/>
        <v>42350.99999997986</v>
      </c>
      <c r="B8340" s="300" t="str">
        <f t="shared" ref="B8340" si="737">INDEX($H$27:$H$29,H8340)</f>
        <v>Holiday</v>
      </c>
      <c r="C8340" s="300">
        <v>8305</v>
      </c>
      <c r="D8340" s="301">
        <f>INDEX(Method_calculation!$J$161:$L$184,Output_interface!I8340,Output_interface!H8340)</f>
        <v>0</v>
      </c>
      <c r="E8340" s="301">
        <f>INDEX(Method_calculation!$J$194:$L$217,Output_interface!I8340,Output_interface!H8340)</f>
        <v>0</v>
      </c>
      <c r="G8340" s="1">
        <f>VLOOKUP(A8340+1/48,Interface!$B$118:$D$483,3)</f>
        <v>7</v>
      </c>
      <c r="H8340" s="1">
        <f t="shared" si="734"/>
        <v>3</v>
      </c>
      <c r="I8340" s="1">
        <f t="shared" si="733"/>
        <v>1</v>
      </c>
    </row>
    <row r="8341" spans="1:9" x14ac:dyDescent="0.35">
      <c r="A8341" s="321">
        <f t="shared" si="736"/>
        <v>42351.041666646524</v>
      </c>
      <c r="B8341" s="303"/>
      <c r="C8341" s="303">
        <v>8306</v>
      </c>
      <c r="D8341" s="304">
        <f>INDEX(Method_calculation!$J$161:$L$184,Output_interface!I8341,Output_interface!H8341)</f>
        <v>0</v>
      </c>
      <c r="E8341" s="304">
        <f>INDEX(Method_calculation!$J$194:$L$217,Output_interface!I8341,Output_interface!H8341)</f>
        <v>0</v>
      </c>
      <c r="G8341" s="1">
        <f>VLOOKUP(A8341+1/48,Interface!$B$118:$D$483,3)</f>
        <v>7</v>
      </c>
      <c r="H8341" s="1">
        <f t="shared" si="734"/>
        <v>3</v>
      </c>
      <c r="I8341" s="1">
        <f t="shared" si="733"/>
        <v>2</v>
      </c>
    </row>
    <row r="8342" spans="1:9" x14ac:dyDescent="0.35">
      <c r="A8342" s="321">
        <f t="shared" si="736"/>
        <v>42351.083333313189</v>
      </c>
      <c r="B8342" s="303"/>
      <c r="C8342" s="303">
        <v>8307</v>
      </c>
      <c r="D8342" s="304">
        <f>INDEX(Method_calculation!$J$161:$L$184,Output_interface!I8342,Output_interface!H8342)</f>
        <v>0</v>
      </c>
      <c r="E8342" s="304">
        <f>INDEX(Method_calculation!$J$194:$L$217,Output_interface!I8342,Output_interface!H8342)</f>
        <v>0</v>
      </c>
      <c r="G8342" s="1">
        <f>VLOOKUP(A8342+1/48,Interface!$B$118:$D$483,3)</f>
        <v>7</v>
      </c>
      <c r="H8342" s="1">
        <f t="shared" si="734"/>
        <v>3</v>
      </c>
      <c r="I8342" s="1">
        <f t="shared" si="733"/>
        <v>3</v>
      </c>
    </row>
    <row r="8343" spans="1:9" x14ac:dyDescent="0.35">
      <c r="A8343" s="321">
        <f t="shared" si="736"/>
        <v>42351.124999979853</v>
      </c>
      <c r="B8343" s="303"/>
      <c r="C8343" s="303">
        <v>8308</v>
      </c>
      <c r="D8343" s="304">
        <f>INDEX(Method_calculation!$J$161:$L$184,Output_interface!I8343,Output_interface!H8343)</f>
        <v>0</v>
      </c>
      <c r="E8343" s="304">
        <f>INDEX(Method_calculation!$J$194:$L$217,Output_interface!I8343,Output_interface!H8343)</f>
        <v>0</v>
      </c>
      <c r="G8343" s="1">
        <f>VLOOKUP(A8343+1/48,Interface!$B$118:$D$483,3)</f>
        <v>7</v>
      </c>
      <c r="H8343" s="1">
        <f t="shared" si="734"/>
        <v>3</v>
      </c>
      <c r="I8343" s="1">
        <f t="shared" si="733"/>
        <v>4</v>
      </c>
    </row>
    <row r="8344" spans="1:9" x14ac:dyDescent="0.35">
      <c r="A8344" s="321">
        <f t="shared" si="736"/>
        <v>42351.166666646517</v>
      </c>
      <c r="B8344" s="303"/>
      <c r="C8344" s="303">
        <v>8309</v>
      </c>
      <c r="D8344" s="304">
        <f>INDEX(Method_calculation!$J$161:$L$184,Output_interface!I8344,Output_interface!H8344)</f>
        <v>0</v>
      </c>
      <c r="E8344" s="304">
        <f>INDEX(Method_calculation!$J$194:$L$217,Output_interface!I8344,Output_interface!H8344)</f>
        <v>0</v>
      </c>
      <c r="G8344" s="1">
        <f>VLOOKUP(A8344+1/48,Interface!$B$118:$D$483,3)</f>
        <v>7</v>
      </c>
      <c r="H8344" s="1">
        <f t="shared" si="734"/>
        <v>3</v>
      </c>
      <c r="I8344" s="1">
        <f t="shared" si="733"/>
        <v>5</v>
      </c>
    </row>
    <row r="8345" spans="1:9" x14ac:dyDescent="0.35">
      <c r="A8345" s="321">
        <f t="shared" si="736"/>
        <v>42351.208333313181</v>
      </c>
      <c r="B8345" s="303"/>
      <c r="C8345" s="303">
        <v>8310</v>
      </c>
      <c r="D8345" s="304">
        <f>INDEX(Method_calculation!$J$161:$L$184,Output_interface!I8345,Output_interface!H8345)</f>
        <v>0</v>
      </c>
      <c r="E8345" s="304">
        <f>INDEX(Method_calculation!$J$194:$L$217,Output_interface!I8345,Output_interface!H8345)</f>
        <v>0</v>
      </c>
      <c r="G8345" s="1">
        <f>VLOOKUP(A8345+1/48,Interface!$B$118:$D$483,3)</f>
        <v>7</v>
      </c>
      <c r="H8345" s="1">
        <f t="shared" si="734"/>
        <v>3</v>
      </c>
      <c r="I8345" s="1">
        <f t="shared" si="733"/>
        <v>6</v>
      </c>
    </row>
    <row r="8346" spans="1:9" x14ac:dyDescent="0.35">
      <c r="A8346" s="321">
        <f t="shared" si="736"/>
        <v>42351.249999979846</v>
      </c>
      <c r="B8346" s="303"/>
      <c r="C8346" s="303">
        <v>8311</v>
      </c>
      <c r="D8346" s="304">
        <f>INDEX(Method_calculation!$J$161:$L$184,Output_interface!I8346,Output_interface!H8346)</f>
        <v>0</v>
      </c>
      <c r="E8346" s="304">
        <f>INDEX(Method_calculation!$J$194:$L$217,Output_interface!I8346,Output_interface!H8346)</f>
        <v>0</v>
      </c>
      <c r="G8346" s="1">
        <f>VLOOKUP(A8346+1/48,Interface!$B$118:$D$483,3)</f>
        <v>7</v>
      </c>
      <c r="H8346" s="1">
        <f t="shared" si="734"/>
        <v>3</v>
      </c>
      <c r="I8346" s="1">
        <f t="shared" si="733"/>
        <v>7</v>
      </c>
    </row>
    <row r="8347" spans="1:9" x14ac:dyDescent="0.35">
      <c r="A8347" s="321">
        <f t="shared" si="736"/>
        <v>42351.29166664651</v>
      </c>
      <c r="B8347" s="303"/>
      <c r="C8347" s="303">
        <v>8312</v>
      </c>
      <c r="D8347" s="304">
        <f>INDEX(Method_calculation!$J$161:$L$184,Output_interface!I8347,Output_interface!H8347)</f>
        <v>0</v>
      </c>
      <c r="E8347" s="304">
        <f>INDEX(Method_calculation!$J$194:$L$217,Output_interface!I8347,Output_interface!H8347)</f>
        <v>0</v>
      </c>
      <c r="G8347" s="1">
        <f>VLOOKUP(A8347+1/48,Interface!$B$118:$D$483,3)</f>
        <v>7</v>
      </c>
      <c r="H8347" s="1">
        <f t="shared" si="734"/>
        <v>3</v>
      </c>
      <c r="I8347" s="1">
        <f t="shared" si="733"/>
        <v>8</v>
      </c>
    </row>
    <row r="8348" spans="1:9" x14ac:dyDescent="0.35">
      <c r="A8348" s="321">
        <f t="shared" si="736"/>
        <v>42351.333333313174</v>
      </c>
      <c r="B8348" s="303"/>
      <c r="C8348" s="303">
        <v>8313</v>
      </c>
      <c r="D8348" s="304">
        <f>INDEX(Method_calculation!$J$161:$L$184,Output_interface!I8348,Output_interface!H8348)</f>
        <v>0</v>
      </c>
      <c r="E8348" s="304">
        <f>INDEX(Method_calculation!$J$194:$L$217,Output_interface!I8348,Output_interface!H8348)</f>
        <v>0</v>
      </c>
      <c r="G8348" s="1">
        <f>VLOOKUP(A8348+1/48,Interface!$B$118:$D$483,3)</f>
        <v>7</v>
      </c>
      <c r="H8348" s="1">
        <f t="shared" si="734"/>
        <v>3</v>
      </c>
      <c r="I8348" s="1">
        <f t="shared" si="733"/>
        <v>9</v>
      </c>
    </row>
    <row r="8349" spans="1:9" x14ac:dyDescent="0.35">
      <c r="A8349" s="321">
        <f t="shared" si="736"/>
        <v>42351.374999979838</v>
      </c>
      <c r="B8349" s="303"/>
      <c r="C8349" s="303">
        <v>8314</v>
      </c>
      <c r="D8349" s="304">
        <f>INDEX(Method_calculation!$J$161:$L$184,Output_interface!I8349,Output_interface!H8349)</f>
        <v>0</v>
      </c>
      <c r="E8349" s="304">
        <f>INDEX(Method_calculation!$J$194:$L$217,Output_interface!I8349,Output_interface!H8349)</f>
        <v>0</v>
      </c>
      <c r="G8349" s="1">
        <f>VLOOKUP(A8349+1/48,Interface!$B$118:$D$483,3)</f>
        <v>7</v>
      </c>
      <c r="H8349" s="1">
        <f t="shared" si="734"/>
        <v>3</v>
      </c>
      <c r="I8349" s="1">
        <f t="shared" si="733"/>
        <v>10</v>
      </c>
    </row>
    <row r="8350" spans="1:9" x14ac:dyDescent="0.35">
      <c r="A8350" s="321">
        <f t="shared" si="736"/>
        <v>42351.416666646503</v>
      </c>
      <c r="B8350" s="303"/>
      <c r="C8350" s="303">
        <v>8315</v>
      </c>
      <c r="D8350" s="304">
        <f>INDEX(Method_calculation!$J$161:$L$184,Output_interface!I8350,Output_interface!H8350)</f>
        <v>0</v>
      </c>
      <c r="E8350" s="304">
        <f>INDEX(Method_calculation!$J$194:$L$217,Output_interface!I8350,Output_interface!H8350)</f>
        <v>0</v>
      </c>
      <c r="G8350" s="1">
        <f>VLOOKUP(A8350+1/48,Interface!$B$118:$D$483,3)</f>
        <v>7</v>
      </c>
      <c r="H8350" s="1">
        <f t="shared" si="734"/>
        <v>3</v>
      </c>
      <c r="I8350" s="1">
        <f t="shared" si="733"/>
        <v>11</v>
      </c>
    </row>
    <row r="8351" spans="1:9" x14ac:dyDescent="0.35">
      <c r="A8351" s="321">
        <f t="shared" si="736"/>
        <v>42351.458333313167</v>
      </c>
      <c r="B8351" s="303"/>
      <c r="C8351" s="303">
        <v>8316</v>
      </c>
      <c r="D8351" s="304">
        <f>INDEX(Method_calculation!$J$161:$L$184,Output_interface!I8351,Output_interface!H8351)</f>
        <v>0</v>
      </c>
      <c r="E8351" s="304">
        <f>INDEX(Method_calculation!$J$194:$L$217,Output_interface!I8351,Output_interface!H8351)</f>
        <v>0</v>
      </c>
      <c r="G8351" s="1">
        <f>VLOOKUP(A8351+1/48,Interface!$B$118:$D$483,3)</f>
        <v>7</v>
      </c>
      <c r="H8351" s="1">
        <f t="shared" si="734"/>
        <v>3</v>
      </c>
      <c r="I8351" s="1">
        <f t="shared" si="733"/>
        <v>12</v>
      </c>
    </row>
    <row r="8352" spans="1:9" x14ac:dyDescent="0.35">
      <c r="A8352" s="321">
        <f t="shared" si="736"/>
        <v>42351.499999979831</v>
      </c>
      <c r="B8352" s="303"/>
      <c r="C8352" s="303">
        <v>8317</v>
      </c>
      <c r="D8352" s="304">
        <f>INDEX(Method_calculation!$J$161:$L$184,Output_interface!I8352,Output_interface!H8352)</f>
        <v>0</v>
      </c>
      <c r="E8352" s="304">
        <f>INDEX(Method_calculation!$J$194:$L$217,Output_interface!I8352,Output_interface!H8352)</f>
        <v>0</v>
      </c>
      <c r="G8352" s="1">
        <f>VLOOKUP(A8352+1/48,Interface!$B$118:$D$483,3)</f>
        <v>7</v>
      </c>
      <c r="H8352" s="1">
        <f t="shared" si="734"/>
        <v>3</v>
      </c>
      <c r="I8352" s="1">
        <f t="shared" si="733"/>
        <v>13</v>
      </c>
    </row>
    <row r="8353" spans="1:9" x14ac:dyDescent="0.35">
      <c r="A8353" s="321">
        <f t="shared" si="736"/>
        <v>42351.541666646495</v>
      </c>
      <c r="B8353" s="303"/>
      <c r="C8353" s="303">
        <v>8318</v>
      </c>
      <c r="D8353" s="304">
        <f>INDEX(Method_calculation!$J$161:$L$184,Output_interface!I8353,Output_interface!H8353)</f>
        <v>0</v>
      </c>
      <c r="E8353" s="304">
        <f>INDEX(Method_calculation!$J$194:$L$217,Output_interface!I8353,Output_interface!H8353)</f>
        <v>0</v>
      </c>
      <c r="G8353" s="1">
        <f>VLOOKUP(A8353+1/48,Interface!$B$118:$D$483,3)</f>
        <v>7</v>
      </c>
      <c r="H8353" s="1">
        <f t="shared" si="734"/>
        <v>3</v>
      </c>
      <c r="I8353" s="1">
        <f t="shared" si="733"/>
        <v>14</v>
      </c>
    </row>
    <row r="8354" spans="1:9" x14ac:dyDescent="0.35">
      <c r="A8354" s="321">
        <f t="shared" si="736"/>
        <v>42351.58333331316</v>
      </c>
      <c r="B8354" s="303"/>
      <c r="C8354" s="303">
        <v>8319</v>
      </c>
      <c r="D8354" s="304">
        <f>INDEX(Method_calculation!$J$161:$L$184,Output_interface!I8354,Output_interface!H8354)</f>
        <v>0</v>
      </c>
      <c r="E8354" s="304">
        <f>INDEX(Method_calculation!$J$194:$L$217,Output_interface!I8354,Output_interface!H8354)</f>
        <v>0</v>
      </c>
      <c r="G8354" s="1">
        <f>VLOOKUP(A8354+1/48,Interface!$B$118:$D$483,3)</f>
        <v>7</v>
      </c>
      <c r="H8354" s="1">
        <f t="shared" si="734"/>
        <v>3</v>
      </c>
      <c r="I8354" s="1">
        <f t="shared" si="733"/>
        <v>15</v>
      </c>
    </row>
    <row r="8355" spans="1:9" x14ac:dyDescent="0.35">
      <c r="A8355" s="321">
        <f t="shared" si="736"/>
        <v>42351.624999979824</v>
      </c>
      <c r="B8355" s="303"/>
      <c r="C8355" s="303">
        <v>8320</v>
      </c>
      <c r="D8355" s="304">
        <f>INDEX(Method_calculation!$J$161:$L$184,Output_interface!I8355,Output_interface!H8355)</f>
        <v>0</v>
      </c>
      <c r="E8355" s="304">
        <f>INDEX(Method_calculation!$J$194:$L$217,Output_interface!I8355,Output_interface!H8355)</f>
        <v>0</v>
      </c>
      <c r="G8355" s="1">
        <f>VLOOKUP(A8355+1/48,Interface!$B$118:$D$483,3)</f>
        <v>7</v>
      </c>
      <c r="H8355" s="1">
        <f t="shared" si="734"/>
        <v>3</v>
      </c>
      <c r="I8355" s="1">
        <f t="shared" si="733"/>
        <v>16</v>
      </c>
    </row>
    <row r="8356" spans="1:9" x14ac:dyDescent="0.35">
      <c r="A8356" s="321">
        <f t="shared" si="736"/>
        <v>42351.666666646488</v>
      </c>
      <c r="B8356" s="303"/>
      <c r="C8356" s="303">
        <v>8321</v>
      </c>
      <c r="D8356" s="304">
        <f>INDEX(Method_calculation!$J$161:$L$184,Output_interface!I8356,Output_interface!H8356)</f>
        <v>0</v>
      </c>
      <c r="E8356" s="304">
        <f>INDEX(Method_calculation!$J$194:$L$217,Output_interface!I8356,Output_interface!H8356)</f>
        <v>0</v>
      </c>
      <c r="G8356" s="1">
        <f>VLOOKUP(A8356+1/48,Interface!$B$118:$D$483,3)</f>
        <v>7</v>
      </c>
      <c r="H8356" s="1">
        <f t="shared" si="734"/>
        <v>3</v>
      </c>
      <c r="I8356" s="1">
        <f t="shared" ref="I8356:I8419" si="738">MOD(C8356-1,24)+1</f>
        <v>17</v>
      </c>
    </row>
    <row r="8357" spans="1:9" x14ac:dyDescent="0.35">
      <c r="A8357" s="321">
        <f t="shared" si="736"/>
        <v>42351.708333313152</v>
      </c>
      <c r="B8357" s="303"/>
      <c r="C8357" s="303">
        <v>8322</v>
      </c>
      <c r="D8357" s="304">
        <f>INDEX(Method_calculation!$J$161:$L$184,Output_interface!I8357,Output_interface!H8357)</f>
        <v>0</v>
      </c>
      <c r="E8357" s="304">
        <f>INDEX(Method_calculation!$J$194:$L$217,Output_interface!I8357,Output_interface!H8357)</f>
        <v>0</v>
      </c>
      <c r="G8357" s="1">
        <f>VLOOKUP(A8357+1/48,Interface!$B$118:$D$483,3)</f>
        <v>7</v>
      </c>
      <c r="H8357" s="1">
        <f t="shared" ref="H8357:H8420" si="739">IF(G8357=7,3,IF(G8357=6,2,1))</f>
        <v>3</v>
      </c>
      <c r="I8357" s="1">
        <f t="shared" si="738"/>
        <v>18</v>
      </c>
    </row>
    <row r="8358" spans="1:9" x14ac:dyDescent="0.35">
      <c r="A8358" s="321">
        <f t="shared" si="736"/>
        <v>42351.749999979816</v>
      </c>
      <c r="B8358" s="303"/>
      <c r="C8358" s="303">
        <v>8323</v>
      </c>
      <c r="D8358" s="304">
        <f>INDEX(Method_calculation!$J$161:$L$184,Output_interface!I8358,Output_interface!H8358)</f>
        <v>0</v>
      </c>
      <c r="E8358" s="304">
        <f>INDEX(Method_calculation!$J$194:$L$217,Output_interface!I8358,Output_interface!H8358)</f>
        <v>0</v>
      </c>
      <c r="G8358" s="1">
        <f>VLOOKUP(A8358+1/48,Interface!$B$118:$D$483,3)</f>
        <v>7</v>
      </c>
      <c r="H8358" s="1">
        <f t="shared" si="739"/>
        <v>3</v>
      </c>
      <c r="I8358" s="1">
        <f t="shared" si="738"/>
        <v>19</v>
      </c>
    </row>
    <row r="8359" spans="1:9" x14ac:dyDescent="0.35">
      <c r="A8359" s="321">
        <f t="shared" si="736"/>
        <v>42351.791666646481</v>
      </c>
      <c r="B8359" s="303"/>
      <c r="C8359" s="303">
        <v>8324</v>
      </c>
      <c r="D8359" s="304">
        <f>INDEX(Method_calculation!$J$161:$L$184,Output_interface!I8359,Output_interface!H8359)</f>
        <v>0</v>
      </c>
      <c r="E8359" s="304">
        <f>INDEX(Method_calculation!$J$194:$L$217,Output_interface!I8359,Output_interface!H8359)</f>
        <v>0</v>
      </c>
      <c r="G8359" s="1">
        <f>VLOOKUP(A8359+1/48,Interface!$B$118:$D$483,3)</f>
        <v>7</v>
      </c>
      <c r="H8359" s="1">
        <f t="shared" si="739"/>
        <v>3</v>
      </c>
      <c r="I8359" s="1">
        <f t="shared" si="738"/>
        <v>20</v>
      </c>
    </row>
    <row r="8360" spans="1:9" x14ac:dyDescent="0.35">
      <c r="A8360" s="321">
        <f t="shared" si="736"/>
        <v>42351.833333313145</v>
      </c>
      <c r="B8360" s="303"/>
      <c r="C8360" s="303">
        <v>8325</v>
      </c>
      <c r="D8360" s="304">
        <f>INDEX(Method_calculation!$J$161:$L$184,Output_interface!I8360,Output_interface!H8360)</f>
        <v>0</v>
      </c>
      <c r="E8360" s="304">
        <f>INDEX(Method_calculation!$J$194:$L$217,Output_interface!I8360,Output_interface!H8360)</f>
        <v>0</v>
      </c>
      <c r="G8360" s="1">
        <f>VLOOKUP(A8360+1/48,Interface!$B$118:$D$483,3)</f>
        <v>7</v>
      </c>
      <c r="H8360" s="1">
        <f t="shared" si="739"/>
        <v>3</v>
      </c>
      <c r="I8360" s="1">
        <f t="shared" si="738"/>
        <v>21</v>
      </c>
    </row>
    <row r="8361" spans="1:9" x14ac:dyDescent="0.35">
      <c r="A8361" s="321">
        <f t="shared" si="736"/>
        <v>42351.874999979809</v>
      </c>
      <c r="B8361" s="303"/>
      <c r="C8361" s="303">
        <v>8326</v>
      </c>
      <c r="D8361" s="304">
        <f>INDEX(Method_calculation!$J$161:$L$184,Output_interface!I8361,Output_interface!H8361)</f>
        <v>0</v>
      </c>
      <c r="E8361" s="304">
        <f>INDEX(Method_calculation!$J$194:$L$217,Output_interface!I8361,Output_interface!H8361)</f>
        <v>0</v>
      </c>
      <c r="G8361" s="1">
        <f>VLOOKUP(A8361+1/48,Interface!$B$118:$D$483,3)</f>
        <v>7</v>
      </c>
      <c r="H8361" s="1">
        <f t="shared" si="739"/>
        <v>3</v>
      </c>
      <c r="I8361" s="1">
        <f t="shared" si="738"/>
        <v>22</v>
      </c>
    </row>
    <row r="8362" spans="1:9" x14ac:dyDescent="0.35">
      <c r="A8362" s="321">
        <f t="shared" si="736"/>
        <v>42351.916666646473</v>
      </c>
      <c r="B8362" s="303"/>
      <c r="C8362" s="303">
        <v>8327</v>
      </c>
      <c r="D8362" s="304">
        <f>INDEX(Method_calculation!$J$161:$L$184,Output_interface!I8362,Output_interface!H8362)</f>
        <v>0</v>
      </c>
      <c r="E8362" s="304">
        <f>INDEX(Method_calculation!$J$194:$L$217,Output_interface!I8362,Output_interface!H8362)</f>
        <v>0</v>
      </c>
      <c r="G8362" s="1">
        <f>VLOOKUP(A8362+1/48,Interface!$B$118:$D$483,3)</f>
        <v>7</v>
      </c>
      <c r="H8362" s="1">
        <f t="shared" si="739"/>
        <v>3</v>
      </c>
      <c r="I8362" s="1">
        <f t="shared" si="738"/>
        <v>23</v>
      </c>
    </row>
    <row r="8363" spans="1:9" x14ac:dyDescent="0.35">
      <c r="A8363" s="322">
        <f t="shared" si="736"/>
        <v>42351.958333313138</v>
      </c>
      <c r="B8363" s="306"/>
      <c r="C8363" s="306">
        <v>8328</v>
      </c>
      <c r="D8363" s="307">
        <f>INDEX(Method_calculation!$J$161:$L$184,Output_interface!I8363,Output_interface!H8363)</f>
        <v>0</v>
      </c>
      <c r="E8363" s="307">
        <f>INDEX(Method_calculation!$J$194:$L$217,Output_interface!I8363,Output_interface!H8363)</f>
        <v>0</v>
      </c>
      <c r="G8363" s="1">
        <f>VLOOKUP(A8363+1/48,Interface!$B$118:$D$483,3)</f>
        <v>7</v>
      </c>
      <c r="H8363" s="1">
        <f t="shared" si="739"/>
        <v>3</v>
      </c>
      <c r="I8363" s="1">
        <f t="shared" si="738"/>
        <v>24</v>
      </c>
    </row>
    <row r="8364" spans="1:9" x14ac:dyDescent="0.35">
      <c r="A8364" s="299">
        <f t="shared" si="736"/>
        <v>42351.999999979802</v>
      </c>
      <c r="B8364" s="300" t="str">
        <f t="shared" ref="B8364" si="740">INDEX($H$27:$H$29,H8364)</f>
        <v>Workday</v>
      </c>
      <c r="C8364" s="300">
        <v>8329</v>
      </c>
      <c r="D8364" s="301">
        <f>INDEX(Method_calculation!$J$161:$L$184,Output_interface!I8364,Output_interface!H8364)</f>
        <v>0</v>
      </c>
      <c r="E8364" s="301">
        <f>INDEX(Method_calculation!$J$194:$L$217,Output_interface!I8364,Output_interface!H8364)</f>
        <v>0</v>
      </c>
      <c r="G8364" s="1">
        <f>VLOOKUP(A8364+1/48,Interface!$B$118:$D$483,3)</f>
        <v>1</v>
      </c>
      <c r="H8364" s="1">
        <f t="shared" si="739"/>
        <v>1</v>
      </c>
      <c r="I8364" s="1">
        <f t="shared" si="738"/>
        <v>1</v>
      </c>
    </row>
    <row r="8365" spans="1:9" x14ac:dyDescent="0.35">
      <c r="A8365" s="321">
        <f t="shared" si="736"/>
        <v>42352.041666646466</v>
      </c>
      <c r="B8365" s="303"/>
      <c r="C8365" s="303">
        <v>8330</v>
      </c>
      <c r="D8365" s="304">
        <f>INDEX(Method_calculation!$J$161:$L$184,Output_interface!I8365,Output_interface!H8365)</f>
        <v>0</v>
      </c>
      <c r="E8365" s="304">
        <f>INDEX(Method_calculation!$J$194:$L$217,Output_interface!I8365,Output_interface!H8365)</f>
        <v>0</v>
      </c>
      <c r="G8365" s="1">
        <f>VLOOKUP(A8365+1/48,Interface!$B$118:$D$483,3)</f>
        <v>1</v>
      </c>
      <c r="H8365" s="1">
        <f t="shared" si="739"/>
        <v>1</v>
      </c>
      <c r="I8365" s="1">
        <f t="shared" si="738"/>
        <v>2</v>
      </c>
    </row>
    <row r="8366" spans="1:9" x14ac:dyDescent="0.35">
      <c r="A8366" s="321">
        <f t="shared" si="736"/>
        <v>42352.08333331313</v>
      </c>
      <c r="B8366" s="303"/>
      <c r="C8366" s="303">
        <v>8331</v>
      </c>
      <c r="D8366" s="304">
        <f>INDEX(Method_calculation!$J$161:$L$184,Output_interface!I8366,Output_interface!H8366)</f>
        <v>0</v>
      </c>
      <c r="E8366" s="304">
        <f>INDEX(Method_calculation!$J$194:$L$217,Output_interface!I8366,Output_interface!H8366)</f>
        <v>0</v>
      </c>
      <c r="G8366" s="1">
        <f>VLOOKUP(A8366+1/48,Interface!$B$118:$D$483,3)</f>
        <v>1</v>
      </c>
      <c r="H8366" s="1">
        <f t="shared" si="739"/>
        <v>1</v>
      </c>
      <c r="I8366" s="1">
        <f t="shared" si="738"/>
        <v>3</v>
      </c>
    </row>
    <row r="8367" spans="1:9" x14ac:dyDescent="0.35">
      <c r="A8367" s="321">
        <f t="shared" si="736"/>
        <v>42352.124999979795</v>
      </c>
      <c r="B8367" s="303"/>
      <c r="C8367" s="303">
        <v>8332</v>
      </c>
      <c r="D8367" s="304">
        <f>INDEX(Method_calculation!$J$161:$L$184,Output_interface!I8367,Output_interface!H8367)</f>
        <v>0</v>
      </c>
      <c r="E8367" s="304">
        <f>INDEX(Method_calculation!$J$194:$L$217,Output_interface!I8367,Output_interface!H8367)</f>
        <v>0</v>
      </c>
      <c r="G8367" s="1">
        <f>VLOOKUP(A8367+1/48,Interface!$B$118:$D$483,3)</f>
        <v>1</v>
      </c>
      <c r="H8367" s="1">
        <f t="shared" si="739"/>
        <v>1</v>
      </c>
      <c r="I8367" s="1">
        <f t="shared" si="738"/>
        <v>4</v>
      </c>
    </row>
    <row r="8368" spans="1:9" x14ac:dyDescent="0.35">
      <c r="A8368" s="321">
        <f t="shared" si="736"/>
        <v>42352.166666646459</v>
      </c>
      <c r="B8368" s="303"/>
      <c r="C8368" s="303">
        <v>8333</v>
      </c>
      <c r="D8368" s="304">
        <f>INDEX(Method_calculation!$J$161:$L$184,Output_interface!I8368,Output_interface!H8368)</f>
        <v>0</v>
      </c>
      <c r="E8368" s="304">
        <f>INDEX(Method_calculation!$J$194:$L$217,Output_interface!I8368,Output_interface!H8368)</f>
        <v>0</v>
      </c>
      <c r="G8368" s="1">
        <f>VLOOKUP(A8368+1/48,Interface!$B$118:$D$483,3)</f>
        <v>1</v>
      </c>
      <c r="H8368" s="1">
        <f t="shared" si="739"/>
        <v>1</v>
      </c>
      <c r="I8368" s="1">
        <f t="shared" si="738"/>
        <v>5</v>
      </c>
    </row>
    <row r="8369" spans="1:9" x14ac:dyDescent="0.35">
      <c r="A8369" s="321">
        <f t="shared" si="736"/>
        <v>42352.208333313123</v>
      </c>
      <c r="B8369" s="303"/>
      <c r="C8369" s="303">
        <v>8334</v>
      </c>
      <c r="D8369" s="304">
        <f>INDEX(Method_calculation!$J$161:$L$184,Output_interface!I8369,Output_interface!H8369)</f>
        <v>0</v>
      </c>
      <c r="E8369" s="304">
        <f>INDEX(Method_calculation!$J$194:$L$217,Output_interface!I8369,Output_interface!H8369)</f>
        <v>0</v>
      </c>
      <c r="G8369" s="1">
        <f>VLOOKUP(A8369+1/48,Interface!$B$118:$D$483,3)</f>
        <v>1</v>
      </c>
      <c r="H8369" s="1">
        <f t="shared" si="739"/>
        <v>1</v>
      </c>
      <c r="I8369" s="1">
        <f t="shared" si="738"/>
        <v>6</v>
      </c>
    </row>
    <row r="8370" spans="1:9" x14ac:dyDescent="0.35">
      <c r="A8370" s="321">
        <f t="shared" si="736"/>
        <v>42352.249999979787</v>
      </c>
      <c r="B8370" s="303"/>
      <c r="C8370" s="303">
        <v>8335</v>
      </c>
      <c r="D8370" s="304">
        <f>INDEX(Method_calculation!$J$161:$L$184,Output_interface!I8370,Output_interface!H8370)</f>
        <v>0</v>
      </c>
      <c r="E8370" s="304">
        <f>INDEX(Method_calculation!$J$194:$L$217,Output_interface!I8370,Output_interface!H8370)</f>
        <v>0</v>
      </c>
      <c r="G8370" s="1">
        <f>VLOOKUP(A8370+1/48,Interface!$B$118:$D$483,3)</f>
        <v>1</v>
      </c>
      <c r="H8370" s="1">
        <f t="shared" si="739"/>
        <v>1</v>
      </c>
      <c r="I8370" s="1">
        <f t="shared" si="738"/>
        <v>7</v>
      </c>
    </row>
    <row r="8371" spans="1:9" x14ac:dyDescent="0.35">
      <c r="A8371" s="321">
        <f t="shared" si="736"/>
        <v>42352.291666646452</v>
      </c>
      <c r="B8371" s="303"/>
      <c r="C8371" s="303">
        <v>8336</v>
      </c>
      <c r="D8371" s="304">
        <f>INDEX(Method_calculation!$J$161:$L$184,Output_interface!I8371,Output_interface!H8371)</f>
        <v>0</v>
      </c>
      <c r="E8371" s="304">
        <f>INDEX(Method_calculation!$J$194:$L$217,Output_interface!I8371,Output_interface!H8371)</f>
        <v>0</v>
      </c>
      <c r="G8371" s="1">
        <f>VLOOKUP(A8371+1/48,Interface!$B$118:$D$483,3)</f>
        <v>1</v>
      </c>
      <c r="H8371" s="1">
        <f t="shared" si="739"/>
        <v>1</v>
      </c>
      <c r="I8371" s="1">
        <f t="shared" si="738"/>
        <v>8</v>
      </c>
    </row>
    <row r="8372" spans="1:9" x14ac:dyDescent="0.35">
      <c r="A8372" s="321">
        <f t="shared" si="736"/>
        <v>42352.333333313116</v>
      </c>
      <c r="B8372" s="303"/>
      <c r="C8372" s="303">
        <v>8337</v>
      </c>
      <c r="D8372" s="304">
        <f>INDEX(Method_calculation!$J$161:$L$184,Output_interface!I8372,Output_interface!H8372)</f>
        <v>0</v>
      </c>
      <c r="E8372" s="304">
        <f>INDEX(Method_calculation!$J$194:$L$217,Output_interface!I8372,Output_interface!H8372)</f>
        <v>0</v>
      </c>
      <c r="G8372" s="1">
        <f>VLOOKUP(A8372+1/48,Interface!$B$118:$D$483,3)</f>
        <v>1</v>
      </c>
      <c r="H8372" s="1">
        <f t="shared" si="739"/>
        <v>1</v>
      </c>
      <c r="I8372" s="1">
        <f t="shared" si="738"/>
        <v>9</v>
      </c>
    </row>
    <row r="8373" spans="1:9" x14ac:dyDescent="0.35">
      <c r="A8373" s="321">
        <f t="shared" si="736"/>
        <v>42352.37499997978</v>
      </c>
      <c r="B8373" s="303"/>
      <c r="C8373" s="303">
        <v>8338</v>
      </c>
      <c r="D8373" s="304">
        <f>INDEX(Method_calculation!$J$161:$L$184,Output_interface!I8373,Output_interface!H8373)</f>
        <v>0</v>
      </c>
      <c r="E8373" s="304">
        <f>INDEX(Method_calculation!$J$194:$L$217,Output_interface!I8373,Output_interface!H8373)</f>
        <v>0</v>
      </c>
      <c r="G8373" s="1">
        <f>VLOOKUP(A8373+1/48,Interface!$B$118:$D$483,3)</f>
        <v>1</v>
      </c>
      <c r="H8373" s="1">
        <f t="shared" si="739"/>
        <v>1</v>
      </c>
      <c r="I8373" s="1">
        <f t="shared" si="738"/>
        <v>10</v>
      </c>
    </row>
    <row r="8374" spans="1:9" x14ac:dyDescent="0.35">
      <c r="A8374" s="321">
        <f t="shared" si="736"/>
        <v>42352.416666646444</v>
      </c>
      <c r="B8374" s="303"/>
      <c r="C8374" s="303">
        <v>8339</v>
      </c>
      <c r="D8374" s="304">
        <f>INDEX(Method_calculation!$J$161:$L$184,Output_interface!I8374,Output_interface!H8374)</f>
        <v>0</v>
      </c>
      <c r="E8374" s="304">
        <f>INDEX(Method_calculation!$J$194:$L$217,Output_interface!I8374,Output_interface!H8374)</f>
        <v>0</v>
      </c>
      <c r="G8374" s="1">
        <f>VLOOKUP(A8374+1/48,Interface!$B$118:$D$483,3)</f>
        <v>1</v>
      </c>
      <c r="H8374" s="1">
        <f t="shared" si="739"/>
        <v>1</v>
      </c>
      <c r="I8374" s="1">
        <f t="shared" si="738"/>
        <v>11</v>
      </c>
    </row>
    <row r="8375" spans="1:9" x14ac:dyDescent="0.35">
      <c r="A8375" s="321">
        <f t="shared" si="736"/>
        <v>42352.458333313109</v>
      </c>
      <c r="B8375" s="303"/>
      <c r="C8375" s="303">
        <v>8340</v>
      </c>
      <c r="D8375" s="304">
        <f>INDEX(Method_calculation!$J$161:$L$184,Output_interface!I8375,Output_interface!H8375)</f>
        <v>0</v>
      </c>
      <c r="E8375" s="304">
        <f>INDEX(Method_calculation!$J$194:$L$217,Output_interface!I8375,Output_interface!H8375)</f>
        <v>0</v>
      </c>
      <c r="G8375" s="1">
        <f>VLOOKUP(A8375+1/48,Interface!$B$118:$D$483,3)</f>
        <v>1</v>
      </c>
      <c r="H8375" s="1">
        <f t="shared" si="739"/>
        <v>1</v>
      </c>
      <c r="I8375" s="1">
        <f t="shared" si="738"/>
        <v>12</v>
      </c>
    </row>
    <row r="8376" spans="1:9" x14ac:dyDescent="0.35">
      <c r="A8376" s="321">
        <f t="shared" si="736"/>
        <v>42352.499999979773</v>
      </c>
      <c r="B8376" s="303"/>
      <c r="C8376" s="303">
        <v>8341</v>
      </c>
      <c r="D8376" s="304">
        <f>INDEX(Method_calculation!$J$161:$L$184,Output_interface!I8376,Output_interface!H8376)</f>
        <v>0</v>
      </c>
      <c r="E8376" s="304">
        <f>INDEX(Method_calculation!$J$194:$L$217,Output_interface!I8376,Output_interface!H8376)</f>
        <v>0</v>
      </c>
      <c r="G8376" s="1">
        <f>VLOOKUP(A8376+1/48,Interface!$B$118:$D$483,3)</f>
        <v>1</v>
      </c>
      <c r="H8376" s="1">
        <f t="shared" si="739"/>
        <v>1</v>
      </c>
      <c r="I8376" s="1">
        <f t="shared" si="738"/>
        <v>13</v>
      </c>
    </row>
    <row r="8377" spans="1:9" x14ac:dyDescent="0.35">
      <c r="A8377" s="321">
        <f t="shared" si="736"/>
        <v>42352.541666646437</v>
      </c>
      <c r="B8377" s="303"/>
      <c r="C8377" s="303">
        <v>8342</v>
      </c>
      <c r="D8377" s="304">
        <f>INDEX(Method_calculation!$J$161:$L$184,Output_interface!I8377,Output_interface!H8377)</f>
        <v>0</v>
      </c>
      <c r="E8377" s="304">
        <f>INDEX(Method_calculation!$J$194:$L$217,Output_interface!I8377,Output_interface!H8377)</f>
        <v>0</v>
      </c>
      <c r="G8377" s="1">
        <f>VLOOKUP(A8377+1/48,Interface!$B$118:$D$483,3)</f>
        <v>1</v>
      </c>
      <c r="H8377" s="1">
        <f t="shared" si="739"/>
        <v>1</v>
      </c>
      <c r="I8377" s="1">
        <f t="shared" si="738"/>
        <v>14</v>
      </c>
    </row>
    <row r="8378" spans="1:9" x14ac:dyDescent="0.35">
      <c r="A8378" s="321">
        <f t="shared" si="736"/>
        <v>42352.583333313101</v>
      </c>
      <c r="B8378" s="303"/>
      <c r="C8378" s="303">
        <v>8343</v>
      </c>
      <c r="D8378" s="304">
        <f>INDEX(Method_calculation!$J$161:$L$184,Output_interface!I8378,Output_interface!H8378)</f>
        <v>0</v>
      </c>
      <c r="E8378" s="304">
        <f>INDEX(Method_calculation!$J$194:$L$217,Output_interface!I8378,Output_interface!H8378)</f>
        <v>0</v>
      </c>
      <c r="G8378" s="1">
        <f>VLOOKUP(A8378+1/48,Interface!$B$118:$D$483,3)</f>
        <v>1</v>
      </c>
      <c r="H8378" s="1">
        <f t="shared" si="739"/>
        <v>1</v>
      </c>
      <c r="I8378" s="1">
        <f t="shared" si="738"/>
        <v>15</v>
      </c>
    </row>
    <row r="8379" spans="1:9" x14ac:dyDescent="0.35">
      <c r="A8379" s="321">
        <f t="shared" si="736"/>
        <v>42352.624999979766</v>
      </c>
      <c r="B8379" s="303"/>
      <c r="C8379" s="303">
        <v>8344</v>
      </c>
      <c r="D8379" s="304">
        <f>INDEX(Method_calculation!$J$161:$L$184,Output_interface!I8379,Output_interface!H8379)</f>
        <v>0</v>
      </c>
      <c r="E8379" s="304">
        <f>INDEX(Method_calculation!$J$194:$L$217,Output_interface!I8379,Output_interface!H8379)</f>
        <v>0</v>
      </c>
      <c r="G8379" s="1">
        <f>VLOOKUP(A8379+1/48,Interface!$B$118:$D$483,3)</f>
        <v>1</v>
      </c>
      <c r="H8379" s="1">
        <f t="shared" si="739"/>
        <v>1</v>
      </c>
      <c r="I8379" s="1">
        <f t="shared" si="738"/>
        <v>16</v>
      </c>
    </row>
    <row r="8380" spans="1:9" x14ac:dyDescent="0.35">
      <c r="A8380" s="321">
        <f t="shared" si="736"/>
        <v>42352.66666664643</v>
      </c>
      <c r="B8380" s="303"/>
      <c r="C8380" s="303">
        <v>8345</v>
      </c>
      <c r="D8380" s="304">
        <f>INDEX(Method_calculation!$J$161:$L$184,Output_interface!I8380,Output_interface!H8380)</f>
        <v>0</v>
      </c>
      <c r="E8380" s="304">
        <f>INDEX(Method_calculation!$J$194:$L$217,Output_interface!I8380,Output_interface!H8380)</f>
        <v>0</v>
      </c>
      <c r="G8380" s="1">
        <f>VLOOKUP(A8380+1/48,Interface!$B$118:$D$483,3)</f>
        <v>1</v>
      </c>
      <c r="H8380" s="1">
        <f t="shared" si="739"/>
        <v>1</v>
      </c>
      <c r="I8380" s="1">
        <f t="shared" si="738"/>
        <v>17</v>
      </c>
    </row>
    <row r="8381" spans="1:9" x14ac:dyDescent="0.35">
      <c r="A8381" s="321">
        <f t="shared" si="736"/>
        <v>42352.708333313094</v>
      </c>
      <c r="B8381" s="303"/>
      <c r="C8381" s="303">
        <v>8346</v>
      </c>
      <c r="D8381" s="304">
        <f>INDEX(Method_calculation!$J$161:$L$184,Output_interface!I8381,Output_interface!H8381)</f>
        <v>0</v>
      </c>
      <c r="E8381" s="304">
        <f>INDEX(Method_calculation!$J$194:$L$217,Output_interface!I8381,Output_interface!H8381)</f>
        <v>0</v>
      </c>
      <c r="G8381" s="1">
        <f>VLOOKUP(A8381+1/48,Interface!$B$118:$D$483,3)</f>
        <v>1</v>
      </c>
      <c r="H8381" s="1">
        <f t="shared" si="739"/>
        <v>1</v>
      </c>
      <c r="I8381" s="1">
        <f t="shared" si="738"/>
        <v>18</v>
      </c>
    </row>
    <row r="8382" spans="1:9" x14ac:dyDescent="0.35">
      <c r="A8382" s="321">
        <f t="shared" si="736"/>
        <v>42352.749999979758</v>
      </c>
      <c r="B8382" s="303"/>
      <c r="C8382" s="303">
        <v>8347</v>
      </c>
      <c r="D8382" s="304">
        <f>INDEX(Method_calculation!$J$161:$L$184,Output_interface!I8382,Output_interface!H8382)</f>
        <v>0</v>
      </c>
      <c r="E8382" s="304">
        <f>INDEX(Method_calculation!$J$194:$L$217,Output_interface!I8382,Output_interface!H8382)</f>
        <v>0</v>
      </c>
      <c r="G8382" s="1">
        <f>VLOOKUP(A8382+1/48,Interface!$B$118:$D$483,3)</f>
        <v>1</v>
      </c>
      <c r="H8382" s="1">
        <f t="shared" si="739"/>
        <v>1</v>
      </c>
      <c r="I8382" s="1">
        <f t="shared" si="738"/>
        <v>19</v>
      </c>
    </row>
    <row r="8383" spans="1:9" x14ac:dyDescent="0.35">
      <c r="A8383" s="321">
        <f t="shared" si="736"/>
        <v>42352.791666646423</v>
      </c>
      <c r="B8383" s="303"/>
      <c r="C8383" s="303">
        <v>8348</v>
      </c>
      <c r="D8383" s="304">
        <f>INDEX(Method_calculation!$J$161:$L$184,Output_interface!I8383,Output_interface!H8383)</f>
        <v>0</v>
      </c>
      <c r="E8383" s="304">
        <f>INDEX(Method_calculation!$J$194:$L$217,Output_interface!I8383,Output_interface!H8383)</f>
        <v>0</v>
      </c>
      <c r="G8383" s="1">
        <f>VLOOKUP(A8383+1/48,Interface!$B$118:$D$483,3)</f>
        <v>1</v>
      </c>
      <c r="H8383" s="1">
        <f t="shared" si="739"/>
        <v>1</v>
      </c>
      <c r="I8383" s="1">
        <f t="shared" si="738"/>
        <v>20</v>
      </c>
    </row>
    <row r="8384" spans="1:9" x14ac:dyDescent="0.35">
      <c r="A8384" s="321">
        <f t="shared" si="736"/>
        <v>42352.833333313087</v>
      </c>
      <c r="B8384" s="303"/>
      <c r="C8384" s="303">
        <v>8349</v>
      </c>
      <c r="D8384" s="304">
        <f>INDEX(Method_calculation!$J$161:$L$184,Output_interface!I8384,Output_interface!H8384)</f>
        <v>0</v>
      </c>
      <c r="E8384" s="304">
        <f>INDEX(Method_calculation!$J$194:$L$217,Output_interface!I8384,Output_interface!H8384)</f>
        <v>0</v>
      </c>
      <c r="G8384" s="1">
        <f>VLOOKUP(A8384+1/48,Interface!$B$118:$D$483,3)</f>
        <v>1</v>
      </c>
      <c r="H8384" s="1">
        <f t="shared" si="739"/>
        <v>1</v>
      </c>
      <c r="I8384" s="1">
        <f t="shared" si="738"/>
        <v>21</v>
      </c>
    </row>
    <row r="8385" spans="1:9" x14ac:dyDescent="0.35">
      <c r="A8385" s="321">
        <f t="shared" si="736"/>
        <v>42352.874999979751</v>
      </c>
      <c r="B8385" s="303"/>
      <c r="C8385" s="303">
        <v>8350</v>
      </c>
      <c r="D8385" s="304">
        <f>INDEX(Method_calculation!$J$161:$L$184,Output_interface!I8385,Output_interface!H8385)</f>
        <v>0</v>
      </c>
      <c r="E8385" s="304">
        <f>INDEX(Method_calculation!$J$194:$L$217,Output_interface!I8385,Output_interface!H8385)</f>
        <v>0</v>
      </c>
      <c r="G8385" s="1">
        <f>VLOOKUP(A8385+1/48,Interface!$B$118:$D$483,3)</f>
        <v>1</v>
      </c>
      <c r="H8385" s="1">
        <f t="shared" si="739"/>
        <v>1</v>
      </c>
      <c r="I8385" s="1">
        <f t="shared" si="738"/>
        <v>22</v>
      </c>
    </row>
    <row r="8386" spans="1:9" x14ac:dyDescent="0.35">
      <c r="A8386" s="321">
        <f t="shared" si="736"/>
        <v>42352.916666646415</v>
      </c>
      <c r="B8386" s="303"/>
      <c r="C8386" s="303">
        <v>8351</v>
      </c>
      <c r="D8386" s="304">
        <f>INDEX(Method_calculation!$J$161:$L$184,Output_interface!I8386,Output_interface!H8386)</f>
        <v>0</v>
      </c>
      <c r="E8386" s="304">
        <f>INDEX(Method_calculation!$J$194:$L$217,Output_interface!I8386,Output_interface!H8386)</f>
        <v>0</v>
      </c>
      <c r="G8386" s="1">
        <f>VLOOKUP(A8386+1/48,Interface!$B$118:$D$483,3)</f>
        <v>1</v>
      </c>
      <c r="H8386" s="1">
        <f t="shared" si="739"/>
        <v>1</v>
      </c>
      <c r="I8386" s="1">
        <f t="shared" si="738"/>
        <v>23</v>
      </c>
    </row>
    <row r="8387" spans="1:9" x14ac:dyDescent="0.35">
      <c r="A8387" s="322">
        <f t="shared" si="736"/>
        <v>42352.958333313079</v>
      </c>
      <c r="B8387" s="306"/>
      <c r="C8387" s="306">
        <v>8352</v>
      </c>
      <c r="D8387" s="307">
        <f>INDEX(Method_calculation!$J$161:$L$184,Output_interface!I8387,Output_interface!H8387)</f>
        <v>0</v>
      </c>
      <c r="E8387" s="307">
        <f>INDEX(Method_calculation!$J$194:$L$217,Output_interface!I8387,Output_interface!H8387)</f>
        <v>0</v>
      </c>
      <c r="G8387" s="1">
        <f>VLOOKUP(A8387+1/48,Interface!$B$118:$D$483,3)</f>
        <v>1</v>
      </c>
      <c r="H8387" s="1">
        <f t="shared" si="739"/>
        <v>1</v>
      </c>
      <c r="I8387" s="1">
        <f t="shared" si="738"/>
        <v>24</v>
      </c>
    </row>
    <row r="8388" spans="1:9" x14ac:dyDescent="0.35">
      <c r="A8388" s="299">
        <f t="shared" si="736"/>
        <v>42352.999999979744</v>
      </c>
      <c r="B8388" s="300" t="str">
        <f t="shared" ref="B8388" si="741">INDEX($H$27:$H$29,H8388)</f>
        <v>Workday</v>
      </c>
      <c r="C8388" s="300">
        <v>8353</v>
      </c>
      <c r="D8388" s="301">
        <f>INDEX(Method_calculation!$J$161:$L$184,Output_interface!I8388,Output_interface!H8388)</f>
        <v>0</v>
      </c>
      <c r="E8388" s="301">
        <f>INDEX(Method_calculation!$J$194:$L$217,Output_interface!I8388,Output_interface!H8388)</f>
        <v>0</v>
      </c>
      <c r="G8388" s="1">
        <f>VLOOKUP(A8388+1/48,Interface!$B$118:$D$483,3)</f>
        <v>2</v>
      </c>
      <c r="H8388" s="1">
        <f t="shared" si="739"/>
        <v>1</v>
      </c>
      <c r="I8388" s="1">
        <f t="shared" si="738"/>
        <v>1</v>
      </c>
    </row>
    <row r="8389" spans="1:9" x14ac:dyDescent="0.35">
      <c r="A8389" s="321">
        <f t="shared" si="736"/>
        <v>42353.041666646408</v>
      </c>
      <c r="B8389" s="303"/>
      <c r="C8389" s="303">
        <v>8354</v>
      </c>
      <c r="D8389" s="304">
        <f>INDEX(Method_calculation!$J$161:$L$184,Output_interface!I8389,Output_interface!H8389)</f>
        <v>0</v>
      </c>
      <c r="E8389" s="304">
        <f>INDEX(Method_calculation!$J$194:$L$217,Output_interface!I8389,Output_interface!H8389)</f>
        <v>0</v>
      </c>
      <c r="G8389" s="1">
        <f>VLOOKUP(A8389+1/48,Interface!$B$118:$D$483,3)</f>
        <v>2</v>
      </c>
      <c r="H8389" s="1">
        <f t="shared" si="739"/>
        <v>1</v>
      </c>
      <c r="I8389" s="1">
        <f t="shared" si="738"/>
        <v>2</v>
      </c>
    </row>
    <row r="8390" spans="1:9" x14ac:dyDescent="0.35">
      <c r="A8390" s="321">
        <f t="shared" si="736"/>
        <v>42353.083333313072</v>
      </c>
      <c r="B8390" s="303"/>
      <c r="C8390" s="303">
        <v>8355</v>
      </c>
      <c r="D8390" s="304">
        <f>INDEX(Method_calculation!$J$161:$L$184,Output_interface!I8390,Output_interface!H8390)</f>
        <v>0</v>
      </c>
      <c r="E8390" s="304">
        <f>INDEX(Method_calculation!$J$194:$L$217,Output_interface!I8390,Output_interface!H8390)</f>
        <v>0</v>
      </c>
      <c r="G8390" s="1">
        <f>VLOOKUP(A8390+1/48,Interface!$B$118:$D$483,3)</f>
        <v>2</v>
      </c>
      <c r="H8390" s="1">
        <f t="shared" si="739"/>
        <v>1</v>
      </c>
      <c r="I8390" s="1">
        <f t="shared" si="738"/>
        <v>3</v>
      </c>
    </row>
    <row r="8391" spans="1:9" x14ac:dyDescent="0.35">
      <c r="A8391" s="321">
        <f t="shared" si="736"/>
        <v>42353.124999979736</v>
      </c>
      <c r="B8391" s="303"/>
      <c r="C8391" s="303">
        <v>8356</v>
      </c>
      <c r="D8391" s="304">
        <f>INDEX(Method_calculation!$J$161:$L$184,Output_interface!I8391,Output_interface!H8391)</f>
        <v>0</v>
      </c>
      <c r="E8391" s="304">
        <f>INDEX(Method_calculation!$J$194:$L$217,Output_interface!I8391,Output_interface!H8391)</f>
        <v>0</v>
      </c>
      <c r="G8391" s="1">
        <f>VLOOKUP(A8391+1/48,Interface!$B$118:$D$483,3)</f>
        <v>2</v>
      </c>
      <c r="H8391" s="1">
        <f t="shared" si="739"/>
        <v>1</v>
      </c>
      <c r="I8391" s="1">
        <f t="shared" si="738"/>
        <v>4</v>
      </c>
    </row>
    <row r="8392" spans="1:9" x14ac:dyDescent="0.35">
      <c r="A8392" s="321">
        <f t="shared" si="736"/>
        <v>42353.166666646401</v>
      </c>
      <c r="B8392" s="303"/>
      <c r="C8392" s="303">
        <v>8357</v>
      </c>
      <c r="D8392" s="304">
        <f>INDEX(Method_calculation!$J$161:$L$184,Output_interface!I8392,Output_interface!H8392)</f>
        <v>0</v>
      </c>
      <c r="E8392" s="304">
        <f>INDEX(Method_calculation!$J$194:$L$217,Output_interface!I8392,Output_interface!H8392)</f>
        <v>0</v>
      </c>
      <c r="G8392" s="1">
        <f>VLOOKUP(A8392+1/48,Interface!$B$118:$D$483,3)</f>
        <v>2</v>
      </c>
      <c r="H8392" s="1">
        <f t="shared" si="739"/>
        <v>1</v>
      </c>
      <c r="I8392" s="1">
        <f t="shared" si="738"/>
        <v>5</v>
      </c>
    </row>
    <row r="8393" spans="1:9" x14ac:dyDescent="0.35">
      <c r="A8393" s="321">
        <f t="shared" si="736"/>
        <v>42353.208333313065</v>
      </c>
      <c r="B8393" s="303"/>
      <c r="C8393" s="303">
        <v>8358</v>
      </c>
      <c r="D8393" s="304">
        <f>INDEX(Method_calculation!$J$161:$L$184,Output_interface!I8393,Output_interface!H8393)</f>
        <v>0</v>
      </c>
      <c r="E8393" s="304">
        <f>INDEX(Method_calculation!$J$194:$L$217,Output_interface!I8393,Output_interface!H8393)</f>
        <v>0</v>
      </c>
      <c r="G8393" s="1">
        <f>VLOOKUP(A8393+1/48,Interface!$B$118:$D$483,3)</f>
        <v>2</v>
      </c>
      <c r="H8393" s="1">
        <f t="shared" si="739"/>
        <v>1</v>
      </c>
      <c r="I8393" s="1">
        <f t="shared" si="738"/>
        <v>6</v>
      </c>
    </row>
    <row r="8394" spans="1:9" x14ac:dyDescent="0.35">
      <c r="A8394" s="321">
        <f t="shared" si="736"/>
        <v>42353.249999979729</v>
      </c>
      <c r="B8394" s="303"/>
      <c r="C8394" s="303">
        <v>8359</v>
      </c>
      <c r="D8394" s="304">
        <f>INDEX(Method_calculation!$J$161:$L$184,Output_interface!I8394,Output_interface!H8394)</f>
        <v>0</v>
      </c>
      <c r="E8394" s="304">
        <f>INDEX(Method_calculation!$J$194:$L$217,Output_interface!I8394,Output_interface!H8394)</f>
        <v>0</v>
      </c>
      <c r="G8394" s="1">
        <f>VLOOKUP(A8394+1/48,Interface!$B$118:$D$483,3)</f>
        <v>2</v>
      </c>
      <c r="H8394" s="1">
        <f t="shared" si="739"/>
        <v>1</v>
      </c>
      <c r="I8394" s="1">
        <f t="shared" si="738"/>
        <v>7</v>
      </c>
    </row>
    <row r="8395" spans="1:9" x14ac:dyDescent="0.35">
      <c r="A8395" s="321">
        <f t="shared" si="736"/>
        <v>42353.291666646393</v>
      </c>
      <c r="B8395" s="303"/>
      <c r="C8395" s="303">
        <v>8360</v>
      </c>
      <c r="D8395" s="304">
        <f>INDEX(Method_calculation!$J$161:$L$184,Output_interface!I8395,Output_interface!H8395)</f>
        <v>0</v>
      </c>
      <c r="E8395" s="304">
        <f>INDEX(Method_calculation!$J$194:$L$217,Output_interface!I8395,Output_interface!H8395)</f>
        <v>0</v>
      </c>
      <c r="G8395" s="1">
        <f>VLOOKUP(A8395+1/48,Interface!$B$118:$D$483,3)</f>
        <v>2</v>
      </c>
      <c r="H8395" s="1">
        <f t="shared" si="739"/>
        <v>1</v>
      </c>
      <c r="I8395" s="1">
        <f t="shared" si="738"/>
        <v>8</v>
      </c>
    </row>
    <row r="8396" spans="1:9" x14ac:dyDescent="0.35">
      <c r="A8396" s="321">
        <f t="shared" si="736"/>
        <v>42353.333333313058</v>
      </c>
      <c r="B8396" s="303"/>
      <c r="C8396" s="303">
        <v>8361</v>
      </c>
      <c r="D8396" s="304">
        <f>INDEX(Method_calculation!$J$161:$L$184,Output_interface!I8396,Output_interface!H8396)</f>
        <v>0</v>
      </c>
      <c r="E8396" s="304">
        <f>INDEX(Method_calculation!$J$194:$L$217,Output_interface!I8396,Output_interface!H8396)</f>
        <v>0</v>
      </c>
      <c r="G8396" s="1">
        <f>VLOOKUP(A8396+1/48,Interface!$B$118:$D$483,3)</f>
        <v>2</v>
      </c>
      <c r="H8396" s="1">
        <f t="shared" si="739"/>
        <v>1</v>
      </c>
      <c r="I8396" s="1">
        <f t="shared" si="738"/>
        <v>9</v>
      </c>
    </row>
    <row r="8397" spans="1:9" x14ac:dyDescent="0.35">
      <c r="A8397" s="321">
        <f t="shared" si="736"/>
        <v>42353.374999979722</v>
      </c>
      <c r="B8397" s="303"/>
      <c r="C8397" s="303">
        <v>8362</v>
      </c>
      <c r="D8397" s="304">
        <f>INDEX(Method_calculation!$J$161:$L$184,Output_interface!I8397,Output_interface!H8397)</f>
        <v>0</v>
      </c>
      <c r="E8397" s="304">
        <f>INDEX(Method_calculation!$J$194:$L$217,Output_interface!I8397,Output_interface!H8397)</f>
        <v>0</v>
      </c>
      <c r="G8397" s="1">
        <f>VLOOKUP(A8397+1/48,Interface!$B$118:$D$483,3)</f>
        <v>2</v>
      </c>
      <c r="H8397" s="1">
        <f t="shared" si="739"/>
        <v>1</v>
      </c>
      <c r="I8397" s="1">
        <f t="shared" si="738"/>
        <v>10</v>
      </c>
    </row>
    <row r="8398" spans="1:9" x14ac:dyDescent="0.35">
      <c r="A8398" s="321">
        <f t="shared" si="736"/>
        <v>42353.416666646386</v>
      </c>
      <c r="B8398" s="303"/>
      <c r="C8398" s="303">
        <v>8363</v>
      </c>
      <c r="D8398" s="304">
        <f>INDEX(Method_calculation!$J$161:$L$184,Output_interface!I8398,Output_interface!H8398)</f>
        <v>0</v>
      </c>
      <c r="E8398" s="304">
        <f>INDEX(Method_calculation!$J$194:$L$217,Output_interface!I8398,Output_interface!H8398)</f>
        <v>0</v>
      </c>
      <c r="G8398" s="1">
        <f>VLOOKUP(A8398+1/48,Interface!$B$118:$D$483,3)</f>
        <v>2</v>
      </c>
      <c r="H8398" s="1">
        <f t="shared" si="739"/>
        <v>1</v>
      </c>
      <c r="I8398" s="1">
        <f t="shared" si="738"/>
        <v>11</v>
      </c>
    </row>
    <row r="8399" spans="1:9" x14ac:dyDescent="0.35">
      <c r="A8399" s="321">
        <f t="shared" si="736"/>
        <v>42353.45833331305</v>
      </c>
      <c r="B8399" s="303"/>
      <c r="C8399" s="303">
        <v>8364</v>
      </c>
      <c r="D8399" s="304">
        <f>INDEX(Method_calculation!$J$161:$L$184,Output_interface!I8399,Output_interface!H8399)</f>
        <v>0</v>
      </c>
      <c r="E8399" s="304">
        <f>INDEX(Method_calculation!$J$194:$L$217,Output_interface!I8399,Output_interface!H8399)</f>
        <v>0</v>
      </c>
      <c r="G8399" s="1">
        <f>VLOOKUP(A8399+1/48,Interface!$B$118:$D$483,3)</f>
        <v>2</v>
      </c>
      <c r="H8399" s="1">
        <f t="shared" si="739"/>
        <v>1</v>
      </c>
      <c r="I8399" s="1">
        <f t="shared" si="738"/>
        <v>12</v>
      </c>
    </row>
    <row r="8400" spans="1:9" x14ac:dyDescent="0.35">
      <c r="A8400" s="321">
        <f t="shared" ref="A8400:A8463" si="742">+A8399+1/24</f>
        <v>42353.499999979715</v>
      </c>
      <c r="B8400" s="303"/>
      <c r="C8400" s="303">
        <v>8365</v>
      </c>
      <c r="D8400" s="304">
        <f>INDEX(Method_calculation!$J$161:$L$184,Output_interface!I8400,Output_interface!H8400)</f>
        <v>0</v>
      </c>
      <c r="E8400" s="304">
        <f>INDEX(Method_calculation!$J$194:$L$217,Output_interface!I8400,Output_interface!H8400)</f>
        <v>0</v>
      </c>
      <c r="G8400" s="1">
        <f>VLOOKUP(A8400+1/48,Interface!$B$118:$D$483,3)</f>
        <v>2</v>
      </c>
      <c r="H8400" s="1">
        <f t="shared" si="739"/>
        <v>1</v>
      </c>
      <c r="I8400" s="1">
        <f t="shared" si="738"/>
        <v>13</v>
      </c>
    </row>
    <row r="8401" spans="1:9" x14ac:dyDescent="0.35">
      <c r="A8401" s="321">
        <f t="shared" si="742"/>
        <v>42353.541666646379</v>
      </c>
      <c r="B8401" s="303"/>
      <c r="C8401" s="303">
        <v>8366</v>
      </c>
      <c r="D8401" s="304">
        <f>INDEX(Method_calculation!$J$161:$L$184,Output_interface!I8401,Output_interface!H8401)</f>
        <v>0</v>
      </c>
      <c r="E8401" s="304">
        <f>INDEX(Method_calculation!$J$194:$L$217,Output_interface!I8401,Output_interface!H8401)</f>
        <v>0</v>
      </c>
      <c r="G8401" s="1">
        <f>VLOOKUP(A8401+1/48,Interface!$B$118:$D$483,3)</f>
        <v>2</v>
      </c>
      <c r="H8401" s="1">
        <f t="shared" si="739"/>
        <v>1</v>
      </c>
      <c r="I8401" s="1">
        <f t="shared" si="738"/>
        <v>14</v>
      </c>
    </row>
    <row r="8402" spans="1:9" x14ac:dyDescent="0.35">
      <c r="A8402" s="321">
        <f t="shared" si="742"/>
        <v>42353.583333313043</v>
      </c>
      <c r="B8402" s="303"/>
      <c r="C8402" s="303">
        <v>8367</v>
      </c>
      <c r="D8402" s="304">
        <f>INDEX(Method_calculation!$J$161:$L$184,Output_interface!I8402,Output_interface!H8402)</f>
        <v>0</v>
      </c>
      <c r="E8402" s="304">
        <f>INDEX(Method_calculation!$J$194:$L$217,Output_interface!I8402,Output_interface!H8402)</f>
        <v>0</v>
      </c>
      <c r="G8402" s="1">
        <f>VLOOKUP(A8402+1/48,Interface!$B$118:$D$483,3)</f>
        <v>2</v>
      </c>
      <c r="H8402" s="1">
        <f t="shared" si="739"/>
        <v>1</v>
      </c>
      <c r="I8402" s="1">
        <f t="shared" si="738"/>
        <v>15</v>
      </c>
    </row>
    <row r="8403" spans="1:9" x14ac:dyDescent="0.35">
      <c r="A8403" s="321">
        <f t="shared" si="742"/>
        <v>42353.624999979707</v>
      </c>
      <c r="B8403" s="303"/>
      <c r="C8403" s="303">
        <v>8368</v>
      </c>
      <c r="D8403" s="304">
        <f>INDEX(Method_calculation!$J$161:$L$184,Output_interface!I8403,Output_interface!H8403)</f>
        <v>0</v>
      </c>
      <c r="E8403" s="304">
        <f>INDEX(Method_calculation!$J$194:$L$217,Output_interface!I8403,Output_interface!H8403)</f>
        <v>0</v>
      </c>
      <c r="G8403" s="1">
        <f>VLOOKUP(A8403+1/48,Interface!$B$118:$D$483,3)</f>
        <v>2</v>
      </c>
      <c r="H8403" s="1">
        <f t="shared" si="739"/>
        <v>1</v>
      </c>
      <c r="I8403" s="1">
        <f t="shared" si="738"/>
        <v>16</v>
      </c>
    </row>
    <row r="8404" spans="1:9" x14ac:dyDescent="0.35">
      <c r="A8404" s="321">
        <f t="shared" si="742"/>
        <v>42353.666666646372</v>
      </c>
      <c r="B8404" s="303"/>
      <c r="C8404" s="303">
        <v>8369</v>
      </c>
      <c r="D8404" s="304">
        <f>INDEX(Method_calculation!$J$161:$L$184,Output_interface!I8404,Output_interface!H8404)</f>
        <v>0</v>
      </c>
      <c r="E8404" s="304">
        <f>INDEX(Method_calculation!$J$194:$L$217,Output_interface!I8404,Output_interface!H8404)</f>
        <v>0</v>
      </c>
      <c r="G8404" s="1">
        <f>VLOOKUP(A8404+1/48,Interface!$B$118:$D$483,3)</f>
        <v>2</v>
      </c>
      <c r="H8404" s="1">
        <f t="shared" si="739"/>
        <v>1</v>
      </c>
      <c r="I8404" s="1">
        <f t="shared" si="738"/>
        <v>17</v>
      </c>
    </row>
    <row r="8405" spans="1:9" x14ac:dyDescent="0.35">
      <c r="A8405" s="321">
        <f t="shared" si="742"/>
        <v>42353.708333313036</v>
      </c>
      <c r="B8405" s="303"/>
      <c r="C8405" s="303">
        <v>8370</v>
      </c>
      <c r="D8405" s="304">
        <f>INDEX(Method_calculation!$J$161:$L$184,Output_interface!I8405,Output_interface!H8405)</f>
        <v>0</v>
      </c>
      <c r="E8405" s="304">
        <f>INDEX(Method_calculation!$J$194:$L$217,Output_interface!I8405,Output_interface!H8405)</f>
        <v>0</v>
      </c>
      <c r="G8405" s="1">
        <f>VLOOKUP(A8405+1/48,Interface!$B$118:$D$483,3)</f>
        <v>2</v>
      </c>
      <c r="H8405" s="1">
        <f t="shared" si="739"/>
        <v>1</v>
      </c>
      <c r="I8405" s="1">
        <f t="shared" si="738"/>
        <v>18</v>
      </c>
    </row>
    <row r="8406" spans="1:9" x14ac:dyDescent="0.35">
      <c r="A8406" s="321">
        <f t="shared" si="742"/>
        <v>42353.7499999797</v>
      </c>
      <c r="B8406" s="303"/>
      <c r="C8406" s="303">
        <v>8371</v>
      </c>
      <c r="D8406" s="304">
        <f>INDEX(Method_calculation!$J$161:$L$184,Output_interface!I8406,Output_interface!H8406)</f>
        <v>0</v>
      </c>
      <c r="E8406" s="304">
        <f>INDEX(Method_calculation!$J$194:$L$217,Output_interface!I8406,Output_interface!H8406)</f>
        <v>0</v>
      </c>
      <c r="G8406" s="1">
        <f>VLOOKUP(A8406+1/48,Interface!$B$118:$D$483,3)</f>
        <v>2</v>
      </c>
      <c r="H8406" s="1">
        <f t="shared" si="739"/>
        <v>1</v>
      </c>
      <c r="I8406" s="1">
        <f t="shared" si="738"/>
        <v>19</v>
      </c>
    </row>
    <row r="8407" spans="1:9" x14ac:dyDescent="0.35">
      <c r="A8407" s="321">
        <f t="shared" si="742"/>
        <v>42353.791666646364</v>
      </c>
      <c r="B8407" s="303"/>
      <c r="C8407" s="303">
        <v>8372</v>
      </c>
      <c r="D8407" s="304">
        <f>INDEX(Method_calculation!$J$161:$L$184,Output_interface!I8407,Output_interface!H8407)</f>
        <v>0</v>
      </c>
      <c r="E8407" s="304">
        <f>INDEX(Method_calculation!$J$194:$L$217,Output_interface!I8407,Output_interface!H8407)</f>
        <v>0</v>
      </c>
      <c r="G8407" s="1">
        <f>VLOOKUP(A8407+1/48,Interface!$B$118:$D$483,3)</f>
        <v>2</v>
      </c>
      <c r="H8407" s="1">
        <f t="shared" si="739"/>
        <v>1</v>
      </c>
      <c r="I8407" s="1">
        <f t="shared" si="738"/>
        <v>20</v>
      </c>
    </row>
    <row r="8408" spans="1:9" x14ac:dyDescent="0.35">
      <c r="A8408" s="321">
        <f t="shared" si="742"/>
        <v>42353.833333313029</v>
      </c>
      <c r="B8408" s="303"/>
      <c r="C8408" s="303">
        <v>8373</v>
      </c>
      <c r="D8408" s="304">
        <f>INDEX(Method_calculation!$J$161:$L$184,Output_interface!I8408,Output_interface!H8408)</f>
        <v>0</v>
      </c>
      <c r="E8408" s="304">
        <f>INDEX(Method_calculation!$J$194:$L$217,Output_interface!I8408,Output_interface!H8408)</f>
        <v>0</v>
      </c>
      <c r="G8408" s="1">
        <f>VLOOKUP(A8408+1/48,Interface!$B$118:$D$483,3)</f>
        <v>2</v>
      </c>
      <c r="H8408" s="1">
        <f t="shared" si="739"/>
        <v>1</v>
      </c>
      <c r="I8408" s="1">
        <f t="shared" si="738"/>
        <v>21</v>
      </c>
    </row>
    <row r="8409" spans="1:9" x14ac:dyDescent="0.35">
      <c r="A8409" s="321">
        <f t="shared" si="742"/>
        <v>42353.874999979693</v>
      </c>
      <c r="B8409" s="303"/>
      <c r="C8409" s="303">
        <v>8374</v>
      </c>
      <c r="D8409" s="304">
        <f>INDEX(Method_calculation!$J$161:$L$184,Output_interface!I8409,Output_interface!H8409)</f>
        <v>0</v>
      </c>
      <c r="E8409" s="304">
        <f>INDEX(Method_calculation!$J$194:$L$217,Output_interface!I8409,Output_interface!H8409)</f>
        <v>0</v>
      </c>
      <c r="G8409" s="1">
        <f>VLOOKUP(A8409+1/48,Interface!$B$118:$D$483,3)</f>
        <v>2</v>
      </c>
      <c r="H8409" s="1">
        <f t="shared" si="739"/>
        <v>1</v>
      </c>
      <c r="I8409" s="1">
        <f t="shared" si="738"/>
        <v>22</v>
      </c>
    </row>
    <row r="8410" spans="1:9" x14ac:dyDescent="0.35">
      <c r="A8410" s="321">
        <f t="shared" si="742"/>
        <v>42353.916666646357</v>
      </c>
      <c r="B8410" s="303"/>
      <c r="C8410" s="303">
        <v>8375</v>
      </c>
      <c r="D8410" s="304">
        <f>INDEX(Method_calculation!$J$161:$L$184,Output_interface!I8410,Output_interface!H8410)</f>
        <v>0</v>
      </c>
      <c r="E8410" s="304">
        <f>INDEX(Method_calculation!$J$194:$L$217,Output_interface!I8410,Output_interface!H8410)</f>
        <v>0</v>
      </c>
      <c r="G8410" s="1">
        <f>VLOOKUP(A8410+1/48,Interface!$B$118:$D$483,3)</f>
        <v>2</v>
      </c>
      <c r="H8410" s="1">
        <f t="shared" si="739"/>
        <v>1</v>
      </c>
      <c r="I8410" s="1">
        <f t="shared" si="738"/>
        <v>23</v>
      </c>
    </row>
    <row r="8411" spans="1:9" x14ac:dyDescent="0.35">
      <c r="A8411" s="322">
        <f t="shared" si="742"/>
        <v>42353.958333313021</v>
      </c>
      <c r="B8411" s="306"/>
      <c r="C8411" s="306">
        <v>8376</v>
      </c>
      <c r="D8411" s="307">
        <f>INDEX(Method_calculation!$J$161:$L$184,Output_interface!I8411,Output_interface!H8411)</f>
        <v>0</v>
      </c>
      <c r="E8411" s="307">
        <f>INDEX(Method_calculation!$J$194:$L$217,Output_interface!I8411,Output_interface!H8411)</f>
        <v>0</v>
      </c>
      <c r="G8411" s="1">
        <f>VLOOKUP(A8411+1/48,Interface!$B$118:$D$483,3)</f>
        <v>2</v>
      </c>
      <c r="H8411" s="1">
        <f t="shared" si="739"/>
        <v>1</v>
      </c>
      <c r="I8411" s="1">
        <f t="shared" si="738"/>
        <v>24</v>
      </c>
    </row>
    <row r="8412" spans="1:9" x14ac:dyDescent="0.35">
      <c r="A8412" s="299">
        <f t="shared" si="742"/>
        <v>42353.999999979686</v>
      </c>
      <c r="B8412" s="300" t="str">
        <f t="shared" ref="B8412" si="743">INDEX($H$27:$H$29,H8412)</f>
        <v>Workday</v>
      </c>
      <c r="C8412" s="300">
        <v>8377</v>
      </c>
      <c r="D8412" s="301">
        <f>INDEX(Method_calculation!$J$161:$L$184,Output_interface!I8412,Output_interface!H8412)</f>
        <v>0</v>
      </c>
      <c r="E8412" s="301">
        <f>INDEX(Method_calculation!$J$194:$L$217,Output_interface!I8412,Output_interface!H8412)</f>
        <v>0</v>
      </c>
      <c r="G8412" s="1">
        <f>VLOOKUP(A8412+1/48,Interface!$B$118:$D$483,3)</f>
        <v>3</v>
      </c>
      <c r="H8412" s="1">
        <f t="shared" si="739"/>
        <v>1</v>
      </c>
      <c r="I8412" s="1">
        <f t="shared" si="738"/>
        <v>1</v>
      </c>
    </row>
    <row r="8413" spans="1:9" x14ac:dyDescent="0.35">
      <c r="A8413" s="321">
        <f t="shared" si="742"/>
        <v>42354.04166664635</v>
      </c>
      <c r="B8413" s="303"/>
      <c r="C8413" s="303">
        <v>8378</v>
      </c>
      <c r="D8413" s="304">
        <f>INDEX(Method_calculation!$J$161:$L$184,Output_interface!I8413,Output_interface!H8413)</f>
        <v>0</v>
      </c>
      <c r="E8413" s="304">
        <f>INDEX(Method_calculation!$J$194:$L$217,Output_interface!I8413,Output_interface!H8413)</f>
        <v>0</v>
      </c>
      <c r="G8413" s="1">
        <f>VLOOKUP(A8413+1/48,Interface!$B$118:$D$483,3)</f>
        <v>3</v>
      </c>
      <c r="H8413" s="1">
        <f t="shared" si="739"/>
        <v>1</v>
      </c>
      <c r="I8413" s="1">
        <f t="shared" si="738"/>
        <v>2</v>
      </c>
    </row>
    <row r="8414" spans="1:9" x14ac:dyDescent="0.35">
      <c r="A8414" s="321">
        <f t="shared" si="742"/>
        <v>42354.083333313014</v>
      </c>
      <c r="B8414" s="303"/>
      <c r="C8414" s="303">
        <v>8379</v>
      </c>
      <c r="D8414" s="304">
        <f>INDEX(Method_calculation!$J$161:$L$184,Output_interface!I8414,Output_interface!H8414)</f>
        <v>0</v>
      </c>
      <c r="E8414" s="304">
        <f>INDEX(Method_calculation!$J$194:$L$217,Output_interface!I8414,Output_interface!H8414)</f>
        <v>0</v>
      </c>
      <c r="G8414" s="1">
        <f>VLOOKUP(A8414+1/48,Interface!$B$118:$D$483,3)</f>
        <v>3</v>
      </c>
      <c r="H8414" s="1">
        <f t="shared" si="739"/>
        <v>1</v>
      </c>
      <c r="I8414" s="1">
        <f t="shared" si="738"/>
        <v>3</v>
      </c>
    </row>
    <row r="8415" spans="1:9" x14ac:dyDescent="0.35">
      <c r="A8415" s="321">
        <f t="shared" si="742"/>
        <v>42354.124999979678</v>
      </c>
      <c r="B8415" s="303"/>
      <c r="C8415" s="303">
        <v>8380</v>
      </c>
      <c r="D8415" s="304">
        <f>INDEX(Method_calculation!$J$161:$L$184,Output_interface!I8415,Output_interface!H8415)</f>
        <v>0</v>
      </c>
      <c r="E8415" s="304">
        <f>INDEX(Method_calculation!$J$194:$L$217,Output_interface!I8415,Output_interface!H8415)</f>
        <v>0</v>
      </c>
      <c r="G8415" s="1">
        <f>VLOOKUP(A8415+1/48,Interface!$B$118:$D$483,3)</f>
        <v>3</v>
      </c>
      <c r="H8415" s="1">
        <f t="shared" si="739"/>
        <v>1</v>
      </c>
      <c r="I8415" s="1">
        <f t="shared" si="738"/>
        <v>4</v>
      </c>
    </row>
    <row r="8416" spans="1:9" x14ac:dyDescent="0.35">
      <c r="A8416" s="321">
        <f t="shared" si="742"/>
        <v>42354.166666646342</v>
      </c>
      <c r="B8416" s="303"/>
      <c r="C8416" s="303">
        <v>8381</v>
      </c>
      <c r="D8416" s="304">
        <f>INDEX(Method_calculation!$J$161:$L$184,Output_interface!I8416,Output_interface!H8416)</f>
        <v>0</v>
      </c>
      <c r="E8416" s="304">
        <f>INDEX(Method_calculation!$J$194:$L$217,Output_interface!I8416,Output_interface!H8416)</f>
        <v>0</v>
      </c>
      <c r="G8416" s="1">
        <f>VLOOKUP(A8416+1/48,Interface!$B$118:$D$483,3)</f>
        <v>3</v>
      </c>
      <c r="H8416" s="1">
        <f t="shared" si="739"/>
        <v>1</v>
      </c>
      <c r="I8416" s="1">
        <f t="shared" si="738"/>
        <v>5</v>
      </c>
    </row>
    <row r="8417" spans="1:9" x14ac:dyDescent="0.35">
      <c r="A8417" s="321">
        <f t="shared" si="742"/>
        <v>42354.208333313007</v>
      </c>
      <c r="B8417" s="303"/>
      <c r="C8417" s="303">
        <v>8382</v>
      </c>
      <c r="D8417" s="304">
        <f>INDEX(Method_calculation!$J$161:$L$184,Output_interface!I8417,Output_interface!H8417)</f>
        <v>0</v>
      </c>
      <c r="E8417" s="304">
        <f>INDEX(Method_calculation!$J$194:$L$217,Output_interface!I8417,Output_interface!H8417)</f>
        <v>0</v>
      </c>
      <c r="G8417" s="1">
        <f>VLOOKUP(A8417+1/48,Interface!$B$118:$D$483,3)</f>
        <v>3</v>
      </c>
      <c r="H8417" s="1">
        <f t="shared" si="739"/>
        <v>1</v>
      </c>
      <c r="I8417" s="1">
        <f t="shared" si="738"/>
        <v>6</v>
      </c>
    </row>
    <row r="8418" spans="1:9" x14ac:dyDescent="0.35">
      <c r="A8418" s="321">
        <f t="shared" si="742"/>
        <v>42354.249999979671</v>
      </c>
      <c r="B8418" s="303"/>
      <c r="C8418" s="303">
        <v>8383</v>
      </c>
      <c r="D8418" s="304">
        <f>INDEX(Method_calculation!$J$161:$L$184,Output_interface!I8418,Output_interface!H8418)</f>
        <v>0</v>
      </c>
      <c r="E8418" s="304">
        <f>INDEX(Method_calculation!$J$194:$L$217,Output_interface!I8418,Output_interface!H8418)</f>
        <v>0</v>
      </c>
      <c r="G8418" s="1">
        <f>VLOOKUP(A8418+1/48,Interface!$B$118:$D$483,3)</f>
        <v>3</v>
      </c>
      <c r="H8418" s="1">
        <f t="shared" si="739"/>
        <v>1</v>
      </c>
      <c r="I8418" s="1">
        <f t="shared" si="738"/>
        <v>7</v>
      </c>
    </row>
    <row r="8419" spans="1:9" x14ac:dyDescent="0.35">
      <c r="A8419" s="321">
        <f t="shared" si="742"/>
        <v>42354.291666646335</v>
      </c>
      <c r="B8419" s="303"/>
      <c r="C8419" s="303">
        <v>8384</v>
      </c>
      <c r="D8419" s="304">
        <f>INDEX(Method_calculation!$J$161:$L$184,Output_interface!I8419,Output_interface!H8419)</f>
        <v>0</v>
      </c>
      <c r="E8419" s="304">
        <f>INDEX(Method_calculation!$J$194:$L$217,Output_interface!I8419,Output_interface!H8419)</f>
        <v>0</v>
      </c>
      <c r="G8419" s="1">
        <f>VLOOKUP(A8419+1/48,Interface!$B$118:$D$483,3)</f>
        <v>3</v>
      </c>
      <c r="H8419" s="1">
        <f t="shared" si="739"/>
        <v>1</v>
      </c>
      <c r="I8419" s="1">
        <f t="shared" si="738"/>
        <v>8</v>
      </c>
    </row>
    <row r="8420" spans="1:9" x14ac:dyDescent="0.35">
      <c r="A8420" s="321">
        <f t="shared" si="742"/>
        <v>42354.333333312999</v>
      </c>
      <c r="B8420" s="303"/>
      <c r="C8420" s="303">
        <v>8385</v>
      </c>
      <c r="D8420" s="304">
        <f>INDEX(Method_calculation!$J$161:$L$184,Output_interface!I8420,Output_interface!H8420)</f>
        <v>0</v>
      </c>
      <c r="E8420" s="304">
        <f>INDEX(Method_calculation!$J$194:$L$217,Output_interface!I8420,Output_interface!H8420)</f>
        <v>0</v>
      </c>
      <c r="G8420" s="1">
        <f>VLOOKUP(A8420+1/48,Interface!$B$118:$D$483,3)</f>
        <v>3</v>
      </c>
      <c r="H8420" s="1">
        <f t="shared" si="739"/>
        <v>1</v>
      </c>
      <c r="I8420" s="1">
        <f t="shared" ref="I8420:I8483" si="744">MOD(C8420-1,24)+1</f>
        <v>9</v>
      </c>
    </row>
    <row r="8421" spans="1:9" x14ac:dyDescent="0.35">
      <c r="A8421" s="321">
        <f t="shared" si="742"/>
        <v>42354.374999979664</v>
      </c>
      <c r="B8421" s="303"/>
      <c r="C8421" s="303">
        <v>8386</v>
      </c>
      <c r="D8421" s="304">
        <f>INDEX(Method_calculation!$J$161:$L$184,Output_interface!I8421,Output_interface!H8421)</f>
        <v>0</v>
      </c>
      <c r="E8421" s="304">
        <f>INDEX(Method_calculation!$J$194:$L$217,Output_interface!I8421,Output_interface!H8421)</f>
        <v>0</v>
      </c>
      <c r="G8421" s="1">
        <f>VLOOKUP(A8421+1/48,Interface!$B$118:$D$483,3)</f>
        <v>3</v>
      </c>
      <c r="H8421" s="1">
        <f t="shared" ref="H8421:H8484" si="745">IF(G8421=7,3,IF(G8421=6,2,1))</f>
        <v>1</v>
      </c>
      <c r="I8421" s="1">
        <f t="shared" si="744"/>
        <v>10</v>
      </c>
    </row>
    <row r="8422" spans="1:9" x14ac:dyDescent="0.35">
      <c r="A8422" s="321">
        <f t="shared" si="742"/>
        <v>42354.416666646328</v>
      </c>
      <c r="B8422" s="303"/>
      <c r="C8422" s="303">
        <v>8387</v>
      </c>
      <c r="D8422" s="304">
        <f>INDEX(Method_calculation!$J$161:$L$184,Output_interface!I8422,Output_interface!H8422)</f>
        <v>0</v>
      </c>
      <c r="E8422" s="304">
        <f>INDEX(Method_calculation!$J$194:$L$217,Output_interface!I8422,Output_interface!H8422)</f>
        <v>0</v>
      </c>
      <c r="G8422" s="1">
        <f>VLOOKUP(A8422+1/48,Interface!$B$118:$D$483,3)</f>
        <v>3</v>
      </c>
      <c r="H8422" s="1">
        <f t="shared" si="745"/>
        <v>1</v>
      </c>
      <c r="I8422" s="1">
        <f t="shared" si="744"/>
        <v>11</v>
      </c>
    </row>
    <row r="8423" spans="1:9" x14ac:dyDescent="0.35">
      <c r="A8423" s="321">
        <f t="shared" si="742"/>
        <v>42354.458333312992</v>
      </c>
      <c r="B8423" s="303"/>
      <c r="C8423" s="303">
        <v>8388</v>
      </c>
      <c r="D8423" s="304">
        <f>INDEX(Method_calculation!$J$161:$L$184,Output_interface!I8423,Output_interface!H8423)</f>
        <v>0</v>
      </c>
      <c r="E8423" s="304">
        <f>INDEX(Method_calculation!$J$194:$L$217,Output_interface!I8423,Output_interface!H8423)</f>
        <v>0</v>
      </c>
      <c r="G8423" s="1">
        <f>VLOOKUP(A8423+1/48,Interface!$B$118:$D$483,3)</f>
        <v>3</v>
      </c>
      <c r="H8423" s="1">
        <f t="shared" si="745"/>
        <v>1</v>
      </c>
      <c r="I8423" s="1">
        <f t="shared" si="744"/>
        <v>12</v>
      </c>
    </row>
    <row r="8424" spans="1:9" x14ac:dyDescent="0.35">
      <c r="A8424" s="321">
        <f t="shared" si="742"/>
        <v>42354.499999979656</v>
      </c>
      <c r="B8424" s="303"/>
      <c r="C8424" s="303">
        <v>8389</v>
      </c>
      <c r="D8424" s="304">
        <f>INDEX(Method_calculation!$J$161:$L$184,Output_interface!I8424,Output_interface!H8424)</f>
        <v>0</v>
      </c>
      <c r="E8424" s="304">
        <f>INDEX(Method_calculation!$J$194:$L$217,Output_interface!I8424,Output_interface!H8424)</f>
        <v>0</v>
      </c>
      <c r="G8424" s="1">
        <f>VLOOKUP(A8424+1/48,Interface!$B$118:$D$483,3)</f>
        <v>3</v>
      </c>
      <c r="H8424" s="1">
        <f t="shared" si="745"/>
        <v>1</v>
      </c>
      <c r="I8424" s="1">
        <f t="shared" si="744"/>
        <v>13</v>
      </c>
    </row>
    <row r="8425" spans="1:9" x14ac:dyDescent="0.35">
      <c r="A8425" s="321">
        <f t="shared" si="742"/>
        <v>42354.541666646321</v>
      </c>
      <c r="B8425" s="303"/>
      <c r="C8425" s="303">
        <v>8390</v>
      </c>
      <c r="D8425" s="304">
        <f>INDEX(Method_calculation!$J$161:$L$184,Output_interface!I8425,Output_interface!H8425)</f>
        <v>0</v>
      </c>
      <c r="E8425" s="304">
        <f>INDEX(Method_calculation!$J$194:$L$217,Output_interface!I8425,Output_interface!H8425)</f>
        <v>0</v>
      </c>
      <c r="G8425" s="1">
        <f>VLOOKUP(A8425+1/48,Interface!$B$118:$D$483,3)</f>
        <v>3</v>
      </c>
      <c r="H8425" s="1">
        <f t="shared" si="745"/>
        <v>1</v>
      </c>
      <c r="I8425" s="1">
        <f t="shared" si="744"/>
        <v>14</v>
      </c>
    </row>
    <row r="8426" spans="1:9" x14ac:dyDescent="0.35">
      <c r="A8426" s="321">
        <f t="shared" si="742"/>
        <v>42354.583333312985</v>
      </c>
      <c r="B8426" s="303"/>
      <c r="C8426" s="303">
        <v>8391</v>
      </c>
      <c r="D8426" s="304">
        <f>INDEX(Method_calculation!$J$161:$L$184,Output_interface!I8426,Output_interface!H8426)</f>
        <v>0</v>
      </c>
      <c r="E8426" s="304">
        <f>INDEX(Method_calculation!$J$194:$L$217,Output_interface!I8426,Output_interface!H8426)</f>
        <v>0</v>
      </c>
      <c r="G8426" s="1">
        <f>VLOOKUP(A8426+1/48,Interface!$B$118:$D$483,3)</f>
        <v>3</v>
      </c>
      <c r="H8426" s="1">
        <f t="shared" si="745"/>
        <v>1</v>
      </c>
      <c r="I8426" s="1">
        <f t="shared" si="744"/>
        <v>15</v>
      </c>
    </row>
    <row r="8427" spans="1:9" x14ac:dyDescent="0.35">
      <c r="A8427" s="321">
        <f t="shared" si="742"/>
        <v>42354.624999979649</v>
      </c>
      <c r="B8427" s="303"/>
      <c r="C8427" s="303">
        <v>8392</v>
      </c>
      <c r="D8427" s="304">
        <f>INDEX(Method_calculation!$J$161:$L$184,Output_interface!I8427,Output_interface!H8427)</f>
        <v>0</v>
      </c>
      <c r="E8427" s="304">
        <f>INDEX(Method_calculation!$J$194:$L$217,Output_interface!I8427,Output_interface!H8427)</f>
        <v>0</v>
      </c>
      <c r="G8427" s="1">
        <f>VLOOKUP(A8427+1/48,Interface!$B$118:$D$483,3)</f>
        <v>3</v>
      </c>
      <c r="H8427" s="1">
        <f t="shared" si="745"/>
        <v>1</v>
      </c>
      <c r="I8427" s="1">
        <f t="shared" si="744"/>
        <v>16</v>
      </c>
    </row>
    <row r="8428" spans="1:9" x14ac:dyDescent="0.35">
      <c r="A8428" s="321">
        <f t="shared" si="742"/>
        <v>42354.666666646313</v>
      </c>
      <c r="B8428" s="303"/>
      <c r="C8428" s="303">
        <v>8393</v>
      </c>
      <c r="D8428" s="304">
        <f>INDEX(Method_calculation!$J$161:$L$184,Output_interface!I8428,Output_interface!H8428)</f>
        <v>0</v>
      </c>
      <c r="E8428" s="304">
        <f>INDEX(Method_calculation!$J$194:$L$217,Output_interface!I8428,Output_interface!H8428)</f>
        <v>0</v>
      </c>
      <c r="G8428" s="1">
        <f>VLOOKUP(A8428+1/48,Interface!$B$118:$D$483,3)</f>
        <v>3</v>
      </c>
      <c r="H8428" s="1">
        <f t="shared" si="745"/>
        <v>1</v>
      </c>
      <c r="I8428" s="1">
        <f t="shared" si="744"/>
        <v>17</v>
      </c>
    </row>
    <row r="8429" spans="1:9" x14ac:dyDescent="0.35">
      <c r="A8429" s="321">
        <f t="shared" si="742"/>
        <v>42354.708333312978</v>
      </c>
      <c r="B8429" s="303"/>
      <c r="C8429" s="303">
        <v>8394</v>
      </c>
      <c r="D8429" s="304">
        <f>INDEX(Method_calculation!$J$161:$L$184,Output_interface!I8429,Output_interface!H8429)</f>
        <v>0</v>
      </c>
      <c r="E8429" s="304">
        <f>INDEX(Method_calculation!$J$194:$L$217,Output_interface!I8429,Output_interface!H8429)</f>
        <v>0</v>
      </c>
      <c r="G8429" s="1">
        <f>VLOOKUP(A8429+1/48,Interface!$B$118:$D$483,3)</f>
        <v>3</v>
      </c>
      <c r="H8429" s="1">
        <f t="shared" si="745"/>
        <v>1</v>
      </c>
      <c r="I8429" s="1">
        <f t="shared" si="744"/>
        <v>18</v>
      </c>
    </row>
    <row r="8430" spans="1:9" x14ac:dyDescent="0.35">
      <c r="A8430" s="321">
        <f t="shared" si="742"/>
        <v>42354.749999979642</v>
      </c>
      <c r="B8430" s="303"/>
      <c r="C8430" s="303">
        <v>8395</v>
      </c>
      <c r="D8430" s="304">
        <f>INDEX(Method_calculation!$J$161:$L$184,Output_interface!I8430,Output_interface!H8430)</f>
        <v>0</v>
      </c>
      <c r="E8430" s="304">
        <f>INDEX(Method_calculation!$J$194:$L$217,Output_interface!I8430,Output_interface!H8430)</f>
        <v>0</v>
      </c>
      <c r="G8430" s="1">
        <f>VLOOKUP(A8430+1/48,Interface!$B$118:$D$483,3)</f>
        <v>3</v>
      </c>
      <c r="H8430" s="1">
        <f t="shared" si="745"/>
        <v>1</v>
      </c>
      <c r="I8430" s="1">
        <f t="shared" si="744"/>
        <v>19</v>
      </c>
    </row>
    <row r="8431" spans="1:9" x14ac:dyDescent="0.35">
      <c r="A8431" s="321">
        <f t="shared" si="742"/>
        <v>42354.791666646306</v>
      </c>
      <c r="B8431" s="303"/>
      <c r="C8431" s="303">
        <v>8396</v>
      </c>
      <c r="D8431" s="304">
        <f>INDEX(Method_calculation!$J$161:$L$184,Output_interface!I8431,Output_interface!H8431)</f>
        <v>0</v>
      </c>
      <c r="E8431" s="304">
        <f>INDEX(Method_calculation!$J$194:$L$217,Output_interface!I8431,Output_interface!H8431)</f>
        <v>0</v>
      </c>
      <c r="G8431" s="1">
        <f>VLOOKUP(A8431+1/48,Interface!$B$118:$D$483,3)</f>
        <v>3</v>
      </c>
      <c r="H8431" s="1">
        <f t="shared" si="745"/>
        <v>1</v>
      </c>
      <c r="I8431" s="1">
        <f t="shared" si="744"/>
        <v>20</v>
      </c>
    </row>
    <row r="8432" spans="1:9" x14ac:dyDescent="0.35">
      <c r="A8432" s="321">
        <f t="shared" si="742"/>
        <v>42354.83333331297</v>
      </c>
      <c r="B8432" s="303"/>
      <c r="C8432" s="303">
        <v>8397</v>
      </c>
      <c r="D8432" s="304">
        <f>INDEX(Method_calculation!$J$161:$L$184,Output_interface!I8432,Output_interface!H8432)</f>
        <v>0</v>
      </c>
      <c r="E8432" s="304">
        <f>INDEX(Method_calculation!$J$194:$L$217,Output_interface!I8432,Output_interface!H8432)</f>
        <v>0</v>
      </c>
      <c r="G8432" s="1">
        <f>VLOOKUP(A8432+1/48,Interface!$B$118:$D$483,3)</f>
        <v>3</v>
      </c>
      <c r="H8432" s="1">
        <f t="shared" si="745"/>
        <v>1</v>
      </c>
      <c r="I8432" s="1">
        <f t="shared" si="744"/>
        <v>21</v>
      </c>
    </row>
    <row r="8433" spans="1:9" x14ac:dyDescent="0.35">
      <c r="A8433" s="321">
        <f t="shared" si="742"/>
        <v>42354.874999979635</v>
      </c>
      <c r="B8433" s="303"/>
      <c r="C8433" s="303">
        <v>8398</v>
      </c>
      <c r="D8433" s="304">
        <f>INDEX(Method_calculation!$J$161:$L$184,Output_interface!I8433,Output_interface!H8433)</f>
        <v>0</v>
      </c>
      <c r="E8433" s="304">
        <f>INDEX(Method_calculation!$J$194:$L$217,Output_interface!I8433,Output_interface!H8433)</f>
        <v>0</v>
      </c>
      <c r="G8433" s="1">
        <f>VLOOKUP(A8433+1/48,Interface!$B$118:$D$483,3)</f>
        <v>3</v>
      </c>
      <c r="H8433" s="1">
        <f t="shared" si="745"/>
        <v>1</v>
      </c>
      <c r="I8433" s="1">
        <f t="shared" si="744"/>
        <v>22</v>
      </c>
    </row>
    <row r="8434" spans="1:9" x14ac:dyDescent="0.35">
      <c r="A8434" s="321">
        <f t="shared" si="742"/>
        <v>42354.916666646299</v>
      </c>
      <c r="B8434" s="303"/>
      <c r="C8434" s="303">
        <v>8399</v>
      </c>
      <c r="D8434" s="304">
        <f>INDEX(Method_calculation!$J$161:$L$184,Output_interface!I8434,Output_interface!H8434)</f>
        <v>0</v>
      </c>
      <c r="E8434" s="304">
        <f>INDEX(Method_calculation!$J$194:$L$217,Output_interface!I8434,Output_interface!H8434)</f>
        <v>0</v>
      </c>
      <c r="G8434" s="1">
        <f>VLOOKUP(A8434+1/48,Interface!$B$118:$D$483,3)</f>
        <v>3</v>
      </c>
      <c r="H8434" s="1">
        <f t="shared" si="745"/>
        <v>1</v>
      </c>
      <c r="I8434" s="1">
        <f t="shared" si="744"/>
        <v>23</v>
      </c>
    </row>
    <row r="8435" spans="1:9" x14ac:dyDescent="0.35">
      <c r="A8435" s="322">
        <f t="shared" si="742"/>
        <v>42354.958333312963</v>
      </c>
      <c r="B8435" s="306"/>
      <c r="C8435" s="306">
        <v>8400</v>
      </c>
      <c r="D8435" s="307">
        <f>INDEX(Method_calculation!$J$161:$L$184,Output_interface!I8435,Output_interface!H8435)</f>
        <v>0</v>
      </c>
      <c r="E8435" s="307">
        <f>INDEX(Method_calculation!$J$194:$L$217,Output_interface!I8435,Output_interface!H8435)</f>
        <v>0</v>
      </c>
      <c r="G8435" s="1">
        <f>VLOOKUP(A8435+1/48,Interface!$B$118:$D$483,3)</f>
        <v>3</v>
      </c>
      <c r="H8435" s="1">
        <f t="shared" si="745"/>
        <v>1</v>
      </c>
      <c r="I8435" s="1">
        <f t="shared" si="744"/>
        <v>24</v>
      </c>
    </row>
    <row r="8436" spans="1:9" x14ac:dyDescent="0.35">
      <c r="A8436" s="299">
        <f t="shared" si="742"/>
        <v>42354.999999979627</v>
      </c>
      <c r="B8436" s="300" t="str">
        <f t="shared" ref="B8436" si="746">INDEX($H$27:$H$29,H8436)</f>
        <v>Workday</v>
      </c>
      <c r="C8436" s="300">
        <v>8401</v>
      </c>
      <c r="D8436" s="301">
        <f>INDEX(Method_calculation!$J$161:$L$184,Output_interface!I8436,Output_interface!H8436)</f>
        <v>0</v>
      </c>
      <c r="E8436" s="301">
        <f>INDEX(Method_calculation!$J$194:$L$217,Output_interface!I8436,Output_interface!H8436)</f>
        <v>0</v>
      </c>
      <c r="G8436" s="1">
        <f>VLOOKUP(A8436+1/48,Interface!$B$118:$D$483,3)</f>
        <v>4</v>
      </c>
      <c r="H8436" s="1">
        <f t="shared" si="745"/>
        <v>1</v>
      </c>
      <c r="I8436" s="1">
        <f t="shared" si="744"/>
        <v>1</v>
      </c>
    </row>
    <row r="8437" spans="1:9" x14ac:dyDescent="0.35">
      <c r="A8437" s="321">
        <f t="shared" si="742"/>
        <v>42355.041666646292</v>
      </c>
      <c r="B8437" s="303"/>
      <c r="C8437" s="303">
        <v>8402</v>
      </c>
      <c r="D8437" s="304">
        <f>INDEX(Method_calculation!$J$161:$L$184,Output_interface!I8437,Output_interface!H8437)</f>
        <v>0</v>
      </c>
      <c r="E8437" s="304">
        <f>INDEX(Method_calculation!$J$194:$L$217,Output_interface!I8437,Output_interface!H8437)</f>
        <v>0</v>
      </c>
      <c r="G8437" s="1">
        <f>VLOOKUP(A8437+1/48,Interface!$B$118:$D$483,3)</f>
        <v>4</v>
      </c>
      <c r="H8437" s="1">
        <f t="shared" si="745"/>
        <v>1</v>
      </c>
      <c r="I8437" s="1">
        <f t="shared" si="744"/>
        <v>2</v>
      </c>
    </row>
    <row r="8438" spans="1:9" x14ac:dyDescent="0.35">
      <c r="A8438" s="321">
        <f t="shared" si="742"/>
        <v>42355.083333312956</v>
      </c>
      <c r="B8438" s="303"/>
      <c r="C8438" s="303">
        <v>8403</v>
      </c>
      <c r="D8438" s="304">
        <f>INDEX(Method_calculation!$J$161:$L$184,Output_interface!I8438,Output_interface!H8438)</f>
        <v>0</v>
      </c>
      <c r="E8438" s="304">
        <f>INDEX(Method_calculation!$J$194:$L$217,Output_interface!I8438,Output_interface!H8438)</f>
        <v>0</v>
      </c>
      <c r="G8438" s="1">
        <f>VLOOKUP(A8438+1/48,Interface!$B$118:$D$483,3)</f>
        <v>4</v>
      </c>
      <c r="H8438" s="1">
        <f t="shared" si="745"/>
        <v>1</v>
      </c>
      <c r="I8438" s="1">
        <f t="shared" si="744"/>
        <v>3</v>
      </c>
    </row>
    <row r="8439" spans="1:9" x14ac:dyDescent="0.35">
      <c r="A8439" s="321">
        <f t="shared" si="742"/>
        <v>42355.12499997962</v>
      </c>
      <c r="B8439" s="303"/>
      <c r="C8439" s="303">
        <v>8404</v>
      </c>
      <c r="D8439" s="304">
        <f>INDEX(Method_calculation!$J$161:$L$184,Output_interface!I8439,Output_interface!H8439)</f>
        <v>0</v>
      </c>
      <c r="E8439" s="304">
        <f>INDEX(Method_calculation!$J$194:$L$217,Output_interface!I8439,Output_interface!H8439)</f>
        <v>0</v>
      </c>
      <c r="G8439" s="1">
        <f>VLOOKUP(A8439+1/48,Interface!$B$118:$D$483,3)</f>
        <v>4</v>
      </c>
      <c r="H8439" s="1">
        <f t="shared" si="745"/>
        <v>1</v>
      </c>
      <c r="I8439" s="1">
        <f t="shared" si="744"/>
        <v>4</v>
      </c>
    </row>
    <row r="8440" spans="1:9" x14ac:dyDescent="0.35">
      <c r="A8440" s="321">
        <f t="shared" si="742"/>
        <v>42355.166666646284</v>
      </c>
      <c r="B8440" s="303"/>
      <c r="C8440" s="303">
        <v>8405</v>
      </c>
      <c r="D8440" s="304">
        <f>INDEX(Method_calculation!$J$161:$L$184,Output_interface!I8440,Output_interface!H8440)</f>
        <v>0</v>
      </c>
      <c r="E8440" s="304">
        <f>INDEX(Method_calculation!$J$194:$L$217,Output_interface!I8440,Output_interface!H8440)</f>
        <v>0</v>
      </c>
      <c r="G8440" s="1">
        <f>VLOOKUP(A8440+1/48,Interface!$B$118:$D$483,3)</f>
        <v>4</v>
      </c>
      <c r="H8440" s="1">
        <f t="shared" si="745"/>
        <v>1</v>
      </c>
      <c r="I8440" s="1">
        <f t="shared" si="744"/>
        <v>5</v>
      </c>
    </row>
    <row r="8441" spans="1:9" x14ac:dyDescent="0.35">
      <c r="A8441" s="321">
        <f t="shared" si="742"/>
        <v>42355.208333312949</v>
      </c>
      <c r="B8441" s="303"/>
      <c r="C8441" s="303">
        <v>8406</v>
      </c>
      <c r="D8441" s="304">
        <f>INDEX(Method_calculation!$J$161:$L$184,Output_interface!I8441,Output_interface!H8441)</f>
        <v>0</v>
      </c>
      <c r="E8441" s="304">
        <f>INDEX(Method_calculation!$J$194:$L$217,Output_interface!I8441,Output_interface!H8441)</f>
        <v>0</v>
      </c>
      <c r="G8441" s="1">
        <f>VLOOKUP(A8441+1/48,Interface!$B$118:$D$483,3)</f>
        <v>4</v>
      </c>
      <c r="H8441" s="1">
        <f t="shared" si="745"/>
        <v>1</v>
      </c>
      <c r="I8441" s="1">
        <f t="shared" si="744"/>
        <v>6</v>
      </c>
    </row>
    <row r="8442" spans="1:9" x14ac:dyDescent="0.35">
      <c r="A8442" s="321">
        <f t="shared" si="742"/>
        <v>42355.249999979613</v>
      </c>
      <c r="B8442" s="303"/>
      <c r="C8442" s="303">
        <v>8407</v>
      </c>
      <c r="D8442" s="304">
        <f>INDEX(Method_calculation!$J$161:$L$184,Output_interface!I8442,Output_interface!H8442)</f>
        <v>0</v>
      </c>
      <c r="E8442" s="304">
        <f>INDEX(Method_calculation!$J$194:$L$217,Output_interface!I8442,Output_interface!H8442)</f>
        <v>0</v>
      </c>
      <c r="G8442" s="1">
        <f>VLOOKUP(A8442+1/48,Interface!$B$118:$D$483,3)</f>
        <v>4</v>
      </c>
      <c r="H8442" s="1">
        <f t="shared" si="745"/>
        <v>1</v>
      </c>
      <c r="I8442" s="1">
        <f t="shared" si="744"/>
        <v>7</v>
      </c>
    </row>
    <row r="8443" spans="1:9" x14ac:dyDescent="0.35">
      <c r="A8443" s="321">
        <f t="shared" si="742"/>
        <v>42355.291666646277</v>
      </c>
      <c r="B8443" s="303"/>
      <c r="C8443" s="303">
        <v>8408</v>
      </c>
      <c r="D8443" s="304">
        <f>INDEX(Method_calculation!$J$161:$L$184,Output_interface!I8443,Output_interface!H8443)</f>
        <v>0</v>
      </c>
      <c r="E8443" s="304">
        <f>INDEX(Method_calculation!$J$194:$L$217,Output_interface!I8443,Output_interface!H8443)</f>
        <v>0</v>
      </c>
      <c r="G8443" s="1">
        <f>VLOOKUP(A8443+1/48,Interface!$B$118:$D$483,3)</f>
        <v>4</v>
      </c>
      <c r="H8443" s="1">
        <f t="shared" si="745"/>
        <v>1</v>
      </c>
      <c r="I8443" s="1">
        <f t="shared" si="744"/>
        <v>8</v>
      </c>
    </row>
    <row r="8444" spans="1:9" x14ac:dyDescent="0.35">
      <c r="A8444" s="321">
        <f t="shared" si="742"/>
        <v>42355.333333312941</v>
      </c>
      <c r="B8444" s="303"/>
      <c r="C8444" s="303">
        <v>8409</v>
      </c>
      <c r="D8444" s="304">
        <f>INDEX(Method_calculation!$J$161:$L$184,Output_interface!I8444,Output_interface!H8444)</f>
        <v>0</v>
      </c>
      <c r="E8444" s="304">
        <f>INDEX(Method_calculation!$J$194:$L$217,Output_interface!I8444,Output_interface!H8444)</f>
        <v>0</v>
      </c>
      <c r="G8444" s="1">
        <f>VLOOKUP(A8444+1/48,Interface!$B$118:$D$483,3)</f>
        <v>4</v>
      </c>
      <c r="H8444" s="1">
        <f t="shared" si="745"/>
        <v>1</v>
      </c>
      <c r="I8444" s="1">
        <f t="shared" si="744"/>
        <v>9</v>
      </c>
    </row>
    <row r="8445" spans="1:9" x14ac:dyDescent="0.35">
      <c r="A8445" s="321">
        <f t="shared" si="742"/>
        <v>42355.374999979605</v>
      </c>
      <c r="B8445" s="303"/>
      <c r="C8445" s="303">
        <v>8410</v>
      </c>
      <c r="D8445" s="304">
        <f>INDEX(Method_calculation!$J$161:$L$184,Output_interface!I8445,Output_interface!H8445)</f>
        <v>0</v>
      </c>
      <c r="E8445" s="304">
        <f>INDEX(Method_calculation!$J$194:$L$217,Output_interface!I8445,Output_interface!H8445)</f>
        <v>0</v>
      </c>
      <c r="G8445" s="1">
        <f>VLOOKUP(A8445+1/48,Interface!$B$118:$D$483,3)</f>
        <v>4</v>
      </c>
      <c r="H8445" s="1">
        <f t="shared" si="745"/>
        <v>1</v>
      </c>
      <c r="I8445" s="1">
        <f t="shared" si="744"/>
        <v>10</v>
      </c>
    </row>
    <row r="8446" spans="1:9" x14ac:dyDescent="0.35">
      <c r="A8446" s="321">
        <f t="shared" si="742"/>
        <v>42355.41666664627</v>
      </c>
      <c r="B8446" s="303"/>
      <c r="C8446" s="303">
        <v>8411</v>
      </c>
      <c r="D8446" s="304">
        <f>INDEX(Method_calculation!$J$161:$L$184,Output_interface!I8446,Output_interface!H8446)</f>
        <v>0</v>
      </c>
      <c r="E8446" s="304">
        <f>INDEX(Method_calculation!$J$194:$L$217,Output_interface!I8446,Output_interface!H8446)</f>
        <v>0</v>
      </c>
      <c r="G8446" s="1">
        <f>VLOOKUP(A8446+1/48,Interface!$B$118:$D$483,3)</f>
        <v>4</v>
      </c>
      <c r="H8446" s="1">
        <f t="shared" si="745"/>
        <v>1</v>
      </c>
      <c r="I8446" s="1">
        <f t="shared" si="744"/>
        <v>11</v>
      </c>
    </row>
    <row r="8447" spans="1:9" x14ac:dyDescent="0.35">
      <c r="A8447" s="321">
        <f t="shared" si="742"/>
        <v>42355.458333312934</v>
      </c>
      <c r="B8447" s="303"/>
      <c r="C8447" s="303">
        <v>8412</v>
      </c>
      <c r="D8447" s="304">
        <f>INDEX(Method_calculation!$J$161:$L$184,Output_interface!I8447,Output_interface!H8447)</f>
        <v>0</v>
      </c>
      <c r="E8447" s="304">
        <f>INDEX(Method_calculation!$J$194:$L$217,Output_interface!I8447,Output_interface!H8447)</f>
        <v>0</v>
      </c>
      <c r="G8447" s="1">
        <f>VLOOKUP(A8447+1/48,Interface!$B$118:$D$483,3)</f>
        <v>4</v>
      </c>
      <c r="H8447" s="1">
        <f t="shared" si="745"/>
        <v>1</v>
      </c>
      <c r="I8447" s="1">
        <f t="shared" si="744"/>
        <v>12</v>
      </c>
    </row>
    <row r="8448" spans="1:9" x14ac:dyDescent="0.35">
      <c r="A8448" s="321">
        <f t="shared" si="742"/>
        <v>42355.499999979598</v>
      </c>
      <c r="B8448" s="303"/>
      <c r="C8448" s="303">
        <v>8413</v>
      </c>
      <c r="D8448" s="304">
        <f>INDEX(Method_calculation!$J$161:$L$184,Output_interface!I8448,Output_interface!H8448)</f>
        <v>0</v>
      </c>
      <c r="E8448" s="304">
        <f>INDEX(Method_calculation!$J$194:$L$217,Output_interface!I8448,Output_interface!H8448)</f>
        <v>0</v>
      </c>
      <c r="G8448" s="1">
        <f>VLOOKUP(A8448+1/48,Interface!$B$118:$D$483,3)</f>
        <v>4</v>
      </c>
      <c r="H8448" s="1">
        <f t="shared" si="745"/>
        <v>1</v>
      </c>
      <c r="I8448" s="1">
        <f t="shared" si="744"/>
        <v>13</v>
      </c>
    </row>
    <row r="8449" spans="1:9" x14ac:dyDescent="0.35">
      <c r="A8449" s="321">
        <f t="shared" si="742"/>
        <v>42355.541666646262</v>
      </c>
      <c r="B8449" s="303"/>
      <c r="C8449" s="303">
        <v>8414</v>
      </c>
      <c r="D8449" s="304">
        <f>INDEX(Method_calculation!$J$161:$L$184,Output_interface!I8449,Output_interface!H8449)</f>
        <v>0</v>
      </c>
      <c r="E8449" s="304">
        <f>INDEX(Method_calculation!$J$194:$L$217,Output_interface!I8449,Output_interface!H8449)</f>
        <v>0</v>
      </c>
      <c r="G8449" s="1">
        <f>VLOOKUP(A8449+1/48,Interface!$B$118:$D$483,3)</f>
        <v>4</v>
      </c>
      <c r="H8449" s="1">
        <f t="shared" si="745"/>
        <v>1</v>
      </c>
      <c r="I8449" s="1">
        <f t="shared" si="744"/>
        <v>14</v>
      </c>
    </row>
    <row r="8450" spans="1:9" x14ac:dyDescent="0.35">
      <c r="A8450" s="321">
        <f t="shared" si="742"/>
        <v>42355.583333312927</v>
      </c>
      <c r="B8450" s="303"/>
      <c r="C8450" s="303">
        <v>8415</v>
      </c>
      <c r="D8450" s="304">
        <f>INDEX(Method_calculation!$J$161:$L$184,Output_interface!I8450,Output_interface!H8450)</f>
        <v>0</v>
      </c>
      <c r="E8450" s="304">
        <f>INDEX(Method_calculation!$J$194:$L$217,Output_interface!I8450,Output_interface!H8450)</f>
        <v>0</v>
      </c>
      <c r="G8450" s="1">
        <f>VLOOKUP(A8450+1/48,Interface!$B$118:$D$483,3)</f>
        <v>4</v>
      </c>
      <c r="H8450" s="1">
        <f t="shared" si="745"/>
        <v>1</v>
      </c>
      <c r="I8450" s="1">
        <f t="shared" si="744"/>
        <v>15</v>
      </c>
    </row>
    <row r="8451" spans="1:9" x14ac:dyDescent="0.35">
      <c r="A8451" s="321">
        <f t="shared" si="742"/>
        <v>42355.624999979591</v>
      </c>
      <c r="B8451" s="303"/>
      <c r="C8451" s="303">
        <v>8416</v>
      </c>
      <c r="D8451" s="304">
        <f>INDEX(Method_calculation!$J$161:$L$184,Output_interface!I8451,Output_interface!H8451)</f>
        <v>0</v>
      </c>
      <c r="E8451" s="304">
        <f>INDEX(Method_calculation!$J$194:$L$217,Output_interface!I8451,Output_interface!H8451)</f>
        <v>0</v>
      </c>
      <c r="G8451" s="1">
        <f>VLOOKUP(A8451+1/48,Interface!$B$118:$D$483,3)</f>
        <v>4</v>
      </c>
      <c r="H8451" s="1">
        <f t="shared" si="745"/>
        <v>1</v>
      </c>
      <c r="I8451" s="1">
        <f t="shared" si="744"/>
        <v>16</v>
      </c>
    </row>
    <row r="8452" spans="1:9" x14ac:dyDescent="0.35">
      <c r="A8452" s="321">
        <f t="shared" si="742"/>
        <v>42355.666666646255</v>
      </c>
      <c r="B8452" s="303"/>
      <c r="C8452" s="303">
        <v>8417</v>
      </c>
      <c r="D8452" s="304">
        <f>INDEX(Method_calculation!$J$161:$L$184,Output_interface!I8452,Output_interface!H8452)</f>
        <v>0</v>
      </c>
      <c r="E8452" s="304">
        <f>INDEX(Method_calculation!$J$194:$L$217,Output_interface!I8452,Output_interface!H8452)</f>
        <v>0</v>
      </c>
      <c r="G8452" s="1">
        <f>VLOOKUP(A8452+1/48,Interface!$B$118:$D$483,3)</f>
        <v>4</v>
      </c>
      <c r="H8452" s="1">
        <f t="shared" si="745"/>
        <v>1</v>
      </c>
      <c r="I8452" s="1">
        <f t="shared" si="744"/>
        <v>17</v>
      </c>
    </row>
    <row r="8453" spans="1:9" x14ac:dyDescent="0.35">
      <c r="A8453" s="321">
        <f t="shared" si="742"/>
        <v>42355.708333312919</v>
      </c>
      <c r="B8453" s="303"/>
      <c r="C8453" s="303">
        <v>8418</v>
      </c>
      <c r="D8453" s="304">
        <f>INDEX(Method_calculation!$J$161:$L$184,Output_interface!I8453,Output_interface!H8453)</f>
        <v>0</v>
      </c>
      <c r="E8453" s="304">
        <f>INDEX(Method_calculation!$J$194:$L$217,Output_interface!I8453,Output_interface!H8453)</f>
        <v>0</v>
      </c>
      <c r="G8453" s="1">
        <f>VLOOKUP(A8453+1/48,Interface!$B$118:$D$483,3)</f>
        <v>4</v>
      </c>
      <c r="H8453" s="1">
        <f t="shared" si="745"/>
        <v>1</v>
      </c>
      <c r="I8453" s="1">
        <f t="shared" si="744"/>
        <v>18</v>
      </c>
    </row>
    <row r="8454" spans="1:9" x14ac:dyDescent="0.35">
      <c r="A8454" s="321">
        <f t="shared" si="742"/>
        <v>42355.749999979584</v>
      </c>
      <c r="B8454" s="303"/>
      <c r="C8454" s="303">
        <v>8419</v>
      </c>
      <c r="D8454" s="304">
        <f>INDEX(Method_calculation!$J$161:$L$184,Output_interface!I8454,Output_interface!H8454)</f>
        <v>0</v>
      </c>
      <c r="E8454" s="304">
        <f>INDEX(Method_calculation!$J$194:$L$217,Output_interface!I8454,Output_interface!H8454)</f>
        <v>0</v>
      </c>
      <c r="G8454" s="1">
        <f>VLOOKUP(A8454+1/48,Interface!$B$118:$D$483,3)</f>
        <v>4</v>
      </c>
      <c r="H8454" s="1">
        <f t="shared" si="745"/>
        <v>1</v>
      </c>
      <c r="I8454" s="1">
        <f t="shared" si="744"/>
        <v>19</v>
      </c>
    </row>
    <row r="8455" spans="1:9" x14ac:dyDescent="0.35">
      <c r="A8455" s="321">
        <f t="shared" si="742"/>
        <v>42355.791666646248</v>
      </c>
      <c r="B8455" s="303"/>
      <c r="C8455" s="303">
        <v>8420</v>
      </c>
      <c r="D8455" s="304">
        <f>INDEX(Method_calculation!$J$161:$L$184,Output_interface!I8455,Output_interface!H8455)</f>
        <v>0</v>
      </c>
      <c r="E8455" s="304">
        <f>INDEX(Method_calculation!$J$194:$L$217,Output_interface!I8455,Output_interface!H8455)</f>
        <v>0</v>
      </c>
      <c r="G8455" s="1">
        <f>VLOOKUP(A8455+1/48,Interface!$B$118:$D$483,3)</f>
        <v>4</v>
      </c>
      <c r="H8455" s="1">
        <f t="shared" si="745"/>
        <v>1</v>
      </c>
      <c r="I8455" s="1">
        <f t="shared" si="744"/>
        <v>20</v>
      </c>
    </row>
    <row r="8456" spans="1:9" x14ac:dyDescent="0.35">
      <c r="A8456" s="321">
        <f t="shared" si="742"/>
        <v>42355.833333312912</v>
      </c>
      <c r="B8456" s="303"/>
      <c r="C8456" s="303">
        <v>8421</v>
      </c>
      <c r="D8456" s="304">
        <f>INDEX(Method_calculation!$J$161:$L$184,Output_interface!I8456,Output_interface!H8456)</f>
        <v>0</v>
      </c>
      <c r="E8456" s="304">
        <f>INDEX(Method_calculation!$J$194:$L$217,Output_interface!I8456,Output_interface!H8456)</f>
        <v>0</v>
      </c>
      <c r="G8456" s="1">
        <f>VLOOKUP(A8456+1/48,Interface!$B$118:$D$483,3)</f>
        <v>4</v>
      </c>
      <c r="H8456" s="1">
        <f t="shared" si="745"/>
        <v>1</v>
      </c>
      <c r="I8456" s="1">
        <f t="shared" si="744"/>
        <v>21</v>
      </c>
    </row>
    <row r="8457" spans="1:9" x14ac:dyDescent="0.35">
      <c r="A8457" s="321">
        <f t="shared" si="742"/>
        <v>42355.874999979576</v>
      </c>
      <c r="B8457" s="303"/>
      <c r="C8457" s="303">
        <v>8422</v>
      </c>
      <c r="D8457" s="304">
        <f>INDEX(Method_calculation!$J$161:$L$184,Output_interface!I8457,Output_interface!H8457)</f>
        <v>0</v>
      </c>
      <c r="E8457" s="304">
        <f>INDEX(Method_calculation!$J$194:$L$217,Output_interface!I8457,Output_interface!H8457)</f>
        <v>0</v>
      </c>
      <c r="G8457" s="1">
        <f>VLOOKUP(A8457+1/48,Interface!$B$118:$D$483,3)</f>
        <v>4</v>
      </c>
      <c r="H8457" s="1">
        <f t="shared" si="745"/>
        <v>1</v>
      </c>
      <c r="I8457" s="1">
        <f t="shared" si="744"/>
        <v>22</v>
      </c>
    </row>
    <row r="8458" spans="1:9" x14ac:dyDescent="0.35">
      <c r="A8458" s="321">
        <f t="shared" si="742"/>
        <v>42355.916666646241</v>
      </c>
      <c r="B8458" s="303"/>
      <c r="C8458" s="303">
        <v>8423</v>
      </c>
      <c r="D8458" s="304">
        <f>INDEX(Method_calculation!$J$161:$L$184,Output_interface!I8458,Output_interface!H8458)</f>
        <v>0</v>
      </c>
      <c r="E8458" s="304">
        <f>INDEX(Method_calculation!$J$194:$L$217,Output_interface!I8458,Output_interface!H8458)</f>
        <v>0</v>
      </c>
      <c r="G8458" s="1">
        <f>VLOOKUP(A8458+1/48,Interface!$B$118:$D$483,3)</f>
        <v>4</v>
      </c>
      <c r="H8458" s="1">
        <f t="shared" si="745"/>
        <v>1</v>
      </c>
      <c r="I8458" s="1">
        <f t="shared" si="744"/>
        <v>23</v>
      </c>
    </row>
    <row r="8459" spans="1:9" x14ac:dyDescent="0.35">
      <c r="A8459" s="322">
        <f t="shared" si="742"/>
        <v>42355.958333312905</v>
      </c>
      <c r="B8459" s="306"/>
      <c r="C8459" s="306">
        <v>8424</v>
      </c>
      <c r="D8459" s="307">
        <f>INDEX(Method_calculation!$J$161:$L$184,Output_interface!I8459,Output_interface!H8459)</f>
        <v>0</v>
      </c>
      <c r="E8459" s="307">
        <f>INDEX(Method_calculation!$J$194:$L$217,Output_interface!I8459,Output_interface!H8459)</f>
        <v>0</v>
      </c>
      <c r="G8459" s="1">
        <f>VLOOKUP(A8459+1/48,Interface!$B$118:$D$483,3)</f>
        <v>4</v>
      </c>
      <c r="H8459" s="1">
        <f t="shared" si="745"/>
        <v>1</v>
      </c>
      <c r="I8459" s="1">
        <f t="shared" si="744"/>
        <v>24</v>
      </c>
    </row>
    <row r="8460" spans="1:9" x14ac:dyDescent="0.35">
      <c r="A8460" s="299">
        <f t="shared" si="742"/>
        <v>42355.999999979569</v>
      </c>
      <c r="B8460" s="300" t="str">
        <f t="shared" ref="B8460" si="747">INDEX($H$27:$H$29,H8460)</f>
        <v>Workday</v>
      </c>
      <c r="C8460" s="300">
        <v>8425</v>
      </c>
      <c r="D8460" s="301">
        <f>INDEX(Method_calculation!$J$161:$L$184,Output_interface!I8460,Output_interface!H8460)</f>
        <v>0</v>
      </c>
      <c r="E8460" s="301">
        <f>INDEX(Method_calculation!$J$194:$L$217,Output_interface!I8460,Output_interface!H8460)</f>
        <v>0</v>
      </c>
      <c r="G8460" s="1">
        <f>VLOOKUP(A8460+1/48,Interface!$B$118:$D$483,3)</f>
        <v>5</v>
      </c>
      <c r="H8460" s="1">
        <f t="shared" si="745"/>
        <v>1</v>
      </c>
      <c r="I8460" s="1">
        <f t="shared" si="744"/>
        <v>1</v>
      </c>
    </row>
    <row r="8461" spans="1:9" x14ac:dyDescent="0.35">
      <c r="A8461" s="321">
        <f t="shared" si="742"/>
        <v>42356.041666646233</v>
      </c>
      <c r="B8461" s="303"/>
      <c r="C8461" s="303">
        <v>8426</v>
      </c>
      <c r="D8461" s="304">
        <f>INDEX(Method_calculation!$J$161:$L$184,Output_interface!I8461,Output_interface!H8461)</f>
        <v>0</v>
      </c>
      <c r="E8461" s="304">
        <f>INDEX(Method_calculation!$J$194:$L$217,Output_interface!I8461,Output_interface!H8461)</f>
        <v>0</v>
      </c>
      <c r="G8461" s="1">
        <f>VLOOKUP(A8461+1/48,Interface!$B$118:$D$483,3)</f>
        <v>5</v>
      </c>
      <c r="H8461" s="1">
        <f t="shared" si="745"/>
        <v>1</v>
      </c>
      <c r="I8461" s="1">
        <f t="shared" si="744"/>
        <v>2</v>
      </c>
    </row>
    <row r="8462" spans="1:9" x14ac:dyDescent="0.35">
      <c r="A8462" s="321">
        <f t="shared" si="742"/>
        <v>42356.083333312898</v>
      </c>
      <c r="B8462" s="303"/>
      <c r="C8462" s="303">
        <v>8427</v>
      </c>
      <c r="D8462" s="304">
        <f>INDEX(Method_calculation!$J$161:$L$184,Output_interface!I8462,Output_interface!H8462)</f>
        <v>0</v>
      </c>
      <c r="E8462" s="304">
        <f>INDEX(Method_calculation!$J$194:$L$217,Output_interface!I8462,Output_interface!H8462)</f>
        <v>0</v>
      </c>
      <c r="G8462" s="1">
        <f>VLOOKUP(A8462+1/48,Interface!$B$118:$D$483,3)</f>
        <v>5</v>
      </c>
      <c r="H8462" s="1">
        <f t="shared" si="745"/>
        <v>1</v>
      </c>
      <c r="I8462" s="1">
        <f t="shared" si="744"/>
        <v>3</v>
      </c>
    </row>
    <row r="8463" spans="1:9" x14ac:dyDescent="0.35">
      <c r="A8463" s="321">
        <f t="shared" si="742"/>
        <v>42356.124999979562</v>
      </c>
      <c r="B8463" s="303"/>
      <c r="C8463" s="303">
        <v>8428</v>
      </c>
      <c r="D8463" s="304">
        <f>INDEX(Method_calculation!$J$161:$L$184,Output_interface!I8463,Output_interface!H8463)</f>
        <v>0</v>
      </c>
      <c r="E8463" s="304">
        <f>INDEX(Method_calculation!$J$194:$L$217,Output_interface!I8463,Output_interface!H8463)</f>
        <v>0</v>
      </c>
      <c r="G8463" s="1">
        <f>VLOOKUP(A8463+1/48,Interface!$B$118:$D$483,3)</f>
        <v>5</v>
      </c>
      <c r="H8463" s="1">
        <f t="shared" si="745"/>
        <v>1</v>
      </c>
      <c r="I8463" s="1">
        <f t="shared" si="744"/>
        <v>4</v>
      </c>
    </row>
    <row r="8464" spans="1:9" x14ac:dyDescent="0.35">
      <c r="A8464" s="321">
        <f t="shared" ref="A8464:A8527" si="748">+A8463+1/24</f>
        <v>42356.166666646226</v>
      </c>
      <c r="B8464" s="303"/>
      <c r="C8464" s="303">
        <v>8429</v>
      </c>
      <c r="D8464" s="304">
        <f>INDEX(Method_calculation!$J$161:$L$184,Output_interface!I8464,Output_interface!H8464)</f>
        <v>0</v>
      </c>
      <c r="E8464" s="304">
        <f>INDEX(Method_calculation!$J$194:$L$217,Output_interface!I8464,Output_interface!H8464)</f>
        <v>0</v>
      </c>
      <c r="G8464" s="1">
        <f>VLOOKUP(A8464+1/48,Interface!$B$118:$D$483,3)</f>
        <v>5</v>
      </c>
      <c r="H8464" s="1">
        <f t="shared" si="745"/>
        <v>1</v>
      </c>
      <c r="I8464" s="1">
        <f t="shared" si="744"/>
        <v>5</v>
      </c>
    </row>
    <row r="8465" spans="1:9" x14ac:dyDescent="0.35">
      <c r="A8465" s="321">
        <f t="shared" si="748"/>
        <v>42356.20833331289</v>
      </c>
      <c r="B8465" s="303"/>
      <c r="C8465" s="303">
        <v>8430</v>
      </c>
      <c r="D8465" s="304">
        <f>INDEX(Method_calculation!$J$161:$L$184,Output_interface!I8465,Output_interface!H8465)</f>
        <v>0</v>
      </c>
      <c r="E8465" s="304">
        <f>INDEX(Method_calculation!$J$194:$L$217,Output_interface!I8465,Output_interface!H8465)</f>
        <v>0</v>
      </c>
      <c r="G8465" s="1">
        <f>VLOOKUP(A8465+1/48,Interface!$B$118:$D$483,3)</f>
        <v>5</v>
      </c>
      <c r="H8465" s="1">
        <f t="shared" si="745"/>
        <v>1</v>
      </c>
      <c r="I8465" s="1">
        <f t="shared" si="744"/>
        <v>6</v>
      </c>
    </row>
    <row r="8466" spans="1:9" x14ac:dyDescent="0.35">
      <c r="A8466" s="321">
        <f t="shared" si="748"/>
        <v>42356.249999979555</v>
      </c>
      <c r="B8466" s="303"/>
      <c r="C8466" s="303">
        <v>8431</v>
      </c>
      <c r="D8466" s="304">
        <f>INDEX(Method_calculation!$J$161:$L$184,Output_interface!I8466,Output_interface!H8466)</f>
        <v>0</v>
      </c>
      <c r="E8466" s="304">
        <f>INDEX(Method_calculation!$J$194:$L$217,Output_interface!I8466,Output_interface!H8466)</f>
        <v>0</v>
      </c>
      <c r="G8466" s="1">
        <f>VLOOKUP(A8466+1/48,Interface!$B$118:$D$483,3)</f>
        <v>5</v>
      </c>
      <c r="H8466" s="1">
        <f t="shared" si="745"/>
        <v>1</v>
      </c>
      <c r="I8466" s="1">
        <f t="shared" si="744"/>
        <v>7</v>
      </c>
    </row>
    <row r="8467" spans="1:9" x14ac:dyDescent="0.35">
      <c r="A8467" s="321">
        <f t="shared" si="748"/>
        <v>42356.291666646219</v>
      </c>
      <c r="B8467" s="303"/>
      <c r="C8467" s="303">
        <v>8432</v>
      </c>
      <c r="D8467" s="304">
        <f>INDEX(Method_calculation!$J$161:$L$184,Output_interface!I8467,Output_interface!H8467)</f>
        <v>0</v>
      </c>
      <c r="E8467" s="304">
        <f>INDEX(Method_calculation!$J$194:$L$217,Output_interface!I8467,Output_interface!H8467)</f>
        <v>0</v>
      </c>
      <c r="G8467" s="1">
        <f>VLOOKUP(A8467+1/48,Interface!$B$118:$D$483,3)</f>
        <v>5</v>
      </c>
      <c r="H8467" s="1">
        <f t="shared" si="745"/>
        <v>1</v>
      </c>
      <c r="I8467" s="1">
        <f t="shared" si="744"/>
        <v>8</v>
      </c>
    </row>
    <row r="8468" spans="1:9" x14ac:dyDescent="0.35">
      <c r="A8468" s="321">
        <f t="shared" si="748"/>
        <v>42356.333333312883</v>
      </c>
      <c r="B8468" s="303"/>
      <c r="C8468" s="303">
        <v>8433</v>
      </c>
      <c r="D8468" s="304">
        <f>INDEX(Method_calculation!$J$161:$L$184,Output_interface!I8468,Output_interface!H8468)</f>
        <v>0</v>
      </c>
      <c r="E8468" s="304">
        <f>INDEX(Method_calculation!$J$194:$L$217,Output_interface!I8468,Output_interface!H8468)</f>
        <v>0</v>
      </c>
      <c r="G8468" s="1">
        <f>VLOOKUP(A8468+1/48,Interface!$B$118:$D$483,3)</f>
        <v>5</v>
      </c>
      <c r="H8468" s="1">
        <f t="shared" si="745"/>
        <v>1</v>
      </c>
      <c r="I8468" s="1">
        <f t="shared" si="744"/>
        <v>9</v>
      </c>
    </row>
    <row r="8469" spans="1:9" x14ac:dyDescent="0.35">
      <c r="A8469" s="321">
        <f t="shared" si="748"/>
        <v>42356.374999979547</v>
      </c>
      <c r="B8469" s="303"/>
      <c r="C8469" s="303">
        <v>8434</v>
      </c>
      <c r="D8469" s="304">
        <f>INDEX(Method_calculation!$J$161:$L$184,Output_interface!I8469,Output_interface!H8469)</f>
        <v>0</v>
      </c>
      <c r="E8469" s="304">
        <f>INDEX(Method_calculation!$J$194:$L$217,Output_interface!I8469,Output_interface!H8469)</f>
        <v>0</v>
      </c>
      <c r="G8469" s="1">
        <f>VLOOKUP(A8469+1/48,Interface!$B$118:$D$483,3)</f>
        <v>5</v>
      </c>
      <c r="H8469" s="1">
        <f t="shared" si="745"/>
        <v>1</v>
      </c>
      <c r="I8469" s="1">
        <f t="shared" si="744"/>
        <v>10</v>
      </c>
    </row>
    <row r="8470" spans="1:9" x14ac:dyDescent="0.35">
      <c r="A8470" s="321">
        <f t="shared" si="748"/>
        <v>42356.416666646212</v>
      </c>
      <c r="B8470" s="303"/>
      <c r="C8470" s="303">
        <v>8435</v>
      </c>
      <c r="D8470" s="304">
        <f>INDEX(Method_calculation!$J$161:$L$184,Output_interface!I8470,Output_interface!H8470)</f>
        <v>0</v>
      </c>
      <c r="E8470" s="304">
        <f>INDEX(Method_calculation!$J$194:$L$217,Output_interface!I8470,Output_interface!H8470)</f>
        <v>0</v>
      </c>
      <c r="G8470" s="1">
        <f>VLOOKUP(A8470+1/48,Interface!$B$118:$D$483,3)</f>
        <v>5</v>
      </c>
      <c r="H8470" s="1">
        <f t="shared" si="745"/>
        <v>1</v>
      </c>
      <c r="I8470" s="1">
        <f t="shared" si="744"/>
        <v>11</v>
      </c>
    </row>
    <row r="8471" spans="1:9" x14ac:dyDescent="0.35">
      <c r="A8471" s="321">
        <f t="shared" si="748"/>
        <v>42356.458333312876</v>
      </c>
      <c r="B8471" s="303"/>
      <c r="C8471" s="303">
        <v>8436</v>
      </c>
      <c r="D8471" s="304">
        <f>INDEX(Method_calculation!$J$161:$L$184,Output_interface!I8471,Output_interface!H8471)</f>
        <v>0</v>
      </c>
      <c r="E8471" s="304">
        <f>INDEX(Method_calculation!$J$194:$L$217,Output_interface!I8471,Output_interface!H8471)</f>
        <v>0</v>
      </c>
      <c r="G8471" s="1">
        <f>VLOOKUP(A8471+1/48,Interface!$B$118:$D$483,3)</f>
        <v>5</v>
      </c>
      <c r="H8471" s="1">
        <f t="shared" si="745"/>
        <v>1</v>
      </c>
      <c r="I8471" s="1">
        <f t="shared" si="744"/>
        <v>12</v>
      </c>
    </row>
    <row r="8472" spans="1:9" x14ac:dyDescent="0.35">
      <c r="A8472" s="321">
        <f t="shared" si="748"/>
        <v>42356.49999997954</v>
      </c>
      <c r="B8472" s="303"/>
      <c r="C8472" s="303">
        <v>8437</v>
      </c>
      <c r="D8472" s="304">
        <f>INDEX(Method_calculation!$J$161:$L$184,Output_interface!I8472,Output_interface!H8472)</f>
        <v>0</v>
      </c>
      <c r="E8472" s="304">
        <f>INDEX(Method_calculation!$J$194:$L$217,Output_interface!I8472,Output_interface!H8472)</f>
        <v>0</v>
      </c>
      <c r="G8472" s="1">
        <f>VLOOKUP(A8472+1/48,Interface!$B$118:$D$483,3)</f>
        <v>5</v>
      </c>
      <c r="H8472" s="1">
        <f t="shared" si="745"/>
        <v>1</v>
      </c>
      <c r="I8472" s="1">
        <f t="shared" si="744"/>
        <v>13</v>
      </c>
    </row>
    <row r="8473" spans="1:9" x14ac:dyDescent="0.35">
      <c r="A8473" s="321">
        <f t="shared" si="748"/>
        <v>42356.541666646204</v>
      </c>
      <c r="B8473" s="303"/>
      <c r="C8473" s="303">
        <v>8438</v>
      </c>
      <c r="D8473" s="304">
        <f>INDEX(Method_calculation!$J$161:$L$184,Output_interface!I8473,Output_interface!H8473)</f>
        <v>0</v>
      </c>
      <c r="E8473" s="304">
        <f>INDEX(Method_calculation!$J$194:$L$217,Output_interface!I8473,Output_interface!H8473)</f>
        <v>0</v>
      </c>
      <c r="G8473" s="1">
        <f>VLOOKUP(A8473+1/48,Interface!$B$118:$D$483,3)</f>
        <v>5</v>
      </c>
      <c r="H8473" s="1">
        <f t="shared" si="745"/>
        <v>1</v>
      </c>
      <c r="I8473" s="1">
        <f t="shared" si="744"/>
        <v>14</v>
      </c>
    </row>
    <row r="8474" spans="1:9" x14ac:dyDescent="0.35">
      <c r="A8474" s="321">
        <f t="shared" si="748"/>
        <v>42356.583333312868</v>
      </c>
      <c r="B8474" s="303"/>
      <c r="C8474" s="303">
        <v>8439</v>
      </c>
      <c r="D8474" s="304">
        <f>INDEX(Method_calculation!$J$161:$L$184,Output_interface!I8474,Output_interface!H8474)</f>
        <v>0</v>
      </c>
      <c r="E8474" s="304">
        <f>INDEX(Method_calculation!$J$194:$L$217,Output_interface!I8474,Output_interface!H8474)</f>
        <v>0</v>
      </c>
      <c r="G8474" s="1">
        <f>VLOOKUP(A8474+1/48,Interface!$B$118:$D$483,3)</f>
        <v>5</v>
      </c>
      <c r="H8474" s="1">
        <f t="shared" si="745"/>
        <v>1</v>
      </c>
      <c r="I8474" s="1">
        <f t="shared" si="744"/>
        <v>15</v>
      </c>
    </row>
    <row r="8475" spans="1:9" x14ac:dyDescent="0.35">
      <c r="A8475" s="321">
        <f t="shared" si="748"/>
        <v>42356.624999979533</v>
      </c>
      <c r="B8475" s="303"/>
      <c r="C8475" s="303">
        <v>8440</v>
      </c>
      <c r="D8475" s="304">
        <f>INDEX(Method_calculation!$J$161:$L$184,Output_interface!I8475,Output_interface!H8475)</f>
        <v>0</v>
      </c>
      <c r="E8475" s="304">
        <f>INDEX(Method_calculation!$J$194:$L$217,Output_interface!I8475,Output_interface!H8475)</f>
        <v>0</v>
      </c>
      <c r="G8475" s="1">
        <f>VLOOKUP(A8475+1/48,Interface!$B$118:$D$483,3)</f>
        <v>5</v>
      </c>
      <c r="H8475" s="1">
        <f t="shared" si="745"/>
        <v>1</v>
      </c>
      <c r="I8475" s="1">
        <f t="shared" si="744"/>
        <v>16</v>
      </c>
    </row>
    <row r="8476" spans="1:9" x14ac:dyDescent="0.35">
      <c r="A8476" s="321">
        <f t="shared" si="748"/>
        <v>42356.666666646197</v>
      </c>
      <c r="B8476" s="303"/>
      <c r="C8476" s="303">
        <v>8441</v>
      </c>
      <c r="D8476" s="304">
        <f>INDEX(Method_calculation!$J$161:$L$184,Output_interface!I8476,Output_interface!H8476)</f>
        <v>0</v>
      </c>
      <c r="E8476" s="304">
        <f>INDEX(Method_calculation!$J$194:$L$217,Output_interface!I8476,Output_interface!H8476)</f>
        <v>0</v>
      </c>
      <c r="G8476" s="1">
        <f>VLOOKUP(A8476+1/48,Interface!$B$118:$D$483,3)</f>
        <v>5</v>
      </c>
      <c r="H8476" s="1">
        <f t="shared" si="745"/>
        <v>1</v>
      </c>
      <c r="I8476" s="1">
        <f t="shared" si="744"/>
        <v>17</v>
      </c>
    </row>
    <row r="8477" spans="1:9" x14ac:dyDescent="0.35">
      <c r="A8477" s="321">
        <f t="shared" si="748"/>
        <v>42356.708333312861</v>
      </c>
      <c r="B8477" s="303"/>
      <c r="C8477" s="303">
        <v>8442</v>
      </c>
      <c r="D8477" s="304">
        <f>INDEX(Method_calculation!$J$161:$L$184,Output_interface!I8477,Output_interface!H8477)</f>
        <v>0</v>
      </c>
      <c r="E8477" s="304">
        <f>INDEX(Method_calculation!$J$194:$L$217,Output_interface!I8477,Output_interface!H8477)</f>
        <v>0</v>
      </c>
      <c r="G8477" s="1">
        <f>VLOOKUP(A8477+1/48,Interface!$B$118:$D$483,3)</f>
        <v>5</v>
      </c>
      <c r="H8477" s="1">
        <f t="shared" si="745"/>
        <v>1</v>
      </c>
      <c r="I8477" s="1">
        <f t="shared" si="744"/>
        <v>18</v>
      </c>
    </row>
    <row r="8478" spans="1:9" x14ac:dyDescent="0.35">
      <c r="A8478" s="321">
        <f t="shared" si="748"/>
        <v>42356.749999979525</v>
      </c>
      <c r="B8478" s="303"/>
      <c r="C8478" s="303">
        <v>8443</v>
      </c>
      <c r="D8478" s="304">
        <f>INDEX(Method_calculation!$J$161:$L$184,Output_interface!I8478,Output_interface!H8478)</f>
        <v>0</v>
      </c>
      <c r="E8478" s="304">
        <f>INDEX(Method_calculation!$J$194:$L$217,Output_interface!I8478,Output_interface!H8478)</f>
        <v>0</v>
      </c>
      <c r="G8478" s="1">
        <f>VLOOKUP(A8478+1/48,Interface!$B$118:$D$483,3)</f>
        <v>5</v>
      </c>
      <c r="H8478" s="1">
        <f t="shared" si="745"/>
        <v>1</v>
      </c>
      <c r="I8478" s="1">
        <f t="shared" si="744"/>
        <v>19</v>
      </c>
    </row>
    <row r="8479" spans="1:9" x14ac:dyDescent="0.35">
      <c r="A8479" s="321">
        <f t="shared" si="748"/>
        <v>42356.79166664619</v>
      </c>
      <c r="B8479" s="303"/>
      <c r="C8479" s="303">
        <v>8444</v>
      </c>
      <c r="D8479" s="304">
        <f>INDEX(Method_calculation!$J$161:$L$184,Output_interface!I8479,Output_interface!H8479)</f>
        <v>0</v>
      </c>
      <c r="E8479" s="304">
        <f>INDEX(Method_calculation!$J$194:$L$217,Output_interface!I8479,Output_interface!H8479)</f>
        <v>0</v>
      </c>
      <c r="G8479" s="1">
        <f>VLOOKUP(A8479+1/48,Interface!$B$118:$D$483,3)</f>
        <v>5</v>
      </c>
      <c r="H8479" s="1">
        <f t="shared" si="745"/>
        <v>1</v>
      </c>
      <c r="I8479" s="1">
        <f t="shared" si="744"/>
        <v>20</v>
      </c>
    </row>
    <row r="8480" spans="1:9" x14ac:dyDescent="0.35">
      <c r="A8480" s="321">
        <f t="shared" si="748"/>
        <v>42356.833333312854</v>
      </c>
      <c r="B8480" s="303"/>
      <c r="C8480" s="303">
        <v>8445</v>
      </c>
      <c r="D8480" s="304">
        <f>INDEX(Method_calculation!$J$161:$L$184,Output_interface!I8480,Output_interface!H8480)</f>
        <v>0</v>
      </c>
      <c r="E8480" s="304">
        <f>INDEX(Method_calculation!$J$194:$L$217,Output_interface!I8480,Output_interface!H8480)</f>
        <v>0</v>
      </c>
      <c r="G8480" s="1">
        <f>VLOOKUP(A8480+1/48,Interface!$B$118:$D$483,3)</f>
        <v>5</v>
      </c>
      <c r="H8480" s="1">
        <f t="shared" si="745"/>
        <v>1</v>
      </c>
      <c r="I8480" s="1">
        <f t="shared" si="744"/>
        <v>21</v>
      </c>
    </row>
    <row r="8481" spans="1:9" x14ac:dyDescent="0.35">
      <c r="A8481" s="321">
        <f t="shared" si="748"/>
        <v>42356.874999979518</v>
      </c>
      <c r="B8481" s="303"/>
      <c r="C8481" s="303">
        <v>8446</v>
      </c>
      <c r="D8481" s="304">
        <f>INDEX(Method_calculation!$J$161:$L$184,Output_interface!I8481,Output_interface!H8481)</f>
        <v>0</v>
      </c>
      <c r="E8481" s="304">
        <f>INDEX(Method_calculation!$J$194:$L$217,Output_interface!I8481,Output_interface!H8481)</f>
        <v>0</v>
      </c>
      <c r="G8481" s="1">
        <f>VLOOKUP(A8481+1/48,Interface!$B$118:$D$483,3)</f>
        <v>5</v>
      </c>
      <c r="H8481" s="1">
        <f t="shared" si="745"/>
        <v>1</v>
      </c>
      <c r="I8481" s="1">
        <f t="shared" si="744"/>
        <v>22</v>
      </c>
    </row>
    <row r="8482" spans="1:9" x14ac:dyDescent="0.35">
      <c r="A8482" s="321">
        <f t="shared" si="748"/>
        <v>42356.916666646182</v>
      </c>
      <c r="B8482" s="303"/>
      <c r="C8482" s="303">
        <v>8447</v>
      </c>
      <c r="D8482" s="304">
        <f>INDEX(Method_calculation!$J$161:$L$184,Output_interface!I8482,Output_interface!H8482)</f>
        <v>0</v>
      </c>
      <c r="E8482" s="304">
        <f>INDEX(Method_calculation!$J$194:$L$217,Output_interface!I8482,Output_interface!H8482)</f>
        <v>0</v>
      </c>
      <c r="G8482" s="1">
        <f>VLOOKUP(A8482+1/48,Interface!$B$118:$D$483,3)</f>
        <v>5</v>
      </c>
      <c r="H8482" s="1">
        <f t="shared" si="745"/>
        <v>1</v>
      </c>
      <c r="I8482" s="1">
        <f t="shared" si="744"/>
        <v>23</v>
      </c>
    </row>
    <row r="8483" spans="1:9" x14ac:dyDescent="0.35">
      <c r="A8483" s="322">
        <f t="shared" si="748"/>
        <v>42356.958333312847</v>
      </c>
      <c r="B8483" s="306"/>
      <c r="C8483" s="306">
        <v>8448</v>
      </c>
      <c r="D8483" s="307">
        <f>INDEX(Method_calculation!$J$161:$L$184,Output_interface!I8483,Output_interface!H8483)</f>
        <v>0</v>
      </c>
      <c r="E8483" s="307">
        <f>INDEX(Method_calculation!$J$194:$L$217,Output_interface!I8483,Output_interface!H8483)</f>
        <v>0</v>
      </c>
      <c r="G8483" s="1">
        <f>VLOOKUP(A8483+1/48,Interface!$B$118:$D$483,3)</f>
        <v>5</v>
      </c>
      <c r="H8483" s="1">
        <f t="shared" si="745"/>
        <v>1</v>
      </c>
      <c r="I8483" s="1">
        <f t="shared" si="744"/>
        <v>24</v>
      </c>
    </row>
    <row r="8484" spans="1:9" x14ac:dyDescent="0.35">
      <c r="A8484" s="299">
        <f t="shared" si="748"/>
        <v>42356.999999979511</v>
      </c>
      <c r="B8484" s="300" t="str">
        <f t="shared" ref="B8484" si="749">INDEX($H$27:$H$29,H8484)</f>
        <v>Saturday</v>
      </c>
      <c r="C8484" s="300">
        <v>8449</v>
      </c>
      <c r="D8484" s="301">
        <f>INDEX(Method_calculation!$J$161:$L$184,Output_interface!I8484,Output_interface!H8484)</f>
        <v>0</v>
      </c>
      <c r="E8484" s="301">
        <f>INDEX(Method_calculation!$J$194:$L$217,Output_interface!I8484,Output_interface!H8484)</f>
        <v>0</v>
      </c>
      <c r="G8484" s="1">
        <f>VLOOKUP(A8484+1/48,Interface!$B$118:$D$483,3)</f>
        <v>6</v>
      </c>
      <c r="H8484" s="1">
        <f t="shared" si="745"/>
        <v>2</v>
      </c>
      <c r="I8484" s="1">
        <f t="shared" ref="I8484:I8547" si="750">MOD(C8484-1,24)+1</f>
        <v>1</v>
      </c>
    </row>
    <row r="8485" spans="1:9" x14ac:dyDescent="0.35">
      <c r="A8485" s="321">
        <f t="shared" si="748"/>
        <v>42357.041666646175</v>
      </c>
      <c r="B8485" s="303"/>
      <c r="C8485" s="303">
        <v>8450</v>
      </c>
      <c r="D8485" s="304">
        <f>INDEX(Method_calculation!$J$161:$L$184,Output_interface!I8485,Output_interface!H8485)</f>
        <v>0</v>
      </c>
      <c r="E8485" s="304">
        <f>INDEX(Method_calculation!$J$194:$L$217,Output_interface!I8485,Output_interface!H8485)</f>
        <v>0</v>
      </c>
      <c r="G8485" s="1">
        <f>VLOOKUP(A8485+1/48,Interface!$B$118:$D$483,3)</f>
        <v>6</v>
      </c>
      <c r="H8485" s="1">
        <f t="shared" ref="H8485:H8548" si="751">IF(G8485=7,3,IF(G8485=6,2,1))</f>
        <v>2</v>
      </c>
      <c r="I8485" s="1">
        <f t="shared" si="750"/>
        <v>2</v>
      </c>
    </row>
    <row r="8486" spans="1:9" x14ac:dyDescent="0.35">
      <c r="A8486" s="321">
        <f t="shared" si="748"/>
        <v>42357.083333312839</v>
      </c>
      <c r="B8486" s="303"/>
      <c r="C8486" s="303">
        <v>8451</v>
      </c>
      <c r="D8486" s="304">
        <f>INDEX(Method_calculation!$J$161:$L$184,Output_interface!I8486,Output_interface!H8486)</f>
        <v>0</v>
      </c>
      <c r="E8486" s="304">
        <f>INDEX(Method_calculation!$J$194:$L$217,Output_interface!I8486,Output_interface!H8486)</f>
        <v>0</v>
      </c>
      <c r="G8486" s="1">
        <f>VLOOKUP(A8486+1/48,Interface!$B$118:$D$483,3)</f>
        <v>6</v>
      </c>
      <c r="H8486" s="1">
        <f t="shared" si="751"/>
        <v>2</v>
      </c>
      <c r="I8486" s="1">
        <f t="shared" si="750"/>
        <v>3</v>
      </c>
    </row>
    <row r="8487" spans="1:9" x14ac:dyDescent="0.35">
      <c r="A8487" s="321">
        <f t="shared" si="748"/>
        <v>42357.124999979504</v>
      </c>
      <c r="B8487" s="303"/>
      <c r="C8487" s="303">
        <v>8452</v>
      </c>
      <c r="D8487" s="304">
        <f>INDEX(Method_calculation!$J$161:$L$184,Output_interface!I8487,Output_interface!H8487)</f>
        <v>0</v>
      </c>
      <c r="E8487" s="304">
        <f>INDEX(Method_calculation!$J$194:$L$217,Output_interface!I8487,Output_interface!H8487)</f>
        <v>0</v>
      </c>
      <c r="G8487" s="1">
        <f>VLOOKUP(A8487+1/48,Interface!$B$118:$D$483,3)</f>
        <v>6</v>
      </c>
      <c r="H8487" s="1">
        <f t="shared" si="751"/>
        <v>2</v>
      </c>
      <c r="I8487" s="1">
        <f t="shared" si="750"/>
        <v>4</v>
      </c>
    </row>
    <row r="8488" spans="1:9" x14ac:dyDescent="0.35">
      <c r="A8488" s="321">
        <f t="shared" si="748"/>
        <v>42357.166666646168</v>
      </c>
      <c r="B8488" s="303"/>
      <c r="C8488" s="303">
        <v>8453</v>
      </c>
      <c r="D8488" s="304">
        <f>INDEX(Method_calculation!$J$161:$L$184,Output_interface!I8488,Output_interface!H8488)</f>
        <v>0</v>
      </c>
      <c r="E8488" s="304">
        <f>INDEX(Method_calculation!$J$194:$L$217,Output_interface!I8488,Output_interface!H8488)</f>
        <v>0</v>
      </c>
      <c r="G8488" s="1">
        <f>VLOOKUP(A8488+1/48,Interface!$B$118:$D$483,3)</f>
        <v>6</v>
      </c>
      <c r="H8488" s="1">
        <f t="shared" si="751"/>
        <v>2</v>
      </c>
      <c r="I8488" s="1">
        <f t="shared" si="750"/>
        <v>5</v>
      </c>
    </row>
    <row r="8489" spans="1:9" x14ac:dyDescent="0.35">
      <c r="A8489" s="321">
        <f t="shared" si="748"/>
        <v>42357.208333312832</v>
      </c>
      <c r="B8489" s="303"/>
      <c r="C8489" s="303">
        <v>8454</v>
      </c>
      <c r="D8489" s="304">
        <f>INDEX(Method_calculation!$J$161:$L$184,Output_interface!I8489,Output_interface!H8489)</f>
        <v>0</v>
      </c>
      <c r="E8489" s="304">
        <f>INDEX(Method_calculation!$J$194:$L$217,Output_interface!I8489,Output_interface!H8489)</f>
        <v>0</v>
      </c>
      <c r="G8489" s="1">
        <f>VLOOKUP(A8489+1/48,Interface!$B$118:$D$483,3)</f>
        <v>6</v>
      </c>
      <c r="H8489" s="1">
        <f t="shared" si="751"/>
        <v>2</v>
      </c>
      <c r="I8489" s="1">
        <f t="shared" si="750"/>
        <v>6</v>
      </c>
    </row>
    <row r="8490" spans="1:9" x14ac:dyDescent="0.35">
      <c r="A8490" s="321">
        <f t="shared" si="748"/>
        <v>42357.249999979496</v>
      </c>
      <c r="B8490" s="303"/>
      <c r="C8490" s="303">
        <v>8455</v>
      </c>
      <c r="D8490" s="304">
        <f>INDEX(Method_calculation!$J$161:$L$184,Output_interface!I8490,Output_interface!H8490)</f>
        <v>0</v>
      </c>
      <c r="E8490" s="304">
        <f>INDEX(Method_calculation!$J$194:$L$217,Output_interface!I8490,Output_interface!H8490)</f>
        <v>0</v>
      </c>
      <c r="G8490" s="1">
        <f>VLOOKUP(A8490+1/48,Interface!$B$118:$D$483,3)</f>
        <v>6</v>
      </c>
      <c r="H8490" s="1">
        <f t="shared" si="751"/>
        <v>2</v>
      </c>
      <c r="I8490" s="1">
        <f t="shared" si="750"/>
        <v>7</v>
      </c>
    </row>
    <row r="8491" spans="1:9" x14ac:dyDescent="0.35">
      <c r="A8491" s="321">
        <f t="shared" si="748"/>
        <v>42357.291666646161</v>
      </c>
      <c r="B8491" s="303"/>
      <c r="C8491" s="303">
        <v>8456</v>
      </c>
      <c r="D8491" s="304">
        <f>INDEX(Method_calculation!$J$161:$L$184,Output_interface!I8491,Output_interface!H8491)</f>
        <v>0</v>
      </c>
      <c r="E8491" s="304">
        <f>INDEX(Method_calculation!$J$194:$L$217,Output_interface!I8491,Output_interface!H8491)</f>
        <v>0</v>
      </c>
      <c r="G8491" s="1">
        <f>VLOOKUP(A8491+1/48,Interface!$B$118:$D$483,3)</f>
        <v>6</v>
      </c>
      <c r="H8491" s="1">
        <f t="shared" si="751"/>
        <v>2</v>
      </c>
      <c r="I8491" s="1">
        <f t="shared" si="750"/>
        <v>8</v>
      </c>
    </row>
    <row r="8492" spans="1:9" x14ac:dyDescent="0.35">
      <c r="A8492" s="321">
        <f t="shared" si="748"/>
        <v>42357.333333312825</v>
      </c>
      <c r="B8492" s="303"/>
      <c r="C8492" s="303">
        <v>8457</v>
      </c>
      <c r="D8492" s="304">
        <f>INDEX(Method_calculation!$J$161:$L$184,Output_interface!I8492,Output_interface!H8492)</f>
        <v>0</v>
      </c>
      <c r="E8492" s="304">
        <f>INDEX(Method_calculation!$J$194:$L$217,Output_interface!I8492,Output_interface!H8492)</f>
        <v>0</v>
      </c>
      <c r="G8492" s="1">
        <f>VLOOKUP(A8492+1/48,Interface!$B$118:$D$483,3)</f>
        <v>6</v>
      </c>
      <c r="H8492" s="1">
        <f t="shared" si="751"/>
        <v>2</v>
      </c>
      <c r="I8492" s="1">
        <f t="shared" si="750"/>
        <v>9</v>
      </c>
    </row>
    <row r="8493" spans="1:9" x14ac:dyDescent="0.35">
      <c r="A8493" s="321">
        <f t="shared" si="748"/>
        <v>42357.374999979489</v>
      </c>
      <c r="B8493" s="303"/>
      <c r="C8493" s="303">
        <v>8458</v>
      </c>
      <c r="D8493" s="304">
        <f>INDEX(Method_calculation!$J$161:$L$184,Output_interface!I8493,Output_interface!H8493)</f>
        <v>0</v>
      </c>
      <c r="E8493" s="304">
        <f>INDEX(Method_calculation!$J$194:$L$217,Output_interface!I8493,Output_interface!H8493)</f>
        <v>0</v>
      </c>
      <c r="G8493" s="1">
        <f>VLOOKUP(A8493+1/48,Interface!$B$118:$D$483,3)</f>
        <v>6</v>
      </c>
      <c r="H8493" s="1">
        <f t="shared" si="751"/>
        <v>2</v>
      </c>
      <c r="I8493" s="1">
        <f t="shared" si="750"/>
        <v>10</v>
      </c>
    </row>
    <row r="8494" spans="1:9" x14ac:dyDescent="0.35">
      <c r="A8494" s="321">
        <f t="shared" si="748"/>
        <v>42357.416666646153</v>
      </c>
      <c r="B8494" s="303"/>
      <c r="C8494" s="303">
        <v>8459</v>
      </c>
      <c r="D8494" s="304">
        <f>INDEX(Method_calculation!$J$161:$L$184,Output_interface!I8494,Output_interface!H8494)</f>
        <v>0</v>
      </c>
      <c r="E8494" s="304">
        <f>INDEX(Method_calculation!$J$194:$L$217,Output_interface!I8494,Output_interface!H8494)</f>
        <v>0</v>
      </c>
      <c r="G8494" s="1">
        <f>VLOOKUP(A8494+1/48,Interface!$B$118:$D$483,3)</f>
        <v>6</v>
      </c>
      <c r="H8494" s="1">
        <f t="shared" si="751"/>
        <v>2</v>
      </c>
      <c r="I8494" s="1">
        <f t="shared" si="750"/>
        <v>11</v>
      </c>
    </row>
    <row r="8495" spans="1:9" x14ac:dyDescent="0.35">
      <c r="A8495" s="321">
        <f t="shared" si="748"/>
        <v>42357.458333312818</v>
      </c>
      <c r="B8495" s="303"/>
      <c r="C8495" s="303">
        <v>8460</v>
      </c>
      <c r="D8495" s="304">
        <f>INDEX(Method_calculation!$J$161:$L$184,Output_interface!I8495,Output_interface!H8495)</f>
        <v>0</v>
      </c>
      <c r="E8495" s="304">
        <f>INDEX(Method_calculation!$J$194:$L$217,Output_interface!I8495,Output_interface!H8495)</f>
        <v>0</v>
      </c>
      <c r="G8495" s="1">
        <f>VLOOKUP(A8495+1/48,Interface!$B$118:$D$483,3)</f>
        <v>6</v>
      </c>
      <c r="H8495" s="1">
        <f t="shared" si="751"/>
        <v>2</v>
      </c>
      <c r="I8495" s="1">
        <f t="shared" si="750"/>
        <v>12</v>
      </c>
    </row>
    <row r="8496" spans="1:9" x14ac:dyDescent="0.35">
      <c r="A8496" s="321">
        <f t="shared" si="748"/>
        <v>42357.499999979482</v>
      </c>
      <c r="B8496" s="303"/>
      <c r="C8496" s="303">
        <v>8461</v>
      </c>
      <c r="D8496" s="304">
        <f>INDEX(Method_calculation!$J$161:$L$184,Output_interface!I8496,Output_interface!H8496)</f>
        <v>0</v>
      </c>
      <c r="E8496" s="304">
        <f>INDEX(Method_calculation!$J$194:$L$217,Output_interface!I8496,Output_interface!H8496)</f>
        <v>0</v>
      </c>
      <c r="G8496" s="1">
        <f>VLOOKUP(A8496+1/48,Interface!$B$118:$D$483,3)</f>
        <v>6</v>
      </c>
      <c r="H8496" s="1">
        <f t="shared" si="751"/>
        <v>2</v>
      </c>
      <c r="I8496" s="1">
        <f t="shared" si="750"/>
        <v>13</v>
      </c>
    </row>
    <row r="8497" spans="1:9" x14ac:dyDescent="0.35">
      <c r="A8497" s="321">
        <f t="shared" si="748"/>
        <v>42357.541666646146</v>
      </c>
      <c r="B8497" s="303"/>
      <c r="C8497" s="303">
        <v>8462</v>
      </c>
      <c r="D8497" s="304">
        <f>INDEX(Method_calculation!$J$161:$L$184,Output_interface!I8497,Output_interface!H8497)</f>
        <v>0</v>
      </c>
      <c r="E8497" s="304">
        <f>INDEX(Method_calculation!$J$194:$L$217,Output_interface!I8497,Output_interface!H8497)</f>
        <v>0</v>
      </c>
      <c r="G8497" s="1">
        <f>VLOOKUP(A8497+1/48,Interface!$B$118:$D$483,3)</f>
        <v>6</v>
      </c>
      <c r="H8497" s="1">
        <f t="shared" si="751"/>
        <v>2</v>
      </c>
      <c r="I8497" s="1">
        <f t="shared" si="750"/>
        <v>14</v>
      </c>
    </row>
    <row r="8498" spans="1:9" x14ac:dyDescent="0.35">
      <c r="A8498" s="321">
        <f t="shared" si="748"/>
        <v>42357.58333331281</v>
      </c>
      <c r="B8498" s="303"/>
      <c r="C8498" s="303">
        <v>8463</v>
      </c>
      <c r="D8498" s="304">
        <f>INDEX(Method_calculation!$J$161:$L$184,Output_interface!I8498,Output_interface!H8498)</f>
        <v>0</v>
      </c>
      <c r="E8498" s="304">
        <f>INDEX(Method_calculation!$J$194:$L$217,Output_interface!I8498,Output_interface!H8498)</f>
        <v>0</v>
      </c>
      <c r="G8498" s="1">
        <f>VLOOKUP(A8498+1/48,Interface!$B$118:$D$483,3)</f>
        <v>6</v>
      </c>
      <c r="H8498" s="1">
        <f t="shared" si="751"/>
        <v>2</v>
      </c>
      <c r="I8498" s="1">
        <f t="shared" si="750"/>
        <v>15</v>
      </c>
    </row>
    <row r="8499" spans="1:9" x14ac:dyDescent="0.35">
      <c r="A8499" s="321">
        <f t="shared" si="748"/>
        <v>42357.624999979475</v>
      </c>
      <c r="B8499" s="303"/>
      <c r="C8499" s="303">
        <v>8464</v>
      </c>
      <c r="D8499" s="304">
        <f>INDEX(Method_calculation!$J$161:$L$184,Output_interface!I8499,Output_interface!H8499)</f>
        <v>0</v>
      </c>
      <c r="E8499" s="304">
        <f>INDEX(Method_calculation!$J$194:$L$217,Output_interface!I8499,Output_interface!H8499)</f>
        <v>0</v>
      </c>
      <c r="G8499" s="1">
        <f>VLOOKUP(A8499+1/48,Interface!$B$118:$D$483,3)</f>
        <v>6</v>
      </c>
      <c r="H8499" s="1">
        <f t="shared" si="751"/>
        <v>2</v>
      </c>
      <c r="I8499" s="1">
        <f t="shared" si="750"/>
        <v>16</v>
      </c>
    </row>
    <row r="8500" spans="1:9" x14ac:dyDescent="0.35">
      <c r="A8500" s="321">
        <f t="shared" si="748"/>
        <v>42357.666666646139</v>
      </c>
      <c r="B8500" s="303"/>
      <c r="C8500" s="303">
        <v>8465</v>
      </c>
      <c r="D8500" s="304">
        <f>INDEX(Method_calculation!$J$161:$L$184,Output_interface!I8500,Output_interface!H8500)</f>
        <v>0</v>
      </c>
      <c r="E8500" s="304">
        <f>INDEX(Method_calculation!$J$194:$L$217,Output_interface!I8500,Output_interface!H8500)</f>
        <v>0</v>
      </c>
      <c r="G8500" s="1">
        <f>VLOOKUP(A8500+1/48,Interface!$B$118:$D$483,3)</f>
        <v>6</v>
      </c>
      <c r="H8500" s="1">
        <f t="shared" si="751"/>
        <v>2</v>
      </c>
      <c r="I8500" s="1">
        <f t="shared" si="750"/>
        <v>17</v>
      </c>
    </row>
    <row r="8501" spans="1:9" x14ac:dyDescent="0.35">
      <c r="A8501" s="321">
        <f t="shared" si="748"/>
        <v>42357.708333312803</v>
      </c>
      <c r="B8501" s="303"/>
      <c r="C8501" s="303">
        <v>8466</v>
      </c>
      <c r="D8501" s="304">
        <f>INDEX(Method_calculation!$J$161:$L$184,Output_interface!I8501,Output_interface!H8501)</f>
        <v>0</v>
      </c>
      <c r="E8501" s="304">
        <f>INDEX(Method_calculation!$J$194:$L$217,Output_interface!I8501,Output_interface!H8501)</f>
        <v>0</v>
      </c>
      <c r="G8501" s="1">
        <f>VLOOKUP(A8501+1/48,Interface!$B$118:$D$483,3)</f>
        <v>6</v>
      </c>
      <c r="H8501" s="1">
        <f t="shared" si="751"/>
        <v>2</v>
      </c>
      <c r="I8501" s="1">
        <f t="shared" si="750"/>
        <v>18</v>
      </c>
    </row>
    <row r="8502" spans="1:9" x14ac:dyDescent="0.35">
      <c r="A8502" s="321">
        <f t="shared" si="748"/>
        <v>42357.749999979467</v>
      </c>
      <c r="B8502" s="303"/>
      <c r="C8502" s="303">
        <v>8467</v>
      </c>
      <c r="D8502" s="304">
        <f>INDEX(Method_calculation!$J$161:$L$184,Output_interface!I8502,Output_interface!H8502)</f>
        <v>0</v>
      </c>
      <c r="E8502" s="304">
        <f>INDEX(Method_calculation!$J$194:$L$217,Output_interface!I8502,Output_interface!H8502)</f>
        <v>0</v>
      </c>
      <c r="G8502" s="1">
        <f>VLOOKUP(A8502+1/48,Interface!$B$118:$D$483,3)</f>
        <v>6</v>
      </c>
      <c r="H8502" s="1">
        <f t="shared" si="751"/>
        <v>2</v>
      </c>
      <c r="I8502" s="1">
        <f t="shared" si="750"/>
        <v>19</v>
      </c>
    </row>
    <row r="8503" spans="1:9" x14ac:dyDescent="0.35">
      <c r="A8503" s="321">
        <f t="shared" si="748"/>
        <v>42357.791666646131</v>
      </c>
      <c r="B8503" s="303"/>
      <c r="C8503" s="303">
        <v>8468</v>
      </c>
      <c r="D8503" s="304">
        <f>INDEX(Method_calculation!$J$161:$L$184,Output_interface!I8503,Output_interface!H8503)</f>
        <v>0</v>
      </c>
      <c r="E8503" s="304">
        <f>INDEX(Method_calculation!$J$194:$L$217,Output_interface!I8503,Output_interface!H8503)</f>
        <v>0</v>
      </c>
      <c r="G8503" s="1">
        <f>VLOOKUP(A8503+1/48,Interface!$B$118:$D$483,3)</f>
        <v>6</v>
      </c>
      <c r="H8503" s="1">
        <f t="shared" si="751"/>
        <v>2</v>
      </c>
      <c r="I8503" s="1">
        <f t="shared" si="750"/>
        <v>20</v>
      </c>
    </row>
    <row r="8504" spans="1:9" x14ac:dyDescent="0.35">
      <c r="A8504" s="321">
        <f t="shared" si="748"/>
        <v>42357.833333312796</v>
      </c>
      <c r="B8504" s="303"/>
      <c r="C8504" s="303">
        <v>8469</v>
      </c>
      <c r="D8504" s="304">
        <f>INDEX(Method_calculation!$J$161:$L$184,Output_interface!I8504,Output_interface!H8504)</f>
        <v>0</v>
      </c>
      <c r="E8504" s="304">
        <f>INDEX(Method_calculation!$J$194:$L$217,Output_interface!I8504,Output_interface!H8504)</f>
        <v>0</v>
      </c>
      <c r="G8504" s="1">
        <f>VLOOKUP(A8504+1/48,Interface!$B$118:$D$483,3)</f>
        <v>6</v>
      </c>
      <c r="H8504" s="1">
        <f t="shared" si="751"/>
        <v>2</v>
      </c>
      <c r="I8504" s="1">
        <f t="shared" si="750"/>
        <v>21</v>
      </c>
    </row>
    <row r="8505" spans="1:9" x14ac:dyDescent="0.35">
      <c r="A8505" s="321">
        <f t="shared" si="748"/>
        <v>42357.87499997946</v>
      </c>
      <c r="B8505" s="303"/>
      <c r="C8505" s="303">
        <v>8470</v>
      </c>
      <c r="D8505" s="304">
        <f>INDEX(Method_calculation!$J$161:$L$184,Output_interface!I8505,Output_interface!H8505)</f>
        <v>0</v>
      </c>
      <c r="E8505" s="304">
        <f>INDEX(Method_calculation!$J$194:$L$217,Output_interface!I8505,Output_interface!H8505)</f>
        <v>0</v>
      </c>
      <c r="G8505" s="1">
        <f>VLOOKUP(A8505+1/48,Interface!$B$118:$D$483,3)</f>
        <v>6</v>
      </c>
      <c r="H8505" s="1">
        <f t="shared" si="751"/>
        <v>2</v>
      </c>
      <c r="I8505" s="1">
        <f t="shared" si="750"/>
        <v>22</v>
      </c>
    </row>
    <row r="8506" spans="1:9" x14ac:dyDescent="0.35">
      <c r="A8506" s="321">
        <f t="shared" si="748"/>
        <v>42357.916666646124</v>
      </c>
      <c r="B8506" s="303"/>
      <c r="C8506" s="303">
        <v>8471</v>
      </c>
      <c r="D8506" s="304">
        <f>INDEX(Method_calculation!$J$161:$L$184,Output_interface!I8506,Output_interface!H8506)</f>
        <v>0</v>
      </c>
      <c r="E8506" s="304">
        <f>INDEX(Method_calculation!$J$194:$L$217,Output_interface!I8506,Output_interface!H8506)</f>
        <v>0</v>
      </c>
      <c r="G8506" s="1">
        <f>VLOOKUP(A8506+1/48,Interface!$B$118:$D$483,3)</f>
        <v>6</v>
      </c>
      <c r="H8506" s="1">
        <f t="shared" si="751"/>
        <v>2</v>
      </c>
      <c r="I8506" s="1">
        <f t="shared" si="750"/>
        <v>23</v>
      </c>
    </row>
    <row r="8507" spans="1:9" x14ac:dyDescent="0.35">
      <c r="A8507" s="322">
        <f t="shared" si="748"/>
        <v>42357.958333312788</v>
      </c>
      <c r="B8507" s="306"/>
      <c r="C8507" s="306">
        <v>8472</v>
      </c>
      <c r="D8507" s="307">
        <f>INDEX(Method_calculation!$J$161:$L$184,Output_interface!I8507,Output_interface!H8507)</f>
        <v>0</v>
      </c>
      <c r="E8507" s="307">
        <f>INDEX(Method_calculation!$J$194:$L$217,Output_interface!I8507,Output_interface!H8507)</f>
        <v>0</v>
      </c>
      <c r="G8507" s="1">
        <f>VLOOKUP(A8507+1/48,Interface!$B$118:$D$483,3)</f>
        <v>6</v>
      </c>
      <c r="H8507" s="1">
        <f t="shared" si="751"/>
        <v>2</v>
      </c>
      <c r="I8507" s="1">
        <f t="shared" si="750"/>
        <v>24</v>
      </c>
    </row>
    <row r="8508" spans="1:9" x14ac:dyDescent="0.35">
      <c r="A8508" s="299">
        <f t="shared" si="748"/>
        <v>42357.999999979453</v>
      </c>
      <c r="B8508" s="300" t="str">
        <f t="shared" ref="B8508" si="752">INDEX($H$27:$H$29,H8508)</f>
        <v>Holiday</v>
      </c>
      <c r="C8508" s="300">
        <v>8473</v>
      </c>
      <c r="D8508" s="301">
        <f>INDEX(Method_calculation!$J$161:$L$184,Output_interface!I8508,Output_interface!H8508)</f>
        <v>0</v>
      </c>
      <c r="E8508" s="301">
        <f>INDEX(Method_calculation!$J$194:$L$217,Output_interface!I8508,Output_interface!H8508)</f>
        <v>0</v>
      </c>
      <c r="G8508" s="1">
        <f>VLOOKUP(A8508+1/48,Interface!$B$118:$D$483,3)</f>
        <v>7</v>
      </c>
      <c r="H8508" s="1">
        <f t="shared" si="751"/>
        <v>3</v>
      </c>
      <c r="I8508" s="1">
        <f t="shared" si="750"/>
        <v>1</v>
      </c>
    </row>
    <row r="8509" spans="1:9" x14ac:dyDescent="0.35">
      <c r="A8509" s="321">
        <f t="shared" si="748"/>
        <v>42358.041666646117</v>
      </c>
      <c r="B8509" s="303"/>
      <c r="C8509" s="303">
        <v>8474</v>
      </c>
      <c r="D8509" s="304">
        <f>INDEX(Method_calculation!$J$161:$L$184,Output_interface!I8509,Output_interface!H8509)</f>
        <v>0</v>
      </c>
      <c r="E8509" s="304">
        <f>INDEX(Method_calculation!$J$194:$L$217,Output_interface!I8509,Output_interface!H8509)</f>
        <v>0</v>
      </c>
      <c r="G8509" s="1">
        <f>VLOOKUP(A8509+1/48,Interface!$B$118:$D$483,3)</f>
        <v>7</v>
      </c>
      <c r="H8509" s="1">
        <f t="shared" si="751"/>
        <v>3</v>
      </c>
      <c r="I8509" s="1">
        <f t="shared" si="750"/>
        <v>2</v>
      </c>
    </row>
    <row r="8510" spans="1:9" x14ac:dyDescent="0.35">
      <c r="A8510" s="321">
        <f t="shared" si="748"/>
        <v>42358.083333312781</v>
      </c>
      <c r="B8510" s="303"/>
      <c r="C8510" s="303">
        <v>8475</v>
      </c>
      <c r="D8510" s="304">
        <f>INDEX(Method_calculation!$J$161:$L$184,Output_interface!I8510,Output_interface!H8510)</f>
        <v>0</v>
      </c>
      <c r="E8510" s="304">
        <f>INDEX(Method_calculation!$J$194:$L$217,Output_interface!I8510,Output_interface!H8510)</f>
        <v>0</v>
      </c>
      <c r="G8510" s="1">
        <f>VLOOKUP(A8510+1/48,Interface!$B$118:$D$483,3)</f>
        <v>7</v>
      </c>
      <c r="H8510" s="1">
        <f t="shared" si="751"/>
        <v>3</v>
      </c>
      <c r="I8510" s="1">
        <f t="shared" si="750"/>
        <v>3</v>
      </c>
    </row>
    <row r="8511" spans="1:9" x14ac:dyDescent="0.35">
      <c r="A8511" s="321">
        <f t="shared" si="748"/>
        <v>42358.124999979445</v>
      </c>
      <c r="B8511" s="303"/>
      <c r="C8511" s="303">
        <v>8476</v>
      </c>
      <c r="D8511" s="304">
        <f>INDEX(Method_calculation!$J$161:$L$184,Output_interface!I8511,Output_interface!H8511)</f>
        <v>0</v>
      </c>
      <c r="E8511" s="304">
        <f>INDEX(Method_calculation!$J$194:$L$217,Output_interface!I8511,Output_interface!H8511)</f>
        <v>0</v>
      </c>
      <c r="G8511" s="1">
        <f>VLOOKUP(A8511+1/48,Interface!$B$118:$D$483,3)</f>
        <v>7</v>
      </c>
      <c r="H8511" s="1">
        <f t="shared" si="751"/>
        <v>3</v>
      </c>
      <c r="I8511" s="1">
        <f t="shared" si="750"/>
        <v>4</v>
      </c>
    </row>
    <row r="8512" spans="1:9" x14ac:dyDescent="0.35">
      <c r="A8512" s="321">
        <f t="shared" si="748"/>
        <v>42358.16666664611</v>
      </c>
      <c r="B8512" s="303"/>
      <c r="C8512" s="303">
        <v>8477</v>
      </c>
      <c r="D8512" s="304">
        <f>INDEX(Method_calculation!$J$161:$L$184,Output_interface!I8512,Output_interface!H8512)</f>
        <v>0</v>
      </c>
      <c r="E8512" s="304">
        <f>INDEX(Method_calculation!$J$194:$L$217,Output_interface!I8512,Output_interface!H8512)</f>
        <v>0</v>
      </c>
      <c r="G8512" s="1">
        <f>VLOOKUP(A8512+1/48,Interface!$B$118:$D$483,3)</f>
        <v>7</v>
      </c>
      <c r="H8512" s="1">
        <f t="shared" si="751"/>
        <v>3</v>
      </c>
      <c r="I8512" s="1">
        <f t="shared" si="750"/>
        <v>5</v>
      </c>
    </row>
    <row r="8513" spans="1:9" x14ac:dyDescent="0.35">
      <c r="A8513" s="321">
        <f t="shared" si="748"/>
        <v>42358.208333312774</v>
      </c>
      <c r="B8513" s="303"/>
      <c r="C8513" s="303">
        <v>8478</v>
      </c>
      <c r="D8513" s="304">
        <f>INDEX(Method_calculation!$J$161:$L$184,Output_interface!I8513,Output_interface!H8513)</f>
        <v>0</v>
      </c>
      <c r="E8513" s="304">
        <f>INDEX(Method_calculation!$J$194:$L$217,Output_interface!I8513,Output_interface!H8513)</f>
        <v>0</v>
      </c>
      <c r="G8513" s="1">
        <f>VLOOKUP(A8513+1/48,Interface!$B$118:$D$483,3)</f>
        <v>7</v>
      </c>
      <c r="H8513" s="1">
        <f t="shared" si="751"/>
        <v>3</v>
      </c>
      <c r="I8513" s="1">
        <f t="shared" si="750"/>
        <v>6</v>
      </c>
    </row>
    <row r="8514" spans="1:9" x14ac:dyDescent="0.35">
      <c r="A8514" s="321">
        <f t="shared" si="748"/>
        <v>42358.249999979438</v>
      </c>
      <c r="B8514" s="303"/>
      <c r="C8514" s="303">
        <v>8479</v>
      </c>
      <c r="D8514" s="304">
        <f>INDEX(Method_calculation!$J$161:$L$184,Output_interface!I8514,Output_interface!H8514)</f>
        <v>0</v>
      </c>
      <c r="E8514" s="304">
        <f>INDEX(Method_calculation!$J$194:$L$217,Output_interface!I8514,Output_interface!H8514)</f>
        <v>0</v>
      </c>
      <c r="G8514" s="1">
        <f>VLOOKUP(A8514+1/48,Interface!$B$118:$D$483,3)</f>
        <v>7</v>
      </c>
      <c r="H8514" s="1">
        <f t="shared" si="751"/>
        <v>3</v>
      </c>
      <c r="I8514" s="1">
        <f t="shared" si="750"/>
        <v>7</v>
      </c>
    </row>
    <row r="8515" spans="1:9" x14ac:dyDescent="0.35">
      <c r="A8515" s="321">
        <f t="shared" si="748"/>
        <v>42358.291666646102</v>
      </c>
      <c r="B8515" s="303"/>
      <c r="C8515" s="303">
        <v>8480</v>
      </c>
      <c r="D8515" s="304">
        <f>INDEX(Method_calculation!$J$161:$L$184,Output_interface!I8515,Output_interface!H8515)</f>
        <v>0</v>
      </c>
      <c r="E8515" s="304">
        <f>INDEX(Method_calculation!$J$194:$L$217,Output_interface!I8515,Output_interface!H8515)</f>
        <v>0</v>
      </c>
      <c r="G8515" s="1">
        <f>VLOOKUP(A8515+1/48,Interface!$B$118:$D$483,3)</f>
        <v>7</v>
      </c>
      <c r="H8515" s="1">
        <f t="shared" si="751"/>
        <v>3</v>
      </c>
      <c r="I8515" s="1">
        <f t="shared" si="750"/>
        <v>8</v>
      </c>
    </row>
    <row r="8516" spans="1:9" x14ac:dyDescent="0.35">
      <c r="A8516" s="321">
        <f t="shared" si="748"/>
        <v>42358.333333312767</v>
      </c>
      <c r="B8516" s="303"/>
      <c r="C8516" s="303">
        <v>8481</v>
      </c>
      <c r="D8516" s="304">
        <f>INDEX(Method_calculation!$J$161:$L$184,Output_interface!I8516,Output_interface!H8516)</f>
        <v>0</v>
      </c>
      <c r="E8516" s="304">
        <f>INDEX(Method_calculation!$J$194:$L$217,Output_interface!I8516,Output_interface!H8516)</f>
        <v>0</v>
      </c>
      <c r="G8516" s="1">
        <f>VLOOKUP(A8516+1/48,Interface!$B$118:$D$483,3)</f>
        <v>7</v>
      </c>
      <c r="H8516" s="1">
        <f t="shared" si="751"/>
        <v>3</v>
      </c>
      <c r="I8516" s="1">
        <f t="shared" si="750"/>
        <v>9</v>
      </c>
    </row>
    <row r="8517" spans="1:9" x14ac:dyDescent="0.35">
      <c r="A8517" s="321">
        <f t="shared" si="748"/>
        <v>42358.374999979431</v>
      </c>
      <c r="B8517" s="303"/>
      <c r="C8517" s="303">
        <v>8482</v>
      </c>
      <c r="D8517" s="304">
        <f>INDEX(Method_calculation!$J$161:$L$184,Output_interface!I8517,Output_interface!H8517)</f>
        <v>0</v>
      </c>
      <c r="E8517" s="304">
        <f>INDEX(Method_calculation!$J$194:$L$217,Output_interface!I8517,Output_interface!H8517)</f>
        <v>0</v>
      </c>
      <c r="G8517" s="1">
        <f>VLOOKUP(A8517+1/48,Interface!$B$118:$D$483,3)</f>
        <v>7</v>
      </c>
      <c r="H8517" s="1">
        <f t="shared" si="751"/>
        <v>3</v>
      </c>
      <c r="I8517" s="1">
        <f t="shared" si="750"/>
        <v>10</v>
      </c>
    </row>
    <row r="8518" spans="1:9" x14ac:dyDescent="0.35">
      <c r="A8518" s="321">
        <f t="shared" si="748"/>
        <v>42358.416666646095</v>
      </c>
      <c r="B8518" s="303"/>
      <c r="C8518" s="303">
        <v>8483</v>
      </c>
      <c r="D8518" s="304">
        <f>INDEX(Method_calculation!$J$161:$L$184,Output_interface!I8518,Output_interface!H8518)</f>
        <v>0</v>
      </c>
      <c r="E8518" s="304">
        <f>INDEX(Method_calculation!$J$194:$L$217,Output_interface!I8518,Output_interface!H8518)</f>
        <v>0</v>
      </c>
      <c r="G8518" s="1">
        <f>VLOOKUP(A8518+1/48,Interface!$B$118:$D$483,3)</f>
        <v>7</v>
      </c>
      <c r="H8518" s="1">
        <f t="shared" si="751"/>
        <v>3</v>
      </c>
      <c r="I8518" s="1">
        <f t="shared" si="750"/>
        <v>11</v>
      </c>
    </row>
    <row r="8519" spans="1:9" x14ac:dyDescent="0.35">
      <c r="A8519" s="321">
        <f t="shared" si="748"/>
        <v>42358.458333312759</v>
      </c>
      <c r="B8519" s="303"/>
      <c r="C8519" s="303">
        <v>8484</v>
      </c>
      <c r="D8519" s="304">
        <f>INDEX(Method_calculation!$J$161:$L$184,Output_interface!I8519,Output_interface!H8519)</f>
        <v>0</v>
      </c>
      <c r="E8519" s="304">
        <f>INDEX(Method_calculation!$J$194:$L$217,Output_interface!I8519,Output_interface!H8519)</f>
        <v>0</v>
      </c>
      <c r="G8519" s="1">
        <f>VLOOKUP(A8519+1/48,Interface!$B$118:$D$483,3)</f>
        <v>7</v>
      </c>
      <c r="H8519" s="1">
        <f t="shared" si="751"/>
        <v>3</v>
      </c>
      <c r="I8519" s="1">
        <f t="shared" si="750"/>
        <v>12</v>
      </c>
    </row>
    <row r="8520" spans="1:9" x14ac:dyDescent="0.35">
      <c r="A8520" s="321">
        <f t="shared" si="748"/>
        <v>42358.499999979424</v>
      </c>
      <c r="B8520" s="303"/>
      <c r="C8520" s="303">
        <v>8485</v>
      </c>
      <c r="D8520" s="304">
        <f>INDEX(Method_calculation!$J$161:$L$184,Output_interface!I8520,Output_interface!H8520)</f>
        <v>0</v>
      </c>
      <c r="E8520" s="304">
        <f>INDEX(Method_calculation!$J$194:$L$217,Output_interface!I8520,Output_interface!H8520)</f>
        <v>0</v>
      </c>
      <c r="G8520" s="1">
        <f>VLOOKUP(A8520+1/48,Interface!$B$118:$D$483,3)</f>
        <v>7</v>
      </c>
      <c r="H8520" s="1">
        <f t="shared" si="751"/>
        <v>3</v>
      </c>
      <c r="I8520" s="1">
        <f t="shared" si="750"/>
        <v>13</v>
      </c>
    </row>
    <row r="8521" spans="1:9" x14ac:dyDescent="0.35">
      <c r="A8521" s="321">
        <f t="shared" si="748"/>
        <v>42358.541666646088</v>
      </c>
      <c r="B8521" s="303"/>
      <c r="C8521" s="303">
        <v>8486</v>
      </c>
      <c r="D8521" s="304">
        <f>INDEX(Method_calculation!$J$161:$L$184,Output_interface!I8521,Output_interface!H8521)</f>
        <v>0</v>
      </c>
      <c r="E8521" s="304">
        <f>INDEX(Method_calculation!$J$194:$L$217,Output_interface!I8521,Output_interface!H8521)</f>
        <v>0</v>
      </c>
      <c r="G8521" s="1">
        <f>VLOOKUP(A8521+1/48,Interface!$B$118:$D$483,3)</f>
        <v>7</v>
      </c>
      <c r="H8521" s="1">
        <f t="shared" si="751"/>
        <v>3</v>
      </c>
      <c r="I8521" s="1">
        <f t="shared" si="750"/>
        <v>14</v>
      </c>
    </row>
    <row r="8522" spans="1:9" x14ac:dyDescent="0.35">
      <c r="A8522" s="321">
        <f t="shared" si="748"/>
        <v>42358.583333312752</v>
      </c>
      <c r="B8522" s="303"/>
      <c r="C8522" s="303">
        <v>8487</v>
      </c>
      <c r="D8522" s="304">
        <f>INDEX(Method_calculation!$J$161:$L$184,Output_interface!I8522,Output_interface!H8522)</f>
        <v>0</v>
      </c>
      <c r="E8522" s="304">
        <f>INDEX(Method_calculation!$J$194:$L$217,Output_interface!I8522,Output_interface!H8522)</f>
        <v>0</v>
      </c>
      <c r="G8522" s="1">
        <f>VLOOKUP(A8522+1/48,Interface!$B$118:$D$483,3)</f>
        <v>7</v>
      </c>
      <c r="H8522" s="1">
        <f t="shared" si="751"/>
        <v>3</v>
      </c>
      <c r="I8522" s="1">
        <f t="shared" si="750"/>
        <v>15</v>
      </c>
    </row>
    <row r="8523" spans="1:9" x14ac:dyDescent="0.35">
      <c r="A8523" s="321">
        <f t="shared" si="748"/>
        <v>42358.624999979416</v>
      </c>
      <c r="B8523" s="303"/>
      <c r="C8523" s="303">
        <v>8488</v>
      </c>
      <c r="D8523" s="304">
        <f>INDEX(Method_calculation!$J$161:$L$184,Output_interface!I8523,Output_interface!H8523)</f>
        <v>0</v>
      </c>
      <c r="E8523" s="304">
        <f>INDEX(Method_calculation!$J$194:$L$217,Output_interface!I8523,Output_interface!H8523)</f>
        <v>0</v>
      </c>
      <c r="G8523" s="1">
        <f>VLOOKUP(A8523+1/48,Interface!$B$118:$D$483,3)</f>
        <v>7</v>
      </c>
      <c r="H8523" s="1">
        <f t="shared" si="751"/>
        <v>3</v>
      </c>
      <c r="I8523" s="1">
        <f t="shared" si="750"/>
        <v>16</v>
      </c>
    </row>
    <row r="8524" spans="1:9" x14ac:dyDescent="0.35">
      <c r="A8524" s="321">
        <f t="shared" si="748"/>
        <v>42358.666666646081</v>
      </c>
      <c r="B8524" s="303"/>
      <c r="C8524" s="303">
        <v>8489</v>
      </c>
      <c r="D8524" s="304">
        <f>INDEX(Method_calculation!$J$161:$L$184,Output_interface!I8524,Output_interface!H8524)</f>
        <v>0</v>
      </c>
      <c r="E8524" s="304">
        <f>INDEX(Method_calculation!$J$194:$L$217,Output_interface!I8524,Output_interface!H8524)</f>
        <v>0</v>
      </c>
      <c r="G8524" s="1">
        <f>VLOOKUP(A8524+1/48,Interface!$B$118:$D$483,3)</f>
        <v>7</v>
      </c>
      <c r="H8524" s="1">
        <f t="shared" si="751"/>
        <v>3</v>
      </c>
      <c r="I8524" s="1">
        <f t="shared" si="750"/>
        <v>17</v>
      </c>
    </row>
    <row r="8525" spans="1:9" x14ac:dyDescent="0.35">
      <c r="A8525" s="321">
        <f t="shared" si="748"/>
        <v>42358.708333312745</v>
      </c>
      <c r="B8525" s="303"/>
      <c r="C8525" s="303">
        <v>8490</v>
      </c>
      <c r="D8525" s="304">
        <f>INDEX(Method_calculation!$J$161:$L$184,Output_interface!I8525,Output_interface!H8525)</f>
        <v>0</v>
      </c>
      <c r="E8525" s="304">
        <f>INDEX(Method_calculation!$J$194:$L$217,Output_interface!I8525,Output_interface!H8525)</f>
        <v>0</v>
      </c>
      <c r="G8525" s="1">
        <f>VLOOKUP(A8525+1/48,Interface!$B$118:$D$483,3)</f>
        <v>7</v>
      </c>
      <c r="H8525" s="1">
        <f t="shared" si="751"/>
        <v>3</v>
      </c>
      <c r="I8525" s="1">
        <f t="shared" si="750"/>
        <v>18</v>
      </c>
    </row>
    <row r="8526" spans="1:9" x14ac:dyDescent="0.35">
      <c r="A8526" s="321">
        <f t="shared" si="748"/>
        <v>42358.749999979409</v>
      </c>
      <c r="B8526" s="303"/>
      <c r="C8526" s="303">
        <v>8491</v>
      </c>
      <c r="D8526" s="304">
        <f>INDEX(Method_calculation!$J$161:$L$184,Output_interface!I8526,Output_interface!H8526)</f>
        <v>0</v>
      </c>
      <c r="E8526" s="304">
        <f>INDEX(Method_calculation!$J$194:$L$217,Output_interface!I8526,Output_interface!H8526)</f>
        <v>0</v>
      </c>
      <c r="G8526" s="1">
        <f>VLOOKUP(A8526+1/48,Interface!$B$118:$D$483,3)</f>
        <v>7</v>
      </c>
      <c r="H8526" s="1">
        <f t="shared" si="751"/>
        <v>3</v>
      </c>
      <c r="I8526" s="1">
        <f t="shared" si="750"/>
        <v>19</v>
      </c>
    </row>
    <row r="8527" spans="1:9" x14ac:dyDescent="0.35">
      <c r="A8527" s="321">
        <f t="shared" si="748"/>
        <v>42358.791666646073</v>
      </c>
      <c r="B8527" s="303"/>
      <c r="C8527" s="303">
        <v>8492</v>
      </c>
      <c r="D8527" s="304">
        <f>INDEX(Method_calculation!$J$161:$L$184,Output_interface!I8527,Output_interface!H8527)</f>
        <v>0</v>
      </c>
      <c r="E8527" s="304">
        <f>INDEX(Method_calculation!$J$194:$L$217,Output_interface!I8527,Output_interface!H8527)</f>
        <v>0</v>
      </c>
      <c r="G8527" s="1">
        <f>VLOOKUP(A8527+1/48,Interface!$B$118:$D$483,3)</f>
        <v>7</v>
      </c>
      <c r="H8527" s="1">
        <f t="shared" si="751"/>
        <v>3</v>
      </c>
      <c r="I8527" s="1">
        <f t="shared" si="750"/>
        <v>20</v>
      </c>
    </row>
    <row r="8528" spans="1:9" x14ac:dyDescent="0.35">
      <c r="A8528" s="321">
        <f t="shared" ref="A8528:A8591" si="753">+A8527+1/24</f>
        <v>42358.833333312738</v>
      </c>
      <c r="B8528" s="303"/>
      <c r="C8528" s="303">
        <v>8493</v>
      </c>
      <c r="D8528" s="304">
        <f>INDEX(Method_calculation!$J$161:$L$184,Output_interface!I8528,Output_interface!H8528)</f>
        <v>0</v>
      </c>
      <c r="E8528" s="304">
        <f>INDEX(Method_calculation!$J$194:$L$217,Output_interface!I8528,Output_interface!H8528)</f>
        <v>0</v>
      </c>
      <c r="G8528" s="1">
        <f>VLOOKUP(A8528+1/48,Interface!$B$118:$D$483,3)</f>
        <v>7</v>
      </c>
      <c r="H8528" s="1">
        <f t="shared" si="751"/>
        <v>3</v>
      </c>
      <c r="I8528" s="1">
        <f t="shared" si="750"/>
        <v>21</v>
      </c>
    </row>
    <row r="8529" spans="1:9" x14ac:dyDescent="0.35">
      <c r="A8529" s="321">
        <f t="shared" si="753"/>
        <v>42358.874999979402</v>
      </c>
      <c r="B8529" s="303"/>
      <c r="C8529" s="303">
        <v>8494</v>
      </c>
      <c r="D8529" s="304">
        <f>INDEX(Method_calculation!$J$161:$L$184,Output_interface!I8529,Output_interface!H8529)</f>
        <v>0</v>
      </c>
      <c r="E8529" s="304">
        <f>INDEX(Method_calculation!$J$194:$L$217,Output_interface!I8529,Output_interface!H8529)</f>
        <v>0</v>
      </c>
      <c r="G8529" s="1">
        <f>VLOOKUP(A8529+1/48,Interface!$B$118:$D$483,3)</f>
        <v>7</v>
      </c>
      <c r="H8529" s="1">
        <f t="shared" si="751"/>
        <v>3</v>
      </c>
      <c r="I8529" s="1">
        <f t="shared" si="750"/>
        <v>22</v>
      </c>
    </row>
    <row r="8530" spans="1:9" x14ac:dyDescent="0.35">
      <c r="A8530" s="321">
        <f t="shared" si="753"/>
        <v>42358.916666646066</v>
      </c>
      <c r="B8530" s="303"/>
      <c r="C8530" s="303">
        <v>8495</v>
      </c>
      <c r="D8530" s="304">
        <f>INDEX(Method_calculation!$J$161:$L$184,Output_interface!I8530,Output_interface!H8530)</f>
        <v>0</v>
      </c>
      <c r="E8530" s="304">
        <f>INDEX(Method_calculation!$J$194:$L$217,Output_interface!I8530,Output_interface!H8530)</f>
        <v>0</v>
      </c>
      <c r="G8530" s="1">
        <f>VLOOKUP(A8530+1/48,Interface!$B$118:$D$483,3)</f>
        <v>7</v>
      </c>
      <c r="H8530" s="1">
        <f t="shared" si="751"/>
        <v>3</v>
      </c>
      <c r="I8530" s="1">
        <f t="shared" si="750"/>
        <v>23</v>
      </c>
    </row>
    <row r="8531" spans="1:9" x14ac:dyDescent="0.35">
      <c r="A8531" s="322">
        <f t="shared" si="753"/>
        <v>42358.95833331273</v>
      </c>
      <c r="B8531" s="306"/>
      <c r="C8531" s="306">
        <v>8496</v>
      </c>
      <c r="D8531" s="307">
        <f>INDEX(Method_calculation!$J$161:$L$184,Output_interface!I8531,Output_interface!H8531)</f>
        <v>0</v>
      </c>
      <c r="E8531" s="307">
        <f>INDEX(Method_calculation!$J$194:$L$217,Output_interface!I8531,Output_interface!H8531)</f>
        <v>0</v>
      </c>
      <c r="G8531" s="1">
        <f>VLOOKUP(A8531+1/48,Interface!$B$118:$D$483,3)</f>
        <v>7</v>
      </c>
      <c r="H8531" s="1">
        <f t="shared" si="751"/>
        <v>3</v>
      </c>
      <c r="I8531" s="1">
        <f t="shared" si="750"/>
        <v>24</v>
      </c>
    </row>
    <row r="8532" spans="1:9" x14ac:dyDescent="0.35">
      <c r="A8532" s="299">
        <f t="shared" si="753"/>
        <v>42358.999999979394</v>
      </c>
      <c r="B8532" s="300" t="str">
        <f t="shared" ref="B8532" si="754">INDEX($H$27:$H$29,H8532)</f>
        <v>Workday</v>
      </c>
      <c r="C8532" s="300">
        <v>8497</v>
      </c>
      <c r="D8532" s="301">
        <f>INDEX(Method_calculation!$J$161:$L$184,Output_interface!I8532,Output_interface!H8532)</f>
        <v>0</v>
      </c>
      <c r="E8532" s="301">
        <f>INDEX(Method_calculation!$J$194:$L$217,Output_interface!I8532,Output_interface!H8532)</f>
        <v>0</v>
      </c>
      <c r="G8532" s="1">
        <f>VLOOKUP(A8532+1/48,Interface!$B$118:$D$483,3)</f>
        <v>1</v>
      </c>
      <c r="H8532" s="1">
        <f t="shared" si="751"/>
        <v>1</v>
      </c>
      <c r="I8532" s="1">
        <f t="shared" si="750"/>
        <v>1</v>
      </c>
    </row>
    <row r="8533" spans="1:9" x14ac:dyDescent="0.35">
      <c r="A8533" s="321">
        <f t="shared" si="753"/>
        <v>42359.041666646059</v>
      </c>
      <c r="B8533" s="303"/>
      <c r="C8533" s="303">
        <v>8498</v>
      </c>
      <c r="D8533" s="304">
        <f>INDEX(Method_calculation!$J$161:$L$184,Output_interface!I8533,Output_interface!H8533)</f>
        <v>0</v>
      </c>
      <c r="E8533" s="304">
        <f>INDEX(Method_calculation!$J$194:$L$217,Output_interface!I8533,Output_interface!H8533)</f>
        <v>0</v>
      </c>
      <c r="G8533" s="1">
        <f>VLOOKUP(A8533+1/48,Interface!$B$118:$D$483,3)</f>
        <v>1</v>
      </c>
      <c r="H8533" s="1">
        <f t="shared" si="751"/>
        <v>1</v>
      </c>
      <c r="I8533" s="1">
        <f t="shared" si="750"/>
        <v>2</v>
      </c>
    </row>
    <row r="8534" spans="1:9" x14ac:dyDescent="0.35">
      <c r="A8534" s="321">
        <f t="shared" si="753"/>
        <v>42359.083333312723</v>
      </c>
      <c r="B8534" s="303"/>
      <c r="C8534" s="303">
        <v>8499</v>
      </c>
      <c r="D8534" s="304">
        <f>INDEX(Method_calculation!$J$161:$L$184,Output_interface!I8534,Output_interface!H8534)</f>
        <v>0</v>
      </c>
      <c r="E8534" s="304">
        <f>INDEX(Method_calculation!$J$194:$L$217,Output_interface!I8534,Output_interface!H8534)</f>
        <v>0</v>
      </c>
      <c r="G8534" s="1">
        <f>VLOOKUP(A8534+1/48,Interface!$B$118:$D$483,3)</f>
        <v>1</v>
      </c>
      <c r="H8534" s="1">
        <f t="shared" si="751"/>
        <v>1</v>
      </c>
      <c r="I8534" s="1">
        <f t="shared" si="750"/>
        <v>3</v>
      </c>
    </row>
    <row r="8535" spans="1:9" x14ac:dyDescent="0.35">
      <c r="A8535" s="321">
        <f t="shared" si="753"/>
        <v>42359.124999979387</v>
      </c>
      <c r="B8535" s="303"/>
      <c r="C8535" s="303">
        <v>8500</v>
      </c>
      <c r="D8535" s="304">
        <f>INDEX(Method_calculation!$J$161:$L$184,Output_interface!I8535,Output_interface!H8535)</f>
        <v>0</v>
      </c>
      <c r="E8535" s="304">
        <f>INDEX(Method_calculation!$J$194:$L$217,Output_interface!I8535,Output_interface!H8535)</f>
        <v>0</v>
      </c>
      <c r="G8535" s="1">
        <f>VLOOKUP(A8535+1/48,Interface!$B$118:$D$483,3)</f>
        <v>1</v>
      </c>
      <c r="H8535" s="1">
        <f t="shared" si="751"/>
        <v>1</v>
      </c>
      <c r="I8535" s="1">
        <f t="shared" si="750"/>
        <v>4</v>
      </c>
    </row>
    <row r="8536" spans="1:9" x14ac:dyDescent="0.35">
      <c r="A8536" s="321">
        <f t="shared" si="753"/>
        <v>42359.166666646051</v>
      </c>
      <c r="B8536" s="303"/>
      <c r="C8536" s="303">
        <v>8501</v>
      </c>
      <c r="D8536" s="304">
        <f>INDEX(Method_calculation!$J$161:$L$184,Output_interface!I8536,Output_interface!H8536)</f>
        <v>0</v>
      </c>
      <c r="E8536" s="304">
        <f>INDEX(Method_calculation!$J$194:$L$217,Output_interface!I8536,Output_interface!H8536)</f>
        <v>0</v>
      </c>
      <c r="G8536" s="1">
        <f>VLOOKUP(A8536+1/48,Interface!$B$118:$D$483,3)</f>
        <v>1</v>
      </c>
      <c r="H8536" s="1">
        <f t="shared" si="751"/>
        <v>1</v>
      </c>
      <c r="I8536" s="1">
        <f t="shared" si="750"/>
        <v>5</v>
      </c>
    </row>
    <row r="8537" spans="1:9" x14ac:dyDescent="0.35">
      <c r="A8537" s="321">
        <f t="shared" si="753"/>
        <v>42359.208333312716</v>
      </c>
      <c r="B8537" s="303"/>
      <c r="C8537" s="303">
        <v>8502</v>
      </c>
      <c r="D8537" s="304">
        <f>INDEX(Method_calculation!$J$161:$L$184,Output_interface!I8537,Output_interface!H8537)</f>
        <v>0</v>
      </c>
      <c r="E8537" s="304">
        <f>INDEX(Method_calculation!$J$194:$L$217,Output_interface!I8537,Output_interface!H8537)</f>
        <v>0</v>
      </c>
      <c r="G8537" s="1">
        <f>VLOOKUP(A8537+1/48,Interface!$B$118:$D$483,3)</f>
        <v>1</v>
      </c>
      <c r="H8537" s="1">
        <f t="shared" si="751"/>
        <v>1</v>
      </c>
      <c r="I8537" s="1">
        <f t="shared" si="750"/>
        <v>6</v>
      </c>
    </row>
    <row r="8538" spans="1:9" x14ac:dyDescent="0.35">
      <c r="A8538" s="321">
        <f t="shared" si="753"/>
        <v>42359.24999997938</v>
      </c>
      <c r="B8538" s="303"/>
      <c r="C8538" s="303">
        <v>8503</v>
      </c>
      <c r="D8538" s="304">
        <f>INDEX(Method_calculation!$J$161:$L$184,Output_interface!I8538,Output_interface!H8538)</f>
        <v>0</v>
      </c>
      <c r="E8538" s="304">
        <f>INDEX(Method_calculation!$J$194:$L$217,Output_interface!I8538,Output_interface!H8538)</f>
        <v>0</v>
      </c>
      <c r="G8538" s="1">
        <f>VLOOKUP(A8538+1/48,Interface!$B$118:$D$483,3)</f>
        <v>1</v>
      </c>
      <c r="H8538" s="1">
        <f t="shared" si="751"/>
        <v>1</v>
      </c>
      <c r="I8538" s="1">
        <f t="shared" si="750"/>
        <v>7</v>
      </c>
    </row>
    <row r="8539" spans="1:9" x14ac:dyDescent="0.35">
      <c r="A8539" s="321">
        <f t="shared" si="753"/>
        <v>42359.291666646044</v>
      </c>
      <c r="B8539" s="303"/>
      <c r="C8539" s="303">
        <v>8504</v>
      </c>
      <c r="D8539" s="304">
        <f>INDEX(Method_calculation!$J$161:$L$184,Output_interface!I8539,Output_interface!H8539)</f>
        <v>0</v>
      </c>
      <c r="E8539" s="304">
        <f>INDEX(Method_calculation!$J$194:$L$217,Output_interface!I8539,Output_interface!H8539)</f>
        <v>0</v>
      </c>
      <c r="G8539" s="1">
        <f>VLOOKUP(A8539+1/48,Interface!$B$118:$D$483,3)</f>
        <v>1</v>
      </c>
      <c r="H8539" s="1">
        <f t="shared" si="751"/>
        <v>1</v>
      </c>
      <c r="I8539" s="1">
        <f t="shared" si="750"/>
        <v>8</v>
      </c>
    </row>
    <row r="8540" spans="1:9" x14ac:dyDescent="0.35">
      <c r="A8540" s="321">
        <f t="shared" si="753"/>
        <v>42359.333333312708</v>
      </c>
      <c r="B8540" s="303"/>
      <c r="C8540" s="303">
        <v>8505</v>
      </c>
      <c r="D8540" s="304">
        <f>INDEX(Method_calculation!$J$161:$L$184,Output_interface!I8540,Output_interface!H8540)</f>
        <v>0</v>
      </c>
      <c r="E8540" s="304">
        <f>INDEX(Method_calculation!$J$194:$L$217,Output_interface!I8540,Output_interface!H8540)</f>
        <v>0</v>
      </c>
      <c r="G8540" s="1">
        <f>VLOOKUP(A8540+1/48,Interface!$B$118:$D$483,3)</f>
        <v>1</v>
      </c>
      <c r="H8540" s="1">
        <f t="shared" si="751"/>
        <v>1</v>
      </c>
      <c r="I8540" s="1">
        <f t="shared" si="750"/>
        <v>9</v>
      </c>
    </row>
    <row r="8541" spans="1:9" x14ac:dyDescent="0.35">
      <c r="A8541" s="321">
        <f t="shared" si="753"/>
        <v>42359.374999979373</v>
      </c>
      <c r="B8541" s="303"/>
      <c r="C8541" s="303">
        <v>8506</v>
      </c>
      <c r="D8541" s="304">
        <f>INDEX(Method_calculation!$J$161:$L$184,Output_interface!I8541,Output_interface!H8541)</f>
        <v>0</v>
      </c>
      <c r="E8541" s="304">
        <f>INDEX(Method_calculation!$J$194:$L$217,Output_interface!I8541,Output_interface!H8541)</f>
        <v>0</v>
      </c>
      <c r="G8541" s="1">
        <f>VLOOKUP(A8541+1/48,Interface!$B$118:$D$483,3)</f>
        <v>1</v>
      </c>
      <c r="H8541" s="1">
        <f t="shared" si="751"/>
        <v>1</v>
      </c>
      <c r="I8541" s="1">
        <f t="shared" si="750"/>
        <v>10</v>
      </c>
    </row>
    <row r="8542" spans="1:9" x14ac:dyDescent="0.35">
      <c r="A8542" s="321">
        <f t="shared" si="753"/>
        <v>42359.416666646037</v>
      </c>
      <c r="B8542" s="303"/>
      <c r="C8542" s="303">
        <v>8507</v>
      </c>
      <c r="D8542" s="304">
        <f>INDEX(Method_calculation!$J$161:$L$184,Output_interface!I8542,Output_interface!H8542)</f>
        <v>0</v>
      </c>
      <c r="E8542" s="304">
        <f>INDEX(Method_calculation!$J$194:$L$217,Output_interface!I8542,Output_interface!H8542)</f>
        <v>0</v>
      </c>
      <c r="G8542" s="1">
        <f>VLOOKUP(A8542+1/48,Interface!$B$118:$D$483,3)</f>
        <v>1</v>
      </c>
      <c r="H8542" s="1">
        <f t="shared" si="751"/>
        <v>1</v>
      </c>
      <c r="I8542" s="1">
        <f t="shared" si="750"/>
        <v>11</v>
      </c>
    </row>
    <row r="8543" spans="1:9" x14ac:dyDescent="0.35">
      <c r="A8543" s="321">
        <f t="shared" si="753"/>
        <v>42359.458333312701</v>
      </c>
      <c r="B8543" s="303"/>
      <c r="C8543" s="303">
        <v>8508</v>
      </c>
      <c r="D8543" s="304">
        <f>INDEX(Method_calculation!$J$161:$L$184,Output_interface!I8543,Output_interface!H8543)</f>
        <v>0</v>
      </c>
      <c r="E8543" s="304">
        <f>INDEX(Method_calculation!$J$194:$L$217,Output_interface!I8543,Output_interface!H8543)</f>
        <v>0</v>
      </c>
      <c r="G8543" s="1">
        <f>VLOOKUP(A8543+1/48,Interface!$B$118:$D$483,3)</f>
        <v>1</v>
      </c>
      <c r="H8543" s="1">
        <f t="shared" si="751"/>
        <v>1</v>
      </c>
      <c r="I8543" s="1">
        <f t="shared" si="750"/>
        <v>12</v>
      </c>
    </row>
    <row r="8544" spans="1:9" x14ac:dyDescent="0.35">
      <c r="A8544" s="321">
        <f t="shared" si="753"/>
        <v>42359.499999979365</v>
      </c>
      <c r="B8544" s="303"/>
      <c r="C8544" s="303">
        <v>8509</v>
      </c>
      <c r="D8544" s="304">
        <f>INDEX(Method_calculation!$J$161:$L$184,Output_interface!I8544,Output_interface!H8544)</f>
        <v>0</v>
      </c>
      <c r="E8544" s="304">
        <f>INDEX(Method_calculation!$J$194:$L$217,Output_interface!I8544,Output_interface!H8544)</f>
        <v>0</v>
      </c>
      <c r="G8544" s="1">
        <f>VLOOKUP(A8544+1/48,Interface!$B$118:$D$483,3)</f>
        <v>1</v>
      </c>
      <c r="H8544" s="1">
        <f t="shared" si="751"/>
        <v>1</v>
      </c>
      <c r="I8544" s="1">
        <f t="shared" si="750"/>
        <v>13</v>
      </c>
    </row>
    <row r="8545" spans="1:9" x14ac:dyDescent="0.35">
      <c r="A8545" s="321">
        <f t="shared" si="753"/>
        <v>42359.54166664603</v>
      </c>
      <c r="B8545" s="303"/>
      <c r="C8545" s="303">
        <v>8510</v>
      </c>
      <c r="D8545" s="304">
        <f>INDEX(Method_calculation!$J$161:$L$184,Output_interface!I8545,Output_interface!H8545)</f>
        <v>0</v>
      </c>
      <c r="E8545" s="304">
        <f>INDEX(Method_calculation!$J$194:$L$217,Output_interface!I8545,Output_interface!H8545)</f>
        <v>0</v>
      </c>
      <c r="G8545" s="1">
        <f>VLOOKUP(A8545+1/48,Interface!$B$118:$D$483,3)</f>
        <v>1</v>
      </c>
      <c r="H8545" s="1">
        <f t="shared" si="751"/>
        <v>1</v>
      </c>
      <c r="I8545" s="1">
        <f t="shared" si="750"/>
        <v>14</v>
      </c>
    </row>
    <row r="8546" spans="1:9" x14ac:dyDescent="0.35">
      <c r="A8546" s="321">
        <f t="shared" si="753"/>
        <v>42359.583333312694</v>
      </c>
      <c r="B8546" s="303"/>
      <c r="C8546" s="303">
        <v>8511</v>
      </c>
      <c r="D8546" s="304">
        <f>INDEX(Method_calculation!$J$161:$L$184,Output_interface!I8546,Output_interface!H8546)</f>
        <v>0</v>
      </c>
      <c r="E8546" s="304">
        <f>INDEX(Method_calculation!$J$194:$L$217,Output_interface!I8546,Output_interface!H8546)</f>
        <v>0</v>
      </c>
      <c r="G8546" s="1">
        <f>VLOOKUP(A8546+1/48,Interface!$B$118:$D$483,3)</f>
        <v>1</v>
      </c>
      <c r="H8546" s="1">
        <f t="shared" si="751"/>
        <v>1</v>
      </c>
      <c r="I8546" s="1">
        <f t="shared" si="750"/>
        <v>15</v>
      </c>
    </row>
    <row r="8547" spans="1:9" x14ac:dyDescent="0.35">
      <c r="A8547" s="321">
        <f t="shared" si="753"/>
        <v>42359.624999979358</v>
      </c>
      <c r="B8547" s="303"/>
      <c r="C8547" s="303">
        <v>8512</v>
      </c>
      <c r="D8547" s="304">
        <f>INDEX(Method_calculation!$J$161:$L$184,Output_interface!I8547,Output_interface!H8547)</f>
        <v>0</v>
      </c>
      <c r="E8547" s="304">
        <f>INDEX(Method_calculation!$J$194:$L$217,Output_interface!I8547,Output_interface!H8547)</f>
        <v>0</v>
      </c>
      <c r="G8547" s="1">
        <f>VLOOKUP(A8547+1/48,Interface!$B$118:$D$483,3)</f>
        <v>1</v>
      </c>
      <c r="H8547" s="1">
        <f t="shared" si="751"/>
        <v>1</v>
      </c>
      <c r="I8547" s="1">
        <f t="shared" si="750"/>
        <v>16</v>
      </c>
    </row>
    <row r="8548" spans="1:9" x14ac:dyDescent="0.35">
      <c r="A8548" s="321">
        <f t="shared" si="753"/>
        <v>42359.666666646022</v>
      </c>
      <c r="B8548" s="303"/>
      <c r="C8548" s="303">
        <v>8513</v>
      </c>
      <c r="D8548" s="304">
        <f>INDEX(Method_calculation!$J$161:$L$184,Output_interface!I8548,Output_interface!H8548)</f>
        <v>0</v>
      </c>
      <c r="E8548" s="304">
        <f>INDEX(Method_calculation!$J$194:$L$217,Output_interface!I8548,Output_interface!H8548)</f>
        <v>0</v>
      </c>
      <c r="G8548" s="1">
        <f>VLOOKUP(A8548+1/48,Interface!$B$118:$D$483,3)</f>
        <v>1</v>
      </c>
      <c r="H8548" s="1">
        <f t="shared" si="751"/>
        <v>1</v>
      </c>
      <c r="I8548" s="1">
        <f t="shared" ref="I8548:I8611" si="755">MOD(C8548-1,24)+1</f>
        <v>17</v>
      </c>
    </row>
    <row r="8549" spans="1:9" x14ac:dyDescent="0.35">
      <c r="A8549" s="321">
        <f t="shared" si="753"/>
        <v>42359.708333312687</v>
      </c>
      <c r="B8549" s="303"/>
      <c r="C8549" s="303">
        <v>8514</v>
      </c>
      <c r="D8549" s="304">
        <f>INDEX(Method_calculation!$J$161:$L$184,Output_interface!I8549,Output_interface!H8549)</f>
        <v>0</v>
      </c>
      <c r="E8549" s="304">
        <f>INDEX(Method_calculation!$J$194:$L$217,Output_interface!I8549,Output_interface!H8549)</f>
        <v>0</v>
      </c>
      <c r="G8549" s="1">
        <f>VLOOKUP(A8549+1/48,Interface!$B$118:$D$483,3)</f>
        <v>1</v>
      </c>
      <c r="H8549" s="1">
        <f t="shared" ref="H8549:H8612" si="756">IF(G8549=7,3,IF(G8549=6,2,1))</f>
        <v>1</v>
      </c>
      <c r="I8549" s="1">
        <f t="shared" si="755"/>
        <v>18</v>
      </c>
    </row>
    <row r="8550" spans="1:9" x14ac:dyDescent="0.35">
      <c r="A8550" s="321">
        <f t="shared" si="753"/>
        <v>42359.749999979351</v>
      </c>
      <c r="B8550" s="303"/>
      <c r="C8550" s="303">
        <v>8515</v>
      </c>
      <c r="D8550" s="304">
        <f>INDEX(Method_calculation!$J$161:$L$184,Output_interface!I8550,Output_interface!H8550)</f>
        <v>0</v>
      </c>
      <c r="E8550" s="304">
        <f>INDEX(Method_calculation!$J$194:$L$217,Output_interface!I8550,Output_interface!H8550)</f>
        <v>0</v>
      </c>
      <c r="G8550" s="1">
        <f>VLOOKUP(A8550+1/48,Interface!$B$118:$D$483,3)</f>
        <v>1</v>
      </c>
      <c r="H8550" s="1">
        <f t="shared" si="756"/>
        <v>1</v>
      </c>
      <c r="I8550" s="1">
        <f t="shared" si="755"/>
        <v>19</v>
      </c>
    </row>
    <row r="8551" spans="1:9" x14ac:dyDescent="0.35">
      <c r="A8551" s="321">
        <f t="shared" si="753"/>
        <v>42359.791666646015</v>
      </c>
      <c r="B8551" s="303"/>
      <c r="C8551" s="303">
        <v>8516</v>
      </c>
      <c r="D8551" s="304">
        <f>INDEX(Method_calculation!$J$161:$L$184,Output_interface!I8551,Output_interface!H8551)</f>
        <v>0</v>
      </c>
      <c r="E8551" s="304">
        <f>INDEX(Method_calculation!$J$194:$L$217,Output_interface!I8551,Output_interface!H8551)</f>
        <v>0</v>
      </c>
      <c r="G8551" s="1">
        <f>VLOOKUP(A8551+1/48,Interface!$B$118:$D$483,3)</f>
        <v>1</v>
      </c>
      <c r="H8551" s="1">
        <f t="shared" si="756"/>
        <v>1</v>
      </c>
      <c r="I8551" s="1">
        <f t="shared" si="755"/>
        <v>20</v>
      </c>
    </row>
    <row r="8552" spans="1:9" x14ac:dyDescent="0.35">
      <c r="A8552" s="321">
        <f t="shared" si="753"/>
        <v>42359.833333312679</v>
      </c>
      <c r="B8552" s="303"/>
      <c r="C8552" s="303">
        <v>8517</v>
      </c>
      <c r="D8552" s="304">
        <f>INDEX(Method_calculation!$J$161:$L$184,Output_interface!I8552,Output_interface!H8552)</f>
        <v>0</v>
      </c>
      <c r="E8552" s="304">
        <f>INDEX(Method_calculation!$J$194:$L$217,Output_interface!I8552,Output_interface!H8552)</f>
        <v>0</v>
      </c>
      <c r="G8552" s="1">
        <f>VLOOKUP(A8552+1/48,Interface!$B$118:$D$483,3)</f>
        <v>1</v>
      </c>
      <c r="H8552" s="1">
        <f t="shared" si="756"/>
        <v>1</v>
      </c>
      <c r="I8552" s="1">
        <f t="shared" si="755"/>
        <v>21</v>
      </c>
    </row>
    <row r="8553" spans="1:9" x14ac:dyDescent="0.35">
      <c r="A8553" s="321">
        <f t="shared" si="753"/>
        <v>42359.874999979344</v>
      </c>
      <c r="B8553" s="303"/>
      <c r="C8553" s="303">
        <v>8518</v>
      </c>
      <c r="D8553" s="304">
        <f>INDEX(Method_calculation!$J$161:$L$184,Output_interface!I8553,Output_interface!H8553)</f>
        <v>0</v>
      </c>
      <c r="E8553" s="304">
        <f>INDEX(Method_calculation!$J$194:$L$217,Output_interface!I8553,Output_interface!H8553)</f>
        <v>0</v>
      </c>
      <c r="G8553" s="1">
        <f>VLOOKUP(A8553+1/48,Interface!$B$118:$D$483,3)</f>
        <v>1</v>
      </c>
      <c r="H8553" s="1">
        <f t="shared" si="756"/>
        <v>1</v>
      </c>
      <c r="I8553" s="1">
        <f t="shared" si="755"/>
        <v>22</v>
      </c>
    </row>
    <row r="8554" spans="1:9" x14ac:dyDescent="0.35">
      <c r="A8554" s="321">
        <f t="shared" si="753"/>
        <v>42359.916666646008</v>
      </c>
      <c r="B8554" s="303"/>
      <c r="C8554" s="303">
        <v>8519</v>
      </c>
      <c r="D8554" s="304">
        <f>INDEX(Method_calculation!$J$161:$L$184,Output_interface!I8554,Output_interface!H8554)</f>
        <v>0</v>
      </c>
      <c r="E8554" s="304">
        <f>INDEX(Method_calculation!$J$194:$L$217,Output_interface!I8554,Output_interface!H8554)</f>
        <v>0</v>
      </c>
      <c r="G8554" s="1">
        <f>VLOOKUP(A8554+1/48,Interface!$B$118:$D$483,3)</f>
        <v>1</v>
      </c>
      <c r="H8554" s="1">
        <f t="shared" si="756"/>
        <v>1</v>
      </c>
      <c r="I8554" s="1">
        <f t="shared" si="755"/>
        <v>23</v>
      </c>
    </row>
    <row r="8555" spans="1:9" x14ac:dyDescent="0.35">
      <c r="A8555" s="322">
        <f t="shared" si="753"/>
        <v>42359.958333312672</v>
      </c>
      <c r="B8555" s="306"/>
      <c r="C8555" s="306">
        <v>8520</v>
      </c>
      <c r="D8555" s="307">
        <f>INDEX(Method_calculation!$J$161:$L$184,Output_interface!I8555,Output_interface!H8555)</f>
        <v>0</v>
      </c>
      <c r="E8555" s="307">
        <f>INDEX(Method_calculation!$J$194:$L$217,Output_interface!I8555,Output_interface!H8555)</f>
        <v>0</v>
      </c>
      <c r="G8555" s="1">
        <f>VLOOKUP(A8555+1/48,Interface!$B$118:$D$483,3)</f>
        <v>1</v>
      </c>
      <c r="H8555" s="1">
        <f t="shared" si="756"/>
        <v>1</v>
      </c>
      <c r="I8555" s="1">
        <f t="shared" si="755"/>
        <v>24</v>
      </c>
    </row>
    <row r="8556" spans="1:9" x14ac:dyDescent="0.35">
      <c r="A8556" s="299">
        <f t="shared" si="753"/>
        <v>42359.999999979336</v>
      </c>
      <c r="B8556" s="300" t="str">
        <f t="shared" ref="B8556" si="757">INDEX($H$27:$H$29,H8556)</f>
        <v>Workday</v>
      </c>
      <c r="C8556" s="300">
        <v>8521</v>
      </c>
      <c r="D8556" s="301">
        <f>INDEX(Method_calculation!$J$161:$L$184,Output_interface!I8556,Output_interface!H8556)</f>
        <v>0</v>
      </c>
      <c r="E8556" s="301">
        <f>INDEX(Method_calculation!$J$194:$L$217,Output_interface!I8556,Output_interface!H8556)</f>
        <v>0</v>
      </c>
      <c r="G8556" s="1">
        <f>VLOOKUP(A8556+1/48,Interface!$B$118:$D$483,3)</f>
        <v>2</v>
      </c>
      <c r="H8556" s="1">
        <f t="shared" si="756"/>
        <v>1</v>
      </c>
      <c r="I8556" s="1">
        <f t="shared" si="755"/>
        <v>1</v>
      </c>
    </row>
    <row r="8557" spans="1:9" x14ac:dyDescent="0.35">
      <c r="A8557" s="321">
        <f t="shared" si="753"/>
        <v>42360.041666646001</v>
      </c>
      <c r="B8557" s="303"/>
      <c r="C8557" s="303">
        <v>8522</v>
      </c>
      <c r="D8557" s="304">
        <f>INDEX(Method_calculation!$J$161:$L$184,Output_interface!I8557,Output_interface!H8557)</f>
        <v>0</v>
      </c>
      <c r="E8557" s="304">
        <f>INDEX(Method_calculation!$J$194:$L$217,Output_interface!I8557,Output_interface!H8557)</f>
        <v>0</v>
      </c>
      <c r="G8557" s="1">
        <f>VLOOKUP(A8557+1/48,Interface!$B$118:$D$483,3)</f>
        <v>2</v>
      </c>
      <c r="H8557" s="1">
        <f t="shared" si="756"/>
        <v>1</v>
      </c>
      <c r="I8557" s="1">
        <f t="shared" si="755"/>
        <v>2</v>
      </c>
    </row>
    <row r="8558" spans="1:9" x14ac:dyDescent="0.35">
      <c r="A8558" s="321">
        <f t="shared" si="753"/>
        <v>42360.083333312665</v>
      </c>
      <c r="B8558" s="303"/>
      <c r="C8558" s="303">
        <v>8523</v>
      </c>
      <c r="D8558" s="304">
        <f>INDEX(Method_calculation!$J$161:$L$184,Output_interface!I8558,Output_interface!H8558)</f>
        <v>0</v>
      </c>
      <c r="E8558" s="304">
        <f>INDEX(Method_calculation!$J$194:$L$217,Output_interface!I8558,Output_interface!H8558)</f>
        <v>0</v>
      </c>
      <c r="G8558" s="1">
        <f>VLOOKUP(A8558+1/48,Interface!$B$118:$D$483,3)</f>
        <v>2</v>
      </c>
      <c r="H8558" s="1">
        <f t="shared" si="756"/>
        <v>1</v>
      </c>
      <c r="I8558" s="1">
        <f t="shared" si="755"/>
        <v>3</v>
      </c>
    </row>
    <row r="8559" spans="1:9" x14ac:dyDescent="0.35">
      <c r="A8559" s="321">
        <f t="shared" si="753"/>
        <v>42360.124999979329</v>
      </c>
      <c r="B8559" s="303"/>
      <c r="C8559" s="303">
        <v>8524</v>
      </c>
      <c r="D8559" s="304">
        <f>INDEX(Method_calculation!$J$161:$L$184,Output_interface!I8559,Output_interface!H8559)</f>
        <v>0</v>
      </c>
      <c r="E8559" s="304">
        <f>INDEX(Method_calculation!$J$194:$L$217,Output_interface!I8559,Output_interface!H8559)</f>
        <v>0</v>
      </c>
      <c r="G8559" s="1">
        <f>VLOOKUP(A8559+1/48,Interface!$B$118:$D$483,3)</f>
        <v>2</v>
      </c>
      <c r="H8559" s="1">
        <f t="shared" si="756"/>
        <v>1</v>
      </c>
      <c r="I8559" s="1">
        <f t="shared" si="755"/>
        <v>4</v>
      </c>
    </row>
    <row r="8560" spans="1:9" x14ac:dyDescent="0.35">
      <c r="A8560" s="321">
        <f t="shared" si="753"/>
        <v>42360.166666645993</v>
      </c>
      <c r="B8560" s="303"/>
      <c r="C8560" s="303">
        <v>8525</v>
      </c>
      <c r="D8560" s="304">
        <f>INDEX(Method_calculation!$J$161:$L$184,Output_interface!I8560,Output_interface!H8560)</f>
        <v>0</v>
      </c>
      <c r="E8560" s="304">
        <f>INDEX(Method_calculation!$J$194:$L$217,Output_interface!I8560,Output_interface!H8560)</f>
        <v>0</v>
      </c>
      <c r="G8560" s="1">
        <f>VLOOKUP(A8560+1/48,Interface!$B$118:$D$483,3)</f>
        <v>2</v>
      </c>
      <c r="H8560" s="1">
        <f t="shared" si="756"/>
        <v>1</v>
      </c>
      <c r="I8560" s="1">
        <f t="shared" si="755"/>
        <v>5</v>
      </c>
    </row>
    <row r="8561" spans="1:9" x14ac:dyDescent="0.35">
      <c r="A8561" s="321">
        <f t="shared" si="753"/>
        <v>42360.208333312657</v>
      </c>
      <c r="B8561" s="303"/>
      <c r="C8561" s="303">
        <v>8526</v>
      </c>
      <c r="D8561" s="304">
        <f>INDEX(Method_calculation!$J$161:$L$184,Output_interface!I8561,Output_interface!H8561)</f>
        <v>0</v>
      </c>
      <c r="E8561" s="304">
        <f>INDEX(Method_calculation!$J$194:$L$217,Output_interface!I8561,Output_interface!H8561)</f>
        <v>0</v>
      </c>
      <c r="G8561" s="1">
        <f>VLOOKUP(A8561+1/48,Interface!$B$118:$D$483,3)</f>
        <v>2</v>
      </c>
      <c r="H8561" s="1">
        <f t="shared" si="756"/>
        <v>1</v>
      </c>
      <c r="I8561" s="1">
        <f t="shared" si="755"/>
        <v>6</v>
      </c>
    </row>
    <row r="8562" spans="1:9" x14ac:dyDescent="0.35">
      <c r="A8562" s="321">
        <f t="shared" si="753"/>
        <v>42360.249999979322</v>
      </c>
      <c r="B8562" s="303"/>
      <c r="C8562" s="303">
        <v>8527</v>
      </c>
      <c r="D8562" s="304">
        <f>INDEX(Method_calculation!$J$161:$L$184,Output_interface!I8562,Output_interface!H8562)</f>
        <v>0</v>
      </c>
      <c r="E8562" s="304">
        <f>INDEX(Method_calculation!$J$194:$L$217,Output_interface!I8562,Output_interface!H8562)</f>
        <v>0</v>
      </c>
      <c r="G8562" s="1">
        <f>VLOOKUP(A8562+1/48,Interface!$B$118:$D$483,3)</f>
        <v>2</v>
      </c>
      <c r="H8562" s="1">
        <f t="shared" si="756"/>
        <v>1</v>
      </c>
      <c r="I8562" s="1">
        <f t="shared" si="755"/>
        <v>7</v>
      </c>
    </row>
    <row r="8563" spans="1:9" x14ac:dyDescent="0.35">
      <c r="A8563" s="321">
        <f t="shared" si="753"/>
        <v>42360.291666645986</v>
      </c>
      <c r="B8563" s="303"/>
      <c r="C8563" s="303">
        <v>8528</v>
      </c>
      <c r="D8563" s="304">
        <f>INDEX(Method_calculation!$J$161:$L$184,Output_interface!I8563,Output_interface!H8563)</f>
        <v>0</v>
      </c>
      <c r="E8563" s="304">
        <f>INDEX(Method_calculation!$J$194:$L$217,Output_interface!I8563,Output_interface!H8563)</f>
        <v>0</v>
      </c>
      <c r="G8563" s="1">
        <f>VLOOKUP(A8563+1/48,Interface!$B$118:$D$483,3)</f>
        <v>2</v>
      </c>
      <c r="H8563" s="1">
        <f t="shared" si="756"/>
        <v>1</v>
      </c>
      <c r="I8563" s="1">
        <f t="shared" si="755"/>
        <v>8</v>
      </c>
    </row>
    <row r="8564" spans="1:9" x14ac:dyDescent="0.35">
      <c r="A8564" s="321">
        <f t="shared" si="753"/>
        <v>42360.33333331265</v>
      </c>
      <c r="B8564" s="303"/>
      <c r="C8564" s="303">
        <v>8529</v>
      </c>
      <c r="D8564" s="304">
        <f>INDEX(Method_calculation!$J$161:$L$184,Output_interface!I8564,Output_interface!H8564)</f>
        <v>0</v>
      </c>
      <c r="E8564" s="304">
        <f>INDEX(Method_calculation!$J$194:$L$217,Output_interface!I8564,Output_interface!H8564)</f>
        <v>0</v>
      </c>
      <c r="G8564" s="1">
        <f>VLOOKUP(A8564+1/48,Interface!$B$118:$D$483,3)</f>
        <v>2</v>
      </c>
      <c r="H8564" s="1">
        <f t="shared" si="756"/>
        <v>1</v>
      </c>
      <c r="I8564" s="1">
        <f t="shared" si="755"/>
        <v>9</v>
      </c>
    </row>
    <row r="8565" spans="1:9" x14ac:dyDescent="0.35">
      <c r="A8565" s="321">
        <f t="shared" si="753"/>
        <v>42360.374999979314</v>
      </c>
      <c r="B8565" s="303"/>
      <c r="C8565" s="303">
        <v>8530</v>
      </c>
      <c r="D8565" s="304">
        <f>INDEX(Method_calculation!$J$161:$L$184,Output_interface!I8565,Output_interface!H8565)</f>
        <v>0</v>
      </c>
      <c r="E8565" s="304">
        <f>INDEX(Method_calculation!$J$194:$L$217,Output_interface!I8565,Output_interface!H8565)</f>
        <v>0</v>
      </c>
      <c r="G8565" s="1">
        <f>VLOOKUP(A8565+1/48,Interface!$B$118:$D$483,3)</f>
        <v>2</v>
      </c>
      <c r="H8565" s="1">
        <f t="shared" si="756"/>
        <v>1</v>
      </c>
      <c r="I8565" s="1">
        <f t="shared" si="755"/>
        <v>10</v>
      </c>
    </row>
    <row r="8566" spans="1:9" x14ac:dyDescent="0.35">
      <c r="A8566" s="321">
        <f t="shared" si="753"/>
        <v>42360.416666645979</v>
      </c>
      <c r="B8566" s="303"/>
      <c r="C8566" s="303">
        <v>8531</v>
      </c>
      <c r="D8566" s="304">
        <f>INDEX(Method_calculation!$J$161:$L$184,Output_interface!I8566,Output_interface!H8566)</f>
        <v>0</v>
      </c>
      <c r="E8566" s="304">
        <f>INDEX(Method_calculation!$J$194:$L$217,Output_interface!I8566,Output_interface!H8566)</f>
        <v>0</v>
      </c>
      <c r="G8566" s="1">
        <f>VLOOKUP(A8566+1/48,Interface!$B$118:$D$483,3)</f>
        <v>2</v>
      </c>
      <c r="H8566" s="1">
        <f t="shared" si="756"/>
        <v>1</v>
      </c>
      <c r="I8566" s="1">
        <f t="shared" si="755"/>
        <v>11</v>
      </c>
    </row>
    <row r="8567" spans="1:9" x14ac:dyDescent="0.35">
      <c r="A8567" s="321">
        <f t="shared" si="753"/>
        <v>42360.458333312643</v>
      </c>
      <c r="B8567" s="303"/>
      <c r="C8567" s="303">
        <v>8532</v>
      </c>
      <c r="D8567" s="304">
        <f>INDEX(Method_calculation!$J$161:$L$184,Output_interface!I8567,Output_interface!H8567)</f>
        <v>0</v>
      </c>
      <c r="E8567" s="304">
        <f>INDEX(Method_calculation!$J$194:$L$217,Output_interface!I8567,Output_interface!H8567)</f>
        <v>0</v>
      </c>
      <c r="G8567" s="1">
        <f>VLOOKUP(A8567+1/48,Interface!$B$118:$D$483,3)</f>
        <v>2</v>
      </c>
      <c r="H8567" s="1">
        <f t="shared" si="756"/>
        <v>1</v>
      </c>
      <c r="I8567" s="1">
        <f t="shared" si="755"/>
        <v>12</v>
      </c>
    </row>
    <row r="8568" spans="1:9" x14ac:dyDescent="0.35">
      <c r="A8568" s="321">
        <f t="shared" si="753"/>
        <v>42360.499999979307</v>
      </c>
      <c r="B8568" s="303"/>
      <c r="C8568" s="303">
        <v>8533</v>
      </c>
      <c r="D8568" s="304">
        <f>INDEX(Method_calculation!$J$161:$L$184,Output_interface!I8568,Output_interface!H8568)</f>
        <v>0</v>
      </c>
      <c r="E8568" s="304">
        <f>INDEX(Method_calculation!$J$194:$L$217,Output_interface!I8568,Output_interface!H8568)</f>
        <v>0</v>
      </c>
      <c r="G8568" s="1">
        <f>VLOOKUP(A8568+1/48,Interface!$B$118:$D$483,3)</f>
        <v>2</v>
      </c>
      <c r="H8568" s="1">
        <f t="shared" si="756"/>
        <v>1</v>
      </c>
      <c r="I8568" s="1">
        <f t="shared" si="755"/>
        <v>13</v>
      </c>
    </row>
    <row r="8569" spans="1:9" x14ac:dyDescent="0.35">
      <c r="A8569" s="321">
        <f t="shared" si="753"/>
        <v>42360.541666645971</v>
      </c>
      <c r="B8569" s="303"/>
      <c r="C8569" s="303">
        <v>8534</v>
      </c>
      <c r="D8569" s="304">
        <f>INDEX(Method_calculation!$J$161:$L$184,Output_interface!I8569,Output_interface!H8569)</f>
        <v>0</v>
      </c>
      <c r="E8569" s="304">
        <f>INDEX(Method_calculation!$J$194:$L$217,Output_interface!I8569,Output_interface!H8569)</f>
        <v>0</v>
      </c>
      <c r="G8569" s="1">
        <f>VLOOKUP(A8569+1/48,Interface!$B$118:$D$483,3)</f>
        <v>2</v>
      </c>
      <c r="H8569" s="1">
        <f t="shared" si="756"/>
        <v>1</v>
      </c>
      <c r="I8569" s="1">
        <f t="shared" si="755"/>
        <v>14</v>
      </c>
    </row>
    <row r="8570" spans="1:9" x14ac:dyDescent="0.35">
      <c r="A8570" s="321">
        <f t="shared" si="753"/>
        <v>42360.583333312636</v>
      </c>
      <c r="B8570" s="303"/>
      <c r="C8570" s="303">
        <v>8535</v>
      </c>
      <c r="D8570" s="304">
        <f>INDEX(Method_calculation!$J$161:$L$184,Output_interface!I8570,Output_interface!H8570)</f>
        <v>0</v>
      </c>
      <c r="E8570" s="304">
        <f>INDEX(Method_calculation!$J$194:$L$217,Output_interface!I8570,Output_interface!H8570)</f>
        <v>0</v>
      </c>
      <c r="G8570" s="1">
        <f>VLOOKUP(A8570+1/48,Interface!$B$118:$D$483,3)</f>
        <v>2</v>
      </c>
      <c r="H8570" s="1">
        <f t="shared" si="756"/>
        <v>1</v>
      </c>
      <c r="I8570" s="1">
        <f t="shared" si="755"/>
        <v>15</v>
      </c>
    </row>
    <row r="8571" spans="1:9" x14ac:dyDescent="0.35">
      <c r="A8571" s="321">
        <f t="shared" si="753"/>
        <v>42360.6249999793</v>
      </c>
      <c r="B8571" s="303"/>
      <c r="C8571" s="303">
        <v>8536</v>
      </c>
      <c r="D8571" s="304">
        <f>INDEX(Method_calculation!$J$161:$L$184,Output_interface!I8571,Output_interface!H8571)</f>
        <v>0</v>
      </c>
      <c r="E8571" s="304">
        <f>INDEX(Method_calculation!$J$194:$L$217,Output_interface!I8571,Output_interface!H8571)</f>
        <v>0</v>
      </c>
      <c r="G8571" s="1">
        <f>VLOOKUP(A8571+1/48,Interface!$B$118:$D$483,3)</f>
        <v>2</v>
      </c>
      <c r="H8571" s="1">
        <f t="shared" si="756"/>
        <v>1</v>
      </c>
      <c r="I8571" s="1">
        <f t="shared" si="755"/>
        <v>16</v>
      </c>
    </row>
    <row r="8572" spans="1:9" x14ac:dyDescent="0.35">
      <c r="A8572" s="321">
        <f t="shared" si="753"/>
        <v>42360.666666645964</v>
      </c>
      <c r="B8572" s="303"/>
      <c r="C8572" s="303">
        <v>8537</v>
      </c>
      <c r="D8572" s="304">
        <f>INDEX(Method_calculation!$J$161:$L$184,Output_interface!I8572,Output_interface!H8572)</f>
        <v>0</v>
      </c>
      <c r="E8572" s="304">
        <f>INDEX(Method_calculation!$J$194:$L$217,Output_interface!I8572,Output_interface!H8572)</f>
        <v>0</v>
      </c>
      <c r="G8572" s="1">
        <f>VLOOKUP(A8572+1/48,Interface!$B$118:$D$483,3)</f>
        <v>2</v>
      </c>
      <c r="H8572" s="1">
        <f t="shared" si="756"/>
        <v>1</v>
      </c>
      <c r="I8572" s="1">
        <f t="shared" si="755"/>
        <v>17</v>
      </c>
    </row>
    <row r="8573" spans="1:9" x14ac:dyDescent="0.35">
      <c r="A8573" s="321">
        <f t="shared" si="753"/>
        <v>42360.708333312628</v>
      </c>
      <c r="B8573" s="303"/>
      <c r="C8573" s="303">
        <v>8538</v>
      </c>
      <c r="D8573" s="304">
        <f>INDEX(Method_calculation!$J$161:$L$184,Output_interface!I8573,Output_interface!H8573)</f>
        <v>0</v>
      </c>
      <c r="E8573" s="304">
        <f>INDEX(Method_calculation!$J$194:$L$217,Output_interface!I8573,Output_interface!H8573)</f>
        <v>0</v>
      </c>
      <c r="G8573" s="1">
        <f>VLOOKUP(A8573+1/48,Interface!$B$118:$D$483,3)</f>
        <v>2</v>
      </c>
      <c r="H8573" s="1">
        <f t="shared" si="756"/>
        <v>1</v>
      </c>
      <c r="I8573" s="1">
        <f t="shared" si="755"/>
        <v>18</v>
      </c>
    </row>
    <row r="8574" spans="1:9" x14ac:dyDescent="0.35">
      <c r="A8574" s="321">
        <f t="shared" si="753"/>
        <v>42360.749999979293</v>
      </c>
      <c r="B8574" s="303"/>
      <c r="C8574" s="303">
        <v>8539</v>
      </c>
      <c r="D8574" s="304">
        <f>INDEX(Method_calculation!$J$161:$L$184,Output_interface!I8574,Output_interface!H8574)</f>
        <v>0</v>
      </c>
      <c r="E8574" s="304">
        <f>INDEX(Method_calculation!$J$194:$L$217,Output_interface!I8574,Output_interface!H8574)</f>
        <v>0</v>
      </c>
      <c r="G8574" s="1">
        <f>VLOOKUP(A8574+1/48,Interface!$B$118:$D$483,3)</f>
        <v>2</v>
      </c>
      <c r="H8574" s="1">
        <f t="shared" si="756"/>
        <v>1</v>
      </c>
      <c r="I8574" s="1">
        <f t="shared" si="755"/>
        <v>19</v>
      </c>
    </row>
    <row r="8575" spans="1:9" x14ac:dyDescent="0.35">
      <c r="A8575" s="321">
        <f t="shared" si="753"/>
        <v>42360.791666645957</v>
      </c>
      <c r="B8575" s="303"/>
      <c r="C8575" s="303">
        <v>8540</v>
      </c>
      <c r="D8575" s="304">
        <f>INDEX(Method_calculation!$J$161:$L$184,Output_interface!I8575,Output_interface!H8575)</f>
        <v>0</v>
      </c>
      <c r="E8575" s="304">
        <f>INDEX(Method_calculation!$J$194:$L$217,Output_interface!I8575,Output_interface!H8575)</f>
        <v>0</v>
      </c>
      <c r="G8575" s="1">
        <f>VLOOKUP(A8575+1/48,Interface!$B$118:$D$483,3)</f>
        <v>2</v>
      </c>
      <c r="H8575" s="1">
        <f t="shared" si="756"/>
        <v>1</v>
      </c>
      <c r="I8575" s="1">
        <f t="shared" si="755"/>
        <v>20</v>
      </c>
    </row>
    <row r="8576" spans="1:9" x14ac:dyDescent="0.35">
      <c r="A8576" s="321">
        <f t="shared" si="753"/>
        <v>42360.833333312621</v>
      </c>
      <c r="B8576" s="303"/>
      <c r="C8576" s="303">
        <v>8541</v>
      </c>
      <c r="D8576" s="304">
        <f>INDEX(Method_calculation!$J$161:$L$184,Output_interface!I8576,Output_interface!H8576)</f>
        <v>0</v>
      </c>
      <c r="E8576" s="304">
        <f>INDEX(Method_calculation!$J$194:$L$217,Output_interface!I8576,Output_interface!H8576)</f>
        <v>0</v>
      </c>
      <c r="G8576" s="1">
        <f>VLOOKUP(A8576+1/48,Interface!$B$118:$D$483,3)</f>
        <v>2</v>
      </c>
      <c r="H8576" s="1">
        <f t="shared" si="756"/>
        <v>1</v>
      </c>
      <c r="I8576" s="1">
        <f t="shared" si="755"/>
        <v>21</v>
      </c>
    </row>
    <row r="8577" spans="1:9" x14ac:dyDescent="0.35">
      <c r="A8577" s="321">
        <f t="shared" si="753"/>
        <v>42360.874999979285</v>
      </c>
      <c r="B8577" s="303"/>
      <c r="C8577" s="303">
        <v>8542</v>
      </c>
      <c r="D8577" s="304">
        <f>INDEX(Method_calculation!$J$161:$L$184,Output_interface!I8577,Output_interface!H8577)</f>
        <v>0</v>
      </c>
      <c r="E8577" s="304">
        <f>INDEX(Method_calculation!$J$194:$L$217,Output_interface!I8577,Output_interface!H8577)</f>
        <v>0</v>
      </c>
      <c r="G8577" s="1">
        <f>VLOOKUP(A8577+1/48,Interface!$B$118:$D$483,3)</f>
        <v>2</v>
      </c>
      <c r="H8577" s="1">
        <f t="shared" si="756"/>
        <v>1</v>
      </c>
      <c r="I8577" s="1">
        <f t="shared" si="755"/>
        <v>22</v>
      </c>
    </row>
    <row r="8578" spans="1:9" x14ac:dyDescent="0.35">
      <c r="A8578" s="321">
        <f t="shared" si="753"/>
        <v>42360.91666664595</v>
      </c>
      <c r="B8578" s="303"/>
      <c r="C8578" s="303">
        <v>8543</v>
      </c>
      <c r="D8578" s="304">
        <f>INDEX(Method_calculation!$J$161:$L$184,Output_interface!I8578,Output_interface!H8578)</f>
        <v>0</v>
      </c>
      <c r="E8578" s="304">
        <f>INDEX(Method_calculation!$J$194:$L$217,Output_interface!I8578,Output_interface!H8578)</f>
        <v>0</v>
      </c>
      <c r="G8578" s="1">
        <f>VLOOKUP(A8578+1/48,Interface!$B$118:$D$483,3)</f>
        <v>2</v>
      </c>
      <c r="H8578" s="1">
        <f t="shared" si="756"/>
        <v>1</v>
      </c>
      <c r="I8578" s="1">
        <f t="shared" si="755"/>
        <v>23</v>
      </c>
    </row>
    <row r="8579" spans="1:9" x14ac:dyDescent="0.35">
      <c r="A8579" s="322">
        <f t="shared" si="753"/>
        <v>42360.958333312614</v>
      </c>
      <c r="B8579" s="306"/>
      <c r="C8579" s="306">
        <v>8544</v>
      </c>
      <c r="D8579" s="307">
        <f>INDEX(Method_calculation!$J$161:$L$184,Output_interface!I8579,Output_interface!H8579)</f>
        <v>0</v>
      </c>
      <c r="E8579" s="307">
        <f>INDEX(Method_calculation!$J$194:$L$217,Output_interface!I8579,Output_interface!H8579)</f>
        <v>0</v>
      </c>
      <c r="G8579" s="1">
        <f>VLOOKUP(A8579+1/48,Interface!$B$118:$D$483,3)</f>
        <v>2</v>
      </c>
      <c r="H8579" s="1">
        <f t="shared" si="756"/>
        <v>1</v>
      </c>
      <c r="I8579" s="1">
        <f t="shared" si="755"/>
        <v>24</v>
      </c>
    </row>
    <row r="8580" spans="1:9" x14ac:dyDescent="0.35">
      <c r="A8580" s="299">
        <f t="shared" si="753"/>
        <v>42360.999999979278</v>
      </c>
      <c r="B8580" s="300" t="str">
        <f t="shared" ref="B8580" si="758">INDEX($H$27:$H$29,H8580)</f>
        <v>Workday</v>
      </c>
      <c r="C8580" s="300">
        <v>8545</v>
      </c>
      <c r="D8580" s="301">
        <f>INDEX(Method_calculation!$J$161:$L$184,Output_interface!I8580,Output_interface!H8580)</f>
        <v>0</v>
      </c>
      <c r="E8580" s="301">
        <f>INDEX(Method_calculation!$J$194:$L$217,Output_interface!I8580,Output_interface!H8580)</f>
        <v>0</v>
      </c>
      <c r="G8580" s="1">
        <f>VLOOKUP(A8580+1/48,Interface!$B$118:$D$483,3)</f>
        <v>3</v>
      </c>
      <c r="H8580" s="1">
        <f t="shared" si="756"/>
        <v>1</v>
      </c>
      <c r="I8580" s="1">
        <f t="shared" si="755"/>
        <v>1</v>
      </c>
    </row>
    <row r="8581" spans="1:9" x14ac:dyDescent="0.35">
      <c r="A8581" s="321">
        <f t="shared" si="753"/>
        <v>42361.041666645942</v>
      </c>
      <c r="B8581" s="303"/>
      <c r="C8581" s="303">
        <v>8546</v>
      </c>
      <c r="D8581" s="304">
        <f>INDEX(Method_calculation!$J$161:$L$184,Output_interface!I8581,Output_interface!H8581)</f>
        <v>0</v>
      </c>
      <c r="E8581" s="304">
        <f>INDEX(Method_calculation!$J$194:$L$217,Output_interface!I8581,Output_interface!H8581)</f>
        <v>0</v>
      </c>
      <c r="G8581" s="1">
        <f>VLOOKUP(A8581+1/48,Interface!$B$118:$D$483,3)</f>
        <v>3</v>
      </c>
      <c r="H8581" s="1">
        <f t="shared" si="756"/>
        <v>1</v>
      </c>
      <c r="I8581" s="1">
        <f t="shared" si="755"/>
        <v>2</v>
      </c>
    </row>
    <row r="8582" spans="1:9" x14ac:dyDescent="0.35">
      <c r="A8582" s="321">
        <f t="shared" si="753"/>
        <v>42361.083333312607</v>
      </c>
      <c r="B8582" s="303"/>
      <c r="C8582" s="303">
        <v>8547</v>
      </c>
      <c r="D8582" s="304">
        <f>INDEX(Method_calculation!$J$161:$L$184,Output_interface!I8582,Output_interface!H8582)</f>
        <v>0</v>
      </c>
      <c r="E8582" s="304">
        <f>INDEX(Method_calculation!$J$194:$L$217,Output_interface!I8582,Output_interface!H8582)</f>
        <v>0</v>
      </c>
      <c r="G8582" s="1">
        <f>VLOOKUP(A8582+1/48,Interface!$B$118:$D$483,3)</f>
        <v>3</v>
      </c>
      <c r="H8582" s="1">
        <f t="shared" si="756"/>
        <v>1</v>
      </c>
      <c r="I8582" s="1">
        <f t="shared" si="755"/>
        <v>3</v>
      </c>
    </row>
    <row r="8583" spans="1:9" x14ac:dyDescent="0.35">
      <c r="A8583" s="321">
        <f t="shared" si="753"/>
        <v>42361.124999979271</v>
      </c>
      <c r="B8583" s="303"/>
      <c r="C8583" s="303">
        <v>8548</v>
      </c>
      <c r="D8583" s="304">
        <f>INDEX(Method_calculation!$J$161:$L$184,Output_interface!I8583,Output_interface!H8583)</f>
        <v>0</v>
      </c>
      <c r="E8583" s="304">
        <f>INDEX(Method_calculation!$J$194:$L$217,Output_interface!I8583,Output_interface!H8583)</f>
        <v>0</v>
      </c>
      <c r="G8583" s="1">
        <f>VLOOKUP(A8583+1/48,Interface!$B$118:$D$483,3)</f>
        <v>3</v>
      </c>
      <c r="H8583" s="1">
        <f t="shared" si="756"/>
        <v>1</v>
      </c>
      <c r="I8583" s="1">
        <f t="shared" si="755"/>
        <v>4</v>
      </c>
    </row>
    <row r="8584" spans="1:9" x14ac:dyDescent="0.35">
      <c r="A8584" s="321">
        <f t="shared" si="753"/>
        <v>42361.166666645935</v>
      </c>
      <c r="B8584" s="303"/>
      <c r="C8584" s="303">
        <v>8549</v>
      </c>
      <c r="D8584" s="304">
        <f>INDEX(Method_calculation!$J$161:$L$184,Output_interface!I8584,Output_interface!H8584)</f>
        <v>0</v>
      </c>
      <c r="E8584" s="304">
        <f>INDEX(Method_calculation!$J$194:$L$217,Output_interface!I8584,Output_interface!H8584)</f>
        <v>0</v>
      </c>
      <c r="G8584" s="1">
        <f>VLOOKUP(A8584+1/48,Interface!$B$118:$D$483,3)</f>
        <v>3</v>
      </c>
      <c r="H8584" s="1">
        <f t="shared" si="756"/>
        <v>1</v>
      </c>
      <c r="I8584" s="1">
        <f t="shared" si="755"/>
        <v>5</v>
      </c>
    </row>
    <row r="8585" spans="1:9" x14ac:dyDescent="0.35">
      <c r="A8585" s="321">
        <f t="shared" si="753"/>
        <v>42361.208333312599</v>
      </c>
      <c r="B8585" s="303"/>
      <c r="C8585" s="303">
        <v>8550</v>
      </c>
      <c r="D8585" s="304">
        <f>INDEX(Method_calculation!$J$161:$L$184,Output_interface!I8585,Output_interface!H8585)</f>
        <v>0</v>
      </c>
      <c r="E8585" s="304">
        <f>INDEX(Method_calculation!$J$194:$L$217,Output_interface!I8585,Output_interface!H8585)</f>
        <v>0</v>
      </c>
      <c r="G8585" s="1">
        <f>VLOOKUP(A8585+1/48,Interface!$B$118:$D$483,3)</f>
        <v>3</v>
      </c>
      <c r="H8585" s="1">
        <f t="shared" si="756"/>
        <v>1</v>
      </c>
      <c r="I8585" s="1">
        <f t="shared" si="755"/>
        <v>6</v>
      </c>
    </row>
    <row r="8586" spans="1:9" x14ac:dyDescent="0.35">
      <c r="A8586" s="321">
        <f t="shared" si="753"/>
        <v>42361.249999979264</v>
      </c>
      <c r="B8586" s="303"/>
      <c r="C8586" s="303">
        <v>8551</v>
      </c>
      <c r="D8586" s="304">
        <f>INDEX(Method_calculation!$J$161:$L$184,Output_interface!I8586,Output_interface!H8586)</f>
        <v>0</v>
      </c>
      <c r="E8586" s="304">
        <f>INDEX(Method_calculation!$J$194:$L$217,Output_interface!I8586,Output_interface!H8586)</f>
        <v>0</v>
      </c>
      <c r="G8586" s="1">
        <f>VLOOKUP(A8586+1/48,Interface!$B$118:$D$483,3)</f>
        <v>3</v>
      </c>
      <c r="H8586" s="1">
        <f t="shared" si="756"/>
        <v>1</v>
      </c>
      <c r="I8586" s="1">
        <f t="shared" si="755"/>
        <v>7</v>
      </c>
    </row>
    <row r="8587" spans="1:9" x14ac:dyDescent="0.35">
      <c r="A8587" s="321">
        <f t="shared" si="753"/>
        <v>42361.291666645928</v>
      </c>
      <c r="B8587" s="303"/>
      <c r="C8587" s="303">
        <v>8552</v>
      </c>
      <c r="D8587" s="304">
        <f>INDEX(Method_calculation!$J$161:$L$184,Output_interface!I8587,Output_interface!H8587)</f>
        <v>0</v>
      </c>
      <c r="E8587" s="304">
        <f>INDEX(Method_calculation!$J$194:$L$217,Output_interface!I8587,Output_interface!H8587)</f>
        <v>0</v>
      </c>
      <c r="G8587" s="1">
        <f>VLOOKUP(A8587+1/48,Interface!$B$118:$D$483,3)</f>
        <v>3</v>
      </c>
      <c r="H8587" s="1">
        <f t="shared" si="756"/>
        <v>1</v>
      </c>
      <c r="I8587" s="1">
        <f t="shared" si="755"/>
        <v>8</v>
      </c>
    </row>
    <row r="8588" spans="1:9" x14ac:dyDescent="0.35">
      <c r="A8588" s="321">
        <f t="shared" si="753"/>
        <v>42361.333333312592</v>
      </c>
      <c r="B8588" s="303"/>
      <c r="C8588" s="303">
        <v>8553</v>
      </c>
      <c r="D8588" s="304">
        <f>INDEX(Method_calculation!$J$161:$L$184,Output_interface!I8588,Output_interface!H8588)</f>
        <v>0</v>
      </c>
      <c r="E8588" s="304">
        <f>INDEX(Method_calculation!$J$194:$L$217,Output_interface!I8588,Output_interface!H8588)</f>
        <v>0</v>
      </c>
      <c r="G8588" s="1">
        <f>VLOOKUP(A8588+1/48,Interface!$B$118:$D$483,3)</f>
        <v>3</v>
      </c>
      <c r="H8588" s="1">
        <f t="shared" si="756"/>
        <v>1</v>
      </c>
      <c r="I8588" s="1">
        <f t="shared" si="755"/>
        <v>9</v>
      </c>
    </row>
    <row r="8589" spans="1:9" x14ac:dyDescent="0.35">
      <c r="A8589" s="321">
        <f t="shared" si="753"/>
        <v>42361.374999979256</v>
      </c>
      <c r="B8589" s="303"/>
      <c r="C8589" s="303">
        <v>8554</v>
      </c>
      <c r="D8589" s="304">
        <f>INDEX(Method_calculation!$J$161:$L$184,Output_interface!I8589,Output_interface!H8589)</f>
        <v>0</v>
      </c>
      <c r="E8589" s="304">
        <f>INDEX(Method_calculation!$J$194:$L$217,Output_interface!I8589,Output_interface!H8589)</f>
        <v>0</v>
      </c>
      <c r="G8589" s="1">
        <f>VLOOKUP(A8589+1/48,Interface!$B$118:$D$483,3)</f>
        <v>3</v>
      </c>
      <c r="H8589" s="1">
        <f t="shared" si="756"/>
        <v>1</v>
      </c>
      <c r="I8589" s="1">
        <f t="shared" si="755"/>
        <v>10</v>
      </c>
    </row>
    <row r="8590" spans="1:9" x14ac:dyDescent="0.35">
      <c r="A8590" s="321">
        <f t="shared" si="753"/>
        <v>42361.41666664592</v>
      </c>
      <c r="B8590" s="303"/>
      <c r="C8590" s="303">
        <v>8555</v>
      </c>
      <c r="D8590" s="304">
        <f>INDEX(Method_calculation!$J$161:$L$184,Output_interface!I8590,Output_interface!H8590)</f>
        <v>0</v>
      </c>
      <c r="E8590" s="304">
        <f>INDEX(Method_calculation!$J$194:$L$217,Output_interface!I8590,Output_interface!H8590)</f>
        <v>0</v>
      </c>
      <c r="G8590" s="1">
        <f>VLOOKUP(A8590+1/48,Interface!$B$118:$D$483,3)</f>
        <v>3</v>
      </c>
      <c r="H8590" s="1">
        <f t="shared" si="756"/>
        <v>1</v>
      </c>
      <c r="I8590" s="1">
        <f t="shared" si="755"/>
        <v>11</v>
      </c>
    </row>
    <row r="8591" spans="1:9" x14ac:dyDescent="0.35">
      <c r="A8591" s="321">
        <f t="shared" si="753"/>
        <v>42361.458333312585</v>
      </c>
      <c r="B8591" s="303"/>
      <c r="C8591" s="303">
        <v>8556</v>
      </c>
      <c r="D8591" s="304">
        <f>INDEX(Method_calculation!$J$161:$L$184,Output_interface!I8591,Output_interface!H8591)</f>
        <v>0</v>
      </c>
      <c r="E8591" s="304">
        <f>INDEX(Method_calculation!$J$194:$L$217,Output_interface!I8591,Output_interface!H8591)</f>
        <v>0</v>
      </c>
      <c r="G8591" s="1">
        <f>VLOOKUP(A8591+1/48,Interface!$B$118:$D$483,3)</f>
        <v>3</v>
      </c>
      <c r="H8591" s="1">
        <f t="shared" si="756"/>
        <v>1</v>
      </c>
      <c r="I8591" s="1">
        <f t="shared" si="755"/>
        <v>12</v>
      </c>
    </row>
    <row r="8592" spans="1:9" x14ac:dyDescent="0.35">
      <c r="A8592" s="321">
        <f t="shared" ref="A8592:A8655" si="759">+A8591+1/24</f>
        <v>42361.499999979249</v>
      </c>
      <c r="B8592" s="303"/>
      <c r="C8592" s="303">
        <v>8557</v>
      </c>
      <c r="D8592" s="304">
        <f>INDEX(Method_calculation!$J$161:$L$184,Output_interface!I8592,Output_interface!H8592)</f>
        <v>0</v>
      </c>
      <c r="E8592" s="304">
        <f>INDEX(Method_calculation!$J$194:$L$217,Output_interface!I8592,Output_interface!H8592)</f>
        <v>0</v>
      </c>
      <c r="G8592" s="1">
        <f>VLOOKUP(A8592+1/48,Interface!$B$118:$D$483,3)</f>
        <v>3</v>
      </c>
      <c r="H8592" s="1">
        <f t="shared" si="756"/>
        <v>1</v>
      </c>
      <c r="I8592" s="1">
        <f t="shared" si="755"/>
        <v>13</v>
      </c>
    </row>
    <row r="8593" spans="1:9" x14ac:dyDescent="0.35">
      <c r="A8593" s="321">
        <f t="shared" si="759"/>
        <v>42361.541666645913</v>
      </c>
      <c r="B8593" s="303"/>
      <c r="C8593" s="303">
        <v>8558</v>
      </c>
      <c r="D8593" s="304">
        <f>INDEX(Method_calculation!$J$161:$L$184,Output_interface!I8593,Output_interface!H8593)</f>
        <v>0</v>
      </c>
      <c r="E8593" s="304">
        <f>INDEX(Method_calculation!$J$194:$L$217,Output_interface!I8593,Output_interface!H8593)</f>
        <v>0</v>
      </c>
      <c r="G8593" s="1">
        <f>VLOOKUP(A8593+1/48,Interface!$B$118:$D$483,3)</f>
        <v>3</v>
      </c>
      <c r="H8593" s="1">
        <f t="shared" si="756"/>
        <v>1</v>
      </c>
      <c r="I8593" s="1">
        <f t="shared" si="755"/>
        <v>14</v>
      </c>
    </row>
    <row r="8594" spans="1:9" x14ac:dyDescent="0.35">
      <c r="A8594" s="321">
        <f t="shared" si="759"/>
        <v>42361.583333312577</v>
      </c>
      <c r="B8594" s="303"/>
      <c r="C8594" s="303">
        <v>8559</v>
      </c>
      <c r="D8594" s="304">
        <f>INDEX(Method_calculation!$J$161:$L$184,Output_interface!I8594,Output_interface!H8594)</f>
        <v>0</v>
      </c>
      <c r="E8594" s="304">
        <f>INDEX(Method_calculation!$J$194:$L$217,Output_interface!I8594,Output_interface!H8594)</f>
        <v>0</v>
      </c>
      <c r="G8594" s="1">
        <f>VLOOKUP(A8594+1/48,Interface!$B$118:$D$483,3)</f>
        <v>3</v>
      </c>
      <c r="H8594" s="1">
        <f t="shared" si="756"/>
        <v>1</v>
      </c>
      <c r="I8594" s="1">
        <f t="shared" si="755"/>
        <v>15</v>
      </c>
    </row>
    <row r="8595" spans="1:9" x14ac:dyDescent="0.35">
      <c r="A8595" s="321">
        <f t="shared" si="759"/>
        <v>42361.624999979242</v>
      </c>
      <c r="B8595" s="303"/>
      <c r="C8595" s="303">
        <v>8560</v>
      </c>
      <c r="D8595" s="304">
        <f>INDEX(Method_calculation!$J$161:$L$184,Output_interface!I8595,Output_interface!H8595)</f>
        <v>0</v>
      </c>
      <c r="E8595" s="304">
        <f>INDEX(Method_calculation!$J$194:$L$217,Output_interface!I8595,Output_interface!H8595)</f>
        <v>0</v>
      </c>
      <c r="G8595" s="1">
        <f>VLOOKUP(A8595+1/48,Interface!$B$118:$D$483,3)</f>
        <v>3</v>
      </c>
      <c r="H8595" s="1">
        <f t="shared" si="756"/>
        <v>1</v>
      </c>
      <c r="I8595" s="1">
        <f t="shared" si="755"/>
        <v>16</v>
      </c>
    </row>
    <row r="8596" spans="1:9" x14ac:dyDescent="0.35">
      <c r="A8596" s="321">
        <f t="shared" si="759"/>
        <v>42361.666666645906</v>
      </c>
      <c r="B8596" s="303"/>
      <c r="C8596" s="303">
        <v>8561</v>
      </c>
      <c r="D8596" s="304">
        <f>INDEX(Method_calculation!$J$161:$L$184,Output_interface!I8596,Output_interface!H8596)</f>
        <v>0</v>
      </c>
      <c r="E8596" s="304">
        <f>INDEX(Method_calculation!$J$194:$L$217,Output_interface!I8596,Output_interface!H8596)</f>
        <v>0</v>
      </c>
      <c r="G8596" s="1">
        <f>VLOOKUP(A8596+1/48,Interface!$B$118:$D$483,3)</f>
        <v>3</v>
      </c>
      <c r="H8596" s="1">
        <f t="shared" si="756"/>
        <v>1</v>
      </c>
      <c r="I8596" s="1">
        <f t="shared" si="755"/>
        <v>17</v>
      </c>
    </row>
    <row r="8597" spans="1:9" x14ac:dyDescent="0.35">
      <c r="A8597" s="321">
        <f t="shared" si="759"/>
        <v>42361.70833331257</v>
      </c>
      <c r="B8597" s="303"/>
      <c r="C8597" s="303">
        <v>8562</v>
      </c>
      <c r="D8597" s="304">
        <f>INDEX(Method_calculation!$J$161:$L$184,Output_interface!I8597,Output_interface!H8597)</f>
        <v>0</v>
      </c>
      <c r="E8597" s="304">
        <f>INDEX(Method_calculation!$J$194:$L$217,Output_interface!I8597,Output_interface!H8597)</f>
        <v>0</v>
      </c>
      <c r="G8597" s="1">
        <f>VLOOKUP(A8597+1/48,Interface!$B$118:$D$483,3)</f>
        <v>3</v>
      </c>
      <c r="H8597" s="1">
        <f t="shared" si="756"/>
        <v>1</v>
      </c>
      <c r="I8597" s="1">
        <f t="shared" si="755"/>
        <v>18</v>
      </c>
    </row>
    <row r="8598" spans="1:9" x14ac:dyDescent="0.35">
      <c r="A8598" s="321">
        <f t="shared" si="759"/>
        <v>42361.749999979234</v>
      </c>
      <c r="B8598" s="303"/>
      <c r="C8598" s="303">
        <v>8563</v>
      </c>
      <c r="D8598" s="304">
        <f>INDEX(Method_calculation!$J$161:$L$184,Output_interface!I8598,Output_interface!H8598)</f>
        <v>0</v>
      </c>
      <c r="E8598" s="304">
        <f>INDEX(Method_calculation!$J$194:$L$217,Output_interface!I8598,Output_interface!H8598)</f>
        <v>0</v>
      </c>
      <c r="G8598" s="1">
        <f>VLOOKUP(A8598+1/48,Interface!$B$118:$D$483,3)</f>
        <v>3</v>
      </c>
      <c r="H8598" s="1">
        <f t="shared" si="756"/>
        <v>1</v>
      </c>
      <c r="I8598" s="1">
        <f t="shared" si="755"/>
        <v>19</v>
      </c>
    </row>
    <row r="8599" spans="1:9" x14ac:dyDescent="0.35">
      <c r="A8599" s="321">
        <f t="shared" si="759"/>
        <v>42361.791666645899</v>
      </c>
      <c r="B8599" s="303"/>
      <c r="C8599" s="303">
        <v>8564</v>
      </c>
      <c r="D8599" s="304">
        <f>INDEX(Method_calculation!$J$161:$L$184,Output_interface!I8599,Output_interface!H8599)</f>
        <v>0</v>
      </c>
      <c r="E8599" s="304">
        <f>INDEX(Method_calculation!$J$194:$L$217,Output_interface!I8599,Output_interface!H8599)</f>
        <v>0</v>
      </c>
      <c r="G8599" s="1">
        <f>VLOOKUP(A8599+1/48,Interface!$B$118:$D$483,3)</f>
        <v>3</v>
      </c>
      <c r="H8599" s="1">
        <f t="shared" si="756"/>
        <v>1</v>
      </c>
      <c r="I8599" s="1">
        <f t="shared" si="755"/>
        <v>20</v>
      </c>
    </row>
    <row r="8600" spans="1:9" x14ac:dyDescent="0.35">
      <c r="A8600" s="321">
        <f t="shared" si="759"/>
        <v>42361.833333312563</v>
      </c>
      <c r="B8600" s="303"/>
      <c r="C8600" s="303">
        <v>8565</v>
      </c>
      <c r="D8600" s="304">
        <f>INDEX(Method_calculation!$J$161:$L$184,Output_interface!I8600,Output_interface!H8600)</f>
        <v>0</v>
      </c>
      <c r="E8600" s="304">
        <f>INDEX(Method_calculation!$J$194:$L$217,Output_interface!I8600,Output_interface!H8600)</f>
        <v>0</v>
      </c>
      <c r="G8600" s="1">
        <f>VLOOKUP(A8600+1/48,Interface!$B$118:$D$483,3)</f>
        <v>3</v>
      </c>
      <c r="H8600" s="1">
        <f t="shared" si="756"/>
        <v>1</v>
      </c>
      <c r="I8600" s="1">
        <f t="shared" si="755"/>
        <v>21</v>
      </c>
    </row>
    <row r="8601" spans="1:9" x14ac:dyDescent="0.35">
      <c r="A8601" s="321">
        <f t="shared" si="759"/>
        <v>42361.874999979227</v>
      </c>
      <c r="B8601" s="303"/>
      <c r="C8601" s="303">
        <v>8566</v>
      </c>
      <c r="D8601" s="304">
        <f>INDEX(Method_calculation!$J$161:$L$184,Output_interface!I8601,Output_interface!H8601)</f>
        <v>0</v>
      </c>
      <c r="E8601" s="304">
        <f>INDEX(Method_calculation!$J$194:$L$217,Output_interface!I8601,Output_interface!H8601)</f>
        <v>0</v>
      </c>
      <c r="G8601" s="1">
        <f>VLOOKUP(A8601+1/48,Interface!$B$118:$D$483,3)</f>
        <v>3</v>
      </c>
      <c r="H8601" s="1">
        <f t="shared" si="756"/>
        <v>1</v>
      </c>
      <c r="I8601" s="1">
        <f t="shared" si="755"/>
        <v>22</v>
      </c>
    </row>
    <row r="8602" spans="1:9" x14ac:dyDescent="0.35">
      <c r="A8602" s="321">
        <f t="shared" si="759"/>
        <v>42361.916666645891</v>
      </c>
      <c r="B8602" s="303"/>
      <c r="C8602" s="303">
        <v>8567</v>
      </c>
      <c r="D8602" s="304">
        <f>INDEX(Method_calculation!$J$161:$L$184,Output_interface!I8602,Output_interface!H8602)</f>
        <v>0</v>
      </c>
      <c r="E8602" s="304">
        <f>INDEX(Method_calculation!$J$194:$L$217,Output_interface!I8602,Output_interface!H8602)</f>
        <v>0</v>
      </c>
      <c r="G8602" s="1">
        <f>VLOOKUP(A8602+1/48,Interface!$B$118:$D$483,3)</f>
        <v>3</v>
      </c>
      <c r="H8602" s="1">
        <f t="shared" si="756"/>
        <v>1</v>
      </c>
      <c r="I8602" s="1">
        <f t="shared" si="755"/>
        <v>23</v>
      </c>
    </row>
    <row r="8603" spans="1:9" x14ac:dyDescent="0.35">
      <c r="A8603" s="322">
        <f t="shared" si="759"/>
        <v>42361.958333312556</v>
      </c>
      <c r="B8603" s="306"/>
      <c r="C8603" s="306">
        <v>8568</v>
      </c>
      <c r="D8603" s="307">
        <f>INDEX(Method_calculation!$J$161:$L$184,Output_interface!I8603,Output_interface!H8603)</f>
        <v>0</v>
      </c>
      <c r="E8603" s="307">
        <f>INDEX(Method_calculation!$J$194:$L$217,Output_interface!I8603,Output_interface!H8603)</f>
        <v>0</v>
      </c>
      <c r="G8603" s="1">
        <f>VLOOKUP(A8603+1/48,Interface!$B$118:$D$483,3)</f>
        <v>3</v>
      </c>
      <c r="H8603" s="1">
        <f t="shared" si="756"/>
        <v>1</v>
      </c>
      <c r="I8603" s="1">
        <f t="shared" si="755"/>
        <v>24</v>
      </c>
    </row>
    <row r="8604" spans="1:9" x14ac:dyDescent="0.35">
      <c r="A8604" s="299">
        <f t="shared" si="759"/>
        <v>42361.99999997922</v>
      </c>
      <c r="B8604" s="300" t="str">
        <f t="shared" ref="B8604" si="760">INDEX($H$27:$H$29,H8604)</f>
        <v>Workday</v>
      </c>
      <c r="C8604" s="300">
        <v>8569</v>
      </c>
      <c r="D8604" s="301">
        <f>INDEX(Method_calculation!$J$161:$L$184,Output_interface!I8604,Output_interface!H8604)</f>
        <v>0</v>
      </c>
      <c r="E8604" s="301">
        <f>INDEX(Method_calculation!$J$194:$L$217,Output_interface!I8604,Output_interface!H8604)</f>
        <v>0</v>
      </c>
      <c r="G8604" s="1">
        <f>VLOOKUP(A8604+1/48,Interface!$B$118:$D$483,3)</f>
        <v>4</v>
      </c>
      <c r="H8604" s="1">
        <f t="shared" si="756"/>
        <v>1</v>
      </c>
      <c r="I8604" s="1">
        <f t="shared" si="755"/>
        <v>1</v>
      </c>
    </row>
    <row r="8605" spans="1:9" x14ac:dyDescent="0.35">
      <c r="A8605" s="321">
        <f t="shared" si="759"/>
        <v>42362.041666645884</v>
      </c>
      <c r="B8605" s="303"/>
      <c r="C8605" s="303">
        <v>8570</v>
      </c>
      <c r="D8605" s="304">
        <f>INDEX(Method_calculation!$J$161:$L$184,Output_interface!I8605,Output_interface!H8605)</f>
        <v>0</v>
      </c>
      <c r="E8605" s="304">
        <f>INDEX(Method_calculation!$J$194:$L$217,Output_interface!I8605,Output_interface!H8605)</f>
        <v>0</v>
      </c>
      <c r="G8605" s="1">
        <f>VLOOKUP(A8605+1/48,Interface!$B$118:$D$483,3)</f>
        <v>4</v>
      </c>
      <c r="H8605" s="1">
        <f t="shared" si="756"/>
        <v>1</v>
      </c>
      <c r="I8605" s="1">
        <f t="shared" si="755"/>
        <v>2</v>
      </c>
    </row>
    <row r="8606" spans="1:9" x14ac:dyDescent="0.35">
      <c r="A8606" s="321">
        <f t="shared" si="759"/>
        <v>42362.083333312548</v>
      </c>
      <c r="B8606" s="303"/>
      <c r="C8606" s="303">
        <v>8571</v>
      </c>
      <c r="D8606" s="304">
        <f>INDEX(Method_calculation!$J$161:$L$184,Output_interface!I8606,Output_interface!H8606)</f>
        <v>0</v>
      </c>
      <c r="E8606" s="304">
        <f>INDEX(Method_calculation!$J$194:$L$217,Output_interface!I8606,Output_interface!H8606)</f>
        <v>0</v>
      </c>
      <c r="G8606" s="1">
        <f>VLOOKUP(A8606+1/48,Interface!$B$118:$D$483,3)</f>
        <v>4</v>
      </c>
      <c r="H8606" s="1">
        <f t="shared" si="756"/>
        <v>1</v>
      </c>
      <c r="I8606" s="1">
        <f t="shared" si="755"/>
        <v>3</v>
      </c>
    </row>
    <row r="8607" spans="1:9" x14ac:dyDescent="0.35">
      <c r="A8607" s="321">
        <f t="shared" si="759"/>
        <v>42362.124999979213</v>
      </c>
      <c r="B8607" s="303"/>
      <c r="C8607" s="303">
        <v>8572</v>
      </c>
      <c r="D8607" s="304">
        <f>INDEX(Method_calculation!$J$161:$L$184,Output_interface!I8607,Output_interface!H8607)</f>
        <v>0</v>
      </c>
      <c r="E8607" s="304">
        <f>INDEX(Method_calculation!$J$194:$L$217,Output_interface!I8607,Output_interface!H8607)</f>
        <v>0</v>
      </c>
      <c r="G8607" s="1">
        <f>VLOOKUP(A8607+1/48,Interface!$B$118:$D$483,3)</f>
        <v>4</v>
      </c>
      <c r="H8607" s="1">
        <f t="shared" si="756"/>
        <v>1</v>
      </c>
      <c r="I8607" s="1">
        <f t="shared" si="755"/>
        <v>4</v>
      </c>
    </row>
    <row r="8608" spans="1:9" x14ac:dyDescent="0.35">
      <c r="A8608" s="321">
        <f t="shared" si="759"/>
        <v>42362.166666645877</v>
      </c>
      <c r="B8608" s="303"/>
      <c r="C8608" s="303">
        <v>8573</v>
      </c>
      <c r="D8608" s="304">
        <f>INDEX(Method_calculation!$J$161:$L$184,Output_interface!I8608,Output_interface!H8608)</f>
        <v>0</v>
      </c>
      <c r="E8608" s="304">
        <f>INDEX(Method_calculation!$J$194:$L$217,Output_interface!I8608,Output_interface!H8608)</f>
        <v>0</v>
      </c>
      <c r="G8608" s="1">
        <f>VLOOKUP(A8608+1/48,Interface!$B$118:$D$483,3)</f>
        <v>4</v>
      </c>
      <c r="H8608" s="1">
        <f t="shared" si="756"/>
        <v>1</v>
      </c>
      <c r="I8608" s="1">
        <f t="shared" si="755"/>
        <v>5</v>
      </c>
    </row>
    <row r="8609" spans="1:9" x14ac:dyDescent="0.35">
      <c r="A8609" s="321">
        <f t="shared" si="759"/>
        <v>42362.208333312541</v>
      </c>
      <c r="B8609" s="303"/>
      <c r="C8609" s="303">
        <v>8574</v>
      </c>
      <c r="D8609" s="304">
        <f>INDEX(Method_calculation!$J$161:$L$184,Output_interface!I8609,Output_interface!H8609)</f>
        <v>0</v>
      </c>
      <c r="E8609" s="304">
        <f>INDEX(Method_calculation!$J$194:$L$217,Output_interface!I8609,Output_interface!H8609)</f>
        <v>0</v>
      </c>
      <c r="G8609" s="1">
        <f>VLOOKUP(A8609+1/48,Interface!$B$118:$D$483,3)</f>
        <v>4</v>
      </c>
      <c r="H8609" s="1">
        <f t="shared" si="756"/>
        <v>1</v>
      </c>
      <c r="I8609" s="1">
        <f t="shared" si="755"/>
        <v>6</v>
      </c>
    </row>
    <row r="8610" spans="1:9" x14ac:dyDescent="0.35">
      <c r="A8610" s="321">
        <f t="shared" si="759"/>
        <v>42362.249999979205</v>
      </c>
      <c r="B8610" s="303"/>
      <c r="C8610" s="303">
        <v>8575</v>
      </c>
      <c r="D8610" s="304">
        <f>INDEX(Method_calculation!$J$161:$L$184,Output_interface!I8610,Output_interface!H8610)</f>
        <v>0</v>
      </c>
      <c r="E8610" s="304">
        <f>INDEX(Method_calculation!$J$194:$L$217,Output_interface!I8610,Output_interface!H8610)</f>
        <v>0</v>
      </c>
      <c r="G8610" s="1">
        <f>VLOOKUP(A8610+1/48,Interface!$B$118:$D$483,3)</f>
        <v>4</v>
      </c>
      <c r="H8610" s="1">
        <f t="shared" si="756"/>
        <v>1</v>
      </c>
      <c r="I8610" s="1">
        <f t="shared" si="755"/>
        <v>7</v>
      </c>
    </row>
    <row r="8611" spans="1:9" x14ac:dyDescent="0.35">
      <c r="A8611" s="321">
        <f t="shared" si="759"/>
        <v>42362.29166664587</v>
      </c>
      <c r="B8611" s="303"/>
      <c r="C8611" s="303">
        <v>8576</v>
      </c>
      <c r="D8611" s="304">
        <f>INDEX(Method_calculation!$J$161:$L$184,Output_interface!I8611,Output_interface!H8611)</f>
        <v>0</v>
      </c>
      <c r="E8611" s="304">
        <f>INDEX(Method_calculation!$J$194:$L$217,Output_interface!I8611,Output_interface!H8611)</f>
        <v>0</v>
      </c>
      <c r="G8611" s="1">
        <f>VLOOKUP(A8611+1/48,Interface!$B$118:$D$483,3)</f>
        <v>4</v>
      </c>
      <c r="H8611" s="1">
        <f t="shared" si="756"/>
        <v>1</v>
      </c>
      <c r="I8611" s="1">
        <f t="shared" si="755"/>
        <v>8</v>
      </c>
    </row>
    <row r="8612" spans="1:9" x14ac:dyDescent="0.35">
      <c r="A8612" s="321">
        <f t="shared" si="759"/>
        <v>42362.333333312534</v>
      </c>
      <c r="B8612" s="303"/>
      <c r="C8612" s="303">
        <v>8577</v>
      </c>
      <c r="D8612" s="304">
        <f>INDEX(Method_calculation!$J$161:$L$184,Output_interface!I8612,Output_interface!H8612)</f>
        <v>0</v>
      </c>
      <c r="E8612" s="304">
        <f>INDEX(Method_calculation!$J$194:$L$217,Output_interface!I8612,Output_interface!H8612)</f>
        <v>0</v>
      </c>
      <c r="G8612" s="1">
        <f>VLOOKUP(A8612+1/48,Interface!$B$118:$D$483,3)</f>
        <v>4</v>
      </c>
      <c r="H8612" s="1">
        <f t="shared" si="756"/>
        <v>1</v>
      </c>
      <c r="I8612" s="1">
        <f t="shared" ref="I8612:I8675" si="761">MOD(C8612-1,24)+1</f>
        <v>9</v>
      </c>
    </row>
    <row r="8613" spans="1:9" x14ac:dyDescent="0.35">
      <c r="A8613" s="321">
        <f t="shared" si="759"/>
        <v>42362.374999979198</v>
      </c>
      <c r="B8613" s="303"/>
      <c r="C8613" s="303">
        <v>8578</v>
      </c>
      <c r="D8613" s="304">
        <f>INDEX(Method_calculation!$J$161:$L$184,Output_interface!I8613,Output_interface!H8613)</f>
        <v>0</v>
      </c>
      <c r="E8613" s="304">
        <f>INDEX(Method_calculation!$J$194:$L$217,Output_interface!I8613,Output_interface!H8613)</f>
        <v>0</v>
      </c>
      <c r="G8613" s="1">
        <f>VLOOKUP(A8613+1/48,Interface!$B$118:$D$483,3)</f>
        <v>4</v>
      </c>
      <c r="H8613" s="1">
        <f t="shared" ref="H8613:H8676" si="762">IF(G8613=7,3,IF(G8613=6,2,1))</f>
        <v>1</v>
      </c>
      <c r="I8613" s="1">
        <f t="shared" si="761"/>
        <v>10</v>
      </c>
    </row>
    <row r="8614" spans="1:9" x14ac:dyDescent="0.35">
      <c r="A8614" s="321">
        <f t="shared" si="759"/>
        <v>42362.416666645862</v>
      </c>
      <c r="B8614" s="303"/>
      <c r="C8614" s="303">
        <v>8579</v>
      </c>
      <c r="D8614" s="304">
        <f>INDEX(Method_calculation!$J$161:$L$184,Output_interface!I8614,Output_interface!H8614)</f>
        <v>0</v>
      </c>
      <c r="E8614" s="304">
        <f>INDEX(Method_calculation!$J$194:$L$217,Output_interface!I8614,Output_interface!H8614)</f>
        <v>0</v>
      </c>
      <c r="G8614" s="1">
        <f>VLOOKUP(A8614+1/48,Interface!$B$118:$D$483,3)</f>
        <v>4</v>
      </c>
      <c r="H8614" s="1">
        <f t="shared" si="762"/>
        <v>1</v>
      </c>
      <c r="I8614" s="1">
        <f t="shared" si="761"/>
        <v>11</v>
      </c>
    </row>
    <row r="8615" spans="1:9" x14ac:dyDescent="0.35">
      <c r="A8615" s="321">
        <f t="shared" si="759"/>
        <v>42362.458333312527</v>
      </c>
      <c r="B8615" s="303"/>
      <c r="C8615" s="303">
        <v>8580</v>
      </c>
      <c r="D8615" s="304">
        <f>INDEX(Method_calculation!$J$161:$L$184,Output_interface!I8615,Output_interface!H8615)</f>
        <v>0</v>
      </c>
      <c r="E8615" s="304">
        <f>INDEX(Method_calculation!$J$194:$L$217,Output_interface!I8615,Output_interface!H8615)</f>
        <v>0</v>
      </c>
      <c r="G8615" s="1">
        <f>VLOOKUP(A8615+1/48,Interface!$B$118:$D$483,3)</f>
        <v>4</v>
      </c>
      <c r="H8615" s="1">
        <f t="shared" si="762"/>
        <v>1</v>
      </c>
      <c r="I8615" s="1">
        <f t="shared" si="761"/>
        <v>12</v>
      </c>
    </row>
    <row r="8616" spans="1:9" x14ac:dyDescent="0.35">
      <c r="A8616" s="321">
        <f t="shared" si="759"/>
        <v>42362.499999979191</v>
      </c>
      <c r="B8616" s="303"/>
      <c r="C8616" s="303">
        <v>8581</v>
      </c>
      <c r="D8616" s="304">
        <f>INDEX(Method_calculation!$J$161:$L$184,Output_interface!I8616,Output_interface!H8616)</f>
        <v>0</v>
      </c>
      <c r="E8616" s="304">
        <f>INDEX(Method_calculation!$J$194:$L$217,Output_interface!I8616,Output_interface!H8616)</f>
        <v>0</v>
      </c>
      <c r="G8616" s="1">
        <f>VLOOKUP(A8616+1/48,Interface!$B$118:$D$483,3)</f>
        <v>4</v>
      </c>
      <c r="H8616" s="1">
        <f t="shared" si="762"/>
        <v>1</v>
      </c>
      <c r="I8616" s="1">
        <f t="shared" si="761"/>
        <v>13</v>
      </c>
    </row>
    <row r="8617" spans="1:9" x14ac:dyDescent="0.35">
      <c r="A8617" s="321">
        <f t="shared" si="759"/>
        <v>42362.541666645855</v>
      </c>
      <c r="B8617" s="303"/>
      <c r="C8617" s="303">
        <v>8582</v>
      </c>
      <c r="D8617" s="304">
        <f>INDEX(Method_calculation!$J$161:$L$184,Output_interface!I8617,Output_interface!H8617)</f>
        <v>0</v>
      </c>
      <c r="E8617" s="304">
        <f>INDEX(Method_calculation!$J$194:$L$217,Output_interface!I8617,Output_interface!H8617)</f>
        <v>0</v>
      </c>
      <c r="G8617" s="1">
        <f>VLOOKUP(A8617+1/48,Interface!$B$118:$D$483,3)</f>
        <v>4</v>
      </c>
      <c r="H8617" s="1">
        <f t="shared" si="762"/>
        <v>1</v>
      </c>
      <c r="I8617" s="1">
        <f t="shared" si="761"/>
        <v>14</v>
      </c>
    </row>
    <row r="8618" spans="1:9" x14ac:dyDescent="0.35">
      <c r="A8618" s="321">
        <f t="shared" si="759"/>
        <v>42362.583333312519</v>
      </c>
      <c r="B8618" s="303"/>
      <c r="C8618" s="303">
        <v>8583</v>
      </c>
      <c r="D8618" s="304">
        <f>INDEX(Method_calculation!$J$161:$L$184,Output_interface!I8618,Output_interface!H8618)</f>
        <v>0</v>
      </c>
      <c r="E8618" s="304">
        <f>INDEX(Method_calculation!$J$194:$L$217,Output_interface!I8618,Output_interface!H8618)</f>
        <v>0</v>
      </c>
      <c r="G8618" s="1">
        <f>VLOOKUP(A8618+1/48,Interface!$B$118:$D$483,3)</f>
        <v>4</v>
      </c>
      <c r="H8618" s="1">
        <f t="shared" si="762"/>
        <v>1</v>
      </c>
      <c r="I8618" s="1">
        <f t="shared" si="761"/>
        <v>15</v>
      </c>
    </row>
    <row r="8619" spans="1:9" x14ac:dyDescent="0.35">
      <c r="A8619" s="321">
        <f t="shared" si="759"/>
        <v>42362.624999979183</v>
      </c>
      <c r="B8619" s="303"/>
      <c r="C8619" s="303">
        <v>8584</v>
      </c>
      <c r="D8619" s="304">
        <f>INDEX(Method_calculation!$J$161:$L$184,Output_interface!I8619,Output_interface!H8619)</f>
        <v>0</v>
      </c>
      <c r="E8619" s="304">
        <f>INDEX(Method_calculation!$J$194:$L$217,Output_interface!I8619,Output_interface!H8619)</f>
        <v>0</v>
      </c>
      <c r="G8619" s="1">
        <f>VLOOKUP(A8619+1/48,Interface!$B$118:$D$483,3)</f>
        <v>4</v>
      </c>
      <c r="H8619" s="1">
        <f t="shared" si="762"/>
        <v>1</v>
      </c>
      <c r="I8619" s="1">
        <f t="shared" si="761"/>
        <v>16</v>
      </c>
    </row>
    <row r="8620" spans="1:9" x14ac:dyDescent="0.35">
      <c r="A8620" s="321">
        <f t="shared" si="759"/>
        <v>42362.666666645848</v>
      </c>
      <c r="B8620" s="303"/>
      <c r="C8620" s="303">
        <v>8585</v>
      </c>
      <c r="D8620" s="304">
        <f>INDEX(Method_calculation!$J$161:$L$184,Output_interface!I8620,Output_interface!H8620)</f>
        <v>0</v>
      </c>
      <c r="E8620" s="304">
        <f>INDEX(Method_calculation!$J$194:$L$217,Output_interface!I8620,Output_interface!H8620)</f>
        <v>0</v>
      </c>
      <c r="G8620" s="1">
        <f>VLOOKUP(A8620+1/48,Interface!$B$118:$D$483,3)</f>
        <v>4</v>
      </c>
      <c r="H8620" s="1">
        <f t="shared" si="762"/>
        <v>1</v>
      </c>
      <c r="I8620" s="1">
        <f t="shared" si="761"/>
        <v>17</v>
      </c>
    </row>
    <row r="8621" spans="1:9" x14ac:dyDescent="0.35">
      <c r="A8621" s="321">
        <f t="shared" si="759"/>
        <v>42362.708333312512</v>
      </c>
      <c r="B8621" s="303"/>
      <c r="C8621" s="303">
        <v>8586</v>
      </c>
      <c r="D8621" s="304">
        <f>INDEX(Method_calculation!$J$161:$L$184,Output_interface!I8621,Output_interface!H8621)</f>
        <v>0</v>
      </c>
      <c r="E8621" s="304">
        <f>INDEX(Method_calculation!$J$194:$L$217,Output_interface!I8621,Output_interface!H8621)</f>
        <v>0</v>
      </c>
      <c r="G8621" s="1">
        <f>VLOOKUP(A8621+1/48,Interface!$B$118:$D$483,3)</f>
        <v>4</v>
      </c>
      <c r="H8621" s="1">
        <f t="shared" si="762"/>
        <v>1</v>
      </c>
      <c r="I8621" s="1">
        <f t="shared" si="761"/>
        <v>18</v>
      </c>
    </row>
    <row r="8622" spans="1:9" x14ac:dyDescent="0.35">
      <c r="A8622" s="321">
        <f t="shared" si="759"/>
        <v>42362.749999979176</v>
      </c>
      <c r="B8622" s="303"/>
      <c r="C8622" s="303">
        <v>8587</v>
      </c>
      <c r="D8622" s="304">
        <f>INDEX(Method_calculation!$J$161:$L$184,Output_interface!I8622,Output_interface!H8622)</f>
        <v>0</v>
      </c>
      <c r="E8622" s="304">
        <f>INDEX(Method_calculation!$J$194:$L$217,Output_interface!I8622,Output_interface!H8622)</f>
        <v>0</v>
      </c>
      <c r="G8622" s="1">
        <f>VLOOKUP(A8622+1/48,Interface!$B$118:$D$483,3)</f>
        <v>4</v>
      </c>
      <c r="H8622" s="1">
        <f t="shared" si="762"/>
        <v>1</v>
      </c>
      <c r="I8622" s="1">
        <f t="shared" si="761"/>
        <v>19</v>
      </c>
    </row>
    <row r="8623" spans="1:9" x14ac:dyDescent="0.35">
      <c r="A8623" s="321">
        <f t="shared" si="759"/>
        <v>42362.79166664584</v>
      </c>
      <c r="B8623" s="303"/>
      <c r="C8623" s="303">
        <v>8588</v>
      </c>
      <c r="D8623" s="304">
        <f>INDEX(Method_calculation!$J$161:$L$184,Output_interface!I8623,Output_interface!H8623)</f>
        <v>0</v>
      </c>
      <c r="E8623" s="304">
        <f>INDEX(Method_calculation!$J$194:$L$217,Output_interface!I8623,Output_interface!H8623)</f>
        <v>0</v>
      </c>
      <c r="G8623" s="1">
        <f>VLOOKUP(A8623+1/48,Interface!$B$118:$D$483,3)</f>
        <v>4</v>
      </c>
      <c r="H8623" s="1">
        <f t="shared" si="762"/>
        <v>1</v>
      </c>
      <c r="I8623" s="1">
        <f t="shared" si="761"/>
        <v>20</v>
      </c>
    </row>
    <row r="8624" spans="1:9" x14ac:dyDescent="0.35">
      <c r="A8624" s="321">
        <f t="shared" si="759"/>
        <v>42362.833333312505</v>
      </c>
      <c r="B8624" s="303"/>
      <c r="C8624" s="303">
        <v>8589</v>
      </c>
      <c r="D8624" s="304">
        <f>INDEX(Method_calculation!$J$161:$L$184,Output_interface!I8624,Output_interface!H8624)</f>
        <v>0</v>
      </c>
      <c r="E8624" s="304">
        <f>INDEX(Method_calculation!$J$194:$L$217,Output_interface!I8624,Output_interface!H8624)</f>
        <v>0</v>
      </c>
      <c r="G8624" s="1">
        <f>VLOOKUP(A8624+1/48,Interface!$B$118:$D$483,3)</f>
        <v>4</v>
      </c>
      <c r="H8624" s="1">
        <f t="shared" si="762"/>
        <v>1</v>
      </c>
      <c r="I8624" s="1">
        <f t="shared" si="761"/>
        <v>21</v>
      </c>
    </row>
    <row r="8625" spans="1:9" x14ac:dyDescent="0.35">
      <c r="A8625" s="321">
        <f t="shared" si="759"/>
        <v>42362.874999979169</v>
      </c>
      <c r="B8625" s="303"/>
      <c r="C8625" s="303">
        <v>8590</v>
      </c>
      <c r="D8625" s="304">
        <f>INDEX(Method_calculation!$J$161:$L$184,Output_interface!I8625,Output_interface!H8625)</f>
        <v>0</v>
      </c>
      <c r="E8625" s="304">
        <f>INDEX(Method_calculation!$J$194:$L$217,Output_interface!I8625,Output_interface!H8625)</f>
        <v>0</v>
      </c>
      <c r="G8625" s="1">
        <f>VLOOKUP(A8625+1/48,Interface!$B$118:$D$483,3)</f>
        <v>4</v>
      </c>
      <c r="H8625" s="1">
        <f t="shared" si="762"/>
        <v>1</v>
      </c>
      <c r="I8625" s="1">
        <f t="shared" si="761"/>
        <v>22</v>
      </c>
    </row>
    <row r="8626" spans="1:9" x14ac:dyDescent="0.35">
      <c r="A8626" s="321">
        <f t="shared" si="759"/>
        <v>42362.916666645833</v>
      </c>
      <c r="B8626" s="303"/>
      <c r="C8626" s="303">
        <v>8591</v>
      </c>
      <c r="D8626" s="304">
        <f>INDEX(Method_calculation!$J$161:$L$184,Output_interface!I8626,Output_interface!H8626)</f>
        <v>0</v>
      </c>
      <c r="E8626" s="304">
        <f>INDEX(Method_calculation!$J$194:$L$217,Output_interface!I8626,Output_interface!H8626)</f>
        <v>0</v>
      </c>
      <c r="G8626" s="1">
        <f>VLOOKUP(A8626+1/48,Interface!$B$118:$D$483,3)</f>
        <v>4</v>
      </c>
      <c r="H8626" s="1">
        <f t="shared" si="762"/>
        <v>1</v>
      </c>
      <c r="I8626" s="1">
        <f t="shared" si="761"/>
        <v>23</v>
      </c>
    </row>
    <row r="8627" spans="1:9" x14ac:dyDescent="0.35">
      <c r="A8627" s="322">
        <f t="shared" si="759"/>
        <v>42362.958333312497</v>
      </c>
      <c r="B8627" s="306"/>
      <c r="C8627" s="306">
        <v>8592</v>
      </c>
      <c r="D8627" s="307">
        <f>INDEX(Method_calculation!$J$161:$L$184,Output_interface!I8627,Output_interface!H8627)</f>
        <v>0</v>
      </c>
      <c r="E8627" s="307">
        <f>INDEX(Method_calculation!$J$194:$L$217,Output_interface!I8627,Output_interface!H8627)</f>
        <v>0</v>
      </c>
      <c r="G8627" s="1">
        <f>VLOOKUP(A8627+1/48,Interface!$B$118:$D$483,3)</f>
        <v>4</v>
      </c>
      <c r="H8627" s="1">
        <f t="shared" si="762"/>
        <v>1</v>
      </c>
      <c r="I8627" s="1">
        <f t="shared" si="761"/>
        <v>24</v>
      </c>
    </row>
    <row r="8628" spans="1:9" x14ac:dyDescent="0.35">
      <c r="A8628" s="299">
        <f t="shared" si="759"/>
        <v>42362.999999979162</v>
      </c>
      <c r="B8628" s="300" t="str">
        <f t="shared" ref="B8628" si="763">INDEX($H$27:$H$29,H8628)</f>
        <v>Workday</v>
      </c>
      <c r="C8628" s="300">
        <v>8593</v>
      </c>
      <c r="D8628" s="301">
        <f>INDEX(Method_calculation!$J$161:$L$184,Output_interface!I8628,Output_interface!H8628)</f>
        <v>0</v>
      </c>
      <c r="E8628" s="301">
        <f>INDEX(Method_calculation!$J$194:$L$217,Output_interface!I8628,Output_interface!H8628)</f>
        <v>0</v>
      </c>
      <c r="G8628" s="1">
        <f>VLOOKUP(A8628+1/48,Interface!$B$118:$D$483,3)</f>
        <v>5</v>
      </c>
      <c r="H8628" s="1">
        <f t="shared" si="762"/>
        <v>1</v>
      </c>
      <c r="I8628" s="1">
        <f t="shared" si="761"/>
        <v>1</v>
      </c>
    </row>
    <row r="8629" spans="1:9" x14ac:dyDescent="0.35">
      <c r="A8629" s="321">
        <f t="shared" si="759"/>
        <v>42363.041666645826</v>
      </c>
      <c r="B8629" s="303"/>
      <c r="C8629" s="303">
        <v>8594</v>
      </c>
      <c r="D8629" s="304">
        <f>INDEX(Method_calculation!$J$161:$L$184,Output_interface!I8629,Output_interface!H8629)</f>
        <v>0</v>
      </c>
      <c r="E8629" s="304">
        <f>INDEX(Method_calculation!$J$194:$L$217,Output_interface!I8629,Output_interface!H8629)</f>
        <v>0</v>
      </c>
      <c r="G8629" s="1">
        <f>VLOOKUP(A8629+1/48,Interface!$B$118:$D$483,3)</f>
        <v>5</v>
      </c>
      <c r="H8629" s="1">
        <f t="shared" si="762"/>
        <v>1</v>
      </c>
      <c r="I8629" s="1">
        <f t="shared" si="761"/>
        <v>2</v>
      </c>
    </row>
    <row r="8630" spans="1:9" x14ac:dyDescent="0.35">
      <c r="A8630" s="321">
        <f t="shared" si="759"/>
        <v>42363.08333331249</v>
      </c>
      <c r="B8630" s="303"/>
      <c r="C8630" s="303">
        <v>8595</v>
      </c>
      <c r="D8630" s="304">
        <f>INDEX(Method_calculation!$J$161:$L$184,Output_interface!I8630,Output_interface!H8630)</f>
        <v>0</v>
      </c>
      <c r="E8630" s="304">
        <f>INDEX(Method_calculation!$J$194:$L$217,Output_interface!I8630,Output_interface!H8630)</f>
        <v>0</v>
      </c>
      <c r="G8630" s="1">
        <f>VLOOKUP(A8630+1/48,Interface!$B$118:$D$483,3)</f>
        <v>5</v>
      </c>
      <c r="H8630" s="1">
        <f t="shared" si="762"/>
        <v>1</v>
      </c>
      <c r="I8630" s="1">
        <f t="shared" si="761"/>
        <v>3</v>
      </c>
    </row>
    <row r="8631" spans="1:9" x14ac:dyDescent="0.35">
      <c r="A8631" s="321">
        <f t="shared" si="759"/>
        <v>42363.124999979154</v>
      </c>
      <c r="B8631" s="303"/>
      <c r="C8631" s="303">
        <v>8596</v>
      </c>
      <c r="D8631" s="304">
        <f>INDEX(Method_calculation!$J$161:$L$184,Output_interface!I8631,Output_interface!H8631)</f>
        <v>0</v>
      </c>
      <c r="E8631" s="304">
        <f>INDEX(Method_calculation!$J$194:$L$217,Output_interface!I8631,Output_interface!H8631)</f>
        <v>0</v>
      </c>
      <c r="G8631" s="1">
        <f>VLOOKUP(A8631+1/48,Interface!$B$118:$D$483,3)</f>
        <v>5</v>
      </c>
      <c r="H8631" s="1">
        <f t="shared" si="762"/>
        <v>1</v>
      </c>
      <c r="I8631" s="1">
        <f t="shared" si="761"/>
        <v>4</v>
      </c>
    </row>
    <row r="8632" spans="1:9" x14ac:dyDescent="0.35">
      <c r="A8632" s="321">
        <f t="shared" si="759"/>
        <v>42363.166666645819</v>
      </c>
      <c r="B8632" s="303"/>
      <c r="C8632" s="303">
        <v>8597</v>
      </c>
      <c r="D8632" s="304">
        <f>INDEX(Method_calculation!$J$161:$L$184,Output_interface!I8632,Output_interface!H8632)</f>
        <v>0</v>
      </c>
      <c r="E8632" s="304">
        <f>INDEX(Method_calculation!$J$194:$L$217,Output_interface!I8632,Output_interface!H8632)</f>
        <v>0</v>
      </c>
      <c r="G8632" s="1">
        <f>VLOOKUP(A8632+1/48,Interface!$B$118:$D$483,3)</f>
        <v>5</v>
      </c>
      <c r="H8632" s="1">
        <f t="shared" si="762"/>
        <v>1</v>
      </c>
      <c r="I8632" s="1">
        <f t="shared" si="761"/>
        <v>5</v>
      </c>
    </row>
    <row r="8633" spans="1:9" x14ac:dyDescent="0.35">
      <c r="A8633" s="321">
        <f t="shared" si="759"/>
        <v>42363.208333312483</v>
      </c>
      <c r="B8633" s="303"/>
      <c r="C8633" s="303">
        <v>8598</v>
      </c>
      <c r="D8633" s="304">
        <f>INDEX(Method_calculation!$J$161:$L$184,Output_interface!I8633,Output_interface!H8633)</f>
        <v>0</v>
      </c>
      <c r="E8633" s="304">
        <f>INDEX(Method_calculation!$J$194:$L$217,Output_interface!I8633,Output_interface!H8633)</f>
        <v>0</v>
      </c>
      <c r="G8633" s="1">
        <f>VLOOKUP(A8633+1/48,Interface!$B$118:$D$483,3)</f>
        <v>5</v>
      </c>
      <c r="H8633" s="1">
        <f t="shared" si="762"/>
        <v>1</v>
      </c>
      <c r="I8633" s="1">
        <f t="shared" si="761"/>
        <v>6</v>
      </c>
    </row>
    <row r="8634" spans="1:9" x14ac:dyDescent="0.35">
      <c r="A8634" s="321">
        <f t="shared" si="759"/>
        <v>42363.249999979147</v>
      </c>
      <c r="B8634" s="303"/>
      <c r="C8634" s="303">
        <v>8599</v>
      </c>
      <c r="D8634" s="304">
        <f>INDEX(Method_calculation!$J$161:$L$184,Output_interface!I8634,Output_interface!H8634)</f>
        <v>0</v>
      </c>
      <c r="E8634" s="304">
        <f>INDEX(Method_calculation!$J$194:$L$217,Output_interface!I8634,Output_interface!H8634)</f>
        <v>0</v>
      </c>
      <c r="G8634" s="1">
        <f>VLOOKUP(A8634+1/48,Interface!$B$118:$D$483,3)</f>
        <v>5</v>
      </c>
      <c r="H8634" s="1">
        <f t="shared" si="762"/>
        <v>1</v>
      </c>
      <c r="I8634" s="1">
        <f t="shared" si="761"/>
        <v>7</v>
      </c>
    </row>
    <row r="8635" spans="1:9" x14ac:dyDescent="0.35">
      <c r="A8635" s="321">
        <f t="shared" si="759"/>
        <v>42363.291666645811</v>
      </c>
      <c r="B8635" s="303"/>
      <c r="C8635" s="303">
        <v>8600</v>
      </c>
      <c r="D8635" s="304">
        <f>INDEX(Method_calculation!$J$161:$L$184,Output_interface!I8635,Output_interface!H8635)</f>
        <v>0</v>
      </c>
      <c r="E8635" s="304">
        <f>INDEX(Method_calculation!$J$194:$L$217,Output_interface!I8635,Output_interface!H8635)</f>
        <v>0</v>
      </c>
      <c r="G8635" s="1">
        <f>VLOOKUP(A8635+1/48,Interface!$B$118:$D$483,3)</f>
        <v>5</v>
      </c>
      <c r="H8635" s="1">
        <f t="shared" si="762"/>
        <v>1</v>
      </c>
      <c r="I8635" s="1">
        <f t="shared" si="761"/>
        <v>8</v>
      </c>
    </row>
    <row r="8636" spans="1:9" x14ac:dyDescent="0.35">
      <c r="A8636" s="321">
        <f t="shared" si="759"/>
        <v>42363.333333312476</v>
      </c>
      <c r="B8636" s="303"/>
      <c r="C8636" s="303">
        <v>8601</v>
      </c>
      <c r="D8636" s="304">
        <f>INDEX(Method_calculation!$J$161:$L$184,Output_interface!I8636,Output_interface!H8636)</f>
        <v>0</v>
      </c>
      <c r="E8636" s="304">
        <f>INDEX(Method_calculation!$J$194:$L$217,Output_interface!I8636,Output_interface!H8636)</f>
        <v>0</v>
      </c>
      <c r="G8636" s="1">
        <f>VLOOKUP(A8636+1/48,Interface!$B$118:$D$483,3)</f>
        <v>5</v>
      </c>
      <c r="H8636" s="1">
        <f t="shared" si="762"/>
        <v>1</v>
      </c>
      <c r="I8636" s="1">
        <f t="shared" si="761"/>
        <v>9</v>
      </c>
    </row>
    <row r="8637" spans="1:9" x14ac:dyDescent="0.35">
      <c r="A8637" s="321">
        <f t="shared" si="759"/>
        <v>42363.37499997914</v>
      </c>
      <c r="B8637" s="303"/>
      <c r="C8637" s="303">
        <v>8602</v>
      </c>
      <c r="D8637" s="304">
        <f>INDEX(Method_calculation!$J$161:$L$184,Output_interface!I8637,Output_interface!H8637)</f>
        <v>0</v>
      </c>
      <c r="E8637" s="304">
        <f>INDEX(Method_calculation!$J$194:$L$217,Output_interface!I8637,Output_interface!H8637)</f>
        <v>0</v>
      </c>
      <c r="G8637" s="1">
        <f>VLOOKUP(A8637+1/48,Interface!$B$118:$D$483,3)</f>
        <v>5</v>
      </c>
      <c r="H8637" s="1">
        <f t="shared" si="762"/>
        <v>1</v>
      </c>
      <c r="I8637" s="1">
        <f t="shared" si="761"/>
        <v>10</v>
      </c>
    </row>
    <row r="8638" spans="1:9" x14ac:dyDescent="0.35">
      <c r="A8638" s="321">
        <f t="shared" si="759"/>
        <v>42363.416666645804</v>
      </c>
      <c r="B8638" s="303"/>
      <c r="C8638" s="303">
        <v>8603</v>
      </c>
      <c r="D8638" s="304">
        <f>INDEX(Method_calculation!$J$161:$L$184,Output_interface!I8638,Output_interface!H8638)</f>
        <v>0</v>
      </c>
      <c r="E8638" s="304">
        <f>INDEX(Method_calculation!$J$194:$L$217,Output_interface!I8638,Output_interface!H8638)</f>
        <v>0</v>
      </c>
      <c r="G8638" s="1">
        <f>VLOOKUP(A8638+1/48,Interface!$B$118:$D$483,3)</f>
        <v>5</v>
      </c>
      <c r="H8638" s="1">
        <f t="shared" si="762"/>
        <v>1</v>
      </c>
      <c r="I8638" s="1">
        <f t="shared" si="761"/>
        <v>11</v>
      </c>
    </row>
    <row r="8639" spans="1:9" x14ac:dyDescent="0.35">
      <c r="A8639" s="321">
        <f t="shared" si="759"/>
        <v>42363.458333312468</v>
      </c>
      <c r="B8639" s="303"/>
      <c r="C8639" s="303">
        <v>8604</v>
      </c>
      <c r="D8639" s="304">
        <f>INDEX(Method_calculation!$J$161:$L$184,Output_interface!I8639,Output_interface!H8639)</f>
        <v>0</v>
      </c>
      <c r="E8639" s="304">
        <f>INDEX(Method_calculation!$J$194:$L$217,Output_interface!I8639,Output_interface!H8639)</f>
        <v>0</v>
      </c>
      <c r="G8639" s="1">
        <f>VLOOKUP(A8639+1/48,Interface!$B$118:$D$483,3)</f>
        <v>5</v>
      </c>
      <c r="H8639" s="1">
        <f t="shared" si="762"/>
        <v>1</v>
      </c>
      <c r="I8639" s="1">
        <f t="shared" si="761"/>
        <v>12</v>
      </c>
    </row>
    <row r="8640" spans="1:9" x14ac:dyDescent="0.35">
      <c r="A8640" s="321">
        <f t="shared" si="759"/>
        <v>42363.499999979133</v>
      </c>
      <c r="B8640" s="303"/>
      <c r="C8640" s="303">
        <v>8605</v>
      </c>
      <c r="D8640" s="304">
        <f>INDEX(Method_calculation!$J$161:$L$184,Output_interface!I8640,Output_interface!H8640)</f>
        <v>0</v>
      </c>
      <c r="E8640" s="304">
        <f>INDEX(Method_calculation!$J$194:$L$217,Output_interface!I8640,Output_interface!H8640)</f>
        <v>0</v>
      </c>
      <c r="G8640" s="1">
        <f>VLOOKUP(A8640+1/48,Interface!$B$118:$D$483,3)</f>
        <v>5</v>
      </c>
      <c r="H8640" s="1">
        <f t="shared" si="762"/>
        <v>1</v>
      </c>
      <c r="I8640" s="1">
        <f t="shared" si="761"/>
        <v>13</v>
      </c>
    </row>
    <row r="8641" spans="1:9" x14ac:dyDescent="0.35">
      <c r="A8641" s="321">
        <f t="shared" si="759"/>
        <v>42363.541666645797</v>
      </c>
      <c r="B8641" s="303"/>
      <c r="C8641" s="303">
        <v>8606</v>
      </c>
      <c r="D8641" s="304">
        <f>INDEX(Method_calculation!$J$161:$L$184,Output_interface!I8641,Output_interface!H8641)</f>
        <v>0</v>
      </c>
      <c r="E8641" s="304">
        <f>INDEX(Method_calculation!$J$194:$L$217,Output_interface!I8641,Output_interface!H8641)</f>
        <v>0</v>
      </c>
      <c r="G8641" s="1">
        <f>VLOOKUP(A8641+1/48,Interface!$B$118:$D$483,3)</f>
        <v>5</v>
      </c>
      <c r="H8641" s="1">
        <f t="shared" si="762"/>
        <v>1</v>
      </c>
      <c r="I8641" s="1">
        <f t="shared" si="761"/>
        <v>14</v>
      </c>
    </row>
    <row r="8642" spans="1:9" x14ac:dyDescent="0.35">
      <c r="A8642" s="321">
        <f t="shared" si="759"/>
        <v>42363.583333312461</v>
      </c>
      <c r="B8642" s="303"/>
      <c r="C8642" s="303">
        <v>8607</v>
      </c>
      <c r="D8642" s="304">
        <f>INDEX(Method_calculation!$J$161:$L$184,Output_interface!I8642,Output_interface!H8642)</f>
        <v>0</v>
      </c>
      <c r="E8642" s="304">
        <f>INDEX(Method_calculation!$J$194:$L$217,Output_interface!I8642,Output_interface!H8642)</f>
        <v>0</v>
      </c>
      <c r="G8642" s="1">
        <f>VLOOKUP(A8642+1/48,Interface!$B$118:$D$483,3)</f>
        <v>5</v>
      </c>
      <c r="H8642" s="1">
        <f t="shared" si="762"/>
        <v>1</v>
      </c>
      <c r="I8642" s="1">
        <f t="shared" si="761"/>
        <v>15</v>
      </c>
    </row>
    <row r="8643" spans="1:9" x14ac:dyDescent="0.35">
      <c r="A8643" s="321">
        <f t="shared" si="759"/>
        <v>42363.624999979125</v>
      </c>
      <c r="B8643" s="303"/>
      <c r="C8643" s="303">
        <v>8608</v>
      </c>
      <c r="D8643" s="304">
        <f>INDEX(Method_calculation!$J$161:$L$184,Output_interface!I8643,Output_interface!H8643)</f>
        <v>0</v>
      </c>
      <c r="E8643" s="304">
        <f>INDEX(Method_calculation!$J$194:$L$217,Output_interface!I8643,Output_interface!H8643)</f>
        <v>0</v>
      </c>
      <c r="G8643" s="1">
        <f>VLOOKUP(A8643+1/48,Interface!$B$118:$D$483,3)</f>
        <v>5</v>
      </c>
      <c r="H8643" s="1">
        <f t="shared" si="762"/>
        <v>1</v>
      </c>
      <c r="I8643" s="1">
        <f t="shared" si="761"/>
        <v>16</v>
      </c>
    </row>
    <row r="8644" spans="1:9" x14ac:dyDescent="0.35">
      <c r="A8644" s="321">
        <f t="shared" si="759"/>
        <v>42363.66666664579</v>
      </c>
      <c r="B8644" s="303"/>
      <c r="C8644" s="303">
        <v>8609</v>
      </c>
      <c r="D8644" s="304">
        <f>INDEX(Method_calculation!$J$161:$L$184,Output_interface!I8644,Output_interface!H8644)</f>
        <v>0</v>
      </c>
      <c r="E8644" s="304">
        <f>INDEX(Method_calculation!$J$194:$L$217,Output_interface!I8644,Output_interface!H8644)</f>
        <v>0</v>
      </c>
      <c r="G8644" s="1">
        <f>VLOOKUP(A8644+1/48,Interface!$B$118:$D$483,3)</f>
        <v>5</v>
      </c>
      <c r="H8644" s="1">
        <f t="shared" si="762"/>
        <v>1</v>
      </c>
      <c r="I8644" s="1">
        <f t="shared" si="761"/>
        <v>17</v>
      </c>
    </row>
    <row r="8645" spans="1:9" x14ac:dyDescent="0.35">
      <c r="A8645" s="321">
        <f t="shared" si="759"/>
        <v>42363.708333312454</v>
      </c>
      <c r="B8645" s="303"/>
      <c r="C8645" s="303">
        <v>8610</v>
      </c>
      <c r="D8645" s="304">
        <f>INDEX(Method_calculation!$J$161:$L$184,Output_interface!I8645,Output_interface!H8645)</f>
        <v>0</v>
      </c>
      <c r="E8645" s="304">
        <f>INDEX(Method_calculation!$J$194:$L$217,Output_interface!I8645,Output_interface!H8645)</f>
        <v>0</v>
      </c>
      <c r="G8645" s="1">
        <f>VLOOKUP(A8645+1/48,Interface!$B$118:$D$483,3)</f>
        <v>5</v>
      </c>
      <c r="H8645" s="1">
        <f t="shared" si="762"/>
        <v>1</v>
      </c>
      <c r="I8645" s="1">
        <f t="shared" si="761"/>
        <v>18</v>
      </c>
    </row>
    <row r="8646" spans="1:9" x14ac:dyDescent="0.35">
      <c r="A8646" s="321">
        <f t="shared" si="759"/>
        <v>42363.749999979118</v>
      </c>
      <c r="B8646" s="303"/>
      <c r="C8646" s="303">
        <v>8611</v>
      </c>
      <c r="D8646" s="304">
        <f>INDEX(Method_calculation!$J$161:$L$184,Output_interface!I8646,Output_interface!H8646)</f>
        <v>0</v>
      </c>
      <c r="E8646" s="304">
        <f>INDEX(Method_calculation!$J$194:$L$217,Output_interface!I8646,Output_interface!H8646)</f>
        <v>0</v>
      </c>
      <c r="G8646" s="1">
        <f>VLOOKUP(A8646+1/48,Interface!$B$118:$D$483,3)</f>
        <v>5</v>
      </c>
      <c r="H8646" s="1">
        <f t="shared" si="762"/>
        <v>1</v>
      </c>
      <c r="I8646" s="1">
        <f t="shared" si="761"/>
        <v>19</v>
      </c>
    </row>
    <row r="8647" spans="1:9" x14ac:dyDescent="0.35">
      <c r="A8647" s="321">
        <f t="shared" si="759"/>
        <v>42363.791666645782</v>
      </c>
      <c r="B8647" s="303"/>
      <c r="C8647" s="303">
        <v>8612</v>
      </c>
      <c r="D8647" s="304">
        <f>INDEX(Method_calculation!$J$161:$L$184,Output_interface!I8647,Output_interface!H8647)</f>
        <v>0</v>
      </c>
      <c r="E8647" s="304">
        <f>INDEX(Method_calculation!$J$194:$L$217,Output_interface!I8647,Output_interface!H8647)</f>
        <v>0</v>
      </c>
      <c r="G8647" s="1">
        <f>VLOOKUP(A8647+1/48,Interface!$B$118:$D$483,3)</f>
        <v>5</v>
      </c>
      <c r="H8647" s="1">
        <f t="shared" si="762"/>
        <v>1</v>
      </c>
      <c r="I8647" s="1">
        <f t="shared" si="761"/>
        <v>20</v>
      </c>
    </row>
    <row r="8648" spans="1:9" x14ac:dyDescent="0.35">
      <c r="A8648" s="321">
        <f t="shared" si="759"/>
        <v>42363.833333312446</v>
      </c>
      <c r="B8648" s="303"/>
      <c r="C8648" s="303">
        <v>8613</v>
      </c>
      <c r="D8648" s="304">
        <f>INDEX(Method_calculation!$J$161:$L$184,Output_interface!I8648,Output_interface!H8648)</f>
        <v>0</v>
      </c>
      <c r="E8648" s="304">
        <f>INDEX(Method_calculation!$J$194:$L$217,Output_interface!I8648,Output_interface!H8648)</f>
        <v>0</v>
      </c>
      <c r="G8648" s="1">
        <f>VLOOKUP(A8648+1/48,Interface!$B$118:$D$483,3)</f>
        <v>5</v>
      </c>
      <c r="H8648" s="1">
        <f t="shared" si="762"/>
        <v>1</v>
      </c>
      <c r="I8648" s="1">
        <f t="shared" si="761"/>
        <v>21</v>
      </c>
    </row>
    <row r="8649" spans="1:9" x14ac:dyDescent="0.35">
      <c r="A8649" s="321">
        <f t="shared" si="759"/>
        <v>42363.874999979111</v>
      </c>
      <c r="B8649" s="303"/>
      <c r="C8649" s="303">
        <v>8614</v>
      </c>
      <c r="D8649" s="304">
        <f>INDEX(Method_calculation!$J$161:$L$184,Output_interface!I8649,Output_interface!H8649)</f>
        <v>0</v>
      </c>
      <c r="E8649" s="304">
        <f>INDEX(Method_calculation!$J$194:$L$217,Output_interface!I8649,Output_interface!H8649)</f>
        <v>0</v>
      </c>
      <c r="G8649" s="1">
        <f>VLOOKUP(A8649+1/48,Interface!$B$118:$D$483,3)</f>
        <v>5</v>
      </c>
      <c r="H8649" s="1">
        <f t="shared" si="762"/>
        <v>1</v>
      </c>
      <c r="I8649" s="1">
        <f t="shared" si="761"/>
        <v>22</v>
      </c>
    </row>
    <row r="8650" spans="1:9" x14ac:dyDescent="0.35">
      <c r="A8650" s="321">
        <f t="shared" si="759"/>
        <v>42363.916666645775</v>
      </c>
      <c r="B8650" s="303"/>
      <c r="C8650" s="303">
        <v>8615</v>
      </c>
      <c r="D8650" s="304">
        <f>INDEX(Method_calculation!$J$161:$L$184,Output_interface!I8650,Output_interface!H8650)</f>
        <v>0</v>
      </c>
      <c r="E8650" s="304">
        <f>INDEX(Method_calculation!$J$194:$L$217,Output_interface!I8650,Output_interface!H8650)</f>
        <v>0</v>
      </c>
      <c r="G8650" s="1">
        <f>VLOOKUP(A8650+1/48,Interface!$B$118:$D$483,3)</f>
        <v>5</v>
      </c>
      <c r="H8650" s="1">
        <f t="shared" si="762"/>
        <v>1</v>
      </c>
      <c r="I8650" s="1">
        <f t="shared" si="761"/>
        <v>23</v>
      </c>
    </row>
    <row r="8651" spans="1:9" x14ac:dyDescent="0.35">
      <c r="A8651" s="322">
        <f t="shared" si="759"/>
        <v>42363.958333312439</v>
      </c>
      <c r="B8651" s="306"/>
      <c r="C8651" s="306">
        <v>8616</v>
      </c>
      <c r="D8651" s="307">
        <f>INDEX(Method_calculation!$J$161:$L$184,Output_interface!I8651,Output_interface!H8651)</f>
        <v>0</v>
      </c>
      <c r="E8651" s="307">
        <f>INDEX(Method_calculation!$J$194:$L$217,Output_interface!I8651,Output_interface!H8651)</f>
        <v>0</v>
      </c>
      <c r="G8651" s="1">
        <f>VLOOKUP(A8651+1/48,Interface!$B$118:$D$483,3)</f>
        <v>5</v>
      </c>
      <c r="H8651" s="1">
        <f t="shared" si="762"/>
        <v>1</v>
      </c>
      <c r="I8651" s="1">
        <f t="shared" si="761"/>
        <v>24</v>
      </c>
    </row>
    <row r="8652" spans="1:9" x14ac:dyDescent="0.35">
      <c r="A8652" s="299">
        <f t="shared" si="759"/>
        <v>42363.999999979103</v>
      </c>
      <c r="B8652" s="300" t="str">
        <f t="shared" ref="B8652" si="764">INDEX($H$27:$H$29,H8652)</f>
        <v>Saturday</v>
      </c>
      <c r="C8652" s="300">
        <v>8617</v>
      </c>
      <c r="D8652" s="301">
        <f>INDEX(Method_calculation!$J$161:$L$184,Output_interface!I8652,Output_interface!H8652)</f>
        <v>0</v>
      </c>
      <c r="E8652" s="301">
        <f>INDEX(Method_calculation!$J$194:$L$217,Output_interface!I8652,Output_interface!H8652)</f>
        <v>0</v>
      </c>
      <c r="G8652" s="1">
        <f>VLOOKUP(A8652+1/48,Interface!$B$118:$D$483,3)</f>
        <v>6</v>
      </c>
      <c r="H8652" s="1">
        <f t="shared" si="762"/>
        <v>2</v>
      </c>
      <c r="I8652" s="1">
        <f t="shared" si="761"/>
        <v>1</v>
      </c>
    </row>
    <row r="8653" spans="1:9" x14ac:dyDescent="0.35">
      <c r="A8653" s="321">
        <f t="shared" si="759"/>
        <v>42364.041666645768</v>
      </c>
      <c r="B8653" s="303"/>
      <c r="C8653" s="303">
        <v>8618</v>
      </c>
      <c r="D8653" s="304">
        <f>INDEX(Method_calculation!$J$161:$L$184,Output_interface!I8653,Output_interface!H8653)</f>
        <v>0</v>
      </c>
      <c r="E8653" s="304">
        <f>INDEX(Method_calculation!$J$194:$L$217,Output_interface!I8653,Output_interface!H8653)</f>
        <v>0</v>
      </c>
      <c r="G8653" s="1">
        <f>VLOOKUP(A8653+1/48,Interface!$B$118:$D$483,3)</f>
        <v>6</v>
      </c>
      <c r="H8653" s="1">
        <f t="shared" si="762"/>
        <v>2</v>
      </c>
      <c r="I8653" s="1">
        <f t="shared" si="761"/>
        <v>2</v>
      </c>
    </row>
    <row r="8654" spans="1:9" x14ac:dyDescent="0.35">
      <c r="A8654" s="321">
        <f t="shared" si="759"/>
        <v>42364.083333312432</v>
      </c>
      <c r="B8654" s="303"/>
      <c r="C8654" s="303">
        <v>8619</v>
      </c>
      <c r="D8654" s="304">
        <f>INDEX(Method_calculation!$J$161:$L$184,Output_interface!I8654,Output_interface!H8654)</f>
        <v>0</v>
      </c>
      <c r="E8654" s="304">
        <f>INDEX(Method_calculation!$J$194:$L$217,Output_interface!I8654,Output_interface!H8654)</f>
        <v>0</v>
      </c>
      <c r="G8654" s="1">
        <f>VLOOKUP(A8654+1/48,Interface!$B$118:$D$483,3)</f>
        <v>6</v>
      </c>
      <c r="H8654" s="1">
        <f t="shared" si="762"/>
        <v>2</v>
      </c>
      <c r="I8654" s="1">
        <f t="shared" si="761"/>
        <v>3</v>
      </c>
    </row>
    <row r="8655" spans="1:9" x14ac:dyDescent="0.35">
      <c r="A8655" s="321">
        <f t="shared" si="759"/>
        <v>42364.124999979096</v>
      </c>
      <c r="B8655" s="303"/>
      <c r="C8655" s="303">
        <v>8620</v>
      </c>
      <c r="D8655" s="304">
        <f>INDEX(Method_calculation!$J$161:$L$184,Output_interface!I8655,Output_interface!H8655)</f>
        <v>0</v>
      </c>
      <c r="E8655" s="304">
        <f>INDEX(Method_calculation!$J$194:$L$217,Output_interface!I8655,Output_interface!H8655)</f>
        <v>0</v>
      </c>
      <c r="G8655" s="1">
        <f>VLOOKUP(A8655+1/48,Interface!$B$118:$D$483,3)</f>
        <v>6</v>
      </c>
      <c r="H8655" s="1">
        <f t="shared" si="762"/>
        <v>2</v>
      </c>
      <c r="I8655" s="1">
        <f t="shared" si="761"/>
        <v>4</v>
      </c>
    </row>
    <row r="8656" spans="1:9" x14ac:dyDescent="0.35">
      <c r="A8656" s="321">
        <f t="shared" ref="A8656:A8719" si="765">+A8655+1/24</f>
        <v>42364.16666664576</v>
      </c>
      <c r="B8656" s="303"/>
      <c r="C8656" s="303">
        <v>8621</v>
      </c>
      <c r="D8656" s="304">
        <f>INDEX(Method_calculation!$J$161:$L$184,Output_interface!I8656,Output_interface!H8656)</f>
        <v>0</v>
      </c>
      <c r="E8656" s="304">
        <f>INDEX(Method_calculation!$J$194:$L$217,Output_interface!I8656,Output_interface!H8656)</f>
        <v>0</v>
      </c>
      <c r="G8656" s="1">
        <f>VLOOKUP(A8656+1/48,Interface!$B$118:$D$483,3)</f>
        <v>6</v>
      </c>
      <c r="H8656" s="1">
        <f t="shared" si="762"/>
        <v>2</v>
      </c>
      <c r="I8656" s="1">
        <f t="shared" si="761"/>
        <v>5</v>
      </c>
    </row>
    <row r="8657" spans="1:9" x14ac:dyDescent="0.35">
      <c r="A8657" s="321">
        <f t="shared" si="765"/>
        <v>42364.208333312425</v>
      </c>
      <c r="B8657" s="303"/>
      <c r="C8657" s="303">
        <v>8622</v>
      </c>
      <c r="D8657" s="304">
        <f>INDEX(Method_calculation!$J$161:$L$184,Output_interface!I8657,Output_interface!H8657)</f>
        <v>0</v>
      </c>
      <c r="E8657" s="304">
        <f>INDEX(Method_calculation!$J$194:$L$217,Output_interface!I8657,Output_interface!H8657)</f>
        <v>0</v>
      </c>
      <c r="G8657" s="1">
        <f>VLOOKUP(A8657+1/48,Interface!$B$118:$D$483,3)</f>
        <v>6</v>
      </c>
      <c r="H8657" s="1">
        <f t="shared" si="762"/>
        <v>2</v>
      </c>
      <c r="I8657" s="1">
        <f t="shared" si="761"/>
        <v>6</v>
      </c>
    </row>
    <row r="8658" spans="1:9" x14ac:dyDescent="0.35">
      <c r="A8658" s="321">
        <f t="shared" si="765"/>
        <v>42364.249999979089</v>
      </c>
      <c r="B8658" s="303"/>
      <c r="C8658" s="303">
        <v>8623</v>
      </c>
      <c r="D8658" s="304">
        <f>INDEX(Method_calculation!$J$161:$L$184,Output_interface!I8658,Output_interface!H8658)</f>
        <v>0</v>
      </c>
      <c r="E8658" s="304">
        <f>INDEX(Method_calculation!$J$194:$L$217,Output_interface!I8658,Output_interface!H8658)</f>
        <v>0</v>
      </c>
      <c r="G8658" s="1">
        <f>VLOOKUP(A8658+1/48,Interface!$B$118:$D$483,3)</f>
        <v>6</v>
      </c>
      <c r="H8658" s="1">
        <f t="shared" si="762"/>
        <v>2</v>
      </c>
      <c r="I8658" s="1">
        <f t="shared" si="761"/>
        <v>7</v>
      </c>
    </row>
    <row r="8659" spans="1:9" x14ac:dyDescent="0.35">
      <c r="A8659" s="321">
        <f t="shared" si="765"/>
        <v>42364.291666645753</v>
      </c>
      <c r="B8659" s="303"/>
      <c r="C8659" s="303">
        <v>8624</v>
      </c>
      <c r="D8659" s="304">
        <f>INDEX(Method_calculation!$J$161:$L$184,Output_interface!I8659,Output_interface!H8659)</f>
        <v>0</v>
      </c>
      <c r="E8659" s="304">
        <f>INDEX(Method_calculation!$J$194:$L$217,Output_interface!I8659,Output_interface!H8659)</f>
        <v>0</v>
      </c>
      <c r="G8659" s="1">
        <f>VLOOKUP(A8659+1/48,Interface!$B$118:$D$483,3)</f>
        <v>6</v>
      </c>
      <c r="H8659" s="1">
        <f t="shared" si="762"/>
        <v>2</v>
      </c>
      <c r="I8659" s="1">
        <f t="shared" si="761"/>
        <v>8</v>
      </c>
    </row>
    <row r="8660" spans="1:9" x14ac:dyDescent="0.35">
      <c r="A8660" s="321">
        <f t="shared" si="765"/>
        <v>42364.333333312417</v>
      </c>
      <c r="B8660" s="303"/>
      <c r="C8660" s="303">
        <v>8625</v>
      </c>
      <c r="D8660" s="304">
        <f>INDEX(Method_calculation!$J$161:$L$184,Output_interface!I8660,Output_interface!H8660)</f>
        <v>0</v>
      </c>
      <c r="E8660" s="304">
        <f>INDEX(Method_calculation!$J$194:$L$217,Output_interface!I8660,Output_interface!H8660)</f>
        <v>0</v>
      </c>
      <c r="G8660" s="1">
        <f>VLOOKUP(A8660+1/48,Interface!$B$118:$D$483,3)</f>
        <v>6</v>
      </c>
      <c r="H8660" s="1">
        <f t="shared" si="762"/>
        <v>2</v>
      </c>
      <c r="I8660" s="1">
        <f t="shared" si="761"/>
        <v>9</v>
      </c>
    </row>
    <row r="8661" spans="1:9" x14ac:dyDescent="0.35">
      <c r="A8661" s="321">
        <f t="shared" si="765"/>
        <v>42364.374999979082</v>
      </c>
      <c r="B8661" s="303"/>
      <c r="C8661" s="303">
        <v>8626</v>
      </c>
      <c r="D8661" s="304">
        <f>INDEX(Method_calculation!$J$161:$L$184,Output_interface!I8661,Output_interface!H8661)</f>
        <v>0</v>
      </c>
      <c r="E8661" s="304">
        <f>INDEX(Method_calculation!$J$194:$L$217,Output_interface!I8661,Output_interface!H8661)</f>
        <v>0</v>
      </c>
      <c r="G8661" s="1">
        <f>VLOOKUP(A8661+1/48,Interface!$B$118:$D$483,3)</f>
        <v>6</v>
      </c>
      <c r="H8661" s="1">
        <f t="shared" si="762"/>
        <v>2</v>
      </c>
      <c r="I8661" s="1">
        <f t="shared" si="761"/>
        <v>10</v>
      </c>
    </row>
    <row r="8662" spans="1:9" x14ac:dyDescent="0.35">
      <c r="A8662" s="321">
        <f t="shared" si="765"/>
        <v>42364.416666645746</v>
      </c>
      <c r="B8662" s="303"/>
      <c r="C8662" s="303">
        <v>8627</v>
      </c>
      <c r="D8662" s="304">
        <f>INDEX(Method_calculation!$J$161:$L$184,Output_interface!I8662,Output_interface!H8662)</f>
        <v>0</v>
      </c>
      <c r="E8662" s="304">
        <f>INDEX(Method_calculation!$J$194:$L$217,Output_interface!I8662,Output_interface!H8662)</f>
        <v>0</v>
      </c>
      <c r="G8662" s="1">
        <f>VLOOKUP(A8662+1/48,Interface!$B$118:$D$483,3)</f>
        <v>6</v>
      </c>
      <c r="H8662" s="1">
        <f t="shared" si="762"/>
        <v>2</v>
      </c>
      <c r="I8662" s="1">
        <f t="shared" si="761"/>
        <v>11</v>
      </c>
    </row>
    <row r="8663" spans="1:9" x14ac:dyDescent="0.35">
      <c r="A8663" s="321">
        <f t="shared" si="765"/>
        <v>42364.45833331241</v>
      </c>
      <c r="B8663" s="303"/>
      <c r="C8663" s="303">
        <v>8628</v>
      </c>
      <c r="D8663" s="304">
        <f>INDEX(Method_calculation!$J$161:$L$184,Output_interface!I8663,Output_interface!H8663)</f>
        <v>0</v>
      </c>
      <c r="E8663" s="304">
        <f>INDEX(Method_calculation!$J$194:$L$217,Output_interface!I8663,Output_interface!H8663)</f>
        <v>0</v>
      </c>
      <c r="G8663" s="1">
        <f>VLOOKUP(A8663+1/48,Interface!$B$118:$D$483,3)</f>
        <v>6</v>
      </c>
      <c r="H8663" s="1">
        <f t="shared" si="762"/>
        <v>2</v>
      </c>
      <c r="I8663" s="1">
        <f t="shared" si="761"/>
        <v>12</v>
      </c>
    </row>
    <row r="8664" spans="1:9" x14ac:dyDescent="0.35">
      <c r="A8664" s="321">
        <f t="shared" si="765"/>
        <v>42364.499999979074</v>
      </c>
      <c r="B8664" s="303"/>
      <c r="C8664" s="303">
        <v>8629</v>
      </c>
      <c r="D8664" s="304">
        <f>INDEX(Method_calculation!$J$161:$L$184,Output_interface!I8664,Output_interface!H8664)</f>
        <v>0</v>
      </c>
      <c r="E8664" s="304">
        <f>INDEX(Method_calculation!$J$194:$L$217,Output_interface!I8664,Output_interface!H8664)</f>
        <v>0</v>
      </c>
      <c r="G8664" s="1">
        <f>VLOOKUP(A8664+1/48,Interface!$B$118:$D$483,3)</f>
        <v>6</v>
      </c>
      <c r="H8664" s="1">
        <f t="shared" si="762"/>
        <v>2</v>
      </c>
      <c r="I8664" s="1">
        <f t="shared" si="761"/>
        <v>13</v>
      </c>
    </row>
    <row r="8665" spans="1:9" x14ac:dyDescent="0.35">
      <c r="A8665" s="321">
        <f t="shared" si="765"/>
        <v>42364.541666645739</v>
      </c>
      <c r="B8665" s="303"/>
      <c r="C8665" s="303">
        <v>8630</v>
      </c>
      <c r="D8665" s="304">
        <f>INDEX(Method_calculation!$J$161:$L$184,Output_interface!I8665,Output_interface!H8665)</f>
        <v>0</v>
      </c>
      <c r="E8665" s="304">
        <f>INDEX(Method_calculation!$J$194:$L$217,Output_interface!I8665,Output_interface!H8665)</f>
        <v>0</v>
      </c>
      <c r="G8665" s="1">
        <f>VLOOKUP(A8665+1/48,Interface!$B$118:$D$483,3)</f>
        <v>6</v>
      </c>
      <c r="H8665" s="1">
        <f t="shared" si="762"/>
        <v>2</v>
      </c>
      <c r="I8665" s="1">
        <f t="shared" si="761"/>
        <v>14</v>
      </c>
    </row>
    <row r="8666" spans="1:9" x14ac:dyDescent="0.35">
      <c r="A8666" s="321">
        <f t="shared" si="765"/>
        <v>42364.583333312403</v>
      </c>
      <c r="B8666" s="303"/>
      <c r="C8666" s="303">
        <v>8631</v>
      </c>
      <c r="D8666" s="304">
        <f>INDEX(Method_calculation!$J$161:$L$184,Output_interface!I8666,Output_interface!H8666)</f>
        <v>0</v>
      </c>
      <c r="E8666" s="304">
        <f>INDEX(Method_calculation!$J$194:$L$217,Output_interface!I8666,Output_interface!H8666)</f>
        <v>0</v>
      </c>
      <c r="G8666" s="1">
        <f>VLOOKUP(A8666+1/48,Interface!$B$118:$D$483,3)</f>
        <v>6</v>
      </c>
      <c r="H8666" s="1">
        <f t="shared" si="762"/>
        <v>2</v>
      </c>
      <c r="I8666" s="1">
        <f t="shared" si="761"/>
        <v>15</v>
      </c>
    </row>
    <row r="8667" spans="1:9" x14ac:dyDescent="0.35">
      <c r="A8667" s="321">
        <f t="shared" si="765"/>
        <v>42364.624999979067</v>
      </c>
      <c r="B8667" s="303"/>
      <c r="C8667" s="303">
        <v>8632</v>
      </c>
      <c r="D8667" s="304">
        <f>INDEX(Method_calculation!$J$161:$L$184,Output_interface!I8667,Output_interface!H8667)</f>
        <v>0</v>
      </c>
      <c r="E8667" s="304">
        <f>INDEX(Method_calculation!$J$194:$L$217,Output_interface!I8667,Output_interface!H8667)</f>
        <v>0</v>
      </c>
      <c r="G8667" s="1">
        <f>VLOOKUP(A8667+1/48,Interface!$B$118:$D$483,3)</f>
        <v>6</v>
      </c>
      <c r="H8667" s="1">
        <f t="shared" si="762"/>
        <v>2</v>
      </c>
      <c r="I8667" s="1">
        <f t="shared" si="761"/>
        <v>16</v>
      </c>
    </row>
    <row r="8668" spans="1:9" x14ac:dyDescent="0.35">
      <c r="A8668" s="321">
        <f t="shared" si="765"/>
        <v>42364.666666645731</v>
      </c>
      <c r="B8668" s="303"/>
      <c r="C8668" s="303">
        <v>8633</v>
      </c>
      <c r="D8668" s="304">
        <f>INDEX(Method_calculation!$J$161:$L$184,Output_interface!I8668,Output_interface!H8668)</f>
        <v>0</v>
      </c>
      <c r="E8668" s="304">
        <f>INDEX(Method_calculation!$J$194:$L$217,Output_interface!I8668,Output_interface!H8668)</f>
        <v>0</v>
      </c>
      <c r="G8668" s="1">
        <f>VLOOKUP(A8668+1/48,Interface!$B$118:$D$483,3)</f>
        <v>6</v>
      </c>
      <c r="H8668" s="1">
        <f t="shared" si="762"/>
        <v>2</v>
      </c>
      <c r="I8668" s="1">
        <f t="shared" si="761"/>
        <v>17</v>
      </c>
    </row>
    <row r="8669" spans="1:9" x14ac:dyDescent="0.35">
      <c r="A8669" s="321">
        <f t="shared" si="765"/>
        <v>42364.708333312396</v>
      </c>
      <c r="B8669" s="303"/>
      <c r="C8669" s="303">
        <v>8634</v>
      </c>
      <c r="D8669" s="304">
        <f>INDEX(Method_calculation!$J$161:$L$184,Output_interface!I8669,Output_interface!H8669)</f>
        <v>0</v>
      </c>
      <c r="E8669" s="304">
        <f>INDEX(Method_calculation!$J$194:$L$217,Output_interface!I8669,Output_interface!H8669)</f>
        <v>0</v>
      </c>
      <c r="G8669" s="1">
        <f>VLOOKUP(A8669+1/48,Interface!$B$118:$D$483,3)</f>
        <v>6</v>
      </c>
      <c r="H8669" s="1">
        <f t="shared" si="762"/>
        <v>2</v>
      </c>
      <c r="I8669" s="1">
        <f t="shared" si="761"/>
        <v>18</v>
      </c>
    </row>
    <row r="8670" spans="1:9" x14ac:dyDescent="0.35">
      <c r="A8670" s="321">
        <f t="shared" si="765"/>
        <v>42364.74999997906</v>
      </c>
      <c r="B8670" s="303"/>
      <c r="C8670" s="303">
        <v>8635</v>
      </c>
      <c r="D8670" s="304">
        <f>INDEX(Method_calculation!$J$161:$L$184,Output_interface!I8670,Output_interface!H8670)</f>
        <v>0</v>
      </c>
      <c r="E8670" s="304">
        <f>INDEX(Method_calculation!$J$194:$L$217,Output_interface!I8670,Output_interface!H8670)</f>
        <v>0</v>
      </c>
      <c r="G8670" s="1">
        <f>VLOOKUP(A8670+1/48,Interface!$B$118:$D$483,3)</f>
        <v>6</v>
      </c>
      <c r="H8670" s="1">
        <f t="shared" si="762"/>
        <v>2</v>
      </c>
      <c r="I8670" s="1">
        <f t="shared" si="761"/>
        <v>19</v>
      </c>
    </row>
    <row r="8671" spans="1:9" x14ac:dyDescent="0.35">
      <c r="A8671" s="321">
        <f t="shared" si="765"/>
        <v>42364.791666645724</v>
      </c>
      <c r="B8671" s="303"/>
      <c r="C8671" s="303">
        <v>8636</v>
      </c>
      <c r="D8671" s="304">
        <f>INDEX(Method_calculation!$J$161:$L$184,Output_interface!I8671,Output_interface!H8671)</f>
        <v>0</v>
      </c>
      <c r="E8671" s="304">
        <f>INDEX(Method_calculation!$J$194:$L$217,Output_interface!I8671,Output_interface!H8671)</f>
        <v>0</v>
      </c>
      <c r="G8671" s="1">
        <f>VLOOKUP(A8671+1/48,Interface!$B$118:$D$483,3)</f>
        <v>6</v>
      </c>
      <c r="H8671" s="1">
        <f t="shared" si="762"/>
        <v>2</v>
      </c>
      <c r="I8671" s="1">
        <f t="shared" si="761"/>
        <v>20</v>
      </c>
    </row>
    <row r="8672" spans="1:9" x14ac:dyDescent="0.35">
      <c r="A8672" s="321">
        <f t="shared" si="765"/>
        <v>42364.833333312388</v>
      </c>
      <c r="B8672" s="303"/>
      <c r="C8672" s="303">
        <v>8637</v>
      </c>
      <c r="D8672" s="304">
        <f>INDEX(Method_calculation!$J$161:$L$184,Output_interface!I8672,Output_interface!H8672)</f>
        <v>0</v>
      </c>
      <c r="E8672" s="304">
        <f>INDEX(Method_calculation!$J$194:$L$217,Output_interface!I8672,Output_interface!H8672)</f>
        <v>0</v>
      </c>
      <c r="G8672" s="1">
        <f>VLOOKUP(A8672+1/48,Interface!$B$118:$D$483,3)</f>
        <v>6</v>
      </c>
      <c r="H8672" s="1">
        <f t="shared" si="762"/>
        <v>2</v>
      </c>
      <c r="I8672" s="1">
        <f t="shared" si="761"/>
        <v>21</v>
      </c>
    </row>
    <row r="8673" spans="1:9" x14ac:dyDescent="0.35">
      <c r="A8673" s="321">
        <f t="shared" si="765"/>
        <v>42364.874999979053</v>
      </c>
      <c r="B8673" s="303"/>
      <c r="C8673" s="303">
        <v>8638</v>
      </c>
      <c r="D8673" s="304">
        <f>INDEX(Method_calculation!$J$161:$L$184,Output_interface!I8673,Output_interface!H8673)</f>
        <v>0</v>
      </c>
      <c r="E8673" s="304">
        <f>INDEX(Method_calculation!$J$194:$L$217,Output_interface!I8673,Output_interface!H8673)</f>
        <v>0</v>
      </c>
      <c r="G8673" s="1">
        <f>VLOOKUP(A8673+1/48,Interface!$B$118:$D$483,3)</f>
        <v>6</v>
      </c>
      <c r="H8673" s="1">
        <f t="shared" si="762"/>
        <v>2</v>
      </c>
      <c r="I8673" s="1">
        <f t="shared" si="761"/>
        <v>22</v>
      </c>
    </row>
    <row r="8674" spans="1:9" x14ac:dyDescent="0.35">
      <c r="A8674" s="321">
        <f t="shared" si="765"/>
        <v>42364.916666645717</v>
      </c>
      <c r="B8674" s="303"/>
      <c r="C8674" s="303">
        <v>8639</v>
      </c>
      <c r="D8674" s="304">
        <f>INDEX(Method_calculation!$J$161:$L$184,Output_interface!I8674,Output_interface!H8674)</f>
        <v>0</v>
      </c>
      <c r="E8674" s="304">
        <f>INDEX(Method_calculation!$J$194:$L$217,Output_interface!I8674,Output_interface!H8674)</f>
        <v>0</v>
      </c>
      <c r="G8674" s="1">
        <f>VLOOKUP(A8674+1/48,Interface!$B$118:$D$483,3)</f>
        <v>6</v>
      </c>
      <c r="H8674" s="1">
        <f t="shared" si="762"/>
        <v>2</v>
      </c>
      <c r="I8674" s="1">
        <f t="shared" si="761"/>
        <v>23</v>
      </c>
    </row>
    <row r="8675" spans="1:9" x14ac:dyDescent="0.35">
      <c r="A8675" s="322">
        <f t="shared" si="765"/>
        <v>42364.958333312381</v>
      </c>
      <c r="B8675" s="306"/>
      <c r="C8675" s="306">
        <v>8640</v>
      </c>
      <c r="D8675" s="307">
        <f>INDEX(Method_calculation!$J$161:$L$184,Output_interface!I8675,Output_interface!H8675)</f>
        <v>0</v>
      </c>
      <c r="E8675" s="307">
        <f>INDEX(Method_calculation!$J$194:$L$217,Output_interface!I8675,Output_interface!H8675)</f>
        <v>0</v>
      </c>
      <c r="G8675" s="1">
        <f>VLOOKUP(A8675+1/48,Interface!$B$118:$D$483,3)</f>
        <v>6</v>
      </c>
      <c r="H8675" s="1">
        <f t="shared" si="762"/>
        <v>2</v>
      </c>
      <c r="I8675" s="1">
        <f t="shared" si="761"/>
        <v>24</v>
      </c>
    </row>
    <row r="8676" spans="1:9" x14ac:dyDescent="0.35">
      <c r="A8676" s="299">
        <f t="shared" si="765"/>
        <v>42364.999999979045</v>
      </c>
      <c r="B8676" s="300" t="str">
        <f t="shared" ref="B8676" si="766">INDEX($H$27:$H$29,H8676)</f>
        <v>Holiday</v>
      </c>
      <c r="C8676" s="300">
        <v>8641</v>
      </c>
      <c r="D8676" s="301">
        <f>INDEX(Method_calculation!$J$161:$L$184,Output_interface!I8676,Output_interface!H8676)</f>
        <v>0</v>
      </c>
      <c r="E8676" s="301">
        <f>INDEX(Method_calculation!$J$194:$L$217,Output_interface!I8676,Output_interface!H8676)</f>
        <v>0</v>
      </c>
      <c r="G8676" s="1">
        <f>VLOOKUP(A8676+1/48,Interface!$B$118:$D$483,3)</f>
        <v>7</v>
      </c>
      <c r="H8676" s="1">
        <f t="shared" si="762"/>
        <v>3</v>
      </c>
      <c r="I8676" s="1">
        <f t="shared" ref="I8676:I8739" si="767">MOD(C8676-1,24)+1</f>
        <v>1</v>
      </c>
    </row>
    <row r="8677" spans="1:9" x14ac:dyDescent="0.35">
      <c r="A8677" s="321">
        <f t="shared" si="765"/>
        <v>42365.041666645709</v>
      </c>
      <c r="B8677" s="303"/>
      <c r="C8677" s="303">
        <v>8642</v>
      </c>
      <c r="D8677" s="304">
        <f>INDEX(Method_calculation!$J$161:$L$184,Output_interface!I8677,Output_interface!H8677)</f>
        <v>0</v>
      </c>
      <c r="E8677" s="304">
        <f>INDEX(Method_calculation!$J$194:$L$217,Output_interface!I8677,Output_interface!H8677)</f>
        <v>0</v>
      </c>
      <c r="G8677" s="1">
        <f>VLOOKUP(A8677+1/48,Interface!$B$118:$D$483,3)</f>
        <v>7</v>
      </c>
      <c r="H8677" s="1">
        <f t="shared" ref="H8677:H8740" si="768">IF(G8677=7,3,IF(G8677=6,2,1))</f>
        <v>3</v>
      </c>
      <c r="I8677" s="1">
        <f t="shared" si="767"/>
        <v>2</v>
      </c>
    </row>
    <row r="8678" spans="1:9" x14ac:dyDescent="0.35">
      <c r="A8678" s="321">
        <f t="shared" si="765"/>
        <v>42365.083333312374</v>
      </c>
      <c r="B8678" s="303"/>
      <c r="C8678" s="303">
        <v>8643</v>
      </c>
      <c r="D8678" s="304">
        <f>INDEX(Method_calculation!$J$161:$L$184,Output_interface!I8678,Output_interface!H8678)</f>
        <v>0</v>
      </c>
      <c r="E8678" s="304">
        <f>INDEX(Method_calculation!$J$194:$L$217,Output_interface!I8678,Output_interface!H8678)</f>
        <v>0</v>
      </c>
      <c r="G8678" s="1">
        <f>VLOOKUP(A8678+1/48,Interface!$B$118:$D$483,3)</f>
        <v>7</v>
      </c>
      <c r="H8678" s="1">
        <f t="shared" si="768"/>
        <v>3</v>
      </c>
      <c r="I8678" s="1">
        <f t="shared" si="767"/>
        <v>3</v>
      </c>
    </row>
    <row r="8679" spans="1:9" x14ac:dyDescent="0.35">
      <c r="A8679" s="321">
        <f t="shared" si="765"/>
        <v>42365.124999979038</v>
      </c>
      <c r="B8679" s="303"/>
      <c r="C8679" s="303">
        <v>8644</v>
      </c>
      <c r="D8679" s="304">
        <f>INDEX(Method_calculation!$J$161:$L$184,Output_interface!I8679,Output_interface!H8679)</f>
        <v>0</v>
      </c>
      <c r="E8679" s="304">
        <f>INDEX(Method_calculation!$J$194:$L$217,Output_interface!I8679,Output_interface!H8679)</f>
        <v>0</v>
      </c>
      <c r="G8679" s="1">
        <f>VLOOKUP(A8679+1/48,Interface!$B$118:$D$483,3)</f>
        <v>7</v>
      </c>
      <c r="H8679" s="1">
        <f t="shared" si="768"/>
        <v>3</v>
      </c>
      <c r="I8679" s="1">
        <f t="shared" si="767"/>
        <v>4</v>
      </c>
    </row>
    <row r="8680" spans="1:9" x14ac:dyDescent="0.35">
      <c r="A8680" s="321">
        <f t="shared" si="765"/>
        <v>42365.166666645702</v>
      </c>
      <c r="B8680" s="303"/>
      <c r="C8680" s="303">
        <v>8645</v>
      </c>
      <c r="D8680" s="304">
        <f>INDEX(Method_calculation!$J$161:$L$184,Output_interface!I8680,Output_interface!H8680)</f>
        <v>0</v>
      </c>
      <c r="E8680" s="304">
        <f>INDEX(Method_calculation!$J$194:$L$217,Output_interface!I8680,Output_interface!H8680)</f>
        <v>0</v>
      </c>
      <c r="G8680" s="1">
        <f>VLOOKUP(A8680+1/48,Interface!$B$118:$D$483,3)</f>
        <v>7</v>
      </c>
      <c r="H8680" s="1">
        <f t="shared" si="768"/>
        <v>3</v>
      </c>
      <c r="I8680" s="1">
        <f t="shared" si="767"/>
        <v>5</v>
      </c>
    </row>
    <row r="8681" spans="1:9" x14ac:dyDescent="0.35">
      <c r="A8681" s="321">
        <f t="shared" si="765"/>
        <v>42365.208333312366</v>
      </c>
      <c r="B8681" s="303"/>
      <c r="C8681" s="303">
        <v>8646</v>
      </c>
      <c r="D8681" s="304">
        <f>INDEX(Method_calculation!$J$161:$L$184,Output_interface!I8681,Output_interface!H8681)</f>
        <v>0</v>
      </c>
      <c r="E8681" s="304">
        <f>INDEX(Method_calculation!$J$194:$L$217,Output_interface!I8681,Output_interface!H8681)</f>
        <v>0</v>
      </c>
      <c r="G8681" s="1">
        <f>VLOOKUP(A8681+1/48,Interface!$B$118:$D$483,3)</f>
        <v>7</v>
      </c>
      <c r="H8681" s="1">
        <f t="shared" si="768"/>
        <v>3</v>
      </c>
      <c r="I8681" s="1">
        <f t="shared" si="767"/>
        <v>6</v>
      </c>
    </row>
    <row r="8682" spans="1:9" x14ac:dyDescent="0.35">
      <c r="A8682" s="321">
        <f t="shared" si="765"/>
        <v>42365.249999979031</v>
      </c>
      <c r="B8682" s="303"/>
      <c r="C8682" s="303">
        <v>8647</v>
      </c>
      <c r="D8682" s="304">
        <f>INDEX(Method_calculation!$J$161:$L$184,Output_interface!I8682,Output_interface!H8682)</f>
        <v>0</v>
      </c>
      <c r="E8682" s="304">
        <f>INDEX(Method_calculation!$J$194:$L$217,Output_interface!I8682,Output_interface!H8682)</f>
        <v>0</v>
      </c>
      <c r="G8682" s="1">
        <f>VLOOKUP(A8682+1/48,Interface!$B$118:$D$483,3)</f>
        <v>7</v>
      </c>
      <c r="H8682" s="1">
        <f t="shared" si="768"/>
        <v>3</v>
      </c>
      <c r="I8682" s="1">
        <f t="shared" si="767"/>
        <v>7</v>
      </c>
    </row>
    <row r="8683" spans="1:9" x14ac:dyDescent="0.35">
      <c r="A8683" s="321">
        <f t="shared" si="765"/>
        <v>42365.291666645695</v>
      </c>
      <c r="B8683" s="303"/>
      <c r="C8683" s="303">
        <v>8648</v>
      </c>
      <c r="D8683" s="304">
        <f>INDEX(Method_calculation!$J$161:$L$184,Output_interface!I8683,Output_interface!H8683)</f>
        <v>0</v>
      </c>
      <c r="E8683" s="304">
        <f>INDEX(Method_calculation!$J$194:$L$217,Output_interface!I8683,Output_interface!H8683)</f>
        <v>0</v>
      </c>
      <c r="G8683" s="1">
        <f>VLOOKUP(A8683+1/48,Interface!$B$118:$D$483,3)</f>
        <v>7</v>
      </c>
      <c r="H8683" s="1">
        <f t="shared" si="768"/>
        <v>3</v>
      </c>
      <c r="I8683" s="1">
        <f t="shared" si="767"/>
        <v>8</v>
      </c>
    </row>
    <row r="8684" spans="1:9" x14ac:dyDescent="0.35">
      <c r="A8684" s="321">
        <f t="shared" si="765"/>
        <v>42365.333333312359</v>
      </c>
      <c r="B8684" s="303"/>
      <c r="C8684" s="303">
        <v>8649</v>
      </c>
      <c r="D8684" s="304">
        <f>INDEX(Method_calculation!$J$161:$L$184,Output_interface!I8684,Output_interface!H8684)</f>
        <v>0</v>
      </c>
      <c r="E8684" s="304">
        <f>INDEX(Method_calculation!$J$194:$L$217,Output_interface!I8684,Output_interface!H8684)</f>
        <v>0</v>
      </c>
      <c r="G8684" s="1">
        <f>VLOOKUP(A8684+1/48,Interface!$B$118:$D$483,3)</f>
        <v>7</v>
      </c>
      <c r="H8684" s="1">
        <f t="shared" si="768"/>
        <v>3</v>
      </c>
      <c r="I8684" s="1">
        <f t="shared" si="767"/>
        <v>9</v>
      </c>
    </row>
    <row r="8685" spans="1:9" x14ac:dyDescent="0.35">
      <c r="A8685" s="321">
        <f t="shared" si="765"/>
        <v>42365.374999979023</v>
      </c>
      <c r="B8685" s="303"/>
      <c r="C8685" s="303">
        <v>8650</v>
      </c>
      <c r="D8685" s="304">
        <f>INDEX(Method_calculation!$J$161:$L$184,Output_interface!I8685,Output_interface!H8685)</f>
        <v>0</v>
      </c>
      <c r="E8685" s="304">
        <f>INDEX(Method_calculation!$J$194:$L$217,Output_interface!I8685,Output_interface!H8685)</f>
        <v>0</v>
      </c>
      <c r="G8685" s="1">
        <f>VLOOKUP(A8685+1/48,Interface!$B$118:$D$483,3)</f>
        <v>7</v>
      </c>
      <c r="H8685" s="1">
        <f t="shared" si="768"/>
        <v>3</v>
      </c>
      <c r="I8685" s="1">
        <f t="shared" si="767"/>
        <v>10</v>
      </c>
    </row>
    <row r="8686" spans="1:9" x14ac:dyDescent="0.35">
      <c r="A8686" s="321">
        <f t="shared" si="765"/>
        <v>42365.416666645688</v>
      </c>
      <c r="B8686" s="303"/>
      <c r="C8686" s="303">
        <v>8651</v>
      </c>
      <c r="D8686" s="304">
        <f>INDEX(Method_calculation!$J$161:$L$184,Output_interface!I8686,Output_interface!H8686)</f>
        <v>0</v>
      </c>
      <c r="E8686" s="304">
        <f>INDEX(Method_calculation!$J$194:$L$217,Output_interface!I8686,Output_interface!H8686)</f>
        <v>0</v>
      </c>
      <c r="G8686" s="1">
        <f>VLOOKUP(A8686+1/48,Interface!$B$118:$D$483,3)</f>
        <v>7</v>
      </c>
      <c r="H8686" s="1">
        <f t="shared" si="768"/>
        <v>3</v>
      </c>
      <c r="I8686" s="1">
        <f t="shared" si="767"/>
        <v>11</v>
      </c>
    </row>
    <row r="8687" spans="1:9" x14ac:dyDescent="0.35">
      <c r="A8687" s="321">
        <f t="shared" si="765"/>
        <v>42365.458333312352</v>
      </c>
      <c r="B8687" s="303"/>
      <c r="C8687" s="303">
        <v>8652</v>
      </c>
      <c r="D8687" s="304">
        <f>INDEX(Method_calculation!$J$161:$L$184,Output_interface!I8687,Output_interface!H8687)</f>
        <v>0</v>
      </c>
      <c r="E8687" s="304">
        <f>INDEX(Method_calculation!$J$194:$L$217,Output_interface!I8687,Output_interface!H8687)</f>
        <v>0</v>
      </c>
      <c r="G8687" s="1">
        <f>VLOOKUP(A8687+1/48,Interface!$B$118:$D$483,3)</f>
        <v>7</v>
      </c>
      <c r="H8687" s="1">
        <f t="shared" si="768"/>
        <v>3</v>
      </c>
      <c r="I8687" s="1">
        <f t="shared" si="767"/>
        <v>12</v>
      </c>
    </row>
    <row r="8688" spans="1:9" x14ac:dyDescent="0.35">
      <c r="A8688" s="321">
        <f t="shared" si="765"/>
        <v>42365.499999979016</v>
      </c>
      <c r="B8688" s="303"/>
      <c r="C8688" s="303">
        <v>8653</v>
      </c>
      <c r="D8688" s="304">
        <f>INDEX(Method_calculation!$J$161:$L$184,Output_interface!I8688,Output_interface!H8688)</f>
        <v>0</v>
      </c>
      <c r="E8688" s="304">
        <f>INDEX(Method_calculation!$J$194:$L$217,Output_interface!I8688,Output_interface!H8688)</f>
        <v>0</v>
      </c>
      <c r="G8688" s="1">
        <f>VLOOKUP(A8688+1/48,Interface!$B$118:$D$483,3)</f>
        <v>7</v>
      </c>
      <c r="H8688" s="1">
        <f t="shared" si="768"/>
        <v>3</v>
      </c>
      <c r="I8688" s="1">
        <f t="shared" si="767"/>
        <v>13</v>
      </c>
    </row>
    <row r="8689" spans="1:9" x14ac:dyDescent="0.35">
      <c r="A8689" s="321">
        <f t="shared" si="765"/>
        <v>42365.54166664568</v>
      </c>
      <c r="B8689" s="303"/>
      <c r="C8689" s="303">
        <v>8654</v>
      </c>
      <c r="D8689" s="304">
        <f>INDEX(Method_calculation!$J$161:$L$184,Output_interface!I8689,Output_interface!H8689)</f>
        <v>0</v>
      </c>
      <c r="E8689" s="304">
        <f>INDEX(Method_calculation!$J$194:$L$217,Output_interface!I8689,Output_interface!H8689)</f>
        <v>0</v>
      </c>
      <c r="G8689" s="1">
        <f>VLOOKUP(A8689+1/48,Interface!$B$118:$D$483,3)</f>
        <v>7</v>
      </c>
      <c r="H8689" s="1">
        <f t="shared" si="768"/>
        <v>3</v>
      </c>
      <c r="I8689" s="1">
        <f t="shared" si="767"/>
        <v>14</v>
      </c>
    </row>
    <row r="8690" spans="1:9" x14ac:dyDescent="0.35">
      <c r="A8690" s="321">
        <f t="shared" si="765"/>
        <v>42365.583333312345</v>
      </c>
      <c r="B8690" s="303"/>
      <c r="C8690" s="303">
        <v>8655</v>
      </c>
      <c r="D8690" s="304">
        <f>INDEX(Method_calculation!$J$161:$L$184,Output_interface!I8690,Output_interface!H8690)</f>
        <v>0</v>
      </c>
      <c r="E8690" s="304">
        <f>INDEX(Method_calculation!$J$194:$L$217,Output_interface!I8690,Output_interface!H8690)</f>
        <v>0</v>
      </c>
      <c r="G8690" s="1">
        <f>VLOOKUP(A8690+1/48,Interface!$B$118:$D$483,3)</f>
        <v>7</v>
      </c>
      <c r="H8690" s="1">
        <f t="shared" si="768"/>
        <v>3</v>
      </c>
      <c r="I8690" s="1">
        <f t="shared" si="767"/>
        <v>15</v>
      </c>
    </row>
    <row r="8691" spans="1:9" x14ac:dyDescent="0.35">
      <c r="A8691" s="321">
        <f t="shared" si="765"/>
        <v>42365.624999979009</v>
      </c>
      <c r="B8691" s="303"/>
      <c r="C8691" s="303">
        <v>8656</v>
      </c>
      <c r="D8691" s="304">
        <f>INDEX(Method_calculation!$J$161:$L$184,Output_interface!I8691,Output_interface!H8691)</f>
        <v>0</v>
      </c>
      <c r="E8691" s="304">
        <f>INDEX(Method_calculation!$J$194:$L$217,Output_interface!I8691,Output_interface!H8691)</f>
        <v>0</v>
      </c>
      <c r="G8691" s="1">
        <f>VLOOKUP(A8691+1/48,Interface!$B$118:$D$483,3)</f>
        <v>7</v>
      </c>
      <c r="H8691" s="1">
        <f t="shared" si="768"/>
        <v>3</v>
      </c>
      <c r="I8691" s="1">
        <f t="shared" si="767"/>
        <v>16</v>
      </c>
    </row>
    <row r="8692" spans="1:9" x14ac:dyDescent="0.35">
      <c r="A8692" s="321">
        <f t="shared" si="765"/>
        <v>42365.666666645673</v>
      </c>
      <c r="B8692" s="303"/>
      <c r="C8692" s="303">
        <v>8657</v>
      </c>
      <c r="D8692" s="304">
        <f>INDEX(Method_calculation!$J$161:$L$184,Output_interface!I8692,Output_interface!H8692)</f>
        <v>0</v>
      </c>
      <c r="E8692" s="304">
        <f>INDEX(Method_calculation!$J$194:$L$217,Output_interface!I8692,Output_interface!H8692)</f>
        <v>0</v>
      </c>
      <c r="G8692" s="1">
        <f>VLOOKUP(A8692+1/48,Interface!$B$118:$D$483,3)</f>
        <v>7</v>
      </c>
      <c r="H8692" s="1">
        <f t="shared" si="768"/>
        <v>3</v>
      </c>
      <c r="I8692" s="1">
        <f t="shared" si="767"/>
        <v>17</v>
      </c>
    </row>
    <row r="8693" spans="1:9" x14ac:dyDescent="0.35">
      <c r="A8693" s="321">
        <f t="shared" si="765"/>
        <v>42365.708333312337</v>
      </c>
      <c r="B8693" s="303"/>
      <c r="C8693" s="303">
        <v>8658</v>
      </c>
      <c r="D8693" s="304">
        <f>INDEX(Method_calculation!$J$161:$L$184,Output_interface!I8693,Output_interface!H8693)</f>
        <v>0</v>
      </c>
      <c r="E8693" s="304">
        <f>INDEX(Method_calculation!$J$194:$L$217,Output_interface!I8693,Output_interface!H8693)</f>
        <v>0</v>
      </c>
      <c r="G8693" s="1">
        <f>VLOOKUP(A8693+1/48,Interface!$B$118:$D$483,3)</f>
        <v>7</v>
      </c>
      <c r="H8693" s="1">
        <f t="shared" si="768"/>
        <v>3</v>
      </c>
      <c r="I8693" s="1">
        <f t="shared" si="767"/>
        <v>18</v>
      </c>
    </row>
    <row r="8694" spans="1:9" x14ac:dyDescent="0.35">
      <c r="A8694" s="321">
        <f t="shared" si="765"/>
        <v>42365.749999979002</v>
      </c>
      <c r="B8694" s="303"/>
      <c r="C8694" s="303">
        <v>8659</v>
      </c>
      <c r="D8694" s="304">
        <f>INDEX(Method_calculation!$J$161:$L$184,Output_interface!I8694,Output_interface!H8694)</f>
        <v>0</v>
      </c>
      <c r="E8694" s="304">
        <f>INDEX(Method_calculation!$J$194:$L$217,Output_interface!I8694,Output_interface!H8694)</f>
        <v>0</v>
      </c>
      <c r="G8694" s="1">
        <f>VLOOKUP(A8694+1/48,Interface!$B$118:$D$483,3)</f>
        <v>7</v>
      </c>
      <c r="H8694" s="1">
        <f t="shared" si="768"/>
        <v>3</v>
      </c>
      <c r="I8694" s="1">
        <f t="shared" si="767"/>
        <v>19</v>
      </c>
    </row>
    <row r="8695" spans="1:9" x14ac:dyDescent="0.35">
      <c r="A8695" s="321">
        <f t="shared" si="765"/>
        <v>42365.791666645666</v>
      </c>
      <c r="B8695" s="303"/>
      <c r="C8695" s="303">
        <v>8660</v>
      </c>
      <c r="D8695" s="304">
        <f>INDEX(Method_calculation!$J$161:$L$184,Output_interface!I8695,Output_interface!H8695)</f>
        <v>0</v>
      </c>
      <c r="E8695" s="304">
        <f>INDEX(Method_calculation!$J$194:$L$217,Output_interface!I8695,Output_interface!H8695)</f>
        <v>0</v>
      </c>
      <c r="G8695" s="1">
        <f>VLOOKUP(A8695+1/48,Interface!$B$118:$D$483,3)</f>
        <v>7</v>
      </c>
      <c r="H8695" s="1">
        <f t="shared" si="768"/>
        <v>3</v>
      </c>
      <c r="I8695" s="1">
        <f t="shared" si="767"/>
        <v>20</v>
      </c>
    </row>
    <row r="8696" spans="1:9" x14ac:dyDescent="0.35">
      <c r="A8696" s="321">
        <f t="shared" si="765"/>
        <v>42365.83333331233</v>
      </c>
      <c r="B8696" s="303"/>
      <c r="C8696" s="303">
        <v>8661</v>
      </c>
      <c r="D8696" s="304">
        <f>INDEX(Method_calculation!$J$161:$L$184,Output_interface!I8696,Output_interface!H8696)</f>
        <v>0</v>
      </c>
      <c r="E8696" s="304">
        <f>INDEX(Method_calculation!$J$194:$L$217,Output_interface!I8696,Output_interface!H8696)</f>
        <v>0</v>
      </c>
      <c r="G8696" s="1">
        <f>VLOOKUP(A8696+1/48,Interface!$B$118:$D$483,3)</f>
        <v>7</v>
      </c>
      <c r="H8696" s="1">
        <f t="shared" si="768"/>
        <v>3</v>
      </c>
      <c r="I8696" s="1">
        <f t="shared" si="767"/>
        <v>21</v>
      </c>
    </row>
    <row r="8697" spans="1:9" x14ac:dyDescent="0.35">
      <c r="A8697" s="321">
        <f t="shared" si="765"/>
        <v>42365.874999978994</v>
      </c>
      <c r="B8697" s="303"/>
      <c r="C8697" s="303">
        <v>8662</v>
      </c>
      <c r="D8697" s="304">
        <f>INDEX(Method_calculation!$J$161:$L$184,Output_interface!I8697,Output_interface!H8697)</f>
        <v>0</v>
      </c>
      <c r="E8697" s="304">
        <f>INDEX(Method_calculation!$J$194:$L$217,Output_interface!I8697,Output_interface!H8697)</f>
        <v>0</v>
      </c>
      <c r="G8697" s="1">
        <f>VLOOKUP(A8697+1/48,Interface!$B$118:$D$483,3)</f>
        <v>7</v>
      </c>
      <c r="H8697" s="1">
        <f t="shared" si="768"/>
        <v>3</v>
      </c>
      <c r="I8697" s="1">
        <f t="shared" si="767"/>
        <v>22</v>
      </c>
    </row>
    <row r="8698" spans="1:9" x14ac:dyDescent="0.35">
      <c r="A8698" s="321">
        <f t="shared" si="765"/>
        <v>42365.916666645659</v>
      </c>
      <c r="B8698" s="303"/>
      <c r="C8698" s="303">
        <v>8663</v>
      </c>
      <c r="D8698" s="304">
        <f>INDEX(Method_calculation!$J$161:$L$184,Output_interface!I8698,Output_interface!H8698)</f>
        <v>0</v>
      </c>
      <c r="E8698" s="304">
        <f>INDEX(Method_calculation!$J$194:$L$217,Output_interface!I8698,Output_interface!H8698)</f>
        <v>0</v>
      </c>
      <c r="G8698" s="1">
        <f>VLOOKUP(A8698+1/48,Interface!$B$118:$D$483,3)</f>
        <v>7</v>
      </c>
      <c r="H8698" s="1">
        <f t="shared" si="768"/>
        <v>3</v>
      </c>
      <c r="I8698" s="1">
        <f t="shared" si="767"/>
        <v>23</v>
      </c>
    </row>
    <row r="8699" spans="1:9" x14ac:dyDescent="0.35">
      <c r="A8699" s="322">
        <f t="shared" si="765"/>
        <v>42365.958333312323</v>
      </c>
      <c r="B8699" s="306"/>
      <c r="C8699" s="306">
        <v>8664</v>
      </c>
      <c r="D8699" s="307">
        <f>INDEX(Method_calculation!$J$161:$L$184,Output_interface!I8699,Output_interface!H8699)</f>
        <v>0</v>
      </c>
      <c r="E8699" s="307">
        <f>INDEX(Method_calculation!$J$194:$L$217,Output_interface!I8699,Output_interface!H8699)</f>
        <v>0</v>
      </c>
      <c r="G8699" s="1">
        <f>VLOOKUP(A8699+1/48,Interface!$B$118:$D$483,3)</f>
        <v>7</v>
      </c>
      <c r="H8699" s="1">
        <f t="shared" si="768"/>
        <v>3</v>
      </c>
      <c r="I8699" s="1">
        <f t="shared" si="767"/>
        <v>24</v>
      </c>
    </row>
    <row r="8700" spans="1:9" x14ac:dyDescent="0.35">
      <c r="A8700" s="299">
        <f t="shared" si="765"/>
        <v>42365.999999978987</v>
      </c>
      <c r="B8700" s="300" t="str">
        <f t="shared" ref="B8700" si="769">INDEX($H$27:$H$29,H8700)</f>
        <v>Workday</v>
      </c>
      <c r="C8700" s="300">
        <v>8665</v>
      </c>
      <c r="D8700" s="301">
        <f>INDEX(Method_calculation!$J$161:$L$184,Output_interface!I8700,Output_interface!H8700)</f>
        <v>0</v>
      </c>
      <c r="E8700" s="301">
        <f>INDEX(Method_calculation!$J$194:$L$217,Output_interface!I8700,Output_interface!H8700)</f>
        <v>0</v>
      </c>
      <c r="G8700" s="1">
        <f>VLOOKUP(A8700+1/48,Interface!$B$118:$D$483,3)</f>
        <v>1</v>
      </c>
      <c r="H8700" s="1">
        <f t="shared" si="768"/>
        <v>1</v>
      </c>
      <c r="I8700" s="1">
        <f t="shared" si="767"/>
        <v>1</v>
      </c>
    </row>
    <row r="8701" spans="1:9" x14ac:dyDescent="0.35">
      <c r="A8701" s="321">
        <f t="shared" si="765"/>
        <v>42366.041666645651</v>
      </c>
      <c r="B8701" s="303"/>
      <c r="C8701" s="303">
        <v>8666</v>
      </c>
      <c r="D8701" s="304">
        <f>INDEX(Method_calculation!$J$161:$L$184,Output_interface!I8701,Output_interface!H8701)</f>
        <v>0</v>
      </c>
      <c r="E8701" s="304">
        <f>INDEX(Method_calculation!$J$194:$L$217,Output_interface!I8701,Output_interface!H8701)</f>
        <v>0</v>
      </c>
      <c r="G8701" s="1">
        <f>VLOOKUP(A8701+1/48,Interface!$B$118:$D$483,3)</f>
        <v>1</v>
      </c>
      <c r="H8701" s="1">
        <f t="shared" si="768"/>
        <v>1</v>
      </c>
      <c r="I8701" s="1">
        <f t="shared" si="767"/>
        <v>2</v>
      </c>
    </row>
    <row r="8702" spans="1:9" x14ac:dyDescent="0.35">
      <c r="A8702" s="321">
        <f t="shared" si="765"/>
        <v>42366.083333312316</v>
      </c>
      <c r="B8702" s="303"/>
      <c r="C8702" s="303">
        <v>8667</v>
      </c>
      <c r="D8702" s="304">
        <f>INDEX(Method_calculation!$J$161:$L$184,Output_interface!I8702,Output_interface!H8702)</f>
        <v>0</v>
      </c>
      <c r="E8702" s="304">
        <f>INDEX(Method_calculation!$J$194:$L$217,Output_interface!I8702,Output_interface!H8702)</f>
        <v>0</v>
      </c>
      <c r="G8702" s="1">
        <f>VLOOKUP(A8702+1/48,Interface!$B$118:$D$483,3)</f>
        <v>1</v>
      </c>
      <c r="H8702" s="1">
        <f t="shared" si="768"/>
        <v>1</v>
      </c>
      <c r="I8702" s="1">
        <f t="shared" si="767"/>
        <v>3</v>
      </c>
    </row>
    <row r="8703" spans="1:9" x14ac:dyDescent="0.35">
      <c r="A8703" s="321">
        <f t="shared" si="765"/>
        <v>42366.12499997898</v>
      </c>
      <c r="B8703" s="303"/>
      <c r="C8703" s="303">
        <v>8668</v>
      </c>
      <c r="D8703" s="304">
        <f>INDEX(Method_calculation!$J$161:$L$184,Output_interface!I8703,Output_interface!H8703)</f>
        <v>0</v>
      </c>
      <c r="E8703" s="304">
        <f>INDEX(Method_calculation!$J$194:$L$217,Output_interface!I8703,Output_interface!H8703)</f>
        <v>0</v>
      </c>
      <c r="G8703" s="1">
        <f>VLOOKUP(A8703+1/48,Interface!$B$118:$D$483,3)</f>
        <v>1</v>
      </c>
      <c r="H8703" s="1">
        <f t="shared" si="768"/>
        <v>1</v>
      </c>
      <c r="I8703" s="1">
        <f t="shared" si="767"/>
        <v>4</v>
      </c>
    </row>
    <row r="8704" spans="1:9" x14ac:dyDescent="0.35">
      <c r="A8704" s="321">
        <f t="shared" si="765"/>
        <v>42366.166666645644</v>
      </c>
      <c r="B8704" s="303"/>
      <c r="C8704" s="303">
        <v>8669</v>
      </c>
      <c r="D8704" s="304">
        <f>INDEX(Method_calculation!$J$161:$L$184,Output_interface!I8704,Output_interface!H8704)</f>
        <v>0</v>
      </c>
      <c r="E8704" s="304">
        <f>INDEX(Method_calculation!$J$194:$L$217,Output_interface!I8704,Output_interface!H8704)</f>
        <v>0</v>
      </c>
      <c r="G8704" s="1">
        <f>VLOOKUP(A8704+1/48,Interface!$B$118:$D$483,3)</f>
        <v>1</v>
      </c>
      <c r="H8704" s="1">
        <f t="shared" si="768"/>
        <v>1</v>
      </c>
      <c r="I8704" s="1">
        <f t="shared" si="767"/>
        <v>5</v>
      </c>
    </row>
    <row r="8705" spans="1:9" x14ac:dyDescent="0.35">
      <c r="A8705" s="321">
        <f t="shared" si="765"/>
        <v>42366.208333312308</v>
      </c>
      <c r="B8705" s="303"/>
      <c r="C8705" s="303">
        <v>8670</v>
      </c>
      <c r="D8705" s="304">
        <f>INDEX(Method_calculation!$J$161:$L$184,Output_interface!I8705,Output_interface!H8705)</f>
        <v>0</v>
      </c>
      <c r="E8705" s="304">
        <f>INDEX(Method_calculation!$J$194:$L$217,Output_interface!I8705,Output_interface!H8705)</f>
        <v>0</v>
      </c>
      <c r="G8705" s="1">
        <f>VLOOKUP(A8705+1/48,Interface!$B$118:$D$483,3)</f>
        <v>1</v>
      </c>
      <c r="H8705" s="1">
        <f t="shared" si="768"/>
        <v>1</v>
      </c>
      <c r="I8705" s="1">
        <f t="shared" si="767"/>
        <v>6</v>
      </c>
    </row>
    <row r="8706" spans="1:9" x14ac:dyDescent="0.35">
      <c r="A8706" s="321">
        <f t="shared" si="765"/>
        <v>42366.249999978972</v>
      </c>
      <c r="B8706" s="303"/>
      <c r="C8706" s="303">
        <v>8671</v>
      </c>
      <c r="D8706" s="304">
        <f>INDEX(Method_calculation!$J$161:$L$184,Output_interface!I8706,Output_interface!H8706)</f>
        <v>0</v>
      </c>
      <c r="E8706" s="304">
        <f>INDEX(Method_calculation!$J$194:$L$217,Output_interface!I8706,Output_interface!H8706)</f>
        <v>0</v>
      </c>
      <c r="G8706" s="1">
        <f>VLOOKUP(A8706+1/48,Interface!$B$118:$D$483,3)</f>
        <v>1</v>
      </c>
      <c r="H8706" s="1">
        <f t="shared" si="768"/>
        <v>1</v>
      </c>
      <c r="I8706" s="1">
        <f t="shared" si="767"/>
        <v>7</v>
      </c>
    </row>
    <row r="8707" spans="1:9" x14ac:dyDescent="0.35">
      <c r="A8707" s="321">
        <f t="shared" si="765"/>
        <v>42366.291666645637</v>
      </c>
      <c r="B8707" s="303"/>
      <c r="C8707" s="303">
        <v>8672</v>
      </c>
      <c r="D8707" s="304">
        <f>INDEX(Method_calculation!$J$161:$L$184,Output_interface!I8707,Output_interface!H8707)</f>
        <v>0</v>
      </c>
      <c r="E8707" s="304">
        <f>INDEX(Method_calculation!$J$194:$L$217,Output_interface!I8707,Output_interface!H8707)</f>
        <v>0</v>
      </c>
      <c r="G8707" s="1">
        <f>VLOOKUP(A8707+1/48,Interface!$B$118:$D$483,3)</f>
        <v>1</v>
      </c>
      <c r="H8707" s="1">
        <f t="shared" si="768"/>
        <v>1</v>
      </c>
      <c r="I8707" s="1">
        <f t="shared" si="767"/>
        <v>8</v>
      </c>
    </row>
    <row r="8708" spans="1:9" x14ac:dyDescent="0.35">
      <c r="A8708" s="321">
        <f t="shared" si="765"/>
        <v>42366.333333312301</v>
      </c>
      <c r="B8708" s="303"/>
      <c r="C8708" s="303">
        <v>8673</v>
      </c>
      <c r="D8708" s="304">
        <f>INDEX(Method_calculation!$J$161:$L$184,Output_interface!I8708,Output_interface!H8708)</f>
        <v>0</v>
      </c>
      <c r="E8708" s="304">
        <f>INDEX(Method_calculation!$J$194:$L$217,Output_interface!I8708,Output_interface!H8708)</f>
        <v>0</v>
      </c>
      <c r="G8708" s="1">
        <f>VLOOKUP(A8708+1/48,Interface!$B$118:$D$483,3)</f>
        <v>1</v>
      </c>
      <c r="H8708" s="1">
        <f t="shared" si="768"/>
        <v>1</v>
      </c>
      <c r="I8708" s="1">
        <f t="shared" si="767"/>
        <v>9</v>
      </c>
    </row>
    <row r="8709" spans="1:9" x14ac:dyDescent="0.35">
      <c r="A8709" s="321">
        <f t="shared" si="765"/>
        <v>42366.374999978965</v>
      </c>
      <c r="B8709" s="303"/>
      <c r="C8709" s="303">
        <v>8674</v>
      </c>
      <c r="D8709" s="304">
        <f>INDEX(Method_calculation!$J$161:$L$184,Output_interface!I8709,Output_interface!H8709)</f>
        <v>0</v>
      </c>
      <c r="E8709" s="304">
        <f>INDEX(Method_calculation!$J$194:$L$217,Output_interface!I8709,Output_interface!H8709)</f>
        <v>0</v>
      </c>
      <c r="G8709" s="1">
        <f>VLOOKUP(A8709+1/48,Interface!$B$118:$D$483,3)</f>
        <v>1</v>
      </c>
      <c r="H8709" s="1">
        <f t="shared" si="768"/>
        <v>1</v>
      </c>
      <c r="I8709" s="1">
        <f t="shared" si="767"/>
        <v>10</v>
      </c>
    </row>
    <row r="8710" spans="1:9" x14ac:dyDescent="0.35">
      <c r="A8710" s="321">
        <f t="shared" si="765"/>
        <v>42366.416666645629</v>
      </c>
      <c r="B8710" s="303"/>
      <c r="C8710" s="303">
        <v>8675</v>
      </c>
      <c r="D8710" s="304">
        <f>INDEX(Method_calculation!$J$161:$L$184,Output_interface!I8710,Output_interface!H8710)</f>
        <v>0</v>
      </c>
      <c r="E8710" s="304">
        <f>INDEX(Method_calculation!$J$194:$L$217,Output_interface!I8710,Output_interface!H8710)</f>
        <v>0</v>
      </c>
      <c r="G8710" s="1">
        <f>VLOOKUP(A8710+1/48,Interface!$B$118:$D$483,3)</f>
        <v>1</v>
      </c>
      <c r="H8710" s="1">
        <f t="shared" si="768"/>
        <v>1</v>
      </c>
      <c r="I8710" s="1">
        <f t="shared" si="767"/>
        <v>11</v>
      </c>
    </row>
    <row r="8711" spans="1:9" x14ac:dyDescent="0.35">
      <c r="A8711" s="321">
        <f t="shared" si="765"/>
        <v>42366.458333312294</v>
      </c>
      <c r="B8711" s="303"/>
      <c r="C8711" s="303">
        <v>8676</v>
      </c>
      <c r="D8711" s="304">
        <f>INDEX(Method_calculation!$J$161:$L$184,Output_interface!I8711,Output_interface!H8711)</f>
        <v>0</v>
      </c>
      <c r="E8711" s="304">
        <f>INDEX(Method_calculation!$J$194:$L$217,Output_interface!I8711,Output_interface!H8711)</f>
        <v>0</v>
      </c>
      <c r="G8711" s="1">
        <f>VLOOKUP(A8711+1/48,Interface!$B$118:$D$483,3)</f>
        <v>1</v>
      </c>
      <c r="H8711" s="1">
        <f t="shared" si="768"/>
        <v>1</v>
      </c>
      <c r="I8711" s="1">
        <f t="shared" si="767"/>
        <v>12</v>
      </c>
    </row>
    <row r="8712" spans="1:9" x14ac:dyDescent="0.35">
      <c r="A8712" s="321">
        <f t="shared" si="765"/>
        <v>42366.499999978958</v>
      </c>
      <c r="B8712" s="303"/>
      <c r="C8712" s="303">
        <v>8677</v>
      </c>
      <c r="D8712" s="304">
        <f>INDEX(Method_calculation!$J$161:$L$184,Output_interface!I8712,Output_interface!H8712)</f>
        <v>0</v>
      </c>
      <c r="E8712" s="304">
        <f>INDEX(Method_calculation!$J$194:$L$217,Output_interface!I8712,Output_interface!H8712)</f>
        <v>0</v>
      </c>
      <c r="G8712" s="1">
        <f>VLOOKUP(A8712+1/48,Interface!$B$118:$D$483,3)</f>
        <v>1</v>
      </c>
      <c r="H8712" s="1">
        <f t="shared" si="768"/>
        <v>1</v>
      </c>
      <c r="I8712" s="1">
        <f t="shared" si="767"/>
        <v>13</v>
      </c>
    </row>
    <row r="8713" spans="1:9" x14ac:dyDescent="0.35">
      <c r="A8713" s="321">
        <f t="shared" si="765"/>
        <v>42366.541666645622</v>
      </c>
      <c r="B8713" s="303"/>
      <c r="C8713" s="303">
        <v>8678</v>
      </c>
      <c r="D8713" s="304">
        <f>INDEX(Method_calculation!$J$161:$L$184,Output_interface!I8713,Output_interface!H8713)</f>
        <v>0</v>
      </c>
      <c r="E8713" s="304">
        <f>INDEX(Method_calculation!$J$194:$L$217,Output_interface!I8713,Output_interface!H8713)</f>
        <v>0</v>
      </c>
      <c r="G8713" s="1">
        <f>VLOOKUP(A8713+1/48,Interface!$B$118:$D$483,3)</f>
        <v>1</v>
      </c>
      <c r="H8713" s="1">
        <f t="shared" si="768"/>
        <v>1</v>
      </c>
      <c r="I8713" s="1">
        <f t="shared" si="767"/>
        <v>14</v>
      </c>
    </row>
    <row r="8714" spans="1:9" x14ac:dyDescent="0.35">
      <c r="A8714" s="321">
        <f t="shared" si="765"/>
        <v>42366.583333312286</v>
      </c>
      <c r="B8714" s="303"/>
      <c r="C8714" s="303">
        <v>8679</v>
      </c>
      <c r="D8714" s="304">
        <f>INDEX(Method_calculation!$J$161:$L$184,Output_interface!I8714,Output_interface!H8714)</f>
        <v>0</v>
      </c>
      <c r="E8714" s="304">
        <f>INDEX(Method_calculation!$J$194:$L$217,Output_interface!I8714,Output_interface!H8714)</f>
        <v>0</v>
      </c>
      <c r="G8714" s="1">
        <f>VLOOKUP(A8714+1/48,Interface!$B$118:$D$483,3)</f>
        <v>1</v>
      </c>
      <c r="H8714" s="1">
        <f t="shared" si="768"/>
        <v>1</v>
      </c>
      <c r="I8714" s="1">
        <f t="shared" si="767"/>
        <v>15</v>
      </c>
    </row>
    <row r="8715" spans="1:9" x14ac:dyDescent="0.35">
      <c r="A8715" s="321">
        <f t="shared" si="765"/>
        <v>42366.624999978951</v>
      </c>
      <c r="B8715" s="303"/>
      <c r="C8715" s="303">
        <v>8680</v>
      </c>
      <c r="D8715" s="304">
        <f>INDEX(Method_calculation!$J$161:$L$184,Output_interface!I8715,Output_interface!H8715)</f>
        <v>0</v>
      </c>
      <c r="E8715" s="304">
        <f>INDEX(Method_calculation!$J$194:$L$217,Output_interface!I8715,Output_interface!H8715)</f>
        <v>0</v>
      </c>
      <c r="G8715" s="1">
        <f>VLOOKUP(A8715+1/48,Interface!$B$118:$D$483,3)</f>
        <v>1</v>
      </c>
      <c r="H8715" s="1">
        <f t="shared" si="768"/>
        <v>1</v>
      </c>
      <c r="I8715" s="1">
        <f t="shared" si="767"/>
        <v>16</v>
      </c>
    </row>
    <row r="8716" spans="1:9" x14ac:dyDescent="0.35">
      <c r="A8716" s="321">
        <f t="shared" si="765"/>
        <v>42366.666666645615</v>
      </c>
      <c r="B8716" s="303"/>
      <c r="C8716" s="303">
        <v>8681</v>
      </c>
      <c r="D8716" s="304">
        <f>INDEX(Method_calculation!$J$161:$L$184,Output_interface!I8716,Output_interface!H8716)</f>
        <v>0</v>
      </c>
      <c r="E8716" s="304">
        <f>INDEX(Method_calculation!$J$194:$L$217,Output_interface!I8716,Output_interface!H8716)</f>
        <v>0</v>
      </c>
      <c r="G8716" s="1">
        <f>VLOOKUP(A8716+1/48,Interface!$B$118:$D$483,3)</f>
        <v>1</v>
      </c>
      <c r="H8716" s="1">
        <f t="shared" si="768"/>
        <v>1</v>
      </c>
      <c r="I8716" s="1">
        <f t="shared" si="767"/>
        <v>17</v>
      </c>
    </row>
    <row r="8717" spans="1:9" x14ac:dyDescent="0.35">
      <c r="A8717" s="321">
        <f t="shared" si="765"/>
        <v>42366.708333312279</v>
      </c>
      <c r="B8717" s="303"/>
      <c r="C8717" s="303">
        <v>8682</v>
      </c>
      <c r="D8717" s="304">
        <f>INDEX(Method_calculation!$J$161:$L$184,Output_interface!I8717,Output_interface!H8717)</f>
        <v>0</v>
      </c>
      <c r="E8717" s="304">
        <f>INDEX(Method_calculation!$J$194:$L$217,Output_interface!I8717,Output_interface!H8717)</f>
        <v>0</v>
      </c>
      <c r="G8717" s="1">
        <f>VLOOKUP(A8717+1/48,Interface!$B$118:$D$483,3)</f>
        <v>1</v>
      </c>
      <c r="H8717" s="1">
        <f t="shared" si="768"/>
        <v>1</v>
      </c>
      <c r="I8717" s="1">
        <f t="shared" si="767"/>
        <v>18</v>
      </c>
    </row>
    <row r="8718" spans="1:9" x14ac:dyDescent="0.35">
      <c r="A8718" s="321">
        <f t="shared" si="765"/>
        <v>42366.749999978943</v>
      </c>
      <c r="B8718" s="303"/>
      <c r="C8718" s="303">
        <v>8683</v>
      </c>
      <c r="D8718" s="304">
        <f>INDEX(Method_calculation!$J$161:$L$184,Output_interface!I8718,Output_interface!H8718)</f>
        <v>0</v>
      </c>
      <c r="E8718" s="304">
        <f>INDEX(Method_calculation!$J$194:$L$217,Output_interface!I8718,Output_interface!H8718)</f>
        <v>0</v>
      </c>
      <c r="G8718" s="1">
        <f>VLOOKUP(A8718+1/48,Interface!$B$118:$D$483,3)</f>
        <v>1</v>
      </c>
      <c r="H8718" s="1">
        <f t="shared" si="768"/>
        <v>1</v>
      </c>
      <c r="I8718" s="1">
        <f t="shared" si="767"/>
        <v>19</v>
      </c>
    </row>
    <row r="8719" spans="1:9" x14ac:dyDescent="0.35">
      <c r="A8719" s="321">
        <f t="shared" si="765"/>
        <v>42366.791666645608</v>
      </c>
      <c r="B8719" s="303"/>
      <c r="C8719" s="303">
        <v>8684</v>
      </c>
      <c r="D8719" s="304">
        <f>INDEX(Method_calculation!$J$161:$L$184,Output_interface!I8719,Output_interface!H8719)</f>
        <v>0</v>
      </c>
      <c r="E8719" s="304">
        <f>INDEX(Method_calculation!$J$194:$L$217,Output_interface!I8719,Output_interface!H8719)</f>
        <v>0</v>
      </c>
      <c r="G8719" s="1">
        <f>VLOOKUP(A8719+1/48,Interface!$B$118:$D$483,3)</f>
        <v>1</v>
      </c>
      <c r="H8719" s="1">
        <f t="shared" si="768"/>
        <v>1</v>
      </c>
      <c r="I8719" s="1">
        <f t="shared" si="767"/>
        <v>20</v>
      </c>
    </row>
    <row r="8720" spans="1:9" x14ac:dyDescent="0.35">
      <c r="A8720" s="321">
        <f t="shared" ref="A8720:A8783" si="770">+A8719+1/24</f>
        <v>42366.833333312272</v>
      </c>
      <c r="B8720" s="303"/>
      <c r="C8720" s="303">
        <v>8685</v>
      </c>
      <c r="D8720" s="304">
        <f>INDEX(Method_calculation!$J$161:$L$184,Output_interface!I8720,Output_interface!H8720)</f>
        <v>0</v>
      </c>
      <c r="E8720" s="304">
        <f>INDEX(Method_calculation!$J$194:$L$217,Output_interface!I8720,Output_interface!H8720)</f>
        <v>0</v>
      </c>
      <c r="G8720" s="1">
        <f>VLOOKUP(A8720+1/48,Interface!$B$118:$D$483,3)</f>
        <v>1</v>
      </c>
      <c r="H8720" s="1">
        <f t="shared" si="768"/>
        <v>1</v>
      </c>
      <c r="I8720" s="1">
        <f t="shared" si="767"/>
        <v>21</v>
      </c>
    </row>
    <row r="8721" spans="1:9" x14ac:dyDescent="0.35">
      <c r="A8721" s="321">
        <f t="shared" si="770"/>
        <v>42366.874999978936</v>
      </c>
      <c r="B8721" s="303"/>
      <c r="C8721" s="303">
        <v>8686</v>
      </c>
      <c r="D8721" s="304">
        <f>INDEX(Method_calculation!$J$161:$L$184,Output_interface!I8721,Output_interface!H8721)</f>
        <v>0</v>
      </c>
      <c r="E8721" s="304">
        <f>INDEX(Method_calculation!$J$194:$L$217,Output_interface!I8721,Output_interface!H8721)</f>
        <v>0</v>
      </c>
      <c r="G8721" s="1">
        <f>VLOOKUP(A8721+1/48,Interface!$B$118:$D$483,3)</f>
        <v>1</v>
      </c>
      <c r="H8721" s="1">
        <f t="shared" si="768"/>
        <v>1</v>
      </c>
      <c r="I8721" s="1">
        <f t="shared" si="767"/>
        <v>22</v>
      </c>
    </row>
    <row r="8722" spans="1:9" x14ac:dyDescent="0.35">
      <c r="A8722" s="321">
        <f t="shared" si="770"/>
        <v>42366.9166666456</v>
      </c>
      <c r="B8722" s="303"/>
      <c r="C8722" s="303">
        <v>8687</v>
      </c>
      <c r="D8722" s="304">
        <f>INDEX(Method_calculation!$J$161:$L$184,Output_interface!I8722,Output_interface!H8722)</f>
        <v>0</v>
      </c>
      <c r="E8722" s="304">
        <f>INDEX(Method_calculation!$J$194:$L$217,Output_interface!I8722,Output_interface!H8722)</f>
        <v>0</v>
      </c>
      <c r="G8722" s="1">
        <f>VLOOKUP(A8722+1/48,Interface!$B$118:$D$483,3)</f>
        <v>1</v>
      </c>
      <c r="H8722" s="1">
        <f t="shared" si="768"/>
        <v>1</v>
      </c>
      <c r="I8722" s="1">
        <f t="shared" si="767"/>
        <v>23</v>
      </c>
    </row>
    <row r="8723" spans="1:9" x14ac:dyDescent="0.35">
      <c r="A8723" s="322">
        <f t="shared" si="770"/>
        <v>42366.958333312265</v>
      </c>
      <c r="B8723" s="306"/>
      <c r="C8723" s="306">
        <v>8688</v>
      </c>
      <c r="D8723" s="307">
        <f>INDEX(Method_calculation!$J$161:$L$184,Output_interface!I8723,Output_interface!H8723)</f>
        <v>0</v>
      </c>
      <c r="E8723" s="307">
        <f>INDEX(Method_calculation!$J$194:$L$217,Output_interface!I8723,Output_interface!H8723)</f>
        <v>0</v>
      </c>
      <c r="G8723" s="1">
        <f>VLOOKUP(A8723+1/48,Interface!$B$118:$D$483,3)</f>
        <v>1</v>
      </c>
      <c r="H8723" s="1">
        <f t="shared" si="768"/>
        <v>1</v>
      </c>
      <c r="I8723" s="1">
        <f t="shared" si="767"/>
        <v>24</v>
      </c>
    </row>
    <row r="8724" spans="1:9" x14ac:dyDescent="0.35">
      <c r="A8724" s="299">
        <f t="shared" si="770"/>
        <v>42366.999999978929</v>
      </c>
      <c r="B8724" s="300" t="str">
        <f t="shared" ref="B8724" si="771">INDEX($H$27:$H$29,H8724)</f>
        <v>Workday</v>
      </c>
      <c r="C8724" s="300">
        <v>8689</v>
      </c>
      <c r="D8724" s="301">
        <f>INDEX(Method_calculation!$J$161:$L$184,Output_interface!I8724,Output_interface!H8724)</f>
        <v>0</v>
      </c>
      <c r="E8724" s="301">
        <f>INDEX(Method_calculation!$J$194:$L$217,Output_interface!I8724,Output_interface!H8724)</f>
        <v>0</v>
      </c>
      <c r="G8724" s="1">
        <f>VLOOKUP(A8724+1/48,Interface!$B$118:$D$483,3)</f>
        <v>2</v>
      </c>
      <c r="H8724" s="1">
        <f t="shared" si="768"/>
        <v>1</v>
      </c>
      <c r="I8724" s="1">
        <f t="shared" si="767"/>
        <v>1</v>
      </c>
    </row>
    <row r="8725" spans="1:9" x14ac:dyDescent="0.35">
      <c r="A8725" s="321">
        <f t="shared" si="770"/>
        <v>42367.041666645593</v>
      </c>
      <c r="B8725" s="303"/>
      <c r="C8725" s="303">
        <v>8690</v>
      </c>
      <c r="D8725" s="304">
        <f>INDEX(Method_calculation!$J$161:$L$184,Output_interface!I8725,Output_interface!H8725)</f>
        <v>0</v>
      </c>
      <c r="E8725" s="304">
        <f>INDEX(Method_calculation!$J$194:$L$217,Output_interface!I8725,Output_interface!H8725)</f>
        <v>0</v>
      </c>
      <c r="G8725" s="1">
        <f>VLOOKUP(A8725+1/48,Interface!$B$118:$D$483,3)</f>
        <v>2</v>
      </c>
      <c r="H8725" s="1">
        <f t="shared" si="768"/>
        <v>1</v>
      </c>
      <c r="I8725" s="1">
        <f t="shared" si="767"/>
        <v>2</v>
      </c>
    </row>
    <row r="8726" spans="1:9" x14ac:dyDescent="0.35">
      <c r="A8726" s="321">
        <f t="shared" si="770"/>
        <v>42367.083333312257</v>
      </c>
      <c r="B8726" s="303"/>
      <c r="C8726" s="303">
        <v>8691</v>
      </c>
      <c r="D8726" s="304">
        <f>INDEX(Method_calculation!$J$161:$L$184,Output_interface!I8726,Output_interface!H8726)</f>
        <v>0</v>
      </c>
      <c r="E8726" s="304">
        <f>INDEX(Method_calculation!$J$194:$L$217,Output_interface!I8726,Output_interface!H8726)</f>
        <v>0</v>
      </c>
      <c r="G8726" s="1">
        <f>VLOOKUP(A8726+1/48,Interface!$B$118:$D$483,3)</f>
        <v>2</v>
      </c>
      <c r="H8726" s="1">
        <f t="shared" si="768"/>
        <v>1</v>
      </c>
      <c r="I8726" s="1">
        <f t="shared" si="767"/>
        <v>3</v>
      </c>
    </row>
    <row r="8727" spans="1:9" x14ac:dyDescent="0.35">
      <c r="A8727" s="321">
        <f t="shared" si="770"/>
        <v>42367.124999978922</v>
      </c>
      <c r="B8727" s="303"/>
      <c r="C8727" s="303">
        <v>8692</v>
      </c>
      <c r="D8727" s="304">
        <f>INDEX(Method_calculation!$J$161:$L$184,Output_interface!I8727,Output_interface!H8727)</f>
        <v>0</v>
      </c>
      <c r="E8727" s="304">
        <f>INDEX(Method_calculation!$J$194:$L$217,Output_interface!I8727,Output_interface!H8727)</f>
        <v>0</v>
      </c>
      <c r="G8727" s="1">
        <f>VLOOKUP(A8727+1/48,Interface!$B$118:$D$483,3)</f>
        <v>2</v>
      </c>
      <c r="H8727" s="1">
        <f t="shared" si="768"/>
        <v>1</v>
      </c>
      <c r="I8727" s="1">
        <f t="shared" si="767"/>
        <v>4</v>
      </c>
    </row>
    <row r="8728" spans="1:9" x14ac:dyDescent="0.35">
      <c r="A8728" s="321">
        <f t="shared" si="770"/>
        <v>42367.166666645586</v>
      </c>
      <c r="B8728" s="303"/>
      <c r="C8728" s="303">
        <v>8693</v>
      </c>
      <c r="D8728" s="304">
        <f>INDEX(Method_calculation!$J$161:$L$184,Output_interface!I8728,Output_interface!H8728)</f>
        <v>0</v>
      </c>
      <c r="E8728" s="304">
        <f>INDEX(Method_calculation!$J$194:$L$217,Output_interface!I8728,Output_interface!H8728)</f>
        <v>0</v>
      </c>
      <c r="G8728" s="1">
        <f>VLOOKUP(A8728+1/48,Interface!$B$118:$D$483,3)</f>
        <v>2</v>
      </c>
      <c r="H8728" s="1">
        <f t="shared" si="768"/>
        <v>1</v>
      </c>
      <c r="I8728" s="1">
        <f t="shared" si="767"/>
        <v>5</v>
      </c>
    </row>
    <row r="8729" spans="1:9" x14ac:dyDescent="0.35">
      <c r="A8729" s="321">
        <f t="shared" si="770"/>
        <v>42367.20833331225</v>
      </c>
      <c r="B8729" s="303"/>
      <c r="C8729" s="303">
        <v>8694</v>
      </c>
      <c r="D8729" s="304">
        <f>INDEX(Method_calculation!$J$161:$L$184,Output_interface!I8729,Output_interface!H8729)</f>
        <v>0</v>
      </c>
      <c r="E8729" s="304">
        <f>INDEX(Method_calculation!$J$194:$L$217,Output_interface!I8729,Output_interface!H8729)</f>
        <v>0</v>
      </c>
      <c r="G8729" s="1">
        <f>VLOOKUP(A8729+1/48,Interface!$B$118:$D$483,3)</f>
        <v>2</v>
      </c>
      <c r="H8729" s="1">
        <f t="shared" si="768"/>
        <v>1</v>
      </c>
      <c r="I8729" s="1">
        <f t="shared" si="767"/>
        <v>6</v>
      </c>
    </row>
    <row r="8730" spans="1:9" x14ac:dyDescent="0.35">
      <c r="A8730" s="321">
        <f t="shared" si="770"/>
        <v>42367.249999978914</v>
      </c>
      <c r="B8730" s="303"/>
      <c r="C8730" s="303">
        <v>8695</v>
      </c>
      <c r="D8730" s="304">
        <f>INDEX(Method_calculation!$J$161:$L$184,Output_interface!I8730,Output_interface!H8730)</f>
        <v>0</v>
      </c>
      <c r="E8730" s="304">
        <f>INDEX(Method_calculation!$J$194:$L$217,Output_interface!I8730,Output_interface!H8730)</f>
        <v>0</v>
      </c>
      <c r="G8730" s="1">
        <f>VLOOKUP(A8730+1/48,Interface!$B$118:$D$483,3)</f>
        <v>2</v>
      </c>
      <c r="H8730" s="1">
        <f t="shared" si="768"/>
        <v>1</v>
      </c>
      <c r="I8730" s="1">
        <f t="shared" si="767"/>
        <v>7</v>
      </c>
    </row>
    <row r="8731" spans="1:9" x14ac:dyDescent="0.35">
      <c r="A8731" s="321">
        <f t="shared" si="770"/>
        <v>42367.291666645579</v>
      </c>
      <c r="B8731" s="303"/>
      <c r="C8731" s="303">
        <v>8696</v>
      </c>
      <c r="D8731" s="304">
        <f>INDEX(Method_calculation!$J$161:$L$184,Output_interface!I8731,Output_interface!H8731)</f>
        <v>0</v>
      </c>
      <c r="E8731" s="304">
        <f>INDEX(Method_calculation!$J$194:$L$217,Output_interface!I8731,Output_interface!H8731)</f>
        <v>0</v>
      </c>
      <c r="G8731" s="1">
        <f>VLOOKUP(A8731+1/48,Interface!$B$118:$D$483,3)</f>
        <v>2</v>
      </c>
      <c r="H8731" s="1">
        <f t="shared" si="768"/>
        <v>1</v>
      </c>
      <c r="I8731" s="1">
        <f t="shared" si="767"/>
        <v>8</v>
      </c>
    </row>
    <row r="8732" spans="1:9" x14ac:dyDescent="0.35">
      <c r="A8732" s="321">
        <f t="shared" si="770"/>
        <v>42367.333333312243</v>
      </c>
      <c r="B8732" s="303"/>
      <c r="C8732" s="303">
        <v>8697</v>
      </c>
      <c r="D8732" s="304">
        <f>INDEX(Method_calculation!$J$161:$L$184,Output_interface!I8732,Output_interface!H8732)</f>
        <v>0</v>
      </c>
      <c r="E8732" s="304">
        <f>INDEX(Method_calculation!$J$194:$L$217,Output_interface!I8732,Output_interface!H8732)</f>
        <v>0</v>
      </c>
      <c r="G8732" s="1">
        <f>VLOOKUP(A8732+1/48,Interface!$B$118:$D$483,3)</f>
        <v>2</v>
      </c>
      <c r="H8732" s="1">
        <f t="shared" si="768"/>
        <v>1</v>
      </c>
      <c r="I8732" s="1">
        <f t="shared" si="767"/>
        <v>9</v>
      </c>
    </row>
    <row r="8733" spans="1:9" x14ac:dyDescent="0.35">
      <c r="A8733" s="321">
        <f t="shared" si="770"/>
        <v>42367.374999978907</v>
      </c>
      <c r="B8733" s="303"/>
      <c r="C8733" s="303">
        <v>8698</v>
      </c>
      <c r="D8733" s="304">
        <f>INDEX(Method_calculation!$J$161:$L$184,Output_interface!I8733,Output_interface!H8733)</f>
        <v>0</v>
      </c>
      <c r="E8733" s="304">
        <f>INDEX(Method_calculation!$J$194:$L$217,Output_interface!I8733,Output_interface!H8733)</f>
        <v>0</v>
      </c>
      <c r="G8733" s="1">
        <f>VLOOKUP(A8733+1/48,Interface!$B$118:$D$483,3)</f>
        <v>2</v>
      </c>
      <c r="H8733" s="1">
        <f t="shared" si="768"/>
        <v>1</v>
      </c>
      <c r="I8733" s="1">
        <f t="shared" si="767"/>
        <v>10</v>
      </c>
    </row>
    <row r="8734" spans="1:9" x14ac:dyDescent="0.35">
      <c r="A8734" s="321">
        <f t="shared" si="770"/>
        <v>42367.416666645571</v>
      </c>
      <c r="B8734" s="303"/>
      <c r="C8734" s="303">
        <v>8699</v>
      </c>
      <c r="D8734" s="304">
        <f>INDEX(Method_calculation!$J$161:$L$184,Output_interface!I8734,Output_interface!H8734)</f>
        <v>0</v>
      </c>
      <c r="E8734" s="304">
        <f>INDEX(Method_calculation!$J$194:$L$217,Output_interface!I8734,Output_interface!H8734)</f>
        <v>0</v>
      </c>
      <c r="G8734" s="1">
        <f>VLOOKUP(A8734+1/48,Interface!$B$118:$D$483,3)</f>
        <v>2</v>
      </c>
      <c r="H8734" s="1">
        <f t="shared" si="768"/>
        <v>1</v>
      </c>
      <c r="I8734" s="1">
        <f t="shared" si="767"/>
        <v>11</v>
      </c>
    </row>
    <row r="8735" spans="1:9" x14ac:dyDescent="0.35">
      <c r="A8735" s="321">
        <f t="shared" si="770"/>
        <v>42367.458333312235</v>
      </c>
      <c r="B8735" s="303"/>
      <c r="C8735" s="303">
        <v>8700</v>
      </c>
      <c r="D8735" s="304">
        <f>INDEX(Method_calculation!$J$161:$L$184,Output_interface!I8735,Output_interface!H8735)</f>
        <v>0</v>
      </c>
      <c r="E8735" s="304">
        <f>INDEX(Method_calculation!$J$194:$L$217,Output_interface!I8735,Output_interface!H8735)</f>
        <v>0</v>
      </c>
      <c r="G8735" s="1">
        <f>VLOOKUP(A8735+1/48,Interface!$B$118:$D$483,3)</f>
        <v>2</v>
      </c>
      <c r="H8735" s="1">
        <f t="shared" si="768"/>
        <v>1</v>
      </c>
      <c r="I8735" s="1">
        <f t="shared" si="767"/>
        <v>12</v>
      </c>
    </row>
    <row r="8736" spans="1:9" x14ac:dyDescent="0.35">
      <c r="A8736" s="321">
        <f t="shared" si="770"/>
        <v>42367.4999999789</v>
      </c>
      <c r="B8736" s="303"/>
      <c r="C8736" s="303">
        <v>8701</v>
      </c>
      <c r="D8736" s="304">
        <f>INDEX(Method_calculation!$J$161:$L$184,Output_interface!I8736,Output_interface!H8736)</f>
        <v>0</v>
      </c>
      <c r="E8736" s="304">
        <f>INDEX(Method_calculation!$J$194:$L$217,Output_interface!I8736,Output_interface!H8736)</f>
        <v>0</v>
      </c>
      <c r="G8736" s="1">
        <f>VLOOKUP(A8736+1/48,Interface!$B$118:$D$483,3)</f>
        <v>2</v>
      </c>
      <c r="H8736" s="1">
        <f t="shared" si="768"/>
        <v>1</v>
      </c>
      <c r="I8736" s="1">
        <f t="shared" si="767"/>
        <v>13</v>
      </c>
    </row>
    <row r="8737" spans="1:9" x14ac:dyDescent="0.35">
      <c r="A8737" s="321">
        <f t="shared" si="770"/>
        <v>42367.541666645564</v>
      </c>
      <c r="B8737" s="303"/>
      <c r="C8737" s="303">
        <v>8702</v>
      </c>
      <c r="D8737" s="304">
        <f>INDEX(Method_calculation!$J$161:$L$184,Output_interface!I8737,Output_interface!H8737)</f>
        <v>0</v>
      </c>
      <c r="E8737" s="304">
        <f>INDEX(Method_calculation!$J$194:$L$217,Output_interface!I8737,Output_interface!H8737)</f>
        <v>0</v>
      </c>
      <c r="G8737" s="1">
        <f>VLOOKUP(A8737+1/48,Interface!$B$118:$D$483,3)</f>
        <v>2</v>
      </c>
      <c r="H8737" s="1">
        <f t="shared" si="768"/>
        <v>1</v>
      </c>
      <c r="I8737" s="1">
        <f t="shared" si="767"/>
        <v>14</v>
      </c>
    </row>
    <row r="8738" spans="1:9" x14ac:dyDescent="0.35">
      <c r="A8738" s="321">
        <f t="shared" si="770"/>
        <v>42367.583333312228</v>
      </c>
      <c r="B8738" s="303"/>
      <c r="C8738" s="303">
        <v>8703</v>
      </c>
      <c r="D8738" s="304">
        <f>INDEX(Method_calculation!$J$161:$L$184,Output_interface!I8738,Output_interface!H8738)</f>
        <v>0</v>
      </c>
      <c r="E8738" s="304">
        <f>INDEX(Method_calculation!$J$194:$L$217,Output_interface!I8738,Output_interface!H8738)</f>
        <v>0</v>
      </c>
      <c r="G8738" s="1">
        <f>VLOOKUP(A8738+1/48,Interface!$B$118:$D$483,3)</f>
        <v>2</v>
      </c>
      <c r="H8738" s="1">
        <f t="shared" si="768"/>
        <v>1</v>
      </c>
      <c r="I8738" s="1">
        <f t="shared" si="767"/>
        <v>15</v>
      </c>
    </row>
    <row r="8739" spans="1:9" x14ac:dyDescent="0.35">
      <c r="A8739" s="321">
        <f t="shared" si="770"/>
        <v>42367.624999978892</v>
      </c>
      <c r="B8739" s="303"/>
      <c r="C8739" s="303">
        <v>8704</v>
      </c>
      <c r="D8739" s="304">
        <f>INDEX(Method_calculation!$J$161:$L$184,Output_interface!I8739,Output_interface!H8739)</f>
        <v>0</v>
      </c>
      <c r="E8739" s="304">
        <f>INDEX(Method_calculation!$J$194:$L$217,Output_interface!I8739,Output_interface!H8739)</f>
        <v>0</v>
      </c>
      <c r="G8739" s="1">
        <f>VLOOKUP(A8739+1/48,Interface!$B$118:$D$483,3)</f>
        <v>2</v>
      </c>
      <c r="H8739" s="1">
        <f t="shared" si="768"/>
        <v>1</v>
      </c>
      <c r="I8739" s="1">
        <f t="shared" si="767"/>
        <v>16</v>
      </c>
    </row>
    <row r="8740" spans="1:9" x14ac:dyDescent="0.35">
      <c r="A8740" s="321">
        <f t="shared" si="770"/>
        <v>42367.666666645557</v>
      </c>
      <c r="B8740" s="303"/>
      <c r="C8740" s="303">
        <v>8705</v>
      </c>
      <c r="D8740" s="304">
        <f>INDEX(Method_calculation!$J$161:$L$184,Output_interface!I8740,Output_interface!H8740)</f>
        <v>0</v>
      </c>
      <c r="E8740" s="304">
        <f>INDEX(Method_calculation!$J$194:$L$217,Output_interface!I8740,Output_interface!H8740)</f>
        <v>0</v>
      </c>
      <c r="G8740" s="1">
        <f>VLOOKUP(A8740+1/48,Interface!$B$118:$D$483,3)</f>
        <v>2</v>
      </c>
      <c r="H8740" s="1">
        <f t="shared" si="768"/>
        <v>1</v>
      </c>
      <c r="I8740" s="1">
        <f t="shared" ref="I8740:I8795" si="772">MOD(C8740-1,24)+1</f>
        <v>17</v>
      </c>
    </row>
    <row r="8741" spans="1:9" x14ac:dyDescent="0.35">
      <c r="A8741" s="321">
        <f t="shared" si="770"/>
        <v>42367.708333312221</v>
      </c>
      <c r="B8741" s="303"/>
      <c r="C8741" s="303">
        <v>8706</v>
      </c>
      <c r="D8741" s="304">
        <f>INDEX(Method_calculation!$J$161:$L$184,Output_interface!I8741,Output_interface!H8741)</f>
        <v>0</v>
      </c>
      <c r="E8741" s="304">
        <f>INDEX(Method_calculation!$J$194:$L$217,Output_interface!I8741,Output_interface!H8741)</f>
        <v>0</v>
      </c>
      <c r="G8741" s="1">
        <f>VLOOKUP(A8741+1/48,Interface!$B$118:$D$483,3)</f>
        <v>2</v>
      </c>
      <c r="H8741" s="1">
        <f t="shared" ref="H8741:H8795" si="773">IF(G8741=7,3,IF(G8741=6,2,1))</f>
        <v>1</v>
      </c>
      <c r="I8741" s="1">
        <f t="shared" si="772"/>
        <v>18</v>
      </c>
    </row>
    <row r="8742" spans="1:9" x14ac:dyDescent="0.35">
      <c r="A8742" s="321">
        <f t="shared" si="770"/>
        <v>42367.749999978885</v>
      </c>
      <c r="B8742" s="303"/>
      <c r="C8742" s="303">
        <v>8707</v>
      </c>
      <c r="D8742" s="304">
        <f>INDEX(Method_calculation!$J$161:$L$184,Output_interface!I8742,Output_interface!H8742)</f>
        <v>0</v>
      </c>
      <c r="E8742" s="304">
        <f>INDEX(Method_calculation!$J$194:$L$217,Output_interface!I8742,Output_interface!H8742)</f>
        <v>0</v>
      </c>
      <c r="G8742" s="1">
        <f>VLOOKUP(A8742+1/48,Interface!$B$118:$D$483,3)</f>
        <v>2</v>
      </c>
      <c r="H8742" s="1">
        <f t="shared" si="773"/>
        <v>1</v>
      </c>
      <c r="I8742" s="1">
        <f t="shared" si="772"/>
        <v>19</v>
      </c>
    </row>
    <row r="8743" spans="1:9" x14ac:dyDescent="0.35">
      <c r="A8743" s="321">
        <f t="shared" si="770"/>
        <v>42367.791666645549</v>
      </c>
      <c r="B8743" s="303"/>
      <c r="C8743" s="303">
        <v>8708</v>
      </c>
      <c r="D8743" s="304">
        <f>INDEX(Method_calculation!$J$161:$L$184,Output_interface!I8743,Output_interface!H8743)</f>
        <v>0</v>
      </c>
      <c r="E8743" s="304">
        <f>INDEX(Method_calculation!$J$194:$L$217,Output_interface!I8743,Output_interface!H8743)</f>
        <v>0</v>
      </c>
      <c r="G8743" s="1">
        <f>VLOOKUP(A8743+1/48,Interface!$B$118:$D$483,3)</f>
        <v>2</v>
      </c>
      <c r="H8743" s="1">
        <f t="shared" si="773"/>
        <v>1</v>
      </c>
      <c r="I8743" s="1">
        <f t="shared" si="772"/>
        <v>20</v>
      </c>
    </row>
    <row r="8744" spans="1:9" x14ac:dyDescent="0.35">
      <c r="A8744" s="321">
        <f t="shared" si="770"/>
        <v>42367.833333312214</v>
      </c>
      <c r="B8744" s="303"/>
      <c r="C8744" s="303">
        <v>8709</v>
      </c>
      <c r="D8744" s="304">
        <f>INDEX(Method_calculation!$J$161:$L$184,Output_interface!I8744,Output_interface!H8744)</f>
        <v>0</v>
      </c>
      <c r="E8744" s="304">
        <f>INDEX(Method_calculation!$J$194:$L$217,Output_interface!I8744,Output_interface!H8744)</f>
        <v>0</v>
      </c>
      <c r="G8744" s="1">
        <f>VLOOKUP(A8744+1/48,Interface!$B$118:$D$483,3)</f>
        <v>2</v>
      </c>
      <c r="H8744" s="1">
        <f t="shared" si="773"/>
        <v>1</v>
      </c>
      <c r="I8744" s="1">
        <f t="shared" si="772"/>
        <v>21</v>
      </c>
    </row>
    <row r="8745" spans="1:9" x14ac:dyDescent="0.35">
      <c r="A8745" s="321">
        <f t="shared" si="770"/>
        <v>42367.874999978878</v>
      </c>
      <c r="B8745" s="303"/>
      <c r="C8745" s="303">
        <v>8710</v>
      </c>
      <c r="D8745" s="304">
        <f>INDEX(Method_calculation!$J$161:$L$184,Output_interface!I8745,Output_interface!H8745)</f>
        <v>0</v>
      </c>
      <c r="E8745" s="304">
        <f>INDEX(Method_calculation!$J$194:$L$217,Output_interface!I8745,Output_interface!H8745)</f>
        <v>0</v>
      </c>
      <c r="G8745" s="1">
        <f>VLOOKUP(A8745+1/48,Interface!$B$118:$D$483,3)</f>
        <v>2</v>
      </c>
      <c r="H8745" s="1">
        <f t="shared" si="773"/>
        <v>1</v>
      </c>
      <c r="I8745" s="1">
        <f t="shared" si="772"/>
        <v>22</v>
      </c>
    </row>
    <row r="8746" spans="1:9" x14ac:dyDescent="0.35">
      <c r="A8746" s="321">
        <f t="shared" si="770"/>
        <v>42367.916666645542</v>
      </c>
      <c r="B8746" s="303"/>
      <c r="C8746" s="303">
        <v>8711</v>
      </c>
      <c r="D8746" s="304">
        <f>INDEX(Method_calculation!$J$161:$L$184,Output_interface!I8746,Output_interface!H8746)</f>
        <v>0</v>
      </c>
      <c r="E8746" s="304">
        <f>INDEX(Method_calculation!$J$194:$L$217,Output_interface!I8746,Output_interface!H8746)</f>
        <v>0</v>
      </c>
      <c r="G8746" s="1">
        <f>VLOOKUP(A8746+1/48,Interface!$B$118:$D$483,3)</f>
        <v>2</v>
      </c>
      <c r="H8746" s="1">
        <f t="shared" si="773"/>
        <v>1</v>
      </c>
      <c r="I8746" s="1">
        <f t="shared" si="772"/>
        <v>23</v>
      </c>
    </row>
    <row r="8747" spans="1:9" x14ac:dyDescent="0.35">
      <c r="A8747" s="322">
        <f t="shared" si="770"/>
        <v>42367.958333312206</v>
      </c>
      <c r="B8747" s="306"/>
      <c r="C8747" s="306">
        <v>8712</v>
      </c>
      <c r="D8747" s="307">
        <f>INDEX(Method_calculation!$J$161:$L$184,Output_interface!I8747,Output_interface!H8747)</f>
        <v>0</v>
      </c>
      <c r="E8747" s="307">
        <f>INDEX(Method_calculation!$J$194:$L$217,Output_interface!I8747,Output_interface!H8747)</f>
        <v>0</v>
      </c>
      <c r="G8747" s="1">
        <f>VLOOKUP(A8747+1/48,Interface!$B$118:$D$483,3)</f>
        <v>2</v>
      </c>
      <c r="H8747" s="1">
        <f t="shared" si="773"/>
        <v>1</v>
      </c>
      <c r="I8747" s="1">
        <f t="shared" si="772"/>
        <v>24</v>
      </c>
    </row>
    <row r="8748" spans="1:9" x14ac:dyDescent="0.35">
      <c r="A8748" s="299">
        <f t="shared" si="770"/>
        <v>42367.999999978871</v>
      </c>
      <c r="B8748" s="300" t="str">
        <f t="shared" ref="B8748" si="774">INDEX($H$27:$H$29,H8748)</f>
        <v>Workday</v>
      </c>
      <c r="C8748" s="300">
        <v>8713</v>
      </c>
      <c r="D8748" s="301">
        <f>INDEX(Method_calculation!$J$161:$L$184,Output_interface!I8748,Output_interface!H8748)</f>
        <v>0</v>
      </c>
      <c r="E8748" s="301">
        <f>INDEX(Method_calculation!$J$194:$L$217,Output_interface!I8748,Output_interface!H8748)</f>
        <v>0</v>
      </c>
      <c r="G8748" s="1">
        <f>VLOOKUP(A8748+1/48,Interface!$B$118:$D$483,3)</f>
        <v>3</v>
      </c>
      <c r="H8748" s="1">
        <f t="shared" si="773"/>
        <v>1</v>
      </c>
      <c r="I8748" s="1">
        <f t="shared" si="772"/>
        <v>1</v>
      </c>
    </row>
    <row r="8749" spans="1:9" x14ac:dyDescent="0.35">
      <c r="A8749" s="321">
        <f t="shared" si="770"/>
        <v>42368.041666645535</v>
      </c>
      <c r="B8749" s="303"/>
      <c r="C8749" s="303">
        <v>8714</v>
      </c>
      <c r="D8749" s="304">
        <f>INDEX(Method_calculation!$J$161:$L$184,Output_interface!I8749,Output_interface!H8749)</f>
        <v>0</v>
      </c>
      <c r="E8749" s="304">
        <f>INDEX(Method_calculation!$J$194:$L$217,Output_interface!I8749,Output_interface!H8749)</f>
        <v>0</v>
      </c>
      <c r="G8749" s="1">
        <f>VLOOKUP(A8749+1/48,Interface!$B$118:$D$483,3)</f>
        <v>3</v>
      </c>
      <c r="H8749" s="1">
        <f t="shared" si="773"/>
        <v>1</v>
      </c>
      <c r="I8749" s="1">
        <f t="shared" si="772"/>
        <v>2</v>
      </c>
    </row>
    <row r="8750" spans="1:9" x14ac:dyDescent="0.35">
      <c r="A8750" s="321">
        <f t="shared" si="770"/>
        <v>42368.083333312199</v>
      </c>
      <c r="B8750" s="303"/>
      <c r="C8750" s="303">
        <v>8715</v>
      </c>
      <c r="D8750" s="304">
        <f>INDEX(Method_calculation!$J$161:$L$184,Output_interface!I8750,Output_interface!H8750)</f>
        <v>0</v>
      </c>
      <c r="E8750" s="304">
        <f>INDEX(Method_calculation!$J$194:$L$217,Output_interface!I8750,Output_interface!H8750)</f>
        <v>0</v>
      </c>
      <c r="G8750" s="1">
        <f>VLOOKUP(A8750+1/48,Interface!$B$118:$D$483,3)</f>
        <v>3</v>
      </c>
      <c r="H8750" s="1">
        <f t="shared" si="773"/>
        <v>1</v>
      </c>
      <c r="I8750" s="1">
        <f t="shared" si="772"/>
        <v>3</v>
      </c>
    </row>
    <row r="8751" spans="1:9" x14ac:dyDescent="0.35">
      <c r="A8751" s="321">
        <f t="shared" si="770"/>
        <v>42368.124999978863</v>
      </c>
      <c r="B8751" s="303"/>
      <c r="C8751" s="303">
        <v>8716</v>
      </c>
      <c r="D8751" s="304">
        <f>INDEX(Method_calculation!$J$161:$L$184,Output_interface!I8751,Output_interface!H8751)</f>
        <v>0</v>
      </c>
      <c r="E8751" s="304">
        <f>INDEX(Method_calculation!$J$194:$L$217,Output_interface!I8751,Output_interface!H8751)</f>
        <v>0</v>
      </c>
      <c r="G8751" s="1">
        <f>VLOOKUP(A8751+1/48,Interface!$B$118:$D$483,3)</f>
        <v>3</v>
      </c>
      <c r="H8751" s="1">
        <f t="shared" si="773"/>
        <v>1</v>
      </c>
      <c r="I8751" s="1">
        <f t="shared" si="772"/>
        <v>4</v>
      </c>
    </row>
    <row r="8752" spans="1:9" x14ac:dyDescent="0.35">
      <c r="A8752" s="321">
        <f t="shared" si="770"/>
        <v>42368.166666645528</v>
      </c>
      <c r="B8752" s="303"/>
      <c r="C8752" s="303">
        <v>8717</v>
      </c>
      <c r="D8752" s="304">
        <f>INDEX(Method_calculation!$J$161:$L$184,Output_interface!I8752,Output_interface!H8752)</f>
        <v>0</v>
      </c>
      <c r="E8752" s="304">
        <f>INDEX(Method_calculation!$J$194:$L$217,Output_interface!I8752,Output_interface!H8752)</f>
        <v>0</v>
      </c>
      <c r="G8752" s="1">
        <f>VLOOKUP(A8752+1/48,Interface!$B$118:$D$483,3)</f>
        <v>3</v>
      </c>
      <c r="H8752" s="1">
        <f t="shared" si="773"/>
        <v>1</v>
      </c>
      <c r="I8752" s="1">
        <f t="shared" si="772"/>
        <v>5</v>
      </c>
    </row>
    <row r="8753" spans="1:9" x14ac:dyDescent="0.35">
      <c r="A8753" s="321">
        <f t="shared" si="770"/>
        <v>42368.208333312192</v>
      </c>
      <c r="B8753" s="303"/>
      <c r="C8753" s="303">
        <v>8718</v>
      </c>
      <c r="D8753" s="304">
        <f>INDEX(Method_calculation!$J$161:$L$184,Output_interface!I8753,Output_interface!H8753)</f>
        <v>0</v>
      </c>
      <c r="E8753" s="304">
        <f>INDEX(Method_calculation!$J$194:$L$217,Output_interface!I8753,Output_interface!H8753)</f>
        <v>0</v>
      </c>
      <c r="G8753" s="1">
        <f>VLOOKUP(A8753+1/48,Interface!$B$118:$D$483,3)</f>
        <v>3</v>
      </c>
      <c r="H8753" s="1">
        <f t="shared" si="773"/>
        <v>1</v>
      </c>
      <c r="I8753" s="1">
        <f t="shared" si="772"/>
        <v>6</v>
      </c>
    </row>
    <row r="8754" spans="1:9" x14ac:dyDescent="0.35">
      <c r="A8754" s="321">
        <f t="shared" si="770"/>
        <v>42368.249999978856</v>
      </c>
      <c r="B8754" s="303"/>
      <c r="C8754" s="303">
        <v>8719</v>
      </c>
      <c r="D8754" s="304">
        <f>INDEX(Method_calculation!$J$161:$L$184,Output_interface!I8754,Output_interface!H8754)</f>
        <v>0</v>
      </c>
      <c r="E8754" s="304">
        <f>INDEX(Method_calculation!$J$194:$L$217,Output_interface!I8754,Output_interface!H8754)</f>
        <v>0</v>
      </c>
      <c r="G8754" s="1">
        <f>VLOOKUP(A8754+1/48,Interface!$B$118:$D$483,3)</f>
        <v>3</v>
      </c>
      <c r="H8754" s="1">
        <f t="shared" si="773"/>
        <v>1</v>
      </c>
      <c r="I8754" s="1">
        <f t="shared" si="772"/>
        <v>7</v>
      </c>
    </row>
    <row r="8755" spans="1:9" x14ac:dyDescent="0.35">
      <c r="A8755" s="321">
        <f t="shared" si="770"/>
        <v>42368.29166664552</v>
      </c>
      <c r="B8755" s="303"/>
      <c r="C8755" s="303">
        <v>8720</v>
      </c>
      <c r="D8755" s="304">
        <f>INDEX(Method_calculation!$J$161:$L$184,Output_interface!I8755,Output_interface!H8755)</f>
        <v>0</v>
      </c>
      <c r="E8755" s="304">
        <f>INDEX(Method_calculation!$J$194:$L$217,Output_interface!I8755,Output_interface!H8755)</f>
        <v>0</v>
      </c>
      <c r="G8755" s="1">
        <f>VLOOKUP(A8755+1/48,Interface!$B$118:$D$483,3)</f>
        <v>3</v>
      </c>
      <c r="H8755" s="1">
        <f t="shared" si="773"/>
        <v>1</v>
      </c>
      <c r="I8755" s="1">
        <f t="shared" si="772"/>
        <v>8</v>
      </c>
    </row>
    <row r="8756" spans="1:9" x14ac:dyDescent="0.35">
      <c r="A8756" s="321">
        <f t="shared" si="770"/>
        <v>42368.333333312185</v>
      </c>
      <c r="B8756" s="303"/>
      <c r="C8756" s="303">
        <v>8721</v>
      </c>
      <c r="D8756" s="304">
        <f>INDEX(Method_calculation!$J$161:$L$184,Output_interface!I8756,Output_interface!H8756)</f>
        <v>0</v>
      </c>
      <c r="E8756" s="304">
        <f>INDEX(Method_calculation!$J$194:$L$217,Output_interface!I8756,Output_interface!H8756)</f>
        <v>0</v>
      </c>
      <c r="G8756" s="1">
        <f>VLOOKUP(A8756+1/48,Interface!$B$118:$D$483,3)</f>
        <v>3</v>
      </c>
      <c r="H8756" s="1">
        <f t="shared" si="773"/>
        <v>1</v>
      </c>
      <c r="I8756" s="1">
        <f t="shared" si="772"/>
        <v>9</v>
      </c>
    </row>
    <row r="8757" spans="1:9" x14ac:dyDescent="0.35">
      <c r="A8757" s="321">
        <f t="shared" si="770"/>
        <v>42368.374999978849</v>
      </c>
      <c r="B8757" s="303"/>
      <c r="C8757" s="303">
        <v>8722</v>
      </c>
      <c r="D8757" s="304">
        <f>INDEX(Method_calculation!$J$161:$L$184,Output_interface!I8757,Output_interface!H8757)</f>
        <v>0</v>
      </c>
      <c r="E8757" s="304">
        <f>INDEX(Method_calculation!$J$194:$L$217,Output_interface!I8757,Output_interface!H8757)</f>
        <v>0</v>
      </c>
      <c r="G8757" s="1">
        <f>VLOOKUP(A8757+1/48,Interface!$B$118:$D$483,3)</f>
        <v>3</v>
      </c>
      <c r="H8757" s="1">
        <f t="shared" si="773"/>
        <v>1</v>
      </c>
      <c r="I8757" s="1">
        <f t="shared" si="772"/>
        <v>10</v>
      </c>
    </row>
    <row r="8758" spans="1:9" x14ac:dyDescent="0.35">
      <c r="A8758" s="321">
        <f t="shared" si="770"/>
        <v>42368.416666645513</v>
      </c>
      <c r="B8758" s="303"/>
      <c r="C8758" s="303">
        <v>8723</v>
      </c>
      <c r="D8758" s="304">
        <f>INDEX(Method_calculation!$J$161:$L$184,Output_interface!I8758,Output_interface!H8758)</f>
        <v>0</v>
      </c>
      <c r="E8758" s="304">
        <f>INDEX(Method_calculation!$J$194:$L$217,Output_interface!I8758,Output_interface!H8758)</f>
        <v>0</v>
      </c>
      <c r="G8758" s="1">
        <f>VLOOKUP(A8758+1/48,Interface!$B$118:$D$483,3)</f>
        <v>3</v>
      </c>
      <c r="H8758" s="1">
        <f t="shared" si="773"/>
        <v>1</v>
      </c>
      <c r="I8758" s="1">
        <f t="shared" si="772"/>
        <v>11</v>
      </c>
    </row>
    <row r="8759" spans="1:9" x14ac:dyDescent="0.35">
      <c r="A8759" s="321">
        <f t="shared" si="770"/>
        <v>42368.458333312177</v>
      </c>
      <c r="B8759" s="303"/>
      <c r="C8759" s="303">
        <v>8724</v>
      </c>
      <c r="D8759" s="304">
        <f>INDEX(Method_calculation!$J$161:$L$184,Output_interface!I8759,Output_interface!H8759)</f>
        <v>0</v>
      </c>
      <c r="E8759" s="304">
        <f>INDEX(Method_calculation!$J$194:$L$217,Output_interface!I8759,Output_interface!H8759)</f>
        <v>0</v>
      </c>
      <c r="G8759" s="1">
        <f>VLOOKUP(A8759+1/48,Interface!$B$118:$D$483,3)</f>
        <v>3</v>
      </c>
      <c r="H8759" s="1">
        <f t="shared" si="773"/>
        <v>1</v>
      </c>
      <c r="I8759" s="1">
        <f t="shared" si="772"/>
        <v>12</v>
      </c>
    </row>
    <row r="8760" spans="1:9" x14ac:dyDescent="0.35">
      <c r="A8760" s="321">
        <f t="shared" si="770"/>
        <v>42368.499999978842</v>
      </c>
      <c r="B8760" s="303"/>
      <c r="C8760" s="303">
        <v>8725</v>
      </c>
      <c r="D8760" s="304">
        <f>INDEX(Method_calculation!$J$161:$L$184,Output_interface!I8760,Output_interface!H8760)</f>
        <v>0</v>
      </c>
      <c r="E8760" s="304">
        <f>INDEX(Method_calculation!$J$194:$L$217,Output_interface!I8760,Output_interface!H8760)</f>
        <v>0</v>
      </c>
      <c r="G8760" s="1">
        <f>VLOOKUP(A8760+1/48,Interface!$B$118:$D$483,3)</f>
        <v>3</v>
      </c>
      <c r="H8760" s="1">
        <f t="shared" si="773"/>
        <v>1</v>
      </c>
      <c r="I8760" s="1">
        <f t="shared" si="772"/>
        <v>13</v>
      </c>
    </row>
    <row r="8761" spans="1:9" x14ac:dyDescent="0.35">
      <c r="A8761" s="321">
        <f t="shared" si="770"/>
        <v>42368.541666645506</v>
      </c>
      <c r="B8761" s="303"/>
      <c r="C8761" s="303">
        <v>8726</v>
      </c>
      <c r="D8761" s="304">
        <f>INDEX(Method_calculation!$J$161:$L$184,Output_interface!I8761,Output_interface!H8761)</f>
        <v>0</v>
      </c>
      <c r="E8761" s="304">
        <f>INDEX(Method_calculation!$J$194:$L$217,Output_interface!I8761,Output_interface!H8761)</f>
        <v>0</v>
      </c>
      <c r="G8761" s="1">
        <f>VLOOKUP(A8761+1/48,Interface!$B$118:$D$483,3)</f>
        <v>3</v>
      </c>
      <c r="H8761" s="1">
        <f t="shared" si="773"/>
        <v>1</v>
      </c>
      <c r="I8761" s="1">
        <f t="shared" si="772"/>
        <v>14</v>
      </c>
    </row>
    <row r="8762" spans="1:9" x14ac:dyDescent="0.35">
      <c r="A8762" s="321">
        <f t="shared" si="770"/>
        <v>42368.58333331217</v>
      </c>
      <c r="B8762" s="303"/>
      <c r="C8762" s="303">
        <v>8727</v>
      </c>
      <c r="D8762" s="304">
        <f>INDEX(Method_calculation!$J$161:$L$184,Output_interface!I8762,Output_interface!H8762)</f>
        <v>0</v>
      </c>
      <c r="E8762" s="304">
        <f>INDEX(Method_calculation!$J$194:$L$217,Output_interface!I8762,Output_interface!H8762)</f>
        <v>0</v>
      </c>
      <c r="G8762" s="1">
        <f>VLOOKUP(A8762+1/48,Interface!$B$118:$D$483,3)</f>
        <v>3</v>
      </c>
      <c r="H8762" s="1">
        <f t="shared" si="773"/>
        <v>1</v>
      </c>
      <c r="I8762" s="1">
        <f t="shared" si="772"/>
        <v>15</v>
      </c>
    </row>
    <row r="8763" spans="1:9" x14ac:dyDescent="0.35">
      <c r="A8763" s="321">
        <f t="shared" si="770"/>
        <v>42368.624999978834</v>
      </c>
      <c r="B8763" s="303"/>
      <c r="C8763" s="303">
        <v>8728</v>
      </c>
      <c r="D8763" s="304">
        <f>INDEX(Method_calculation!$J$161:$L$184,Output_interface!I8763,Output_interface!H8763)</f>
        <v>0</v>
      </c>
      <c r="E8763" s="304">
        <f>INDEX(Method_calculation!$J$194:$L$217,Output_interface!I8763,Output_interface!H8763)</f>
        <v>0</v>
      </c>
      <c r="G8763" s="1">
        <f>VLOOKUP(A8763+1/48,Interface!$B$118:$D$483,3)</f>
        <v>3</v>
      </c>
      <c r="H8763" s="1">
        <f t="shared" si="773"/>
        <v>1</v>
      </c>
      <c r="I8763" s="1">
        <f t="shared" si="772"/>
        <v>16</v>
      </c>
    </row>
    <row r="8764" spans="1:9" x14ac:dyDescent="0.35">
      <c r="A8764" s="321">
        <f t="shared" si="770"/>
        <v>42368.666666645498</v>
      </c>
      <c r="B8764" s="303"/>
      <c r="C8764" s="303">
        <v>8729</v>
      </c>
      <c r="D8764" s="304">
        <f>INDEX(Method_calculation!$J$161:$L$184,Output_interface!I8764,Output_interface!H8764)</f>
        <v>0</v>
      </c>
      <c r="E8764" s="304">
        <f>INDEX(Method_calculation!$J$194:$L$217,Output_interface!I8764,Output_interface!H8764)</f>
        <v>0</v>
      </c>
      <c r="G8764" s="1">
        <f>VLOOKUP(A8764+1/48,Interface!$B$118:$D$483,3)</f>
        <v>3</v>
      </c>
      <c r="H8764" s="1">
        <f t="shared" si="773"/>
        <v>1</v>
      </c>
      <c r="I8764" s="1">
        <f t="shared" si="772"/>
        <v>17</v>
      </c>
    </row>
    <row r="8765" spans="1:9" x14ac:dyDescent="0.35">
      <c r="A8765" s="321">
        <f t="shared" si="770"/>
        <v>42368.708333312163</v>
      </c>
      <c r="B8765" s="303"/>
      <c r="C8765" s="303">
        <v>8730</v>
      </c>
      <c r="D8765" s="304">
        <f>INDEX(Method_calculation!$J$161:$L$184,Output_interface!I8765,Output_interface!H8765)</f>
        <v>0</v>
      </c>
      <c r="E8765" s="304">
        <f>INDEX(Method_calculation!$J$194:$L$217,Output_interface!I8765,Output_interface!H8765)</f>
        <v>0</v>
      </c>
      <c r="G8765" s="1">
        <f>VLOOKUP(A8765+1/48,Interface!$B$118:$D$483,3)</f>
        <v>3</v>
      </c>
      <c r="H8765" s="1">
        <f t="shared" si="773"/>
        <v>1</v>
      </c>
      <c r="I8765" s="1">
        <f t="shared" si="772"/>
        <v>18</v>
      </c>
    </row>
    <row r="8766" spans="1:9" x14ac:dyDescent="0.35">
      <c r="A8766" s="321">
        <f t="shared" si="770"/>
        <v>42368.749999978827</v>
      </c>
      <c r="B8766" s="303"/>
      <c r="C8766" s="303">
        <v>8731</v>
      </c>
      <c r="D8766" s="304">
        <f>INDEX(Method_calculation!$J$161:$L$184,Output_interface!I8766,Output_interface!H8766)</f>
        <v>0</v>
      </c>
      <c r="E8766" s="304">
        <f>INDEX(Method_calculation!$J$194:$L$217,Output_interface!I8766,Output_interface!H8766)</f>
        <v>0</v>
      </c>
      <c r="G8766" s="1">
        <f>VLOOKUP(A8766+1/48,Interface!$B$118:$D$483,3)</f>
        <v>3</v>
      </c>
      <c r="H8766" s="1">
        <f t="shared" si="773"/>
        <v>1</v>
      </c>
      <c r="I8766" s="1">
        <f t="shared" si="772"/>
        <v>19</v>
      </c>
    </row>
    <row r="8767" spans="1:9" x14ac:dyDescent="0.35">
      <c r="A8767" s="321">
        <f t="shared" si="770"/>
        <v>42368.791666645491</v>
      </c>
      <c r="B8767" s="303"/>
      <c r="C8767" s="303">
        <v>8732</v>
      </c>
      <c r="D8767" s="304">
        <f>INDEX(Method_calculation!$J$161:$L$184,Output_interface!I8767,Output_interface!H8767)</f>
        <v>0</v>
      </c>
      <c r="E8767" s="304">
        <f>INDEX(Method_calculation!$J$194:$L$217,Output_interface!I8767,Output_interface!H8767)</f>
        <v>0</v>
      </c>
      <c r="G8767" s="1">
        <f>VLOOKUP(A8767+1/48,Interface!$B$118:$D$483,3)</f>
        <v>3</v>
      </c>
      <c r="H8767" s="1">
        <f t="shared" si="773"/>
        <v>1</v>
      </c>
      <c r="I8767" s="1">
        <f t="shared" si="772"/>
        <v>20</v>
      </c>
    </row>
    <row r="8768" spans="1:9" x14ac:dyDescent="0.35">
      <c r="A8768" s="321">
        <f t="shared" si="770"/>
        <v>42368.833333312155</v>
      </c>
      <c r="B8768" s="303"/>
      <c r="C8768" s="303">
        <v>8733</v>
      </c>
      <c r="D8768" s="304">
        <f>INDEX(Method_calculation!$J$161:$L$184,Output_interface!I8768,Output_interface!H8768)</f>
        <v>0</v>
      </c>
      <c r="E8768" s="304">
        <f>INDEX(Method_calculation!$J$194:$L$217,Output_interface!I8768,Output_interface!H8768)</f>
        <v>0</v>
      </c>
      <c r="G8768" s="1">
        <f>VLOOKUP(A8768+1/48,Interface!$B$118:$D$483,3)</f>
        <v>3</v>
      </c>
      <c r="H8768" s="1">
        <f t="shared" si="773"/>
        <v>1</v>
      </c>
      <c r="I8768" s="1">
        <f t="shared" si="772"/>
        <v>21</v>
      </c>
    </row>
    <row r="8769" spans="1:9" x14ac:dyDescent="0.35">
      <c r="A8769" s="321">
        <f t="shared" si="770"/>
        <v>42368.87499997882</v>
      </c>
      <c r="B8769" s="303"/>
      <c r="C8769" s="303">
        <v>8734</v>
      </c>
      <c r="D8769" s="304">
        <f>INDEX(Method_calculation!$J$161:$L$184,Output_interface!I8769,Output_interface!H8769)</f>
        <v>0</v>
      </c>
      <c r="E8769" s="304">
        <f>INDEX(Method_calculation!$J$194:$L$217,Output_interface!I8769,Output_interface!H8769)</f>
        <v>0</v>
      </c>
      <c r="G8769" s="1">
        <f>VLOOKUP(A8769+1/48,Interface!$B$118:$D$483,3)</f>
        <v>3</v>
      </c>
      <c r="H8769" s="1">
        <f t="shared" si="773"/>
        <v>1</v>
      </c>
      <c r="I8769" s="1">
        <f t="shared" si="772"/>
        <v>22</v>
      </c>
    </row>
    <row r="8770" spans="1:9" x14ac:dyDescent="0.35">
      <c r="A8770" s="321">
        <f t="shared" si="770"/>
        <v>42368.916666645484</v>
      </c>
      <c r="B8770" s="303"/>
      <c r="C8770" s="303">
        <v>8735</v>
      </c>
      <c r="D8770" s="304">
        <f>INDEX(Method_calculation!$J$161:$L$184,Output_interface!I8770,Output_interface!H8770)</f>
        <v>0</v>
      </c>
      <c r="E8770" s="304">
        <f>INDEX(Method_calculation!$J$194:$L$217,Output_interface!I8770,Output_interface!H8770)</f>
        <v>0</v>
      </c>
      <c r="G8770" s="1">
        <f>VLOOKUP(A8770+1/48,Interface!$B$118:$D$483,3)</f>
        <v>3</v>
      </c>
      <c r="H8770" s="1">
        <f t="shared" si="773"/>
        <v>1</v>
      </c>
      <c r="I8770" s="1">
        <f t="shared" si="772"/>
        <v>23</v>
      </c>
    </row>
    <row r="8771" spans="1:9" x14ac:dyDescent="0.35">
      <c r="A8771" s="322">
        <f t="shared" si="770"/>
        <v>42368.958333312148</v>
      </c>
      <c r="B8771" s="306"/>
      <c r="C8771" s="306">
        <v>8736</v>
      </c>
      <c r="D8771" s="307">
        <f>INDEX(Method_calculation!$J$161:$L$184,Output_interface!I8771,Output_interface!H8771)</f>
        <v>0</v>
      </c>
      <c r="E8771" s="307">
        <f>INDEX(Method_calculation!$J$194:$L$217,Output_interface!I8771,Output_interface!H8771)</f>
        <v>0</v>
      </c>
      <c r="G8771" s="1">
        <f>VLOOKUP(A8771+1/48,Interface!$B$118:$D$483,3)</f>
        <v>3</v>
      </c>
      <c r="H8771" s="1">
        <f t="shared" si="773"/>
        <v>1</v>
      </c>
      <c r="I8771" s="1">
        <f t="shared" si="772"/>
        <v>24</v>
      </c>
    </row>
    <row r="8772" spans="1:9" x14ac:dyDescent="0.35">
      <c r="A8772" s="299">
        <f t="shared" si="770"/>
        <v>42368.999999978812</v>
      </c>
      <c r="B8772" s="300" t="str">
        <f t="shared" ref="B8772" si="775">INDEX($H$27:$H$29,H8772)</f>
        <v>Workday</v>
      </c>
      <c r="C8772" s="300">
        <v>8737</v>
      </c>
      <c r="D8772" s="301">
        <f>INDEX(Method_calculation!$J$161:$L$184,Output_interface!I8772,Output_interface!H8772)</f>
        <v>0</v>
      </c>
      <c r="E8772" s="301">
        <f>INDEX(Method_calculation!$J$194:$L$217,Output_interface!I8772,Output_interface!H8772)</f>
        <v>0</v>
      </c>
      <c r="G8772" s="1">
        <f>VLOOKUP(A8772+1/48,Interface!$B$118:$D$483,3)</f>
        <v>4</v>
      </c>
      <c r="H8772" s="1">
        <f t="shared" si="773"/>
        <v>1</v>
      </c>
      <c r="I8772" s="1">
        <f t="shared" si="772"/>
        <v>1</v>
      </c>
    </row>
    <row r="8773" spans="1:9" x14ac:dyDescent="0.35">
      <c r="A8773" s="321">
        <f t="shared" si="770"/>
        <v>42369.041666645477</v>
      </c>
      <c r="B8773" s="303"/>
      <c r="C8773" s="303">
        <v>8738</v>
      </c>
      <c r="D8773" s="304">
        <f>INDEX(Method_calculation!$J$161:$L$184,Output_interface!I8773,Output_interface!H8773)</f>
        <v>0</v>
      </c>
      <c r="E8773" s="304">
        <f>INDEX(Method_calculation!$J$194:$L$217,Output_interface!I8773,Output_interface!H8773)</f>
        <v>0</v>
      </c>
      <c r="G8773" s="1">
        <f>VLOOKUP(A8773+1/48,Interface!$B$118:$D$483,3)</f>
        <v>4</v>
      </c>
      <c r="H8773" s="1">
        <f t="shared" si="773"/>
        <v>1</v>
      </c>
      <c r="I8773" s="1">
        <f t="shared" si="772"/>
        <v>2</v>
      </c>
    </row>
    <row r="8774" spans="1:9" x14ac:dyDescent="0.35">
      <c r="A8774" s="321">
        <f t="shared" si="770"/>
        <v>42369.083333312141</v>
      </c>
      <c r="B8774" s="303"/>
      <c r="C8774" s="303">
        <v>8739</v>
      </c>
      <c r="D8774" s="304">
        <f>INDEX(Method_calculation!$J$161:$L$184,Output_interface!I8774,Output_interface!H8774)</f>
        <v>0</v>
      </c>
      <c r="E8774" s="304">
        <f>INDEX(Method_calculation!$J$194:$L$217,Output_interface!I8774,Output_interface!H8774)</f>
        <v>0</v>
      </c>
      <c r="G8774" s="1">
        <f>VLOOKUP(A8774+1/48,Interface!$B$118:$D$483,3)</f>
        <v>4</v>
      </c>
      <c r="H8774" s="1">
        <f t="shared" si="773"/>
        <v>1</v>
      </c>
      <c r="I8774" s="1">
        <f t="shared" si="772"/>
        <v>3</v>
      </c>
    </row>
    <row r="8775" spans="1:9" x14ac:dyDescent="0.35">
      <c r="A8775" s="321">
        <f t="shared" si="770"/>
        <v>42369.124999978805</v>
      </c>
      <c r="B8775" s="303"/>
      <c r="C8775" s="303">
        <v>8740</v>
      </c>
      <c r="D8775" s="304">
        <f>INDEX(Method_calculation!$J$161:$L$184,Output_interface!I8775,Output_interface!H8775)</f>
        <v>0</v>
      </c>
      <c r="E8775" s="304">
        <f>INDEX(Method_calculation!$J$194:$L$217,Output_interface!I8775,Output_interface!H8775)</f>
        <v>0</v>
      </c>
      <c r="G8775" s="1">
        <f>VLOOKUP(A8775+1/48,Interface!$B$118:$D$483,3)</f>
        <v>4</v>
      </c>
      <c r="H8775" s="1">
        <f t="shared" si="773"/>
        <v>1</v>
      </c>
      <c r="I8775" s="1">
        <f t="shared" si="772"/>
        <v>4</v>
      </c>
    </row>
    <row r="8776" spans="1:9" x14ac:dyDescent="0.35">
      <c r="A8776" s="321">
        <f t="shared" si="770"/>
        <v>42369.166666645469</v>
      </c>
      <c r="B8776" s="303"/>
      <c r="C8776" s="303">
        <v>8741</v>
      </c>
      <c r="D8776" s="304">
        <f>INDEX(Method_calculation!$J$161:$L$184,Output_interface!I8776,Output_interface!H8776)</f>
        <v>0</v>
      </c>
      <c r="E8776" s="304">
        <f>INDEX(Method_calculation!$J$194:$L$217,Output_interface!I8776,Output_interface!H8776)</f>
        <v>0</v>
      </c>
      <c r="G8776" s="1">
        <f>VLOOKUP(A8776+1/48,Interface!$B$118:$D$483,3)</f>
        <v>4</v>
      </c>
      <c r="H8776" s="1">
        <f t="shared" si="773"/>
        <v>1</v>
      </c>
      <c r="I8776" s="1">
        <f t="shared" si="772"/>
        <v>5</v>
      </c>
    </row>
    <row r="8777" spans="1:9" x14ac:dyDescent="0.35">
      <c r="A8777" s="321">
        <f t="shared" si="770"/>
        <v>42369.208333312134</v>
      </c>
      <c r="B8777" s="303"/>
      <c r="C8777" s="303">
        <v>8742</v>
      </c>
      <c r="D8777" s="304">
        <f>INDEX(Method_calculation!$J$161:$L$184,Output_interface!I8777,Output_interface!H8777)</f>
        <v>0</v>
      </c>
      <c r="E8777" s="304">
        <f>INDEX(Method_calculation!$J$194:$L$217,Output_interface!I8777,Output_interface!H8777)</f>
        <v>0</v>
      </c>
      <c r="G8777" s="1">
        <f>VLOOKUP(A8777+1/48,Interface!$B$118:$D$483,3)</f>
        <v>4</v>
      </c>
      <c r="H8777" s="1">
        <f t="shared" si="773"/>
        <v>1</v>
      </c>
      <c r="I8777" s="1">
        <f t="shared" si="772"/>
        <v>6</v>
      </c>
    </row>
    <row r="8778" spans="1:9" x14ac:dyDescent="0.35">
      <c r="A8778" s="321">
        <f t="shared" si="770"/>
        <v>42369.249999978798</v>
      </c>
      <c r="B8778" s="303"/>
      <c r="C8778" s="303">
        <v>8743</v>
      </c>
      <c r="D8778" s="304">
        <f>INDEX(Method_calculation!$J$161:$L$184,Output_interface!I8778,Output_interface!H8778)</f>
        <v>0</v>
      </c>
      <c r="E8778" s="304">
        <f>INDEX(Method_calculation!$J$194:$L$217,Output_interface!I8778,Output_interface!H8778)</f>
        <v>0</v>
      </c>
      <c r="G8778" s="1">
        <f>VLOOKUP(A8778+1/48,Interface!$B$118:$D$483,3)</f>
        <v>4</v>
      </c>
      <c r="H8778" s="1">
        <f t="shared" si="773"/>
        <v>1</v>
      </c>
      <c r="I8778" s="1">
        <f t="shared" si="772"/>
        <v>7</v>
      </c>
    </row>
    <row r="8779" spans="1:9" x14ac:dyDescent="0.35">
      <c r="A8779" s="321">
        <f t="shared" si="770"/>
        <v>42369.291666645462</v>
      </c>
      <c r="B8779" s="303"/>
      <c r="C8779" s="303">
        <v>8744</v>
      </c>
      <c r="D8779" s="304">
        <f>INDEX(Method_calculation!$J$161:$L$184,Output_interface!I8779,Output_interface!H8779)</f>
        <v>0</v>
      </c>
      <c r="E8779" s="304">
        <f>INDEX(Method_calculation!$J$194:$L$217,Output_interface!I8779,Output_interface!H8779)</f>
        <v>0</v>
      </c>
      <c r="G8779" s="1">
        <f>VLOOKUP(A8779+1/48,Interface!$B$118:$D$483,3)</f>
        <v>4</v>
      </c>
      <c r="H8779" s="1">
        <f t="shared" si="773"/>
        <v>1</v>
      </c>
      <c r="I8779" s="1">
        <f t="shared" si="772"/>
        <v>8</v>
      </c>
    </row>
    <row r="8780" spans="1:9" x14ac:dyDescent="0.35">
      <c r="A8780" s="321">
        <f t="shared" si="770"/>
        <v>42369.333333312126</v>
      </c>
      <c r="B8780" s="303"/>
      <c r="C8780" s="303">
        <v>8745</v>
      </c>
      <c r="D8780" s="304">
        <f>INDEX(Method_calculation!$J$161:$L$184,Output_interface!I8780,Output_interface!H8780)</f>
        <v>0</v>
      </c>
      <c r="E8780" s="304">
        <f>INDEX(Method_calculation!$J$194:$L$217,Output_interface!I8780,Output_interface!H8780)</f>
        <v>0</v>
      </c>
      <c r="G8780" s="1">
        <f>VLOOKUP(A8780+1/48,Interface!$B$118:$D$483,3)</f>
        <v>4</v>
      </c>
      <c r="H8780" s="1">
        <f t="shared" si="773"/>
        <v>1</v>
      </c>
      <c r="I8780" s="1">
        <f t="shared" si="772"/>
        <v>9</v>
      </c>
    </row>
    <row r="8781" spans="1:9" x14ac:dyDescent="0.35">
      <c r="A8781" s="321">
        <f t="shared" si="770"/>
        <v>42369.374999978791</v>
      </c>
      <c r="B8781" s="303"/>
      <c r="C8781" s="303">
        <v>8746</v>
      </c>
      <c r="D8781" s="304">
        <f>INDEX(Method_calculation!$J$161:$L$184,Output_interface!I8781,Output_interface!H8781)</f>
        <v>0</v>
      </c>
      <c r="E8781" s="304">
        <f>INDEX(Method_calculation!$J$194:$L$217,Output_interface!I8781,Output_interface!H8781)</f>
        <v>0</v>
      </c>
      <c r="G8781" s="1">
        <f>VLOOKUP(A8781+1/48,Interface!$B$118:$D$483,3)</f>
        <v>4</v>
      </c>
      <c r="H8781" s="1">
        <f t="shared" si="773"/>
        <v>1</v>
      </c>
      <c r="I8781" s="1">
        <f t="shared" si="772"/>
        <v>10</v>
      </c>
    </row>
    <row r="8782" spans="1:9" x14ac:dyDescent="0.35">
      <c r="A8782" s="321">
        <f t="shared" si="770"/>
        <v>42369.416666645455</v>
      </c>
      <c r="B8782" s="303"/>
      <c r="C8782" s="303">
        <v>8747</v>
      </c>
      <c r="D8782" s="304">
        <f>INDEX(Method_calculation!$J$161:$L$184,Output_interface!I8782,Output_interface!H8782)</f>
        <v>0</v>
      </c>
      <c r="E8782" s="304">
        <f>INDEX(Method_calculation!$J$194:$L$217,Output_interface!I8782,Output_interface!H8782)</f>
        <v>0</v>
      </c>
      <c r="G8782" s="1">
        <f>VLOOKUP(A8782+1/48,Interface!$B$118:$D$483,3)</f>
        <v>4</v>
      </c>
      <c r="H8782" s="1">
        <f t="shared" si="773"/>
        <v>1</v>
      </c>
      <c r="I8782" s="1">
        <f t="shared" si="772"/>
        <v>11</v>
      </c>
    </row>
    <row r="8783" spans="1:9" x14ac:dyDescent="0.35">
      <c r="A8783" s="321">
        <f t="shared" si="770"/>
        <v>42369.458333312119</v>
      </c>
      <c r="B8783" s="303"/>
      <c r="C8783" s="303">
        <v>8748</v>
      </c>
      <c r="D8783" s="304">
        <f>INDEX(Method_calculation!$J$161:$L$184,Output_interface!I8783,Output_interface!H8783)</f>
        <v>0</v>
      </c>
      <c r="E8783" s="304">
        <f>INDEX(Method_calculation!$J$194:$L$217,Output_interface!I8783,Output_interface!H8783)</f>
        <v>0</v>
      </c>
      <c r="G8783" s="1">
        <f>VLOOKUP(A8783+1/48,Interface!$B$118:$D$483,3)</f>
        <v>4</v>
      </c>
      <c r="H8783" s="1">
        <f t="shared" si="773"/>
        <v>1</v>
      </c>
      <c r="I8783" s="1">
        <f t="shared" si="772"/>
        <v>12</v>
      </c>
    </row>
    <row r="8784" spans="1:9" x14ac:dyDescent="0.35">
      <c r="A8784" s="321">
        <f t="shared" ref="A8784:A8795" si="776">+A8783+1/24</f>
        <v>42369.499999978783</v>
      </c>
      <c r="B8784" s="303"/>
      <c r="C8784" s="303">
        <v>8749</v>
      </c>
      <c r="D8784" s="304">
        <f>INDEX(Method_calculation!$J$161:$L$184,Output_interface!I8784,Output_interface!H8784)</f>
        <v>0</v>
      </c>
      <c r="E8784" s="304">
        <f>INDEX(Method_calculation!$J$194:$L$217,Output_interface!I8784,Output_interface!H8784)</f>
        <v>0</v>
      </c>
      <c r="G8784" s="1">
        <f>VLOOKUP(A8784+1/48,Interface!$B$118:$D$483,3)</f>
        <v>4</v>
      </c>
      <c r="H8784" s="1">
        <f t="shared" si="773"/>
        <v>1</v>
      </c>
      <c r="I8784" s="1">
        <f t="shared" si="772"/>
        <v>13</v>
      </c>
    </row>
    <row r="8785" spans="1:9" x14ac:dyDescent="0.35">
      <c r="A8785" s="321">
        <f t="shared" si="776"/>
        <v>42369.541666645448</v>
      </c>
      <c r="B8785" s="303"/>
      <c r="C8785" s="303">
        <v>8750</v>
      </c>
      <c r="D8785" s="304">
        <f>INDEX(Method_calculation!$J$161:$L$184,Output_interface!I8785,Output_interface!H8785)</f>
        <v>0</v>
      </c>
      <c r="E8785" s="304">
        <f>INDEX(Method_calculation!$J$194:$L$217,Output_interface!I8785,Output_interface!H8785)</f>
        <v>0</v>
      </c>
      <c r="G8785" s="1">
        <f>VLOOKUP(A8785+1/48,Interface!$B$118:$D$483,3)</f>
        <v>4</v>
      </c>
      <c r="H8785" s="1">
        <f t="shared" si="773"/>
        <v>1</v>
      </c>
      <c r="I8785" s="1">
        <f t="shared" si="772"/>
        <v>14</v>
      </c>
    </row>
    <row r="8786" spans="1:9" x14ac:dyDescent="0.35">
      <c r="A8786" s="321">
        <f t="shared" si="776"/>
        <v>42369.583333312112</v>
      </c>
      <c r="B8786" s="303"/>
      <c r="C8786" s="303">
        <v>8751</v>
      </c>
      <c r="D8786" s="304">
        <f>INDEX(Method_calculation!$J$161:$L$184,Output_interface!I8786,Output_interface!H8786)</f>
        <v>0</v>
      </c>
      <c r="E8786" s="304">
        <f>INDEX(Method_calculation!$J$194:$L$217,Output_interface!I8786,Output_interface!H8786)</f>
        <v>0</v>
      </c>
      <c r="G8786" s="1">
        <f>VLOOKUP(A8786+1/48,Interface!$B$118:$D$483,3)</f>
        <v>4</v>
      </c>
      <c r="H8786" s="1">
        <f t="shared" si="773"/>
        <v>1</v>
      </c>
      <c r="I8786" s="1">
        <f t="shared" si="772"/>
        <v>15</v>
      </c>
    </row>
    <row r="8787" spans="1:9" x14ac:dyDescent="0.35">
      <c r="A8787" s="321">
        <f t="shared" si="776"/>
        <v>42369.624999978776</v>
      </c>
      <c r="B8787" s="303"/>
      <c r="C8787" s="303">
        <v>8752</v>
      </c>
      <c r="D8787" s="304">
        <f>INDEX(Method_calculation!$J$161:$L$184,Output_interface!I8787,Output_interface!H8787)</f>
        <v>0</v>
      </c>
      <c r="E8787" s="304">
        <f>INDEX(Method_calculation!$J$194:$L$217,Output_interface!I8787,Output_interface!H8787)</f>
        <v>0</v>
      </c>
      <c r="G8787" s="1">
        <f>VLOOKUP(A8787+1/48,Interface!$B$118:$D$483,3)</f>
        <v>4</v>
      </c>
      <c r="H8787" s="1">
        <f t="shared" si="773"/>
        <v>1</v>
      </c>
      <c r="I8787" s="1">
        <f t="shared" si="772"/>
        <v>16</v>
      </c>
    </row>
    <row r="8788" spans="1:9" x14ac:dyDescent="0.35">
      <c r="A8788" s="321">
        <f t="shared" si="776"/>
        <v>42369.66666664544</v>
      </c>
      <c r="B8788" s="303"/>
      <c r="C8788" s="303">
        <v>8753</v>
      </c>
      <c r="D8788" s="304">
        <f>INDEX(Method_calculation!$J$161:$L$184,Output_interface!I8788,Output_interface!H8788)</f>
        <v>0</v>
      </c>
      <c r="E8788" s="304">
        <f>INDEX(Method_calculation!$J$194:$L$217,Output_interface!I8788,Output_interface!H8788)</f>
        <v>0</v>
      </c>
      <c r="G8788" s="1">
        <f>VLOOKUP(A8788+1/48,Interface!$B$118:$D$483,3)</f>
        <v>4</v>
      </c>
      <c r="H8788" s="1">
        <f t="shared" si="773"/>
        <v>1</v>
      </c>
      <c r="I8788" s="1">
        <f t="shared" si="772"/>
        <v>17</v>
      </c>
    </row>
    <row r="8789" spans="1:9" x14ac:dyDescent="0.35">
      <c r="A8789" s="321">
        <f t="shared" si="776"/>
        <v>42369.708333312105</v>
      </c>
      <c r="B8789" s="303"/>
      <c r="C8789" s="303">
        <v>8754</v>
      </c>
      <c r="D8789" s="304">
        <f>INDEX(Method_calculation!$J$161:$L$184,Output_interface!I8789,Output_interface!H8789)</f>
        <v>0</v>
      </c>
      <c r="E8789" s="304">
        <f>INDEX(Method_calculation!$J$194:$L$217,Output_interface!I8789,Output_interface!H8789)</f>
        <v>0</v>
      </c>
      <c r="G8789" s="1">
        <f>VLOOKUP(A8789+1/48,Interface!$B$118:$D$483,3)</f>
        <v>4</v>
      </c>
      <c r="H8789" s="1">
        <f t="shared" si="773"/>
        <v>1</v>
      </c>
      <c r="I8789" s="1">
        <f t="shared" si="772"/>
        <v>18</v>
      </c>
    </row>
    <row r="8790" spans="1:9" x14ac:dyDescent="0.35">
      <c r="A8790" s="321">
        <f t="shared" si="776"/>
        <v>42369.749999978769</v>
      </c>
      <c r="B8790" s="303"/>
      <c r="C8790" s="303">
        <v>8755</v>
      </c>
      <c r="D8790" s="304">
        <f>INDEX(Method_calculation!$J$161:$L$184,Output_interface!I8790,Output_interface!H8790)</f>
        <v>0</v>
      </c>
      <c r="E8790" s="304">
        <f>INDEX(Method_calculation!$J$194:$L$217,Output_interface!I8790,Output_interface!H8790)</f>
        <v>0</v>
      </c>
      <c r="G8790" s="1">
        <f>VLOOKUP(A8790+1/48,Interface!$B$118:$D$483,3)</f>
        <v>4</v>
      </c>
      <c r="H8790" s="1">
        <f t="shared" si="773"/>
        <v>1</v>
      </c>
      <c r="I8790" s="1">
        <f t="shared" si="772"/>
        <v>19</v>
      </c>
    </row>
    <row r="8791" spans="1:9" x14ac:dyDescent="0.35">
      <c r="A8791" s="321">
        <f t="shared" si="776"/>
        <v>42369.791666645433</v>
      </c>
      <c r="B8791" s="303"/>
      <c r="C8791" s="303">
        <v>8756</v>
      </c>
      <c r="D8791" s="304">
        <f>INDEX(Method_calculation!$J$161:$L$184,Output_interface!I8791,Output_interface!H8791)</f>
        <v>0</v>
      </c>
      <c r="E8791" s="304">
        <f>INDEX(Method_calculation!$J$194:$L$217,Output_interface!I8791,Output_interface!H8791)</f>
        <v>0</v>
      </c>
      <c r="G8791" s="1">
        <f>VLOOKUP(A8791+1/48,Interface!$B$118:$D$483,3)</f>
        <v>4</v>
      </c>
      <c r="H8791" s="1">
        <f t="shared" si="773"/>
        <v>1</v>
      </c>
      <c r="I8791" s="1">
        <f t="shared" si="772"/>
        <v>20</v>
      </c>
    </row>
    <row r="8792" spans="1:9" x14ac:dyDescent="0.35">
      <c r="A8792" s="321">
        <f t="shared" si="776"/>
        <v>42369.833333312097</v>
      </c>
      <c r="B8792" s="303"/>
      <c r="C8792" s="303">
        <v>8757</v>
      </c>
      <c r="D8792" s="304">
        <f>INDEX(Method_calculation!$J$161:$L$184,Output_interface!I8792,Output_interface!H8792)</f>
        <v>0</v>
      </c>
      <c r="E8792" s="304">
        <f>INDEX(Method_calculation!$J$194:$L$217,Output_interface!I8792,Output_interface!H8792)</f>
        <v>0</v>
      </c>
      <c r="G8792" s="1">
        <f>VLOOKUP(A8792+1/48,Interface!$B$118:$D$483,3)</f>
        <v>4</v>
      </c>
      <c r="H8792" s="1">
        <f t="shared" si="773"/>
        <v>1</v>
      </c>
      <c r="I8792" s="1">
        <f t="shared" si="772"/>
        <v>21</v>
      </c>
    </row>
    <row r="8793" spans="1:9" x14ac:dyDescent="0.35">
      <c r="A8793" s="321">
        <f t="shared" si="776"/>
        <v>42369.874999978761</v>
      </c>
      <c r="B8793" s="303"/>
      <c r="C8793" s="303">
        <v>8758</v>
      </c>
      <c r="D8793" s="304">
        <f>INDEX(Method_calculation!$J$161:$L$184,Output_interface!I8793,Output_interface!H8793)</f>
        <v>0</v>
      </c>
      <c r="E8793" s="304">
        <f>INDEX(Method_calculation!$J$194:$L$217,Output_interface!I8793,Output_interface!H8793)</f>
        <v>0</v>
      </c>
      <c r="G8793" s="1">
        <f>VLOOKUP(A8793+1/48,Interface!$B$118:$D$483,3)</f>
        <v>4</v>
      </c>
      <c r="H8793" s="1">
        <f t="shared" si="773"/>
        <v>1</v>
      </c>
      <c r="I8793" s="1">
        <f t="shared" si="772"/>
        <v>22</v>
      </c>
    </row>
    <row r="8794" spans="1:9" x14ac:dyDescent="0.35">
      <c r="A8794" s="321">
        <f t="shared" si="776"/>
        <v>42369.916666645426</v>
      </c>
      <c r="B8794" s="303"/>
      <c r="C8794" s="303">
        <v>8759</v>
      </c>
      <c r="D8794" s="304">
        <f>INDEX(Method_calculation!$J$161:$L$184,Output_interface!I8794,Output_interface!H8794)</f>
        <v>0</v>
      </c>
      <c r="E8794" s="304">
        <f>INDEX(Method_calculation!$J$194:$L$217,Output_interface!I8794,Output_interface!H8794)</f>
        <v>0</v>
      </c>
      <c r="G8794" s="1">
        <f>VLOOKUP(A8794+1/48,Interface!$B$118:$D$483,3)</f>
        <v>4</v>
      </c>
      <c r="H8794" s="1">
        <f t="shared" si="773"/>
        <v>1</v>
      </c>
      <c r="I8794" s="1">
        <f t="shared" si="772"/>
        <v>23</v>
      </c>
    </row>
    <row r="8795" spans="1:9" x14ac:dyDescent="0.35">
      <c r="A8795" s="322">
        <f t="shared" si="776"/>
        <v>42369.95833331209</v>
      </c>
      <c r="B8795" s="306"/>
      <c r="C8795" s="306">
        <v>8760</v>
      </c>
      <c r="D8795" s="307">
        <f>INDEX(Method_calculation!$J$161:$L$184,Output_interface!I8795,Output_interface!H8795)</f>
        <v>0</v>
      </c>
      <c r="E8795" s="307">
        <f>INDEX(Method_calculation!$J$194:$L$217,Output_interface!I8795,Output_interface!H8795)</f>
        <v>0</v>
      </c>
      <c r="G8795" s="1">
        <f>VLOOKUP(A8795+1/48,Interface!$B$118:$D$483,3)</f>
        <v>4</v>
      </c>
      <c r="H8795" s="1">
        <f t="shared" si="773"/>
        <v>1</v>
      </c>
      <c r="I8795" s="1">
        <f t="shared" si="772"/>
        <v>24</v>
      </c>
    </row>
    <row r="8796" spans="1:9" x14ac:dyDescent="0.35">
      <c r="A8796" s="299" t="str">
        <f t="shared" ref="A8796:A8819" si="777">+IF($D$29,A8795+1/24,"")</f>
        <v/>
      </c>
      <c r="B8796" s="300" t="str">
        <f>IF($D$29,INDEX($H$27:$H$29,H8796),"")</f>
        <v/>
      </c>
      <c r="C8796" s="300">
        <v>8761</v>
      </c>
      <c r="D8796" s="301" t="str">
        <f>IF($D$29,INDEX(Method_calculation!$J$161:$L$184,Output_interface!I8796,Output_interface!H8796),"")</f>
        <v/>
      </c>
      <c r="E8796" s="301" t="str">
        <f>IF($D$29,INDEX(Method_calculation!$J$194:$L$217,Output_interface!I8796,Output_interface!H8796),"")</f>
        <v/>
      </c>
      <c r="G8796" s="1" t="str">
        <f>IF($D$29,VLOOKUP(A8796+1/48,Interface!$B$118:$D$483,3),"")</f>
        <v/>
      </c>
      <c r="H8796" s="1" t="str">
        <f t="shared" ref="H8796:H8819" si="778">IF($D$29,IF(G8796=7,3,IF(G8796=6,2,1)),"")</f>
        <v/>
      </c>
      <c r="I8796" s="1" t="str">
        <f t="shared" ref="I8796:I8819" si="779">IF($D$29,MOD(C8796-1,24)+1,"")</f>
        <v/>
      </c>
    </row>
    <row r="8797" spans="1:9" x14ac:dyDescent="0.35">
      <c r="A8797" s="302" t="str">
        <f t="shared" si="777"/>
        <v/>
      </c>
      <c r="B8797" s="303"/>
      <c r="C8797" s="303">
        <v>8762</v>
      </c>
      <c r="D8797" s="304" t="str">
        <f>IF($D$29,INDEX(Method_calculation!$J$161:$L$184,Output_interface!I8797,Output_interface!H8797),"")</f>
        <v/>
      </c>
      <c r="E8797" s="304" t="str">
        <f>IF($D$29,INDEX(Method_calculation!$J$194:$L$217,Output_interface!I8797,Output_interface!H8797),"")</f>
        <v/>
      </c>
      <c r="G8797" s="1" t="str">
        <f>IF($D$29,VLOOKUP(A8797+1/48,Interface!$B$118:$D$483,3),"")</f>
        <v/>
      </c>
      <c r="H8797" s="1" t="str">
        <f t="shared" si="778"/>
        <v/>
      </c>
      <c r="I8797" s="1" t="str">
        <f t="shared" si="779"/>
        <v/>
      </c>
    </row>
    <row r="8798" spans="1:9" x14ac:dyDescent="0.35">
      <c r="A8798" s="302" t="str">
        <f t="shared" si="777"/>
        <v/>
      </c>
      <c r="B8798" s="303"/>
      <c r="C8798" s="303">
        <v>8763</v>
      </c>
      <c r="D8798" s="304" t="str">
        <f>IF($D$29,INDEX(Method_calculation!$J$161:$L$184,Output_interface!I8798,Output_interface!H8798),"")</f>
        <v/>
      </c>
      <c r="E8798" s="304" t="str">
        <f>IF($D$29,INDEX(Method_calculation!$J$194:$L$217,Output_interface!I8798,Output_interface!H8798),"")</f>
        <v/>
      </c>
      <c r="G8798" s="1" t="str">
        <f>IF($D$29,VLOOKUP(A8798+1/48,Interface!$B$118:$D$483,3),"")</f>
        <v/>
      </c>
      <c r="H8798" s="1" t="str">
        <f t="shared" si="778"/>
        <v/>
      </c>
      <c r="I8798" s="1" t="str">
        <f t="shared" si="779"/>
        <v/>
      </c>
    </row>
    <row r="8799" spans="1:9" x14ac:dyDescent="0.35">
      <c r="A8799" s="302" t="str">
        <f t="shared" si="777"/>
        <v/>
      </c>
      <c r="B8799" s="303"/>
      <c r="C8799" s="303">
        <v>8764</v>
      </c>
      <c r="D8799" s="304" t="str">
        <f>IF($D$29,INDEX(Method_calculation!$J$161:$L$184,Output_interface!I8799,Output_interface!H8799),"")</f>
        <v/>
      </c>
      <c r="E8799" s="304" t="str">
        <f>IF($D$29,INDEX(Method_calculation!$J$194:$L$217,Output_interface!I8799,Output_interface!H8799),"")</f>
        <v/>
      </c>
      <c r="G8799" s="1" t="str">
        <f>IF($D$29,VLOOKUP(A8799+1/48,Interface!$B$118:$D$483,3),"")</f>
        <v/>
      </c>
      <c r="H8799" s="1" t="str">
        <f t="shared" si="778"/>
        <v/>
      </c>
      <c r="I8799" s="1" t="str">
        <f t="shared" si="779"/>
        <v/>
      </c>
    </row>
    <row r="8800" spans="1:9" x14ac:dyDescent="0.35">
      <c r="A8800" s="302" t="str">
        <f t="shared" si="777"/>
        <v/>
      </c>
      <c r="B8800" s="303"/>
      <c r="C8800" s="303">
        <v>8765</v>
      </c>
      <c r="D8800" s="304" t="str">
        <f>IF($D$29,INDEX(Method_calculation!$J$161:$L$184,Output_interface!I8800,Output_interface!H8800),"")</f>
        <v/>
      </c>
      <c r="E8800" s="304" t="str">
        <f>IF($D$29,INDEX(Method_calculation!$J$194:$L$217,Output_interface!I8800,Output_interface!H8800),"")</f>
        <v/>
      </c>
      <c r="G8800" s="1" t="str">
        <f>IF($D$29,VLOOKUP(A8800+1/48,Interface!$B$118:$D$483,3),"")</f>
        <v/>
      </c>
      <c r="H8800" s="1" t="str">
        <f t="shared" si="778"/>
        <v/>
      </c>
      <c r="I8800" s="1" t="str">
        <f t="shared" si="779"/>
        <v/>
      </c>
    </row>
    <row r="8801" spans="1:9" x14ac:dyDescent="0.35">
      <c r="A8801" s="302" t="str">
        <f t="shared" si="777"/>
        <v/>
      </c>
      <c r="B8801" s="303"/>
      <c r="C8801" s="303">
        <v>8766</v>
      </c>
      <c r="D8801" s="304" t="str">
        <f>IF($D$29,INDEX(Method_calculation!$J$161:$L$184,Output_interface!I8801,Output_interface!H8801),"")</f>
        <v/>
      </c>
      <c r="E8801" s="304" t="str">
        <f>IF($D$29,INDEX(Method_calculation!$J$194:$L$217,Output_interface!I8801,Output_interface!H8801),"")</f>
        <v/>
      </c>
      <c r="G8801" s="1" t="str">
        <f>IF($D$29,VLOOKUP(A8801+1/48,Interface!$B$118:$D$483,3),"")</f>
        <v/>
      </c>
      <c r="H8801" s="1" t="str">
        <f t="shared" si="778"/>
        <v/>
      </c>
      <c r="I8801" s="1" t="str">
        <f t="shared" si="779"/>
        <v/>
      </c>
    </row>
    <row r="8802" spans="1:9" x14ac:dyDescent="0.35">
      <c r="A8802" s="302" t="str">
        <f t="shared" si="777"/>
        <v/>
      </c>
      <c r="B8802" s="303"/>
      <c r="C8802" s="303">
        <v>8767</v>
      </c>
      <c r="D8802" s="304" t="str">
        <f>IF($D$29,INDEX(Method_calculation!$J$161:$L$184,Output_interface!I8802,Output_interface!H8802),"")</f>
        <v/>
      </c>
      <c r="E8802" s="304" t="str">
        <f>IF($D$29,INDEX(Method_calculation!$J$194:$L$217,Output_interface!I8802,Output_interface!H8802),"")</f>
        <v/>
      </c>
      <c r="G8802" s="1" t="str">
        <f>IF($D$29,VLOOKUP(A8802+1/48,Interface!$B$118:$D$483,3),"")</f>
        <v/>
      </c>
      <c r="H8802" s="1" t="str">
        <f t="shared" si="778"/>
        <v/>
      </c>
      <c r="I8802" s="1" t="str">
        <f t="shared" si="779"/>
        <v/>
      </c>
    </row>
    <row r="8803" spans="1:9" x14ac:dyDescent="0.35">
      <c r="A8803" s="302" t="str">
        <f t="shared" si="777"/>
        <v/>
      </c>
      <c r="B8803" s="303"/>
      <c r="C8803" s="303">
        <v>8768</v>
      </c>
      <c r="D8803" s="304" t="str">
        <f>IF($D$29,INDEX(Method_calculation!$J$161:$L$184,Output_interface!I8803,Output_interface!H8803),"")</f>
        <v/>
      </c>
      <c r="E8803" s="304" t="str">
        <f>IF($D$29,INDEX(Method_calculation!$J$194:$L$217,Output_interface!I8803,Output_interface!H8803),"")</f>
        <v/>
      </c>
      <c r="G8803" s="1" t="str">
        <f>IF($D$29,VLOOKUP(A8803+1/48,Interface!$B$118:$D$483,3),"")</f>
        <v/>
      </c>
      <c r="H8803" s="1" t="str">
        <f t="shared" si="778"/>
        <v/>
      </c>
      <c r="I8803" s="1" t="str">
        <f t="shared" si="779"/>
        <v/>
      </c>
    </row>
    <row r="8804" spans="1:9" x14ac:dyDescent="0.35">
      <c r="A8804" s="302" t="str">
        <f t="shared" si="777"/>
        <v/>
      </c>
      <c r="B8804" s="303"/>
      <c r="C8804" s="303">
        <v>8769</v>
      </c>
      <c r="D8804" s="304" t="str">
        <f>IF($D$29,INDEX(Method_calculation!$J$161:$L$184,Output_interface!I8804,Output_interface!H8804),"")</f>
        <v/>
      </c>
      <c r="E8804" s="304" t="str">
        <f>IF($D$29,INDEX(Method_calculation!$J$194:$L$217,Output_interface!I8804,Output_interface!H8804),"")</f>
        <v/>
      </c>
      <c r="G8804" s="1" t="str">
        <f>IF($D$29,VLOOKUP(A8804+1/48,Interface!$B$118:$D$483,3),"")</f>
        <v/>
      </c>
      <c r="H8804" s="1" t="str">
        <f t="shared" si="778"/>
        <v/>
      </c>
      <c r="I8804" s="1" t="str">
        <f t="shared" si="779"/>
        <v/>
      </c>
    </row>
    <row r="8805" spans="1:9" x14ac:dyDescent="0.35">
      <c r="A8805" s="302" t="str">
        <f t="shared" si="777"/>
        <v/>
      </c>
      <c r="B8805" s="303"/>
      <c r="C8805" s="303">
        <v>8770</v>
      </c>
      <c r="D8805" s="304" t="str">
        <f>IF($D$29,INDEX(Method_calculation!$J$161:$L$184,Output_interface!I8805,Output_interface!H8805),"")</f>
        <v/>
      </c>
      <c r="E8805" s="304" t="str">
        <f>IF($D$29,INDEX(Method_calculation!$J$194:$L$217,Output_interface!I8805,Output_interface!H8805),"")</f>
        <v/>
      </c>
      <c r="G8805" s="1" t="str">
        <f>IF($D$29,VLOOKUP(A8805+1/48,Interface!$B$118:$D$483,3),"")</f>
        <v/>
      </c>
      <c r="H8805" s="1" t="str">
        <f t="shared" si="778"/>
        <v/>
      </c>
      <c r="I8805" s="1" t="str">
        <f t="shared" si="779"/>
        <v/>
      </c>
    </row>
    <row r="8806" spans="1:9" x14ac:dyDescent="0.35">
      <c r="A8806" s="302" t="str">
        <f t="shared" si="777"/>
        <v/>
      </c>
      <c r="B8806" s="303"/>
      <c r="C8806" s="303">
        <v>8771</v>
      </c>
      <c r="D8806" s="304" t="str">
        <f>IF($D$29,INDEX(Method_calculation!$J$161:$L$184,Output_interface!I8806,Output_interface!H8806),"")</f>
        <v/>
      </c>
      <c r="E8806" s="304" t="str">
        <f>IF($D$29,INDEX(Method_calculation!$J$194:$L$217,Output_interface!I8806,Output_interface!H8806),"")</f>
        <v/>
      </c>
      <c r="G8806" s="1" t="str">
        <f>IF($D$29,VLOOKUP(A8806+1/48,Interface!$B$118:$D$483,3),"")</f>
        <v/>
      </c>
      <c r="H8806" s="1" t="str">
        <f t="shared" si="778"/>
        <v/>
      </c>
      <c r="I8806" s="1" t="str">
        <f t="shared" si="779"/>
        <v/>
      </c>
    </row>
    <row r="8807" spans="1:9" x14ac:dyDescent="0.35">
      <c r="A8807" s="302" t="str">
        <f t="shared" si="777"/>
        <v/>
      </c>
      <c r="B8807" s="303"/>
      <c r="C8807" s="303">
        <v>8772</v>
      </c>
      <c r="D8807" s="304" t="str">
        <f>IF($D$29,INDEX(Method_calculation!$J$161:$L$184,Output_interface!I8807,Output_interface!H8807),"")</f>
        <v/>
      </c>
      <c r="E8807" s="304" t="str">
        <f>IF($D$29,INDEX(Method_calculation!$J$194:$L$217,Output_interface!I8807,Output_interface!H8807),"")</f>
        <v/>
      </c>
      <c r="G8807" s="1" t="str">
        <f>IF($D$29,VLOOKUP(A8807+1/48,Interface!$B$118:$D$483,3),"")</f>
        <v/>
      </c>
      <c r="H8807" s="1" t="str">
        <f t="shared" si="778"/>
        <v/>
      </c>
      <c r="I8807" s="1" t="str">
        <f t="shared" si="779"/>
        <v/>
      </c>
    </row>
    <row r="8808" spans="1:9" x14ac:dyDescent="0.35">
      <c r="A8808" s="302" t="str">
        <f t="shared" si="777"/>
        <v/>
      </c>
      <c r="B8808" s="303"/>
      <c r="C8808" s="303">
        <v>8773</v>
      </c>
      <c r="D8808" s="304" t="str">
        <f>IF($D$29,INDEX(Method_calculation!$J$161:$L$184,Output_interface!I8808,Output_interface!H8808),"")</f>
        <v/>
      </c>
      <c r="E8808" s="304" t="str">
        <f>IF($D$29,INDEX(Method_calculation!$J$194:$L$217,Output_interface!I8808,Output_interface!H8808),"")</f>
        <v/>
      </c>
      <c r="G8808" s="1" t="str">
        <f>IF($D$29,VLOOKUP(A8808+1/48,Interface!$B$118:$D$483,3),"")</f>
        <v/>
      </c>
      <c r="H8808" s="1" t="str">
        <f t="shared" si="778"/>
        <v/>
      </c>
      <c r="I8808" s="1" t="str">
        <f t="shared" si="779"/>
        <v/>
      </c>
    </row>
    <row r="8809" spans="1:9" x14ac:dyDescent="0.35">
      <c r="A8809" s="302" t="str">
        <f t="shared" si="777"/>
        <v/>
      </c>
      <c r="B8809" s="303"/>
      <c r="C8809" s="303">
        <v>8774</v>
      </c>
      <c r="D8809" s="304" t="str">
        <f>IF($D$29,INDEX(Method_calculation!$J$161:$L$184,Output_interface!I8809,Output_interface!H8809),"")</f>
        <v/>
      </c>
      <c r="E8809" s="304" t="str">
        <f>IF($D$29,INDEX(Method_calculation!$J$194:$L$217,Output_interface!I8809,Output_interface!H8809),"")</f>
        <v/>
      </c>
      <c r="G8809" s="1" t="str">
        <f>IF($D$29,VLOOKUP(A8809+1/48,Interface!$B$118:$D$483,3),"")</f>
        <v/>
      </c>
      <c r="H8809" s="1" t="str">
        <f t="shared" si="778"/>
        <v/>
      </c>
      <c r="I8809" s="1" t="str">
        <f t="shared" si="779"/>
        <v/>
      </c>
    </row>
    <row r="8810" spans="1:9" x14ac:dyDescent="0.35">
      <c r="A8810" s="302" t="str">
        <f t="shared" si="777"/>
        <v/>
      </c>
      <c r="B8810" s="303"/>
      <c r="C8810" s="303">
        <v>8775</v>
      </c>
      <c r="D8810" s="304" t="str">
        <f>IF($D$29,INDEX(Method_calculation!$J$161:$L$184,Output_interface!I8810,Output_interface!H8810),"")</f>
        <v/>
      </c>
      <c r="E8810" s="304" t="str">
        <f>IF($D$29,INDEX(Method_calculation!$J$194:$L$217,Output_interface!I8810,Output_interface!H8810),"")</f>
        <v/>
      </c>
      <c r="G8810" s="1" t="str">
        <f>IF($D$29,VLOOKUP(A8810+1/48,Interface!$B$118:$D$483,3),"")</f>
        <v/>
      </c>
      <c r="H8810" s="1" t="str">
        <f t="shared" si="778"/>
        <v/>
      </c>
      <c r="I8810" s="1" t="str">
        <f t="shared" si="779"/>
        <v/>
      </c>
    </row>
    <row r="8811" spans="1:9" x14ac:dyDescent="0.35">
      <c r="A8811" s="302" t="str">
        <f t="shared" si="777"/>
        <v/>
      </c>
      <c r="B8811" s="303"/>
      <c r="C8811" s="303">
        <v>8776</v>
      </c>
      <c r="D8811" s="304" t="str">
        <f>IF($D$29,INDEX(Method_calculation!$J$161:$L$184,Output_interface!I8811,Output_interface!H8811),"")</f>
        <v/>
      </c>
      <c r="E8811" s="304" t="str">
        <f>IF($D$29,INDEX(Method_calculation!$J$194:$L$217,Output_interface!I8811,Output_interface!H8811),"")</f>
        <v/>
      </c>
      <c r="G8811" s="1" t="str">
        <f>IF($D$29,VLOOKUP(A8811+1/48,Interface!$B$118:$D$483,3),"")</f>
        <v/>
      </c>
      <c r="H8811" s="1" t="str">
        <f t="shared" si="778"/>
        <v/>
      </c>
      <c r="I8811" s="1" t="str">
        <f t="shared" si="779"/>
        <v/>
      </c>
    </row>
    <row r="8812" spans="1:9" x14ac:dyDescent="0.35">
      <c r="A8812" s="302" t="str">
        <f t="shared" si="777"/>
        <v/>
      </c>
      <c r="B8812" s="303"/>
      <c r="C8812" s="303">
        <v>8777</v>
      </c>
      <c r="D8812" s="304" t="str">
        <f>IF($D$29,INDEX(Method_calculation!$J$161:$L$184,Output_interface!I8812,Output_interface!H8812),"")</f>
        <v/>
      </c>
      <c r="E8812" s="304" t="str">
        <f>IF($D$29,INDEX(Method_calculation!$J$194:$L$217,Output_interface!I8812,Output_interface!H8812),"")</f>
        <v/>
      </c>
      <c r="G8812" s="1" t="str">
        <f>IF($D$29,VLOOKUP(A8812+1/48,Interface!$B$118:$D$483,3),"")</f>
        <v/>
      </c>
      <c r="H8812" s="1" t="str">
        <f t="shared" si="778"/>
        <v/>
      </c>
      <c r="I8812" s="1" t="str">
        <f t="shared" si="779"/>
        <v/>
      </c>
    </row>
    <row r="8813" spans="1:9" x14ac:dyDescent="0.35">
      <c r="A8813" s="302" t="str">
        <f t="shared" si="777"/>
        <v/>
      </c>
      <c r="B8813" s="303"/>
      <c r="C8813" s="303">
        <v>8778</v>
      </c>
      <c r="D8813" s="304" t="str">
        <f>IF($D$29,INDEX(Method_calculation!$J$161:$L$184,Output_interface!I8813,Output_interface!H8813),"")</f>
        <v/>
      </c>
      <c r="E8813" s="304" t="str">
        <f>IF($D$29,INDEX(Method_calculation!$J$194:$L$217,Output_interface!I8813,Output_interface!H8813),"")</f>
        <v/>
      </c>
      <c r="G8813" s="1" t="str">
        <f>IF($D$29,VLOOKUP(A8813+1/48,Interface!$B$118:$D$483,3),"")</f>
        <v/>
      </c>
      <c r="H8813" s="1" t="str">
        <f t="shared" si="778"/>
        <v/>
      </c>
      <c r="I8813" s="1" t="str">
        <f t="shared" si="779"/>
        <v/>
      </c>
    </row>
    <row r="8814" spans="1:9" x14ac:dyDescent="0.35">
      <c r="A8814" s="302" t="str">
        <f t="shared" si="777"/>
        <v/>
      </c>
      <c r="B8814" s="303"/>
      <c r="C8814" s="303">
        <v>8779</v>
      </c>
      <c r="D8814" s="304" t="str">
        <f>IF($D$29,INDEX(Method_calculation!$J$161:$L$184,Output_interface!I8814,Output_interface!H8814),"")</f>
        <v/>
      </c>
      <c r="E8814" s="304" t="str">
        <f>IF($D$29,INDEX(Method_calculation!$J$194:$L$217,Output_interface!I8814,Output_interface!H8814),"")</f>
        <v/>
      </c>
      <c r="G8814" s="1" t="str">
        <f>IF($D$29,VLOOKUP(A8814+1/48,Interface!$B$118:$D$483,3),"")</f>
        <v/>
      </c>
      <c r="H8814" s="1" t="str">
        <f t="shared" si="778"/>
        <v/>
      </c>
      <c r="I8814" s="1" t="str">
        <f t="shared" si="779"/>
        <v/>
      </c>
    </row>
    <row r="8815" spans="1:9" x14ac:dyDescent="0.35">
      <c r="A8815" s="302" t="str">
        <f t="shared" si="777"/>
        <v/>
      </c>
      <c r="B8815" s="303"/>
      <c r="C8815" s="303">
        <v>8780</v>
      </c>
      <c r="D8815" s="304" t="str">
        <f>IF($D$29,INDEX(Method_calculation!$J$161:$L$184,Output_interface!I8815,Output_interface!H8815),"")</f>
        <v/>
      </c>
      <c r="E8815" s="304" t="str">
        <f>IF($D$29,INDEX(Method_calculation!$J$194:$L$217,Output_interface!I8815,Output_interface!H8815),"")</f>
        <v/>
      </c>
      <c r="G8815" s="1" t="str">
        <f>IF($D$29,VLOOKUP(A8815+1/48,Interface!$B$118:$D$483,3),"")</f>
        <v/>
      </c>
      <c r="H8815" s="1" t="str">
        <f t="shared" si="778"/>
        <v/>
      </c>
      <c r="I8815" s="1" t="str">
        <f t="shared" si="779"/>
        <v/>
      </c>
    </row>
    <row r="8816" spans="1:9" x14ac:dyDescent="0.35">
      <c r="A8816" s="302" t="str">
        <f t="shared" si="777"/>
        <v/>
      </c>
      <c r="B8816" s="303"/>
      <c r="C8816" s="303">
        <v>8781</v>
      </c>
      <c r="D8816" s="304" t="str">
        <f>IF($D$29,INDEX(Method_calculation!$J$161:$L$184,Output_interface!I8816,Output_interface!H8816),"")</f>
        <v/>
      </c>
      <c r="E8816" s="304" t="str">
        <f>IF($D$29,INDEX(Method_calculation!$J$194:$L$217,Output_interface!I8816,Output_interface!H8816),"")</f>
        <v/>
      </c>
      <c r="G8816" s="1" t="str">
        <f>IF($D$29,VLOOKUP(A8816+1/48,Interface!$B$118:$D$483,3),"")</f>
        <v/>
      </c>
      <c r="H8816" s="1" t="str">
        <f t="shared" si="778"/>
        <v/>
      </c>
      <c r="I8816" s="1" t="str">
        <f t="shared" si="779"/>
        <v/>
      </c>
    </row>
    <row r="8817" spans="1:9" x14ac:dyDescent="0.35">
      <c r="A8817" s="302" t="str">
        <f t="shared" si="777"/>
        <v/>
      </c>
      <c r="B8817" s="303"/>
      <c r="C8817" s="303">
        <v>8782</v>
      </c>
      <c r="D8817" s="304" t="str">
        <f>IF($D$29,INDEX(Method_calculation!$J$161:$L$184,Output_interface!I8817,Output_interface!H8817),"")</f>
        <v/>
      </c>
      <c r="E8817" s="304" t="str">
        <f>IF($D$29,INDEX(Method_calculation!$J$194:$L$217,Output_interface!I8817,Output_interface!H8817),"")</f>
        <v/>
      </c>
      <c r="G8817" s="1" t="str">
        <f>IF($D$29,VLOOKUP(A8817+1/48,Interface!$B$118:$D$483,3),"")</f>
        <v/>
      </c>
      <c r="H8817" s="1" t="str">
        <f t="shared" si="778"/>
        <v/>
      </c>
      <c r="I8817" s="1" t="str">
        <f t="shared" si="779"/>
        <v/>
      </c>
    </row>
    <row r="8818" spans="1:9" x14ac:dyDescent="0.35">
      <c r="A8818" s="302" t="str">
        <f t="shared" si="777"/>
        <v/>
      </c>
      <c r="B8818" s="303"/>
      <c r="C8818" s="303">
        <v>8783</v>
      </c>
      <c r="D8818" s="304" t="str">
        <f>IF($D$29,INDEX(Method_calculation!$J$161:$L$184,Output_interface!I8818,Output_interface!H8818),"")</f>
        <v/>
      </c>
      <c r="E8818" s="304" t="str">
        <f>IF($D$29,INDEX(Method_calculation!$J$194:$L$217,Output_interface!I8818,Output_interface!H8818),"")</f>
        <v/>
      </c>
      <c r="G8818" s="1" t="str">
        <f>IF($D$29,VLOOKUP(A8818+1/48,Interface!$B$118:$D$483,3),"")</f>
        <v/>
      </c>
      <c r="H8818" s="1" t="str">
        <f t="shared" si="778"/>
        <v/>
      </c>
      <c r="I8818" s="1" t="str">
        <f t="shared" si="779"/>
        <v/>
      </c>
    </row>
    <row r="8819" spans="1:9" x14ac:dyDescent="0.35">
      <c r="A8819" s="305" t="str">
        <f t="shared" si="777"/>
        <v/>
      </c>
      <c r="B8819" s="306"/>
      <c r="C8819" s="306">
        <v>8784</v>
      </c>
      <c r="D8819" s="307" t="str">
        <f>IF($D$29,INDEX(Method_calculation!$J$161:$L$184,Output_interface!I8819,Output_interface!H8819),"")</f>
        <v/>
      </c>
      <c r="E8819" s="307" t="str">
        <f>IF($D$29,INDEX(Method_calculation!$J$194:$L$217,Output_interface!I8819,Output_interface!H8819),"")</f>
        <v/>
      </c>
      <c r="G8819" s="1" t="str">
        <f>IF($D$29,VLOOKUP(A8819+1/48,Interface!$B$118:$D$483,3),"")</f>
        <v/>
      </c>
      <c r="H8819" s="1" t="str">
        <f t="shared" si="778"/>
        <v/>
      </c>
      <c r="I8819" s="1" t="str">
        <f t="shared" si="779"/>
        <v/>
      </c>
    </row>
    <row r="8820" spans="1:9" x14ac:dyDescent="0.35">
      <c r="A8820" s="298"/>
      <c r="B8820" s="286"/>
      <c r="C8820" s="286"/>
      <c r="D8820" s="287"/>
      <c r="E8820" s="287"/>
      <c r="G8820" s="1"/>
      <c r="H8820" s="1"/>
      <c r="I8820" s="1"/>
    </row>
    <row r="8821" spans="1:9" x14ac:dyDescent="0.35">
      <c r="A8821" s="298"/>
      <c r="B8821" s="286"/>
      <c r="C8821" s="286"/>
      <c r="D8821" s="287"/>
      <c r="E8821" s="287"/>
      <c r="G8821" s="1"/>
      <c r="H8821" s="1"/>
      <c r="I8821" s="1"/>
    </row>
    <row r="8822" spans="1:9" x14ac:dyDescent="0.35">
      <c r="A8822" s="298"/>
      <c r="B8822" s="286"/>
      <c r="C8822" s="286"/>
      <c r="D8822" s="287"/>
      <c r="E8822" s="287"/>
      <c r="G8822" s="1"/>
      <c r="H8822" s="1"/>
      <c r="I8822" s="1"/>
    </row>
    <row r="8823" spans="1:9" x14ac:dyDescent="0.35">
      <c r="A8823" s="298"/>
      <c r="B8823" s="286"/>
      <c r="C8823" s="286"/>
      <c r="D8823" s="287"/>
      <c r="E8823" s="287"/>
      <c r="G8823" s="1"/>
      <c r="H8823" s="1"/>
      <c r="I8823" s="1"/>
    </row>
    <row r="8824" spans="1:9" x14ac:dyDescent="0.35">
      <c r="A8824" s="298"/>
      <c r="B8824" s="286"/>
      <c r="C8824" s="286"/>
      <c r="D8824" s="287"/>
      <c r="E8824" s="287"/>
      <c r="G8824" s="1"/>
      <c r="H8824" s="1"/>
      <c r="I8824" s="1"/>
    </row>
    <row r="8825" spans="1:9" x14ac:dyDescent="0.35">
      <c r="A8825" s="298"/>
      <c r="B8825" s="286"/>
      <c r="C8825" s="286"/>
      <c r="D8825" s="287"/>
      <c r="E8825" s="287"/>
      <c r="G8825" s="1"/>
      <c r="H8825" s="1"/>
      <c r="I8825" s="1"/>
    </row>
    <row r="8826" spans="1:9" x14ac:dyDescent="0.35">
      <c r="A8826" s="298"/>
      <c r="B8826" s="286"/>
      <c r="C8826" s="286"/>
      <c r="D8826" s="287"/>
      <c r="E8826" s="287"/>
      <c r="G8826" s="1"/>
      <c r="H8826" s="1"/>
      <c r="I8826" s="1"/>
    </row>
    <row r="8827" spans="1:9" x14ac:dyDescent="0.35">
      <c r="A8827" s="298"/>
      <c r="B8827" s="286"/>
      <c r="C8827" s="286"/>
      <c r="D8827" s="287"/>
      <c r="E8827" s="287"/>
      <c r="G8827" s="1"/>
      <c r="H8827" s="1"/>
      <c r="I8827" s="1"/>
    </row>
    <row r="8828" spans="1:9" x14ac:dyDescent="0.35">
      <c r="A8828" s="298"/>
      <c r="B8828" s="286"/>
      <c r="C8828" s="286"/>
      <c r="D8828" s="287"/>
      <c r="E8828" s="287"/>
      <c r="G8828" s="1"/>
      <c r="H8828" s="1"/>
      <c r="I8828" s="1"/>
    </row>
    <row r="8829" spans="1:9" x14ac:dyDescent="0.35">
      <c r="A8829" s="298"/>
      <c r="B8829" s="286"/>
      <c r="C8829" s="286"/>
      <c r="D8829" s="287"/>
      <c r="E8829" s="287"/>
      <c r="G8829" s="1"/>
      <c r="H8829" s="1"/>
      <c r="I8829" s="1"/>
    </row>
    <row r="8830" spans="1:9" x14ac:dyDescent="0.35">
      <c r="A8830" s="298"/>
      <c r="B8830" s="286"/>
      <c r="C8830" s="286"/>
      <c r="D8830" s="287"/>
      <c r="E8830" s="287"/>
      <c r="G8830" s="1"/>
      <c r="H8830" s="1"/>
      <c r="I8830" s="1"/>
    </row>
    <row r="8831" spans="1:9" x14ac:dyDescent="0.35">
      <c r="A8831" s="298"/>
      <c r="B8831" s="286"/>
      <c r="C8831" s="286"/>
      <c r="D8831" s="287"/>
      <c r="E8831" s="287"/>
      <c r="G8831" s="1"/>
      <c r="H8831" s="1"/>
      <c r="I8831" s="1"/>
    </row>
    <row r="8832" spans="1:9" x14ac:dyDescent="0.35">
      <c r="A8832" s="298"/>
      <c r="B8832" s="286"/>
      <c r="C8832" s="286"/>
      <c r="D8832" s="287"/>
      <c r="E8832" s="287"/>
      <c r="G8832" s="1"/>
      <c r="H8832" s="1"/>
      <c r="I8832" s="1"/>
    </row>
    <row r="8833" spans="1:9" x14ac:dyDescent="0.35">
      <c r="A8833" s="298"/>
      <c r="B8833" s="286"/>
      <c r="C8833" s="286"/>
      <c r="D8833" s="287"/>
      <c r="E8833" s="287"/>
      <c r="G8833" s="1"/>
      <c r="H8833" s="1"/>
      <c r="I8833" s="1"/>
    </row>
    <row r="8834" spans="1:9" x14ac:dyDescent="0.35">
      <c r="A8834" s="298"/>
      <c r="B8834" s="286"/>
      <c r="C8834" s="286"/>
      <c r="D8834" s="287"/>
      <c r="E8834" s="287"/>
      <c r="G8834" s="1"/>
      <c r="H8834" s="1"/>
      <c r="I8834" s="1"/>
    </row>
    <row r="8835" spans="1:9" x14ac:dyDescent="0.35">
      <c r="A8835" s="298"/>
      <c r="B8835" s="286"/>
      <c r="C8835" s="286"/>
      <c r="D8835" s="287"/>
      <c r="E8835" s="287"/>
      <c r="G8835" s="1"/>
      <c r="H8835" s="1"/>
      <c r="I8835" s="1"/>
    </row>
    <row r="8836" spans="1:9" x14ac:dyDescent="0.35">
      <c r="A8836" s="298"/>
      <c r="B8836" s="286"/>
      <c r="C8836" s="286"/>
      <c r="D8836" s="287"/>
      <c r="E8836" s="287"/>
      <c r="G8836" s="1"/>
      <c r="H8836" s="1"/>
      <c r="I8836" s="1"/>
    </row>
    <row r="8837" spans="1:9" x14ac:dyDescent="0.35">
      <c r="A8837" s="298"/>
      <c r="B8837" s="286"/>
      <c r="C8837" s="286"/>
      <c r="D8837" s="287"/>
      <c r="E8837" s="287"/>
      <c r="G8837" s="1"/>
      <c r="H8837" s="1"/>
      <c r="I8837" s="1"/>
    </row>
    <row r="8838" spans="1:9" x14ac:dyDescent="0.35">
      <c r="A8838" s="298"/>
      <c r="B8838" s="286"/>
      <c r="C8838" s="286"/>
      <c r="D8838" s="287"/>
      <c r="E8838" s="287"/>
      <c r="G8838" s="1"/>
      <c r="H8838" s="1"/>
      <c r="I8838" s="1"/>
    </row>
    <row r="8839" spans="1:9" x14ac:dyDescent="0.35">
      <c r="A8839" s="298"/>
      <c r="B8839" s="286"/>
      <c r="C8839" s="286"/>
      <c r="D8839" s="287"/>
      <c r="E8839" s="287"/>
      <c r="G8839" s="1"/>
      <c r="H8839" s="1"/>
      <c r="I8839" s="1"/>
    </row>
    <row r="8840" spans="1:9" x14ac:dyDescent="0.35">
      <c r="A8840" s="298"/>
      <c r="B8840" s="286"/>
      <c r="C8840" s="286"/>
      <c r="D8840" s="287"/>
      <c r="E8840" s="287"/>
      <c r="G8840" s="1"/>
      <c r="H8840" s="1"/>
      <c r="I8840" s="1"/>
    </row>
    <row r="8841" spans="1:9" x14ac:dyDescent="0.35">
      <c r="A8841" s="298"/>
      <c r="B8841" s="286"/>
      <c r="C8841" s="286"/>
      <c r="D8841" s="287"/>
      <c r="E8841" s="287"/>
      <c r="G8841" s="1"/>
      <c r="H8841" s="1"/>
      <c r="I8841" s="1"/>
    </row>
    <row r="8842" spans="1:9" x14ac:dyDescent="0.35">
      <c r="A8842" s="298"/>
      <c r="B8842" s="286"/>
      <c r="C8842" s="286"/>
      <c r="D8842" s="287"/>
      <c r="E8842" s="287"/>
      <c r="G8842" s="1"/>
      <c r="H8842" s="1"/>
      <c r="I8842" s="1"/>
    </row>
    <row r="8843" spans="1:9" x14ac:dyDescent="0.35">
      <c r="A8843" s="298"/>
      <c r="B8843" s="286"/>
      <c r="C8843" s="286"/>
      <c r="D8843" s="287"/>
      <c r="E8843" s="287"/>
      <c r="G8843" s="1"/>
      <c r="H8843" s="1"/>
      <c r="I8843" s="1"/>
    </row>
    <row r="8844" spans="1:9" x14ac:dyDescent="0.35">
      <c r="A8844" s="298"/>
      <c r="B8844" s="286"/>
      <c r="C8844" s="286"/>
      <c r="D8844" s="287"/>
      <c r="E8844" s="287"/>
      <c r="G8844" s="1"/>
      <c r="H8844" s="1"/>
      <c r="I8844" s="1"/>
    </row>
    <row r="8845" spans="1:9" x14ac:dyDescent="0.35">
      <c r="A8845" s="298"/>
      <c r="B8845" s="286"/>
      <c r="C8845" s="286"/>
      <c r="D8845" s="287"/>
      <c r="E8845" s="287"/>
      <c r="G8845" s="1"/>
      <c r="H8845" s="1"/>
      <c r="I8845" s="1"/>
    </row>
    <row r="8846" spans="1:9" x14ac:dyDescent="0.35">
      <c r="A8846" s="298"/>
      <c r="B8846" s="286"/>
      <c r="C8846" s="286"/>
      <c r="D8846" s="287"/>
      <c r="E8846" s="287"/>
      <c r="G8846" s="1"/>
      <c r="H8846" s="1"/>
      <c r="I8846" s="1"/>
    </row>
    <row r="8847" spans="1:9" x14ac:dyDescent="0.35">
      <c r="A8847" s="298"/>
      <c r="B8847" s="286"/>
      <c r="C8847" s="286"/>
      <c r="D8847" s="287"/>
      <c r="E8847" s="287"/>
      <c r="G8847" s="1"/>
      <c r="H8847" s="1"/>
      <c r="I8847" s="1"/>
    </row>
    <row r="8848" spans="1:9" x14ac:dyDescent="0.35">
      <c r="A8848" s="298"/>
      <c r="B8848" s="286"/>
      <c r="C8848" s="286"/>
      <c r="D8848" s="287"/>
      <c r="E8848" s="287"/>
      <c r="G8848" s="1"/>
      <c r="H8848" s="1"/>
      <c r="I8848" s="1"/>
    </row>
    <row r="8849" spans="1:9" x14ac:dyDescent="0.35">
      <c r="A8849" s="298"/>
      <c r="B8849" s="1"/>
      <c r="C8849" s="1"/>
      <c r="D8849" s="17"/>
      <c r="E8849" s="17"/>
      <c r="G8849" s="1"/>
      <c r="H8849" s="1"/>
      <c r="I8849" s="1"/>
    </row>
    <row r="8850" spans="1:9" x14ac:dyDescent="0.35">
      <c r="A8850" s="298"/>
      <c r="B8850" s="1"/>
      <c r="C8850" s="1"/>
      <c r="D8850" s="17"/>
      <c r="E8850" s="17"/>
      <c r="G8850" s="1"/>
      <c r="H8850" s="1"/>
      <c r="I8850" s="1"/>
    </row>
    <row r="8851" spans="1:9" x14ac:dyDescent="0.35">
      <c r="A8851" s="298"/>
      <c r="B8851" s="1"/>
      <c r="C8851" s="1"/>
      <c r="D8851" s="17"/>
      <c r="E8851" s="17"/>
      <c r="G8851" s="1"/>
      <c r="H8851" s="1"/>
      <c r="I8851" s="1"/>
    </row>
    <row r="8852" spans="1:9" x14ac:dyDescent="0.35">
      <c r="A8852" s="298"/>
      <c r="B8852" s="1"/>
      <c r="C8852" s="1"/>
      <c r="D8852" s="17"/>
      <c r="E8852" s="17"/>
      <c r="G8852" s="1"/>
      <c r="H8852" s="1"/>
      <c r="I8852" s="1"/>
    </row>
    <row r="8853" spans="1:9" x14ac:dyDescent="0.35">
      <c r="A8853" s="298"/>
      <c r="B8853" s="1"/>
      <c r="C8853" s="1"/>
      <c r="D8853" s="17"/>
      <c r="E8853" s="17"/>
      <c r="G8853" s="1"/>
      <c r="H8853" s="1"/>
      <c r="I8853" s="1"/>
    </row>
    <row r="8854" spans="1:9" x14ac:dyDescent="0.35">
      <c r="A8854" s="298"/>
      <c r="B8854" s="1"/>
      <c r="C8854" s="1"/>
      <c r="D8854" s="17"/>
      <c r="E8854" s="17"/>
      <c r="G8854" s="1"/>
      <c r="H8854" s="1"/>
      <c r="I8854" s="1"/>
    </row>
    <row r="8855" spans="1:9" x14ac:dyDescent="0.35">
      <c r="A8855" s="298"/>
      <c r="B8855" s="1"/>
      <c r="C8855" s="1"/>
      <c r="D8855" s="17"/>
      <c r="E8855" s="17"/>
      <c r="G8855" s="1"/>
      <c r="H8855" s="1"/>
      <c r="I8855" s="1"/>
    </row>
    <row r="8856" spans="1:9" x14ac:dyDescent="0.35">
      <c r="A8856" s="298"/>
      <c r="B8856" s="1"/>
      <c r="C8856" s="1"/>
      <c r="D8856" s="17"/>
      <c r="E8856" s="17"/>
      <c r="G8856" s="1"/>
      <c r="H8856" s="1"/>
      <c r="I8856" s="1"/>
    </row>
    <row r="8857" spans="1:9" x14ac:dyDescent="0.35">
      <c r="A8857" s="298"/>
      <c r="B8857" s="1"/>
      <c r="C8857" s="1"/>
      <c r="D8857" s="17"/>
      <c r="E8857" s="17"/>
      <c r="G8857" s="1"/>
      <c r="H8857" s="1"/>
      <c r="I8857" s="1"/>
    </row>
    <row r="8858" spans="1:9" x14ac:dyDescent="0.35">
      <c r="A8858" s="298"/>
      <c r="B8858" s="1"/>
      <c r="C8858" s="1"/>
      <c r="D8858" s="17"/>
      <c r="E8858" s="17"/>
      <c r="G8858" s="1"/>
      <c r="H8858" s="1"/>
      <c r="I8858" s="1"/>
    </row>
    <row r="8859" spans="1:9" x14ac:dyDescent="0.35">
      <c r="A8859" s="298"/>
      <c r="B8859" s="1"/>
      <c r="C8859" s="1"/>
      <c r="D8859" s="17"/>
      <c r="E8859" s="17"/>
      <c r="G8859" s="1"/>
      <c r="H8859" s="1"/>
      <c r="I8859" s="1"/>
    </row>
    <row r="8860" spans="1:9" x14ac:dyDescent="0.35">
      <c r="A8860" s="298"/>
      <c r="B8860" s="1"/>
      <c r="C8860" s="1"/>
      <c r="D8860" s="17"/>
      <c r="E8860" s="17"/>
      <c r="G8860" s="1"/>
      <c r="H8860" s="1"/>
      <c r="I8860" s="1"/>
    </row>
    <row r="8861" spans="1:9" x14ac:dyDescent="0.35">
      <c r="A8861" s="298"/>
      <c r="B8861" s="1"/>
      <c r="C8861" s="1"/>
      <c r="D8861" s="17"/>
      <c r="E8861" s="17"/>
      <c r="G8861" s="1"/>
      <c r="H8861" s="1"/>
      <c r="I8861" s="1"/>
    </row>
    <row r="8862" spans="1:9" x14ac:dyDescent="0.35">
      <c r="A8862" s="298"/>
      <c r="B8862" s="1"/>
      <c r="C8862" s="1"/>
      <c r="D8862" s="17"/>
      <c r="E8862" s="17"/>
      <c r="G8862" s="1"/>
      <c r="H8862" s="1"/>
      <c r="I8862" s="1"/>
    </row>
    <row r="8863" spans="1:9" x14ac:dyDescent="0.35">
      <c r="A8863" s="298"/>
      <c r="B8863" s="1"/>
      <c r="C8863" s="1"/>
      <c r="D8863" s="17"/>
      <c r="E8863" s="17"/>
      <c r="G8863" s="1"/>
      <c r="H8863" s="1"/>
      <c r="I8863" s="1"/>
    </row>
    <row r="8864" spans="1:9" x14ac:dyDescent="0.35">
      <c r="A8864" s="298"/>
      <c r="B8864" s="1"/>
      <c r="C8864" s="1"/>
      <c r="D8864" s="17"/>
      <c r="E8864" s="17"/>
      <c r="G8864" s="1"/>
      <c r="H8864" s="1"/>
      <c r="I8864" s="1"/>
    </row>
    <row r="8865" spans="1:9" x14ac:dyDescent="0.35">
      <c r="A8865" s="298"/>
      <c r="B8865" s="1"/>
      <c r="C8865" s="1"/>
      <c r="D8865" s="17"/>
      <c r="E8865" s="17"/>
      <c r="G8865" s="1"/>
      <c r="H8865" s="1"/>
      <c r="I8865" s="1"/>
    </row>
    <row r="8866" spans="1:9" x14ac:dyDescent="0.35">
      <c r="A8866" s="298"/>
      <c r="B8866" s="1"/>
      <c r="C8866" s="1"/>
      <c r="D8866" s="17"/>
      <c r="E8866" s="17"/>
      <c r="G8866" s="1"/>
      <c r="H8866" s="1"/>
      <c r="I8866" s="1"/>
    </row>
    <row r="8867" spans="1:9" x14ac:dyDescent="0.35">
      <c r="A8867" s="298"/>
      <c r="B8867" s="1"/>
      <c r="C8867" s="1"/>
      <c r="D8867" s="17"/>
      <c r="E8867" s="17"/>
      <c r="G8867" s="1"/>
      <c r="H8867" s="1"/>
      <c r="I8867" s="1"/>
    </row>
    <row r="8868" spans="1:9" x14ac:dyDescent="0.35">
      <c r="A8868" s="298"/>
      <c r="B8868" s="1"/>
      <c r="C8868" s="1"/>
      <c r="D8868" s="17"/>
      <c r="E8868" s="17"/>
      <c r="G8868" s="1"/>
      <c r="H8868" s="1"/>
      <c r="I8868" s="1"/>
    </row>
    <row r="8869" spans="1:9" x14ac:dyDescent="0.35">
      <c r="A8869" s="298"/>
      <c r="B8869" s="1"/>
      <c r="C8869" s="1"/>
      <c r="D8869" s="17"/>
      <c r="E8869" s="17"/>
      <c r="G8869" s="1"/>
      <c r="H8869" s="1"/>
      <c r="I8869" s="1"/>
    </row>
    <row r="8870" spans="1:9" x14ac:dyDescent="0.35">
      <c r="A8870" s="298"/>
      <c r="B8870" s="1"/>
      <c r="C8870" s="1"/>
      <c r="D8870" s="17"/>
      <c r="E8870" s="17"/>
      <c r="G8870" s="1"/>
      <c r="H8870" s="1"/>
      <c r="I8870" s="1"/>
    </row>
    <row r="8871" spans="1:9" x14ac:dyDescent="0.35">
      <c r="A8871" s="298"/>
      <c r="B8871" s="1"/>
      <c r="C8871" s="1"/>
      <c r="D8871" s="17"/>
      <c r="E8871" s="17"/>
      <c r="G8871" s="1"/>
      <c r="H8871" s="1"/>
      <c r="I8871" s="1"/>
    </row>
    <row r="8872" spans="1:9" x14ac:dyDescent="0.35">
      <c r="A8872" s="298"/>
      <c r="B8872" s="1"/>
      <c r="C8872" s="1"/>
      <c r="D8872" s="17"/>
      <c r="E8872" s="17"/>
      <c r="G8872" s="1"/>
      <c r="H8872" s="1"/>
      <c r="I8872" s="1"/>
    </row>
    <row r="8873" spans="1:9" x14ac:dyDescent="0.35">
      <c r="A8873" s="298"/>
      <c r="B8873" s="1"/>
      <c r="C8873" s="1"/>
      <c r="D8873" s="17"/>
      <c r="E8873" s="17"/>
      <c r="G8873" s="1"/>
      <c r="H8873" s="1"/>
      <c r="I8873" s="1"/>
    </row>
    <row r="8874" spans="1:9" x14ac:dyDescent="0.35">
      <c r="A8874" s="298"/>
      <c r="B8874" s="1"/>
      <c r="C8874" s="1"/>
      <c r="D8874" s="17"/>
      <c r="E8874" s="17"/>
      <c r="G8874" s="1"/>
      <c r="H8874" s="1"/>
      <c r="I8874" s="1"/>
    </row>
    <row r="8875" spans="1:9" x14ac:dyDescent="0.35">
      <c r="A8875" s="298"/>
      <c r="B8875" s="1"/>
      <c r="C8875" s="1"/>
      <c r="D8875" s="17"/>
      <c r="E8875" s="17"/>
      <c r="G8875" s="1"/>
      <c r="H8875" s="1"/>
      <c r="I8875" s="1"/>
    </row>
    <row r="8876" spans="1:9" x14ac:dyDescent="0.35">
      <c r="A8876" s="298"/>
      <c r="B8876" s="1"/>
      <c r="C8876" s="1"/>
      <c r="D8876" s="17"/>
      <c r="E8876" s="17"/>
      <c r="G8876" s="1"/>
      <c r="H8876" s="1"/>
      <c r="I8876" s="1"/>
    </row>
    <row r="8877" spans="1:9" x14ac:dyDescent="0.35">
      <c r="A8877" s="298"/>
      <c r="B8877" s="1"/>
      <c r="C8877" s="1"/>
      <c r="D8877" s="17"/>
      <c r="E8877" s="17"/>
      <c r="G8877" s="1"/>
      <c r="H8877" s="1"/>
      <c r="I8877" s="1"/>
    </row>
    <row r="8878" spans="1:9" x14ac:dyDescent="0.35">
      <c r="A8878" s="298"/>
      <c r="B8878" s="1"/>
      <c r="C8878" s="1"/>
      <c r="D8878" s="17"/>
      <c r="E8878" s="17"/>
      <c r="G8878" s="1"/>
      <c r="H8878" s="1"/>
      <c r="I8878" s="1"/>
    </row>
    <row r="8879" spans="1:9" x14ac:dyDescent="0.35">
      <c r="A8879" s="298"/>
      <c r="B8879" s="1"/>
      <c r="C8879" s="1"/>
      <c r="D8879" s="17"/>
      <c r="E8879" s="17"/>
      <c r="G8879" s="1"/>
      <c r="H8879" s="1"/>
      <c r="I8879" s="1"/>
    </row>
    <row r="8880" spans="1:9" x14ac:dyDescent="0.35">
      <c r="A8880" s="298"/>
      <c r="B8880" s="1"/>
      <c r="C8880" s="1"/>
      <c r="D8880" s="17"/>
      <c r="E8880" s="17"/>
      <c r="G8880" s="1"/>
      <c r="H8880" s="1"/>
      <c r="I8880" s="1"/>
    </row>
    <row r="8881" spans="1:9" x14ac:dyDescent="0.35">
      <c r="A8881" s="298"/>
      <c r="B8881" s="1"/>
      <c r="C8881" s="1"/>
      <c r="D8881" s="17"/>
      <c r="E8881" s="17"/>
      <c r="G8881" s="1"/>
      <c r="H8881" s="1"/>
      <c r="I8881" s="1"/>
    </row>
    <row r="8882" spans="1:9" x14ac:dyDescent="0.35">
      <c r="A8882" s="298"/>
      <c r="B8882" s="1"/>
      <c r="C8882" s="1"/>
      <c r="D8882" s="17"/>
      <c r="E8882" s="17"/>
      <c r="G8882" s="1"/>
      <c r="H8882" s="1"/>
      <c r="I8882" s="1"/>
    </row>
    <row r="8883" spans="1:9" x14ac:dyDescent="0.35">
      <c r="A8883" s="298"/>
      <c r="B8883" s="1"/>
      <c r="C8883" s="1"/>
      <c r="D8883" s="17"/>
      <c r="E8883" s="17"/>
      <c r="G8883" s="1"/>
      <c r="H8883" s="1"/>
      <c r="I8883" s="1"/>
    </row>
    <row r="8884" spans="1:9" x14ac:dyDescent="0.35">
      <c r="A8884" s="298"/>
      <c r="B8884" s="1"/>
      <c r="C8884" s="1"/>
      <c r="D8884" s="17"/>
      <c r="E8884" s="17"/>
      <c r="G8884" s="1"/>
      <c r="H8884" s="1"/>
      <c r="I8884" s="1"/>
    </row>
    <row r="8885" spans="1:9" x14ac:dyDescent="0.35">
      <c r="A8885" s="298"/>
      <c r="B8885" s="1"/>
      <c r="C8885" s="1"/>
      <c r="D8885" s="17"/>
      <c r="E8885" s="17"/>
      <c r="G8885" s="1"/>
      <c r="H8885" s="1"/>
      <c r="I8885" s="1"/>
    </row>
    <row r="8886" spans="1:9" x14ac:dyDescent="0.35">
      <c r="A8886" s="298"/>
      <c r="B8886" s="1"/>
      <c r="C8886" s="1"/>
      <c r="D8886" s="17"/>
      <c r="E8886" s="17"/>
      <c r="G8886" s="1"/>
      <c r="H8886" s="1"/>
      <c r="I8886" s="1"/>
    </row>
    <row r="8887" spans="1:9" x14ac:dyDescent="0.35">
      <c r="A8887" s="298"/>
      <c r="B8887" s="1"/>
      <c r="C8887" s="1"/>
      <c r="D8887" s="17"/>
      <c r="E8887" s="17"/>
      <c r="G8887" s="1"/>
      <c r="H8887" s="1"/>
      <c r="I8887" s="1"/>
    </row>
    <row r="8888" spans="1:9" x14ac:dyDescent="0.35">
      <c r="A8888" s="298"/>
      <c r="B8888" s="1"/>
      <c r="C8888" s="1"/>
      <c r="D8888" s="17"/>
      <c r="E8888" s="17"/>
      <c r="G8888" s="1"/>
      <c r="H8888" s="1"/>
      <c r="I8888" s="1"/>
    </row>
    <row r="8889" spans="1:9" x14ac:dyDescent="0.35">
      <c r="A8889" s="298"/>
      <c r="B8889" s="1"/>
      <c r="C8889" s="1"/>
      <c r="D8889" s="17"/>
      <c r="E8889" s="17"/>
      <c r="G8889" s="1"/>
      <c r="H8889" s="1"/>
      <c r="I8889" s="1"/>
    </row>
    <row r="8890" spans="1:9" x14ac:dyDescent="0.35">
      <c r="A8890" s="298"/>
      <c r="B8890" s="1"/>
      <c r="C8890" s="1"/>
      <c r="D8890" s="17"/>
      <c r="E8890" s="17"/>
      <c r="G8890" s="1"/>
      <c r="H8890" s="1"/>
      <c r="I8890" s="1"/>
    </row>
    <row r="8891" spans="1:9" x14ac:dyDescent="0.35">
      <c r="A8891" s="298"/>
      <c r="B8891" s="1"/>
      <c r="C8891" s="1"/>
      <c r="D8891" s="17"/>
      <c r="E8891" s="17"/>
      <c r="G8891" s="1"/>
      <c r="H8891" s="1"/>
      <c r="I8891" s="1"/>
    </row>
    <row r="8892" spans="1:9" x14ac:dyDescent="0.35">
      <c r="A8892" s="298"/>
      <c r="B8892" s="1"/>
      <c r="C8892" s="1"/>
      <c r="D8892" s="17"/>
      <c r="E8892" s="17"/>
      <c r="G8892" s="1"/>
      <c r="H8892" s="1"/>
      <c r="I8892" s="1"/>
    </row>
    <row r="8893" spans="1:9" x14ac:dyDescent="0.35">
      <c r="A8893" s="298"/>
      <c r="B8893" s="1"/>
      <c r="C8893" s="1"/>
      <c r="D8893" s="17"/>
      <c r="E8893" s="17"/>
      <c r="G8893" s="1"/>
      <c r="H8893" s="1"/>
      <c r="I8893" s="1"/>
    </row>
    <row r="8894" spans="1:9" x14ac:dyDescent="0.35">
      <c r="A8894" s="298"/>
      <c r="B8894" s="1"/>
      <c r="C8894" s="1"/>
      <c r="D8894" s="17"/>
      <c r="E8894" s="17"/>
      <c r="G8894" s="1"/>
      <c r="H8894" s="1"/>
      <c r="I8894" s="1"/>
    </row>
    <row r="8895" spans="1:9" x14ac:dyDescent="0.35">
      <c r="A8895" s="298"/>
      <c r="B8895" s="1"/>
      <c r="C8895" s="1"/>
      <c r="D8895" s="17"/>
      <c r="E8895" s="17"/>
      <c r="G8895" s="1"/>
      <c r="H8895" s="1"/>
      <c r="I8895" s="1"/>
    </row>
    <row r="8896" spans="1:9" x14ac:dyDescent="0.35">
      <c r="A8896" s="298"/>
      <c r="B8896" s="1"/>
      <c r="C8896" s="1"/>
      <c r="D8896" s="17"/>
      <c r="E8896" s="17"/>
      <c r="G8896" s="1"/>
      <c r="H8896" s="1"/>
      <c r="I8896" s="1"/>
    </row>
    <row r="8897" spans="1:9" x14ac:dyDescent="0.35">
      <c r="A8897" s="298"/>
      <c r="B8897" s="1"/>
      <c r="C8897" s="1"/>
      <c r="D8897" s="17"/>
      <c r="E8897" s="17"/>
      <c r="G8897" s="1"/>
      <c r="H8897" s="1"/>
      <c r="I8897" s="1"/>
    </row>
    <row r="8898" spans="1:9" x14ac:dyDescent="0.35">
      <c r="A8898" s="298"/>
      <c r="B8898" s="1"/>
      <c r="C8898" s="1"/>
      <c r="D8898" s="17"/>
      <c r="E8898" s="17"/>
      <c r="G8898" s="1"/>
      <c r="H8898" s="1"/>
      <c r="I8898" s="1"/>
    </row>
    <row r="8899" spans="1:9" x14ac:dyDescent="0.35">
      <c r="A8899" s="298"/>
      <c r="B8899" s="1"/>
      <c r="C8899" s="1"/>
      <c r="D8899" s="17"/>
      <c r="E8899" s="17"/>
      <c r="G8899" s="1"/>
      <c r="H8899" s="1"/>
      <c r="I8899" s="1"/>
    </row>
    <row r="8900" spans="1:9" x14ac:dyDescent="0.35">
      <c r="A8900" s="298"/>
      <c r="B8900" s="1"/>
      <c r="C8900" s="1"/>
      <c r="D8900" s="17"/>
      <c r="E8900" s="17"/>
      <c r="G8900" s="1"/>
      <c r="H8900" s="1"/>
      <c r="I8900" s="1"/>
    </row>
    <row r="8901" spans="1:9" x14ac:dyDescent="0.35">
      <c r="A8901" s="298"/>
      <c r="B8901" s="1"/>
      <c r="C8901" s="1"/>
      <c r="D8901" s="17"/>
      <c r="E8901" s="17"/>
      <c r="G8901" s="1"/>
      <c r="H8901" s="1"/>
      <c r="I8901" s="1"/>
    </row>
    <row r="8902" spans="1:9" x14ac:dyDescent="0.35">
      <c r="A8902" s="298"/>
      <c r="B8902" s="1"/>
      <c r="C8902" s="1"/>
      <c r="D8902" s="17"/>
      <c r="E8902" s="17"/>
      <c r="G8902" s="1"/>
      <c r="H8902" s="1"/>
      <c r="I8902" s="1"/>
    </row>
    <row r="8903" spans="1:9" x14ac:dyDescent="0.35">
      <c r="A8903" s="298"/>
      <c r="B8903" s="1"/>
      <c r="C8903" s="1"/>
      <c r="D8903" s="17"/>
      <c r="E8903" s="17"/>
      <c r="G8903" s="1"/>
      <c r="H8903" s="1"/>
      <c r="I8903" s="1"/>
    </row>
    <row r="8904" spans="1:9" x14ac:dyDescent="0.35">
      <c r="A8904" s="298"/>
      <c r="B8904" s="1"/>
      <c r="C8904" s="1"/>
      <c r="D8904" s="17"/>
      <c r="E8904" s="17"/>
      <c r="G8904" s="1"/>
      <c r="H8904" s="1"/>
      <c r="I8904" s="1"/>
    </row>
    <row r="8905" spans="1:9" x14ac:dyDescent="0.35">
      <c r="A8905" s="298"/>
      <c r="B8905" s="1"/>
      <c r="C8905" s="1"/>
      <c r="D8905" s="17"/>
      <c r="E8905" s="17"/>
      <c r="G8905" s="1"/>
      <c r="H8905" s="1"/>
      <c r="I8905" s="1"/>
    </row>
    <row r="8906" spans="1:9" x14ac:dyDescent="0.35">
      <c r="A8906" s="298"/>
      <c r="B8906" s="1"/>
      <c r="C8906" s="1"/>
      <c r="D8906" s="17"/>
      <c r="E8906" s="17"/>
      <c r="G8906" s="1"/>
      <c r="H8906" s="1"/>
      <c r="I8906" s="1"/>
    </row>
    <row r="8907" spans="1:9" x14ac:dyDescent="0.35">
      <c r="A8907" s="298"/>
      <c r="B8907" s="1"/>
      <c r="C8907" s="1"/>
      <c r="D8907" s="17"/>
      <c r="E8907" s="17"/>
      <c r="G8907" s="1"/>
      <c r="H8907" s="1"/>
      <c r="I8907" s="1"/>
    </row>
    <row r="8908" spans="1:9" x14ac:dyDescent="0.35">
      <c r="A8908" s="298"/>
      <c r="B8908" s="1"/>
      <c r="C8908" s="1"/>
      <c r="D8908" s="17"/>
      <c r="E8908" s="17"/>
      <c r="G8908" s="1"/>
      <c r="H8908" s="1"/>
      <c r="I8908" s="1"/>
    </row>
    <row r="8909" spans="1:9" x14ac:dyDescent="0.35">
      <c r="A8909" s="298"/>
      <c r="B8909" s="1"/>
      <c r="C8909" s="1"/>
      <c r="D8909" s="17"/>
      <c r="E8909" s="17"/>
      <c r="G8909" s="1"/>
      <c r="H8909" s="1"/>
      <c r="I8909" s="1"/>
    </row>
    <row r="8910" spans="1:9" x14ac:dyDescent="0.35">
      <c r="A8910" s="298"/>
      <c r="B8910" s="1"/>
      <c r="C8910" s="1"/>
      <c r="D8910" s="17"/>
      <c r="E8910" s="17"/>
      <c r="G8910" s="1"/>
      <c r="H8910" s="1"/>
      <c r="I8910" s="1"/>
    </row>
    <row r="8911" spans="1:9" x14ac:dyDescent="0.35">
      <c r="A8911" s="298"/>
      <c r="B8911" s="1"/>
      <c r="C8911" s="1"/>
      <c r="D8911" s="17"/>
      <c r="E8911" s="17"/>
      <c r="G8911" s="1"/>
      <c r="H8911" s="1"/>
      <c r="I8911" s="1"/>
    </row>
    <row r="8912" spans="1:9" x14ac:dyDescent="0.35">
      <c r="A8912" s="298"/>
      <c r="B8912" s="1"/>
      <c r="C8912" s="1"/>
      <c r="D8912" s="17"/>
      <c r="E8912" s="17"/>
      <c r="G8912" s="1"/>
      <c r="H8912" s="1"/>
      <c r="I8912" s="1"/>
    </row>
    <row r="8913" spans="1:9" x14ac:dyDescent="0.35">
      <c r="A8913" s="298"/>
      <c r="B8913" s="1"/>
      <c r="C8913" s="1"/>
      <c r="D8913" s="17"/>
      <c r="E8913" s="17"/>
      <c r="G8913" s="1"/>
      <c r="H8913" s="1"/>
      <c r="I8913" s="1"/>
    </row>
    <row r="8914" spans="1:9" x14ac:dyDescent="0.35">
      <c r="A8914" s="298"/>
      <c r="B8914" s="1"/>
      <c r="C8914" s="1"/>
      <c r="D8914" s="17"/>
      <c r="E8914" s="17"/>
      <c r="G8914" s="1"/>
      <c r="H8914" s="1"/>
      <c r="I8914" s="1"/>
    </row>
    <row r="8915" spans="1:9" x14ac:dyDescent="0.35">
      <c r="A8915" s="298"/>
      <c r="B8915" s="1"/>
      <c r="C8915" s="1"/>
      <c r="D8915" s="17"/>
      <c r="E8915" s="17"/>
      <c r="G8915" s="1"/>
      <c r="H8915" s="1"/>
      <c r="I8915" s="1"/>
    </row>
    <row r="8916" spans="1:9" x14ac:dyDescent="0.35">
      <c r="A8916" s="298"/>
      <c r="B8916" s="1"/>
      <c r="C8916" s="1"/>
      <c r="D8916" s="17"/>
      <c r="E8916" s="17"/>
      <c r="G8916" s="1"/>
      <c r="H8916" s="1"/>
      <c r="I8916" s="1"/>
    </row>
    <row r="8917" spans="1:9" x14ac:dyDescent="0.35">
      <c r="A8917" s="298"/>
      <c r="B8917" s="1"/>
      <c r="C8917" s="1"/>
      <c r="D8917" s="17"/>
      <c r="E8917" s="17"/>
      <c r="G8917" s="1"/>
      <c r="H8917" s="1"/>
      <c r="I8917" s="1"/>
    </row>
    <row r="8918" spans="1:9" x14ac:dyDescent="0.35">
      <c r="A8918" s="298"/>
      <c r="B8918" s="1"/>
      <c r="C8918" s="1"/>
      <c r="D8918" s="17"/>
      <c r="E8918" s="17"/>
      <c r="G8918" s="1"/>
      <c r="H8918" s="1"/>
      <c r="I8918" s="1"/>
    </row>
    <row r="8919" spans="1:9" x14ac:dyDescent="0.35">
      <c r="A8919" s="298"/>
      <c r="B8919" s="1"/>
      <c r="C8919" s="1"/>
      <c r="D8919" s="17"/>
      <c r="E8919" s="17"/>
      <c r="G8919" s="1"/>
      <c r="H8919" s="1"/>
      <c r="I8919" s="1"/>
    </row>
    <row r="8920" spans="1:9" x14ac:dyDescent="0.35">
      <c r="A8920" s="298"/>
      <c r="B8920" s="1"/>
      <c r="C8920" s="1"/>
      <c r="D8920" s="17"/>
      <c r="E8920" s="17"/>
      <c r="G8920" s="1"/>
      <c r="H8920" s="1"/>
      <c r="I8920" s="1"/>
    </row>
    <row r="8921" spans="1:9" x14ac:dyDescent="0.35">
      <c r="A8921" s="298"/>
      <c r="B8921" s="1"/>
      <c r="C8921" s="1"/>
      <c r="D8921" s="17"/>
      <c r="E8921" s="17"/>
      <c r="G8921" s="1"/>
      <c r="H8921" s="1"/>
      <c r="I8921" s="1"/>
    </row>
    <row r="8922" spans="1:9" x14ac:dyDescent="0.35">
      <c r="A8922" s="298"/>
      <c r="B8922" s="1"/>
      <c r="C8922" s="1"/>
      <c r="D8922" s="17"/>
      <c r="E8922" s="17"/>
      <c r="G8922" s="1"/>
      <c r="H8922" s="1"/>
      <c r="I8922" s="1"/>
    </row>
    <row r="8923" spans="1:9" x14ac:dyDescent="0.35">
      <c r="A8923" s="298"/>
      <c r="B8923" s="1"/>
      <c r="C8923" s="1"/>
      <c r="D8923" s="17"/>
      <c r="E8923" s="17"/>
      <c r="G8923" s="1"/>
      <c r="H8923" s="1"/>
      <c r="I8923" s="1"/>
    </row>
    <row r="8924" spans="1:9" x14ac:dyDescent="0.35">
      <c r="A8924" s="298"/>
      <c r="B8924" s="1"/>
      <c r="C8924" s="1"/>
      <c r="D8924" s="17"/>
      <c r="E8924" s="17"/>
      <c r="G8924" s="1"/>
      <c r="H8924" s="1"/>
      <c r="I8924" s="1"/>
    </row>
    <row r="8925" spans="1:9" x14ac:dyDescent="0.35">
      <c r="A8925" s="298"/>
      <c r="B8925" s="1"/>
      <c r="C8925" s="1"/>
      <c r="D8925" s="17"/>
      <c r="E8925" s="17"/>
      <c r="G8925" s="1"/>
      <c r="H8925" s="1"/>
      <c r="I8925" s="1"/>
    </row>
    <row r="8926" spans="1:9" x14ac:dyDescent="0.35">
      <c r="A8926" s="298"/>
      <c r="B8926" s="1"/>
      <c r="C8926" s="1"/>
      <c r="D8926" s="17"/>
      <c r="E8926" s="17"/>
      <c r="G8926" s="1"/>
      <c r="H8926" s="1"/>
      <c r="I8926" s="1"/>
    </row>
    <row r="8927" spans="1:9" x14ac:dyDescent="0.35">
      <c r="A8927" s="298"/>
      <c r="B8927" s="1"/>
      <c r="C8927" s="1"/>
      <c r="D8927" s="17"/>
      <c r="E8927" s="17"/>
      <c r="G8927" s="1"/>
      <c r="H8927" s="1"/>
      <c r="I8927" s="1"/>
    </row>
    <row r="8928" spans="1:9" x14ac:dyDescent="0.35">
      <c r="A8928" s="298"/>
      <c r="B8928" s="1"/>
      <c r="C8928" s="1"/>
      <c r="D8928" s="17"/>
      <c r="E8928" s="17"/>
      <c r="G8928" s="1"/>
      <c r="H8928" s="1"/>
      <c r="I8928" s="1"/>
    </row>
    <row r="8929" spans="1:9" x14ac:dyDescent="0.35">
      <c r="A8929" s="298"/>
      <c r="B8929" s="1"/>
      <c r="C8929" s="1"/>
      <c r="D8929" s="17"/>
      <c r="E8929" s="17"/>
      <c r="G8929" s="1"/>
      <c r="H8929" s="1"/>
      <c r="I8929" s="1"/>
    </row>
    <row r="8930" spans="1:9" x14ac:dyDescent="0.35">
      <c r="A8930" s="298"/>
      <c r="B8930" s="1"/>
      <c r="C8930" s="1"/>
      <c r="D8930" s="17"/>
      <c r="E8930" s="17"/>
      <c r="G8930" s="1"/>
      <c r="H8930" s="1"/>
      <c r="I8930" s="1"/>
    </row>
    <row r="8931" spans="1:9" x14ac:dyDescent="0.35">
      <c r="A8931" s="298"/>
      <c r="B8931" s="1"/>
      <c r="C8931" s="1"/>
      <c r="D8931" s="17"/>
      <c r="E8931" s="17"/>
      <c r="G8931" s="1"/>
      <c r="H8931" s="1"/>
      <c r="I8931" s="1"/>
    </row>
    <row r="8932" spans="1:9" x14ac:dyDescent="0.35">
      <c r="A8932" s="298"/>
      <c r="B8932" s="1"/>
      <c r="C8932" s="1"/>
      <c r="D8932" s="17"/>
      <c r="E8932" s="17"/>
      <c r="G8932" s="1"/>
      <c r="H8932" s="1"/>
      <c r="I8932" s="1"/>
    </row>
    <row r="8933" spans="1:9" x14ac:dyDescent="0.35">
      <c r="A8933" s="298"/>
      <c r="B8933" s="1"/>
      <c r="C8933" s="1"/>
      <c r="D8933" s="17"/>
      <c r="E8933" s="17"/>
      <c r="G8933" s="1"/>
      <c r="H8933" s="1"/>
      <c r="I8933" s="1"/>
    </row>
    <row r="8934" spans="1:9" x14ac:dyDescent="0.35">
      <c r="A8934" s="298"/>
      <c r="B8934" s="1"/>
      <c r="C8934" s="1"/>
      <c r="D8934" s="17"/>
      <c r="E8934" s="17"/>
      <c r="G8934" s="1"/>
      <c r="H8934" s="1"/>
      <c r="I8934" s="1"/>
    </row>
    <row r="8935" spans="1:9" x14ac:dyDescent="0.35">
      <c r="A8935" s="298"/>
      <c r="B8935" s="1"/>
      <c r="C8935" s="1"/>
      <c r="D8935" s="17"/>
      <c r="E8935" s="17"/>
      <c r="G8935" s="1"/>
      <c r="H8935" s="1"/>
      <c r="I8935" s="1"/>
    </row>
    <row r="8936" spans="1:9" x14ac:dyDescent="0.35">
      <c r="A8936" s="298"/>
      <c r="B8936" s="1"/>
      <c r="C8936" s="1"/>
      <c r="D8936" s="17"/>
      <c r="E8936" s="17"/>
      <c r="G8936" s="1"/>
      <c r="H8936" s="1"/>
      <c r="I8936" s="1"/>
    </row>
    <row r="8937" spans="1:9" x14ac:dyDescent="0.35">
      <c r="A8937" s="298"/>
      <c r="B8937" s="1"/>
      <c r="C8937" s="1"/>
      <c r="D8937" s="17"/>
      <c r="E8937" s="17"/>
      <c r="G8937" s="1"/>
      <c r="H8937" s="1"/>
      <c r="I8937" s="1"/>
    </row>
    <row r="8938" spans="1:9" x14ac:dyDescent="0.35">
      <c r="A8938" s="298"/>
      <c r="B8938" s="1"/>
      <c r="C8938" s="1"/>
      <c r="D8938" s="17"/>
      <c r="E8938" s="17"/>
      <c r="G8938" s="1"/>
      <c r="H8938" s="1"/>
      <c r="I8938" s="1"/>
    </row>
    <row r="8939" spans="1:9" x14ac:dyDescent="0.35">
      <c r="A8939" s="298"/>
      <c r="B8939" s="1"/>
      <c r="C8939" s="1"/>
      <c r="D8939" s="17"/>
      <c r="E8939" s="17"/>
      <c r="G8939" s="1"/>
      <c r="H8939" s="1"/>
      <c r="I8939" s="1"/>
    </row>
    <row r="8940" spans="1:9" x14ac:dyDescent="0.35">
      <c r="A8940" s="298"/>
      <c r="B8940" s="1"/>
      <c r="C8940" s="1"/>
      <c r="D8940" s="17"/>
      <c r="E8940" s="17"/>
      <c r="G8940" s="1"/>
      <c r="H8940" s="1"/>
      <c r="I8940" s="1"/>
    </row>
    <row r="8941" spans="1:9" x14ac:dyDescent="0.35">
      <c r="A8941" s="298"/>
      <c r="B8941" s="1"/>
      <c r="C8941" s="1"/>
      <c r="D8941" s="17"/>
      <c r="E8941" s="17"/>
      <c r="G8941" s="1"/>
      <c r="H8941" s="1"/>
      <c r="I8941" s="1"/>
    </row>
    <row r="8942" spans="1:9" x14ac:dyDescent="0.35">
      <c r="A8942" s="298"/>
      <c r="B8942" s="1"/>
      <c r="C8942" s="1"/>
      <c r="D8942" s="17"/>
      <c r="E8942" s="17"/>
      <c r="G8942" s="1"/>
      <c r="H8942" s="1"/>
      <c r="I8942" s="1"/>
    </row>
    <row r="8943" spans="1:9" x14ac:dyDescent="0.35">
      <c r="A8943" s="298"/>
      <c r="B8943" s="1"/>
      <c r="C8943" s="1"/>
      <c r="D8943" s="17"/>
      <c r="E8943" s="17"/>
      <c r="G8943" s="1"/>
      <c r="H8943" s="1"/>
      <c r="I8943" s="1"/>
    </row>
    <row r="8944" spans="1:9" x14ac:dyDescent="0.35">
      <c r="A8944" s="298"/>
      <c r="B8944" s="1"/>
      <c r="C8944" s="1"/>
      <c r="D8944" s="17"/>
      <c r="E8944" s="17"/>
      <c r="G8944" s="1"/>
      <c r="H8944" s="1"/>
      <c r="I8944" s="1"/>
    </row>
    <row r="8945" spans="1:9" x14ac:dyDescent="0.35">
      <c r="A8945" s="298"/>
      <c r="B8945" s="1"/>
      <c r="C8945" s="1"/>
      <c r="D8945" s="17"/>
      <c r="E8945" s="17"/>
      <c r="G8945" s="1"/>
      <c r="H8945" s="1"/>
      <c r="I8945" s="1"/>
    </row>
    <row r="8946" spans="1:9" x14ac:dyDescent="0.35">
      <c r="A8946" s="298"/>
      <c r="B8946" s="1"/>
      <c r="C8946" s="1"/>
      <c r="D8946" s="17"/>
      <c r="E8946" s="17"/>
      <c r="G8946" s="1"/>
      <c r="H8946" s="1"/>
      <c r="I8946" s="1"/>
    </row>
    <row r="8947" spans="1:9" x14ac:dyDescent="0.35">
      <c r="A8947" s="298"/>
      <c r="B8947" s="1"/>
      <c r="C8947" s="1"/>
      <c r="D8947" s="17"/>
      <c r="E8947" s="17"/>
      <c r="G8947" s="1"/>
      <c r="H8947" s="1"/>
      <c r="I8947" s="1"/>
    </row>
    <row r="8948" spans="1:9" x14ac:dyDescent="0.35">
      <c r="A8948" s="298"/>
      <c r="B8948" s="1"/>
      <c r="C8948" s="1"/>
      <c r="D8948" s="17"/>
      <c r="E8948" s="17"/>
      <c r="G8948" s="1"/>
      <c r="H8948" s="1"/>
      <c r="I8948" s="1"/>
    </row>
    <row r="8949" spans="1:9" x14ac:dyDescent="0.35">
      <c r="A8949" s="298"/>
      <c r="B8949" s="1"/>
      <c r="C8949" s="1"/>
      <c r="D8949" s="17"/>
      <c r="E8949" s="17"/>
      <c r="G8949" s="1"/>
      <c r="H8949" s="1"/>
      <c r="I8949" s="1"/>
    </row>
    <row r="8950" spans="1:9" x14ac:dyDescent="0.35">
      <c r="A8950" s="298"/>
      <c r="B8950" s="1"/>
      <c r="C8950" s="1"/>
      <c r="D8950" s="17"/>
      <c r="E8950" s="17"/>
      <c r="G8950" s="1"/>
      <c r="H8950" s="1"/>
      <c r="I8950" s="1"/>
    </row>
    <row r="8951" spans="1:9" x14ac:dyDescent="0.35">
      <c r="A8951" s="298"/>
      <c r="B8951" s="1"/>
      <c r="C8951" s="1"/>
      <c r="D8951" s="17"/>
      <c r="E8951" s="17"/>
      <c r="G8951" s="1"/>
      <c r="H8951" s="1"/>
      <c r="I8951" s="1"/>
    </row>
    <row r="8952" spans="1:9" x14ac:dyDescent="0.35">
      <c r="A8952" s="298"/>
      <c r="B8952" s="1"/>
      <c r="C8952" s="1"/>
      <c r="D8952" s="17"/>
      <c r="E8952" s="17"/>
      <c r="G8952" s="1"/>
      <c r="H8952" s="1"/>
      <c r="I8952" s="1"/>
    </row>
    <row r="8953" spans="1:9" x14ac:dyDescent="0.35">
      <c r="A8953" s="298"/>
      <c r="B8953" s="1"/>
      <c r="C8953" s="1"/>
      <c r="D8953" s="17"/>
      <c r="E8953" s="17"/>
      <c r="G8953" s="1"/>
      <c r="H8953" s="1"/>
      <c r="I8953" s="1"/>
    </row>
    <row r="8954" spans="1:9" x14ac:dyDescent="0.35">
      <c r="A8954" s="298"/>
      <c r="B8954" s="1"/>
      <c r="C8954" s="1"/>
      <c r="D8954" s="17"/>
      <c r="E8954" s="17"/>
      <c r="G8954" s="1"/>
      <c r="H8954" s="1"/>
      <c r="I8954" s="1"/>
    </row>
    <row r="8955" spans="1:9" x14ac:dyDescent="0.35">
      <c r="A8955" s="298"/>
      <c r="B8955" s="1"/>
      <c r="C8955" s="1"/>
      <c r="D8955" s="17"/>
      <c r="E8955" s="17"/>
      <c r="G8955" s="1"/>
      <c r="H8955" s="1"/>
      <c r="I8955" s="1"/>
    </row>
    <row r="8956" spans="1:9" x14ac:dyDescent="0.35">
      <c r="A8956" s="298"/>
      <c r="B8956" s="1"/>
      <c r="C8956" s="1"/>
      <c r="D8956" s="17"/>
      <c r="E8956" s="17"/>
      <c r="G8956" s="1"/>
      <c r="H8956" s="1"/>
      <c r="I8956" s="1"/>
    </row>
    <row r="8957" spans="1:9" x14ac:dyDescent="0.35">
      <c r="A8957" s="298"/>
      <c r="B8957" s="1"/>
      <c r="C8957" s="1"/>
      <c r="D8957" s="17"/>
      <c r="E8957" s="17"/>
      <c r="G8957" s="1"/>
      <c r="H8957" s="1"/>
      <c r="I8957" s="1"/>
    </row>
    <row r="8958" spans="1:9" x14ac:dyDescent="0.35">
      <c r="A8958" s="298"/>
      <c r="B8958" s="1"/>
      <c r="C8958" s="1"/>
      <c r="D8958" s="17"/>
      <c r="E8958" s="17"/>
      <c r="G8958" s="1"/>
      <c r="H8958" s="1"/>
      <c r="I8958" s="1"/>
    </row>
    <row r="8959" spans="1:9" x14ac:dyDescent="0.35">
      <c r="A8959" s="298"/>
      <c r="B8959" s="1"/>
      <c r="C8959" s="1"/>
      <c r="D8959" s="17"/>
      <c r="E8959" s="17"/>
      <c r="G8959" s="1"/>
      <c r="H8959" s="1"/>
      <c r="I8959" s="1"/>
    </row>
    <row r="8960" spans="1:9" x14ac:dyDescent="0.35">
      <c r="A8960" s="298"/>
      <c r="B8960" s="1"/>
      <c r="C8960" s="1"/>
      <c r="D8960" s="17"/>
      <c r="E8960" s="17"/>
      <c r="G8960" s="1"/>
      <c r="H8960" s="1"/>
      <c r="I8960" s="1"/>
    </row>
    <row r="8961" spans="1:9" x14ac:dyDescent="0.35">
      <c r="A8961" s="298"/>
      <c r="B8961" s="1"/>
      <c r="C8961" s="1"/>
      <c r="D8961" s="17"/>
      <c r="E8961" s="17"/>
      <c r="G8961" s="1"/>
      <c r="H8961" s="1"/>
      <c r="I8961" s="1"/>
    </row>
    <row r="8962" spans="1:9" x14ac:dyDescent="0.35">
      <c r="A8962" s="298"/>
      <c r="B8962" s="1"/>
      <c r="C8962" s="1"/>
      <c r="D8962" s="17"/>
      <c r="E8962" s="17"/>
      <c r="G8962" s="1"/>
      <c r="H8962" s="1"/>
      <c r="I8962" s="1"/>
    </row>
    <row r="8963" spans="1:9" x14ac:dyDescent="0.35">
      <c r="A8963" s="298"/>
      <c r="B8963" s="1"/>
      <c r="C8963" s="1"/>
      <c r="D8963" s="17"/>
      <c r="E8963" s="17"/>
      <c r="G8963" s="1"/>
      <c r="H8963" s="1"/>
      <c r="I8963" s="1"/>
    </row>
    <row r="8964" spans="1:9" x14ac:dyDescent="0.35">
      <c r="A8964" s="298"/>
      <c r="B8964" s="1"/>
      <c r="C8964" s="1"/>
      <c r="D8964" s="17"/>
      <c r="E8964" s="17"/>
      <c r="G8964" s="1"/>
      <c r="H8964" s="1"/>
      <c r="I8964" s="1"/>
    </row>
    <row r="8965" spans="1:9" x14ac:dyDescent="0.35">
      <c r="A8965" s="298"/>
      <c r="B8965" s="1"/>
      <c r="C8965" s="1"/>
      <c r="D8965" s="17"/>
      <c r="E8965" s="17"/>
      <c r="G8965" s="1"/>
      <c r="H8965" s="1"/>
      <c r="I8965" s="1"/>
    </row>
    <row r="8966" spans="1:9" x14ac:dyDescent="0.35">
      <c r="A8966" s="298"/>
      <c r="B8966" s="1"/>
      <c r="C8966" s="1"/>
      <c r="D8966" s="17"/>
      <c r="E8966" s="17"/>
      <c r="G8966" s="1"/>
      <c r="H8966" s="1"/>
      <c r="I8966" s="1"/>
    </row>
    <row r="8967" spans="1:9" x14ac:dyDescent="0.35">
      <c r="A8967" s="298"/>
      <c r="B8967" s="1"/>
      <c r="C8967" s="1"/>
      <c r="D8967" s="17"/>
      <c r="E8967" s="17"/>
      <c r="G8967" s="1"/>
      <c r="H8967" s="1"/>
      <c r="I8967" s="1"/>
    </row>
    <row r="8968" spans="1:9" x14ac:dyDescent="0.35">
      <c r="A8968" s="298"/>
      <c r="B8968" s="1"/>
      <c r="C8968" s="1"/>
      <c r="D8968" s="17"/>
      <c r="E8968" s="17"/>
      <c r="G8968" s="1"/>
      <c r="H8968" s="1"/>
      <c r="I8968" s="1"/>
    </row>
    <row r="8969" spans="1:9" x14ac:dyDescent="0.35">
      <c r="A8969" s="298"/>
      <c r="B8969" s="1"/>
      <c r="C8969" s="1"/>
      <c r="D8969" s="17"/>
      <c r="E8969" s="17"/>
      <c r="G8969" s="1"/>
      <c r="H8969" s="1"/>
      <c r="I8969" s="1"/>
    </row>
    <row r="8970" spans="1:9" x14ac:dyDescent="0.35">
      <c r="A8970" s="298"/>
      <c r="B8970" s="1"/>
      <c r="C8970" s="1"/>
      <c r="D8970" s="17"/>
      <c r="E8970" s="17"/>
      <c r="G8970" s="1"/>
      <c r="H8970" s="1"/>
      <c r="I8970" s="1"/>
    </row>
    <row r="8971" spans="1:9" x14ac:dyDescent="0.35">
      <c r="A8971" s="298"/>
      <c r="B8971" s="1"/>
      <c r="C8971" s="1"/>
      <c r="D8971" s="17"/>
      <c r="E8971" s="17"/>
      <c r="G8971" s="1"/>
      <c r="H8971" s="1"/>
      <c r="I8971" s="1"/>
    </row>
    <row r="8972" spans="1:9" x14ac:dyDescent="0.35">
      <c r="A8972" s="298"/>
      <c r="B8972" s="1"/>
      <c r="C8972" s="1"/>
      <c r="D8972" s="17"/>
      <c r="E8972" s="17"/>
      <c r="G8972" s="1"/>
      <c r="H8972" s="1"/>
      <c r="I8972" s="1"/>
    </row>
    <row r="8973" spans="1:9" x14ac:dyDescent="0.35">
      <c r="A8973" s="298"/>
      <c r="B8973" s="1"/>
      <c r="C8973" s="1"/>
      <c r="D8973" s="17"/>
      <c r="E8973" s="17"/>
      <c r="G8973" s="1"/>
      <c r="H8973" s="1"/>
      <c r="I8973" s="1"/>
    </row>
    <row r="8974" spans="1:9" x14ac:dyDescent="0.35">
      <c r="A8974" s="298"/>
      <c r="B8974" s="1"/>
      <c r="C8974" s="1"/>
      <c r="D8974" s="17"/>
      <c r="E8974" s="17"/>
      <c r="G8974" s="1"/>
      <c r="H8974" s="1"/>
      <c r="I8974" s="1"/>
    </row>
    <row r="8975" spans="1:9" x14ac:dyDescent="0.35">
      <c r="A8975" s="298"/>
      <c r="B8975" s="1"/>
      <c r="C8975" s="1"/>
      <c r="D8975" s="17"/>
      <c r="E8975" s="17"/>
      <c r="G8975" s="1"/>
      <c r="H8975" s="1"/>
      <c r="I8975" s="1"/>
    </row>
    <row r="8976" spans="1:9" x14ac:dyDescent="0.35">
      <c r="A8976" s="298"/>
      <c r="B8976" s="1"/>
      <c r="C8976" s="1"/>
      <c r="D8976" s="17"/>
      <c r="E8976" s="17"/>
      <c r="G8976" s="1"/>
      <c r="H8976" s="1"/>
      <c r="I8976" s="1"/>
    </row>
    <row r="8977" spans="1:9" x14ac:dyDescent="0.35">
      <c r="A8977" s="298"/>
      <c r="B8977" s="1"/>
      <c r="C8977" s="1"/>
      <c r="D8977" s="17"/>
      <c r="E8977" s="17"/>
      <c r="G8977" s="1"/>
      <c r="H8977" s="1"/>
      <c r="I8977" s="1"/>
    </row>
    <row r="8978" spans="1:9" x14ac:dyDescent="0.35">
      <c r="A8978" s="298"/>
      <c r="B8978" s="1"/>
      <c r="C8978" s="1"/>
      <c r="D8978" s="17"/>
      <c r="E8978" s="17"/>
      <c r="G8978" s="1"/>
      <c r="H8978" s="1"/>
      <c r="I8978" s="1"/>
    </row>
    <row r="8979" spans="1:9" x14ac:dyDescent="0.35">
      <c r="A8979" s="298"/>
      <c r="B8979" s="1"/>
      <c r="C8979" s="1"/>
      <c r="D8979" s="17"/>
      <c r="E8979" s="17"/>
      <c r="G8979" s="1"/>
      <c r="H8979" s="1"/>
      <c r="I8979" s="1"/>
    </row>
    <row r="8980" spans="1:9" x14ac:dyDescent="0.35">
      <c r="A8980" s="298"/>
      <c r="B8980" s="1"/>
      <c r="C8980" s="1"/>
      <c r="D8980" s="17"/>
      <c r="E8980" s="17"/>
      <c r="G8980" s="1"/>
      <c r="H8980" s="1"/>
      <c r="I8980" s="1"/>
    </row>
    <row r="8981" spans="1:9" x14ac:dyDescent="0.35">
      <c r="A8981" s="298"/>
      <c r="B8981" s="1"/>
      <c r="C8981" s="1"/>
      <c r="D8981" s="17"/>
      <c r="E8981" s="17"/>
      <c r="G8981" s="1"/>
      <c r="H8981" s="1"/>
      <c r="I8981" s="1"/>
    </row>
    <row r="8982" spans="1:9" x14ac:dyDescent="0.35">
      <c r="A8982" s="298"/>
      <c r="B8982" s="1"/>
      <c r="C8982" s="1"/>
      <c r="D8982" s="17"/>
      <c r="E8982" s="17"/>
      <c r="G8982" s="1"/>
      <c r="H8982" s="1"/>
      <c r="I8982" s="1"/>
    </row>
    <row r="8983" spans="1:9" x14ac:dyDescent="0.35">
      <c r="A8983" s="298"/>
      <c r="B8983" s="1"/>
      <c r="C8983" s="1"/>
      <c r="D8983" s="17"/>
      <c r="E8983" s="17"/>
      <c r="G8983" s="1"/>
      <c r="H8983" s="1"/>
      <c r="I8983" s="1"/>
    </row>
    <row r="8984" spans="1:9" x14ac:dyDescent="0.35">
      <c r="A8984" s="298"/>
      <c r="B8984" s="1"/>
      <c r="C8984" s="1"/>
      <c r="D8984" s="17"/>
      <c r="E8984" s="17"/>
      <c r="G8984" s="1"/>
      <c r="H8984" s="1"/>
      <c r="I8984" s="1"/>
    </row>
    <row r="8985" spans="1:9" x14ac:dyDescent="0.35">
      <c r="A8985" s="298"/>
      <c r="B8985" s="1"/>
      <c r="C8985" s="1"/>
      <c r="D8985" s="17"/>
      <c r="E8985" s="17"/>
      <c r="G8985" s="1"/>
      <c r="H8985" s="1"/>
      <c r="I8985" s="1"/>
    </row>
    <row r="8986" spans="1:9" x14ac:dyDescent="0.35">
      <c r="A8986" s="298"/>
      <c r="B8986" s="1"/>
      <c r="C8986" s="1"/>
      <c r="D8986" s="17"/>
      <c r="E8986" s="17"/>
      <c r="G8986" s="1"/>
      <c r="H8986" s="1"/>
      <c r="I8986" s="1"/>
    </row>
    <row r="8987" spans="1:9" x14ac:dyDescent="0.35">
      <c r="A8987" s="298"/>
      <c r="B8987" s="1"/>
      <c r="C8987" s="1"/>
      <c r="D8987" s="17"/>
      <c r="E8987" s="17"/>
      <c r="G8987" s="1"/>
      <c r="H8987" s="1"/>
      <c r="I8987" s="1"/>
    </row>
    <row r="8988" spans="1:9" x14ac:dyDescent="0.35">
      <c r="A8988" s="298"/>
      <c r="B8988" s="1"/>
      <c r="C8988" s="1"/>
      <c r="D8988" s="17"/>
      <c r="E8988" s="17"/>
      <c r="G8988" s="1"/>
      <c r="H8988" s="1"/>
      <c r="I8988" s="1"/>
    </row>
    <row r="8989" spans="1:9" x14ac:dyDescent="0.35">
      <c r="A8989" s="298"/>
      <c r="B8989" s="1"/>
      <c r="C8989" s="1"/>
      <c r="D8989" s="17"/>
      <c r="E8989" s="17"/>
      <c r="G8989" s="1"/>
      <c r="H8989" s="1"/>
      <c r="I8989" s="1"/>
    </row>
    <row r="8990" spans="1:9" x14ac:dyDescent="0.35">
      <c r="A8990" s="298"/>
      <c r="B8990" s="1"/>
      <c r="C8990" s="1"/>
      <c r="D8990" s="17"/>
      <c r="E8990" s="17"/>
      <c r="G8990" s="1"/>
      <c r="H8990" s="1"/>
      <c r="I8990" s="1"/>
    </row>
    <row r="8991" spans="1:9" x14ac:dyDescent="0.35">
      <c r="A8991" s="298"/>
      <c r="B8991" s="1"/>
      <c r="C8991" s="1"/>
      <c r="D8991" s="17"/>
      <c r="E8991" s="17"/>
      <c r="G8991" s="1"/>
      <c r="H8991" s="1"/>
      <c r="I8991" s="1"/>
    </row>
    <row r="8992" spans="1:9" x14ac:dyDescent="0.35">
      <c r="A8992" s="298"/>
      <c r="B8992" s="1"/>
      <c r="C8992" s="1"/>
      <c r="D8992" s="17"/>
      <c r="E8992" s="17"/>
      <c r="G8992" s="1"/>
      <c r="H8992" s="1"/>
      <c r="I8992" s="1"/>
    </row>
    <row r="8993" spans="1:9" x14ac:dyDescent="0.35">
      <c r="A8993" s="298"/>
      <c r="B8993" s="1"/>
      <c r="C8993" s="1"/>
      <c r="D8993" s="17"/>
      <c r="E8993" s="17"/>
      <c r="G8993" s="1"/>
      <c r="H8993" s="1"/>
      <c r="I8993" s="1"/>
    </row>
    <row r="8994" spans="1:9" x14ac:dyDescent="0.35">
      <c r="A8994" s="298"/>
      <c r="B8994" s="1"/>
      <c r="C8994" s="1"/>
      <c r="D8994" s="17"/>
      <c r="E8994" s="17"/>
      <c r="G8994" s="1"/>
      <c r="H8994" s="1"/>
      <c r="I8994" s="1"/>
    </row>
    <row r="8995" spans="1:9" x14ac:dyDescent="0.35">
      <c r="A8995" s="298"/>
      <c r="B8995" s="1"/>
      <c r="C8995" s="1"/>
      <c r="D8995" s="17"/>
      <c r="E8995" s="17"/>
      <c r="G8995" s="1"/>
      <c r="H8995" s="1"/>
      <c r="I8995" s="1"/>
    </row>
    <row r="8996" spans="1:9" x14ac:dyDescent="0.35">
      <c r="A8996" s="298"/>
      <c r="B8996" s="1"/>
      <c r="C8996" s="1"/>
      <c r="D8996" s="17"/>
      <c r="E8996" s="17"/>
      <c r="G8996" s="1"/>
      <c r="H8996" s="1"/>
      <c r="I8996" s="1"/>
    </row>
    <row r="8997" spans="1:9" x14ac:dyDescent="0.35">
      <c r="A8997" s="298"/>
      <c r="B8997" s="1"/>
      <c r="C8997" s="1"/>
      <c r="D8997" s="17"/>
      <c r="E8997" s="17"/>
      <c r="G8997" s="1"/>
      <c r="H8997" s="1"/>
      <c r="I8997" s="1"/>
    </row>
    <row r="8998" spans="1:9" x14ac:dyDescent="0.35">
      <c r="A8998" s="298"/>
      <c r="B8998" s="1"/>
      <c r="C8998" s="1"/>
      <c r="D8998" s="17"/>
      <c r="E8998" s="17"/>
      <c r="G8998" s="1"/>
      <c r="H8998" s="1"/>
      <c r="I8998" s="1"/>
    </row>
    <row r="8999" spans="1:9" x14ac:dyDescent="0.35">
      <c r="A8999" s="298"/>
      <c r="B8999" s="1"/>
      <c r="C8999" s="1"/>
      <c r="D8999" s="17"/>
      <c r="E8999" s="17"/>
      <c r="G8999" s="1"/>
      <c r="H8999" s="1"/>
      <c r="I8999" s="1"/>
    </row>
    <row r="9000" spans="1:9" x14ac:dyDescent="0.35">
      <c r="A9000" s="298"/>
      <c r="B9000" s="1"/>
      <c r="C9000" s="1"/>
      <c r="D9000" s="17"/>
      <c r="E9000" s="17"/>
      <c r="G9000" s="1"/>
      <c r="H9000" s="1"/>
      <c r="I9000" s="1"/>
    </row>
    <row r="9001" spans="1:9" x14ac:dyDescent="0.35">
      <c r="A9001" s="298"/>
      <c r="B9001" s="1"/>
      <c r="C9001" s="1"/>
      <c r="D9001" s="17"/>
      <c r="E9001" s="17"/>
      <c r="G9001" s="1"/>
      <c r="H9001" s="1"/>
      <c r="I9001" s="1"/>
    </row>
    <row r="9002" spans="1:9" x14ac:dyDescent="0.35">
      <c r="A9002" s="298"/>
      <c r="B9002" s="1"/>
      <c r="C9002" s="1"/>
      <c r="D9002" s="17"/>
      <c r="E9002" s="17"/>
      <c r="G9002" s="1"/>
      <c r="H9002" s="1"/>
      <c r="I9002" s="1"/>
    </row>
    <row r="9003" spans="1:9" x14ac:dyDescent="0.35">
      <c r="A9003" s="298"/>
      <c r="B9003" s="1"/>
      <c r="C9003" s="1"/>
      <c r="D9003" s="17"/>
      <c r="E9003" s="17"/>
      <c r="G9003" s="1"/>
      <c r="H9003" s="1"/>
      <c r="I9003" s="1"/>
    </row>
    <row r="9004" spans="1:9" x14ac:dyDescent="0.35">
      <c r="A9004" s="298"/>
      <c r="B9004" s="1"/>
      <c r="C9004" s="1"/>
      <c r="D9004" s="17"/>
      <c r="E9004" s="17"/>
      <c r="G9004" s="1"/>
      <c r="H9004" s="1"/>
      <c r="I9004" s="1"/>
    </row>
    <row r="9005" spans="1:9" x14ac:dyDescent="0.35">
      <c r="A9005" s="298"/>
      <c r="B9005" s="1"/>
      <c r="C9005" s="1"/>
      <c r="D9005" s="17"/>
      <c r="E9005" s="17"/>
      <c r="G9005" s="1"/>
      <c r="H9005" s="1"/>
      <c r="I9005" s="1"/>
    </row>
    <row r="9006" spans="1:9" x14ac:dyDescent="0.35">
      <c r="A9006" s="298"/>
      <c r="B9006" s="1"/>
      <c r="C9006" s="1"/>
      <c r="D9006" s="17"/>
      <c r="E9006" s="17"/>
      <c r="G9006" s="1"/>
      <c r="H9006" s="1"/>
      <c r="I9006" s="1"/>
    </row>
    <row r="9007" spans="1:9" x14ac:dyDescent="0.35">
      <c r="A9007" s="298"/>
      <c r="B9007" s="1"/>
      <c r="C9007" s="1"/>
      <c r="D9007" s="17"/>
      <c r="E9007" s="17"/>
      <c r="G9007" s="1"/>
      <c r="H9007" s="1"/>
      <c r="I9007" s="1"/>
    </row>
    <row r="9008" spans="1:9" x14ac:dyDescent="0.35">
      <c r="A9008" s="298"/>
      <c r="B9008" s="1"/>
      <c r="C9008" s="1"/>
      <c r="D9008" s="17"/>
      <c r="E9008" s="17"/>
      <c r="G9008" s="1"/>
      <c r="H9008" s="1"/>
      <c r="I9008" s="1"/>
    </row>
    <row r="9009" spans="1:9" x14ac:dyDescent="0.35">
      <c r="A9009" s="298"/>
      <c r="B9009" s="1"/>
      <c r="C9009" s="1"/>
      <c r="D9009" s="17"/>
      <c r="E9009" s="17"/>
      <c r="G9009" s="1"/>
      <c r="H9009" s="1"/>
      <c r="I9009" s="1"/>
    </row>
    <row r="9010" spans="1:9" x14ac:dyDescent="0.35">
      <c r="A9010" s="298"/>
      <c r="B9010" s="1"/>
      <c r="C9010" s="1"/>
      <c r="D9010" s="17"/>
      <c r="E9010" s="17"/>
      <c r="G9010" s="1"/>
      <c r="H9010" s="1"/>
      <c r="I9010" s="1"/>
    </row>
    <row r="9011" spans="1:9" x14ac:dyDescent="0.35">
      <c r="A9011" s="298"/>
      <c r="B9011" s="1"/>
      <c r="C9011" s="1"/>
      <c r="D9011" s="17"/>
      <c r="E9011" s="17"/>
      <c r="G9011" s="1"/>
      <c r="H9011" s="1"/>
      <c r="I9011" s="1"/>
    </row>
    <row r="9012" spans="1:9" x14ac:dyDescent="0.35">
      <c r="A9012" s="298"/>
      <c r="B9012" s="1"/>
      <c r="C9012" s="1"/>
      <c r="D9012" s="17"/>
      <c r="E9012" s="17"/>
      <c r="G9012" s="1"/>
      <c r="H9012" s="1"/>
      <c r="I9012" s="1"/>
    </row>
    <row r="9013" spans="1:9" x14ac:dyDescent="0.35">
      <c r="A9013" s="298"/>
      <c r="B9013" s="1"/>
      <c r="C9013" s="1"/>
      <c r="D9013" s="17"/>
      <c r="E9013" s="17"/>
      <c r="G9013" s="1"/>
      <c r="H9013" s="1"/>
      <c r="I9013" s="1"/>
    </row>
    <row r="9014" spans="1:9" x14ac:dyDescent="0.35">
      <c r="A9014" s="298"/>
      <c r="B9014" s="1"/>
      <c r="C9014" s="1"/>
      <c r="D9014" s="17"/>
      <c r="E9014" s="17"/>
      <c r="G9014" s="1"/>
      <c r="H9014" s="1"/>
      <c r="I9014" s="1"/>
    </row>
    <row r="9015" spans="1:9" x14ac:dyDescent="0.35">
      <c r="A9015" s="298"/>
      <c r="B9015" s="1"/>
      <c r="C9015" s="1"/>
      <c r="D9015" s="17"/>
      <c r="E9015" s="17"/>
      <c r="G9015" s="1"/>
      <c r="H9015" s="1"/>
      <c r="I9015" s="1"/>
    </row>
    <row r="9016" spans="1:9" x14ac:dyDescent="0.35">
      <c r="A9016" s="298"/>
      <c r="B9016" s="1"/>
      <c r="C9016" s="1"/>
      <c r="D9016" s="17"/>
      <c r="E9016" s="17"/>
      <c r="G9016" s="1"/>
      <c r="H9016" s="1"/>
      <c r="I9016" s="1"/>
    </row>
    <row r="9017" spans="1:9" x14ac:dyDescent="0.35">
      <c r="A9017" s="298"/>
      <c r="B9017" s="1"/>
      <c r="C9017" s="1"/>
      <c r="D9017" s="17"/>
      <c r="E9017" s="17"/>
      <c r="G9017" s="1"/>
      <c r="H9017" s="1"/>
      <c r="I9017" s="1"/>
    </row>
    <row r="9018" spans="1:9" x14ac:dyDescent="0.35">
      <c r="A9018" s="298"/>
      <c r="B9018" s="1"/>
      <c r="C9018" s="1"/>
      <c r="D9018" s="17"/>
      <c r="E9018" s="17"/>
      <c r="G9018" s="1"/>
      <c r="H9018" s="1"/>
      <c r="I9018" s="1"/>
    </row>
    <row r="9019" spans="1:9" x14ac:dyDescent="0.35">
      <c r="A9019" s="298"/>
      <c r="B9019" s="1"/>
      <c r="C9019" s="1"/>
      <c r="D9019" s="17"/>
      <c r="E9019" s="17"/>
      <c r="G9019" s="1"/>
      <c r="H9019" s="1"/>
      <c r="I9019" s="1"/>
    </row>
    <row r="9020" spans="1:9" x14ac:dyDescent="0.35">
      <c r="A9020" s="298"/>
      <c r="B9020" s="1"/>
      <c r="C9020" s="1"/>
      <c r="D9020" s="17"/>
      <c r="E9020" s="17"/>
      <c r="G9020" s="1"/>
      <c r="H9020" s="1"/>
      <c r="I9020" s="1"/>
    </row>
    <row r="9021" spans="1:9" x14ac:dyDescent="0.35">
      <c r="A9021" s="298"/>
      <c r="B9021" s="1"/>
      <c r="C9021" s="1"/>
      <c r="D9021" s="17"/>
      <c r="E9021" s="17"/>
      <c r="G9021" s="1"/>
      <c r="H9021" s="1"/>
      <c r="I9021" s="1"/>
    </row>
    <row r="9022" spans="1:9" x14ac:dyDescent="0.35">
      <c r="A9022" s="298"/>
      <c r="B9022" s="1"/>
      <c r="C9022" s="1"/>
      <c r="D9022" s="17"/>
      <c r="E9022" s="17"/>
      <c r="G9022" s="1"/>
      <c r="H9022" s="1"/>
      <c r="I9022" s="1"/>
    </row>
    <row r="9023" spans="1:9" x14ac:dyDescent="0.35">
      <c r="A9023" s="298"/>
      <c r="B9023" s="1"/>
      <c r="C9023" s="1"/>
      <c r="D9023" s="17"/>
      <c r="E9023" s="17"/>
      <c r="G9023" s="1"/>
      <c r="H9023" s="1"/>
      <c r="I9023" s="1"/>
    </row>
    <row r="9024" spans="1:9" x14ac:dyDescent="0.35">
      <c r="A9024" s="298"/>
      <c r="B9024" s="1"/>
      <c r="C9024" s="1"/>
      <c r="D9024" s="17"/>
      <c r="E9024" s="17"/>
      <c r="G9024" s="1"/>
      <c r="H9024" s="1"/>
      <c r="I9024" s="1"/>
    </row>
    <row r="9025" spans="1:9" x14ac:dyDescent="0.35">
      <c r="A9025" s="298"/>
      <c r="B9025" s="1"/>
      <c r="C9025" s="1"/>
      <c r="D9025" s="17"/>
      <c r="E9025" s="17"/>
      <c r="G9025" s="1"/>
      <c r="H9025" s="1"/>
      <c r="I9025" s="1"/>
    </row>
    <row r="9026" spans="1:9" x14ac:dyDescent="0.35">
      <c r="A9026" s="298"/>
      <c r="B9026" s="1"/>
      <c r="C9026" s="1"/>
      <c r="D9026" s="17"/>
      <c r="E9026" s="17"/>
      <c r="G9026" s="1"/>
      <c r="H9026" s="1"/>
      <c r="I9026" s="1"/>
    </row>
    <row r="9027" spans="1:9" x14ac:dyDescent="0.35">
      <c r="A9027" s="298"/>
      <c r="B9027" s="1"/>
      <c r="C9027" s="1"/>
      <c r="D9027" s="17"/>
      <c r="E9027" s="17"/>
      <c r="G9027" s="1"/>
      <c r="H9027" s="1"/>
      <c r="I9027" s="1"/>
    </row>
    <row r="9028" spans="1:9" x14ac:dyDescent="0.35">
      <c r="A9028" s="298"/>
      <c r="B9028" s="1"/>
      <c r="C9028" s="1"/>
      <c r="D9028" s="17"/>
      <c r="E9028" s="17"/>
      <c r="G9028" s="1"/>
      <c r="H9028" s="1"/>
      <c r="I9028" s="1"/>
    </row>
    <row r="9029" spans="1:9" x14ac:dyDescent="0.35">
      <c r="A9029" s="298"/>
      <c r="B9029" s="1"/>
      <c r="C9029" s="1"/>
      <c r="D9029" s="17"/>
      <c r="E9029" s="17"/>
      <c r="G9029" s="1"/>
      <c r="H9029" s="1"/>
      <c r="I9029" s="1"/>
    </row>
    <row r="9030" spans="1:9" x14ac:dyDescent="0.35">
      <c r="A9030" s="298"/>
      <c r="B9030" s="1"/>
      <c r="C9030" s="1"/>
      <c r="D9030" s="17"/>
      <c r="E9030" s="17"/>
      <c r="G9030" s="1"/>
      <c r="H9030" s="1"/>
      <c r="I9030" s="1"/>
    </row>
    <row r="9031" spans="1:9" x14ac:dyDescent="0.35">
      <c r="A9031" s="298"/>
      <c r="B9031" s="1"/>
      <c r="C9031" s="1"/>
      <c r="D9031" s="17"/>
      <c r="E9031" s="17"/>
      <c r="G9031" s="1"/>
      <c r="H9031" s="1"/>
      <c r="I9031" s="1"/>
    </row>
    <row r="9032" spans="1:9" x14ac:dyDescent="0.35">
      <c r="A9032" s="298"/>
      <c r="B9032" s="1"/>
      <c r="C9032" s="1"/>
      <c r="D9032" s="17"/>
      <c r="E9032" s="17"/>
      <c r="G9032" s="1"/>
      <c r="H9032" s="1"/>
      <c r="I9032" s="1"/>
    </row>
    <row r="9033" spans="1:9" x14ac:dyDescent="0.35">
      <c r="A9033" s="298"/>
      <c r="B9033" s="1"/>
      <c r="C9033" s="1"/>
      <c r="D9033" s="17"/>
      <c r="E9033" s="17"/>
      <c r="G9033" s="1"/>
      <c r="H9033" s="1"/>
      <c r="I9033" s="1"/>
    </row>
    <row r="9034" spans="1:9" x14ac:dyDescent="0.35">
      <c r="A9034" s="298"/>
      <c r="B9034" s="1"/>
      <c r="C9034" s="1"/>
      <c r="D9034" s="17"/>
      <c r="E9034" s="17"/>
      <c r="G9034" s="1"/>
      <c r="H9034" s="1"/>
      <c r="I9034" s="1"/>
    </row>
    <row r="9035" spans="1:9" x14ac:dyDescent="0.35">
      <c r="A9035" s="298"/>
      <c r="B9035" s="1"/>
      <c r="C9035" s="1"/>
      <c r="D9035" s="17"/>
      <c r="E9035" s="17"/>
      <c r="G9035" s="1"/>
      <c r="H9035" s="1"/>
      <c r="I9035" s="1"/>
    </row>
    <row r="9036" spans="1:9" x14ac:dyDescent="0.35">
      <c r="A9036" s="298"/>
      <c r="B9036" s="1"/>
      <c r="C9036" s="1"/>
      <c r="D9036" s="17"/>
      <c r="E9036" s="17"/>
      <c r="G9036" s="1"/>
      <c r="H9036" s="1"/>
      <c r="I9036" s="1"/>
    </row>
    <row r="9037" spans="1:9" x14ac:dyDescent="0.35">
      <c r="A9037" s="298"/>
      <c r="B9037" s="1"/>
      <c r="C9037" s="1"/>
      <c r="D9037" s="17"/>
      <c r="E9037" s="17"/>
      <c r="G9037" s="1"/>
      <c r="H9037" s="1"/>
      <c r="I9037" s="1"/>
    </row>
    <row r="9038" spans="1:9" x14ac:dyDescent="0.35">
      <c r="A9038" s="298"/>
      <c r="B9038" s="1"/>
      <c r="C9038" s="1"/>
      <c r="D9038" s="17"/>
      <c r="E9038" s="17"/>
      <c r="G9038" s="1"/>
      <c r="H9038" s="1"/>
      <c r="I9038" s="1"/>
    </row>
    <row r="9039" spans="1:9" x14ac:dyDescent="0.35">
      <c r="A9039" s="298"/>
      <c r="B9039" s="1"/>
      <c r="C9039" s="1"/>
      <c r="D9039" s="17"/>
      <c r="E9039" s="17"/>
      <c r="G9039" s="1"/>
      <c r="H9039" s="1"/>
      <c r="I9039" s="1"/>
    </row>
    <row r="9040" spans="1:9" x14ac:dyDescent="0.35">
      <c r="A9040" s="298"/>
      <c r="B9040" s="1"/>
      <c r="C9040" s="1"/>
      <c r="D9040" s="17"/>
      <c r="E9040" s="17"/>
      <c r="G9040" s="1"/>
      <c r="H9040" s="1"/>
      <c r="I9040" s="1"/>
    </row>
    <row r="9041" spans="1:9" x14ac:dyDescent="0.35">
      <c r="A9041" s="298"/>
      <c r="B9041" s="1"/>
      <c r="C9041" s="1"/>
      <c r="D9041" s="17"/>
      <c r="E9041" s="17"/>
      <c r="G9041" s="1"/>
      <c r="H9041" s="1"/>
      <c r="I9041" s="1"/>
    </row>
    <row r="9042" spans="1:9" x14ac:dyDescent="0.35">
      <c r="A9042" s="298"/>
      <c r="B9042" s="1"/>
      <c r="C9042" s="1"/>
      <c r="D9042" s="17"/>
      <c r="E9042" s="17"/>
      <c r="G9042" s="1"/>
      <c r="H9042" s="1"/>
      <c r="I9042" s="1"/>
    </row>
    <row r="9043" spans="1:9" x14ac:dyDescent="0.35">
      <c r="A9043" s="298"/>
      <c r="B9043" s="1"/>
      <c r="C9043" s="1"/>
      <c r="D9043" s="17"/>
      <c r="E9043" s="17"/>
      <c r="G9043" s="1"/>
      <c r="H9043" s="1"/>
      <c r="I9043" s="1"/>
    </row>
    <row r="9044" spans="1:9" x14ac:dyDescent="0.35">
      <c r="A9044" s="298"/>
      <c r="B9044" s="1"/>
      <c r="C9044" s="1"/>
      <c r="D9044" s="17"/>
      <c r="E9044" s="17"/>
      <c r="G9044" s="1"/>
      <c r="H9044" s="1"/>
      <c r="I9044" s="1"/>
    </row>
    <row r="9045" spans="1:9" x14ac:dyDescent="0.35">
      <c r="A9045" s="298"/>
      <c r="B9045" s="1"/>
      <c r="C9045" s="1"/>
      <c r="D9045" s="17"/>
      <c r="E9045" s="17"/>
      <c r="G9045" s="1"/>
      <c r="H9045" s="1"/>
      <c r="I9045" s="1"/>
    </row>
    <row r="9046" spans="1:9" x14ac:dyDescent="0.35">
      <c r="A9046" s="298"/>
      <c r="B9046" s="1"/>
      <c r="C9046" s="1"/>
      <c r="D9046" s="17"/>
      <c r="E9046" s="17"/>
      <c r="G9046" s="1"/>
      <c r="H9046" s="1"/>
      <c r="I9046" s="1"/>
    </row>
    <row r="9047" spans="1:9" x14ac:dyDescent="0.35">
      <c r="A9047" s="298"/>
      <c r="B9047" s="1"/>
      <c r="C9047" s="1"/>
      <c r="D9047" s="17"/>
      <c r="E9047" s="17"/>
      <c r="G9047" s="1"/>
      <c r="H9047" s="1"/>
      <c r="I9047" s="1"/>
    </row>
    <row r="9048" spans="1:9" x14ac:dyDescent="0.35">
      <c r="A9048" s="298"/>
      <c r="B9048" s="1"/>
      <c r="C9048" s="1"/>
      <c r="D9048" s="17"/>
      <c r="E9048" s="17"/>
      <c r="G9048" s="1"/>
      <c r="H9048" s="1"/>
      <c r="I9048" s="1"/>
    </row>
    <row r="9049" spans="1:9" x14ac:dyDescent="0.35">
      <c r="A9049" s="298"/>
      <c r="B9049" s="1"/>
      <c r="C9049" s="1"/>
      <c r="D9049" s="17"/>
      <c r="E9049" s="17"/>
      <c r="G9049" s="1"/>
      <c r="H9049" s="1"/>
      <c r="I9049" s="1"/>
    </row>
    <row r="9050" spans="1:9" x14ac:dyDescent="0.35">
      <c r="A9050" s="298"/>
      <c r="B9050" s="1"/>
      <c r="C9050" s="1"/>
      <c r="D9050" s="17"/>
      <c r="E9050" s="17"/>
      <c r="G9050" s="1"/>
      <c r="H9050" s="1"/>
      <c r="I9050" s="1"/>
    </row>
    <row r="9051" spans="1:9" x14ac:dyDescent="0.35">
      <c r="A9051" s="298"/>
      <c r="B9051" s="1"/>
      <c r="C9051" s="1"/>
      <c r="D9051" s="17"/>
      <c r="E9051" s="17"/>
      <c r="G9051" s="1"/>
      <c r="H9051" s="1"/>
      <c r="I9051" s="1"/>
    </row>
    <row r="9052" spans="1:9" x14ac:dyDescent="0.35">
      <c r="A9052" s="298"/>
      <c r="B9052" s="1"/>
      <c r="C9052" s="1"/>
      <c r="D9052" s="17"/>
      <c r="E9052" s="17"/>
      <c r="G9052" s="1"/>
      <c r="H9052" s="1"/>
      <c r="I9052" s="1"/>
    </row>
    <row r="9053" spans="1:9" x14ac:dyDescent="0.35">
      <c r="A9053" s="298"/>
      <c r="B9053" s="1"/>
      <c r="C9053" s="1"/>
      <c r="D9053" s="17"/>
      <c r="E9053" s="17"/>
      <c r="G9053" s="1"/>
      <c r="H9053" s="1"/>
      <c r="I9053" s="1"/>
    </row>
    <row r="9054" spans="1:9" x14ac:dyDescent="0.35">
      <c r="A9054" s="298"/>
      <c r="B9054" s="1"/>
      <c r="C9054" s="1"/>
      <c r="D9054" s="17"/>
      <c r="E9054" s="17"/>
      <c r="G9054" s="1"/>
      <c r="H9054" s="1"/>
      <c r="I9054" s="1"/>
    </row>
    <row r="9055" spans="1:9" x14ac:dyDescent="0.35">
      <c r="A9055" s="298"/>
      <c r="B9055" s="1"/>
      <c r="C9055" s="1"/>
      <c r="D9055" s="17"/>
      <c r="E9055" s="17"/>
      <c r="G9055" s="1"/>
      <c r="H9055" s="1"/>
      <c r="I9055" s="1"/>
    </row>
    <row r="9056" spans="1:9" x14ac:dyDescent="0.35">
      <c r="A9056" s="298"/>
      <c r="B9056" s="1"/>
      <c r="C9056" s="1"/>
      <c r="D9056" s="17"/>
      <c r="E9056" s="17"/>
      <c r="G9056" s="1"/>
      <c r="H9056" s="1"/>
      <c r="I9056" s="1"/>
    </row>
    <row r="9057" spans="1:9" x14ac:dyDescent="0.35">
      <c r="A9057" s="298"/>
      <c r="B9057" s="1"/>
      <c r="C9057" s="1"/>
      <c r="D9057" s="17"/>
      <c r="E9057" s="17"/>
      <c r="G9057" s="1"/>
      <c r="H9057" s="1"/>
      <c r="I9057" s="1"/>
    </row>
    <row r="9058" spans="1:9" x14ac:dyDescent="0.35">
      <c r="A9058" s="298"/>
      <c r="B9058" s="1"/>
      <c r="C9058" s="1"/>
      <c r="D9058" s="17"/>
      <c r="E9058" s="17"/>
      <c r="G9058" s="1"/>
      <c r="H9058" s="1"/>
      <c r="I9058" s="1"/>
    </row>
    <row r="9059" spans="1:9" x14ac:dyDescent="0.35">
      <c r="A9059" s="298"/>
      <c r="B9059" s="1"/>
      <c r="C9059" s="1"/>
      <c r="D9059" s="17"/>
      <c r="E9059" s="17"/>
      <c r="G9059" s="1"/>
      <c r="H9059" s="1"/>
      <c r="I9059" s="1"/>
    </row>
    <row r="9060" spans="1:9" x14ac:dyDescent="0.35">
      <c r="A9060" s="298"/>
      <c r="B9060" s="1"/>
      <c r="C9060" s="1"/>
      <c r="D9060" s="17"/>
      <c r="E9060" s="17"/>
      <c r="G9060" s="1"/>
      <c r="H9060" s="1"/>
      <c r="I9060" s="1"/>
    </row>
    <row r="9061" spans="1:9" x14ac:dyDescent="0.35">
      <c r="A9061" s="298"/>
      <c r="B9061" s="1"/>
      <c r="C9061" s="1"/>
      <c r="D9061" s="17"/>
      <c r="E9061" s="17"/>
      <c r="G9061" s="1"/>
      <c r="H9061" s="1"/>
      <c r="I9061" s="1"/>
    </row>
    <row r="9062" spans="1:9" x14ac:dyDescent="0.35">
      <c r="A9062" s="298"/>
      <c r="B9062" s="1"/>
      <c r="C9062" s="1"/>
      <c r="D9062" s="17"/>
      <c r="E9062" s="17"/>
      <c r="G9062" s="1"/>
      <c r="H9062" s="1"/>
      <c r="I9062" s="1"/>
    </row>
    <row r="9063" spans="1:9" x14ac:dyDescent="0.35">
      <c r="A9063" s="298"/>
      <c r="B9063" s="1"/>
      <c r="C9063" s="1"/>
      <c r="D9063" s="17"/>
      <c r="E9063" s="17"/>
      <c r="G9063" s="1"/>
      <c r="H9063" s="1"/>
      <c r="I9063" s="1"/>
    </row>
    <row r="9064" spans="1:9" x14ac:dyDescent="0.35">
      <c r="A9064" s="298"/>
      <c r="B9064" s="1"/>
      <c r="C9064" s="1"/>
      <c r="D9064" s="17"/>
      <c r="E9064" s="17"/>
      <c r="G9064" s="1"/>
      <c r="H9064" s="1"/>
      <c r="I9064" s="1"/>
    </row>
    <row r="9065" spans="1:9" x14ac:dyDescent="0.35">
      <c r="A9065" s="298"/>
      <c r="B9065" s="1"/>
      <c r="C9065" s="1"/>
      <c r="D9065" s="17"/>
      <c r="E9065" s="17"/>
      <c r="G9065" s="1"/>
      <c r="H9065" s="1"/>
      <c r="I9065" s="1"/>
    </row>
    <row r="9066" spans="1:9" x14ac:dyDescent="0.35">
      <c r="A9066" s="298"/>
      <c r="B9066" s="1"/>
      <c r="C9066" s="1"/>
      <c r="D9066" s="17"/>
      <c r="E9066" s="17"/>
      <c r="G9066" s="1"/>
      <c r="H9066" s="1"/>
      <c r="I9066" s="1"/>
    </row>
    <row r="9067" spans="1:9" x14ac:dyDescent="0.35">
      <c r="A9067" s="298"/>
      <c r="B9067" s="1"/>
      <c r="C9067" s="1"/>
      <c r="D9067" s="17"/>
      <c r="E9067" s="17"/>
      <c r="G9067" s="1"/>
      <c r="H9067" s="1"/>
      <c r="I9067" s="1"/>
    </row>
    <row r="9068" spans="1:9" x14ac:dyDescent="0.35">
      <c r="A9068" s="298"/>
      <c r="B9068" s="1"/>
      <c r="C9068" s="1"/>
      <c r="D9068" s="17"/>
      <c r="E9068" s="17"/>
      <c r="G9068" s="1"/>
      <c r="H9068" s="1"/>
      <c r="I9068" s="1"/>
    </row>
    <row r="9069" spans="1:9" x14ac:dyDescent="0.35">
      <c r="A9069" s="298"/>
      <c r="B9069" s="1"/>
      <c r="C9069" s="1"/>
      <c r="D9069" s="17"/>
      <c r="E9069" s="17"/>
      <c r="G9069" s="1"/>
      <c r="H9069" s="1"/>
      <c r="I9069" s="1"/>
    </row>
    <row r="9070" spans="1:9" x14ac:dyDescent="0.35">
      <c r="A9070" s="298"/>
      <c r="B9070" s="1"/>
      <c r="C9070" s="1"/>
      <c r="D9070" s="17"/>
      <c r="E9070" s="17"/>
      <c r="G9070" s="1"/>
      <c r="H9070" s="1"/>
      <c r="I9070" s="1"/>
    </row>
    <row r="9071" spans="1:9" x14ac:dyDescent="0.35">
      <c r="A9071" s="298"/>
      <c r="B9071" s="1"/>
      <c r="C9071" s="1"/>
      <c r="D9071" s="17"/>
      <c r="E9071" s="17"/>
      <c r="G9071" s="1"/>
      <c r="H9071" s="1"/>
      <c r="I9071" s="1"/>
    </row>
    <row r="9072" spans="1:9" x14ac:dyDescent="0.35">
      <c r="A9072" s="298"/>
      <c r="B9072" s="1"/>
      <c r="C9072" s="1"/>
      <c r="D9072" s="17"/>
      <c r="E9072" s="17"/>
      <c r="G9072" s="1"/>
      <c r="H9072" s="1"/>
      <c r="I9072" s="1"/>
    </row>
    <row r="9073" spans="1:9" x14ac:dyDescent="0.35">
      <c r="A9073" s="298"/>
      <c r="B9073" s="1"/>
      <c r="C9073" s="1"/>
      <c r="D9073" s="17"/>
      <c r="E9073" s="17"/>
      <c r="G9073" s="1"/>
      <c r="H9073" s="1"/>
      <c r="I9073" s="1"/>
    </row>
    <row r="9074" spans="1:9" x14ac:dyDescent="0.35">
      <c r="A9074" s="298"/>
      <c r="B9074" s="1"/>
      <c r="C9074" s="1"/>
      <c r="D9074" s="17"/>
      <c r="E9074" s="17"/>
      <c r="G9074" s="1"/>
      <c r="H9074" s="1"/>
      <c r="I9074" s="1"/>
    </row>
    <row r="9075" spans="1:9" x14ac:dyDescent="0.35">
      <c r="A9075" s="298"/>
      <c r="B9075" s="1"/>
      <c r="C9075" s="1"/>
      <c r="D9075" s="17"/>
      <c r="E9075" s="17"/>
      <c r="G9075" s="1"/>
      <c r="H9075" s="1"/>
      <c r="I9075" s="1"/>
    </row>
    <row r="9076" spans="1:9" x14ac:dyDescent="0.35">
      <c r="A9076" s="298"/>
      <c r="B9076" s="1"/>
      <c r="C9076" s="1"/>
      <c r="D9076" s="17"/>
      <c r="E9076" s="17"/>
      <c r="G9076" s="1"/>
      <c r="H9076" s="1"/>
      <c r="I9076" s="1"/>
    </row>
    <row r="9077" spans="1:9" x14ac:dyDescent="0.35">
      <c r="A9077" s="298"/>
      <c r="B9077" s="1"/>
      <c r="C9077" s="1"/>
      <c r="D9077" s="17"/>
      <c r="E9077" s="17"/>
      <c r="G9077" s="1"/>
      <c r="H9077" s="1"/>
      <c r="I9077" s="1"/>
    </row>
    <row r="9078" spans="1:9" x14ac:dyDescent="0.35">
      <c r="A9078" s="298"/>
      <c r="B9078" s="1"/>
      <c r="C9078" s="1"/>
      <c r="D9078" s="17"/>
      <c r="E9078" s="17"/>
      <c r="G9078" s="1"/>
      <c r="H9078" s="1"/>
      <c r="I9078" s="1"/>
    </row>
    <row r="9079" spans="1:9" x14ac:dyDescent="0.35">
      <c r="A9079" s="298"/>
      <c r="B9079" s="1"/>
      <c r="C9079" s="1"/>
      <c r="D9079" s="17"/>
      <c r="E9079" s="17"/>
      <c r="G9079" s="1"/>
      <c r="H9079" s="1"/>
      <c r="I9079" s="1"/>
    </row>
    <row r="9080" spans="1:9" x14ac:dyDescent="0.35">
      <c r="A9080" s="298"/>
      <c r="B9080" s="1"/>
      <c r="C9080" s="1"/>
      <c r="D9080" s="17"/>
      <c r="E9080" s="17"/>
      <c r="G9080" s="1"/>
      <c r="H9080" s="1"/>
      <c r="I9080" s="1"/>
    </row>
    <row r="9081" spans="1:9" x14ac:dyDescent="0.35">
      <c r="A9081" s="298"/>
      <c r="B9081" s="1"/>
      <c r="C9081" s="1"/>
      <c r="D9081" s="17"/>
      <c r="E9081" s="17"/>
      <c r="G9081" s="1"/>
      <c r="H9081" s="1"/>
      <c r="I9081" s="1"/>
    </row>
    <row r="9082" spans="1:9" x14ac:dyDescent="0.35">
      <c r="A9082" s="298"/>
      <c r="B9082" s="1"/>
      <c r="C9082" s="1"/>
      <c r="D9082" s="17"/>
      <c r="E9082" s="17"/>
      <c r="G9082" s="1"/>
      <c r="H9082" s="1"/>
      <c r="I9082" s="1"/>
    </row>
    <row r="9083" spans="1:9" x14ac:dyDescent="0.35">
      <c r="A9083" s="298"/>
      <c r="B9083" s="1"/>
      <c r="C9083" s="1"/>
      <c r="D9083" s="17"/>
      <c r="E9083" s="17"/>
      <c r="G9083" s="1"/>
      <c r="H9083" s="1"/>
      <c r="I9083" s="1"/>
    </row>
    <row r="9084" spans="1:9" x14ac:dyDescent="0.35">
      <c r="A9084" s="298"/>
      <c r="B9084" s="1"/>
      <c r="C9084" s="1"/>
      <c r="D9084" s="17"/>
      <c r="E9084" s="17"/>
      <c r="G9084" s="1"/>
      <c r="H9084" s="1"/>
      <c r="I9084" s="1"/>
    </row>
    <row r="9085" spans="1:9" x14ac:dyDescent="0.35">
      <c r="A9085" s="298"/>
      <c r="B9085" s="1"/>
      <c r="C9085" s="1"/>
      <c r="D9085" s="17"/>
      <c r="E9085" s="17"/>
      <c r="G9085" s="1"/>
      <c r="H9085" s="1"/>
      <c r="I9085" s="1"/>
    </row>
    <row r="9086" spans="1:9" x14ac:dyDescent="0.35">
      <c r="A9086" s="298"/>
      <c r="B9086" s="1"/>
      <c r="C9086" s="1"/>
      <c r="D9086" s="17"/>
      <c r="E9086" s="17"/>
      <c r="G9086" s="1"/>
      <c r="H9086" s="1"/>
      <c r="I9086" s="1"/>
    </row>
    <row r="9087" spans="1:9" x14ac:dyDescent="0.35">
      <c r="A9087" s="298"/>
      <c r="B9087" s="1"/>
      <c r="C9087" s="1"/>
      <c r="D9087" s="17"/>
      <c r="E9087" s="17"/>
      <c r="G9087" s="1"/>
      <c r="H9087" s="1"/>
      <c r="I9087" s="1"/>
    </row>
    <row r="9088" spans="1:9" x14ac:dyDescent="0.35">
      <c r="A9088" s="298"/>
      <c r="B9088" s="1"/>
      <c r="C9088" s="1"/>
      <c r="D9088" s="17"/>
      <c r="E9088" s="17"/>
      <c r="G9088" s="1"/>
      <c r="H9088" s="1"/>
      <c r="I9088" s="1"/>
    </row>
    <row r="9089" spans="1:9" x14ac:dyDescent="0.35">
      <c r="A9089" s="298"/>
      <c r="B9089" s="1"/>
      <c r="C9089" s="1"/>
      <c r="D9089" s="17"/>
      <c r="E9089" s="17"/>
      <c r="G9089" s="1"/>
      <c r="H9089" s="1"/>
      <c r="I9089" s="1"/>
    </row>
    <row r="9090" spans="1:9" x14ac:dyDescent="0.35">
      <c r="A9090" s="298"/>
      <c r="B9090" s="1"/>
      <c r="C9090" s="1"/>
      <c r="D9090" s="17"/>
      <c r="E9090" s="17"/>
      <c r="G9090" s="1"/>
      <c r="H9090" s="1"/>
      <c r="I9090" s="1"/>
    </row>
    <row r="9091" spans="1:9" x14ac:dyDescent="0.35">
      <c r="A9091" s="298"/>
      <c r="B9091" s="1"/>
      <c r="C9091" s="1"/>
      <c r="D9091" s="17"/>
      <c r="E9091" s="17"/>
      <c r="G9091" s="1"/>
      <c r="H9091" s="1"/>
      <c r="I9091" s="1"/>
    </row>
    <row r="9092" spans="1:9" x14ac:dyDescent="0.35">
      <c r="A9092" s="298"/>
      <c r="B9092" s="1"/>
      <c r="C9092" s="1"/>
      <c r="D9092" s="17"/>
      <c r="E9092" s="17"/>
      <c r="G9092" s="1"/>
      <c r="H9092" s="1"/>
      <c r="I9092" s="1"/>
    </row>
    <row r="9093" spans="1:9" x14ac:dyDescent="0.35">
      <c r="A9093" s="298"/>
      <c r="B9093" s="1"/>
      <c r="C9093" s="1"/>
      <c r="D9093" s="17"/>
      <c r="E9093" s="17"/>
      <c r="G9093" s="1"/>
      <c r="H9093" s="1"/>
      <c r="I9093" s="1"/>
    </row>
    <row r="9094" spans="1:9" x14ac:dyDescent="0.35">
      <c r="A9094" s="298"/>
      <c r="B9094" s="1"/>
      <c r="C9094" s="1"/>
      <c r="D9094" s="17"/>
      <c r="E9094" s="17"/>
      <c r="G9094" s="1"/>
      <c r="H9094" s="1"/>
      <c r="I9094" s="1"/>
    </row>
    <row r="9095" spans="1:9" x14ac:dyDescent="0.35">
      <c r="A9095" s="298"/>
      <c r="B9095" s="1"/>
      <c r="C9095" s="1"/>
      <c r="D9095" s="17"/>
      <c r="E9095" s="17"/>
      <c r="G9095" s="1"/>
      <c r="H9095" s="1"/>
      <c r="I9095" s="1"/>
    </row>
    <row r="9096" spans="1:9" x14ac:dyDescent="0.35">
      <c r="A9096" s="298"/>
      <c r="B9096" s="1"/>
      <c r="C9096" s="1"/>
      <c r="D9096" s="17"/>
      <c r="E9096" s="17"/>
      <c r="G9096" s="1"/>
      <c r="H9096" s="1"/>
      <c r="I9096" s="1"/>
    </row>
    <row r="9097" spans="1:9" x14ac:dyDescent="0.35">
      <c r="A9097" s="298"/>
      <c r="B9097" s="1"/>
      <c r="C9097" s="1"/>
      <c r="D9097" s="17"/>
      <c r="E9097" s="17"/>
      <c r="G9097" s="1"/>
      <c r="H9097" s="1"/>
      <c r="I9097" s="1"/>
    </row>
    <row r="9098" spans="1:9" x14ac:dyDescent="0.35">
      <c r="A9098" s="298"/>
      <c r="B9098" s="1"/>
      <c r="C9098" s="1"/>
      <c r="D9098" s="17"/>
      <c r="E9098" s="17"/>
      <c r="G9098" s="1"/>
      <c r="H9098" s="1"/>
      <c r="I9098" s="1"/>
    </row>
    <row r="9099" spans="1:9" x14ac:dyDescent="0.35">
      <c r="A9099" s="298"/>
      <c r="B9099" s="1"/>
      <c r="C9099" s="1"/>
      <c r="D9099" s="17"/>
      <c r="E9099" s="17"/>
      <c r="G9099" s="1"/>
      <c r="H9099" s="1"/>
      <c r="I9099" s="1"/>
    </row>
    <row r="9100" spans="1:9" x14ac:dyDescent="0.35">
      <c r="A9100" s="298"/>
      <c r="B9100" s="1"/>
      <c r="C9100" s="1"/>
      <c r="D9100" s="17"/>
      <c r="E9100" s="17"/>
      <c r="G9100" s="1"/>
      <c r="H9100" s="1"/>
      <c r="I9100" s="1"/>
    </row>
    <row r="9101" spans="1:9" x14ac:dyDescent="0.35">
      <c r="A9101" s="298"/>
      <c r="B9101" s="1"/>
      <c r="C9101" s="1"/>
      <c r="D9101" s="17"/>
      <c r="E9101" s="17"/>
      <c r="G9101" s="1"/>
      <c r="H9101" s="1"/>
      <c r="I9101" s="1"/>
    </row>
    <row r="9102" spans="1:9" x14ac:dyDescent="0.35">
      <c r="A9102" s="298"/>
      <c r="B9102" s="1"/>
      <c r="C9102" s="1"/>
      <c r="D9102" s="17"/>
      <c r="E9102" s="17"/>
      <c r="G9102" s="1"/>
      <c r="H9102" s="1"/>
      <c r="I9102" s="1"/>
    </row>
    <row r="9103" spans="1:9" x14ac:dyDescent="0.35">
      <c r="A9103" s="298"/>
      <c r="B9103" s="1"/>
      <c r="C9103" s="1"/>
      <c r="D9103" s="17"/>
      <c r="E9103" s="17"/>
      <c r="G9103" s="1"/>
      <c r="H9103" s="1"/>
      <c r="I9103" s="1"/>
    </row>
    <row r="9104" spans="1:9" x14ac:dyDescent="0.35">
      <c r="A9104" s="298"/>
      <c r="B9104" s="1"/>
      <c r="C9104" s="1"/>
      <c r="D9104" s="17"/>
      <c r="E9104" s="17"/>
      <c r="G9104" s="1"/>
      <c r="H9104" s="1"/>
      <c r="I9104" s="1"/>
    </row>
    <row r="9105" spans="1:9" x14ac:dyDescent="0.35">
      <c r="A9105" s="298"/>
      <c r="B9105" s="1"/>
      <c r="C9105" s="1"/>
      <c r="D9105" s="17"/>
      <c r="E9105" s="17"/>
      <c r="G9105" s="1"/>
      <c r="H9105" s="1"/>
      <c r="I9105" s="1"/>
    </row>
    <row r="9106" spans="1:9" x14ac:dyDescent="0.35">
      <c r="A9106" s="298"/>
      <c r="B9106" s="1"/>
      <c r="C9106" s="1"/>
      <c r="D9106" s="17"/>
      <c r="E9106" s="17"/>
      <c r="G9106" s="1"/>
      <c r="H9106" s="1"/>
      <c r="I9106" s="1"/>
    </row>
    <row r="9107" spans="1:9" x14ac:dyDescent="0.35">
      <c r="A9107" s="298"/>
      <c r="B9107" s="1"/>
      <c r="C9107" s="1"/>
      <c r="D9107" s="17"/>
      <c r="E9107" s="17"/>
      <c r="G9107" s="1"/>
      <c r="H9107" s="1"/>
      <c r="I9107" s="1"/>
    </row>
    <row r="9108" spans="1:9" x14ac:dyDescent="0.35">
      <c r="A9108" s="298"/>
      <c r="B9108" s="1"/>
      <c r="C9108" s="1"/>
      <c r="D9108" s="17"/>
      <c r="E9108" s="17"/>
      <c r="G9108" s="1"/>
      <c r="H9108" s="1"/>
      <c r="I9108" s="1"/>
    </row>
    <row r="9109" spans="1:9" x14ac:dyDescent="0.35">
      <c r="A9109" s="298"/>
      <c r="B9109" s="1"/>
      <c r="C9109" s="1"/>
      <c r="D9109" s="17"/>
      <c r="E9109" s="17"/>
      <c r="G9109" s="1"/>
      <c r="H9109" s="1"/>
      <c r="I9109" s="1"/>
    </row>
    <row r="9110" spans="1:9" x14ac:dyDescent="0.35">
      <c r="A9110" s="298"/>
      <c r="B9110" s="1"/>
      <c r="C9110" s="1"/>
      <c r="D9110" s="17"/>
      <c r="E9110" s="17"/>
      <c r="G9110" s="1"/>
      <c r="H9110" s="1"/>
      <c r="I9110" s="1"/>
    </row>
    <row r="9111" spans="1:9" x14ac:dyDescent="0.35">
      <c r="A9111" s="298"/>
      <c r="B9111" s="1"/>
      <c r="C9111" s="1"/>
      <c r="D9111" s="17"/>
      <c r="E9111" s="17"/>
      <c r="G9111" s="1"/>
      <c r="H9111" s="1"/>
      <c r="I9111" s="1"/>
    </row>
    <row r="9112" spans="1:9" x14ac:dyDescent="0.35">
      <c r="A9112" s="298"/>
      <c r="B9112" s="1"/>
      <c r="C9112" s="1"/>
      <c r="D9112" s="17"/>
      <c r="E9112" s="17"/>
      <c r="G9112" s="1"/>
      <c r="H9112" s="1"/>
      <c r="I9112" s="1"/>
    </row>
    <row r="9113" spans="1:9" x14ac:dyDescent="0.35">
      <c r="A9113" s="298"/>
      <c r="B9113" s="1"/>
      <c r="C9113" s="1"/>
      <c r="D9113" s="17"/>
      <c r="E9113" s="17"/>
      <c r="G9113" s="1"/>
      <c r="H9113" s="1"/>
      <c r="I9113" s="1"/>
    </row>
    <row r="9114" spans="1:9" x14ac:dyDescent="0.35">
      <c r="A9114" s="298"/>
      <c r="B9114" s="1"/>
      <c r="C9114" s="1"/>
      <c r="D9114" s="17"/>
      <c r="E9114" s="17"/>
      <c r="G9114" s="1"/>
      <c r="H9114" s="1"/>
      <c r="I9114" s="1"/>
    </row>
    <row r="9115" spans="1:9" x14ac:dyDescent="0.35">
      <c r="A9115" s="298"/>
      <c r="B9115" s="1"/>
      <c r="C9115" s="1"/>
      <c r="D9115" s="17"/>
      <c r="E9115" s="17"/>
      <c r="G9115" s="1"/>
      <c r="H9115" s="1"/>
      <c r="I9115" s="1"/>
    </row>
    <row r="9116" spans="1:9" x14ac:dyDescent="0.35">
      <c r="A9116" s="298"/>
      <c r="B9116" s="1"/>
      <c r="C9116" s="1"/>
      <c r="D9116" s="17"/>
      <c r="E9116" s="17"/>
      <c r="G9116" s="1"/>
      <c r="H9116" s="1"/>
      <c r="I9116" s="1"/>
    </row>
    <row r="9117" spans="1:9" x14ac:dyDescent="0.35">
      <c r="A9117" s="298"/>
      <c r="B9117" s="1"/>
      <c r="C9117" s="1"/>
      <c r="D9117" s="17"/>
      <c r="E9117" s="17"/>
      <c r="G9117" s="1"/>
      <c r="H9117" s="1"/>
      <c r="I9117" s="1"/>
    </row>
    <row r="9118" spans="1:9" x14ac:dyDescent="0.35">
      <c r="A9118" s="298"/>
      <c r="B9118" s="1"/>
      <c r="C9118" s="1"/>
      <c r="D9118" s="17"/>
      <c r="E9118" s="17"/>
      <c r="G9118" s="1"/>
      <c r="H9118" s="1"/>
      <c r="I9118" s="1"/>
    </row>
    <row r="9119" spans="1:9" x14ac:dyDescent="0.35">
      <c r="A9119" s="298"/>
      <c r="B9119" s="1"/>
      <c r="C9119" s="1"/>
      <c r="D9119" s="17"/>
      <c r="E9119" s="17"/>
      <c r="G9119" s="1"/>
      <c r="H9119" s="1"/>
      <c r="I9119" s="1"/>
    </row>
    <row r="9120" spans="1:9" x14ac:dyDescent="0.35">
      <c r="A9120" s="298"/>
      <c r="B9120" s="1"/>
      <c r="C9120" s="1"/>
      <c r="D9120" s="17"/>
      <c r="E9120" s="17"/>
      <c r="G9120" s="1"/>
      <c r="H9120" s="1"/>
      <c r="I9120" s="1"/>
    </row>
    <row r="9121" spans="1:9" x14ac:dyDescent="0.35">
      <c r="A9121" s="286"/>
      <c r="B9121" s="1"/>
      <c r="C9121" s="1"/>
      <c r="D9121" s="17"/>
      <c r="E9121" s="17"/>
      <c r="F9121" s="274"/>
      <c r="G9121" s="1"/>
      <c r="H9121" s="1"/>
      <c r="I9121" s="1"/>
    </row>
    <row r="9122" spans="1:9" x14ac:dyDescent="0.35">
      <c r="A9122" s="286"/>
      <c r="B9122" s="1"/>
      <c r="C9122" s="1"/>
      <c r="D9122" s="17"/>
      <c r="E9122" s="17"/>
      <c r="F9122" s="274"/>
      <c r="G9122" s="1"/>
      <c r="H9122" s="1"/>
      <c r="I9122" s="1"/>
    </row>
    <row r="9123" spans="1:9" x14ac:dyDescent="0.35">
      <c r="A9123" s="286"/>
      <c r="B9123" s="1"/>
      <c r="C9123" s="1"/>
      <c r="D9123" s="17"/>
      <c r="E9123" s="17"/>
      <c r="F9123" s="274"/>
      <c r="G9123" s="1"/>
      <c r="H9123" s="1"/>
      <c r="I9123" s="1"/>
    </row>
    <row r="9124" spans="1:9" x14ac:dyDescent="0.35">
      <c r="A9124" s="286"/>
      <c r="B9124" s="1"/>
      <c r="C9124" s="1"/>
      <c r="D9124" s="17"/>
      <c r="E9124" s="17"/>
      <c r="F9124" s="274"/>
      <c r="G9124" s="1"/>
      <c r="H9124" s="1"/>
      <c r="I9124" s="1"/>
    </row>
    <row r="9125" spans="1:9" x14ac:dyDescent="0.35">
      <c r="A9125" s="286"/>
      <c r="B9125" s="1"/>
      <c r="C9125" s="1"/>
      <c r="D9125" s="17"/>
      <c r="E9125" s="17"/>
      <c r="F9125" s="274"/>
      <c r="G9125" s="1"/>
      <c r="H9125" s="1"/>
      <c r="I9125" s="1"/>
    </row>
    <row r="9126" spans="1:9" x14ac:dyDescent="0.35">
      <c r="A9126" s="286"/>
      <c r="B9126" s="1"/>
      <c r="C9126" s="1"/>
      <c r="D9126" s="17"/>
      <c r="E9126" s="17"/>
      <c r="F9126" s="274"/>
      <c r="G9126" s="1"/>
      <c r="H9126" s="1"/>
      <c r="I9126" s="1"/>
    </row>
    <row r="9127" spans="1:9" x14ac:dyDescent="0.35">
      <c r="A9127" s="286"/>
      <c r="B9127" s="1"/>
      <c r="C9127" s="1"/>
      <c r="D9127" s="17"/>
      <c r="E9127" s="17"/>
      <c r="F9127" s="274"/>
      <c r="G9127" s="1"/>
      <c r="H9127" s="1"/>
      <c r="I9127" s="1"/>
    </row>
    <row r="9128" spans="1:9" x14ac:dyDescent="0.35">
      <c r="A9128" s="286"/>
      <c r="B9128" s="1"/>
      <c r="C9128" s="1"/>
      <c r="D9128" s="17"/>
      <c r="E9128" s="17"/>
      <c r="F9128" s="274"/>
      <c r="G9128" s="1"/>
      <c r="H9128" s="1"/>
      <c r="I9128" s="1"/>
    </row>
    <row r="9129" spans="1:9" x14ac:dyDescent="0.35">
      <c r="A9129" s="286"/>
      <c r="B9129" s="1"/>
      <c r="C9129" s="1"/>
      <c r="D9129" s="17"/>
      <c r="E9129" s="17"/>
      <c r="F9129" s="274"/>
      <c r="G9129" s="1"/>
      <c r="H9129" s="1"/>
      <c r="I9129" s="1"/>
    </row>
    <row r="9130" spans="1:9" x14ac:dyDescent="0.35">
      <c r="A9130" s="286"/>
      <c r="B9130" s="1"/>
      <c r="C9130" s="1"/>
      <c r="D9130" s="17"/>
      <c r="E9130" s="17"/>
      <c r="F9130" s="274"/>
      <c r="G9130" s="1"/>
      <c r="H9130" s="1"/>
      <c r="I9130" s="1"/>
    </row>
    <row r="9131" spans="1:9" x14ac:dyDescent="0.35">
      <c r="A9131" s="286"/>
      <c r="B9131" s="1"/>
      <c r="C9131" s="1"/>
      <c r="D9131" s="17"/>
      <c r="E9131" s="17"/>
      <c r="F9131" s="274"/>
      <c r="G9131" s="1"/>
      <c r="H9131" s="1"/>
      <c r="I9131" s="1"/>
    </row>
    <row r="9132" spans="1:9" x14ac:dyDescent="0.35">
      <c r="A9132" s="286"/>
      <c r="B9132" s="1"/>
      <c r="C9132" s="1"/>
      <c r="D9132" s="17"/>
      <c r="E9132" s="17"/>
      <c r="F9132" s="274"/>
      <c r="G9132" s="1"/>
      <c r="H9132" s="1"/>
      <c r="I9132" s="1"/>
    </row>
    <row r="9133" spans="1:9" x14ac:dyDescent="0.35">
      <c r="A9133" s="286"/>
      <c r="B9133" s="1"/>
      <c r="C9133" s="1"/>
      <c r="D9133" s="17"/>
      <c r="E9133" s="17"/>
      <c r="F9133" s="274"/>
      <c r="G9133" s="1"/>
      <c r="H9133" s="1"/>
      <c r="I9133" s="1"/>
    </row>
    <row r="9134" spans="1:9" x14ac:dyDescent="0.35">
      <c r="A9134" s="286"/>
      <c r="B9134" s="1"/>
      <c r="C9134" s="1"/>
      <c r="D9134" s="17"/>
      <c r="E9134" s="17"/>
      <c r="F9134" s="274"/>
      <c r="G9134" s="1"/>
      <c r="H9134" s="1"/>
      <c r="I9134" s="1"/>
    </row>
    <row r="9135" spans="1:9" x14ac:dyDescent="0.35">
      <c r="A9135" s="286"/>
      <c r="B9135" s="1"/>
      <c r="C9135" s="1"/>
      <c r="D9135" s="17"/>
      <c r="E9135" s="17"/>
      <c r="F9135" s="274"/>
      <c r="G9135" s="1"/>
      <c r="H9135" s="1"/>
      <c r="I9135" s="1"/>
    </row>
    <row r="9136" spans="1:9" x14ac:dyDescent="0.35">
      <c r="A9136" s="286"/>
      <c r="B9136" s="1"/>
      <c r="C9136" s="1"/>
      <c r="D9136" s="17"/>
      <c r="E9136" s="17"/>
      <c r="F9136" s="274"/>
      <c r="G9136" s="1"/>
      <c r="H9136" s="1"/>
      <c r="I9136" s="1"/>
    </row>
    <row r="9137" spans="1:9" x14ac:dyDescent="0.35">
      <c r="A9137" s="286"/>
      <c r="B9137" s="1"/>
      <c r="C9137" s="1"/>
      <c r="D9137" s="17"/>
      <c r="E9137" s="17"/>
      <c r="F9137" s="274"/>
      <c r="G9137" s="1"/>
      <c r="H9137" s="1"/>
      <c r="I9137" s="1"/>
    </row>
    <row r="9138" spans="1:9" x14ac:dyDescent="0.35">
      <c r="A9138" s="286"/>
      <c r="B9138" s="1"/>
      <c r="C9138" s="1"/>
      <c r="D9138" s="17"/>
      <c r="E9138" s="17"/>
      <c r="F9138" s="274"/>
      <c r="G9138" s="1"/>
      <c r="H9138" s="1"/>
      <c r="I9138" s="1"/>
    </row>
    <row r="9139" spans="1:9" x14ac:dyDescent="0.35">
      <c r="A9139" s="286"/>
      <c r="B9139" s="1"/>
      <c r="C9139" s="1"/>
      <c r="D9139" s="17"/>
      <c r="E9139" s="17"/>
      <c r="F9139" s="274"/>
      <c r="G9139" s="1"/>
      <c r="H9139" s="1"/>
      <c r="I9139" s="1"/>
    </row>
    <row r="9140" spans="1:9" x14ac:dyDescent="0.35">
      <c r="A9140" s="286"/>
      <c r="B9140" s="1"/>
      <c r="C9140" s="1"/>
      <c r="D9140" s="17"/>
      <c r="E9140" s="17"/>
      <c r="F9140" s="274"/>
      <c r="G9140" s="1"/>
      <c r="H9140" s="1"/>
      <c r="I9140" s="1"/>
    </row>
    <row r="9141" spans="1:9" x14ac:dyDescent="0.35">
      <c r="A9141" s="286"/>
      <c r="B9141" s="1"/>
      <c r="C9141" s="1"/>
      <c r="D9141" s="17"/>
      <c r="E9141" s="17"/>
      <c r="F9141" s="274"/>
      <c r="G9141" s="1"/>
      <c r="H9141" s="1"/>
      <c r="I9141" s="1"/>
    </row>
    <row r="9142" spans="1:9" x14ac:dyDescent="0.35">
      <c r="A9142" s="286"/>
      <c r="B9142" s="1"/>
      <c r="C9142" s="1"/>
      <c r="D9142" s="17"/>
      <c r="E9142" s="17"/>
      <c r="F9142" s="274"/>
      <c r="G9142" s="1"/>
      <c r="H9142" s="1"/>
      <c r="I9142" s="1"/>
    </row>
    <row r="9143" spans="1:9" x14ac:dyDescent="0.35">
      <c r="A9143" s="286"/>
      <c r="B9143" s="1"/>
      <c r="C9143" s="1"/>
      <c r="D9143" s="17"/>
      <c r="E9143" s="17"/>
      <c r="F9143" s="274"/>
      <c r="G9143" s="1"/>
      <c r="H9143" s="1"/>
      <c r="I9143" s="1"/>
    </row>
    <row r="9144" spans="1:9" x14ac:dyDescent="0.35">
      <c r="A9144" s="286"/>
      <c r="B9144" s="1"/>
      <c r="C9144" s="1"/>
      <c r="D9144" s="17"/>
      <c r="E9144" s="17"/>
      <c r="F9144" s="274"/>
      <c r="G9144" s="1"/>
      <c r="H9144" s="1"/>
      <c r="I9144" s="1"/>
    </row>
    <row r="9145" spans="1:9" x14ac:dyDescent="0.35">
      <c r="A9145" s="286"/>
      <c r="B9145" s="1"/>
      <c r="C9145" s="1"/>
      <c r="D9145" s="17"/>
      <c r="E9145" s="17"/>
      <c r="F9145" s="274"/>
      <c r="G9145" s="1"/>
      <c r="H9145" s="1"/>
      <c r="I9145" s="1"/>
    </row>
    <row r="9146" spans="1:9" x14ac:dyDescent="0.35">
      <c r="A9146" s="286"/>
      <c r="B9146" s="1"/>
      <c r="C9146" s="1"/>
      <c r="D9146" s="17"/>
      <c r="E9146" s="17"/>
      <c r="F9146" s="274"/>
      <c r="G9146" s="1"/>
      <c r="H9146" s="1"/>
      <c r="I9146" s="1"/>
    </row>
    <row r="9147" spans="1:9" x14ac:dyDescent="0.35">
      <c r="A9147" s="286"/>
      <c r="B9147" s="1"/>
      <c r="C9147" s="1"/>
      <c r="D9147" s="17"/>
      <c r="E9147" s="17"/>
      <c r="F9147" s="274"/>
      <c r="G9147" s="1"/>
      <c r="H9147" s="1"/>
      <c r="I9147" s="1"/>
    </row>
    <row r="9148" spans="1:9" x14ac:dyDescent="0.35">
      <c r="A9148" s="286"/>
      <c r="B9148" s="1"/>
      <c r="C9148" s="1"/>
      <c r="D9148" s="17"/>
      <c r="E9148" s="17"/>
      <c r="F9148" s="274"/>
      <c r="G9148" s="1"/>
      <c r="H9148" s="1"/>
      <c r="I9148" s="1"/>
    </row>
    <row r="9149" spans="1:9" x14ac:dyDescent="0.35">
      <c r="A9149" s="286"/>
      <c r="B9149" s="1"/>
      <c r="C9149" s="1"/>
      <c r="D9149" s="17"/>
      <c r="E9149" s="17"/>
      <c r="F9149" s="274"/>
      <c r="G9149" s="1"/>
      <c r="H9149" s="1"/>
      <c r="I9149" s="1"/>
    </row>
    <row r="9150" spans="1:9" x14ac:dyDescent="0.35">
      <c r="A9150" s="286"/>
      <c r="B9150" s="1"/>
      <c r="C9150" s="1"/>
      <c r="D9150" s="17"/>
      <c r="E9150" s="17"/>
      <c r="F9150" s="274"/>
      <c r="G9150" s="1"/>
      <c r="H9150" s="1"/>
      <c r="I9150" s="1"/>
    </row>
    <row r="9151" spans="1:9" x14ac:dyDescent="0.35">
      <c r="A9151" s="286"/>
      <c r="B9151" s="1"/>
      <c r="C9151" s="1"/>
      <c r="D9151" s="17"/>
      <c r="E9151" s="17"/>
      <c r="F9151" s="274"/>
      <c r="G9151" s="1"/>
      <c r="H9151" s="1"/>
      <c r="I9151" s="1"/>
    </row>
    <row r="9152" spans="1:9" x14ac:dyDescent="0.35">
      <c r="A9152" s="286"/>
      <c r="B9152" s="1"/>
      <c r="C9152" s="1"/>
      <c r="D9152" s="17"/>
      <c r="E9152" s="17"/>
      <c r="F9152" s="274"/>
      <c r="G9152" s="1"/>
      <c r="H9152" s="1"/>
      <c r="I9152" s="1"/>
    </row>
    <row r="9153" spans="1:9" x14ac:dyDescent="0.35">
      <c r="A9153" s="286"/>
      <c r="B9153" s="1"/>
      <c r="C9153" s="1"/>
      <c r="D9153" s="17"/>
      <c r="E9153" s="17"/>
      <c r="F9153" s="274"/>
      <c r="G9153" s="1"/>
      <c r="H9153" s="1"/>
      <c r="I9153" s="1"/>
    </row>
    <row r="9154" spans="1:9" x14ac:dyDescent="0.35">
      <c r="A9154" s="286"/>
      <c r="B9154" s="1"/>
      <c r="C9154" s="1"/>
      <c r="D9154" s="17"/>
      <c r="E9154" s="17"/>
      <c r="F9154" s="274"/>
      <c r="G9154" s="1"/>
      <c r="H9154" s="1"/>
      <c r="I9154" s="1"/>
    </row>
    <row r="9155" spans="1:9" x14ac:dyDescent="0.35">
      <c r="A9155" s="286"/>
      <c r="B9155" s="1"/>
      <c r="C9155" s="1"/>
      <c r="D9155" s="17"/>
      <c r="E9155" s="17"/>
      <c r="F9155" s="274"/>
      <c r="G9155" s="1"/>
      <c r="H9155" s="1"/>
      <c r="I9155" s="1"/>
    </row>
    <row r="9156" spans="1:9" x14ac:dyDescent="0.35">
      <c r="A9156" s="286"/>
      <c r="B9156" s="1"/>
      <c r="C9156" s="1"/>
      <c r="D9156" s="17"/>
      <c r="E9156" s="17"/>
      <c r="F9156" s="274"/>
      <c r="G9156" s="1"/>
      <c r="H9156" s="1"/>
      <c r="I9156" s="1"/>
    </row>
    <row r="9157" spans="1:9" x14ac:dyDescent="0.35">
      <c r="A9157" s="286"/>
      <c r="B9157" s="1"/>
      <c r="C9157" s="1"/>
      <c r="D9157" s="17"/>
      <c r="E9157" s="17"/>
      <c r="F9157" s="274"/>
      <c r="G9157" s="1"/>
      <c r="H9157" s="1"/>
      <c r="I9157" s="1"/>
    </row>
    <row r="9158" spans="1:9" x14ac:dyDescent="0.35">
      <c r="A9158" s="286"/>
      <c r="B9158" s="1"/>
      <c r="C9158" s="1"/>
      <c r="D9158" s="17"/>
      <c r="E9158" s="17"/>
      <c r="F9158" s="274"/>
      <c r="G9158" s="1"/>
      <c r="H9158" s="1"/>
      <c r="I9158" s="1"/>
    </row>
    <row r="9159" spans="1:9" x14ac:dyDescent="0.35">
      <c r="A9159" s="286"/>
      <c r="B9159" s="1"/>
      <c r="C9159" s="1"/>
      <c r="D9159" s="17"/>
      <c r="E9159" s="17"/>
      <c r="F9159" s="274"/>
      <c r="G9159" s="1"/>
      <c r="H9159" s="1"/>
      <c r="I9159" s="1"/>
    </row>
    <row r="9160" spans="1:9" x14ac:dyDescent="0.35">
      <c r="A9160" s="286"/>
      <c r="B9160" s="1"/>
      <c r="C9160" s="1"/>
      <c r="D9160" s="17"/>
      <c r="E9160" s="17"/>
      <c r="F9160" s="274"/>
      <c r="G9160" s="1"/>
      <c r="H9160" s="1"/>
      <c r="I9160" s="1"/>
    </row>
    <row r="9161" spans="1:9" x14ac:dyDescent="0.35">
      <c r="A9161" s="286"/>
      <c r="B9161" s="1"/>
      <c r="C9161" s="1"/>
      <c r="D9161" s="17"/>
      <c r="E9161" s="17"/>
      <c r="F9161" s="274"/>
      <c r="G9161" s="1"/>
      <c r="H9161" s="1"/>
      <c r="I9161" s="1"/>
    </row>
    <row r="9162" spans="1:9" x14ac:dyDescent="0.35">
      <c r="A9162" s="286"/>
      <c r="B9162" s="1"/>
      <c r="C9162" s="1"/>
      <c r="D9162" s="17"/>
      <c r="E9162" s="17"/>
      <c r="F9162" s="274"/>
      <c r="G9162" s="1"/>
      <c r="H9162" s="1"/>
      <c r="I9162" s="1"/>
    </row>
    <row r="9163" spans="1:9" x14ac:dyDescent="0.35">
      <c r="A9163" s="286"/>
      <c r="B9163" s="1"/>
      <c r="C9163" s="1"/>
      <c r="D9163" s="17"/>
      <c r="E9163" s="17"/>
      <c r="F9163" s="274"/>
      <c r="G9163" s="1"/>
      <c r="H9163" s="1"/>
      <c r="I9163" s="1"/>
    </row>
    <row r="9164" spans="1:9" x14ac:dyDescent="0.35">
      <c r="A9164" s="286"/>
      <c r="B9164" s="1"/>
      <c r="C9164" s="1"/>
      <c r="D9164" s="17"/>
      <c r="E9164" s="17"/>
      <c r="F9164" s="274"/>
      <c r="G9164" s="1"/>
      <c r="H9164" s="1"/>
      <c r="I9164" s="1"/>
    </row>
    <row r="9165" spans="1:9" x14ac:dyDescent="0.35">
      <c r="A9165" s="286"/>
      <c r="B9165" s="1"/>
      <c r="C9165" s="1"/>
      <c r="D9165" s="17"/>
      <c r="E9165" s="17"/>
      <c r="F9165" s="274"/>
      <c r="G9165" s="1"/>
      <c r="H9165" s="1"/>
      <c r="I9165" s="1"/>
    </row>
    <row r="9166" spans="1:9" x14ac:dyDescent="0.35">
      <c r="A9166" s="286"/>
      <c r="B9166" s="1"/>
      <c r="C9166" s="1"/>
      <c r="D9166" s="17"/>
      <c r="E9166" s="17"/>
      <c r="F9166" s="274"/>
      <c r="G9166" s="1"/>
      <c r="H9166" s="1"/>
      <c r="I9166" s="1"/>
    </row>
    <row r="9167" spans="1:9" x14ac:dyDescent="0.35">
      <c r="A9167" s="286"/>
      <c r="B9167" s="1"/>
      <c r="C9167" s="1"/>
      <c r="D9167" s="17"/>
      <c r="E9167" s="17"/>
      <c r="F9167" s="274"/>
      <c r="G9167" s="1"/>
      <c r="H9167" s="1"/>
      <c r="I9167" s="1"/>
    </row>
    <row r="9168" spans="1:9" x14ac:dyDescent="0.35">
      <c r="A9168" s="286"/>
      <c r="B9168" s="1"/>
      <c r="C9168" s="1"/>
      <c r="D9168" s="17"/>
      <c r="E9168" s="17"/>
      <c r="F9168" s="274"/>
      <c r="G9168" s="1"/>
      <c r="H9168" s="1"/>
      <c r="I9168" s="1"/>
    </row>
    <row r="9169" spans="1:9" x14ac:dyDescent="0.35">
      <c r="A9169" s="286"/>
      <c r="B9169" s="1"/>
      <c r="C9169" s="1"/>
      <c r="D9169" s="17"/>
      <c r="E9169" s="17"/>
      <c r="F9169" s="274"/>
      <c r="G9169" s="1"/>
      <c r="H9169" s="1"/>
      <c r="I9169" s="1"/>
    </row>
    <row r="9170" spans="1:9" x14ac:dyDescent="0.35">
      <c r="A9170" s="286"/>
      <c r="B9170" s="1"/>
      <c r="C9170" s="1"/>
      <c r="D9170" s="17"/>
      <c r="E9170" s="17"/>
      <c r="F9170" s="274"/>
      <c r="G9170" s="1"/>
      <c r="H9170" s="1"/>
      <c r="I9170" s="1"/>
    </row>
    <row r="9171" spans="1:9" x14ac:dyDescent="0.35">
      <c r="A9171" s="286"/>
      <c r="B9171" s="1"/>
      <c r="C9171" s="1"/>
      <c r="D9171" s="17"/>
      <c r="E9171" s="17"/>
      <c r="F9171" s="274"/>
      <c r="G9171" s="1"/>
      <c r="H9171" s="1"/>
      <c r="I9171" s="1"/>
    </row>
    <row r="9172" spans="1:9" x14ac:dyDescent="0.35">
      <c r="A9172" s="286"/>
      <c r="B9172" s="1"/>
      <c r="C9172" s="1"/>
      <c r="D9172" s="17"/>
      <c r="E9172" s="17"/>
      <c r="F9172" s="274"/>
      <c r="G9172" s="1"/>
      <c r="H9172" s="1"/>
      <c r="I9172" s="1"/>
    </row>
    <row r="9173" spans="1:9" x14ac:dyDescent="0.35">
      <c r="A9173" s="286"/>
      <c r="B9173" s="1"/>
      <c r="C9173" s="1"/>
      <c r="D9173" s="17"/>
      <c r="E9173" s="17"/>
      <c r="F9173" s="274"/>
      <c r="G9173" s="1"/>
      <c r="H9173" s="1"/>
      <c r="I9173" s="1"/>
    </row>
    <row r="9174" spans="1:9" x14ac:dyDescent="0.35">
      <c r="A9174" s="286"/>
      <c r="B9174" s="1"/>
      <c r="C9174" s="1"/>
      <c r="D9174" s="17"/>
      <c r="E9174" s="17"/>
      <c r="F9174" s="274"/>
      <c r="G9174" s="1"/>
      <c r="H9174" s="1"/>
      <c r="I9174" s="1"/>
    </row>
    <row r="9175" spans="1:9" x14ac:dyDescent="0.35">
      <c r="A9175" s="286"/>
      <c r="B9175" s="1"/>
      <c r="C9175" s="1"/>
      <c r="D9175" s="17"/>
      <c r="E9175" s="17"/>
      <c r="F9175" s="274"/>
      <c r="G9175" s="1"/>
      <c r="H9175" s="1"/>
      <c r="I9175" s="1"/>
    </row>
    <row r="9176" spans="1:9" x14ac:dyDescent="0.35">
      <c r="A9176" s="286"/>
      <c r="B9176" s="1"/>
      <c r="C9176" s="1"/>
      <c r="D9176" s="17"/>
      <c r="E9176" s="17"/>
      <c r="F9176" s="274"/>
      <c r="G9176" s="1"/>
      <c r="H9176" s="1"/>
      <c r="I9176" s="1"/>
    </row>
    <row r="9177" spans="1:9" x14ac:dyDescent="0.35">
      <c r="A9177" s="286"/>
      <c r="B9177" s="1"/>
      <c r="C9177" s="1"/>
      <c r="D9177" s="17"/>
      <c r="E9177" s="17"/>
      <c r="F9177" s="274"/>
      <c r="G9177" s="1"/>
      <c r="H9177" s="1"/>
      <c r="I9177" s="1"/>
    </row>
    <row r="9178" spans="1:9" x14ac:dyDescent="0.35">
      <c r="A9178" s="286"/>
      <c r="B9178" s="1"/>
      <c r="C9178" s="1"/>
      <c r="D9178" s="17"/>
      <c r="E9178" s="17"/>
      <c r="F9178" s="274"/>
      <c r="G9178" s="1"/>
      <c r="H9178" s="1"/>
      <c r="I9178" s="1"/>
    </row>
    <row r="9179" spans="1:9" x14ac:dyDescent="0.35">
      <c r="A9179" s="286"/>
      <c r="B9179" s="1"/>
      <c r="C9179" s="1"/>
      <c r="D9179" s="17"/>
      <c r="E9179" s="17"/>
      <c r="F9179" s="274"/>
      <c r="G9179" s="1"/>
      <c r="H9179" s="1"/>
      <c r="I9179" s="1"/>
    </row>
    <row r="9180" spans="1:9" x14ac:dyDescent="0.35">
      <c r="A9180" s="286"/>
      <c r="B9180" s="1"/>
      <c r="C9180" s="1"/>
      <c r="D9180" s="17"/>
      <c r="E9180" s="17"/>
      <c r="F9180" s="274"/>
      <c r="G9180" s="1"/>
      <c r="H9180" s="1"/>
      <c r="I9180" s="1"/>
    </row>
    <row r="9181" spans="1:9" x14ac:dyDescent="0.35">
      <c r="A9181" s="286"/>
      <c r="B9181" s="1"/>
      <c r="C9181" s="1"/>
      <c r="D9181" s="17"/>
      <c r="E9181" s="17"/>
      <c r="F9181" s="274"/>
      <c r="G9181" s="1"/>
      <c r="H9181" s="1"/>
      <c r="I9181" s="1"/>
    </row>
    <row r="9182" spans="1:9" x14ac:dyDescent="0.35">
      <c r="A9182" s="286"/>
      <c r="B9182" s="1"/>
      <c r="C9182" s="1"/>
      <c r="D9182" s="17"/>
      <c r="E9182" s="17"/>
      <c r="F9182" s="274"/>
      <c r="G9182" s="1"/>
      <c r="H9182" s="1"/>
      <c r="I9182" s="1"/>
    </row>
    <row r="9183" spans="1:9" x14ac:dyDescent="0.35">
      <c r="A9183" s="286"/>
      <c r="B9183" s="1"/>
      <c r="C9183" s="1"/>
      <c r="D9183" s="17"/>
      <c r="E9183" s="17"/>
      <c r="F9183" s="274"/>
      <c r="G9183" s="1"/>
      <c r="H9183" s="1"/>
      <c r="I9183" s="1"/>
    </row>
    <row r="9184" spans="1:9" x14ac:dyDescent="0.35">
      <c r="A9184" s="286"/>
      <c r="B9184" s="1"/>
      <c r="C9184" s="1"/>
      <c r="D9184" s="17"/>
      <c r="E9184" s="17"/>
      <c r="F9184" s="274"/>
      <c r="G9184" s="1"/>
      <c r="H9184" s="1"/>
      <c r="I9184" s="1"/>
    </row>
    <row r="9185" spans="1:9" x14ac:dyDescent="0.35">
      <c r="A9185" s="286"/>
      <c r="B9185" s="1"/>
      <c r="C9185" s="1"/>
      <c r="D9185" s="17"/>
      <c r="E9185" s="17"/>
      <c r="F9185" s="274"/>
      <c r="G9185" s="1"/>
      <c r="H9185" s="1"/>
      <c r="I9185" s="1"/>
    </row>
    <row r="9186" spans="1:9" x14ac:dyDescent="0.35">
      <c r="A9186" s="286"/>
      <c r="B9186" s="1"/>
      <c r="C9186" s="1"/>
      <c r="D9186" s="17"/>
      <c r="E9186" s="17"/>
      <c r="F9186" s="274"/>
      <c r="G9186" s="1"/>
      <c r="H9186" s="1"/>
      <c r="I9186" s="1"/>
    </row>
    <row r="9187" spans="1:9" x14ac:dyDescent="0.35">
      <c r="A9187" s="286"/>
      <c r="B9187" s="1"/>
      <c r="C9187" s="1"/>
      <c r="D9187" s="17"/>
      <c r="E9187" s="17"/>
      <c r="F9187" s="274"/>
      <c r="G9187" s="1"/>
      <c r="H9187" s="1"/>
      <c r="I9187" s="1"/>
    </row>
    <row r="9188" spans="1:9" x14ac:dyDescent="0.35">
      <c r="A9188" s="286"/>
      <c r="B9188" s="1"/>
      <c r="C9188" s="1"/>
      <c r="D9188" s="17"/>
      <c r="E9188" s="17"/>
      <c r="F9188" s="274"/>
      <c r="G9188" s="1"/>
      <c r="H9188" s="1"/>
      <c r="I9188" s="1"/>
    </row>
    <row r="9189" spans="1:9" x14ac:dyDescent="0.35">
      <c r="A9189" s="286"/>
      <c r="B9189" s="1"/>
      <c r="C9189" s="1"/>
      <c r="D9189" s="17"/>
      <c r="E9189" s="17"/>
      <c r="F9189" s="274"/>
      <c r="G9189" s="1"/>
      <c r="H9189" s="1"/>
      <c r="I9189" s="1"/>
    </row>
    <row r="9190" spans="1:9" x14ac:dyDescent="0.35">
      <c r="A9190" s="286"/>
      <c r="B9190" s="1"/>
      <c r="C9190" s="1"/>
      <c r="D9190" s="17"/>
      <c r="E9190" s="17"/>
      <c r="F9190" s="274"/>
      <c r="G9190" s="1"/>
      <c r="H9190" s="1"/>
      <c r="I9190" s="1"/>
    </row>
    <row r="9191" spans="1:9" x14ac:dyDescent="0.35">
      <c r="A9191" s="286"/>
      <c r="B9191" s="1"/>
      <c r="C9191" s="1"/>
      <c r="D9191" s="17"/>
      <c r="E9191" s="17"/>
      <c r="F9191" s="274"/>
      <c r="G9191" s="1"/>
      <c r="H9191" s="1"/>
      <c r="I9191" s="1"/>
    </row>
    <row r="9192" spans="1:9" x14ac:dyDescent="0.35">
      <c r="A9192" s="286"/>
      <c r="B9192" s="1"/>
      <c r="C9192" s="1"/>
      <c r="D9192" s="17"/>
      <c r="E9192" s="17"/>
      <c r="F9192" s="274"/>
      <c r="G9192" s="1"/>
      <c r="H9192" s="1"/>
      <c r="I9192" s="1"/>
    </row>
    <row r="9193" spans="1:9" x14ac:dyDescent="0.35">
      <c r="A9193" s="286"/>
      <c r="B9193" s="1"/>
      <c r="C9193" s="1"/>
      <c r="D9193" s="17"/>
      <c r="E9193" s="17"/>
      <c r="F9193" s="274"/>
      <c r="G9193" s="1"/>
      <c r="H9193" s="1"/>
      <c r="I9193" s="1"/>
    </row>
    <row r="9194" spans="1:9" x14ac:dyDescent="0.35">
      <c r="A9194" s="286"/>
      <c r="B9194" s="1"/>
      <c r="C9194" s="1"/>
      <c r="D9194" s="17"/>
      <c r="E9194" s="17"/>
      <c r="F9194" s="274"/>
      <c r="G9194" s="1"/>
      <c r="H9194" s="1"/>
      <c r="I9194" s="1"/>
    </row>
    <row r="9195" spans="1:9" x14ac:dyDescent="0.35">
      <c r="A9195" s="286"/>
      <c r="B9195" s="1"/>
      <c r="C9195" s="1"/>
      <c r="D9195" s="17"/>
      <c r="E9195" s="17"/>
      <c r="F9195" s="274"/>
      <c r="G9195" s="1"/>
      <c r="H9195" s="1"/>
      <c r="I9195" s="1"/>
    </row>
    <row r="9196" spans="1:9" x14ac:dyDescent="0.35">
      <c r="A9196" s="286"/>
      <c r="B9196" s="1"/>
      <c r="C9196" s="1"/>
      <c r="D9196" s="17"/>
      <c r="E9196" s="17"/>
      <c r="F9196" s="274"/>
      <c r="G9196" s="1"/>
      <c r="H9196" s="1"/>
      <c r="I9196" s="1"/>
    </row>
    <row r="9197" spans="1:9" x14ac:dyDescent="0.35">
      <c r="A9197" s="286"/>
      <c r="B9197" s="1"/>
      <c r="C9197" s="1"/>
      <c r="D9197" s="17"/>
      <c r="E9197" s="17"/>
      <c r="F9197" s="274"/>
      <c r="G9197" s="1"/>
      <c r="H9197" s="1"/>
      <c r="I9197" s="1"/>
    </row>
    <row r="9198" spans="1:9" x14ac:dyDescent="0.35">
      <c r="A9198" s="286"/>
      <c r="B9198" s="1"/>
      <c r="C9198" s="1"/>
      <c r="D9198" s="17"/>
      <c r="E9198" s="17"/>
      <c r="F9198" s="274"/>
      <c r="G9198" s="1"/>
      <c r="H9198" s="1"/>
      <c r="I9198" s="1"/>
    </row>
    <row r="9199" spans="1:9" x14ac:dyDescent="0.35">
      <c r="A9199" s="286"/>
      <c r="B9199" s="1"/>
      <c r="C9199" s="1"/>
      <c r="D9199" s="17"/>
      <c r="E9199" s="17"/>
      <c r="F9199" s="274"/>
      <c r="G9199" s="1"/>
      <c r="H9199" s="1"/>
      <c r="I9199" s="1"/>
    </row>
    <row r="9200" spans="1:9" x14ac:dyDescent="0.35">
      <c r="A9200" s="286"/>
      <c r="B9200" s="1"/>
      <c r="C9200" s="1"/>
      <c r="D9200" s="17"/>
      <c r="E9200" s="17"/>
      <c r="F9200" s="274"/>
      <c r="G9200" s="1"/>
      <c r="H9200" s="1"/>
      <c r="I9200" s="1"/>
    </row>
    <row r="9201" spans="1:9" x14ac:dyDescent="0.35">
      <c r="A9201" s="286"/>
      <c r="B9201" s="1"/>
      <c r="C9201" s="1"/>
      <c r="D9201" s="17"/>
      <c r="E9201" s="17"/>
      <c r="F9201" s="274"/>
      <c r="G9201" s="1"/>
      <c r="H9201" s="1"/>
      <c r="I9201" s="1"/>
    </row>
    <row r="9202" spans="1:9" x14ac:dyDescent="0.35">
      <c r="A9202" s="286"/>
      <c r="B9202" s="1"/>
      <c r="C9202" s="1"/>
      <c r="D9202" s="17"/>
      <c r="E9202" s="17"/>
      <c r="F9202" s="274"/>
      <c r="G9202" s="1"/>
      <c r="H9202" s="1"/>
      <c r="I9202" s="1"/>
    </row>
    <row r="9203" spans="1:9" x14ac:dyDescent="0.35">
      <c r="A9203" s="286"/>
      <c r="B9203" s="1"/>
      <c r="C9203" s="1"/>
      <c r="D9203" s="17"/>
      <c r="E9203" s="17"/>
      <c r="F9203" s="274"/>
      <c r="G9203" s="1"/>
      <c r="H9203" s="1"/>
      <c r="I9203" s="1"/>
    </row>
    <row r="9204" spans="1:9" x14ac:dyDescent="0.35">
      <c r="A9204" s="286"/>
      <c r="B9204" s="1"/>
      <c r="C9204" s="1"/>
      <c r="D9204" s="17"/>
      <c r="E9204" s="17"/>
      <c r="F9204" s="274"/>
      <c r="G9204" s="1"/>
      <c r="H9204" s="1"/>
      <c r="I9204" s="1"/>
    </row>
    <row r="9205" spans="1:9" x14ac:dyDescent="0.35">
      <c r="A9205" s="286"/>
      <c r="B9205" s="1"/>
      <c r="C9205" s="1"/>
      <c r="D9205" s="17"/>
      <c r="E9205" s="17"/>
      <c r="F9205" s="274"/>
      <c r="G9205" s="1"/>
      <c r="H9205" s="1"/>
      <c r="I9205" s="1"/>
    </row>
    <row r="9206" spans="1:9" x14ac:dyDescent="0.35">
      <c r="A9206" s="286"/>
      <c r="B9206" s="1"/>
      <c r="C9206" s="1"/>
      <c r="D9206" s="17"/>
      <c r="E9206" s="17"/>
      <c r="F9206" s="274"/>
      <c r="G9206" s="1"/>
      <c r="H9206" s="1"/>
      <c r="I9206" s="1"/>
    </row>
    <row r="9207" spans="1:9" x14ac:dyDescent="0.35">
      <c r="A9207" s="286"/>
      <c r="B9207" s="1"/>
      <c r="C9207" s="1"/>
      <c r="D9207" s="17"/>
      <c r="E9207" s="17"/>
      <c r="F9207" s="274"/>
      <c r="G9207" s="1"/>
      <c r="H9207" s="1"/>
      <c r="I9207" s="1"/>
    </row>
    <row r="9208" spans="1:9" x14ac:dyDescent="0.35">
      <c r="A9208" s="286"/>
      <c r="B9208" s="1"/>
      <c r="C9208" s="1"/>
      <c r="D9208" s="17"/>
      <c r="E9208" s="17"/>
      <c r="F9208" s="274"/>
      <c r="G9208" s="1"/>
      <c r="H9208" s="1"/>
      <c r="I9208" s="1"/>
    </row>
    <row r="9209" spans="1:9" x14ac:dyDescent="0.35">
      <c r="A9209" s="286"/>
      <c r="B9209" s="1"/>
      <c r="C9209" s="1"/>
      <c r="D9209" s="17"/>
      <c r="E9209" s="17"/>
      <c r="F9209" s="274"/>
      <c r="G9209" s="1"/>
      <c r="H9209" s="1"/>
      <c r="I9209" s="1"/>
    </row>
    <row r="9210" spans="1:9" x14ac:dyDescent="0.35">
      <c r="A9210" s="286"/>
      <c r="B9210" s="1"/>
      <c r="C9210" s="1"/>
      <c r="D9210" s="17"/>
      <c r="E9210" s="17"/>
      <c r="F9210" s="274"/>
      <c r="G9210" s="1"/>
      <c r="H9210" s="1"/>
      <c r="I9210" s="1"/>
    </row>
    <row r="9211" spans="1:9" x14ac:dyDescent="0.35">
      <c r="A9211" s="286"/>
      <c r="B9211" s="1"/>
      <c r="C9211" s="1"/>
      <c r="D9211" s="17"/>
      <c r="E9211" s="17"/>
      <c r="F9211" s="274"/>
      <c r="G9211" s="1"/>
      <c r="H9211" s="1"/>
      <c r="I9211" s="1"/>
    </row>
    <row r="9212" spans="1:9" x14ac:dyDescent="0.35">
      <c r="A9212" s="286"/>
      <c r="B9212" s="1"/>
      <c r="C9212" s="1"/>
      <c r="D9212" s="17"/>
      <c r="E9212" s="17"/>
      <c r="F9212" s="274"/>
      <c r="G9212" s="1"/>
      <c r="H9212" s="1"/>
      <c r="I9212" s="1"/>
    </row>
    <row r="9213" spans="1:9" x14ac:dyDescent="0.35">
      <c r="A9213" s="286"/>
      <c r="B9213" s="1"/>
      <c r="C9213" s="1"/>
      <c r="D9213" s="17"/>
      <c r="E9213" s="17"/>
      <c r="F9213" s="274"/>
      <c r="G9213" s="1"/>
      <c r="H9213" s="1"/>
      <c r="I9213" s="1"/>
    </row>
    <row r="9214" spans="1:9" x14ac:dyDescent="0.35">
      <c r="A9214" s="286"/>
      <c r="B9214" s="1"/>
      <c r="C9214" s="1"/>
      <c r="D9214" s="17"/>
      <c r="E9214" s="17"/>
      <c r="F9214" s="274"/>
      <c r="G9214" s="1"/>
      <c r="H9214" s="1"/>
      <c r="I9214" s="1"/>
    </row>
    <row r="9215" spans="1:9" x14ac:dyDescent="0.35">
      <c r="A9215" s="286"/>
      <c r="B9215" s="1"/>
      <c r="C9215" s="1"/>
      <c r="D9215" s="17"/>
      <c r="E9215" s="17"/>
      <c r="F9215" s="274"/>
      <c r="G9215" s="1"/>
      <c r="H9215" s="1"/>
      <c r="I9215" s="1"/>
    </row>
    <row r="9216" spans="1:9" x14ac:dyDescent="0.35">
      <c r="A9216" s="286"/>
      <c r="B9216" s="1"/>
      <c r="C9216" s="1"/>
      <c r="D9216" s="17"/>
      <c r="E9216" s="17"/>
      <c r="F9216" s="274"/>
      <c r="G9216" s="1"/>
      <c r="H9216" s="1"/>
      <c r="I9216" s="1"/>
    </row>
    <row r="9217" spans="1:9" x14ac:dyDescent="0.35">
      <c r="A9217" s="286"/>
      <c r="B9217" s="1"/>
      <c r="C9217" s="1"/>
      <c r="D9217" s="17"/>
      <c r="E9217" s="17"/>
      <c r="F9217" s="274"/>
      <c r="G9217" s="1"/>
      <c r="H9217" s="1"/>
      <c r="I9217" s="1"/>
    </row>
    <row r="9218" spans="1:9" x14ac:dyDescent="0.35">
      <c r="A9218" s="286"/>
      <c r="B9218" s="1"/>
      <c r="C9218" s="1"/>
      <c r="D9218" s="17"/>
      <c r="E9218" s="17"/>
      <c r="F9218" s="274"/>
      <c r="G9218" s="1"/>
      <c r="H9218" s="1"/>
      <c r="I9218" s="1"/>
    </row>
    <row r="9219" spans="1:9" x14ac:dyDescent="0.35">
      <c r="A9219" s="286"/>
      <c r="B9219" s="1"/>
      <c r="C9219" s="1"/>
      <c r="D9219" s="17"/>
      <c r="E9219" s="17"/>
      <c r="F9219" s="274"/>
      <c r="G9219" s="1"/>
      <c r="H9219" s="1"/>
      <c r="I9219" s="1"/>
    </row>
    <row r="9220" spans="1:9" x14ac:dyDescent="0.35">
      <c r="A9220" s="286"/>
      <c r="B9220" s="1"/>
      <c r="C9220" s="1"/>
      <c r="D9220" s="17"/>
      <c r="E9220" s="17"/>
      <c r="F9220" s="274"/>
      <c r="G9220" s="1"/>
      <c r="H9220" s="1"/>
      <c r="I9220" s="1"/>
    </row>
    <row r="9221" spans="1:9" x14ac:dyDescent="0.35">
      <c r="A9221" s="286"/>
      <c r="B9221" s="1"/>
      <c r="C9221" s="1"/>
      <c r="D9221" s="17"/>
      <c r="E9221" s="17"/>
      <c r="F9221" s="274"/>
      <c r="G9221" s="1"/>
      <c r="H9221" s="1"/>
      <c r="I9221" s="1"/>
    </row>
    <row r="9222" spans="1:9" x14ac:dyDescent="0.35">
      <c r="A9222" s="286"/>
      <c r="B9222" s="1"/>
      <c r="C9222" s="1"/>
      <c r="D9222" s="17"/>
      <c r="E9222" s="17"/>
      <c r="F9222" s="274"/>
      <c r="G9222" s="1"/>
      <c r="H9222" s="1"/>
      <c r="I9222" s="1"/>
    </row>
    <row r="9223" spans="1:9" x14ac:dyDescent="0.35">
      <c r="A9223" s="286"/>
      <c r="B9223" s="1"/>
      <c r="C9223" s="1"/>
      <c r="D9223" s="17"/>
      <c r="E9223" s="17"/>
      <c r="F9223" s="274"/>
      <c r="G9223" s="1"/>
      <c r="H9223" s="1"/>
      <c r="I9223" s="1"/>
    </row>
    <row r="9224" spans="1:9" x14ac:dyDescent="0.35">
      <c r="A9224" s="286"/>
      <c r="B9224" s="1"/>
      <c r="C9224" s="1"/>
      <c r="D9224" s="17"/>
      <c r="E9224" s="17"/>
      <c r="F9224" s="274"/>
      <c r="G9224" s="1"/>
      <c r="H9224" s="1"/>
      <c r="I9224" s="1"/>
    </row>
    <row r="9225" spans="1:9" x14ac:dyDescent="0.35">
      <c r="A9225" s="286"/>
      <c r="B9225" s="1"/>
      <c r="C9225" s="1"/>
      <c r="D9225" s="17"/>
      <c r="E9225" s="17"/>
      <c r="F9225" s="274"/>
      <c r="G9225" s="1"/>
      <c r="H9225" s="1"/>
      <c r="I9225" s="1"/>
    </row>
    <row r="9226" spans="1:9" x14ac:dyDescent="0.35">
      <c r="A9226" s="286"/>
      <c r="B9226" s="1"/>
      <c r="C9226" s="1"/>
      <c r="D9226" s="17"/>
      <c r="E9226" s="17"/>
      <c r="F9226" s="274"/>
      <c r="G9226" s="1"/>
      <c r="H9226" s="1"/>
      <c r="I9226" s="1"/>
    </row>
    <row r="9227" spans="1:9" x14ac:dyDescent="0.35">
      <c r="A9227" s="286"/>
      <c r="B9227" s="1"/>
      <c r="C9227" s="1"/>
      <c r="D9227" s="17"/>
      <c r="E9227" s="17"/>
      <c r="F9227" s="274"/>
      <c r="G9227" s="1"/>
      <c r="H9227" s="1"/>
      <c r="I9227" s="1"/>
    </row>
    <row r="9228" spans="1:9" x14ac:dyDescent="0.35">
      <c r="A9228" s="286"/>
      <c r="B9228" s="1"/>
      <c r="C9228" s="1"/>
      <c r="D9228" s="17"/>
      <c r="E9228" s="17"/>
      <c r="F9228" s="274"/>
      <c r="G9228" s="1"/>
      <c r="H9228" s="1"/>
      <c r="I9228" s="1"/>
    </row>
    <row r="9229" spans="1:9" x14ac:dyDescent="0.35">
      <c r="A9229" s="286"/>
      <c r="B9229" s="1"/>
      <c r="C9229" s="1"/>
      <c r="D9229" s="17"/>
      <c r="E9229" s="17"/>
      <c r="F9229" s="274"/>
      <c r="G9229" s="1"/>
      <c r="H9229" s="1"/>
      <c r="I9229" s="1"/>
    </row>
    <row r="9230" spans="1:9" x14ac:dyDescent="0.35">
      <c r="A9230" s="286"/>
      <c r="B9230" s="1"/>
      <c r="C9230" s="1"/>
      <c r="D9230" s="17"/>
      <c r="E9230" s="17"/>
      <c r="F9230" s="274"/>
      <c r="G9230" s="1"/>
      <c r="H9230" s="1"/>
      <c r="I9230" s="1"/>
    </row>
    <row r="9231" spans="1:9" x14ac:dyDescent="0.35">
      <c r="A9231" s="286"/>
      <c r="B9231" s="1"/>
      <c r="C9231" s="1"/>
      <c r="D9231" s="17"/>
      <c r="E9231" s="17"/>
      <c r="F9231" s="274"/>
      <c r="G9231" s="1"/>
      <c r="H9231" s="1"/>
      <c r="I9231" s="1"/>
    </row>
    <row r="9232" spans="1:9" x14ac:dyDescent="0.35">
      <c r="A9232" s="286"/>
      <c r="B9232" s="1"/>
      <c r="C9232" s="1"/>
      <c r="D9232" s="17"/>
      <c r="E9232" s="17"/>
      <c r="F9232" s="274"/>
      <c r="G9232" s="1"/>
      <c r="H9232" s="1"/>
      <c r="I9232" s="1"/>
    </row>
    <row r="9233" spans="1:9" x14ac:dyDescent="0.35">
      <c r="A9233" s="286"/>
      <c r="B9233" s="1"/>
      <c r="C9233" s="1"/>
      <c r="D9233" s="17"/>
      <c r="E9233" s="17"/>
      <c r="F9233" s="274"/>
      <c r="G9233" s="1"/>
      <c r="H9233" s="1"/>
      <c r="I9233" s="1"/>
    </row>
    <row r="9234" spans="1:9" x14ac:dyDescent="0.35">
      <c r="A9234" s="286"/>
      <c r="B9234" s="1"/>
      <c r="C9234" s="1"/>
      <c r="D9234" s="17"/>
      <c r="E9234" s="17"/>
      <c r="F9234" s="274"/>
      <c r="G9234" s="1"/>
      <c r="H9234" s="1"/>
      <c r="I9234" s="1"/>
    </row>
    <row r="9235" spans="1:9" x14ac:dyDescent="0.35">
      <c r="A9235" s="286"/>
      <c r="B9235" s="1"/>
      <c r="C9235" s="1"/>
      <c r="D9235" s="17"/>
      <c r="E9235" s="17"/>
      <c r="F9235" s="274"/>
      <c r="G9235" s="1"/>
      <c r="H9235" s="1"/>
      <c r="I9235" s="1"/>
    </row>
    <row r="9236" spans="1:9" x14ac:dyDescent="0.35">
      <c r="A9236" s="286"/>
      <c r="B9236" s="1"/>
      <c r="C9236" s="1"/>
      <c r="D9236" s="17"/>
      <c r="E9236" s="17"/>
      <c r="F9236" s="274"/>
      <c r="G9236" s="1"/>
      <c r="H9236" s="1"/>
      <c r="I9236" s="1"/>
    </row>
    <row r="9237" spans="1:9" x14ac:dyDescent="0.35">
      <c r="A9237" s="286"/>
      <c r="B9237" s="1"/>
      <c r="C9237" s="1"/>
      <c r="D9237" s="17"/>
      <c r="E9237" s="17"/>
      <c r="F9237" s="274"/>
      <c r="G9237" s="1"/>
      <c r="H9237" s="1"/>
      <c r="I9237" s="1"/>
    </row>
    <row r="9238" spans="1:9" x14ac:dyDescent="0.35">
      <c r="A9238" s="286"/>
      <c r="B9238" s="1"/>
      <c r="C9238" s="1"/>
      <c r="D9238" s="17"/>
      <c r="E9238" s="17"/>
      <c r="F9238" s="274"/>
      <c r="G9238" s="1"/>
      <c r="H9238" s="1"/>
      <c r="I9238" s="1"/>
    </row>
    <row r="9239" spans="1:9" x14ac:dyDescent="0.35">
      <c r="A9239" s="286"/>
      <c r="B9239" s="1"/>
      <c r="C9239" s="1"/>
      <c r="D9239" s="17"/>
      <c r="E9239" s="17"/>
      <c r="F9239" s="274"/>
      <c r="G9239" s="1"/>
      <c r="H9239" s="1"/>
      <c r="I9239" s="1"/>
    </row>
    <row r="9240" spans="1:9" x14ac:dyDescent="0.35">
      <c r="A9240" s="286"/>
      <c r="B9240" s="1"/>
      <c r="C9240" s="1"/>
      <c r="D9240" s="17"/>
      <c r="E9240" s="17"/>
      <c r="F9240" s="274"/>
      <c r="G9240" s="1"/>
      <c r="H9240" s="1"/>
      <c r="I9240" s="1"/>
    </row>
    <row r="9241" spans="1:9" x14ac:dyDescent="0.35">
      <c r="A9241" s="286"/>
      <c r="B9241" s="1"/>
      <c r="C9241" s="1"/>
      <c r="D9241" s="17"/>
      <c r="E9241" s="17"/>
      <c r="F9241" s="274"/>
      <c r="G9241" s="1"/>
      <c r="H9241" s="1"/>
      <c r="I9241" s="1"/>
    </row>
    <row r="9242" spans="1:9" x14ac:dyDescent="0.35">
      <c r="A9242" s="286"/>
      <c r="B9242" s="1"/>
      <c r="C9242" s="1"/>
      <c r="D9242" s="17"/>
      <c r="E9242" s="17"/>
      <c r="F9242" s="274"/>
      <c r="G9242" s="1"/>
      <c r="H9242" s="1"/>
      <c r="I9242" s="1"/>
    </row>
    <row r="9243" spans="1:9" x14ac:dyDescent="0.35">
      <c r="A9243" s="286"/>
      <c r="B9243" s="1"/>
      <c r="C9243" s="1"/>
      <c r="D9243" s="17"/>
      <c r="E9243" s="17"/>
      <c r="F9243" s="274"/>
      <c r="G9243" s="1"/>
      <c r="H9243" s="1"/>
      <c r="I9243" s="1"/>
    </row>
    <row r="9244" spans="1:9" x14ac:dyDescent="0.35">
      <c r="A9244" s="286"/>
      <c r="B9244" s="1"/>
      <c r="C9244" s="1"/>
      <c r="D9244" s="17"/>
      <c r="E9244" s="17"/>
      <c r="F9244" s="274"/>
      <c r="G9244" s="1"/>
      <c r="H9244" s="1"/>
      <c r="I9244" s="1"/>
    </row>
    <row r="9245" spans="1:9" x14ac:dyDescent="0.35">
      <c r="A9245" s="286"/>
      <c r="B9245" s="1"/>
      <c r="C9245" s="1"/>
      <c r="D9245" s="17"/>
      <c r="E9245" s="17"/>
      <c r="F9245" s="274"/>
      <c r="G9245" s="1"/>
      <c r="H9245" s="1"/>
      <c r="I9245" s="1"/>
    </row>
    <row r="9246" spans="1:9" x14ac:dyDescent="0.35">
      <c r="A9246" s="286"/>
      <c r="B9246" s="1"/>
      <c r="C9246" s="1"/>
      <c r="D9246" s="17"/>
      <c r="E9246" s="17"/>
      <c r="F9246" s="274"/>
      <c r="G9246" s="1"/>
      <c r="H9246" s="1"/>
      <c r="I9246" s="1"/>
    </row>
    <row r="9247" spans="1:9" x14ac:dyDescent="0.35">
      <c r="A9247" s="286"/>
      <c r="B9247" s="1"/>
      <c r="C9247" s="1"/>
      <c r="D9247" s="17"/>
      <c r="E9247" s="17"/>
      <c r="F9247" s="274"/>
      <c r="G9247" s="1"/>
      <c r="H9247" s="1"/>
      <c r="I9247" s="1"/>
    </row>
    <row r="9248" spans="1:9" x14ac:dyDescent="0.35">
      <c r="A9248" s="286"/>
      <c r="B9248" s="1"/>
      <c r="C9248" s="1"/>
      <c r="D9248" s="17"/>
      <c r="E9248" s="17"/>
      <c r="F9248" s="274"/>
      <c r="G9248" s="1"/>
      <c r="H9248" s="1"/>
      <c r="I9248" s="1"/>
    </row>
    <row r="9249" spans="1:9" x14ac:dyDescent="0.35">
      <c r="A9249" s="286"/>
      <c r="B9249" s="1"/>
      <c r="C9249" s="1"/>
      <c r="D9249" s="17"/>
      <c r="E9249" s="17"/>
      <c r="F9249" s="274"/>
      <c r="G9249" s="1"/>
      <c r="H9249" s="1"/>
      <c r="I9249" s="1"/>
    </row>
    <row r="9250" spans="1:9" x14ac:dyDescent="0.35">
      <c r="A9250" s="286"/>
      <c r="B9250" s="1"/>
      <c r="C9250" s="1"/>
      <c r="D9250" s="17"/>
      <c r="E9250" s="17"/>
      <c r="F9250" s="274"/>
      <c r="G9250" s="1"/>
      <c r="H9250" s="1"/>
      <c r="I9250" s="1"/>
    </row>
    <row r="9251" spans="1:9" x14ac:dyDescent="0.35">
      <c r="A9251" s="286"/>
      <c r="B9251" s="1"/>
      <c r="C9251" s="1"/>
      <c r="D9251" s="17"/>
      <c r="E9251" s="17"/>
      <c r="F9251" s="274"/>
      <c r="G9251" s="1"/>
      <c r="H9251" s="1"/>
      <c r="I9251" s="1"/>
    </row>
    <row r="9252" spans="1:9" x14ac:dyDescent="0.35">
      <c r="A9252" s="286"/>
      <c r="B9252" s="1"/>
      <c r="C9252" s="1"/>
      <c r="D9252" s="17"/>
      <c r="E9252" s="17"/>
      <c r="F9252" s="274"/>
      <c r="G9252" s="1"/>
      <c r="H9252" s="1"/>
      <c r="I9252" s="1"/>
    </row>
    <row r="9253" spans="1:9" x14ac:dyDescent="0.35">
      <c r="A9253" s="286"/>
      <c r="B9253" s="1"/>
      <c r="C9253" s="1"/>
      <c r="D9253" s="17"/>
      <c r="E9253" s="17"/>
      <c r="F9253" s="274"/>
      <c r="G9253" s="1"/>
      <c r="H9253" s="1"/>
      <c r="I9253" s="1"/>
    </row>
    <row r="9254" spans="1:9" x14ac:dyDescent="0.35">
      <c r="A9254" s="286"/>
      <c r="B9254" s="1"/>
      <c r="C9254" s="1"/>
      <c r="D9254" s="17"/>
      <c r="E9254" s="17"/>
      <c r="F9254" s="274"/>
      <c r="G9254" s="1"/>
      <c r="H9254" s="1"/>
      <c r="I9254" s="1"/>
    </row>
    <row r="9255" spans="1:9" x14ac:dyDescent="0.35">
      <c r="A9255" s="286"/>
      <c r="B9255" s="1"/>
      <c r="C9255" s="1"/>
      <c r="D9255" s="17"/>
      <c r="E9255" s="17"/>
      <c r="F9255" s="274"/>
      <c r="G9255" s="1"/>
      <c r="H9255" s="1"/>
      <c r="I9255" s="1"/>
    </row>
    <row r="9256" spans="1:9" x14ac:dyDescent="0.35">
      <c r="A9256" s="286"/>
      <c r="B9256" s="1"/>
      <c r="C9256" s="1"/>
      <c r="D9256" s="17"/>
      <c r="E9256" s="17"/>
      <c r="F9256" s="274"/>
      <c r="G9256" s="1"/>
      <c r="H9256" s="1"/>
      <c r="I9256" s="1"/>
    </row>
    <row r="9257" spans="1:9" x14ac:dyDescent="0.35">
      <c r="A9257" s="286"/>
      <c r="B9257" s="1"/>
      <c r="C9257" s="1"/>
      <c r="D9257" s="17"/>
      <c r="E9257" s="17"/>
      <c r="F9257" s="274"/>
      <c r="G9257" s="1"/>
      <c r="H9257" s="1"/>
      <c r="I9257" s="1"/>
    </row>
    <row r="9258" spans="1:9" x14ac:dyDescent="0.35">
      <c r="A9258" s="286"/>
      <c r="B9258" s="1"/>
      <c r="C9258" s="1"/>
      <c r="D9258" s="17"/>
      <c r="E9258" s="17"/>
      <c r="F9258" s="274"/>
      <c r="G9258" s="1"/>
      <c r="H9258" s="1"/>
      <c r="I9258" s="1"/>
    </row>
    <row r="9259" spans="1:9" x14ac:dyDescent="0.35">
      <c r="A9259" s="286"/>
      <c r="B9259" s="1"/>
      <c r="C9259" s="1"/>
      <c r="D9259" s="17"/>
      <c r="E9259" s="17"/>
      <c r="F9259" s="274"/>
      <c r="G9259" s="1"/>
      <c r="H9259" s="1"/>
      <c r="I9259" s="1"/>
    </row>
    <row r="9260" spans="1:9" x14ac:dyDescent="0.35">
      <c r="A9260" s="286"/>
      <c r="B9260" s="1"/>
      <c r="C9260" s="1"/>
      <c r="D9260" s="17"/>
      <c r="E9260" s="17"/>
      <c r="F9260" s="274"/>
      <c r="G9260" s="1"/>
      <c r="H9260" s="1"/>
      <c r="I9260" s="1"/>
    </row>
    <row r="9261" spans="1:9" x14ac:dyDescent="0.35">
      <c r="A9261" s="286"/>
      <c r="B9261" s="1"/>
      <c r="C9261" s="1"/>
      <c r="D9261" s="17"/>
      <c r="E9261" s="17"/>
      <c r="F9261" s="274"/>
      <c r="G9261" s="1"/>
      <c r="H9261" s="1"/>
      <c r="I9261" s="1"/>
    </row>
    <row r="9262" spans="1:9" x14ac:dyDescent="0.35">
      <c r="A9262" s="286"/>
      <c r="B9262" s="1"/>
      <c r="C9262" s="1"/>
      <c r="D9262" s="17"/>
      <c r="E9262" s="17"/>
      <c r="F9262" s="274"/>
      <c r="G9262" s="1"/>
      <c r="H9262" s="1"/>
      <c r="I9262" s="1"/>
    </row>
    <row r="9263" spans="1:9" x14ac:dyDescent="0.35">
      <c r="A9263" s="286"/>
      <c r="B9263" s="1"/>
      <c r="C9263" s="1"/>
      <c r="D9263" s="17"/>
      <c r="E9263" s="17"/>
      <c r="F9263" s="274"/>
      <c r="G9263" s="1"/>
      <c r="H9263" s="1"/>
      <c r="I9263" s="1"/>
    </row>
    <row r="9264" spans="1:9" x14ac:dyDescent="0.35">
      <c r="A9264" s="286"/>
      <c r="B9264" s="1"/>
      <c r="C9264" s="1"/>
      <c r="D9264" s="17"/>
      <c r="E9264" s="17"/>
      <c r="F9264" s="274"/>
      <c r="G9264" s="1"/>
      <c r="H9264" s="1"/>
      <c r="I9264" s="1"/>
    </row>
    <row r="9265" spans="1:9" x14ac:dyDescent="0.35">
      <c r="A9265" s="286"/>
      <c r="B9265" s="1"/>
      <c r="C9265" s="1"/>
      <c r="D9265" s="17"/>
      <c r="E9265" s="17"/>
      <c r="F9265" s="274"/>
      <c r="G9265" s="1"/>
      <c r="H9265" s="1"/>
      <c r="I9265" s="1"/>
    </row>
    <row r="9266" spans="1:9" x14ac:dyDescent="0.35">
      <c r="A9266" s="286"/>
      <c r="B9266" s="1"/>
      <c r="C9266" s="1"/>
      <c r="D9266" s="17"/>
      <c r="E9266" s="17"/>
      <c r="F9266" s="274"/>
      <c r="G9266" s="1"/>
      <c r="H9266" s="1"/>
      <c r="I9266" s="1"/>
    </row>
    <row r="9267" spans="1:9" x14ac:dyDescent="0.35">
      <c r="A9267" s="286"/>
      <c r="B9267" s="1"/>
      <c r="C9267" s="1"/>
      <c r="D9267" s="17"/>
      <c r="E9267" s="17"/>
      <c r="F9267" s="274"/>
      <c r="G9267" s="1"/>
      <c r="H9267" s="1"/>
      <c r="I9267" s="1"/>
    </row>
    <row r="9268" spans="1:9" x14ac:dyDescent="0.35">
      <c r="A9268" s="286"/>
      <c r="B9268" s="1"/>
      <c r="C9268" s="1"/>
      <c r="D9268" s="17"/>
      <c r="E9268" s="17"/>
      <c r="F9268" s="274"/>
      <c r="G9268" s="1"/>
      <c r="H9268" s="1"/>
      <c r="I9268" s="1"/>
    </row>
    <row r="9269" spans="1:9" x14ac:dyDescent="0.35">
      <c r="A9269" s="286"/>
      <c r="B9269" s="1"/>
      <c r="C9269" s="1"/>
      <c r="D9269" s="17"/>
      <c r="E9269" s="17"/>
      <c r="F9269" s="274"/>
      <c r="G9269" s="1"/>
      <c r="H9269" s="1"/>
      <c r="I9269" s="1"/>
    </row>
    <row r="9270" spans="1:9" x14ac:dyDescent="0.35">
      <c r="A9270" s="286"/>
      <c r="B9270" s="1"/>
      <c r="C9270" s="1"/>
      <c r="D9270" s="17"/>
      <c r="E9270" s="17"/>
      <c r="F9270" s="274"/>
      <c r="G9270" s="1"/>
      <c r="H9270" s="1"/>
      <c r="I9270" s="1"/>
    </row>
    <row r="9271" spans="1:9" x14ac:dyDescent="0.35">
      <c r="A9271" s="286"/>
      <c r="B9271" s="1"/>
      <c r="C9271" s="1"/>
      <c r="D9271" s="17"/>
      <c r="E9271" s="17"/>
      <c r="F9271" s="274"/>
      <c r="G9271" s="1"/>
      <c r="H9271" s="1"/>
      <c r="I9271" s="1"/>
    </row>
    <row r="9272" spans="1:9" x14ac:dyDescent="0.35">
      <c r="A9272" s="286"/>
      <c r="B9272" s="1"/>
      <c r="C9272" s="1"/>
      <c r="D9272" s="17"/>
      <c r="E9272" s="17"/>
      <c r="F9272" s="274"/>
      <c r="G9272" s="1"/>
      <c r="H9272" s="1"/>
      <c r="I9272" s="1"/>
    </row>
    <row r="9273" spans="1:9" x14ac:dyDescent="0.35">
      <c r="A9273" s="286"/>
      <c r="B9273" s="1"/>
      <c r="C9273" s="1"/>
      <c r="D9273" s="17"/>
      <c r="E9273" s="17"/>
      <c r="F9273" s="274"/>
      <c r="G9273" s="1"/>
      <c r="H9273" s="1"/>
      <c r="I9273" s="1"/>
    </row>
    <row r="9274" spans="1:9" x14ac:dyDescent="0.35">
      <c r="A9274" s="286"/>
      <c r="B9274" s="1"/>
      <c r="C9274" s="1"/>
      <c r="D9274" s="17"/>
      <c r="E9274" s="17"/>
      <c r="F9274" s="274"/>
      <c r="G9274" s="1"/>
      <c r="H9274" s="1"/>
      <c r="I9274" s="1"/>
    </row>
    <row r="9275" spans="1:9" x14ac:dyDescent="0.35">
      <c r="A9275" s="286"/>
      <c r="B9275" s="1"/>
      <c r="C9275" s="1"/>
      <c r="D9275" s="17"/>
      <c r="E9275" s="17"/>
      <c r="F9275" s="274"/>
      <c r="G9275" s="1"/>
      <c r="H9275" s="1"/>
      <c r="I9275" s="1"/>
    </row>
    <row r="9276" spans="1:9" x14ac:dyDescent="0.35">
      <c r="A9276" s="286"/>
      <c r="B9276" s="1"/>
      <c r="C9276" s="1"/>
      <c r="D9276" s="17"/>
      <c r="E9276" s="17"/>
      <c r="F9276" s="274"/>
      <c r="G9276" s="1"/>
      <c r="H9276" s="1"/>
      <c r="I9276" s="1"/>
    </row>
    <row r="9277" spans="1:9" x14ac:dyDescent="0.35">
      <c r="A9277" s="286"/>
      <c r="B9277" s="1"/>
      <c r="C9277" s="1"/>
      <c r="D9277" s="17"/>
      <c r="E9277" s="17"/>
      <c r="F9277" s="274"/>
      <c r="G9277" s="1"/>
      <c r="H9277" s="1"/>
      <c r="I9277" s="1"/>
    </row>
    <row r="9278" spans="1:9" x14ac:dyDescent="0.35">
      <c r="A9278" s="286"/>
      <c r="B9278" s="1"/>
      <c r="C9278" s="1"/>
      <c r="D9278" s="17"/>
      <c r="E9278" s="17"/>
      <c r="F9278" s="274"/>
      <c r="G9278" s="1"/>
      <c r="H9278" s="1"/>
      <c r="I9278" s="1"/>
    </row>
    <row r="9279" spans="1:9" x14ac:dyDescent="0.35">
      <c r="A9279" s="286"/>
      <c r="B9279" s="1"/>
      <c r="C9279" s="1"/>
      <c r="D9279" s="17"/>
      <c r="E9279" s="17"/>
      <c r="F9279" s="274"/>
      <c r="G9279" s="1"/>
      <c r="H9279" s="1"/>
      <c r="I9279" s="1"/>
    </row>
    <row r="9280" spans="1:9" x14ac:dyDescent="0.35">
      <c r="A9280" s="286"/>
      <c r="B9280" s="1"/>
      <c r="C9280" s="1"/>
      <c r="D9280" s="17"/>
      <c r="E9280" s="17"/>
      <c r="F9280" s="274"/>
      <c r="G9280" s="1"/>
      <c r="H9280" s="1"/>
      <c r="I9280" s="1"/>
    </row>
    <row r="9281" spans="1:9" x14ac:dyDescent="0.35">
      <c r="A9281" s="286"/>
      <c r="B9281" s="1"/>
      <c r="C9281" s="1"/>
      <c r="D9281" s="17"/>
      <c r="E9281" s="17"/>
      <c r="F9281" s="274"/>
      <c r="G9281" s="1"/>
      <c r="H9281" s="1"/>
      <c r="I9281" s="1"/>
    </row>
    <row r="9282" spans="1:9" x14ac:dyDescent="0.35">
      <c r="A9282" s="286"/>
      <c r="B9282" s="1"/>
      <c r="C9282" s="1"/>
      <c r="D9282" s="17"/>
      <c r="E9282" s="17"/>
      <c r="F9282" s="274"/>
      <c r="G9282" s="1"/>
      <c r="H9282" s="1"/>
      <c r="I9282" s="1"/>
    </row>
    <row r="9283" spans="1:9" x14ac:dyDescent="0.35">
      <c r="A9283" s="286"/>
      <c r="B9283" s="1"/>
      <c r="C9283" s="1"/>
      <c r="D9283" s="17"/>
      <c r="E9283" s="17"/>
      <c r="F9283" s="274"/>
      <c r="G9283" s="1"/>
      <c r="H9283" s="1"/>
      <c r="I9283" s="1"/>
    </row>
    <row r="9284" spans="1:9" x14ac:dyDescent="0.35">
      <c r="A9284" s="286"/>
      <c r="B9284" s="1"/>
      <c r="C9284" s="1"/>
      <c r="D9284" s="17"/>
      <c r="E9284" s="17"/>
      <c r="F9284" s="274"/>
      <c r="G9284" s="1"/>
      <c r="H9284" s="1"/>
      <c r="I9284" s="1"/>
    </row>
    <row r="9285" spans="1:9" x14ac:dyDescent="0.35">
      <c r="A9285" s="286"/>
      <c r="B9285" s="1"/>
      <c r="C9285" s="1"/>
      <c r="D9285" s="17"/>
      <c r="E9285" s="17"/>
      <c r="F9285" s="274"/>
      <c r="G9285" s="1"/>
      <c r="H9285" s="1"/>
      <c r="I9285" s="1"/>
    </row>
    <row r="9286" spans="1:9" x14ac:dyDescent="0.35">
      <c r="A9286" s="286"/>
      <c r="B9286" s="1"/>
      <c r="C9286" s="1"/>
      <c r="D9286" s="17"/>
      <c r="E9286" s="17"/>
      <c r="F9286" s="274"/>
      <c r="G9286" s="1"/>
      <c r="H9286" s="1"/>
      <c r="I9286" s="1"/>
    </row>
    <row r="9287" spans="1:9" x14ac:dyDescent="0.35">
      <c r="A9287" s="286"/>
      <c r="B9287" s="1"/>
      <c r="C9287" s="1"/>
      <c r="D9287" s="17"/>
      <c r="E9287" s="17"/>
      <c r="F9287" s="274"/>
      <c r="G9287" s="1"/>
      <c r="H9287" s="1"/>
      <c r="I9287" s="1"/>
    </row>
    <row r="9288" spans="1:9" x14ac:dyDescent="0.35">
      <c r="A9288" s="286"/>
      <c r="B9288" s="1"/>
      <c r="C9288" s="1"/>
      <c r="D9288" s="17"/>
      <c r="E9288" s="17"/>
      <c r="F9288" s="274"/>
      <c r="G9288" s="1"/>
      <c r="H9288" s="1"/>
      <c r="I9288" s="1"/>
    </row>
    <row r="9289" spans="1:9" x14ac:dyDescent="0.35">
      <c r="A9289" s="286"/>
      <c r="B9289" s="1"/>
      <c r="C9289" s="1"/>
      <c r="D9289" s="17"/>
      <c r="E9289" s="17"/>
      <c r="F9289" s="274"/>
      <c r="G9289" s="1"/>
      <c r="H9289" s="1"/>
      <c r="I9289" s="1"/>
    </row>
    <row r="9290" spans="1:9" x14ac:dyDescent="0.35">
      <c r="A9290" s="286"/>
      <c r="B9290" s="1"/>
      <c r="C9290" s="1"/>
      <c r="D9290" s="17"/>
      <c r="E9290" s="17"/>
      <c r="F9290" s="274"/>
      <c r="G9290" s="1"/>
      <c r="H9290" s="1"/>
      <c r="I9290" s="1"/>
    </row>
    <row r="9291" spans="1:9" x14ac:dyDescent="0.35">
      <c r="A9291" s="286"/>
      <c r="B9291" s="1"/>
      <c r="C9291" s="1"/>
      <c r="D9291" s="17"/>
      <c r="E9291" s="17"/>
      <c r="F9291" s="274"/>
      <c r="G9291" s="1"/>
      <c r="H9291" s="1"/>
      <c r="I9291" s="1"/>
    </row>
    <row r="9292" spans="1:9" x14ac:dyDescent="0.35">
      <c r="A9292" s="286"/>
      <c r="B9292" s="1"/>
      <c r="C9292" s="1"/>
      <c r="D9292" s="17"/>
      <c r="E9292" s="17"/>
      <c r="F9292" s="274"/>
      <c r="G9292" s="1"/>
      <c r="H9292" s="1"/>
      <c r="I9292" s="1"/>
    </row>
    <row r="9293" spans="1:9" x14ac:dyDescent="0.35">
      <c r="A9293" s="286"/>
      <c r="B9293" s="1"/>
      <c r="C9293" s="1"/>
      <c r="D9293" s="17"/>
      <c r="E9293" s="17"/>
      <c r="F9293" s="274"/>
      <c r="G9293" s="1"/>
      <c r="H9293" s="1"/>
      <c r="I9293" s="1"/>
    </row>
    <row r="9294" spans="1:9" x14ac:dyDescent="0.35">
      <c r="A9294" s="286"/>
      <c r="B9294" s="1"/>
      <c r="C9294" s="1"/>
      <c r="D9294" s="17"/>
      <c r="E9294" s="17"/>
      <c r="F9294" s="274"/>
      <c r="G9294" s="1"/>
      <c r="H9294" s="1"/>
      <c r="I9294" s="1"/>
    </row>
    <row r="9295" spans="1:9" x14ac:dyDescent="0.35">
      <c r="A9295" s="286"/>
      <c r="B9295" s="1"/>
      <c r="C9295" s="1"/>
      <c r="D9295" s="17"/>
      <c r="E9295" s="17"/>
      <c r="F9295" s="274"/>
      <c r="G9295" s="1"/>
      <c r="H9295" s="1"/>
      <c r="I9295" s="1"/>
    </row>
    <row r="9296" spans="1:9" x14ac:dyDescent="0.35">
      <c r="A9296" s="286"/>
      <c r="B9296" s="1"/>
      <c r="C9296" s="1"/>
      <c r="D9296" s="17"/>
      <c r="E9296" s="17"/>
      <c r="F9296" s="274"/>
      <c r="G9296" s="1"/>
      <c r="H9296" s="1"/>
      <c r="I9296" s="1"/>
    </row>
    <row r="9297" spans="1:9" x14ac:dyDescent="0.35">
      <c r="A9297" s="286"/>
      <c r="B9297" s="1"/>
      <c r="C9297" s="1"/>
      <c r="D9297" s="17"/>
      <c r="E9297" s="17"/>
      <c r="F9297" s="274"/>
      <c r="G9297" s="1"/>
      <c r="H9297" s="1"/>
      <c r="I9297" s="1"/>
    </row>
    <row r="9298" spans="1:9" x14ac:dyDescent="0.35">
      <c r="A9298" s="286"/>
      <c r="B9298" s="1"/>
      <c r="C9298" s="1"/>
      <c r="D9298" s="17"/>
      <c r="E9298" s="17"/>
      <c r="F9298" s="274"/>
      <c r="G9298" s="1"/>
      <c r="H9298" s="1"/>
      <c r="I9298" s="1"/>
    </row>
    <row r="9299" spans="1:9" x14ac:dyDescent="0.35">
      <c r="A9299" s="286"/>
      <c r="B9299" s="1"/>
      <c r="C9299" s="1"/>
      <c r="D9299" s="17"/>
      <c r="E9299" s="17"/>
      <c r="F9299" s="274"/>
      <c r="G9299" s="1"/>
      <c r="H9299" s="1"/>
      <c r="I9299" s="1"/>
    </row>
    <row r="9300" spans="1:9" x14ac:dyDescent="0.35">
      <c r="A9300" s="286"/>
      <c r="B9300" s="1"/>
      <c r="C9300" s="1"/>
      <c r="D9300" s="17"/>
      <c r="E9300" s="17"/>
      <c r="F9300" s="274"/>
      <c r="G9300" s="1"/>
      <c r="H9300" s="1"/>
      <c r="I9300" s="1"/>
    </row>
    <row r="9301" spans="1:9" x14ac:dyDescent="0.35">
      <c r="A9301" s="286"/>
      <c r="B9301" s="1"/>
      <c r="C9301" s="1"/>
      <c r="D9301" s="17"/>
      <c r="E9301" s="17"/>
      <c r="F9301" s="274"/>
      <c r="G9301" s="1"/>
      <c r="H9301" s="1"/>
      <c r="I9301" s="1"/>
    </row>
    <row r="9302" spans="1:9" x14ac:dyDescent="0.35">
      <c r="A9302" s="286"/>
      <c r="B9302" s="1"/>
      <c r="C9302" s="1"/>
      <c r="D9302" s="17"/>
      <c r="E9302" s="17"/>
      <c r="F9302" s="274"/>
      <c r="G9302" s="1"/>
      <c r="H9302" s="1"/>
      <c r="I9302" s="1"/>
    </row>
    <row r="9303" spans="1:9" x14ac:dyDescent="0.35">
      <c r="A9303" s="286"/>
      <c r="B9303" s="1"/>
      <c r="C9303" s="1"/>
      <c r="D9303" s="17"/>
      <c r="E9303" s="17"/>
      <c r="F9303" s="274"/>
      <c r="G9303" s="1"/>
      <c r="H9303" s="1"/>
      <c r="I9303" s="1"/>
    </row>
    <row r="9304" spans="1:9" x14ac:dyDescent="0.35">
      <c r="A9304" s="286"/>
      <c r="B9304" s="1"/>
      <c r="C9304" s="1"/>
      <c r="D9304" s="17"/>
      <c r="E9304" s="17"/>
      <c r="F9304" s="274"/>
      <c r="G9304" s="1"/>
      <c r="H9304" s="1"/>
      <c r="I9304" s="1"/>
    </row>
    <row r="9305" spans="1:9" x14ac:dyDescent="0.35">
      <c r="A9305" s="286"/>
      <c r="B9305" s="1"/>
      <c r="C9305" s="1"/>
      <c r="D9305" s="17"/>
      <c r="E9305" s="17"/>
      <c r="F9305" s="274"/>
      <c r="G9305" s="1"/>
      <c r="H9305" s="1"/>
      <c r="I9305" s="1"/>
    </row>
    <row r="9306" spans="1:9" x14ac:dyDescent="0.35">
      <c r="A9306" s="286"/>
      <c r="B9306" s="1"/>
      <c r="C9306" s="1"/>
      <c r="D9306" s="17"/>
      <c r="E9306" s="17"/>
      <c r="F9306" s="274"/>
      <c r="G9306" s="1"/>
      <c r="H9306" s="1"/>
      <c r="I9306" s="1"/>
    </row>
    <row r="9307" spans="1:9" x14ac:dyDescent="0.35">
      <c r="A9307" s="286"/>
      <c r="B9307" s="1"/>
      <c r="C9307" s="1"/>
      <c r="D9307" s="17"/>
      <c r="E9307" s="17"/>
      <c r="F9307" s="274"/>
      <c r="G9307" s="1"/>
      <c r="H9307" s="1"/>
      <c r="I9307" s="1"/>
    </row>
    <row r="9308" spans="1:9" x14ac:dyDescent="0.35">
      <c r="A9308" s="286"/>
      <c r="B9308" s="1"/>
      <c r="C9308" s="1"/>
      <c r="D9308" s="17"/>
      <c r="E9308" s="17"/>
      <c r="F9308" s="274"/>
      <c r="G9308" s="1"/>
      <c r="H9308" s="1"/>
      <c r="I9308" s="1"/>
    </row>
    <row r="9309" spans="1:9" x14ac:dyDescent="0.35">
      <c r="A9309" s="286"/>
      <c r="B9309" s="1"/>
      <c r="C9309" s="1"/>
      <c r="D9309" s="17"/>
      <c r="E9309" s="17"/>
      <c r="F9309" s="274"/>
      <c r="G9309" s="1"/>
      <c r="H9309" s="1"/>
      <c r="I9309" s="1"/>
    </row>
    <row r="9310" spans="1:9" x14ac:dyDescent="0.35">
      <c r="A9310" s="286"/>
      <c r="B9310" s="1"/>
      <c r="C9310" s="1"/>
      <c r="D9310" s="17"/>
      <c r="E9310" s="17"/>
      <c r="F9310" s="274"/>
      <c r="G9310" s="1"/>
      <c r="H9310" s="1"/>
      <c r="I9310" s="1"/>
    </row>
    <row r="9311" spans="1:9" x14ac:dyDescent="0.35">
      <c r="A9311" s="286"/>
      <c r="B9311" s="1"/>
      <c r="C9311" s="1"/>
      <c r="D9311" s="17"/>
      <c r="E9311" s="17"/>
      <c r="F9311" s="274"/>
      <c r="G9311" s="1"/>
      <c r="H9311" s="1"/>
      <c r="I9311" s="1"/>
    </row>
    <row r="9312" spans="1:9" x14ac:dyDescent="0.35">
      <c r="A9312" s="286"/>
      <c r="B9312" s="1"/>
      <c r="C9312" s="1"/>
      <c r="D9312" s="17"/>
      <c r="E9312" s="17"/>
      <c r="F9312" s="274"/>
      <c r="G9312" s="1"/>
      <c r="H9312" s="1"/>
      <c r="I9312" s="1"/>
    </row>
    <row r="9313" spans="1:9" x14ac:dyDescent="0.35">
      <c r="A9313" s="286"/>
      <c r="B9313" s="1"/>
      <c r="C9313" s="1"/>
      <c r="D9313" s="17"/>
      <c r="E9313" s="17"/>
      <c r="F9313" s="274"/>
      <c r="G9313" s="1"/>
      <c r="H9313" s="1"/>
      <c r="I9313" s="1"/>
    </row>
    <row r="9314" spans="1:9" x14ac:dyDescent="0.35">
      <c r="A9314" s="286"/>
      <c r="B9314" s="1"/>
      <c r="C9314" s="1"/>
      <c r="D9314" s="17"/>
      <c r="E9314" s="17"/>
      <c r="F9314" s="274"/>
      <c r="G9314" s="1"/>
      <c r="H9314" s="1"/>
      <c r="I9314" s="1"/>
    </row>
    <row r="9315" spans="1:9" x14ac:dyDescent="0.35">
      <c r="A9315" s="286"/>
      <c r="B9315" s="1"/>
      <c r="C9315" s="1"/>
      <c r="D9315" s="17"/>
      <c r="E9315" s="17"/>
      <c r="F9315" s="274"/>
      <c r="G9315" s="1"/>
      <c r="H9315" s="1"/>
      <c r="I9315" s="1"/>
    </row>
    <row r="9316" spans="1:9" x14ac:dyDescent="0.35">
      <c r="A9316" s="286"/>
      <c r="B9316" s="1"/>
      <c r="C9316" s="1"/>
      <c r="D9316" s="17"/>
      <c r="E9316" s="17"/>
      <c r="F9316" s="274"/>
      <c r="G9316" s="1"/>
      <c r="H9316" s="1"/>
      <c r="I9316" s="1"/>
    </row>
    <row r="9317" spans="1:9" x14ac:dyDescent="0.35">
      <c r="A9317" s="286"/>
      <c r="B9317" s="1"/>
      <c r="C9317" s="1"/>
      <c r="D9317" s="17"/>
      <c r="E9317" s="17"/>
      <c r="F9317" s="274"/>
      <c r="G9317" s="1"/>
      <c r="H9317" s="1"/>
      <c r="I9317" s="1"/>
    </row>
    <row r="9318" spans="1:9" x14ac:dyDescent="0.35">
      <c r="A9318" s="286"/>
      <c r="B9318" s="1"/>
      <c r="C9318" s="1"/>
      <c r="D9318" s="17"/>
      <c r="E9318" s="17"/>
      <c r="F9318" s="274"/>
      <c r="G9318" s="1"/>
      <c r="H9318" s="1"/>
      <c r="I9318" s="1"/>
    </row>
    <row r="9319" spans="1:9" x14ac:dyDescent="0.35">
      <c r="A9319" s="286"/>
      <c r="B9319" s="1"/>
      <c r="C9319" s="1"/>
      <c r="D9319" s="17"/>
      <c r="E9319" s="17"/>
      <c r="F9319" s="274"/>
      <c r="G9319" s="1"/>
      <c r="H9319" s="1"/>
      <c r="I9319" s="1"/>
    </row>
    <row r="9320" spans="1:9" x14ac:dyDescent="0.35">
      <c r="A9320" s="286"/>
      <c r="B9320" s="1"/>
      <c r="C9320" s="1"/>
      <c r="D9320" s="17"/>
      <c r="E9320" s="17"/>
      <c r="F9320" s="274"/>
      <c r="G9320" s="1"/>
      <c r="H9320" s="1"/>
      <c r="I9320" s="1"/>
    </row>
    <row r="9321" spans="1:9" x14ac:dyDescent="0.35">
      <c r="A9321" s="286"/>
      <c r="B9321" s="1"/>
      <c r="C9321" s="1"/>
      <c r="D9321" s="17"/>
      <c r="E9321" s="17"/>
      <c r="F9321" s="274"/>
      <c r="G9321" s="1"/>
      <c r="H9321" s="1"/>
      <c r="I9321" s="1"/>
    </row>
    <row r="9322" spans="1:9" x14ac:dyDescent="0.35">
      <c r="A9322" s="286"/>
      <c r="B9322" s="1"/>
      <c r="C9322" s="1"/>
      <c r="D9322" s="17"/>
      <c r="E9322" s="17"/>
      <c r="F9322" s="274"/>
      <c r="G9322" s="1"/>
      <c r="H9322" s="1"/>
      <c r="I9322" s="1"/>
    </row>
    <row r="9323" spans="1:9" x14ac:dyDescent="0.35">
      <c r="A9323" s="286"/>
      <c r="B9323" s="1"/>
      <c r="C9323" s="1"/>
      <c r="D9323" s="17"/>
      <c r="E9323" s="17"/>
      <c r="F9323" s="274"/>
      <c r="G9323" s="1"/>
      <c r="H9323" s="1"/>
      <c r="I9323" s="1"/>
    </row>
    <row r="9324" spans="1:9" x14ac:dyDescent="0.35">
      <c r="A9324" s="286"/>
      <c r="B9324" s="1"/>
      <c r="C9324" s="1"/>
      <c r="D9324" s="17"/>
      <c r="E9324" s="17"/>
      <c r="F9324" s="274"/>
      <c r="G9324" s="1"/>
      <c r="H9324" s="1"/>
      <c r="I9324" s="1"/>
    </row>
    <row r="9325" spans="1:9" x14ac:dyDescent="0.35">
      <c r="A9325" s="286"/>
      <c r="B9325" s="1"/>
      <c r="C9325" s="1"/>
      <c r="D9325" s="17"/>
      <c r="E9325" s="17"/>
      <c r="F9325" s="274"/>
      <c r="G9325" s="1"/>
      <c r="H9325" s="1"/>
      <c r="I9325" s="1"/>
    </row>
    <row r="9326" spans="1:9" x14ac:dyDescent="0.35">
      <c r="A9326" s="286"/>
      <c r="B9326" s="1"/>
      <c r="C9326" s="1"/>
      <c r="D9326" s="17"/>
      <c r="E9326" s="17"/>
      <c r="F9326" s="274"/>
      <c r="G9326" s="1"/>
      <c r="H9326" s="1"/>
      <c r="I9326" s="1"/>
    </row>
    <row r="9327" spans="1:9" x14ac:dyDescent="0.35">
      <c r="A9327" s="286"/>
      <c r="B9327" s="1"/>
      <c r="C9327" s="1"/>
      <c r="D9327" s="17"/>
      <c r="E9327" s="17"/>
      <c r="F9327" s="274"/>
      <c r="G9327" s="1"/>
      <c r="H9327" s="1"/>
      <c r="I9327" s="1"/>
    </row>
    <row r="9328" spans="1:9" x14ac:dyDescent="0.35">
      <c r="A9328" s="286"/>
      <c r="B9328" s="1"/>
      <c r="C9328" s="1"/>
      <c r="D9328" s="17"/>
      <c r="E9328" s="17"/>
      <c r="F9328" s="274"/>
      <c r="G9328" s="1"/>
      <c r="H9328" s="1"/>
      <c r="I9328" s="1"/>
    </row>
    <row r="9329" spans="1:9" x14ac:dyDescent="0.35">
      <c r="A9329" s="286"/>
      <c r="B9329" s="1"/>
      <c r="C9329" s="1"/>
      <c r="D9329" s="17"/>
      <c r="E9329" s="17"/>
      <c r="F9329" s="274"/>
      <c r="G9329" s="1"/>
      <c r="H9329" s="1"/>
      <c r="I9329" s="1"/>
    </row>
    <row r="9330" spans="1:9" x14ac:dyDescent="0.35">
      <c r="A9330" s="286"/>
      <c r="B9330" s="1"/>
      <c r="C9330" s="1"/>
      <c r="D9330" s="17"/>
      <c r="E9330" s="17"/>
      <c r="F9330" s="274"/>
      <c r="G9330" s="1"/>
      <c r="H9330" s="1"/>
      <c r="I9330" s="1"/>
    </row>
    <row r="9331" spans="1:9" x14ac:dyDescent="0.35">
      <c r="A9331" s="286"/>
      <c r="B9331" s="1"/>
      <c r="C9331" s="1"/>
      <c r="D9331" s="17"/>
      <c r="E9331" s="17"/>
      <c r="F9331" s="274"/>
      <c r="G9331" s="1"/>
      <c r="H9331" s="1"/>
      <c r="I9331" s="1"/>
    </row>
    <row r="9332" spans="1:9" x14ac:dyDescent="0.35">
      <c r="A9332" s="286"/>
      <c r="B9332" s="1"/>
      <c r="C9332" s="1"/>
      <c r="D9332" s="17"/>
      <c r="E9332" s="17"/>
      <c r="F9332" s="274"/>
      <c r="G9332" s="1"/>
      <c r="H9332" s="1"/>
      <c r="I9332" s="1"/>
    </row>
    <row r="9333" spans="1:9" x14ac:dyDescent="0.35">
      <c r="A9333" s="286"/>
      <c r="B9333" s="1"/>
      <c r="C9333" s="1"/>
      <c r="D9333" s="17"/>
      <c r="E9333" s="17"/>
      <c r="F9333" s="274"/>
      <c r="G9333" s="1"/>
      <c r="H9333" s="1"/>
      <c r="I9333" s="1"/>
    </row>
    <row r="9334" spans="1:9" x14ac:dyDescent="0.35">
      <c r="A9334" s="286"/>
      <c r="B9334" s="1"/>
      <c r="C9334" s="1"/>
      <c r="D9334" s="17"/>
      <c r="E9334" s="17"/>
      <c r="F9334" s="274"/>
      <c r="G9334" s="1"/>
      <c r="H9334" s="1"/>
      <c r="I9334" s="1"/>
    </row>
    <row r="9335" spans="1:9" x14ac:dyDescent="0.35">
      <c r="A9335" s="286"/>
      <c r="B9335" s="1"/>
      <c r="C9335" s="1"/>
      <c r="D9335" s="17"/>
      <c r="E9335" s="17"/>
      <c r="F9335" s="274"/>
      <c r="G9335" s="1"/>
      <c r="H9335" s="1"/>
      <c r="I9335" s="1"/>
    </row>
    <row r="9336" spans="1:9" x14ac:dyDescent="0.35">
      <c r="A9336" s="286"/>
      <c r="B9336" s="1"/>
      <c r="C9336" s="1"/>
      <c r="D9336" s="17"/>
      <c r="E9336" s="17"/>
      <c r="F9336" s="274"/>
      <c r="G9336" s="1"/>
      <c r="H9336" s="1"/>
      <c r="I9336" s="1"/>
    </row>
    <row r="9337" spans="1:9" x14ac:dyDescent="0.35">
      <c r="A9337" s="286"/>
      <c r="B9337" s="1"/>
      <c r="C9337" s="1"/>
      <c r="D9337" s="17"/>
      <c r="E9337" s="17"/>
      <c r="F9337" s="274"/>
      <c r="G9337" s="1"/>
      <c r="H9337" s="1"/>
      <c r="I9337" s="1"/>
    </row>
    <row r="9338" spans="1:9" x14ac:dyDescent="0.35">
      <c r="A9338" s="286"/>
      <c r="B9338" s="1"/>
      <c r="C9338" s="1"/>
      <c r="D9338" s="17"/>
      <c r="E9338" s="17"/>
      <c r="F9338" s="274"/>
      <c r="G9338" s="1"/>
      <c r="H9338" s="1"/>
      <c r="I9338" s="1"/>
    </row>
    <row r="9339" spans="1:9" x14ac:dyDescent="0.35">
      <c r="A9339" s="286"/>
      <c r="B9339" s="1"/>
      <c r="C9339" s="1"/>
      <c r="D9339" s="17"/>
      <c r="E9339" s="17"/>
      <c r="F9339" s="274"/>
      <c r="G9339" s="1"/>
      <c r="H9339" s="1"/>
      <c r="I9339" s="1"/>
    </row>
    <row r="9340" spans="1:9" x14ac:dyDescent="0.35">
      <c r="A9340" s="286"/>
      <c r="B9340" s="1"/>
      <c r="C9340" s="1"/>
      <c r="D9340" s="17"/>
      <c r="E9340" s="17"/>
      <c r="F9340" s="274"/>
      <c r="G9340" s="1"/>
      <c r="H9340" s="1"/>
      <c r="I9340" s="1"/>
    </row>
    <row r="9341" spans="1:9" x14ac:dyDescent="0.35">
      <c r="A9341" s="286"/>
      <c r="B9341" s="1"/>
      <c r="C9341" s="1"/>
      <c r="D9341" s="17"/>
      <c r="E9341" s="17"/>
      <c r="F9341" s="274"/>
      <c r="G9341" s="1"/>
      <c r="H9341" s="1"/>
      <c r="I9341" s="1"/>
    </row>
    <row r="9342" spans="1:9" x14ac:dyDescent="0.35">
      <c r="A9342" s="286"/>
      <c r="B9342" s="1"/>
      <c r="C9342" s="1"/>
      <c r="D9342" s="17"/>
      <c r="E9342" s="17"/>
      <c r="F9342" s="274"/>
      <c r="G9342" s="1"/>
      <c r="H9342" s="1"/>
      <c r="I9342" s="1"/>
    </row>
    <row r="9343" spans="1:9" x14ac:dyDescent="0.35">
      <c r="A9343" s="286"/>
      <c r="B9343" s="1"/>
      <c r="C9343" s="1"/>
      <c r="D9343" s="17"/>
      <c r="E9343" s="17"/>
      <c r="F9343" s="274"/>
      <c r="G9343" s="1"/>
      <c r="H9343" s="1"/>
      <c r="I9343" s="1"/>
    </row>
    <row r="9344" spans="1:9" x14ac:dyDescent="0.35">
      <c r="A9344" s="286"/>
      <c r="B9344" s="1"/>
      <c r="C9344" s="1"/>
      <c r="D9344" s="17"/>
      <c r="E9344" s="17"/>
      <c r="F9344" s="274"/>
      <c r="G9344" s="1"/>
      <c r="H9344" s="1"/>
      <c r="I9344" s="1"/>
    </row>
    <row r="9345" spans="1:9" x14ac:dyDescent="0.35">
      <c r="A9345" s="286"/>
      <c r="B9345" s="1"/>
      <c r="C9345" s="1"/>
      <c r="D9345" s="17"/>
      <c r="E9345" s="17"/>
      <c r="F9345" s="274"/>
      <c r="G9345" s="1"/>
      <c r="H9345" s="1"/>
      <c r="I9345" s="1"/>
    </row>
    <row r="9346" spans="1:9" x14ac:dyDescent="0.35">
      <c r="A9346" s="286"/>
      <c r="B9346" s="1"/>
      <c r="C9346" s="1"/>
      <c r="D9346" s="17"/>
      <c r="E9346" s="17"/>
      <c r="F9346" s="274"/>
      <c r="G9346" s="1"/>
      <c r="H9346" s="1"/>
      <c r="I9346" s="1"/>
    </row>
    <row r="9347" spans="1:9" x14ac:dyDescent="0.35">
      <c r="A9347" s="286"/>
      <c r="B9347" s="1"/>
      <c r="C9347" s="1"/>
      <c r="D9347" s="17"/>
      <c r="E9347" s="17"/>
      <c r="F9347" s="274"/>
      <c r="G9347" s="1"/>
      <c r="H9347" s="1"/>
      <c r="I9347" s="1"/>
    </row>
    <row r="9348" spans="1:9" x14ac:dyDescent="0.35">
      <c r="A9348" s="286"/>
      <c r="B9348" s="1"/>
      <c r="C9348" s="1"/>
      <c r="D9348" s="17"/>
      <c r="E9348" s="17"/>
      <c r="F9348" s="274"/>
      <c r="G9348" s="1"/>
      <c r="H9348" s="1"/>
      <c r="I9348" s="1"/>
    </row>
    <row r="9349" spans="1:9" x14ac:dyDescent="0.35">
      <c r="A9349" s="286"/>
      <c r="B9349" s="1"/>
      <c r="C9349" s="1"/>
      <c r="D9349" s="17"/>
      <c r="E9349" s="17"/>
      <c r="F9349" s="274"/>
      <c r="G9349" s="1"/>
      <c r="H9349" s="1"/>
      <c r="I9349" s="1"/>
    </row>
    <row r="9350" spans="1:9" x14ac:dyDescent="0.35">
      <c r="A9350" s="286"/>
      <c r="B9350" s="1"/>
      <c r="C9350" s="1"/>
      <c r="D9350" s="17"/>
      <c r="E9350" s="17"/>
      <c r="F9350" s="274"/>
      <c r="G9350" s="1"/>
      <c r="H9350" s="1"/>
      <c r="I9350" s="1"/>
    </row>
    <row r="9351" spans="1:9" x14ac:dyDescent="0.35">
      <c r="A9351" s="286"/>
      <c r="B9351" s="1"/>
      <c r="C9351" s="1"/>
      <c r="D9351" s="17"/>
      <c r="E9351" s="17"/>
      <c r="F9351" s="274"/>
      <c r="G9351" s="1"/>
      <c r="H9351" s="1"/>
      <c r="I9351" s="1"/>
    </row>
    <row r="9352" spans="1:9" x14ac:dyDescent="0.35">
      <c r="A9352" s="286"/>
      <c r="B9352" s="1"/>
      <c r="C9352" s="1"/>
      <c r="D9352" s="17"/>
      <c r="E9352" s="17"/>
      <c r="F9352" s="274"/>
      <c r="G9352" s="1"/>
      <c r="H9352" s="1"/>
      <c r="I9352" s="1"/>
    </row>
    <row r="9353" spans="1:9" x14ac:dyDescent="0.35">
      <c r="A9353" s="286"/>
      <c r="B9353" s="1"/>
      <c r="C9353" s="1"/>
      <c r="D9353" s="17"/>
      <c r="E9353" s="17"/>
      <c r="F9353" s="274"/>
      <c r="G9353" s="1"/>
      <c r="H9353" s="1"/>
      <c r="I9353" s="1"/>
    </row>
    <row r="9354" spans="1:9" x14ac:dyDescent="0.35">
      <c r="A9354" s="286"/>
      <c r="B9354" s="1"/>
      <c r="C9354" s="1"/>
      <c r="D9354" s="17"/>
      <c r="E9354" s="17"/>
      <c r="F9354" s="274"/>
      <c r="G9354" s="1"/>
      <c r="H9354" s="1"/>
      <c r="I9354" s="1"/>
    </row>
    <row r="9355" spans="1:9" x14ac:dyDescent="0.35">
      <c r="A9355" s="286"/>
      <c r="B9355" s="1"/>
      <c r="C9355" s="1"/>
      <c r="D9355" s="17"/>
      <c r="E9355" s="17"/>
      <c r="F9355" s="274"/>
      <c r="G9355" s="1"/>
      <c r="H9355" s="1"/>
      <c r="I9355" s="1"/>
    </row>
    <row r="9356" spans="1:9" x14ac:dyDescent="0.35">
      <c r="A9356" s="286"/>
      <c r="B9356" s="1"/>
      <c r="C9356" s="1"/>
      <c r="D9356" s="17"/>
      <c r="E9356" s="17"/>
      <c r="F9356" s="274"/>
      <c r="G9356" s="1"/>
      <c r="H9356" s="1"/>
      <c r="I9356" s="1"/>
    </row>
    <row r="9357" spans="1:9" x14ac:dyDescent="0.35">
      <c r="A9357" s="286"/>
      <c r="B9357" s="1"/>
      <c r="C9357" s="1"/>
      <c r="D9357" s="17"/>
      <c r="E9357" s="17"/>
      <c r="F9357" s="274"/>
      <c r="G9357" s="1"/>
      <c r="H9357" s="1"/>
      <c r="I9357" s="1"/>
    </row>
    <row r="9358" spans="1:9" x14ac:dyDescent="0.35">
      <c r="A9358" s="286"/>
      <c r="B9358" s="1"/>
      <c r="C9358" s="1"/>
      <c r="D9358" s="17"/>
      <c r="E9358" s="17"/>
      <c r="F9358" s="274"/>
      <c r="G9358" s="1"/>
      <c r="H9358" s="1"/>
      <c r="I9358" s="1"/>
    </row>
    <row r="9359" spans="1:9" x14ac:dyDescent="0.35">
      <c r="A9359" s="286"/>
      <c r="B9359" s="1"/>
      <c r="C9359" s="1"/>
      <c r="D9359" s="17"/>
      <c r="E9359" s="17"/>
      <c r="F9359" s="274"/>
      <c r="G9359" s="1"/>
      <c r="H9359" s="1"/>
      <c r="I9359" s="1"/>
    </row>
    <row r="9360" spans="1:9" x14ac:dyDescent="0.35">
      <c r="A9360" s="286"/>
      <c r="B9360" s="1"/>
      <c r="C9360" s="1"/>
      <c r="D9360" s="17"/>
      <c r="E9360" s="17"/>
      <c r="F9360" s="274"/>
      <c r="G9360" s="1"/>
      <c r="H9360" s="1"/>
      <c r="I9360" s="1"/>
    </row>
    <row r="9361" spans="1:9" x14ac:dyDescent="0.35">
      <c r="A9361" s="286"/>
      <c r="B9361" s="1"/>
      <c r="C9361" s="1"/>
      <c r="D9361" s="17"/>
      <c r="E9361" s="17"/>
      <c r="F9361" s="274"/>
      <c r="G9361" s="1"/>
      <c r="H9361" s="1"/>
      <c r="I9361" s="1"/>
    </row>
    <row r="9362" spans="1:9" x14ac:dyDescent="0.35">
      <c r="A9362" s="286"/>
      <c r="B9362" s="1"/>
      <c r="C9362" s="1"/>
      <c r="D9362" s="17"/>
      <c r="E9362" s="17"/>
      <c r="F9362" s="274"/>
      <c r="G9362" s="1"/>
      <c r="H9362" s="1"/>
      <c r="I9362" s="1"/>
    </row>
    <row r="9363" spans="1:9" x14ac:dyDescent="0.35">
      <c r="A9363" s="286"/>
      <c r="B9363" s="1"/>
      <c r="C9363" s="1"/>
      <c r="D9363" s="17"/>
      <c r="E9363" s="17"/>
      <c r="F9363" s="274"/>
      <c r="G9363" s="1"/>
      <c r="H9363" s="1"/>
      <c r="I9363" s="1"/>
    </row>
    <row r="9364" spans="1:9" x14ac:dyDescent="0.35">
      <c r="A9364" s="286"/>
      <c r="B9364" s="1"/>
      <c r="C9364" s="1"/>
      <c r="D9364" s="17"/>
      <c r="E9364" s="17"/>
      <c r="F9364" s="274"/>
      <c r="G9364" s="1"/>
      <c r="H9364" s="1"/>
      <c r="I9364" s="1"/>
    </row>
    <row r="9365" spans="1:9" x14ac:dyDescent="0.35">
      <c r="A9365" s="286"/>
      <c r="B9365" s="1"/>
      <c r="C9365" s="1"/>
      <c r="D9365" s="17"/>
      <c r="E9365" s="17"/>
      <c r="F9365" s="274"/>
      <c r="G9365" s="1"/>
      <c r="H9365" s="1"/>
      <c r="I9365" s="1"/>
    </row>
    <row r="9366" spans="1:9" x14ac:dyDescent="0.35">
      <c r="A9366" s="286"/>
      <c r="B9366" s="1"/>
      <c r="C9366" s="1"/>
      <c r="D9366" s="17"/>
      <c r="E9366" s="17"/>
      <c r="F9366" s="274"/>
      <c r="G9366" s="1"/>
      <c r="H9366" s="1"/>
      <c r="I9366" s="1"/>
    </row>
    <row r="9367" spans="1:9" x14ac:dyDescent="0.35">
      <c r="A9367" s="286"/>
      <c r="B9367" s="1"/>
      <c r="C9367" s="1"/>
      <c r="D9367" s="17"/>
      <c r="E9367" s="17"/>
      <c r="F9367" s="274"/>
      <c r="G9367" s="1"/>
      <c r="H9367" s="1"/>
      <c r="I9367" s="1"/>
    </row>
    <row r="9368" spans="1:9" x14ac:dyDescent="0.35">
      <c r="A9368" s="286"/>
      <c r="B9368" s="1"/>
      <c r="C9368" s="1"/>
      <c r="D9368" s="17"/>
      <c r="E9368" s="17"/>
      <c r="F9368" s="274"/>
      <c r="G9368" s="1"/>
      <c r="H9368" s="1"/>
      <c r="I9368" s="1"/>
    </row>
    <row r="9369" spans="1:9" x14ac:dyDescent="0.35">
      <c r="A9369" s="286"/>
      <c r="B9369" s="1"/>
      <c r="C9369" s="1"/>
      <c r="D9369" s="17"/>
      <c r="E9369" s="17"/>
      <c r="F9369" s="274"/>
      <c r="G9369" s="1"/>
      <c r="H9369" s="1"/>
      <c r="I9369" s="1"/>
    </row>
    <row r="9370" spans="1:9" x14ac:dyDescent="0.35">
      <c r="A9370" s="286"/>
      <c r="B9370" s="1"/>
      <c r="C9370" s="1"/>
      <c r="D9370" s="17"/>
      <c r="E9370" s="17"/>
      <c r="F9370" s="274"/>
      <c r="G9370" s="1"/>
      <c r="H9370" s="1"/>
      <c r="I9370" s="1"/>
    </row>
    <row r="9371" spans="1:9" x14ac:dyDescent="0.35">
      <c r="A9371" s="286"/>
      <c r="B9371" s="1"/>
      <c r="C9371" s="1"/>
      <c r="D9371" s="17"/>
      <c r="E9371" s="17"/>
      <c r="F9371" s="274"/>
      <c r="G9371" s="1"/>
      <c r="H9371" s="1"/>
      <c r="I9371" s="1"/>
    </row>
    <row r="9372" spans="1:9" x14ac:dyDescent="0.35">
      <c r="A9372" s="286"/>
      <c r="B9372" s="1"/>
      <c r="C9372" s="1"/>
      <c r="D9372" s="17"/>
      <c r="E9372" s="17"/>
      <c r="F9372" s="274"/>
      <c r="G9372" s="1"/>
      <c r="H9372" s="1"/>
      <c r="I9372" s="1"/>
    </row>
    <row r="9373" spans="1:9" x14ac:dyDescent="0.35">
      <c r="A9373" s="286"/>
      <c r="B9373" s="1"/>
      <c r="C9373" s="1"/>
      <c r="D9373" s="17"/>
      <c r="E9373" s="17"/>
      <c r="F9373" s="274"/>
      <c r="G9373" s="1"/>
      <c r="H9373" s="1"/>
      <c r="I9373" s="1"/>
    </row>
    <row r="9374" spans="1:9" x14ac:dyDescent="0.35">
      <c r="A9374" s="286"/>
      <c r="B9374" s="1"/>
      <c r="C9374" s="1"/>
      <c r="D9374" s="17"/>
      <c r="E9374" s="17"/>
      <c r="F9374" s="274"/>
      <c r="G9374" s="1"/>
      <c r="H9374" s="1"/>
      <c r="I9374" s="1"/>
    </row>
    <row r="9375" spans="1:9" x14ac:dyDescent="0.35">
      <c r="A9375" s="286"/>
      <c r="B9375" s="1"/>
      <c r="C9375" s="1"/>
      <c r="D9375" s="17"/>
      <c r="E9375" s="17"/>
      <c r="F9375" s="274"/>
      <c r="G9375" s="1"/>
      <c r="H9375" s="1"/>
      <c r="I9375" s="1"/>
    </row>
    <row r="9376" spans="1:9" x14ac:dyDescent="0.35">
      <c r="A9376" s="286"/>
      <c r="B9376" s="1"/>
      <c r="C9376" s="1"/>
      <c r="D9376" s="17"/>
      <c r="E9376" s="17"/>
      <c r="F9376" s="274"/>
      <c r="G9376" s="1"/>
      <c r="H9376" s="1"/>
      <c r="I9376" s="1"/>
    </row>
    <row r="9377" spans="1:9" x14ac:dyDescent="0.35">
      <c r="A9377" s="286"/>
      <c r="B9377" s="1"/>
      <c r="C9377" s="1"/>
      <c r="D9377" s="17"/>
      <c r="E9377" s="17"/>
      <c r="F9377" s="274"/>
      <c r="G9377" s="1"/>
      <c r="H9377" s="1"/>
      <c r="I9377" s="1"/>
    </row>
    <row r="9378" spans="1:9" x14ac:dyDescent="0.35">
      <c r="A9378" s="286"/>
      <c r="B9378" s="1"/>
      <c r="C9378" s="1"/>
      <c r="D9378" s="17"/>
      <c r="E9378" s="17"/>
      <c r="F9378" s="274"/>
      <c r="G9378" s="1"/>
      <c r="H9378" s="1"/>
      <c r="I9378" s="1"/>
    </row>
    <row r="9379" spans="1:9" x14ac:dyDescent="0.35">
      <c r="A9379" s="286"/>
      <c r="B9379" s="1"/>
      <c r="C9379" s="1"/>
      <c r="D9379" s="17"/>
      <c r="E9379" s="17"/>
      <c r="F9379" s="274"/>
      <c r="G9379" s="1"/>
      <c r="H9379" s="1"/>
      <c r="I9379" s="1"/>
    </row>
    <row r="9380" spans="1:9" x14ac:dyDescent="0.35">
      <c r="A9380" s="286"/>
      <c r="B9380" s="1"/>
      <c r="C9380" s="1"/>
      <c r="D9380" s="17"/>
      <c r="E9380" s="17"/>
      <c r="F9380" s="274"/>
      <c r="G9380" s="1"/>
      <c r="H9380" s="1"/>
      <c r="I9380" s="1"/>
    </row>
    <row r="9381" spans="1:9" x14ac:dyDescent="0.35">
      <c r="A9381" s="286"/>
      <c r="B9381" s="1"/>
      <c r="C9381" s="1"/>
      <c r="D9381" s="17"/>
      <c r="E9381" s="17"/>
      <c r="F9381" s="274"/>
      <c r="G9381" s="1"/>
      <c r="H9381" s="1"/>
      <c r="I9381" s="1"/>
    </row>
    <row r="9382" spans="1:9" x14ac:dyDescent="0.35">
      <c r="A9382" s="286"/>
      <c r="B9382" s="1"/>
      <c r="C9382" s="1"/>
      <c r="D9382" s="17"/>
      <c r="E9382" s="17"/>
      <c r="F9382" s="274"/>
      <c r="G9382" s="1"/>
      <c r="H9382" s="1"/>
      <c r="I9382" s="1"/>
    </row>
    <row r="9383" spans="1:9" x14ac:dyDescent="0.35">
      <c r="A9383" s="286"/>
      <c r="B9383" s="1"/>
      <c r="C9383" s="1"/>
      <c r="D9383" s="17"/>
      <c r="E9383" s="17"/>
      <c r="F9383" s="274"/>
      <c r="G9383" s="1"/>
      <c r="H9383" s="1"/>
      <c r="I9383" s="1"/>
    </row>
    <row r="9384" spans="1:9" x14ac:dyDescent="0.35">
      <c r="A9384" s="286"/>
      <c r="B9384" s="1"/>
      <c r="C9384" s="1"/>
      <c r="D9384" s="17"/>
      <c r="E9384" s="17"/>
      <c r="F9384" s="274"/>
      <c r="G9384" s="1"/>
      <c r="H9384" s="1"/>
      <c r="I9384" s="1"/>
    </row>
    <row r="9385" spans="1:9" x14ac:dyDescent="0.35">
      <c r="A9385" s="286"/>
      <c r="B9385" s="1"/>
      <c r="C9385" s="1"/>
      <c r="D9385" s="17"/>
      <c r="E9385" s="17"/>
      <c r="F9385" s="274"/>
      <c r="G9385" s="1"/>
      <c r="H9385" s="1"/>
      <c r="I9385" s="1"/>
    </row>
    <row r="9386" spans="1:9" x14ac:dyDescent="0.35">
      <c r="A9386" s="286"/>
      <c r="B9386" s="1"/>
      <c r="C9386" s="1"/>
      <c r="D9386" s="17"/>
      <c r="E9386" s="17"/>
      <c r="F9386" s="274"/>
      <c r="G9386" s="1"/>
      <c r="H9386" s="1"/>
      <c r="I9386" s="1"/>
    </row>
    <row r="9387" spans="1:9" x14ac:dyDescent="0.35">
      <c r="A9387" s="286"/>
      <c r="B9387" s="1"/>
      <c r="C9387" s="1"/>
      <c r="D9387" s="17"/>
      <c r="E9387" s="17"/>
      <c r="F9387" s="274"/>
      <c r="G9387" s="1"/>
      <c r="H9387" s="1"/>
      <c r="I9387" s="1"/>
    </row>
    <row r="9388" spans="1:9" x14ac:dyDescent="0.35">
      <c r="A9388" s="286"/>
      <c r="B9388" s="1"/>
      <c r="C9388" s="1"/>
      <c r="D9388" s="17"/>
      <c r="E9388" s="17"/>
      <c r="F9388" s="274"/>
      <c r="G9388" s="1"/>
      <c r="H9388" s="1"/>
      <c r="I9388" s="1"/>
    </row>
    <row r="9389" spans="1:9" x14ac:dyDescent="0.35">
      <c r="A9389" s="286"/>
      <c r="B9389" s="1"/>
      <c r="C9389" s="1"/>
      <c r="D9389" s="17"/>
      <c r="E9389" s="17"/>
      <c r="F9389" s="274"/>
      <c r="G9389" s="1"/>
      <c r="H9389" s="1"/>
      <c r="I9389" s="1"/>
    </row>
    <row r="9390" spans="1:9" x14ac:dyDescent="0.35">
      <c r="A9390" s="286"/>
      <c r="B9390" s="1"/>
      <c r="C9390" s="1"/>
      <c r="D9390" s="17"/>
      <c r="E9390" s="17"/>
      <c r="F9390" s="274"/>
      <c r="G9390" s="1"/>
      <c r="H9390" s="1"/>
      <c r="I9390" s="1"/>
    </row>
    <row r="9391" spans="1:9" x14ac:dyDescent="0.35">
      <c r="A9391" s="286"/>
      <c r="B9391" s="1"/>
      <c r="C9391" s="1"/>
      <c r="D9391" s="17"/>
      <c r="E9391" s="17"/>
      <c r="F9391" s="274"/>
      <c r="G9391" s="1"/>
      <c r="H9391" s="1"/>
      <c r="I9391" s="1"/>
    </row>
    <row r="9392" spans="1:9" x14ac:dyDescent="0.35">
      <c r="A9392" s="286"/>
      <c r="B9392" s="1"/>
      <c r="C9392" s="1"/>
      <c r="D9392" s="17"/>
      <c r="E9392" s="17"/>
      <c r="F9392" s="274"/>
      <c r="G9392" s="1"/>
      <c r="H9392" s="1"/>
      <c r="I9392" s="1"/>
    </row>
    <row r="9393" spans="1:9" x14ac:dyDescent="0.35">
      <c r="A9393" s="286"/>
      <c r="B9393" s="1"/>
      <c r="C9393" s="1"/>
      <c r="D9393" s="17"/>
      <c r="E9393" s="17"/>
      <c r="F9393" s="274"/>
      <c r="G9393" s="1"/>
      <c r="H9393" s="1"/>
      <c r="I9393" s="1"/>
    </row>
    <row r="9394" spans="1:9" x14ac:dyDescent="0.35">
      <c r="A9394" s="286"/>
      <c r="B9394" s="1"/>
      <c r="C9394" s="1"/>
      <c r="D9394" s="17"/>
      <c r="E9394" s="17"/>
      <c r="F9394" s="274"/>
      <c r="G9394" s="1"/>
      <c r="H9394" s="1"/>
      <c r="I9394" s="1"/>
    </row>
    <row r="9395" spans="1:9" x14ac:dyDescent="0.35">
      <c r="A9395" s="286"/>
      <c r="B9395" s="1"/>
      <c r="C9395" s="1"/>
      <c r="D9395" s="17"/>
      <c r="E9395" s="17"/>
      <c r="F9395" s="274"/>
      <c r="G9395" s="1"/>
      <c r="H9395" s="1"/>
      <c r="I9395" s="1"/>
    </row>
    <row r="9396" spans="1:9" x14ac:dyDescent="0.35">
      <c r="A9396" s="286"/>
      <c r="B9396" s="1"/>
      <c r="C9396" s="1"/>
      <c r="D9396" s="17"/>
      <c r="E9396" s="17"/>
      <c r="F9396" s="274"/>
      <c r="G9396" s="1"/>
      <c r="H9396" s="1"/>
      <c r="I9396" s="1"/>
    </row>
    <row r="9397" spans="1:9" x14ac:dyDescent="0.35">
      <c r="A9397" s="286"/>
      <c r="B9397" s="1"/>
      <c r="C9397" s="1"/>
      <c r="D9397" s="17"/>
      <c r="E9397" s="17"/>
      <c r="F9397" s="274"/>
      <c r="G9397" s="1"/>
      <c r="H9397" s="1"/>
      <c r="I9397" s="1"/>
    </row>
    <row r="9398" spans="1:9" x14ac:dyDescent="0.35">
      <c r="A9398" s="286"/>
      <c r="B9398" s="1"/>
      <c r="C9398" s="1"/>
      <c r="D9398" s="17"/>
      <c r="E9398" s="17"/>
      <c r="F9398" s="274"/>
      <c r="G9398" s="1"/>
      <c r="H9398" s="1"/>
      <c r="I9398" s="1"/>
    </row>
    <row r="9399" spans="1:9" x14ac:dyDescent="0.35">
      <c r="A9399" s="286"/>
      <c r="B9399" s="1"/>
      <c r="C9399" s="1"/>
      <c r="D9399" s="17"/>
      <c r="E9399" s="17"/>
      <c r="F9399" s="274"/>
      <c r="G9399" s="1"/>
      <c r="H9399" s="1"/>
      <c r="I9399" s="1"/>
    </row>
    <row r="9400" spans="1:9" x14ac:dyDescent="0.35">
      <c r="A9400" s="286"/>
      <c r="B9400" s="1"/>
      <c r="C9400" s="1"/>
      <c r="D9400" s="17"/>
      <c r="E9400" s="17"/>
      <c r="F9400" s="274"/>
      <c r="G9400" s="1"/>
      <c r="H9400" s="1"/>
      <c r="I9400" s="1"/>
    </row>
    <row r="9401" spans="1:9" x14ac:dyDescent="0.35">
      <c r="A9401" s="286"/>
      <c r="B9401" s="1"/>
      <c r="C9401" s="1"/>
      <c r="D9401" s="17"/>
      <c r="E9401" s="17"/>
      <c r="F9401" s="274"/>
      <c r="G9401" s="1"/>
      <c r="H9401" s="1"/>
      <c r="I9401" s="1"/>
    </row>
    <row r="9402" spans="1:9" x14ac:dyDescent="0.35">
      <c r="A9402" s="286"/>
      <c r="B9402" s="1"/>
      <c r="C9402" s="1"/>
      <c r="D9402" s="17"/>
      <c r="E9402" s="17"/>
      <c r="F9402" s="274"/>
      <c r="G9402" s="1"/>
      <c r="H9402" s="1"/>
      <c r="I9402" s="1"/>
    </row>
    <row r="9403" spans="1:9" x14ac:dyDescent="0.35">
      <c r="A9403" s="286"/>
      <c r="B9403" s="1"/>
      <c r="C9403" s="1"/>
      <c r="D9403" s="17"/>
      <c r="E9403" s="17"/>
      <c r="F9403" s="274"/>
      <c r="G9403" s="1"/>
      <c r="H9403" s="1"/>
      <c r="I9403" s="1"/>
    </row>
    <row r="9404" spans="1:9" x14ac:dyDescent="0.35">
      <c r="A9404" s="286"/>
      <c r="B9404" s="1"/>
      <c r="C9404" s="1"/>
      <c r="D9404" s="17"/>
      <c r="E9404" s="17"/>
      <c r="F9404" s="274"/>
      <c r="G9404" s="1"/>
      <c r="H9404" s="1"/>
      <c r="I9404" s="1"/>
    </row>
    <row r="9405" spans="1:9" x14ac:dyDescent="0.35">
      <c r="A9405" s="286"/>
      <c r="B9405" s="1"/>
      <c r="C9405" s="1"/>
      <c r="D9405" s="17"/>
      <c r="E9405" s="17"/>
      <c r="F9405" s="274"/>
      <c r="G9405" s="1"/>
      <c r="H9405" s="1"/>
      <c r="I9405" s="1"/>
    </row>
    <row r="9406" spans="1:9" x14ac:dyDescent="0.35">
      <c r="A9406" s="286"/>
      <c r="B9406" s="1"/>
      <c r="C9406" s="1"/>
      <c r="D9406" s="17"/>
      <c r="E9406" s="17"/>
      <c r="F9406" s="274"/>
      <c r="G9406" s="1"/>
      <c r="H9406" s="1"/>
      <c r="I9406" s="1"/>
    </row>
    <row r="9407" spans="1:9" x14ac:dyDescent="0.35">
      <c r="A9407" s="286"/>
      <c r="B9407" s="1"/>
      <c r="C9407" s="1"/>
      <c r="D9407" s="17"/>
      <c r="E9407" s="17"/>
      <c r="F9407" s="274"/>
      <c r="G9407" s="1"/>
      <c r="H9407" s="1"/>
      <c r="I9407" s="1"/>
    </row>
    <row r="9408" spans="1:9" x14ac:dyDescent="0.35">
      <c r="A9408" s="286"/>
      <c r="B9408" s="1"/>
      <c r="C9408" s="1"/>
      <c r="D9408" s="17"/>
      <c r="E9408" s="17"/>
      <c r="F9408" s="274"/>
      <c r="G9408" s="1"/>
      <c r="H9408" s="1"/>
      <c r="I9408" s="1"/>
    </row>
    <row r="9409" spans="1:9" x14ac:dyDescent="0.35">
      <c r="A9409" s="286"/>
      <c r="B9409" s="1"/>
      <c r="C9409" s="1"/>
      <c r="D9409" s="17"/>
      <c r="E9409" s="17"/>
      <c r="F9409" s="274"/>
      <c r="G9409" s="1"/>
      <c r="H9409" s="1"/>
      <c r="I9409" s="1"/>
    </row>
    <row r="9410" spans="1:9" x14ac:dyDescent="0.35">
      <c r="A9410" s="286"/>
      <c r="B9410" s="1"/>
      <c r="C9410" s="1"/>
      <c r="D9410" s="17"/>
      <c r="E9410" s="17"/>
      <c r="F9410" s="274"/>
      <c r="G9410" s="1"/>
      <c r="H9410" s="1"/>
      <c r="I9410" s="1"/>
    </row>
    <row r="9411" spans="1:9" x14ac:dyDescent="0.35">
      <c r="A9411" s="286"/>
      <c r="B9411" s="1"/>
      <c r="C9411" s="1"/>
      <c r="D9411" s="17"/>
      <c r="E9411" s="17"/>
      <c r="F9411" s="274"/>
      <c r="G9411" s="1"/>
      <c r="H9411" s="1"/>
      <c r="I9411" s="1"/>
    </row>
    <row r="9412" spans="1:9" x14ac:dyDescent="0.35">
      <c r="A9412" s="286"/>
      <c r="B9412" s="1"/>
      <c r="C9412" s="1"/>
      <c r="D9412" s="17"/>
      <c r="E9412" s="17"/>
      <c r="F9412" s="274"/>
      <c r="G9412" s="1"/>
      <c r="H9412" s="1"/>
      <c r="I9412" s="1"/>
    </row>
    <row r="9413" spans="1:9" x14ac:dyDescent="0.35">
      <c r="A9413" s="286"/>
      <c r="B9413" s="1"/>
      <c r="C9413" s="1"/>
      <c r="D9413" s="17"/>
      <c r="E9413" s="17"/>
      <c r="F9413" s="274"/>
      <c r="G9413" s="1"/>
      <c r="H9413" s="1"/>
      <c r="I9413" s="1"/>
    </row>
    <row r="9414" spans="1:9" x14ac:dyDescent="0.35">
      <c r="A9414" s="286"/>
      <c r="B9414" s="1"/>
      <c r="C9414" s="1"/>
      <c r="D9414" s="17"/>
      <c r="E9414" s="17"/>
      <c r="F9414" s="274"/>
      <c r="G9414" s="1"/>
      <c r="H9414" s="1"/>
      <c r="I9414" s="1"/>
    </row>
    <row r="9415" spans="1:9" x14ac:dyDescent="0.35">
      <c r="A9415" s="286"/>
      <c r="B9415" s="1"/>
      <c r="C9415" s="1"/>
      <c r="D9415" s="17"/>
      <c r="E9415" s="17"/>
      <c r="F9415" s="274"/>
      <c r="G9415" s="1"/>
      <c r="H9415" s="1"/>
      <c r="I9415" s="1"/>
    </row>
    <row r="9416" spans="1:9" x14ac:dyDescent="0.35">
      <c r="A9416" s="286"/>
      <c r="B9416" s="1"/>
      <c r="C9416" s="1"/>
      <c r="D9416" s="17"/>
      <c r="E9416" s="17"/>
      <c r="F9416" s="274"/>
      <c r="G9416" s="1"/>
      <c r="H9416" s="1"/>
      <c r="I9416" s="1"/>
    </row>
    <row r="9417" spans="1:9" x14ac:dyDescent="0.35">
      <c r="A9417" s="286"/>
      <c r="B9417" s="1"/>
      <c r="C9417" s="1"/>
      <c r="D9417" s="17"/>
      <c r="E9417" s="17"/>
      <c r="F9417" s="274"/>
      <c r="G9417" s="1"/>
      <c r="H9417" s="1"/>
      <c r="I9417" s="1"/>
    </row>
    <row r="9418" spans="1:9" x14ac:dyDescent="0.35">
      <c r="A9418" s="286"/>
      <c r="B9418" s="1"/>
      <c r="C9418" s="1"/>
      <c r="D9418" s="17"/>
      <c r="E9418" s="17"/>
      <c r="F9418" s="274"/>
      <c r="G9418" s="1"/>
      <c r="H9418" s="1"/>
      <c r="I9418" s="1"/>
    </row>
    <row r="9419" spans="1:9" x14ac:dyDescent="0.35">
      <c r="A9419" s="286"/>
      <c r="B9419" s="1"/>
      <c r="C9419" s="1"/>
      <c r="D9419" s="17"/>
      <c r="E9419" s="17"/>
      <c r="F9419" s="274"/>
      <c r="G9419" s="1"/>
      <c r="H9419" s="1"/>
      <c r="I9419" s="1"/>
    </row>
    <row r="9420" spans="1:9" x14ac:dyDescent="0.35">
      <c r="A9420" s="286"/>
      <c r="B9420" s="1"/>
      <c r="C9420" s="1"/>
      <c r="D9420" s="17"/>
      <c r="E9420" s="17"/>
      <c r="F9420" s="274"/>
      <c r="G9420" s="1"/>
      <c r="H9420" s="1"/>
      <c r="I9420" s="1"/>
    </row>
    <row r="9421" spans="1:9" x14ac:dyDescent="0.35">
      <c r="A9421" s="286"/>
      <c r="B9421" s="1"/>
      <c r="C9421" s="1"/>
      <c r="D9421" s="17"/>
      <c r="E9421" s="17"/>
      <c r="F9421" s="274"/>
      <c r="G9421" s="1"/>
      <c r="H9421" s="1"/>
      <c r="I9421" s="1"/>
    </row>
    <row r="9422" spans="1:9" x14ac:dyDescent="0.35">
      <c r="A9422" s="286"/>
      <c r="B9422" s="1"/>
      <c r="C9422" s="1"/>
      <c r="D9422" s="17"/>
      <c r="E9422" s="17"/>
      <c r="F9422" s="274"/>
      <c r="G9422" s="1"/>
      <c r="H9422" s="1"/>
      <c r="I9422" s="1"/>
    </row>
    <row r="9423" spans="1:9" x14ac:dyDescent="0.35">
      <c r="A9423" s="286"/>
      <c r="B9423" s="1"/>
      <c r="C9423" s="1"/>
      <c r="D9423" s="17"/>
      <c r="E9423" s="17"/>
      <c r="F9423" s="274"/>
      <c r="G9423" s="1"/>
      <c r="H9423" s="1"/>
      <c r="I9423" s="1"/>
    </row>
    <row r="9424" spans="1:9" x14ac:dyDescent="0.35">
      <c r="A9424" s="286"/>
      <c r="B9424" s="1"/>
      <c r="C9424" s="1"/>
      <c r="D9424" s="17"/>
      <c r="E9424" s="17"/>
      <c r="F9424" s="274"/>
      <c r="G9424" s="1"/>
      <c r="H9424" s="1"/>
      <c r="I9424" s="1"/>
    </row>
    <row r="9425" spans="1:9" x14ac:dyDescent="0.35">
      <c r="A9425" s="286"/>
      <c r="B9425" s="1"/>
      <c r="C9425" s="1"/>
      <c r="D9425" s="17"/>
      <c r="E9425" s="17"/>
      <c r="F9425" s="274"/>
      <c r="G9425" s="1"/>
      <c r="H9425" s="1"/>
      <c r="I9425" s="1"/>
    </row>
    <row r="9426" spans="1:9" x14ac:dyDescent="0.35">
      <c r="A9426" s="286"/>
      <c r="B9426" s="1"/>
      <c r="C9426" s="1"/>
      <c r="D9426" s="17"/>
      <c r="E9426" s="17"/>
      <c r="F9426" s="274"/>
      <c r="G9426" s="1"/>
      <c r="H9426" s="1"/>
      <c r="I9426" s="1"/>
    </row>
    <row r="9427" spans="1:9" x14ac:dyDescent="0.35">
      <c r="A9427" s="286"/>
      <c r="B9427" s="1"/>
      <c r="C9427" s="1"/>
      <c r="D9427" s="17"/>
      <c r="E9427" s="17"/>
      <c r="F9427" s="274"/>
      <c r="G9427" s="1"/>
      <c r="H9427" s="1"/>
      <c r="I9427" s="1"/>
    </row>
    <row r="9428" spans="1:9" x14ac:dyDescent="0.35">
      <c r="A9428" s="286"/>
      <c r="B9428" s="1"/>
      <c r="C9428" s="1"/>
      <c r="D9428" s="17"/>
      <c r="E9428" s="17"/>
      <c r="F9428" s="274"/>
      <c r="G9428" s="1"/>
      <c r="H9428" s="1"/>
      <c r="I9428" s="1"/>
    </row>
    <row r="9429" spans="1:9" x14ac:dyDescent="0.35">
      <c r="A9429" s="286"/>
      <c r="B9429" s="1"/>
      <c r="C9429" s="1"/>
      <c r="D9429" s="17"/>
      <c r="E9429" s="17"/>
      <c r="F9429" s="274"/>
      <c r="G9429" s="1"/>
      <c r="H9429" s="1"/>
      <c r="I9429" s="1"/>
    </row>
    <row r="9430" spans="1:9" x14ac:dyDescent="0.35">
      <c r="A9430" s="286"/>
      <c r="B9430" s="1"/>
      <c r="C9430" s="1"/>
      <c r="D9430" s="17"/>
      <c r="E9430" s="17"/>
      <c r="F9430" s="274"/>
      <c r="G9430" s="1"/>
      <c r="H9430" s="1"/>
      <c r="I9430" s="1"/>
    </row>
    <row r="9431" spans="1:9" x14ac:dyDescent="0.35">
      <c r="A9431" s="286"/>
      <c r="B9431" s="1"/>
      <c r="C9431" s="1"/>
      <c r="D9431" s="17"/>
      <c r="E9431" s="17"/>
      <c r="F9431" s="274"/>
      <c r="G9431" s="1"/>
      <c r="H9431" s="1"/>
      <c r="I9431" s="1"/>
    </row>
    <row r="9432" spans="1:9" x14ac:dyDescent="0.35">
      <c r="A9432" s="286"/>
      <c r="B9432" s="1"/>
      <c r="C9432" s="1"/>
      <c r="D9432" s="17"/>
      <c r="E9432" s="17"/>
      <c r="F9432" s="274"/>
      <c r="G9432" s="1"/>
      <c r="H9432" s="1"/>
      <c r="I9432" s="1"/>
    </row>
    <row r="9433" spans="1:9" x14ac:dyDescent="0.35">
      <c r="A9433" s="286"/>
      <c r="B9433" s="1"/>
      <c r="C9433" s="1"/>
      <c r="D9433" s="17"/>
      <c r="E9433" s="17"/>
      <c r="F9433" s="274"/>
      <c r="G9433" s="1"/>
      <c r="H9433" s="1"/>
      <c r="I9433" s="1"/>
    </row>
    <row r="9434" spans="1:9" x14ac:dyDescent="0.35">
      <c r="A9434" s="286"/>
      <c r="B9434" s="1"/>
      <c r="C9434" s="1"/>
      <c r="D9434" s="17"/>
      <c r="E9434" s="17"/>
      <c r="F9434" s="274"/>
      <c r="G9434" s="1"/>
      <c r="H9434" s="1"/>
      <c r="I9434" s="1"/>
    </row>
    <row r="9435" spans="1:9" x14ac:dyDescent="0.35">
      <c r="A9435" s="286"/>
      <c r="B9435" s="1"/>
      <c r="C9435" s="1"/>
      <c r="D9435" s="17"/>
      <c r="E9435" s="17"/>
      <c r="F9435" s="274"/>
      <c r="G9435" s="1"/>
      <c r="H9435" s="1"/>
      <c r="I9435" s="1"/>
    </row>
    <row r="9436" spans="1:9" x14ac:dyDescent="0.35">
      <c r="A9436" s="286"/>
      <c r="B9436" s="1"/>
      <c r="C9436" s="1"/>
      <c r="D9436" s="17"/>
      <c r="E9436" s="17"/>
      <c r="F9436" s="274"/>
      <c r="G9436" s="1"/>
      <c r="H9436" s="1"/>
      <c r="I9436" s="1"/>
    </row>
    <row r="9437" spans="1:9" x14ac:dyDescent="0.35">
      <c r="A9437" s="286"/>
      <c r="B9437" s="1"/>
      <c r="C9437" s="1"/>
      <c r="D9437" s="17"/>
      <c r="E9437" s="17"/>
      <c r="F9437" s="274"/>
      <c r="G9437" s="1"/>
      <c r="H9437" s="1"/>
      <c r="I9437" s="1"/>
    </row>
    <row r="9438" spans="1:9" x14ac:dyDescent="0.35">
      <c r="A9438" s="286"/>
      <c r="B9438" s="1"/>
      <c r="C9438" s="1"/>
      <c r="D9438" s="17"/>
      <c r="E9438" s="17"/>
      <c r="F9438" s="274"/>
      <c r="G9438" s="1"/>
      <c r="H9438" s="1"/>
      <c r="I9438" s="1"/>
    </row>
    <row r="9439" spans="1:9" x14ac:dyDescent="0.35">
      <c r="A9439" s="286"/>
      <c r="B9439" s="1"/>
      <c r="C9439" s="1"/>
      <c r="D9439" s="17"/>
      <c r="E9439" s="17"/>
      <c r="F9439" s="274"/>
      <c r="G9439" s="1"/>
      <c r="H9439" s="1"/>
      <c r="I9439" s="1"/>
    </row>
    <row r="9440" spans="1:9" x14ac:dyDescent="0.35">
      <c r="A9440" s="286"/>
      <c r="B9440" s="1"/>
      <c r="C9440" s="1"/>
      <c r="D9440" s="17"/>
      <c r="E9440" s="17"/>
      <c r="F9440" s="274"/>
      <c r="G9440" s="1"/>
      <c r="H9440" s="1"/>
      <c r="I9440" s="1"/>
    </row>
    <row r="9441" spans="1:9" x14ac:dyDescent="0.35">
      <c r="A9441" s="286"/>
      <c r="B9441" s="1"/>
      <c r="C9441" s="1"/>
      <c r="D9441" s="17"/>
      <c r="E9441" s="17"/>
      <c r="F9441" s="274"/>
      <c r="G9441" s="1"/>
      <c r="H9441" s="1"/>
      <c r="I9441" s="1"/>
    </row>
    <row r="9442" spans="1:9" x14ac:dyDescent="0.35">
      <c r="A9442" s="286"/>
      <c r="B9442" s="1"/>
      <c r="C9442" s="1"/>
      <c r="D9442" s="17"/>
      <c r="E9442" s="17"/>
      <c r="F9442" s="274"/>
      <c r="G9442" s="1"/>
      <c r="H9442" s="1"/>
      <c r="I9442" s="1"/>
    </row>
    <row r="9443" spans="1:9" x14ac:dyDescent="0.35">
      <c r="A9443" s="286"/>
      <c r="B9443" s="1"/>
      <c r="C9443" s="1"/>
      <c r="D9443" s="17"/>
      <c r="E9443" s="17"/>
      <c r="F9443" s="274"/>
      <c r="G9443" s="1"/>
      <c r="H9443" s="1"/>
      <c r="I9443" s="1"/>
    </row>
    <row r="9444" spans="1:9" x14ac:dyDescent="0.35">
      <c r="A9444" s="286"/>
      <c r="B9444" s="1"/>
      <c r="C9444" s="1"/>
      <c r="D9444" s="17"/>
      <c r="E9444" s="17"/>
      <c r="F9444" s="274"/>
      <c r="G9444" s="1"/>
      <c r="H9444" s="1"/>
      <c r="I9444" s="1"/>
    </row>
    <row r="9445" spans="1:9" x14ac:dyDescent="0.35">
      <c r="A9445" s="286"/>
      <c r="B9445" s="1"/>
      <c r="C9445" s="1"/>
      <c r="D9445" s="17"/>
      <c r="E9445" s="17"/>
      <c r="F9445" s="274"/>
      <c r="G9445" s="1"/>
      <c r="H9445" s="1"/>
      <c r="I9445" s="1"/>
    </row>
    <row r="9446" spans="1:9" x14ac:dyDescent="0.35">
      <c r="A9446" s="286"/>
      <c r="B9446" s="1"/>
      <c r="C9446" s="1"/>
      <c r="D9446" s="17"/>
      <c r="E9446" s="17"/>
      <c r="F9446" s="274"/>
      <c r="G9446" s="1"/>
      <c r="H9446" s="1"/>
      <c r="I9446" s="1"/>
    </row>
    <row r="9447" spans="1:9" x14ac:dyDescent="0.35">
      <c r="A9447" s="286"/>
      <c r="B9447" s="1"/>
      <c r="C9447" s="1"/>
      <c r="D9447" s="17"/>
      <c r="E9447" s="17"/>
      <c r="F9447" s="274"/>
      <c r="G9447" s="1"/>
      <c r="H9447" s="1"/>
      <c r="I9447" s="1"/>
    </row>
    <row r="9448" spans="1:9" x14ac:dyDescent="0.35">
      <c r="A9448" s="286"/>
      <c r="B9448" s="1"/>
      <c r="C9448" s="1"/>
      <c r="D9448" s="17"/>
      <c r="E9448" s="17"/>
      <c r="F9448" s="274"/>
      <c r="G9448" s="1"/>
      <c r="H9448" s="1"/>
      <c r="I9448" s="1"/>
    </row>
    <row r="9449" spans="1:9" x14ac:dyDescent="0.35">
      <c r="A9449" s="286"/>
      <c r="B9449" s="1"/>
      <c r="C9449" s="1"/>
      <c r="D9449" s="17"/>
      <c r="E9449" s="17"/>
      <c r="F9449" s="274"/>
      <c r="G9449" s="1"/>
      <c r="H9449" s="1"/>
      <c r="I9449" s="1"/>
    </row>
    <row r="9450" spans="1:9" x14ac:dyDescent="0.35">
      <c r="A9450" s="286"/>
      <c r="B9450" s="1"/>
      <c r="C9450" s="1"/>
      <c r="D9450" s="17"/>
      <c r="E9450" s="17"/>
      <c r="F9450" s="274"/>
      <c r="G9450" s="1"/>
      <c r="H9450" s="1"/>
      <c r="I9450" s="1"/>
    </row>
    <row r="9451" spans="1:9" x14ac:dyDescent="0.35">
      <c r="A9451" s="286"/>
      <c r="B9451" s="1"/>
      <c r="C9451" s="1"/>
      <c r="D9451" s="17"/>
      <c r="E9451" s="17"/>
      <c r="F9451" s="274"/>
      <c r="G9451" s="1"/>
      <c r="H9451" s="1"/>
      <c r="I9451" s="1"/>
    </row>
    <row r="9452" spans="1:9" x14ac:dyDescent="0.35">
      <c r="A9452" s="286"/>
      <c r="B9452" s="1"/>
      <c r="C9452" s="1"/>
      <c r="D9452" s="17"/>
      <c r="E9452" s="17"/>
      <c r="F9452" s="274"/>
      <c r="G9452" s="1"/>
      <c r="H9452" s="1"/>
      <c r="I9452" s="1"/>
    </row>
    <row r="9453" spans="1:9" x14ac:dyDescent="0.35">
      <c r="A9453" s="286"/>
      <c r="B9453" s="1"/>
      <c r="C9453" s="1"/>
      <c r="D9453" s="17"/>
      <c r="E9453" s="17"/>
      <c r="F9453" s="274"/>
      <c r="G9453" s="1"/>
      <c r="H9453" s="1"/>
      <c r="I9453" s="1"/>
    </row>
    <row r="9454" spans="1:9" x14ac:dyDescent="0.35">
      <c r="A9454" s="286"/>
      <c r="B9454" s="1"/>
      <c r="C9454" s="1"/>
      <c r="D9454" s="17"/>
      <c r="E9454" s="17"/>
      <c r="F9454" s="274"/>
      <c r="G9454" s="1"/>
      <c r="H9454" s="1"/>
      <c r="I9454" s="1"/>
    </row>
    <row r="9455" spans="1:9" x14ac:dyDescent="0.35">
      <c r="A9455" s="286"/>
      <c r="B9455" s="1"/>
      <c r="C9455" s="1"/>
      <c r="D9455" s="17"/>
      <c r="E9455" s="17"/>
      <c r="F9455" s="274"/>
      <c r="G9455" s="1"/>
      <c r="H9455" s="1"/>
      <c r="I9455" s="1"/>
    </row>
    <row r="9456" spans="1:9" x14ac:dyDescent="0.35">
      <c r="A9456" s="286"/>
      <c r="B9456" s="1"/>
      <c r="C9456" s="1"/>
      <c r="D9456" s="17"/>
      <c r="E9456" s="17"/>
      <c r="F9456" s="274"/>
      <c r="G9456" s="1"/>
      <c r="H9456" s="1"/>
      <c r="I9456" s="1"/>
    </row>
    <row r="9457" spans="1:9" x14ac:dyDescent="0.35">
      <c r="A9457" s="286"/>
      <c r="B9457" s="1"/>
      <c r="C9457" s="1"/>
      <c r="D9457" s="17"/>
      <c r="E9457" s="17"/>
      <c r="F9457" s="274"/>
      <c r="G9457" s="1"/>
      <c r="H9457" s="1"/>
      <c r="I9457" s="1"/>
    </row>
    <row r="9458" spans="1:9" x14ac:dyDescent="0.35">
      <c r="A9458" s="286"/>
      <c r="B9458" s="1"/>
      <c r="C9458" s="1"/>
      <c r="D9458" s="17"/>
      <c r="E9458" s="17"/>
      <c r="F9458" s="274"/>
      <c r="G9458" s="1"/>
      <c r="H9458" s="1"/>
      <c r="I9458" s="1"/>
    </row>
    <row r="9459" spans="1:9" x14ac:dyDescent="0.35">
      <c r="A9459" s="286"/>
      <c r="B9459" s="1"/>
      <c r="C9459" s="1"/>
      <c r="D9459" s="17"/>
      <c r="E9459" s="17"/>
      <c r="F9459" s="274"/>
      <c r="G9459" s="1"/>
      <c r="H9459" s="1"/>
      <c r="I9459" s="1"/>
    </row>
    <row r="9460" spans="1:9" x14ac:dyDescent="0.35">
      <c r="A9460" s="286"/>
      <c r="B9460" s="1"/>
      <c r="C9460" s="1"/>
      <c r="D9460" s="17"/>
      <c r="E9460" s="17"/>
      <c r="F9460" s="274"/>
      <c r="G9460" s="1"/>
      <c r="H9460" s="1"/>
      <c r="I9460" s="1"/>
    </row>
    <row r="9461" spans="1:9" x14ac:dyDescent="0.35">
      <c r="A9461" s="286"/>
      <c r="B9461" s="1"/>
      <c r="C9461" s="1"/>
      <c r="D9461" s="17"/>
      <c r="E9461" s="17"/>
      <c r="F9461" s="274"/>
      <c r="G9461" s="1"/>
      <c r="H9461" s="1"/>
      <c r="I9461" s="1"/>
    </row>
    <row r="9462" spans="1:9" x14ac:dyDescent="0.35">
      <c r="A9462" s="286"/>
      <c r="B9462" s="1"/>
      <c r="C9462" s="1"/>
      <c r="D9462" s="17"/>
      <c r="E9462" s="17"/>
      <c r="F9462" s="274"/>
      <c r="G9462" s="1"/>
      <c r="H9462" s="1"/>
      <c r="I9462" s="1"/>
    </row>
    <row r="9463" spans="1:9" x14ac:dyDescent="0.35">
      <c r="A9463" s="286"/>
      <c r="B9463" s="1"/>
      <c r="C9463" s="1"/>
      <c r="D9463" s="17"/>
      <c r="E9463" s="17"/>
      <c r="F9463" s="274"/>
      <c r="G9463" s="1"/>
      <c r="H9463" s="1"/>
      <c r="I9463" s="1"/>
    </row>
    <row r="9464" spans="1:9" x14ac:dyDescent="0.35">
      <c r="A9464" s="286"/>
      <c r="B9464" s="1"/>
      <c r="C9464" s="1"/>
      <c r="D9464" s="17"/>
      <c r="E9464" s="17"/>
      <c r="F9464" s="274"/>
      <c r="G9464" s="1"/>
      <c r="H9464" s="1"/>
      <c r="I9464" s="1"/>
    </row>
    <row r="9465" spans="1:9" x14ac:dyDescent="0.35">
      <c r="A9465" s="286"/>
      <c r="B9465" s="1"/>
      <c r="C9465" s="1"/>
      <c r="D9465" s="17"/>
      <c r="E9465" s="17"/>
      <c r="F9465" s="274"/>
      <c r="G9465" s="1"/>
      <c r="H9465" s="1"/>
      <c r="I9465" s="1"/>
    </row>
    <row r="9466" spans="1:9" x14ac:dyDescent="0.35">
      <c r="A9466" s="286"/>
      <c r="B9466" s="1"/>
      <c r="C9466" s="1"/>
      <c r="D9466" s="17"/>
      <c r="E9466" s="17"/>
      <c r="F9466" s="274"/>
      <c r="G9466" s="1"/>
      <c r="H9466" s="1"/>
      <c r="I9466" s="1"/>
    </row>
    <row r="9467" spans="1:9" x14ac:dyDescent="0.35">
      <c r="A9467" s="286"/>
      <c r="B9467" s="1"/>
      <c r="C9467" s="1"/>
      <c r="D9467" s="17"/>
      <c r="E9467" s="17"/>
      <c r="F9467" s="274"/>
      <c r="G9467" s="1"/>
      <c r="H9467" s="1"/>
      <c r="I9467" s="1"/>
    </row>
    <row r="9468" spans="1:9" x14ac:dyDescent="0.35">
      <c r="A9468" s="286"/>
      <c r="B9468" s="1"/>
      <c r="C9468" s="1"/>
      <c r="D9468" s="17"/>
      <c r="E9468" s="17"/>
      <c r="F9468" s="274"/>
      <c r="G9468" s="1"/>
      <c r="H9468" s="1"/>
      <c r="I9468" s="1"/>
    </row>
    <row r="9469" spans="1:9" x14ac:dyDescent="0.35">
      <c r="A9469" s="286"/>
      <c r="B9469" s="1"/>
      <c r="C9469" s="1"/>
      <c r="D9469" s="17"/>
      <c r="E9469" s="17"/>
      <c r="F9469" s="274"/>
      <c r="G9469" s="1"/>
      <c r="H9469" s="1"/>
      <c r="I9469" s="1"/>
    </row>
    <row r="9470" spans="1:9" x14ac:dyDescent="0.35">
      <c r="A9470" s="286"/>
      <c r="B9470" s="1"/>
      <c r="C9470" s="1"/>
      <c r="D9470" s="17"/>
      <c r="E9470" s="17"/>
      <c r="F9470" s="274"/>
      <c r="G9470" s="1"/>
      <c r="H9470" s="1"/>
      <c r="I9470" s="1"/>
    </row>
    <row r="9471" spans="1:9" x14ac:dyDescent="0.35">
      <c r="A9471" s="286"/>
      <c r="B9471" s="1"/>
      <c r="C9471" s="1"/>
      <c r="D9471" s="17"/>
      <c r="E9471" s="17"/>
      <c r="F9471" s="274"/>
      <c r="G9471" s="1"/>
      <c r="H9471" s="1"/>
      <c r="I9471" s="1"/>
    </row>
    <row r="9472" spans="1:9" x14ac:dyDescent="0.35">
      <c r="A9472" s="286"/>
      <c r="B9472" s="1"/>
      <c r="C9472" s="1"/>
      <c r="D9472" s="17"/>
      <c r="E9472" s="17"/>
      <c r="F9472" s="274"/>
      <c r="G9472" s="1"/>
      <c r="H9472" s="1"/>
      <c r="I9472" s="1"/>
    </row>
    <row r="9473" spans="1:9" x14ac:dyDescent="0.35">
      <c r="A9473" s="286"/>
      <c r="B9473" s="1"/>
      <c r="C9473" s="1"/>
      <c r="D9473" s="17"/>
      <c r="E9473" s="17"/>
      <c r="F9473" s="274"/>
      <c r="G9473" s="1"/>
      <c r="H9473" s="1"/>
      <c r="I9473" s="1"/>
    </row>
    <row r="9474" spans="1:9" x14ac:dyDescent="0.35">
      <c r="A9474" s="286"/>
      <c r="B9474" s="1"/>
      <c r="C9474" s="1"/>
      <c r="D9474" s="17"/>
      <c r="E9474" s="17"/>
      <c r="F9474" s="274"/>
      <c r="G9474" s="1"/>
      <c r="H9474" s="1"/>
      <c r="I9474" s="1"/>
    </row>
    <row r="9475" spans="1:9" x14ac:dyDescent="0.35">
      <c r="A9475" s="286"/>
      <c r="B9475" s="1"/>
      <c r="C9475" s="1"/>
      <c r="D9475" s="17"/>
      <c r="E9475" s="17"/>
      <c r="F9475" s="274"/>
      <c r="G9475" s="1"/>
      <c r="H9475" s="1"/>
      <c r="I9475" s="1"/>
    </row>
    <row r="9476" spans="1:9" x14ac:dyDescent="0.35">
      <c r="A9476" s="286"/>
      <c r="B9476" s="1"/>
      <c r="C9476" s="1"/>
      <c r="D9476" s="17"/>
      <c r="E9476" s="17"/>
      <c r="F9476" s="274"/>
      <c r="G9476" s="1"/>
      <c r="H9476" s="1"/>
      <c r="I9476" s="1"/>
    </row>
    <row r="9477" spans="1:9" x14ac:dyDescent="0.35">
      <c r="A9477" s="286"/>
      <c r="B9477" s="1"/>
      <c r="C9477" s="1"/>
      <c r="D9477" s="17"/>
      <c r="E9477" s="17"/>
      <c r="F9477" s="274"/>
      <c r="G9477" s="1"/>
      <c r="H9477" s="1"/>
      <c r="I9477" s="1"/>
    </row>
    <row r="9478" spans="1:9" x14ac:dyDescent="0.35">
      <c r="A9478" s="286"/>
      <c r="B9478" s="1"/>
      <c r="C9478" s="1"/>
      <c r="D9478" s="17"/>
      <c r="E9478" s="17"/>
      <c r="F9478" s="274"/>
      <c r="G9478" s="1"/>
      <c r="H9478" s="1"/>
      <c r="I9478" s="1"/>
    </row>
    <row r="9479" spans="1:9" x14ac:dyDescent="0.35">
      <c r="A9479" s="286"/>
      <c r="B9479" s="1"/>
      <c r="C9479" s="1"/>
      <c r="D9479" s="17"/>
      <c r="E9479" s="17"/>
      <c r="F9479" s="274"/>
      <c r="G9479" s="1"/>
      <c r="H9479" s="1"/>
      <c r="I9479" s="1"/>
    </row>
    <row r="9480" spans="1:9" x14ac:dyDescent="0.35">
      <c r="A9480" s="286"/>
      <c r="B9480" s="1"/>
      <c r="C9480" s="1"/>
      <c r="D9480" s="17"/>
      <c r="E9480" s="17"/>
      <c r="F9480" s="274"/>
      <c r="G9480" s="1"/>
      <c r="H9480" s="1"/>
      <c r="I9480" s="1"/>
    </row>
    <row r="9481" spans="1:9" x14ac:dyDescent="0.35">
      <c r="A9481" s="286"/>
      <c r="B9481" s="1"/>
      <c r="C9481" s="1"/>
      <c r="D9481" s="17"/>
      <c r="E9481" s="17"/>
      <c r="F9481" s="274"/>
      <c r="G9481" s="1"/>
      <c r="H9481" s="1"/>
      <c r="I9481" s="1"/>
    </row>
    <row r="9482" spans="1:9" x14ac:dyDescent="0.35">
      <c r="A9482" s="286"/>
      <c r="B9482" s="1"/>
      <c r="C9482" s="1"/>
      <c r="D9482" s="17"/>
      <c r="E9482" s="17"/>
      <c r="F9482" s="274"/>
      <c r="G9482" s="1"/>
      <c r="H9482" s="1"/>
      <c r="I9482" s="1"/>
    </row>
    <row r="9483" spans="1:9" x14ac:dyDescent="0.35">
      <c r="A9483" s="286"/>
      <c r="B9483" s="1"/>
      <c r="C9483" s="1"/>
      <c r="D9483" s="17"/>
      <c r="E9483" s="17"/>
      <c r="F9483" s="274"/>
      <c r="G9483" s="1"/>
      <c r="H9483" s="1"/>
      <c r="I9483" s="1"/>
    </row>
    <row r="9484" spans="1:9" x14ac:dyDescent="0.35">
      <c r="A9484" s="286"/>
      <c r="B9484" s="1"/>
      <c r="C9484" s="1"/>
      <c r="D9484" s="17"/>
      <c r="E9484" s="17"/>
      <c r="F9484" s="274"/>
      <c r="G9484" s="1"/>
      <c r="H9484" s="1"/>
      <c r="I9484" s="1"/>
    </row>
    <row r="9485" spans="1:9" x14ac:dyDescent="0.35">
      <c r="A9485" s="286"/>
      <c r="B9485" s="1"/>
      <c r="C9485" s="1"/>
      <c r="D9485" s="17"/>
      <c r="E9485" s="17"/>
      <c r="F9485" s="274"/>
      <c r="G9485" s="1"/>
      <c r="H9485" s="1"/>
      <c r="I9485" s="1"/>
    </row>
    <row r="9486" spans="1:9" x14ac:dyDescent="0.35">
      <c r="A9486" s="286"/>
      <c r="B9486" s="1"/>
      <c r="C9486" s="1"/>
      <c r="D9486" s="17"/>
      <c r="E9486" s="17"/>
      <c r="F9486" s="274"/>
      <c r="G9486" s="1"/>
      <c r="H9486" s="1"/>
      <c r="I9486" s="1"/>
    </row>
    <row r="9487" spans="1:9" x14ac:dyDescent="0.35">
      <c r="A9487" s="286"/>
      <c r="B9487" s="1"/>
      <c r="C9487" s="1"/>
      <c r="D9487" s="17"/>
      <c r="E9487" s="17"/>
      <c r="F9487" s="274"/>
      <c r="G9487" s="1"/>
      <c r="H9487" s="1"/>
      <c r="I9487" s="1"/>
    </row>
    <row r="9488" spans="1:9" x14ac:dyDescent="0.35">
      <c r="A9488" s="286"/>
      <c r="B9488" s="1"/>
      <c r="C9488" s="1"/>
      <c r="D9488" s="17"/>
      <c r="E9488" s="17"/>
      <c r="F9488" s="274"/>
      <c r="G9488" s="1"/>
      <c r="H9488" s="1"/>
      <c r="I9488" s="1"/>
    </row>
    <row r="9489" spans="1:9" x14ac:dyDescent="0.35">
      <c r="A9489" s="286"/>
      <c r="B9489" s="1"/>
      <c r="C9489" s="1"/>
      <c r="D9489" s="17"/>
      <c r="E9489" s="17"/>
      <c r="F9489" s="274"/>
      <c r="G9489" s="1"/>
      <c r="H9489" s="1"/>
      <c r="I9489" s="1"/>
    </row>
    <row r="9490" spans="1:9" x14ac:dyDescent="0.35">
      <c r="A9490" s="286"/>
      <c r="B9490" s="1"/>
      <c r="C9490" s="1"/>
      <c r="D9490" s="17"/>
      <c r="E9490" s="17"/>
      <c r="F9490" s="274"/>
      <c r="G9490" s="1"/>
      <c r="H9490" s="1"/>
      <c r="I9490" s="1"/>
    </row>
    <row r="9491" spans="1:9" x14ac:dyDescent="0.35">
      <c r="A9491" s="286"/>
      <c r="B9491" s="1"/>
      <c r="C9491" s="1"/>
      <c r="D9491" s="17"/>
      <c r="E9491" s="17"/>
      <c r="F9491" s="274"/>
      <c r="G9491" s="1"/>
      <c r="H9491" s="1"/>
      <c r="I9491" s="1"/>
    </row>
    <row r="9492" spans="1:9" x14ac:dyDescent="0.35">
      <c r="A9492" s="286"/>
      <c r="B9492" s="1"/>
      <c r="C9492" s="1"/>
      <c r="D9492" s="17"/>
      <c r="E9492" s="17"/>
      <c r="F9492" s="274"/>
      <c r="G9492" s="1"/>
      <c r="H9492" s="1"/>
      <c r="I9492" s="1"/>
    </row>
    <row r="9493" spans="1:9" x14ac:dyDescent="0.35">
      <c r="A9493" s="286"/>
      <c r="B9493" s="1"/>
      <c r="C9493" s="1"/>
      <c r="D9493" s="17"/>
      <c r="E9493" s="17"/>
      <c r="F9493" s="274"/>
      <c r="G9493" s="1"/>
      <c r="H9493" s="1"/>
      <c r="I9493" s="1"/>
    </row>
    <row r="9494" spans="1:9" x14ac:dyDescent="0.35">
      <c r="A9494" s="286"/>
      <c r="B9494" s="1"/>
      <c r="C9494" s="1"/>
      <c r="D9494" s="17"/>
      <c r="E9494" s="17"/>
      <c r="F9494" s="274"/>
      <c r="G9494" s="1"/>
      <c r="H9494" s="1"/>
      <c r="I9494" s="1"/>
    </row>
    <row r="9495" spans="1:9" x14ac:dyDescent="0.35">
      <c r="A9495" s="286"/>
      <c r="B9495" s="1"/>
      <c r="C9495" s="1"/>
      <c r="D9495" s="17"/>
      <c r="E9495" s="17"/>
      <c r="F9495" s="274"/>
      <c r="G9495" s="1"/>
      <c r="H9495" s="1"/>
      <c r="I9495" s="1"/>
    </row>
    <row r="9496" spans="1:9" x14ac:dyDescent="0.35">
      <c r="A9496" s="286"/>
      <c r="B9496" s="1"/>
      <c r="C9496" s="1"/>
      <c r="D9496" s="17"/>
      <c r="E9496" s="17"/>
      <c r="F9496" s="274"/>
      <c r="G9496" s="1"/>
      <c r="H9496" s="1"/>
      <c r="I9496" s="1"/>
    </row>
    <row r="9497" spans="1:9" x14ac:dyDescent="0.35">
      <c r="A9497" s="286"/>
      <c r="B9497" s="1"/>
      <c r="C9497" s="1"/>
      <c r="D9497" s="17"/>
      <c r="E9497" s="17"/>
      <c r="F9497" s="274"/>
      <c r="G9497" s="1"/>
      <c r="H9497" s="1"/>
      <c r="I9497" s="1"/>
    </row>
    <row r="9498" spans="1:9" x14ac:dyDescent="0.35">
      <c r="A9498" s="286"/>
      <c r="B9498" s="1"/>
      <c r="C9498" s="1"/>
      <c r="D9498" s="17"/>
      <c r="E9498" s="17"/>
      <c r="F9498" s="274"/>
      <c r="G9498" s="1"/>
      <c r="H9498" s="1"/>
      <c r="I9498" s="1"/>
    </row>
    <row r="9499" spans="1:9" x14ac:dyDescent="0.35">
      <c r="A9499" s="286"/>
      <c r="B9499" s="1"/>
      <c r="C9499" s="1"/>
      <c r="D9499" s="17"/>
      <c r="E9499" s="17"/>
      <c r="F9499" s="274"/>
      <c r="G9499" s="1"/>
      <c r="H9499" s="1"/>
      <c r="I9499" s="1"/>
    </row>
    <row r="9500" spans="1:9" x14ac:dyDescent="0.35">
      <c r="A9500" s="286"/>
      <c r="B9500" s="1"/>
      <c r="C9500" s="1"/>
      <c r="D9500" s="17"/>
      <c r="E9500" s="17"/>
      <c r="F9500" s="274"/>
      <c r="G9500" s="1"/>
      <c r="H9500" s="1"/>
      <c r="I9500" s="1"/>
    </row>
    <row r="9501" spans="1:9" x14ac:dyDescent="0.35">
      <c r="A9501" s="286"/>
      <c r="B9501" s="1"/>
      <c r="C9501" s="1"/>
      <c r="D9501" s="17"/>
      <c r="E9501" s="17"/>
      <c r="F9501" s="274"/>
      <c r="G9501" s="1"/>
      <c r="H9501" s="1"/>
      <c r="I9501" s="1"/>
    </row>
    <row r="9502" spans="1:9" x14ac:dyDescent="0.35">
      <c r="A9502" s="286"/>
      <c r="B9502" s="1"/>
      <c r="C9502" s="1"/>
      <c r="D9502" s="17"/>
      <c r="E9502" s="17"/>
      <c r="F9502" s="274"/>
      <c r="G9502" s="1"/>
      <c r="H9502" s="1"/>
      <c r="I9502" s="1"/>
    </row>
    <row r="9503" spans="1:9" x14ac:dyDescent="0.35">
      <c r="A9503" s="286"/>
      <c r="B9503" s="1"/>
      <c r="C9503" s="1"/>
      <c r="D9503" s="17"/>
      <c r="E9503" s="17"/>
      <c r="F9503" s="274"/>
      <c r="G9503" s="1"/>
      <c r="H9503" s="1"/>
      <c r="I9503" s="1"/>
    </row>
    <row r="9504" spans="1:9" x14ac:dyDescent="0.35">
      <c r="A9504" s="286"/>
      <c r="B9504" s="1"/>
      <c r="C9504" s="1"/>
      <c r="D9504" s="17"/>
      <c r="E9504" s="17"/>
      <c r="F9504" s="274"/>
      <c r="G9504" s="1"/>
      <c r="H9504" s="1"/>
      <c r="I9504" s="1"/>
    </row>
    <row r="9505" spans="1:9" x14ac:dyDescent="0.35">
      <c r="A9505" s="286"/>
      <c r="B9505" s="1"/>
      <c r="C9505" s="1"/>
      <c r="D9505" s="17"/>
      <c r="E9505" s="17"/>
      <c r="F9505" s="274"/>
      <c r="G9505" s="1"/>
      <c r="H9505" s="1"/>
      <c r="I9505" s="1"/>
    </row>
    <row r="9506" spans="1:9" x14ac:dyDescent="0.35">
      <c r="A9506" s="286"/>
      <c r="B9506" s="1"/>
      <c r="C9506" s="1"/>
      <c r="D9506" s="17"/>
      <c r="E9506" s="17"/>
      <c r="F9506" s="274"/>
      <c r="G9506" s="1"/>
      <c r="H9506" s="1"/>
      <c r="I9506" s="1"/>
    </row>
    <row r="9507" spans="1:9" x14ac:dyDescent="0.35">
      <c r="A9507" s="286"/>
      <c r="B9507" s="1"/>
      <c r="C9507" s="1"/>
      <c r="D9507" s="17"/>
      <c r="E9507" s="17"/>
      <c r="F9507" s="274"/>
      <c r="G9507" s="1"/>
      <c r="H9507" s="1"/>
      <c r="I9507" s="1"/>
    </row>
    <row r="9508" spans="1:9" x14ac:dyDescent="0.35">
      <c r="A9508" s="286"/>
      <c r="B9508" s="1"/>
      <c r="C9508" s="1"/>
      <c r="D9508" s="17"/>
      <c r="E9508" s="17"/>
      <c r="F9508" s="274"/>
      <c r="G9508" s="1"/>
      <c r="H9508" s="1"/>
      <c r="I9508" s="1"/>
    </row>
    <row r="9509" spans="1:9" x14ac:dyDescent="0.35">
      <c r="A9509" s="286"/>
      <c r="B9509" s="1"/>
      <c r="C9509" s="1"/>
      <c r="D9509" s="17"/>
      <c r="E9509" s="17"/>
      <c r="F9509" s="274"/>
      <c r="G9509" s="1"/>
      <c r="H9509" s="1"/>
      <c r="I9509" s="1"/>
    </row>
    <row r="9510" spans="1:9" x14ac:dyDescent="0.35">
      <c r="A9510" s="286"/>
      <c r="B9510" s="1"/>
      <c r="C9510" s="1"/>
      <c r="D9510" s="17"/>
      <c r="E9510" s="17"/>
      <c r="F9510" s="274"/>
      <c r="G9510" s="1"/>
      <c r="H9510" s="1"/>
      <c r="I9510" s="1"/>
    </row>
    <row r="9511" spans="1:9" x14ac:dyDescent="0.35">
      <c r="A9511" s="286"/>
      <c r="B9511" s="1"/>
      <c r="C9511" s="1"/>
      <c r="D9511" s="17"/>
      <c r="E9511" s="17"/>
      <c r="F9511" s="274"/>
      <c r="G9511" s="1"/>
      <c r="H9511" s="1"/>
      <c r="I9511" s="1"/>
    </row>
    <row r="9512" spans="1:9" x14ac:dyDescent="0.35">
      <c r="A9512" s="286"/>
      <c r="B9512" s="1"/>
      <c r="C9512" s="1"/>
      <c r="D9512" s="17"/>
      <c r="E9512" s="17"/>
      <c r="F9512" s="274"/>
      <c r="G9512" s="1"/>
      <c r="H9512" s="1"/>
      <c r="I9512" s="1"/>
    </row>
    <row r="9513" spans="1:9" x14ac:dyDescent="0.35">
      <c r="A9513" s="286"/>
      <c r="B9513" s="1"/>
      <c r="C9513" s="1"/>
      <c r="D9513" s="17"/>
      <c r="E9513" s="17"/>
      <c r="F9513" s="274"/>
      <c r="G9513" s="1"/>
      <c r="H9513" s="1"/>
      <c r="I9513" s="1"/>
    </row>
    <row r="9514" spans="1:9" x14ac:dyDescent="0.35">
      <c r="A9514" s="286"/>
      <c r="B9514" s="1"/>
      <c r="C9514" s="1"/>
      <c r="D9514" s="17"/>
      <c r="E9514" s="17"/>
      <c r="F9514" s="274"/>
      <c r="G9514" s="1"/>
      <c r="H9514" s="1"/>
      <c r="I9514" s="1"/>
    </row>
    <row r="9515" spans="1:9" x14ac:dyDescent="0.35">
      <c r="A9515" s="286"/>
      <c r="B9515" s="1"/>
      <c r="C9515" s="1"/>
      <c r="D9515" s="17"/>
      <c r="E9515" s="17"/>
      <c r="F9515" s="274"/>
      <c r="G9515" s="1"/>
      <c r="H9515" s="1"/>
      <c r="I9515" s="1"/>
    </row>
    <row r="9516" spans="1:9" x14ac:dyDescent="0.35">
      <c r="A9516" s="286"/>
      <c r="B9516" s="1"/>
      <c r="C9516" s="1"/>
      <c r="D9516" s="17"/>
      <c r="E9516" s="17"/>
      <c r="F9516" s="274"/>
      <c r="G9516" s="1"/>
      <c r="H9516" s="1"/>
      <c r="I9516" s="1"/>
    </row>
    <row r="9517" spans="1:9" x14ac:dyDescent="0.35">
      <c r="A9517" s="286"/>
      <c r="B9517" s="1"/>
      <c r="C9517" s="1"/>
      <c r="D9517" s="17"/>
      <c r="E9517" s="17"/>
      <c r="F9517" s="274"/>
      <c r="G9517" s="1"/>
      <c r="H9517" s="1"/>
      <c r="I9517" s="1"/>
    </row>
    <row r="9518" spans="1:9" x14ac:dyDescent="0.35">
      <c r="A9518" s="286"/>
      <c r="B9518" s="1"/>
      <c r="C9518" s="1"/>
      <c r="D9518" s="17"/>
      <c r="E9518" s="17"/>
      <c r="F9518" s="274"/>
      <c r="G9518" s="1"/>
      <c r="H9518" s="1"/>
      <c r="I9518" s="1"/>
    </row>
    <row r="9519" spans="1:9" x14ac:dyDescent="0.35">
      <c r="A9519" s="286"/>
      <c r="B9519" s="1"/>
      <c r="C9519" s="1"/>
      <c r="D9519" s="17"/>
      <c r="E9519" s="17"/>
      <c r="F9519" s="274"/>
      <c r="G9519" s="1"/>
      <c r="H9519" s="1"/>
      <c r="I9519" s="1"/>
    </row>
    <row r="9520" spans="1:9" x14ac:dyDescent="0.35">
      <c r="A9520" s="286"/>
      <c r="B9520" s="1"/>
      <c r="C9520" s="1"/>
      <c r="D9520" s="17"/>
      <c r="E9520" s="17"/>
      <c r="F9520" s="274"/>
      <c r="G9520" s="1"/>
      <c r="H9520" s="1"/>
      <c r="I9520" s="1"/>
    </row>
    <row r="9521" spans="1:9" x14ac:dyDescent="0.35">
      <c r="A9521" s="286"/>
      <c r="B9521" s="1"/>
      <c r="C9521" s="1"/>
      <c r="D9521" s="17"/>
      <c r="E9521" s="17"/>
      <c r="F9521" s="274"/>
      <c r="G9521" s="1"/>
      <c r="H9521" s="1"/>
      <c r="I9521" s="1"/>
    </row>
    <row r="9522" spans="1:9" x14ac:dyDescent="0.35">
      <c r="A9522" s="286"/>
      <c r="B9522" s="1"/>
      <c r="C9522" s="1"/>
      <c r="D9522" s="17"/>
      <c r="E9522" s="17"/>
      <c r="F9522" s="274"/>
      <c r="G9522" s="1"/>
      <c r="H9522" s="1"/>
      <c r="I9522" s="1"/>
    </row>
    <row r="9523" spans="1:9" x14ac:dyDescent="0.35">
      <c r="A9523" s="286"/>
      <c r="B9523" s="1"/>
      <c r="C9523" s="1"/>
      <c r="D9523" s="17"/>
      <c r="E9523" s="17"/>
      <c r="F9523" s="274"/>
      <c r="G9523" s="1"/>
      <c r="H9523" s="1"/>
      <c r="I9523" s="1"/>
    </row>
    <row r="9524" spans="1:9" x14ac:dyDescent="0.35">
      <c r="A9524" s="286"/>
      <c r="B9524" s="1"/>
      <c r="C9524" s="1"/>
      <c r="D9524" s="17"/>
      <c r="E9524" s="17"/>
      <c r="F9524" s="274"/>
      <c r="G9524" s="1"/>
      <c r="H9524" s="1"/>
      <c r="I9524" s="1"/>
    </row>
    <row r="9525" spans="1:9" x14ac:dyDescent="0.35">
      <c r="A9525" s="286"/>
      <c r="B9525" s="1"/>
      <c r="C9525" s="1"/>
      <c r="D9525" s="17"/>
      <c r="E9525" s="17"/>
      <c r="F9525" s="274"/>
      <c r="G9525" s="1"/>
      <c r="H9525" s="1"/>
      <c r="I9525" s="1"/>
    </row>
    <row r="9526" spans="1:9" x14ac:dyDescent="0.35">
      <c r="A9526" s="286"/>
      <c r="B9526" s="1"/>
      <c r="C9526" s="1"/>
      <c r="D9526" s="17"/>
      <c r="E9526" s="17"/>
      <c r="F9526" s="274"/>
      <c r="G9526" s="1"/>
      <c r="H9526" s="1"/>
      <c r="I9526" s="1"/>
    </row>
    <row r="9527" spans="1:9" x14ac:dyDescent="0.35">
      <c r="A9527" s="286"/>
      <c r="B9527" s="1"/>
      <c r="C9527" s="1"/>
      <c r="D9527" s="17"/>
      <c r="E9527" s="17"/>
      <c r="F9527" s="274"/>
      <c r="G9527" s="1"/>
      <c r="H9527" s="1"/>
      <c r="I9527" s="1"/>
    </row>
    <row r="9528" spans="1:9" x14ac:dyDescent="0.35">
      <c r="A9528" s="286"/>
      <c r="B9528" s="1"/>
      <c r="C9528" s="1"/>
      <c r="D9528" s="17"/>
      <c r="E9528" s="17"/>
      <c r="F9528" s="274"/>
      <c r="G9528" s="1"/>
      <c r="H9528" s="1"/>
      <c r="I9528" s="1"/>
    </row>
    <row r="9529" spans="1:9" x14ac:dyDescent="0.35">
      <c r="A9529" s="286"/>
      <c r="B9529" s="1"/>
      <c r="C9529" s="1"/>
      <c r="D9529" s="17"/>
      <c r="E9529" s="17"/>
      <c r="F9529" s="274"/>
      <c r="G9529" s="1"/>
      <c r="H9529" s="1"/>
      <c r="I9529" s="1"/>
    </row>
    <row r="9530" spans="1:9" x14ac:dyDescent="0.35">
      <c r="A9530" s="286"/>
      <c r="B9530" s="1"/>
      <c r="C9530" s="1"/>
      <c r="D9530" s="17"/>
      <c r="E9530" s="17"/>
      <c r="F9530" s="274"/>
      <c r="G9530" s="1"/>
      <c r="H9530" s="1"/>
      <c r="I9530" s="1"/>
    </row>
    <row r="9531" spans="1:9" x14ac:dyDescent="0.35">
      <c r="A9531" s="286"/>
      <c r="B9531" s="1"/>
      <c r="C9531" s="1"/>
      <c r="D9531" s="17"/>
      <c r="E9531" s="17"/>
      <c r="F9531" s="274"/>
      <c r="G9531" s="1"/>
      <c r="H9531" s="1"/>
      <c r="I9531" s="1"/>
    </row>
    <row r="9532" spans="1:9" x14ac:dyDescent="0.35">
      <c r="A9532" s="286"/>
      <c r="B9532" s="1"/>
      <c r="C9532" s="1"/>
      <c r="D9532" s="17"/>
      <c r="E9532" s="17"/>
      <c r="F9532" s="274"/>
      <c r="G9532" s="1"/>
      <c r="H9532" s="1"/>
      <c r="I9532" s="1"/>
    </row>
    <row r="9533" spans="1:9" x14ac:dyDescent="0.35">
      <c r="A9533" s="286"/>
      <c r="B9533" s="1"/>
      <c r="C9533" s="1"/>
      <c r="D9533" s="17"/>
      <c r="E9533" s="17"/>
      <c r="F9533" s="274"/>
      <c r="G9533" s="1"/>
      <c r="H9533" s="1"/>
      <c r="I9533" s="1"/>
    </row>
    <row r="9534" spans="1:9" x14ac:dyDescent="0.35">
      <c r="A9534" s="286"/>
      <c r="B9534" s="1"/>
      <c r="C9534" s="1"/>
      <c r="D9534" s="17"/>
      <c r="E9534" s="17"/>
      <c r="F9534" s="274"/>
      <c r="G9534" s="1"/>
      <c r="H9534" s="1"/>
      <c r="I9534" s="1"/>
    </row>
    <row r="9535" spans="1:9" x14ac:dyDescent="0.35">
      <c r="A9535" s="286"/>
      <c r="B9535" s="1"/>
      <c r="C9535" s="1"/>
      <c r="D9535" s="17"/>
      <c r="E9535" s="17"/>
      <c r="F9535" s="274"/>
      <c r="G9535" s="1"/>
      <c r="H9535" s="1"/>
      <c r="I9535" s="1"/>
    </row>
    <row r="9536" spans="1:9" x14ac:dyDescent="0.35">
      <c r="A9536" s="286"/>
      <c r="B9536" s="1"/>
      <c r="C9536" s="1"/>
      <c r="D9536" s="17"/>
      <c r="E9536" s="17"/>
      <c r="F9536" s="274"/>
      <c r="G9536" s="1"/>
      <c r="H9536" s="1"/>
      <c r="I9536" s="1"/>
    </row>
    <row r="9537" spans="1:9" x14ac:dyDescent="0.35">
      <c r="A9537" s="286"/>
      <c r="B9537" s="1"/>
      <c r="C9537" s="1"/>
      <c r="D9537" s="17"/>
      <c r="E9537" s="17"/>
      <c r="F9537" s="274"/>
      <c r="G9537" s="1"/>
      <c r="H9537" s="1"/>
      <c r="I9537" s="1"/>
    </row>
    <row r="9538" spans="1:9" x14ac:dyDescent="0.35">
      <c r="A9538" s="286"/>
      <c r="B9538" s="1"/>
      <c r="C9538" s="1"/>
      <c r="D9538" s="17"/>
      <c r="E9538" s="17"/>
      <c r="F9538" s="274"/>
      <c r="G9538" s="1"/>
      <c r="H9538" s="1"/>
      <c r="I9538" s="1"/>
    </row>
    <row r="9539" spans="1:9" x14ac:dyDescent="0.35">
      <c r="A9539" s="286"/>
      <c r="B9539" s="1"/>
      <c r="C9539" s="1"/>
      <c r="D9539" s="17"/>
      <c r="E9539" s="17"/>
      <c r="F9539" s="274"/>
      <c r="G9539" s="1"/>
      <c r="H9539" s="1"/>
      <c r="I9539" s="1"/>
    </row>
    <row r="9540" spans="1:9" x14ac:dyDescent="0.35">
      <c r="A9540" s="286"/>
      <c r="B9540" s="1"/>
      <c r="C9540" s="1"/>
      <c r="D9540" s="17"/>
      <c r="E9540" s="17"/>
      <c r="F9540" s="274"/>
      <c r="G9540" s="1"/>
      <c r="H9540" s="1"/>
      <c r="I9540" s="1"/>
    </row>
    <row r="9541" spans="1:9" x14ac:dyDescent="0.35">
      <c r="A9541" s="286"/>
      <c r="B9541" s="1"/>
      <c r="C9541" s="1"/>
      <c r="D9541" s="17"/>
      <c r="E9541" s="17"/>
      <c r="F9541" s="274"/>
      <c r="G9541" s="1"/>
      <c r="H9541" s="1"/>
      <c r="I9541" s="1"/>
    </row>
    <row r="9542" spans="1:9" x14ac:dyDescent="0.35">
      <c r="A9542" s="286"/>
      <c r="B9542" s="1"/>
      <c r="C9542" s="1"/>
      <c r="D9542" s="17"/>
      <c r="E9542" s="17"/>
      <c r="F9542" s="274"/>
      <c r="G9542" s="1"/>
      <c r="H9542" s="1"/>
      <c r="I9542" s="1"/>
    </row>
    <row r="9543" spans="1:9" x14ac:dyDescent="0.35">
      <c r="A9543" s="286"/>
      <c r="B9543" s="1"/>
      <c r="C9543" s="1"/>
      <c r="D9543" s="17"/>
      <c r="E9543" s="17"/>
      <c r="F9543" s="274"/>
      <c r="G9543" s="1"/>
      <c r="H9543" s="1"/>
      <c r="I9543" s="1"/>
    </row>
    <row r="9544" spans="1:9" x14ac:dyDescent="0.35">
      <c r="A9544" s="286"/>
      <c r="B9544" s="1"/>
      <c r="C9544" s="1"/>
      <c r="D9544" s="17"/>
      <c r="E9544" s="17"/>
      <c r="F9544" s="274"/>
      <c r="G9544" s="1"/>
      <c r="H9544" s="1"/>
      <c r="I9544" s="1"/>
    </row>
    <row r="9545" spans="1:9" x14ac:dyDescent="0.35">
      <c r="A9545" s="286"/>
      <c r="B9545" s="1"/>
      <c r="C9545" s="1"/>
      <c r="D9545" s="17"/>
      <c r="E9545" s="17"/>
      <c r="F9545" s="274"/>
      <c r="G9545" s="1"/>
      <c r="H9545" s="1"/>
      <c r="I9545" s="1"/>
    </row>
    <row r="9546" spans="1:9" x14ac:dyDescent="0.35">
      <c r="A9546" s="286"/>
      <c r="B9546" s="1"/>
      <c r="C9546" s="1"/>
      <c r="D9546" s="17"/>
      <c r="E9546" s="17"/>
      <c r="F9546" s="274"/>
      <c r="G9546" s="1"/>
      <c r="H9546" s="1"/>
      <c r="I9546" s="1"/>
    </row>
    <row r="9547" spans="1:9" x14ac:dyDescent="0.35">
      <c r="A9547" s="286"/>
      <c r="B9547" s="1"/>
      <c r="C9547" s="1"/>
      <c r="D9547" s="17"/>
      <c r="E9547" s="17"/>
      <c r="F9547" s="274"/>
      <c r="G9547" s="1"/>
      <c r="H9547" s="1"/>
      <c r="I9547" s="1"/>
    </row>
    <row r="9548" spans="1:9" x14ac:dyDescent="0.35">
      <c r="A9548" s="286"/>
      <c r="B9548" s="1"/>
      <c r="C9548" s="1"/>
      <c r="D9548" s="17"/>
      <c r="E9548" s="17"/>
      <c r="F9548" s="274"/>
      <c r="G9548" s="1"/>
      <c r="H9548" s="1"/>
      <c r="I9548" s="1"/>
    </row>
    <row r="9549" spans="1:9" x14ac:dyDescent="0.35">
      <c r="A9549" s="286"/>
      <c r="B9549" s="1"/>
      <c r="C9549" s="1"/>
      <c r="D9549" s="17"/>
      <c r="E9549" s="17"/>
      <c r="F9549" s="274"/>
      <c r="G9549" s="1"/>
      <c r="H9549" s="1"/>
      <c r="I9549" s="1"/>
    </row>
    <row r="9550" spans="1:9" x14ac:dyDescent="0.35">
      <c r="A9550" s="286"/>
      <c r="B9550" s="1"/>
      <c r="C9550" s="1"/>
      <c r="D9550" s="17"/>
      <c r="E9550" s="17"/>
      <c r="F9550" s="274"/>
      <c r="G9550" s="1"/>
      <c r="H9550" s="1"/>
      <c r="I9550" s="1"/>
    </row>
    <row r="9551" spans="1:9" x14ac:dyDescent="0.35">
      <c r="A9551" s="286"/>
      <c r="B9551" s="1"/>
      <c r="C9551" s="1"/>
      <c r="D9551" s="17"/>
      <c r="E9551" s="17"/>
      <c r="F9551" s="274"/>
      <c r="G9551" s="1"/>
      <c r="H9551" s="1"/>
      <c r="I9551" s="1"/>
    </row>
    <row r="9552" spans="1:9" x14ac:dyDescent="0.35">
      <c r="A9552" s="286"/>
      <c r="B9552" s="1"/>
      <c r="C9552" s="1"/>
      <c r="D9552" s="17"/>
      <c r="E9552" s="17"/>
      <c r="F9552" s="274"/>
      <c r="G9552" s="1"/>
      <c r="H9552" s="1"/>
      <c r="I9552" s="1"/>
    </row>
    <row r="9553" spans="1:9" x14ac:dyDescent="0.35">
      <c r="A9553" s="286"/>
      <c r="B9553" s="1"/>
      <c r="C9553" s="1"/>
      <c r="D9553" s="17"/>
      <c r="E9553" s="17"/>
      <c r="F9553" s="274"/>
      <c r="G9553" s="1"/>
      <c r="H9553" s="1"/>
      <c r="I9553" s="1"/>
    </row>
    <row r="9554" spans="1:9" x14ac:dyDescent="0.35">
      <c r="A9554" s="286"/>
      <c r="B9554" s="1"/>
      <c r="C9554" s="1"/>
      <c r="D9554" s="17"/>
      <c r="E9554" s="17"/>
      <c r="F9554" s="274"/>
      <c r="G9554" s="1"/>
      <c r="H9554" s="1"/>
      <c r="I9554" s="1"/>
    </row>
    <row r="9555" spans="1:9" x14ac:dyDescent="0.35">
      <c r="A9555" s="286"/>
      <c r="B9555" s="1"/>
      <c r="C9555" s="1"/>
      <c r="D9555" s="17"/>
      <c r="E9555" s="17"/>
      <c r="F9555" s="274"/>
      <c r="G9555" s="1"/>
      <c r="H9555" s="1"/>
      <c r="I9555" s="1"/>
    </row>
    <row r="9556" spans="1:9" x14ac:dyDescent="0.35">
      <c r="A9556" s="286"/>
      <c r="B9556" s="1"/>
      <c r="C9556" s="1"/>
      <c r="D9556" s="17"/>
      <c r="E9556" s="17"/>
      <c r="F9556" s="274"/>
      <c r="G9556" s="1"/>
      <c r="H9556" s="1"/>
      <c r="I9556" s="1"/>
    </row>
    <row r="9557" spans="1:9" x14ac:dyDescent="0.35">
      <c r="A9557" s="286"/>
      <c r="B9557" s="1"/>
      <c r="C9557" s="1"/>
      <c r="D9557" s="17"/>
      <c r="E9557" s="17"/>
      <c r="F9557" s="274"/>
      <c r="G9557" s="1"/>
      <c r="H9557" s="1"/>
      <c r="I9557" s="1"/>
    </row>
    <row r="9558" spans="1:9" x14ac:dyDescent="0.35">
      <c r="A9558" s="286"/>
      <c r="B9558" s="1"/>
      <c r="C9558" s="1"/>
      <c r="D9558" s="17"/>
      <c r="E9558" s="17"/>
      <c r="F9558" s="274"/>
      <c r="G9558" s="1"/>
      <c r="H9558" s="1"/>
      <c r="I9558" s="1"/>
    </row>
    <row r="9559" spans="1:9" x14ac:dyDescent="0.35">
      <c r="A9559" s="286"/>
      <c r="B9559" s="1"/>
      <c r="C9559" s="1"/>
      <c r="D9559" s="17"/>
      <c r="E9559" s="17"/>
      <c r="F9559" s="274"/>
      <c r="G9559" s="1"/>
      <c r="H9559" s="1"/>
      <c r="I9559" s="1"/>
    </row>
    <row r="9560" spans="1:9" x14ac:dyDescent="0.35">
      <c r="A9560" s="286"/>
      <c r="B9560" s="1"/>
      <c r="C9560" s="1"/>
      <c r="D9560" s="17"/>
      <c r="E9560" s="17"/>
      <c r="F9560" s="274"/>
      <c r="G9560" s="1"/>
      <c r="H9560" s="1"/>
      <c r="I9560" s="1"/>
    </row>
    <row r="9561" spans="1:9" x14ac:dyDescent="0.35">
      <c r="A9561" s="286"/>
      <c r="B9561" s="1"/>
      <c r="C9561" s="1"/>
      <c r="D9561" s="17"/>
      <c r="E9561" s="17"/>
      <c r="F9561" s="274"/>
      <c r="G9561" s="1"/>
      <c r="H9561" s="1"/>
      <c r="I9561" s="1"/>
    </row>
    <row r="9562" spans="1:9" x14ac:dyDescent="0.35">
      <c r="A9562" s="286"/>
      <c r="B9562" s="1"/>
      <c r="C9562" s="1"/>
      <c r="D9562" s="17"/>
      <c r="E9562" s="17"/>
      <c r="F9562" s="274"/>
      <c r="G9562" s="1"/>
      <c r="H9562" s="1"/>
      <c r="I9562" s="1"/>
    </row>
    <row r="9563" spans="1:9" x14ac:dyDescent="0.35">
      <c r="A9563" s="286"/>
      <c r="B9563" s="1"/>
      <c r="C9563" s="1"/>
      <c r="D9563" s="17"/>
      <c r="E9563" s="17"/>
      <c r="F9563" s="274"/>
      <c r="G9563" s="1"/>
      <c r="H9563" s="1"/>
      <c r="I9563" s="1"/>
    </row>
    <row r="9564" spans="1:9" x14ac:dyDescent="0.35">
      <c r="A9564" s="286"/>
      <c r="B9564" s="1"/>
      <c r="C9564" s="1"/>
      <c r="D9564" s="17"/>
      <c r="E9564" s="17"/>
      <c r="F9564" s="274"/>
      <c r="G9564" s="1"/>
      <c r="H9564" s="1"/>
      <c r="I9564" s="1"/>
    </row>
    <row r="9565" spans="1:9" x14ac:dyDescent="0.35">
      <c r="A9565" s="286"/>
      <c r="B9565" s="1"/>
      <c r="C9565" s="1"/>
      <c r="D9565" s="17"/>
      <c r="E9565" s="17"/>
      <c r="F9565" s="274"/>
      <c r="G9565" s="1"/>
      <c r="H9565" s="1"/>
      <c r="I9565" s="1"/>
    </row>
    <row r="9566" spans="1:9" x14ac:dyDescent="0.35">
      <c r="A9566" s="286"/>
      <c r="B9566" s="1"/>
      <c r="C9566" s="1"/>
      <c r="D9566" s="17"/>
      <c r="E9566" s="17"/>
      <c r="F9566" s="274"/>
      <c r="G9566" s="1"/>
      <c r="H9566" s="1"/>
      <c r="I9566" s="1"/>
    </row>
    <row r="9567" spans="1:9" x14ac:dyDescent="0.35">
      <c r="A9567" s="286"/>
      <c r="B9567" s="1"/>
      <c r="C9567" s="1"/>
      <c r="D9567" s="17"/>
      <c r="E9567" s="17"/>
      <c r="F9567" s="274"/>
      <c r="G9567" s="1"/>
      <c r="H9567" s="1"/>
      <c r="I9567" s="1"/>
    </row>
    <row r="9568" spans="1:9" x14ac:dyDescent="0.35">
      <c r="A9568" s="286"/>
      <c r="B9568" s="1"/>
      <c r="C9568" s="1"/>
      <c r="D9568" s="17"/>
      <c r="E9568" s="17"/>
      <c r="F9568" s="274"/>
      <c r="G9568" s="1"/>
      <c r="H9568" s="1"/>
      <c r="I9568" s="1"/>
    </row>
    <row r="9569" spans="1:9" x14ac:dyDescent="0.35">
      <c r="A9569" s="286"/>
      <c r="B9569" s="1"/>
      <c r="C9569" s="1"/>
      <c r="D9569" s="17"/>
      <c r="E9569" s="17"/>
      <c r="F9569" s="274"/>
      <c r="G9569" s="1"/>
      <c r="H9569" s="1"/>
      <c r="I9569" s="1"/>
    </row>
    <row r="9570" spans="1:9" x14ac:dyDescent="0.35">
      <c r="A9570" s="286"/>
      <c r="B9570" s="1"/>
      <c r="C9570" s="1"/>
      <c r="D9570" s="17"/>
      <c r="E9570" s="17"/>
      <c r="F9570" s="274"/>
      <c r="G9570" s="1"/>
      <c r="H9570" s="1"/>
      <c r="I9570" s="1"/>
    </row>
    <row r="9571" spans="1:9" x14ac:dyDescent="0.35">
      <c r="A9571" s="286"/>
      <c r="B9571" s="1"/>
      <c r="C9571" s="1"/>
      <c r="D9571" s="17"/>
      <c r="E9571" s="17"/>
      <c r="F9571" s="274"/>
      <c r="G9571" s="1"/>
      <c r="H9571" s="1"/>
      <c r="I9571" s="1"/>
    </row>
    <row r="9572" spans="1:9" x14ac:dyDescent="0.35">
      <c r="A9572" s="286"/>
      <c r="B9572" s="1"/>
      <c r="C9572" s="1"/>
      <c r="D9572" s="17"/>
      <c r="E9572" s="17"/>
      <c r="F9572" s="274"/>
      <c r="G9572" s="1"/>
      <c r="H9572" s="1"/>
      <c r="I9572" s="1"/>
    </row>
    <row r="9573" spans="1:9" x14ac:dyDescent="0.35">
      <c r="A9573" s="286"/>
      <c r="B9573" s="1"/>
      <c r="C9573" s="1"/>
      <c r="D9573" s="17"/>
      <c r="E9573" s="17"/>
      <c r="F9573" s="274"/>
      <c r="G9573" s="1"/>
      <c r="H9573" s="1"/>
      <c r="I9573" s="1"/>
    </row>
    <row r="9574" spans="1:9" x14ac:dyDescent="0.35">
      <c r="A9574" s="286"/>
      <c r="B9574" s="1"/>
      <c r="C9574" s="1"/>
      <c r="D9574" s="17"/>
      <c r="E9574" s="17"/>
      <c r="F9574" s="274"/>
      <c r="G9574" s="1"/>
      <c r="H9574" s="1"/>
      <c r="I9574" s="1"/>
    </row>
    <row r="9575" spans="1:9" x14ac:dyDescent="0.35">
      <c r="A9575" s="286"/>
      <c r="B9575" s="1"/>
      <c r="C9575" s="1"/>
      <c r="D9575" s="17"/>
      <c r="E9575" s="17"/>
      <c r="F9575" s="274"/>
      <c r="G9575" s="1"/>
      <c r="H9575" s="1"/>
      <c r="I9575" s="1"/>
    </row>
    <row r="9576" spans="1:9" x14ac:dyDescent="0.35">
      <c r="A9576" s="286"/>
      <c r="B9576" s="1"/>
      <c r="C9576" s="1"/>
      <c r="D9576" s="17"/>
      <c r="E9576" s="17"/>
      <c r="F9576" s="274"/>
      <c r="G9576" s="1"/>
      <c r="H9576" s="1"/>
      <c r="I9576" s="1"/>
    </row>
    <row r="9577" spans="1:9" x14ac:dyDescent="0.35">
      <c r="A9577" s="286"/>
      <c r="B9577" s="1"/>
      <c r="C9577" s="1"/>
      <c r="D9577" s="17"/>
      <c r="E9577" s="17"/>
      <c r="F9577" s="274"/>
      <c r="G9577" s="1"/>
      <c r="H9577" s="1"/>
      <c r="I9577" s="1"/>
    </row>
    <row r="9578" spans="1:9" x14ac:dyDescent="0.35">
      <c r="A9578" s="286"/>
      <c r="B9578" s="1"/>
      <c r="C9578" s="1"/>
      <c r="D9578" s="17"/>
      <c r="E9578" s="17"/>
      <c r="F9578" s="274"/>
      <c r="G9578" s="1"/>
      <c r="H9578" s="1"/>
      <c r="I9578" s="1"/>
    </row>
    <row r="9579" spans="1:9" x14ac:dyDescent="0.35">
      <c r="A9579" s="286"/>
      <c r="B9579" s="1"/>
      <c r="C9579" s="1"/>
      <c r="D9579" s="17"/>
      <c r="E9579" s="17"/>
      <c r="F9579" s="274"/>
      <c r="G9579" s="1"/>
      <c r="H9579" s="1"/>
      <c r="I9579" s="1"/>
    </row>
    <row r="9580" spans="1:9" x14ac:dyDescent="0.35">
      <c r="A9580" s="286"/>
      <c r="B9580" s="1"/>
      <c r="C9580" s="1"/>
      <c r="D9580" s="17"/>
      <c r="E9580" s="17"/>
      <c r="F9580" s="274"/>
      <c r="G9580" s="1"/>
      <c r="H9580" s="1"/>
      <c r="I9580" s="1"/>
    </row>
    <row r="9581" spans="1:9" x14ac:dyDescent="0.35">
      <c r="A9581" s="286"/>
      <c r="B9581" s="1"/>
      <c r="C9581" s="1"/>
      <c r="D9581" s="17"/>
      <c r="E9581" s="17"/>
      <c r="F9581" s="274"/>
      <c r="G9581" s="1"/>
      <c r="H9581" s="1"/>
      <c r="I9581" s="1"/>
    </row>
    <row r="9582" spans="1:9" x14ac:dyDescent="0.35">
      <c r="A9582" s="286"/>
      <c r="B9582" s="1"/>
      <c r="C9582" s="1"/>
      <c r="D9582" s="17"/>
      <c r="E9582" s="17"/>
      <c r="F9582" s="274"/>
      <c r="G9582" s="1"/>
      <c r="H9582" s="1"/>
      <c r="I9582" s="1"/>
    </row>
    <row r="9583" spans="1:9" x14ac:dyDescent="0.35">
      <c r="A9583" s="286"/>
      <c r="B9583" s="1"/>
      <c r="C9583" s="1"/>
      <c r="D9583" s="17"/>
      <c r="E9583" s="17"/>
      <c r="F9583" s="274"/>
      <c r="G9583" s="1"/>
      <c r="H9583" s="1"/>
      <c r="I9583" s="1"/>
    </row>
    <row r="9584" spans="1:9" x14ac:dyDescent="0.35">
      <c r="A9584" s="286"/>
      <c r="B9584" s="1"/>
      <c r="C9584" s="1"/>
      <c r="D9584" s="17"/>
      <c r="E9584" s="17"/>
      <c r="F9584" s="274"/>
      <c r="G9584" s="1"/>
      <c r="H9584" s="1"/>
      <c r="I9584" s="1"/>
    </row>
    <row r="9585" spans="1:9" x14ac:dyDescent="0.35">
      <c r="A9585" s="286"/>
      <c r="B9585" s="1"/>
      <c r="C9585" s="1"/>
      <c r="D9585" s="17"/>
      <c r="E9585" s="17"/>
      <c r="F9585" s="274"/>
      <c r="G9585" s="1"/>
      <c r="H9585" s="1"/>
      <c r="I9585" s="1"/>
    </row>
    <row r="9586" spans="1:9" x14ac:dyDescent="0.35">
      <c r="A9586" s="286"/>
      <c r="B9586" s="1"/>
      <c r="C9586" s="1"/>
      <c r="D9586" s="17"/>
      <c r="E9586" s="17"/>
      <c r="F9586" s="274"/>
      <c r="G9586" s="1"/>
      <c r="H9586" s="1"/>
      <c r="I9586" s="1"/>
    </row>
    <row r="9587" spans="1:9" x14ac:dyDescent="0.35">
      <c r="A9587" s="286"/>
      <c r="B9587" s="1"/>
      <c r="C9587" s="1"/>
      <c r="D9587" s="17"/>
      <c r="E9587" s="17"/>
      <c r="F9587" s="274"/>
      <c r="G9587" s="1"/>
      <c r="H9587" s="1"/>
      <c r="I9587" s="1"/>
    </row>
    <row r="9588" spans="1:9" x14ac:dyDescent="0.35">
      <c r="A9588" s="286"/>
      <c r="B9588" s="1"/>
      <c r="C9588" s="1"/>
      <c r="D9588" s="17"/>
      <c r="E9588" s="17"/>
      <c r="F9588" s="274"/>
      <c r="G9588" s="1"/>
      <c r="H9588" s="1"/>
      <c r="I9588" s="1"/>
    </row>
    <row r="9589" spans="1:9" x14ac:dyDescent="0.35">
      <c r="A9589" s="286"/>
      <c r="B9589" s="1"/>
      <c r="C9589" s="1"/>
      <c r="D9589" s="17"/>
      <c r="E9589" s="17"/>
      <c r="F9589" s="274"/>
      <c r="G9589" s="1"/>
      <c r="H9589" s="1"/>
      <c r="I9589" s="1"/>
    </row>
    <row r="9590" spans="1:9" x14ac:dyDescent="0.35">
      <c r="A9590" s="286"/>
      <c r="B9590" s="1"/>
      <c r="C9590" s="1"/>
      <c r="D9590" s="17"/>
      <c r="E9590" s="17"/>
      <c r="F9590" s="274"/>
      <c r="G9590" s="1"/>
      <c r="H9590" s="1"/>
      <c r="I9590" s="1"/>
    </row>
    <row r="9591" spans="1:9" x14ac:dyDescent="0.35">
      <c r="A9591" s="286"/>
      <c r="B9591" s="1"/>
      <c r="C9591" s="1"/>
      <c r="D9591" s="17"/>
      <c r="E9591" s="17"/>
      <c r="F9591" s="274"/>
      <c r="G9591" s="1"/>
      <c r="H9591" s="1"/>
      <c r="I9591" s="1"/>
    </row>
    <row r="9592" spans="1:9" x14ac:dyDescent="0.35">
      <c r="A9592" s="286"/>
      <c r="B9592" s="1"/>
      <c r="C9592" s="1"/>
      <c r="D9592" s="17"/>
      <c r="E9592" s="17"/>
      <c r="F9592" s="274"/>
      <c r="G9592" s="1"/>
      <c r="H9592" s="1"/>
      <c r="I9592" s="1"/>
    </row>
    <row r="9593" spans="1:9" x14ac:dyDescent="0.35">
      <c r="A9593" s="286"/>
      <c r="B9593" s="1"/>
      <c r="C9593" s="1"/>
      <c r="D9593" s="17"/>
      <c r="E9593" s="17"/>
      <c r="F9593" s="274"/>
      <c r="G9593" s="1"/>
      <c r="H9593" s="1"/>
      <c r="I9593" s="1"/>
    </row>
    <row r="9594" spans="1:9" x14ac:dyDescent="0.35">
      <c r="A9594" s="286"/>
      <c r="B9594" s="1"/>
      <c r="C9594" s="1"/>
      <c r="D9594" s="17"/>
      <c r="E9594" s="17"/>
      <c r="F9594" s="274"/>
      <c r="G9594" s="1"/>
      <c r="H9594" s="1"/>
      <c r="I9594" s="1"/>
    </row>
    <row r="9595" spans="1:9" x14ac:dyDescent="0.35">
      <c r="A9595" s="286"/>
      <c r="B9595" s="1"/>
      <c r="C9595" s="1"/>
      <c r="D9595" s="17"/>
      <c r="E9595" s="17"/>
      <c r="F9595" s="274"/>
      <c r="G9595" s="1"/>
      <c r="H9595" s="1"/>
      <c r="I9595" s="1"/>
    </row>
    <row r="9596" spans="1:9" x14ac:dyDescent="0.35">
      <c r="A9596" s="286"/>
      <c r="B9596" s="1"/>
      <c r="C9596" s="1"/>
      <c r="D9596" s="17"/>
      <c r="E9596" s="17"/>
      <c r="F9596" s="274"/>
      <c r="G9596" s="1"/>
      <c r="H9596" s="1"/>
      <c r="I9596" s="1"/>
    </row>
    <row r="9597" spans="1:9" x14ac:dyDescent="0.35">
      <c r="A9597" s="286"/>
      <c r="B9597" s="1"/>
      <c r="C9597" s="1"/>
      <c r="D9597" s="17"/>
      <c r="E9597" s="17"/>
      <c r="F9597" s="274"/>
      <c r="G9597" s="1"/>
      <c r="H9597" s="1"/>
      <c r="I9597" s="1"/>
    </row>
    <row r="9598" spans="1:9" x14ac:dyDescent="0.35">
      <c r="A9598" s="286"/>
      <c r="B9598" s="1"/>
      <c r="C9598" s="1"/>
      <c r="D9598" s="17"/>
      <c r="E9598" s="17"/>
      <c r="F9598" s="274"/>
      <c r="G9598" s="1"/>
      <c r="H9598" s="1"/>
      <c r="I9598" s="1"/>
    </row>
    <row r="9599" spans="1:9" x14ac:dyDescent="0.35">
      <c r="A9599" s="286"/>
      <c r="B9599" s="1"/>
      <c r="C9599" s="1"/>
      <c r="D9599" s="17"/>
      <c r="E9599" s="17"/>
      <c r="F9599" s="274"/>
      <c r="G9599" s="1"/>
      <c r="H9599" s="1"/>
      <c r="I9599" s="1"/>
    </row>
    <row r="9600" spans="1:9" x14ac:dyDescent="0.35">
      <c r="A9600" s="286"/>
      <c r="B9600" s="1"/>
      <c r="C9600" s="1"/>
      <c r="D9600" s="17"/>
      <c r="E9600" s="17"/>
      <c r="F9600" s="274"/>
      <c r="G9600" s="1"/>
      <c r="H9600" s="1"/>
      <c r="I9600" s="1"/>
    </row>
    <row r="9601" spans="1:9" x14ac:dyDescent="0.35">
      <c r="A9601" s="286"/>
      <c r="B9601" s="1"/>
      <c r="C9601" s="1"/>
      <c r="D9601" s="17"/>
      <c r="E9601" s="17"/>
      <c r="F9601" s="274"/>
      <c r="G9601" s="1"/>
      <c r="H9601" s="1"/>
      <c r="I9601" s="1"/>
    </row>
    <row r="9602" spans="1:9" x14ac:dyDescent="0.35">
      <c r="A9602" s="286"/>
      <c r="B9602" s="1"/>
      <c r="C9602" s="1"/>
      <c r="D9602" s="17"/>
      <c r="E9602" s="17"/>
      <c r="F9602" s="274"/>
      <c r="G9602" s="1"/>
      <c r="H9602" s="1"/>
      <c r="I9602" s="1"/>
    </row>
    <row r="9603" spans="1:9" x14ac:dyDescent="0.35">
      <c r="A9603" s="286"/>
      <c r="B9603" s="1"/>
      <c r="C9603" s="1"/>
      <c r="D9603" s="17"/>
      <c r="E9603" s="17"/>
      <c r="F9603" s="274"/>
      <c r="G9603" s="1"/>
      <c r="H9603" s="1"/>
      <c r="I9603" s="1"/>
    </row>
    <row r="9604" spans="1:9" x14ac:dyDescent="0.35">
      <c r="A9604" s="286"/>
      <c r="B9604" s="1"/>
      <c r="C9604" s="1"/>
      <c r="D9604" s="17"/>
      <c r="E9604" s="17"/>
      <c r="F9604" s="274"/>
      <c r="G9604" s="1"/>
      <c r="H9604" s="1"/>
      <c r="I9604" s="1"/>
    </row>
    <row r="9605" spans="1:9" x14ac:dyDescent="0.35">
      <c r="A9605" s="286"/>
      <c r="B9605" s="1"/>
      <c r="C9605" s="1"/>
      <c r="D9605" s="17"/>
      <c r="E9605" s="17"/>
      <c r="F9605" s="274"/>
      <c r="G9605" s="1"/>
      <c r="H9605" s="1"/>
      <c r="I9605" s="1"/>
    </row>
    <row r="9606" spans="1:9" x14ac:dyDescent="0.35">
      <c r="A9606" s="286"/>
      <c r="B9606" s="1"/>
      <c r="C9606" s="1"/>
      <c r="D9606" s="17"/>
      <c r="E9606" s="17"/>
      <c r="F9606" s="274"/>
      <c r="G9606" s="1"/>
      <c r="H9606" s="1"/>
      <c r="I9606" s="1"/>
    </row>
    <row r="9607" spans="1:9" x14ac:dyDescent="0.35">
      <c r="A9607" s="286"/>
      <c r="B9607" s="1"/>
      <c r="C9607" s="1"/>
      <c r="D9607" s="17"/>
      <c r="E9607" s="17"/>
      <c r="F9607" s="274"/>
      <c r="G9607" s="1"/>
      <c r="H9607" s="1"/>
      <c r="I9607" s="1"/>
    </row>
    <row r="9608" spans="1:9" x14ac:dyDescent="0.35">
      <c r="A9608" s="286"/>
      <c r="B9608" s="1"/>
      <c r="C9608" s="1"/>
      <c r="D9608" s="17"/>
      <c r="E9608" s="17"/>
      <c r="F9608" s="274"/>
      <c r="G9608" s="1"/>
      <c r="H9608" s="1"/>
      <c r="I9608" s="1"/>
    </row>
    <row r="9609" spans="1:9" x14ac:dyDescent="0.35">
      <c r="A9609" s="286"/>
      <c r="B9609" s="1"/>
      <c r="C9609" s="1"/>
      <c r="D9609" s="17"/>
      <c r="E9609" s="17"/>
      <c r="F9609" s="274"/>
      <c r="G9609" s="1"/>
      <c r="H9609" s="1"/>
      <c r="I9609" s="1"/>
    </row>
    <row r="9610" spans="1:9" x14ac:dyDescent="0.35">
      <c r="A9610" s="286"/>
      <c r="B9610" s="1"/>
      <c r="C9610" s="1"/>
      <c r="D9610" s="17"/>
      <c r="E9610" s="17"/>
      <c r="F9610" s="274"/>
      <c r="G9610" s="1"/>
      <c r="H9610" s="1"/>
      <c r="I9610" s="1"/>
    </row>
    <row r="9611" spans="1:9" x14ac:dyDescent="0.35">
      <c r="A9611" s="286"/>
      <c r="B9611" s="1"/>
      <c r="C9611" s="1"/>
      <c r="D9611" s="17"/>
      <c r="E9611" s="17"/>
      <c r="F9611" s="274"/>
      <c r="G9611" s="1"/>
      <c r="H9611" s="1"/>
      <c r="I9611" s="1"/>
    </row>
    <row r="9612" spans="1:9" x14ac:dyDescent="0.35">
      <c r="A9612" s="286"/>
      <c r="B9612" s="1"/>
      <c r="C9612" s="1"/>
      <c r="D9612" s="17"/>
      <c r="E9612" s="17"/>
      <c r="F9612" s="274"/>
      <c r="G9612" s="1"/>
      <c r="H9612" s="1"/>
      <c r="I9612" s="1"/>
    </row>
    <row r="9613" spans="1:9" x14ac:dyDescent="0.35">
      <c r="A9613" s="286"/>
      <c r="B9613" s="1"/>
      <c r="C9613" s="1"/>
      <c r="D9613" s="17"/>
      <c r="E9613" s="17"/>
      <c r="F9613" s="274"/>
      <c r="G9613" s="1"/>
      <c r="H9613" s="1"/>
      <c r="I9613" s="1"/>
    </row>
    <row r="9614" spans="1:9" x14ac:dyDescent="0.35">
      <c r="A9614" s="286"/>
      <c r="B9614" s="1"/>
      <c r="C9614" s="1"/>
      <c r="D9614" s="17"/>
      <c r="E9614" s="17"/>
      <c r="F9614" s="274"/>
      <c r="G9614" s="1"/>
      <c r="H9614" s="1"/>
      <c r="I9614" s="1"/>
    </row>
    <row r="9615" spans="1:9" x14ac:dyDescent="0.35">
      <c r="A9615" s="286"/>
      <c r="B9615" s="1"/>
      <c r="C9615" s="1"/>
      <c r="D9615" s="17"/>
      <c r="E9615" s="17"/>
      <c r="F9615" s="274"/>
      <c r="G9615" s="1"/>
      <c r="H9615" s="1"/>
      <c r="I9615" s="1"/>
    </row>
    <row r="9616" spans="1:9" x14ac:dyDescent="0.35">
      <c r="A9616" s="286"/>
      <c r="B9616" s="1"/>
      <c r="C9616" s="1"/>
      <c r="D9616" s="17"/>
      <c r="E9616" s="17"/>
      <c r="F9616" s="274"/>
      <c r="G9616" s="1"/>
      <c r="H9616" s="1"/>
      <c r="I9616" s="1"/>
    </row>
    <row r="9617" spans="1:9" x14ac:dyDescent="0.35">
      <c r="A9617" s="286"/>
      <c r="B9617" s="1"/>
      <c r="C9617" s="1"/>
      <c r="D9617" s="17"/>
      <c r="E9617" s="17"/>
      <c r="F9617" s="274"/>
      <c r="G9617" s="1"/>
      <c r="H9617" s="1"/>
      <c r="I9617" s="1"/>
    </row>
    <row r="9618" spans="1:9" x14ac:dyDescent="0.35">
      <c r="A9618" s="286"/>
      <c r="B9618" s="1"/>
      <c r="C9618" s="1"/>
      <c r="D9618" s="17"/>
      <c r="E9618" s="17"/>
      <c r="F9618" s="274"/>
      <c r="G9618" s="1"/>
      <c r="H9618" s="1"/>
      <c r="I9618" s="1"/>
    </row>
    <row r="9619" spans="1:9" x14ac:dyDescent="0.35">
      <c r="A9619" s="286"/>
      <c r="B9619" s="1"/>
      <c r="C9619" s="1"/>
      <c r="D9619" s="17"/>
      <c r="E9619" s="17"/>
      <c r="F9619" s="274"/>
      <c r="G9619" s="1"/>
      <c r="H9619" s="1"/>
      <c r="I9619" s="1"/>
    </row>
    <row r="9620" spans="1:9" x14ac:dyDescent="0.35">
      <c r="A9620" s="286"/>
      <c r="B9620" s="1"/>
      <c r="C9620" s="1"/>
      <c r="D9620" s="17"/>
      <c r="E9620" s="17"/>
      <c r="F9620" s="274"/>
      <c r="G9620" s="1"/>
      <c r="H9620" s="1"/>
      <c r="I9620" s="1"/>
    </row>
    <row r="9621" spans="1:9" x14ac:dyDescent="0.35">
      <c r="A9621" s="286"/>
      <c r="B9621" s="1"/>
      <c r="C9621" s="1"/>
      <c r="D9621" s="17"/>
      <c r="E9621" s="17"/>
      <c r="F9621" s="274"/>
      <c r="G9621" s="1"/>
      <c r="H9621" s="1"/>
      <c r="I9621" s="1"/>
    </row>
    <row r="9622" spans="1:9" x14ac:dyDescent="0.35">
      <c r="A9622" s="286"/>
      <c r="B9622" s="1"/>
      <c r="C9622" s="1"/>
      <c r="D9622" s="17"/>
      <c r="E9622" s="17"/>
      <c r="F9622" s="274"/>
      <c r="G9622" s="1"/>
      <c r="H9622" s="1"/>
      <c r="I9622" s="1"/>
    </row>
    <row r="9623" spans="1:9" x14ac:dyDescent="0.35">
      <c r="A9623" s="286"/>
      <c r="B9623" s="1"/>
      <c r="C9623" s="1"/>
      <c r="D9623" s="17"/>
      <c r="E9623" s="17"/>
      <c r="F9623" s="274"/>
      <c r="G9623" s="1"/>
      <c r="H9623" s="1"/>
      <c r="I9623" s="1"/>
    </row>
    <row r="9624" spans="1:9" x14ac:dyDescent="0.35">
      <c r="A9624" s="286"/>
      <c r="B9624" s="1"/>
      <c r="C9624" s="1"/>
      <c r="D9624" s="17"/>
      <c r="E9624" s="17"/>
      <c r="F9624" s="274"/>
      <c r="G9624" s="1"/>
      <c r="H9624" s="1"/>
      <c r="I9624" s="1"/>
    </row>
    <row r="9625" spans="1:9" x14ac:dyDescent="0.35">
      <c r="A9625" s="286"/>
      <c r="B9625" s="1"/>
      <c r="C9625" s="1"/>
      <c r="D9625" s="17"/>
      <c r="E9625" s="17"/>
      <c r="F9625" s="274"/>
      <c r="G9625" s="1"/>
      <c r="H9625" s="1"/>
      <c r="I9625" s="1"/>
    </row>
    <row r="9626" spans="1:9" x14ac:dyDescent="0.35">
      <c r="A9626" s="286"/>
      <c r="B9626" s="1"/>
      <c r="C9626" s="1"/>
      <c r="D9626" s="17"/>
      <c r="E9626" s="17"/>
      <c r="F9626" s="274"/>
      <c r="G9626" s="1"/>
      <c r="H9626" s="1"/>
      <c r="I9626" s="1"/>
    </row>
    <row r="9627" spans="1:9" x14ac:dyDescent="0.35">
      <c r="A9627" s="286"/>
      <c r="B9627" s="1"/>
      <c r="C9627" s="1"/>
      <c r="D9627" s="17"/>
      <c r="E9627" s="17"/>
      <c r="F9627" s="274"/>
      <c r="G9627" s="1"/>
      <c r="H9627" s="1"/>
      <c r="I9627" s="1"/>
    </row>
    <row r="9628" spans="1:9" x14ac:dyDescent="0.35">
      <c r="A9628" s="286"/>
      <c r="B9628" s="1"/>
      <c r="C9628" s="1"/>
      <c r="D9628" s="17"/>
      <c r="E9628" s="17"/>
      <c r="F9628" s="274"/>
      <c r="G9628" s="1"/>
      <c r="H9628" s="1"/>
      <c r="I9628" s="1"/>
    </row>
    <row r="9629" spans="1:9" x14ac:dyDescent="0.35">
      <c r="A9629" s="286"/>
      <c r="B9629" s="1"/>
      <c r="C9629" s="1"/>
      <c r="D9629" s="17"/>
      <c r="E9629" s="17"/>
      <c r="F9629" s="274"/>
      <c r="G9629" s="1"/>
      <c r="H9629" s="1"/>
      <c r="I9629" s="1"/>
    </row>
    <row r="9630" spans="1:9" x14ac:dyDescent="0.35">
      <c r="A9630" s="286"/>
      <c r="B9630" s="1"/>
      <c r="C9630" s="1"/>
      <c r="D9630" s="17"/>
      <c r="E9630" s="17"/>
      <c r="F9630" s="274"/>
      <c r="G9630" s="1"/>
      <c r="H9630" s="1"/>
      <c r="I9630" s="1"/>
    </row>
    <row r="9631" spans="1:9" x14ac:dyDescent="0.35">
      <c r="A9631" s="286"/>
      <c r="B9631" s="1"/>
      <c r="C9631" s="1"/>
      <c r="D9631" s="17"/>
      <c r="E9631" s="17"/>
      <c r="F9631" s="274"/>
      <c r="G9631" s="1"/>
      <c r="H9631" s="1"/>
      <c r="I9631" s="1"/>
    </row>
    <row r="9632" spans="1:9" x14ac:dyDescent="0.35">
      <c r="A9632" s="286"/>
      <c r="B9632" s="1"/>
      <c r="C9632" s="1"/>
      <c r="D9632" s="17"/>
      <c r="E9632" s="17"/>
      <c r="F9632" s="274"/>
      <c r="G9632" s="1"/>
      <c r="H9632" s="1"/>
      <c r="I9632" s="1"/>
    </row>
    <row r="9633" spans="1:9" x14ac:dyDescent="0.35">
      <c r="A9633" s="286"/>
      <c r="B9633" s="1"/>
      <c r="C9633" s="1"/>
      <c r="D9633" s="17"/>
      <c r="E9633" s="17"/>
      <c r="F9633" s="274"/>
      <c r="G9633" s="1"/>
      <c r="H9633" s="1"/>
      <c r="I9633" s="1"/>
    </row>
    <row r="9634" spans="1:9" x14ac:dyDescent="0.35">
      <c r="A9634" s="286"/>
      <c r="B9634" s="1"/>
      <c r="C9634" s="1"/>
      <c r="D9634" s="17"/>
      <c r="E9634" s="17"/>
      <c r="F9634" s="274"/>
      <c r="G9634" s="1"/>
      <c r="H9634" s="1"/>
      <c r="I9634" s="1"/>
    </row>
    <row r="9635" spans="1:9" x14ac:dyDescent="0.35">
      <c r="A9635" s="286"/>
      <c r="B9635" s="1"/>
      <c r="C9635" s="1"/>
      <c r="D9635" s="17"/>
      <c r="E9635" s="17"/>
      <c r="F9635" s="274"/>
      <c r="G9635" s="1"/>
      <c r="H9635" s="1"/>
      <c r="I9635" s="1"/>
    </row>
    <row r="9636" spans="1:9" x14ac:dyDescent="0.35">
      <c r="A9636" s="286"/>
      <c r="B9636" s="1"/>
      <c r="C9636" s="1"/>
      <c r="D9636" s="17"/>
      <c r="E9636" s="17"/>
      <c r="F9636" s="274"/>
      <c r="G9636" s="1"/>
      <c r="H9636" s="1"/>
      <c r="I9636" s="1"/>
    </row>
    <row r="9637" spans="1:9" x14ac:dyDescent="0.35">
      <c r="A9637" s="286"/>
      <c r="B9637" s="1"/>
      <c r="C9637" s="1"/>
      <c r="D9637" s="17"/>
      <c r="E9637" s="17"/>
      <c r="F9637" s="274"/>
      <c r="G9637" s="1"/>
      <c r="H9637" s="1"/>
      <c r="I9637" s="1"/>
    </row>
    <row r="9638" spans="1:9" x14ac:dyDescent="0.35">
      <c r="A9638" s="286"/>
      <c r="B9638" s="1"/>
      <c r="C9638" s="1"/>
      <c r="D9638" s="17"/>
      <c r="E9638" s="17"/>
      <c r="F9638" s="274"/>
      <c r="G9638" s="1"/>
      <c r="H9638" s="1"/>
      <c r="I9638" s="1"/>
    </row>
    <row r="9639" spans="1:9" x14ac:dyDescent="0.35">
      <c r="A9639" s="286"/>
      <c r="B9639" s="1"/>
      <c r="C9639" s="1"/>
      <c r="D9639" s="17"/>
      <c r="E9639" s="17"/>
      <c r="F9639" s="274"/>
      <c r="G9639" s="1"/>
      <c r="H9639" s="1"/>
      <c r="I9639" s="1"/>
    </row>
    <row r="9640" spans="1:9" x14ac:dyDescent="0.35">
      <c r="A9640" s="286"/>
      <c r="B9640" s="1"/>
      <c r="C9640" s="1"/>
      <c r="D9640" s="17"/>
      <c r="E9640" s="17"/>
      <c r="F9640" s="274"/>
      <c r="G9640" s="1"/>
      <c r="H9640" s="1"/>
      <c r="I9640" s="1"/>
    </row>
    <row r="9641" spans="1:9" x14ac:dyDescent="0.35">
      <c r="A9641" s="286"/>
      <c r="B9641" s="1"/>
      <c r="C9641" s="1"/>
      <c r="D9641" s="17"/>
      <c r="E9641" s="17"/>
      <c r="F9641" s="274"/>
      <c r="G9641" s="1"/>
      <c r="H9641" s="1"/>
      <c r="I9641" s="1"/>
    </row>
    <row r="9642" spans="1:9" x14ac:dyDescent="0.35">
      <c r="A9642" s="286"/>
      <c r="B9642" s="1"/>
      <c r="C9642" s="1"/>
      <c r="D9642" s="17"/>
      <c r="E9642" s="17"/>
      <c r="F9642" s="274"/>
      <c r="G9642" s="1"/>
      <c r="H9642" s="1"/>
      <c r="I9642" s="1"/>
    </row>
    <row r="9643" spans="1:9" x14ac:dyDescent="0.35">
      <c r="A9643" s="286"/>
      <c r="B9643" s="1"/>
      <c r="C9643" s="1"/>
      <c r="D9643" s="17"/>
      <c r="E9643" s="17"/>
      <c r="F9643" s="274"/>
      <c r="G9643" s="1"/>
      <c r="H9643" s="1"/>
      <c r="I9643" s="1"/>
    </row>
    <row r="9644" spans="1:9" x14ac:dyDescent="0.35">
      <c r="A9644" s="286"/>
      <c r="B9644" s="1"/>
      <c r="C9644" s="1"/>
      <c r="D9644" s="17"/>
      <c r="E9644" s="17"/>
      <c r="F9644" s="274"/>
      <c r="G9644" s="1"/>
      <c r="H9644" s="1"/>
      <c r="I9644" s="1"/>
    </row>
    <row r="9645" spans="1:9" x14ac:dyDescent="0.35">
      <c r="A9645" s="286"/>
      <c r="B9645" s="1"/>
      <c r="C9645" s="1"/>
      <c r="D9645" s="17"/>
      <c r="E9645" s="17"/>
      <c r="F9645" s="274"/>
      <c r="G9645" s="1"/>
      <c r="H9645" s="1"/>
      <c r="I9645" s="1"/>
    </row>
    <row r="9646" spans="1:9" x14ac:dyDescent="0.35">
      <c r="A9646" s="286"/>
      <c r="B9646" s="1"/>
      <c r="C9646" s="1"/>
      <c r="D9646" s="17"/>
      <c r="E9646" s="17"/>
      <c r="F9646" s="274"/>
      <c r="G9646" s="1"/>
      <c r="H9646" s="1"/>
      <c r="I9646" s="1"/>
    </row>
    <row r="9647" spans="1:9" x14ac:dyDescent="0.35">
      <c r="A9647" s="286"/>
      <c r="B9647" s="1"/>
      <c r="C9647" s="1"/>
      <c r="D9647" s="17"/>
      <c r="E9647" s="17"/>
      <c r="F9647" s="274"/>
      <c r="G9647" s="1"/>
      <c r="H9647" s="1"/>
      <c r="I9647" s="1"/>
    </row>
    <row r="9648" spans="1:9" x14ac:dyDescent="0.35">
      <c r="A9648" s="286"/>
      <c r="B9648" s="1"/>
      <c r="C9648" s="1"/>
      <c r="D9648" s="17"/>
      <c r="E9648" s="17"/>
      <c r="F9648" s="274"/>
      <c r="G9648" s="1"/>
      <c r="H9648" s="1"/>
      <c r="I9648" s="1"/>
    </row>
    <row r="9649" spans="1:9" x14ac:dyDescent="0.35">
      <c r="A9649" s="286"/>
      <c r="B9649" s="1"/>
      <c r="C9649" s="1"/>
      <c r="D9649" s="17"/>
      <c r="E9649" s="17"/>
      <c r="F9649" s="274"/>
      <c r="G9649" s="1"/>
      <c r="H9649" s="1"/>
      <c r="I9649" s="1"/>
    </row>
    <row r="9650" spans="1:9" x14ac:dyDescent="0.35">
      <c r="A9650" s="286"/>
      <c r="B9650" s="1"/>
      <c r="C9650" s="1"/>
      <c r="D9650" s="17"/>
      <c r="E9650" s="17"/>
      <c r="F9650" s="274"/>
      <c r="G9650" s="1"/>
      <c r="H9650" s="1"/>
      <c r="I9650" s="1"/>
    </row>
    <row r="9651" spans="1:9" x14ac:dyDescent="0.35">
      <c r="A9651" s="286"/>
      <c r="B9651" s="1"/>
      <c r="C9651" s="1"/>
      <c r="D9651" s="17"/>
      <c r="E9651" s="17"/>
      <c r="F9651" s="274"/>
      <c r="G9651" s="1"/>
      <c r="H9651" s="1"/>
      <c r="I9651" s="1"/>
    </row>
    <row r="9652" spans="1:9" x14ac:dyDescent="0.35">
      <c r="A9652" s="286"/>
      <c r="B9652" s="1"/>
      <c r="C9652" s="1"/>
      <c r="D9652" s="17"/>
      <c r="E9652" s="17"/>
      <c r="F9652" s="274"/>
      <c r="G9652" s="1"/>
      <c r="H9652" s="1"/>
      <c r="I9652" s="1"/>
    </row>
    <row r="9653" spans="1:9" x14ac:dyDescent="0.35">
      <c r="A9653" s="286"/>
      <c r="B9653" s="1"/>
      <c r="C9653" s="1"/>
      <c r="D9653" s="17"/>
      <c r="E9653" s="17"/>
      <c r="F9653" s="274"/>
      <c r="G9653" s="1"/>
      <c r="H9653" s="1"/>
      <c r="I9653" s="1"/>
    </row>
    <row r="9654" spans="1:9" x14ac:dyDescent="0.35">
      <c r="A9654" s="286"/>
      <c r="B9654" s="1"/>
      <c r="C9654" s="1"/>
      <c r="D9654" s="17"/>
      <c r="E9654" s="17"/>
      <c r="F9654" s="274"/>
      <c r="G9654" s="1"/>
      <c r="H9654" s="1"/>
      <c r="I9654" s="1"/>
    </row>
    <row r="9655" spans="1:9" x14ac:dyDescent="0.35">
      <c r="A9655" s="286"/>
      <c r="B9655" s="1"/>
      <c r="C9655" s="1"/>
      <c r="D9655" s="17"/>
      <c r="E9655" s="17"/>
      <c r="F9655" s="274"/>
      <c r="G9655" s="1"/>
      <c r="H9655" s="1"/>
      <c r="I9655" s="1"/>
    </row>
    <row r="9656" spans="1:9" x14ac:dyDescent="0.35">
      <c r="A9656" s="286"/>
      <c r="B9656" s="1"/>
      <c r="C9656" s="1"/>
      <c r="D9656" s="17"/>
      <c r="E9656" s="17"/>
      <c r="F9656" s="274"/>
      <c r="G9656" s="1"/>
      <c r="H9656" s="1"/>
      <c r="I9656" s="1"/>
    </row>
    <row r="9657" spans="1:9" x14ac:dyDescent="0.35">
      <c r="A9657" s="286"/>
      <c r="B9657" s="1"/>
      <c r="C9657" s="1"/>
      <c r="D9657" s="17"/>
      <c r="E9657" s="17"/>
      <c r="F9657" s="274"/>
      <c r="G9657" s="1"/>
      <c r="H9657" s="1"/>
      <c r="I9657" s="1"/>
    </row>
    <row r="9658" spans="1:9" x14ac:dyDescent="0.35">
      <c r="A9658" s="286"/>
      <c r="B9658" s="1"/>
      <c r="C9658" s="1"/>
      <c r="D9658" s="17"/>
      <c r="E9658" s="17"/>
      <c r="F9658" s="274"/>
      <c r="G9658" s="1"/>
      <c r="H9658" s="1"/>
      <c r="I9658" s="1"/>
    </row>
    <row r="9659" spans="1:9" x14ac:dyDescent="0.35">
      <c r="A9659" s="286"/>
      <c r="B9659" s="1"/>
      <c r="C9659" s="1"/>
      <c r="D9659" s="17"/>
      <c r="E9659" s="17"/>
      <c r="F9659" s="274"/>
      <c r="G9659" s="1"/>
      <c r="H9659" s="1"/>
      <c r="I9659" s="1"/>
    </row>
    <row r="9660" spans="1:9" x14ac:dyDescent="0.35">
      <c r="A9660" s="286"/>
      <c r="B9660" s="1"/>
      <c r="C9660" s="1"/>
      <c r="D9660" s="17"/>
      <c r="E9660" s="17"/>
      <c r="F9660" s="274"/>
      <c r="G9660" s="1"/>
      <c r="H9660" s="1"/>
      <c r="I9660" s="1"/>
    </row>
    <row r="9661" spans="1:9" x14ac:dyDescent="0.35">
      <c r="A9661" s="286"/>
      <c r="B9661" s="1"/>
      <c r="C9661" s="1"/>
      <c r="D9661" s="17"/>
      <c r="E9661" s="17"/>
      <c r="F9661" s="274"/>
      <c r="G9661" s="1"/>
      <c r="H9661" s="1"/>
      <c r="I9661" s="1"/>
    </row>
    <row r="9662" spans="1:9" x14ac:dyDescent="0.35">
      <c r="A9662" s="286"/>
      <c r="B9662" s="1"/>
      <c r="C9662" s="1"/>
      <c r="D9662" s="17"/>
      <c r="E9662" s="17"/>
      <c r="F9662" s="274"/>
      <c r="G9662" s="1"/>
      <c r="H9662" s="1"/>
      <c r="I9662" s="1"/>
    </row>
    <row r="9663" spans="1:9" x14ac:dyDescent="0.35">
      <c r="A9663" s="286"/>
      <c r="B9663" s="1"/>
      <c r="C9663" s="1"/>
      <c r="D9663" s="17"/>
      <c r="E9663" s="17"/>
      <c r="F9663" s="274"/>
      <c r="G9663" s="1"/>
      <c r="H9663" s="1"/>
      <c r="I9663" s="1"/>
    </row>
    <row r="9664" spans="1:9" x14ac:dyDescent="0.35">
      <c r="A9664" s="286"/>
      <c r="B9664" s="1"/>
      <c r="C9664" s="1"/>
      <c r="D9664" s="17"/>
      <c r="E9664" s="17"/>
      <c r="F9664" s="274"/>
      <c r="G9664" s="1"/>
      <c r="H9664" s="1"/>
      <c r="I9664" s="1"/>
    </row>
    <row r="9665" spans="1:9" x14ac:dyDescent="0.35">
      <c r="A9665" s="286"/>
      <c r="B9665" s="1"/>
      <c r="C9665" s="1"/>
      <c r="D9665" s="17"/>
      <c r="E9665" s="17"/>
      <c r="F9665" s="274"/>
      <c r="G9665" s="1"/>
      <c r="H9665" s="1"/>
      <c r="I9665" s="1"/>
    </row>
    <row r="9666" spans="1:9" x14ac:dyDescent="0.35">
      <c r="A9666" s="286"/>
      <c r="B9666" s="1"/>
      <c r="C9666" s="1"/>
      <c r="D9666" s="17"/>
      <c r="E9666" s="17"/>
      <c r="F9666" s="274"/>
      <c r="G9666" s="1"/>
      <c r="H9666" s="1"/>
      <c r="I9666" s="1"/>
    </row>
    <row r="9667" spans="1:9" x14ac:dyDescent="0.35">
      <c r="A9667" s="286"/>
      <c r="B9667" s="1"/>
      <c r="C9667" s="1"/>
      <c r="D9667" s="17"/>
      <c r="E9667" s="17"/>
      <c r="F9667" s="274"/>
      <c r="G9667" s="1"/>
      <c r="H9667" s="1"/>
      <c r="I9667" s="1"/>
    </row>
    <row r="9668" spans="1:9" x14ac:dyDescent="0.35">
      <c r="A9668" s="286"/>
      <c r="B9668" s="1"/>
      <c r="C9668" s="1"/>
      <c r="D9668" s="17"/>
      <c r="E9668" s="17"/>
      <c r="F9668" s="274"/>
      <c r="G9668" s="1"/>
      <c r="H9668" s="1"/>
      <c r="I9668" s="1"/>
    </row>
    <row r="9669" spans="1:9" x14ac:dyDescent="0.35">
      <c r="A9669" s="286"/>
      <c r="B9669" s="1"/>
      <c r="C9669" s="1"/>
      <c r="D9669" s="17"/>
      <c r="E9669" s="17"/>
      <c r="F9669" s="274"/>
      <c r="G9669" s="1"/>
      <c r="H9669" s="1"/>
      <c r="I9669" s="1"/>
    </row>
    <row r="9670" spans="1:9" x14ac:dyDescent="0.35">
      <c r="A9670" s="286"/>
      <c r="B9670" s="1"/>
      <c r="C9670" s="1"/>
      <c r="D9670" s="17"/>
      <c r="E9670" s="17"/>
      <c r="F9670" s="274"/>
      <c r="G9670" s="1"/>
      <c r="H9670" s="1"/>
      <c r="I9670" s="1"/>
    </row>
    <row r="9671" spans="1:9" x14ac:dyDescent="0.35">
      <c r="A9671" s="286"/>
      <c r="B9671" s="1"/>
      <c r="C9671" s="1"/>
      <c r="D9671" s="17"/>
      <c r="E9671" s="17"/>
      <c r="F9671" s="274"/>
      <c r="G9671" s="1"/>
      <c r="H9671" s="1"/>
      <c r="I9671" s="1"/>
    </row>
    <row r="9672" spans="1:9" x14ac:dyDescent="0.35">
      <c r="A9672" s="286"/>
      <c r="B9672" s="1"/>
      <c r="C9672" s="1"/>
      <c r="D9672" s="17"/>
      <c r="E9672" s="17"/>
      <c r="F9672" s="274"/>
      <c r="G9672" s="1"/>
      <c r="H9672" s="1"/>
      <c r="I9672" s="1"/>
    </row>
    <row r="9673" spans="1:9" x14ac:dyDescent="0.35">
      <c r="A9673" s="286"/>
      <c r="B9673" s="1"/>
      <c r="C9673" s="1"/>
      <c r="D9673" s="17"/>
      <c r="E9673" s="17"/>
      <c r="F9673" s="274"/>
      <c r="G9673" s="1"/>
      <c r="H9673" s="1"/>
      <c r="I9673" s="1"/>
    </row>
    <row r="9674" spans="1:9" x14ac:dyDescent="0.35">
      <c r="A9674" s="286"/>
      <c r="B9674" s="1"/>
      <c r="C9674" s="1"/>
      <c r="D9674" s="17"/>
      <c r="E9674" s="17"/>
      <c r="F9674" s="274"/>
      <c r="G9674" s="1"/>
      <c r="H9674" s="1"/>
      <c r="I9674" s="1"/>
    </row>
    <row r="9675" spans="1:9" x14ac:dyDescent="0.35">
      <c r="A9675" s="286"/>
      <c r="B9675" s="1"/>
      <c r="C9675" s="1"/>
      <c r="D9675" s="17"/>
      <c r="E9675" s="17"/>
      <c r="F9675" s="274"/>
      <c r="G9675" s="1"/>
      <c r="H9675" s="1"/>
      <c r="I9675" s="1"/>
    </row>
    <row r="9676" spans="1:9" x14ac:dyDescent="0.35">
      <c r="A9676" s="286"/>
      <c r="B9676" s="1"/>
      <c r="C9676" s="1"/>
      <c r="D9676" s="17"/>
      <c r="E9676" s="17"/>
      <c r="F9676" s="274"/>
      <c r="G9676" s="1"/>
      <c r="H9676" s="1"/>
      <c r="I9676" s="1"/>
    </row>
    <row r="9677" spans="1:9" x14ac:dyDescent="0.35">
      <c r="A9677" s="286"/>
      <c r="B9677" s="1"/>
      <c r="C9677" s="1"/>
      <c r="D9677" s="17"/>
      <c r="E9677" s="17"/>
      <c r="F9677" s="274"/>
      <c r="G9677" s="1"/>
      <c r="H9677" s="1"/>
      <c r="I9677" s="1"/>
    </row>
    <row r="9678" spans="1:9" x14ac:dyDescent="0.35">
      <c r="A9678" s="286"/>
      <c r="B9678" s="1"/>
      <c r="C9678" s="1"/>
      <c r="D9678" s="17"/>
      <c r="E9678" s="17"/>
      <c r="F9678" s="274"/>
      <c r="G9678" s="1"/>
      <c r="H9678" s="1"/>
      <c r="I9678" s="1"/>
    </row>
    <row r="9679" spans="1:9" x14ac:dyDescent="0.35">
      <c r="A9679" s="286"/>
      <c r="B9679" s="1"/>
      <c r="C9679" s="1"/>
      <c r="D9679" s="17"/>
      <c r="E9679" s="17"/>
      <c r="F9679" s="274"/>
      <c r="G9679" s="1"/>
      <c r="H9679" s="1"/>
      <c r="I9679" s="1"/>
    </row>
    <row r="9680" spans="1:9" x14ac:dyDescent="0.35">
      <c r="A9680" s="286"/>
      <c r="B9680" s="1"/>
      <c r="C9680" s="1"/>
      <c r="D9680" s="17"/>
      <c r="E9680" s="17"/>
      <c r="F9680" s="274"/>
      <c r="G9680" s="1"/>
      <c r="H9680" s="1"/>
      <c r="I9680" s="1"/>
    </row>
    <row r="9681" spans="1:9" x14ac:dyDescent="0.35">
      <c r="A9681" s="286"/>
      <c r="B9681" s="1"/>
      <c r="C9681" s="1"/>
      <c r="D9681" s="17"/>
      <c r="E9681" s="17"/>
      <c r="F9681" s="274"/>
      <c r="G9681" s="1"/>
      <c r="H9681" s="1"/>
      <c r="I9681" s="1"/>
    </row>
    <row r="9682" spans="1:9" x14ac:dyDescent="0.35">
      <c r="A9682" s="286"/>
      <c r="B9682" s="1"/>
      <c r="C9682" s="1"/>
      <c r="D9682" s="17"/>
      <c r="E9682" s="17"/>
      <c r="F9682" s="274"/>
      <c r="G9682" s="1"/>
      <c r="H9682" s="1"/>
      <c r="I9682" s="1"/>
    </row>
    <row r="9683" spans="1:9" x14ac:dyDescent="0.35">
      <c r="A9683" s="286"/>
      <c r="B9683" s="1"/>
      <c r="C9683" s="1"/>
      <c r="D9683" s="17"/>
      <c r="E9683" s="17"/>
      <c r="F9683" s="274"/>
      <c r="G9683" s="1"/>
      <c r="H9683" s="1"/>
      <c r="I9683" s="1"/>
    </row>
    <row r="9684" spans="1:9" x14ac:dyDescent="0.35">
      <c r="A9684" s="286"/>
      <c r="B9684" s="1"/>
      <c r="C9684" s="1"/>
      <c r="D9684" s="17"/>
      <c r="E9684" s="17"/>
      <c r="F9684" s="274"/>
      <c r="G9684" s="1"/>
      <c r="H9684" s="1"/>
      <c r="I9684" s="1"/>
    </row>
    <row r="9685" spans="1:9" x14ac:dyDescent="0.35">
      <c r="A9685" s="286"/>
      <c r="B9685" s="1"/>
      <c r="C9685" s="1"/>
      <c r="D9685" s="17"/>
      <c r="E9685" s="17"/>
      <c r="F9685" s="274"/>
      <c r="G9685" s="1"/>
      <c r="H9685" s="1"/>
      <c r="I9685" s="1"/>
    </row>
    <row r="9686" spans="1:9" x14ac:dyDescent="0.35">
      <c r="A9686" s="286"/>
      <c r="B9686" s="1"/>
      <c r="C9686" s="1"/>
      <c r="D9686" s="17"/>
      <c r="E9686" s="17"/>
      <c r="F9686" s="274"/>
      <c r="G9686" s="1"/>
      <c r="H9686" s="1"/>
      <c r="I9686" s="1"/>
    </row>
    <row r="9687" spans="1:9" x14ac:dyDescent="0.35">
      <c r="A9687" s="286"/>
      <c r="B9687" s="1"/>
      <c r="C9687" s="1"/>
      <c r="D9687" s="17"/>
      <c r="E9687" s="17"/>
      <c r="F9687" s="274"/>
      <c r="G9687" s="1"/>
      <c r="H9687" s="1"/>
      <c r="I9687" s="1"/>
    </row>
    <row r="9688" spans="1:9" x14ac:dyDescent="0.35">
      <c r="A9688" s="286"/>
      <c r="B9688" s="1"/>
      <c r="C9688" s="1"/>
      <c r="D9688" s="17"/>
      <c r="E9688" s="17"/>
      <c r="F9688" s="274"/>
      <c r="G9688" s="1"/>
      <c r="H9688" s="1"/>
      <c r="I9688" s="1"/>
    </row>
    <row r="9689" spans="1:9" x14ac:dyDescent="0.35">
      <c r="A9689" s="286"/>
      <c r="B9689" s="1"/>
      <c r="C9689" s="1"/>
      <c r="D9689" s="17"/>
      <c r="E9689" s="17"/>
      <c r="F9689" s="274"/>
      <c r="G9689" s="1"/>
      <c r="H9689" s="1"/>
      <c r="I9689" s="1"/>
    </row>
    <row r="9690" spans="1:9" x14ac:dyDescent="0.35">
      <c r="A9690" s="286"/>
      <c r="B9690" s="1"/>
      <c r="C9690" s="1"/>
      <c r="D9690" s="17"/>
      <c r="E9690" s="17"/>
      <c r="F9690" s="274"/>
      <c r="G9690" s="1"/>
      <c r="H9690" s="1"/>
      <c r="I9690" s="1"/>
    </row>
    <row r="9691" spans="1:9" x14ac:dyDescent="0.35">
      <c r="A9691" s="286"/>
      <c r="B9691" s="1"/>
      <c r="C9691" s="1"/>
      <c r="D9691" s="17"/>
      <c r="E9691" s="17"/>
      <c r="F9691" s="274"/>
      <c r="G9691" s="1"/>
      <c r="H9691" s="1"/>
      <c r="I9691" s="1"/>
    </row>
    <row r="9692" spans="1:9" x14ac:dyDescent="0.35">
      <c r="A9692" s="286"/>
      <c r="B9692" s="1"/>
      <c r="C9692" s="1"/>
      <c r="D9692" s="17"/>
      <c r="E9692" s="17"/>
      <c r="F9692" s="274"/>
      <c r="G9692" s="1"/>
      <c r="H9692" s="1"/>
      <c r="I9692" s="1"/>
    </row>
    <row r="9693" spans="1:9" x14ac:dyDescent="0.35">
      <c r="A9693" s="286"/>
      <c r="B9693" s="1"/>
      <c r="C9693" s="1"/>
      <c r="D9693" s="17"/>
      <c r="E9693" s="17"/>
      <c r="F9693" s="274"/>
      <c r="G9693" s="1"/>
      <c r="H9693" s="1"/>
      <c r="I9693" s="1"/>
    </row>
    <row r="9694" spans="1:9" x14ac:dyDescent="0.35">
      <c r="A9694" s="286"/>
      <c r="B9694" s="1"/>
      <c r="C9694" s="1"/>
      <c r="D9694" s="17"/>
      <c r="E9694" s="17"/>
      <c r="F9694" s="274"/>
      <c r="G9694" s="1"/>
      <c r="H9694" s="1"/>
      <c r="I9694" s="1"/>
    </row>
    <row r="9695" spans="1:9" x14ac:dyDescent="0.35">
      <c r="A9695" s="286"/>
      <c r="B9695" s="1"/>
      <c r="C9695" s="1"/>
      <c r="D9695" s="17"/>
      <c r="E9695" s="17"/>
      <c r="F9695" s="274"/>
      <c r="G9695" s="1"/>
      <c r="H9695" s="1"/>
      <c r="I9695" s="1"/>
    </row>
    <row r="9696" spans="1:9" x14ac:dyDescent="0.35">
      <c r="A9696" s="286"/>
      <c r="B9696" s="1"/>
      <c r="C9696" s="1"/>
      <c r="D9696" s="17"/>
      <c r="E9696" s="17"/>
      <c r="F9696" s="274"/>
      <c r="G9696" s="1"/>
      <c r="H9696" s="1"/>
      <c r="I9696" s="1"/>
    </row>
    <row r="9697" spans="1:9" x14ac:dyDescent="0.35">
      <c r="A9697" s="286"/>
      <c r="B9697" s="1"/>
      <c r="C9697" s="1"/>
      <c r="D9697" s="17"/>
      <c r="E9697" s="17"/>
      <c r="F9697" s="274"/>
      <c r="G9697" s="1"/>
      <c r="H9697" s="1"/>
      <c r="I9697" s="1"/>
    </row>
    <row r="9698" spans="1:9" x14ac:dyDescent="0.35">
      <c r="A9698" s="286"/>
      <c r="B9698" s="1"/>
      <c r="C9698" s="1"/>
      <c r="D9698" s="17"/>
      <c r="E9698" s="17"/>
      <c r="F9698" s="274"/>
      <c r="G9698" s="1"/>
      <c r="H9698" s="1"/>
      <c r="I9698" s="1"/>
    </row>
    <row r="9699" spans="1:9" x14ac:dyDescent="0.35">
      <c r="A9699" s="286"/>
      <c r="B9699" s="1"/>
      <c r="C9699" s="1"/>
      <c r="D9699" s="17"/>
      <c r="E9699" s="17"/>
      <c r="F9699" s="274"/>
      <c r="G9699" s="1"/>
      <c r="H9699" s="1"/>
      <c r="I9699" s="1"/>
    </row>
    <row r="9700" spans="1:9" x14ac:dyDescent="0.35">
      <c r="A9700" s="286"/>
      <c r="B9700" s="1"/>
      <c r="C9700" s="1"/>
      <c r="D9700" s="17"/>
      <c r="E9700" s="17"/>
      <c r="F9700" s="274"/>
      <c r="G9700" s="1"/>
      <c r="H9700" s="1"/>
      <c r="I9700" s="1"/>
    </row>
    <row r="9701" spans="1:9" x14ac:dyDescent="0.35">
      <c r="A9701" s="286"/>
      <c r="B9701" s="1"/>
      <c r="C9701" s="1"/>
      <c r="D9701" s="17"/>
      <c r="E9701" s="17"/>
      <c r="F9701" s="274"/>
      <c r="G9701" s="1"/>
      <c r="H9701" s="1"/>
      <c r="I9701" s="1"/>
    </row>
    <row r="9702" spans="1:9" x14ac:dyDescent="0.35">
      <c r="A9702" s="286"/>
      <c r="B9702" s="1"/>
      <c r="C9702" s="1"/>
      <c r="D9702" s="17"/>
      <c r="E9702" s="17"/>
      <c r="F9702" s="274"/>
      <c r="G9702" s="1"/>
      <c r="H9702" s="1"/>
      <c r="I9702" s="1"/>
    </row>
    <row r="9703" spans="1:9" x14ac:dyDescent="0.35">
      <c r="A9703" s="286"/>
      <c r="B9703" s="1"/>
      <c r="C9703" s="1"/>
      <c r="D9703" s="17"/>
      <c r="E9703" s="17"/>
      <c r="F9703" s="274"/>
      <c r="G9703" s="1"/>
      <c r="H9703" s="1"/>
      <c r="I9703" s="1"/>
    </row>
    <row r="9704" spans="1:9" x14ac:dyDescent="0.35">
      <c r="A9704" s="286"/>
      <c r="B9704" s="1"/>
      <c r="C9704" s="1"/>
      <c r="D9704" s="17"/>
      <c r="E9704" s="17"/>
      <c r="F9704" s="274"/>
      <c r="G9704" s="1"/>
      <c r="H9704" s="1"/>
      <c r="I9704" s="1"/>
    </row>
    <row r="9705" spans="1:9" x14ac:dyDescent="0.35">
      <c r="A9705" s="286"/>
      <c r="B9705" s="1"/>
      <c r="C9705" s="1"/>
      <c r="D9705" s="17"/>
      <c r="E9705" s="17"/>
      <c r="F9705" s="274"/>
      <c r="G9705" s="1"/>
      <c r="H9705" s="1"/>
      <c r="I9705" s="1"/>
    </row>
    <row r="9706" spans="1:9" x14ac:dyDescent="0.35">
      <c r="A9706" s="286"/>
      <c r="B9706" s="1"/>
      <c r="C9706" s="1"/>
      <c r="D9706" s="17"/>
      <c r="E9706" s="17"/>
      <c r="F9706" s="274"/>
      <c r="G9706" s="1"/>
      <c r="H9706" s="1"/>
      <c r="I9706" s="1"/>
    </row>
    <row r="9707" spans="1:9" x14ac:dyDescent="0.35">
      <c r="A9707" s="286"/>
      <c r="B9707" s="1"/>
      <c r="C9707" s="1"/>
      <c r="D9707" s="17"/>
      <c r="E9707" s="17"/>
      <c r="F9707" s="274"/>
      <c r="G9707" s="1"/>
      <c r="H9707" s="1"/>
      <c r="I9707" s="1"/>
    </row>
    <row r="9708" spans="1:9" x14ac:dyDescent="0.35">
      <c r="A9708" s="286"/>
      <c r="B9708" s="1"/>
      <c r="C9708" s="1"/>
      <c r="D9708" s="17"/>
      <c r="E9708" s="17"/>
      <c r="F9708" s="274"/>
      <c r="G9708" s="1"/>
      <c r="H9708" s="1"/>
      <c r="I9708" s="1"/>
    </row>
    <row r="9709" spans="1:9" x14ac:dyDescent="0.35">
      <c r="A9709" s="286"/>
      <c r="B9709" s="1"/>
      <c r="C9709" s="1"/>
      <c r="D9709" s="17"/>
      <c r="E9709" s="17"/>
      <c r="F9709" s="274"/>
      <c r="G9709" s="1"/>
      <c r="H9709" s="1"/>
      <c r="I9709" s="1"/>
    </row>
    <row r="9710" spans="1:9" x14ac:dyDescent="0.35">
      <c r="A9710" s="286"/>
      <c r="B9710" s="1"/>
      <c r="C9710" s="1"/>
      <c r="D9710" s="17"/>
      <c r="E9710" s="17"/>
      <c r="F9710" s="274"/>
      <c r="G9710" s="1"/>
      <c r="H9710" s="1"/>
      <c r="I9710" s="1"/>
    </row>
    <row r="9711" spans="1:9" x14ac:dyDescent="0.35">
      <c r="A9711" s="286"/>
      <c r="B9711" s="1"/>
      <c r="C9711" s="1"/>
      <c r="D9711" s="17"/>
      <c r="E9711" s="17"/>
      <c r="F9711" s="274"/>
      <c r="G9711" s="1"/>
      <c r="H9711" s="1"/>
      <c r="I9711" s="1"/>
    </row>
    <row r="9712" spans="1:9" x14ac:dyDescent="0.35">
      <c r="A9712" s="286"/>
      <c r="B9712" s="1"/>
      <c r="C9712" s="1"/>
      <c r="D9712" s="17"/>
      <c r="E9712" s="17"/>
      <c r="F9712" s="274"/>
      <c r="G9712" s="1"/>
      <c r="H9712" s="1"/>
      <c r="I9712" s="1"/>
    </row>
    <row r="9713" spans="1:9" x14ac:dyDescent="0.35">
      <c r="A9713" s="286"/>
      <c r="B9713" s="1"/>
      <c r="C9713" s="1"/>
      <c r="D9713" s="17"/>
      <c r="E9713" s="17"/>
      <c r="F9713" s="274"/>
      <c r="G9713" s="1"/>
      <c r="H9713" s="1"/>
      <c r="I9713" s="1"/>
    </row>
    <row r="9714" spans="1:9" x14ac:dyDescent="0.35">
      <c r="A9714" s="286"/>
      <c r="B9714" s="1"/>
      <c r="C9714" s="1"/>
      <c r="D9714" s="17"/>
      <c r="E9714" s="17"/>
      <c r="F9714" s="274"/>
      <c r="G9714" s="1"/>
      <c r="H9714" s="1"/>
      <c r="I9714" s="1"/>
    </row>
    <row r="9715" spans="1:9" x14ac:dyDescent="0.35">
      <c r="A9715" s="286"/>
      <c r="B9715" s="1"/>
      <c r="C9715" s="1"/>
      <c r="D9715" s="17"/>
      <c r="E9715" s="17"/>
      <c r="F9715" s="274"/>
      <c r="G9715" s="1"/>
      <c r="H9715" s="1"/>
      <c r="I9715" s="1"/>
    </row>
    <row r="9716" spans="1:9" x14ac:dyDescent="0.35">
      <c r="A9716" s="286"/>
      <c r="B9716" s="1"/>
      <c r="C9716" s="1"/>
      <c r="D9716" s="17"/>
      <c r="E9716" s="17"/>
      <c r="F9716" s="274"/>
      <c r="G9716" s="1"/>
      <c r="H9716" s="1"/>
      <c r="I9716" s="1"/>
    </row>
    <row r="9717" spans="1:9" x14ac:dyDescent="0.35">
      <c r="A9717" s="286"/>
      <c r="B9717" s="1"/>
      <c r="C9717" s="1"/>
      <c r="D9717" s="17"/>
      <c r="E9717" s="17"/>
      <c r="F9717" s="274"/>
      <c r="G9717" s="1"/>
      <c r="H9717" s="1"/>
      <c r="I9717" s="1"/>
    </row>
    <row r="9718" spans="1:9" x14ac:dyDescent="0.35">
      <c r="A9718" s="286"/>
      <c r="B9718" s="1"/>
      <c r="C9718" s="1"/>
      <c r="D9718" s="17"/>
      <c r="E9718" s="17"/>
      <c r="F9718" s="274"/>
      <c r="G9718" s="1"/>
      <c r="H9718" s="1"/>
      <c r="I9718" s="1"/>
    </row>
    <row r="9719" spans="1:9" x14ac:dyDescent="0.35">
      <c r="A9719" s="286"/>
      <c r="B9719" s="1"/>
      <c r="C9719" s="1"/>
      <c r="D9719" s="17"/>
      <c r="E9719" s="17"/>
      <c r="F9719" s="274"/>
      <c r="G9719" s="1"/>
      <c r="H9719" s="1"/>
      <c r="I9719" s="1"/>
    </row>
    <row r="9720" spans="1:9" x14ac:dyDescent="0.35">
      <c r="A9720" s="286"/>
      <c r="B9720" s="1"/>
      <c r="C9720" s="1"/>
      <c r="D9720" s="17"/>
      <c r="E9720" s="17"/>
      <c r="F9720" s="274"/>
      <c r="G9720" s="1"/>
      <c r="H9720" s="1"/>
      <c r="I9720" s="1"/>
    </row>
    <row r="9721" spans="1:9" x14ac:dyDescent="0.35">
      <c r="A9721" s="286"/>
      <c r="B9721" s="1"/>
      <c r="C9721" s="1"/>
      <c r="D9721" s="17"/>
      <c r="E9721" s="17"/>
      <c r="F9721" s="274"/>
      <c r="G9721" s="1"/>
      <c r="H9721" s="1"/>
      <c r="I9721" s="1"/>
    </row>
    <row r="9722" spans="1:9" x14ac:dyDescent="0.35">
      <c r="A9722" s="286"/>
      <c r="B9722" s="1"/>
      <c r="C9722" s="1"/>
      <c r="D9722" s="17"/>
      <c r="E9722" s="17"/>
      <c r="F9722" s="274"/>
      <c r="G9722" s="1"/>
      <c r="H9722" s="1"/>
      <c r="I9722" s="1"/>
    </row>
    <row r="9723" spans="1:9" x14ac:dyDescent="0.35">
      <c r="A9723" s="286"/>
      <c r="B9723" s="1"/>
      <c r="C9723" s="1"/>
      <c r="D9723" s="17"/>
      <c r="E9723" s="17"/>
      <c r="F9723" s="274"/>
      <c r="G9723" s="1"/>
      <c r="H9723" s="1"/>
      <c r="I9723" s="1"/>
    </row>
    <row r="9724" spans="1:9" x14ac:dyDescent="0.35">
      <c r="A9724" s="286"/>
      <c r="B9724" s="1"/>
      <c r="C9724" s="1"/>
      <c r="D9724" s="17"/>
      <c r="E9724" s="17"/>
      <c r="F9724" s="274"/>
      <c r="G9724" s="1"/>
      <c r="H9724" s="1"/>
      <c r="I9724" s="1"/>
    </row>
    <row r="9725" spans="1:9" x14ac:dyDescent="0.35">
      <c r="A9725" s="286"/>
      <c r="B9725" s="1"/>
      <c r="C9725" s="1"/>
      <c r="D9725" s="17"/>
      <c r="E9725" s="17"/>
      <c r="F9725" s="274"/>
      <c r="G9725" s="1"/>
      <c r="H9725" s="1"/>
      <c r="I9725" s="1"/>
    </row>
    <row r="9726" spans="1:9" x14ac:dyDescent="0.35">
      <c r="A9726" s="286"/>
      <c r="B9726" s="1"/>
      <c r="C9726" s="1"/>
      <c r="D9726" s="17"/>
      <c r="E9726" s="17"/>
      <c r="F9726" s="274"/>
      <c r="G9726" s="1"/>
      <c r="H9726" s="1"/>
      <c r="I9726" s="1"/>
    </row>
    <row r="9727" spans="1:9" x14ac:dyDescent="0.35">
      <c r="A9727" s="286"/>
      <c r="B9727" s="1"/>
      <c r="C9727" s="1"/>
      <c r="D9727" s="17"/>
      <c r="E9727" s="17"/>
      <c r="F9727" s="274"/>
      <c r="G9727" s="1"/>
      <c r="H9727" s="1"/>
      <c r="I9727" s="1"/>
    </row>
    <row r="9728" spans="1:9" x14ac:dyDescent="0.35">
      <c r="A9728" s="286"/>
      <c r="B9728" s="1"/>
      <c r="C9728" s="1"/>
      <c r="D9728" s="17"/>
      <c r="E9728" s="17"/>
      <c r="F9728" s="274"/>
      <c r="G9728" s="1"/>
      <c r="H9728" s="1"/>
      <c r="I9728" s="1"/>
    </row>
    <row r="9729" spans="1:9" x14ac:dyDescent="0.35">
      <c r="A9729" s="286"/>
      <c r="B9729" s="1"/>
      <c r="C9729" s="1"/>
      <c r="D9729" s="17"/>
      <c r="E9729" s="17"/>
      <c r="F9729" s="274"/>
      <c r="G9729" s="1"/>
      <c r="H9729" s="1"/>
      <c r="I9729" s="1"/>
    </row>
    <row r="9730" spans="1:9" x14ac:dyDescent="0.35">
      <c r="A9730" s="286"/>
      <c r="B9730" s="1"/>
      <c r="C9730" s="1"/>
      <c r="D9730" s="17"/>
      <c r="E9730" s="17"/>
      <c r="F9730" s="274"/>
      <c r="G9730" s="1"/>
      <c r="H9730" s="1"/>
      <c r="I9730" s="1"/>
    </row>
    <row r="9731" spans="1:9" x14ac:dyDescent="0.35">
      <c r="A9731" s="286"/>
      <c r="B9731" s="1"/>
      <c r="C9731" s="1"/>
      <c r="D9731" s="17"/>
      <c r="E9731" s="17"/>
      <c r="F9731" s="274"/>
      <c r="G9731" s="1"/>
      <c r="H9731" s="1"/>
      <c r="I9731" s="1"/>
    </row>
    <row r="9732" spans="1:9" x14ac:dyDescent="0.35">
      <c r="A9732" s="286"/>
      <c r="B9732" s="1"/>
      <c r="C9732" s="1"/>
      <c r="D9732" s="17"/>
      <c r="E9732" s="17"/>
      <c r="F9732" s="274"/>
      <c r="G9732" s="1"/>
      <c r="H9732" s="1"/>
      <c r="I9732" s="1"/>
    </row>
    <row r="9733" spans="1:9" x14ac:dyDescent="0.35">
      <c r="A9733" s="286"/>
      <c r="B9733" s="1"/>
      <c r="C9733" s="1"/>
      <c r="D9733" s="17"/>
      <c r="E9733" s="17"/>
      <c r="F9733" s="274"/>
      <c r="G9733" s="1"/>
      <c r="H9733" s="1"/>
      <c r="I9733" s="1"/>
    </row>
    <row r="9734" spans="1:9" x14ac:dyDescent="0.35">
      <c r="A9734" s="286"/>
      <c r="B9734" s="1"/>
      <c r="C9734" s="1"/>
      <c r="D9734" s="17"/>
      <c r="E9734" s="17"/>
      <c r="F9734" s="274"/>
      <c r="G9734" s="1"/>
      <c r="H9734" s="1"/>
      <c r="I9734" s="1"/>
    </row>
    <row r="9735" spans="1:9" x14ac:dyDescent="0.35">
      <c r="A9735" s="286"/>
      <c r="B9735" s="1"/>
      <c r="C9735" s="1"/>
      <c r="D9735" s="17"/>
      <c r="E9735" s="17"/>
      <c r="F9735" s="274"/>
      <c r="G9735" s="1"/>
      <c r="H9735" s="1"/>
      <c r="I9735" s="1"/>
    </row>
    <row r="9736" spans="1:9" x14ac:dyDescent="0.35">
      <c r="A9736" s="286"/>
      <c r="B9736" s="1"/>
      <c r="C9736" s="1"/>
      <c r="D9736" s="17"/>
      <c r="E9736" s="17"/>
      <c r="F9736" s="274"/>
      <c r="G9736" s="1"/>
      <c r="H9736" s="1"/>
      <c r="I9736" s="1"/>
    </row>
    <row r="9737" spans="1:9" x14ac:dyDescent="0.35">
      <c r="A9737" s="286"/>
      <c r="B9737" s="1"/>
      <c r="C9737" s="1"/>
      <c r="D9737" s="17"/>
      <c r="E9737" s="17"/>
      <c r="F9737" s="274"/>
      <c r="G9737" s="1"/>
      <c r="H9737" s="1"/>
      <c r="I9737" s="1"/>
    </row>
    <row r="9738" spans="1:9" x14ac:dyDescent="0.35">
      <c r="A9738" s="286"/>
      <c r="B9738" s="1"/>
      <c r="C9738" s="1"/>
      <c r="D9738" s="17"/>
      <c r="E9738" s="17"/>
      <c r="F9738" s="274"/>
      <c r="G9738" s="1"/>
      <c r="H9738" s="1"/>
      <c r="I9738" s="1"/>
    </row>
    <row r="9739" spans="1:9" x14ac:dyDescent="0.35">
      <c r="A9739" s="286"/>
      <c r="B9739" s="1"/>
      <c r="C9739" s="1"/>
      <c r="D9739" s="17"/>
      <c r="E9739" s="17"/>
      <c r="F9739" s="274"/>
      <c r="G9739" s="1"/>
      <c r="H9739" s="1"/>
      <c r="I9739" s="1"/>
    </row>
    <row r="9740" spans="1:9" x14ac:dyDescent="0.35">
      <c r="A9740" s="286"/>
      <c r="B9740" s="1"/>
      <c r="C9740" s="1"/>
      <c r="D9740" s="17"/>
      <c r="E9740" s="17"/>
      <c r="F9740" s="274"/>
      <c r="G9740" s="1"/>
      <c r="H9740" s="1"/>
      <c r="I9740" s="1"/>
    </row>
    <row r="9741" spans="1:9" x14ac:dyDescent="0.35">
      <c r="A9741" s="286"/>
      <c r="B9741" s="1"/>
      <c r="C9741" s="1"/>
      <c r="D9741" s="17"/>
      <c r="E9741" s="17"/>
      <c r="F9741" s="274"/>
      <c r="G9741" s="1"/>
      <c r="H9741" s="1"/>
      <c r="I9741" s="1"/>
    </row>
    <row r="9742" spans="1:9" x14ac:dyDescent="0.35">
      <c r="A9742" s="286"/>
      <c r="B9742" s="1"/>
      <c r="C9742" s="1"/>
      <c r="D9742" s="17"/>
      <c r="E9742" s="17"/>
      <c r="F9742" s="274"/>
      <c r="G9742" s="1"/>
      <c r="H9742" s="1"/>
      <c r="I9742" s="1"/>
    </row>
    <row r="9743" spans="1:9" x14ac:dyDescent="0.35">
      <c r="A9743" s="286"/>
      <c r="B9743" s="1"/>
      <c r="C9743" s="1"/>
      <c r="D9743" s="17"/>
      <c r="E9743" s="17"/>
      <c r="F9743" s="274"/>
      <c r="G9743" s="1"/>
      <c r="H9743" s="1"/>
      <c r="I9743" s="1"/>
    </row>
    <row r="9744" spans="1:9" x14ac:dyDescent="0.35">
      <c r="A9744" s="286"/>
      <c r="B9744" s="1"/>
      <c r="C9744" s="1"/>
      <c r="D9744" s="17"/>
      <c r="E9744" s="17"/>
      <c r="F9744" s="274"/>
      <c r="G9744" s="1"/>
      <c r="H9744" s="1"/>
      <c r="I9744" s="1"/>
    </row>
    <row r="9745" spans="1:9" x14ac:dyDescent="0.35">
      <c r="A9745" s="286"/>
      <c r="B9745" s="1"/>
      <c r="C9745" s="1"/>
      <c r="D9745" s="17"/>
      <c r="E9745" s="17"/>
      <c r="F9745" s="274"/>
      <c r="G9745" s="1"/>
      <c r="H9745" s="1"/>
      <c r="I9745" s="1"/>
    </row>
    <row r="9746" spans="1:9" x14ac:dyDescent="0.35">
      <c r="A9746" s="286"/>
      <c r="B9746" s="1"/>
      <c r="C9746" s="1"/>
      <c r="D9746" s="17"/>
      <c r="E9746" s="17"/>
      <c r="F9746" s="274"/>
      <c r="G9746" s="1"/>
      <c r="H9746" s="1"/>
      <c r="I9746" s="1"/>
    </row>
    <row r="9747" spans="1:9" x14ac:dyDescent="0.35">
      <c r="A9747" s="286"/>
      <c r="B9747" s="1"/>
      <c r="C9747" s="1"/>
      <c r="D9747" s="17"/>
      <c r="E9747" s="17"/>
      <c r="F9747" s="274"/>
      <c r="G9747" s="1"/>
      <c r="H9747" s="1"/>
      <c r="I9747" s="1"/>
    </row>
    <row r="9748" spans="1:9" x14ac:dyDescent="0.35">
      <c r="A9748" s="286"/>
      <c r="B9748" s="1"/>
      <c r="C9748" s="1"/>
      <c r="D9748" s="17"/>
      <c r="E9748" s="17"/>
      <c r="F9748" s="274"/>
      <c r="G9748" s="1"/>
      <c r="H9748" s="1"/>
      <c r="I9748" s="1"/>
    </row>
    <row r="9749" spans="1:9" x14ac:dyDescent="0.35">
      <c r="A9749" s="286"/>
      <c r="B9749" s="1"/>
      <c r="C9749" s="1"/>
      <c r="D9749" s="17"/>
      <c r="E9749" s="17"/>
      <c r="F9749" s="274"/>
      <c r="G9749" s="1"/>
      <c r="H9749" s="1"/>
      <c r="I9749" s="1"/>
    </row>
    <row r="9750" spans="1:9" x14ac:dyDescent="0.35">
      <c r="A9750" s="286"/>
      <c r="B9750" s="1"/>
      <c r="C9750" s="1"/>
      <c r="D9750" s="17"/>
      <c r="E9750" s="17"/>
      <c r="F9750" s="274"/>
      <c r="G9750" s="1"/>
      <c r="H9750" s="1"/>
      <c r="I9750" s="1"/>
    </row>
    <row r="9751" spans="1:9" x14ac:dyDescent="0.35">
      <c r="A9751" s="286"/>
      <c r="B9751" s="1"/>
      <c r="C9751" s="1"/>
      <c r="D9751" s="17"/>
      <c r="E9751" s="17"/>
      <c r="F9751" s="274"/>
      <c r="G9751" s="1"/>
      <c r="H9751" s="1"/>
      <c r="I9751" s="1"/>
    </row>
    <row r="9752" spans="1:9" x14ac:dyDescent="0.35">
      <c r="A9752" s="286"/>
      <c r="B9752" s="1"/>
      <c r="C9752" s="1"/>
      <c r="D9752" s="17"/>
      <c r="E9752" s="17"/>
      <c r="F9752" s="274"/>
      <c r="G9752" s="1"/>
      <c r="H9752" s="1"/>
      <c r="I9752" s="1"/>
    </row>
    <row r="9753" spans="1:9" x14ac:dyDescent="0.35">
      <c r="A9753" s="286"/>
      <c r="B9753" s="1"/>
      <c r="C9753" s="1"/>
      <c r="D9753" s="17"/>
      <c r="E9753" s="17"/>
      <c r="F9753" s="274"/>
      <c r="G9753" s="1"/>
      <c r="H9753" s="1"/>
      <c r="I9753" s="1"/>
    </row>
    <row r="9754" spans="1:9" x14ac:dyDescent="0.35">
      <c r="A9754" s="286"/>
      <c r="B9754" s="1"/>
      <c r="C9754" s="1"/>
      <c r="D9754" s="17"/>
      <c r="E9754" s="17"/>
      <c r="F9754" s="274"/>
      <c r="G9754" s="1"/>
      <c r="H9754" s="1"/>
      <c r="I9754" s="1"/>
    </row>
    <row r="9755" spans="1:9" x14ac:dyDescent="0.35">
      <c r="A9755" s="286"/>
      <c r="B9755" s="1"/>
      <c r="C9755" s="1"/>
      <c r="D9755" s="17"/>
      <c r="E9755" s="17"/>
      <c r="F9755" s="274"/>
      <c r="G9755" s="1"/>
      <c r="H9755" s="1"/>
      <c r="I9755" s="1"/>
    </row>
    <row r="9756" spans="1:9" x14ac:dyDescent="0.35">
      <c r="A9756" s="286"/>
      <c r="B9756" s="1"/>
      <c r="C9756" s="1"/>
      <c r="D9756" s="17"/>
      <c r="E9756" s="17"/>
      <c r="F9756" s="274"/>
      <c r="G9756" s="1"/>
      <c r="H9756" s="1"/>
      <c r="I9756" s="1"/>
    </row>
    <row r="9757" spans="1:9" x14ac:dyDescent="0.35">
      <c r="A9757" s="286"/>
      <c r="B9757" s="1"/>
      <c r="C9757" s="1"/>
      <c r="D9757" s="17"/>
      <c r="E9757" s="17"/>
      <c r="F9757" s="274"/>
      <c r="G9757" s="1"/>
      <c r="H9757" s="1"/>
      <c r="I9757" s="1"/>
    </row>
    <row r="9758" spans="1:9" x14ac:dyDescent="0.35">
      <c r="A9758" s="286"/>
      <c r="B9758" s="1"/>
      <c r="C9758" s="1"/>
      <c r="D9758" s="17"/>
      <c r="E9758" s="17"/>
      <c r="F9758" s="274"/>
      <c r="G9758" s="1"/>
      <c r="H9758" s="1"/>
      <c r="I9758" s="1"/>
    </row>
    <row r="9759" spans="1:9" x14ac:dyDescent="0.35">
      <c r="A9759" s="286"/>
      <c r="B9759" s="1"/>
      <c r="C9759" s="1"/>
      <c r="D9759" s="17"/>
      <c r="E9759" s="17"/>
      <c r="F9759" s="274"/>
      <c r="G9759" s="1"/>
      <c r="H9759" s="1"/>
      <c r="I9759" s="1"/>
    </row>
    <row r="9760" spans="1:9" x14ac:dyDescent="0.35">
      <c r="A9760" s="286"/>
      <c r="B9760" s="1"/>
      <c r="C9760" s="1"/>
      <c r="D9760" s="17"/>
      <c r="E9760" s="17"/>
      <c r="F9760" s="274"/>
      <c r="G9760" s="1"/>
      <c r="H9760" s="1"/>
      <c r="I9760" s="1"/>
    </row>
    <row r="9761" spans="1:9" x14ac:dyDescent="0.35">
      <c r="A9761" s="286"/>
      <c r="B9761" s="1"/>
      <c r="C9761" s="1"/>
      <c r="D9761" s="17"/>
      <c r="E9761" s="17"/>
      <c r="F9761" s="274"/>
      <c r="G9761" s="1"/>
      <c r="H9761" s="1"/>
      <c r="I9761" s="1"/>
    </row>
    <row r="9762" spans="1:9" x14ac:dyDescent="0.35">
      <c r="A9762" s="286"/>
      <c r="B9762" s="1"/>
      <c r="C9762" s="1"/>
      <c r="D9762" s="17"/>
      <c r="E9762" s="17"/>
      <c r="F9762" s="274"/>
      <c r="G9762" s="1"/>
      <c r="H9762" s="1"/>
      <c r="I9762" s="1"/>
    </row>
    <row r="9763" spans="1:9" x14ac:dyDescent="0.35">
      <c r="A9763" s="286"/>
      <c r="B9763" s="1"/>
      <c r="C9763" s="1"/>
      <c r="D9763" s="17"/>
      <c r="E9763" s="17"/>
      <c r="F9763" s="274"/>
      <c r="G9763" s="1"/>
      <c r="H9763" s="1"/>
      <c r="I9763" s="1"/>
    </row>
    <row r="9764" spans="1:9" x14ac:dyDescent="0.35">
      <c r="A9764" s="286"/>
      <c r="B9764" s="1"/>
      <c r="C9764" s="1"/>
      <c r="D9764" s="17"/>
      <c r="E9764" s="17"/>
      <c r="F9764" s="274"/>
      <c r="G9764" s="1"/>
      <c r="H9764" s="1"/>
      <c r="I9764" s="1"/>
    </row>
    <row r="9765" spans="1:9" x14ac:dyDescent="0.35">
      <c r="A9765" s="286"/>
      <c r="B9765" s="1"/>
      <c r="C9765" s="1"/>
      <c r="D9765" s="17"/>
      <c r="E9765" s="17"/>
      <c r="F9765" s="274"/>
      <c r="G9765" s="1"/>
      <c r="H9765" s="1"/>
      <c r="I9765" s="1"/>
    </row>
    <row r="9766" spans="1:9" x14ac:dyDescent="0.35">
      <c r="A9766" s="286"/>
      <c r="B9766" s="1"/>
      <c r="C9766" s="1"/>
      <c r="D9766" s="17"/>
      <c r="E9766" s="17"/>
      <c r="F9766" s="274"/>
      <c r="G9766" s="1"/>
      <c r="H9766" s="1"/>
      <c r="I9766" s="1"/>
    </row>
    <row r="9767" spans="1:9" x14ac:dyDescent="0.35">
      <c r="A9767" s="286"/>
      <c r="B9767" s="1"/>
      <c r="C9767" s="1"/>
      <c r="D9767" s="17"/>
      <c r="E9767" s="17"/>
      <c r="F9767" s="274"/>
      <c r="G9767" s="1"/>
      <c r="H9767" s="1"/>
      <c r="I9767" s="1"/>
    </row>
    <row r="9768" spans="1:9" x14ac:dyDescent="0.35">
      <c r="A9768" s="286"/>
      <c r="B9768" s="1"/>
      <c r="C9768" s="1"/>
      <c r="D9768" s="17"/>
      <c r="E9768" s="17"/>
      <c r="F9768" s="274"/>
      <c r="G9768" s="1"/>
      <c r="H9768" s="1"/>
      <c r="I9768" s="1"/>
    </row>
    <row r="9769" spans="1:9" x14ac:dyDescent="0.35">
      <c r="A9769" s="286"/>
      <c r="B9769" s="1"/>
      <c r="C9769" s="1"/>
      <c r="D9769" s="17"/>
      <c r="E9769" s="17"/>
      <c r="F9769" s="274"/>
      <c r="G9769" s="1"/>
      <c r="H9769" s="1"/>
      <c r="I9769" s="1"/>
    </row>
    <row r="9770" spans="1:9" x14ac:dyDescent="0.35">
      <c r="A9770" s="286"/>
      <c r="B9770" s="1"/>
      <c r="C9770" s="1"/>
      <c r="D9770" s="17"/>
      <c r="E9770" s="17"/>
      <c r="F9770" s="274"/>
      <c r="G9770" s="1"/>
      <c r="H9770" s="1"/>
      <c r="I9770" s="1"/>
    </row>
    <row r="9771" spans="1:9" x14ac:dyDescent="0.35">
      <c r="A9771" s="286"/>
      <c r="B9771" s="1"/>
      <c r="C9771" s="1"/>
      <c r="D9771" s="17"/>
      <c r="E9771" s="17"/>
      <c r="F9771" s="274"/>
      <c r="G9771" s="1"/>
      <c r="H9771" s="1"/>
      <c r="I9771" s="1"/>
    </row>
    <row r="9772" spans="1:9" x14ac:dyDescent="0.35">
      <c r="A9772" s="286"/>
      <c r="B9772" s="1"/>
      <c r="C9772" s="1"/>
      <c r="D9772" s="17"/>
      <c r="E9772" s="17"/>
      <c r="F9772" s="274"/>
      <c r="G9772" s="1"/>
      <c r="H9772" s="1"/>
      <c r="I9772" s="1"/>
    </row>
    <row r="9773" spans="1:9" x14ac:dyDescent="0.35">
      <c r="A9773" s="286"/>
      <c r="B9773" s="1"/>
      <c r="C9773" s="1"/>
      <c r="D9773" s="17"/>
      <c r="E9773" s="17"/>
      <c r="F9773" s="274"/>
      <c r="G9773" s="1"/>
      <c r="H9773" s="1"/>
      <c r="I9773" s="1"/>
    </row>
    <row r="9774" spans="1:9" x14ac:dyDescent="0.35">
      <c r="A9774" s="286"/>
      <c r="B9774" s="1"/>
      <c r="C9774" s="1"/>
      <c r="D9774" s="17"/>
      <c r="E9774" s="17"/>
      <c r="F9774" s="274"/>
      <c r="G9774" s="1"/>
      <c r="H9774" s="1"/>
      <c r="I9774" s="1"/>
    </row>
    <row r="9775" spans="1:9" x14ac:dyDescent="0.35">
      <c r="A9775" s="286"/>
      <c r="B9775" s="1"/>
      <c r="C9775" s="1"/>
      <c r="D9775" s="17"/>
      <c r="E9775" s="17"/>
      <c r="F9775" s="274"/>
      <c r="G9775" s="1"/>
      <c r="H9775" s="1"/>
      <c r="I9775" s="1"/>
    </row>
    <row r="9776" spans="1:9" x14ac:dyDescent="0.35">
      <c r="A9776" s="286"/>
      <c r="B9776" s="1"/>
      <c r="C9776" s="1"/>
      <c r="D9776" s="17"/>
      <c r="E9776" s="17"/>
      <c r="F9776" s="274"/>
      <c r="G9776" s="1"/>
      <c r="H9776" s="1"/>
      <c r="I9776" s="1"/>
    </row>
    <row r="9777" spans="1:9" x14ac:dyDescent="0.35">
      <c r="A9777" s="286"/>
      <c r="B9777" s="1"/>
      <c r="C9777" s="1"/>
      <c r="D9777" s="17"/>
      <c r="E9777" s="17"/>
      <c r="F9777" s="274"/>
      <c r="G9777" s="1"/>
      <c r="H9777" s="1"/>
      <c r="I9777" s="1"/>
    </row>
    <row r="9778" spans="1:9" x14ac:dyDescent="0.35">
      <c r="A9778" s="286"/>
      <c r="B9778" s="1"/>
      <c r="C9778" s="1"/>
      <c r="D9778" s="17"/>
      <c r="E9778" s="17"/>
      <c r="F9778" s="274"/>
      <c r="G9778" s="1"/>
      <c r="H9778" s="1"/>
      <c r="I9778" s="1"/>
    </row>
    <row r="9779" spans="1:9" x14ac:dyDescent="0.35">
      <c r="A9779" s="286"/>
      <c r="B9779" s="1"/>
      <c r="C9779" s="1"/>
      <c r="D9779" s="17"/>
      <c r="E9779" s="17"/>
      <c r="F9779" s="274"/>
      <c r="G9779" s="1"/>
      <c r="H9779" s="1"/>
      <c r="I9779" s="1"/>
    </row>
    <row r="9780" spans="1:9" x14ac:dyDescent="0.35">
      <c r="A9780" s="286"/>
      <c r="B9780" s="1"/>
      <c r="C9780" s="1"/>
      <c r="D9780" s="17"/>
      <c r="E9780" s="17"/>
      <c r="F9780" s="274"/>
      <c r="G9780" s="1"/>
      <c r="H9780" s="1"/>
      <c r="I9780" s="1"/>
    </row>
    <row r="9781" spans="1:9" x14ac:dyDescent="0.35">
      <c r="A9781" s="286"/>
      <c r="B9781" s="1"/>
      <c r="C9781" s="1"/>
      <c r="D9781" s="17"/>
      <c r="E9781" s="17"/>
      <c r="F9781" s="274"/>
      <c r="G9781" s="1"/>
      <c r="H9781" s="1"/>
      <c r="I9781" s="1"/>
    </row>
    <row r="9782" spans="1:9" x14ac:dyDescent="0.35">
      <c r="A9782" s="286"/>
      <c r="B9782" s="1"/>
      <c r="C9782" s="1"/>
      <c r="D9782" s="17"/>
      <c r="E9782" s="17"/>
      <c r="F9782" s="274"/>
      <c r="G9782" s="1"/>
      <c r="H9782" s="1"/>
      <c r="I9782" s="1"/>
    </row>
    <row r="9783" spans="1:9" x14ac:dyDescent="0.35">
      <c r="A9783" s="286"/>
      <c r="B9783" s="1"/>
      <c r="C9783" s="1"/>
      <c r="D9783" s="17"/>
      <c r="E9783" s="17"/>
      <c r="F9783" s="274"/>
      <c r="G9783" s="1"/>
      <c r="H9783" s="1"/>
      <c r="I9783" s="1"/>
    </row>
    <row r="9784" spans="1:9" x14ac:dyDescent="0.35">
      <c r="A9784" s="286"/>
      <c r="B9784" s="1"/>
      <c r="C9784" s="1"/>
      <c r="D9784" s="17"/>
      <c r="E9784" s="17"/>
      <c r="F9784" s="274"/>
      <c r="G9784" s="1"/>
      <c r="H9784" s="1"/>
      <c r="I9784" s="1"/>
    </row>
    <row r="9785" spans="1:9" x14ac:dyDescent="0.35">
      <c r="A9785" s="286"/>
      <c r="B9785" s="1"/>
      <c r="C9785" s="1"/>
      <c r="D9785" s="17"/>
      <c r="E9785" s="17"/>
      <c r="F9785" s="274"/>
      <c r="G9785" s="1"/>
      <c r="H9785" s="1"/>
      <c r="I9785" s="1"/>
    </row>
    <row r="9786" spans="1:9" x14ac:dyDescent="0.35">
      <c r="A9786" s="286"/>
      <c r="B9786" s="1"/>
      <c r="C9786" s="1"/>
      <c r="D9786" s="17"/>
      <c r="E9786" s="17"/>
      <c r="F9786" s="274"/>
      <c r="G9786" s="1"/>
      <c r="H9786" s="1"/>
      <c r="I9786" s="1"/>
    </row>
    <row r="9787" spans="1:9" x14ac:dyDescent="0.35">
      <c r="A9787" s="286"/>
      <c r="B9787" s="1"/>
      <c r="C9787" s="1"/>
      <c r="D9787" s="17"/>
      <c r="E9787" s="17"/>
      <c r="F9787" s="274"/>
      <c r="G9787" s="1"/>
      <c r="H9787" s="1"/>
      <c r="I9787" s="1"/>
    </row>
    <row r="9788" spans="1:9" x14ac:dyDescent="0.35">
      <c r="A9788" s="286"/>
      <c r="B9788" s="1"/>
      <c r="C9788" s="1"/>
      <c r="D9788" s="17"/>
      <c r="E9788" s="17"/>
      <c r="F9788" s="274"/>
      <c r="G9788" s="1"/>
      <c r="H9788" s="1"/>
      <c r="I9788" s="1"/>
    </row>
    <row r="9789" spans="1:9" x14ac:dyDescent="0.35">
      <c r="A9789" s="286"/>
      <c r="B9789" s="1"/>
      <c r="C9789" s="1"/>
      <c r="D9789" s="17"/>
      <c r="E9789" s="17"/>
      <c r="F9789" s="274"/>
      <c r="G9789" s="1"/>
      <c r="H9789" s="1"/>
      <c r="I9789" s="1"/>
    </row>
    <row r="9790" spans="1:9" x14ac:dyDescent="0.35">
      <c r="A9790" s="286"/>
      <c r="B9790" s="1"/>
      <c r="C9790" s="1"/>
      <c r="D9790" s="17"/>
      <c r="E9790" s="17"/>
      <c r="F9790" s="274"/>
      <c r="G9790" s="1"/>
      <c r="H9790" s="1"/>
      <c r="I9790" s="1"/>
    </row>
    <row r="9791" spans="1:9" x14ac:dyDescent="0.35">
      <c r="A9791" s="286"/>
      <c r="B9791" s="1"/>
      <c r="C9791" s="1"/>
      <c r="D9791" s="17"/>
      <c r="E9791" s="17"/>
      <c r="F9791" s="274"/>
      <c r="G9791" s="1"/>
      <c r="H9791" s="1"/>
      <c r="I9791" s="1"/>
    </row>
    <row r="9792" spans="1:9" x14ac:dyDescent="0.35">
      <c r="A9792" s="286"/>
      <c r="B9792" s="1"/>
      <c r="C9792" s="1"/>
      <c r="D9792" s="17"/>
      <c r="E9792" s="17"/>
      <c r="F9792" s="274"/>
      <c r="G9792" s="1"/>
      <c r="H9792" s="1"/>
      <c r="I9792" s="1"/>
    </row>
    <row r="9793" spans="1:9" x14ac:dyDescent="0.35">
      <c r="A9793" s="286"/>
      <c r="B9793" s="1"/>
      <c r="C9793" s="1"/>
      <c r="D9793" s="17"/>
      <c r="E9793" s="17"/>
      <c r="F9793" s="274"/>
      <c r="G9793" s="1"/>
      <c r="H9793" s="1"/>
      <c r="I9793" s="1"/>
    </row>
    <row r="9794" spans="1:9" x14ac:dyDescent="0.35">
      <c r="A9794" s="286"/>
      <c r="B9794" s="1"/>
      <c r="C9794" s="1"/>
      <c r="D9794" s="17"/>
      <c r="E9794" s="17"/>
      <c r="F9794" s="274"/>
      <c r="G9794" s="1"/>
      <c r="H9794" s="1"/>
      <c r="I9794" s="1"/>
    </row>
    <row r="9795" spans="1:9" x14ac:dyDescent="0.35">
      <c r="A9795" s="286"/>
      <c r="B9795" s="1"/>
      <c r="C9795" s="1"/>
      <c r="D9795" s="17"/>
      <c r="E9795" s="17"/>
      <c r="F9795" s="274"/>
      <c r="G9795" s="1"/>
      <c r="H9795" s="1"/>
      <c r="I9795" s="1"/>
    </row>
    <row r="9796" spans="1:9" x14ac:dyDescent="0.35">
      <c r="A9796" s="286"/>
      <c r="B9796" s="1"/>
      <c r="C9796" s="1"/>
      <c r="D9796" s="17"/>
      <c r="E9796" s="17"/>
      <c r="F9796" s="274"/>
      <c r="G9796" s="1"/>
      <c r="H9796" s="1"/>
      <c r="I9796" s="1"/>
    </row>
    <row r="9797" spans="1:9" x14ac:dyDescent="0.35">
      <c r="A9797" s="286"/>
      <c r="B9797" s="1"/>
      <c r="C9797" s="1"/>
      <c r="D9797" s="17"/>
      <c r="E9797" s="17"/>
      <c r="F9797" s="274"/>
      <c r="G9797" s="1"/>
      <c r="H9797" s="1"/>
      <c r="I9797" s="1"/>
    </row>
    <row r="9798" spans="1:9" x14ac:dyDescent="0.35">
      <c r="A9798" s="286"/>
      <c r="B9798" s="1"/>
      <c r="C9798" s="1"/>
      <c r="D9798" s="17"/>
      <c r="E9798" s="17"/>
      <c r="F9798" s="274"/>
      <c r="G9798" s="1"/>
      <c r="H9798" s="1"/>
      <c r="I9798" s="1"/>
    </row>
    <row r="9799" spans="1:9" x14ac:dyDescent="0.35">
      <c r="A9799" s="286"/>
      <c r="B9799" s="1"/>
      <c r="C9799" s="1"/>
      <c r="D9799" s="17"/>
      <c r="E9799" s="17"/>
      <c r="F9799" s="274"/>
      <c r="G9799" s="1"/>
      <c r="H9799" s="1"/>
      <c r="I9799" s="1"/>
    </row>
    <row r="9800" spans="1:9" x14ac:dyDescent="0.35">
      <c r="A9800" s="286"/>
      <c r="B9800" s="1"/>
      <c r="C9800" s="1"/>
      <c r="D9800" s="17"/>
      <c r="E9800" s="17"/>
      <c r="F9800" s="274"/>
      <c r="G9800" s="1"/>
      <c r="H9800" s="1"/>
      <c r="I9800" s="1"/>
    </row>
    <row r="9801" spans="1:9" x14ac:dyDescent="0.35">
      <c r="A9801" s="286"/>
      <c r="B9801" s="1"/>
      <c r="C9801" s="1"/>
      <c r="D9801" s="17"/>
      <c r="E9801" s="17"/>
      <c r="F9801" s="274"/>
      <c r="G9801" s="1"/>
      <c r="H9801" s="1"/>
      <c r="I9801" s="1"/>
    </row>
    <row r="9802" spans="1:9" x14ac:dyDescent="0.35">
      <c r="A9802" s="286"/>
      <c r="B9802" s="1"/>
      <c r="C9802" s="1"/>
      <c r="D9802" s="17"/>
      <c r="E9802" s="17"/>
      <c r="F9802" s="274"/>
      <c r="G9802" s="1"/>
      <c r="H9802" s="1"/>
      <c r="I9802" s="1"/>
    </row>
    <row r="9803" spans="1:9" x14ac:dyDescent="0.35">
      <c r="A9803" s="286"/>
      <c r="B9803" s="1"/>
      <c r="C9803" s="1"/>
      <c r="D9803" s="17"/>
      <c r="E9803" s="17"/>
      <c r="F9803" s="274"/>
      <c r="G9803" s="1"/>
      <c r="H9803" s="1"/>
      <c r="I9803" s="1"/>
    </row>
    <row r="9804" spans="1:9" x14ac:dyDescent="0.35">
      <c r="A9804" s="286"/>
      <c r="B9804" s="1"/>
      <c r="C9804" s="1"/>
      <c r="D9804" s="17"/>
      <c r="E9804" s="17"/>
      <c r="F9804" s="274"/>
      <c r="G9804" s="1"/>
      <c r="H9804" s="1"/>
      <c r="I9804" s="1"/>
    </row>
    <row r="9805" spans="1:9" x14ac:dyDescent="0.35">
      <c r="A9805" s="286"/>
      <c r="B9805" s="1"/>
      <c r="C9805" s="1"/>
      <c r="D9805" s="17"/>
      <c r="E9805" s="17"/>
      <c r="F9805" s="274"/>
      <c r="G9805" s="1"/>
      <c r="H9805" s="1"/>
      <c r="I9805" s="1"/>
    </row>
    <row r="9806" spans="1:9" x14ac:dyDescent="0.35">
      <c r="A9806" s="286"/>
      <c r="B9806" s="1"/>
      <c r="C9806" s="1"/>
      <c r="D9806" s="17"/>
      <c r="E9806" s="17"/>
      <c r="F9806" s="274"/>
      <c r="G9806" s="1"/>
      <c r="H9806" s="1"/>
      <c r="I9806" s="1"/>
    </row>
    <row r="9807" spans="1:9" x14ac:dyDescent="0.35">
      <c r="A9807" s="286"/>
      <c r="B9807" s="1"/>
      <c r="C9807" s="1"/>
      <c r="D9807" s="17"/>
      <c r="E9807" s="17"/>
      <c r="F9807" s="274"/>
      <c r="G9807" s="1"/>
      <c r="H9807" s="1"/>
      <c r="I9807" s="1"/>
    </row>
    <row r="9808" spans="1:9" x14ac:dyDescent="0.35">
      <c r="A9808" s="286"/>
      <c r="B9808" s="1"/>
      <c r="C9808" s="1"/>
      <c r="D9808" s="17"/>
      <c r="E9808" s="17"/>
      <c r="F9808" s="274"/>
      <c r="G9808" s="1"/>
      <c r="H9808" s="1"/>
      <c r="I9808" s="1"/>
    </row>
    <row r="9809" spans="1:9" x14ac:dyDescent="0.35">
      <c r="A9809" s="286"/>
      <c r="B9809" s="1"/>
      <c r="C9809" s="1"/>
      <c r="D9809" s="17"/>
      <c r="E9809" s="17"/>
      <c r="F9809" s="274"/>
      <c r="G9809" s="1"/>
      <c r="H9809" s="1"/>
      <c r="I9809" s="1"/>
    </row>
    <row r="9810" spans="1:9" x14ac:dyDescent="0.35">
      <c r="A9810" s="286"/>
      <c r="B9810" s="1"/>
      <c r="C9810" s="1"/>
      <c r="D9810" s="17"/>
      <c r="E9810" s="17"/>
      <c r="F9810" s="274"/>
      <c r="G9810" s="1"/>
      <c r="H9810" s="1"/>
      <c r="I9810" s="1"/>
    </row>
    <row r="9811" spans="1:9" x14ac:dyDescent="0.35">
      <c r="A9811" s="286"/>
      <c r="B9811" s="1"/>
      <c r="C9811" s="1"/>
      <c r="D9811" s="17"/>
      <c r="E9811" s="17"/>
      <c r="F9811" s="274"/>
      <c r="G9811" s="1"/>
      <c r="H9811" s="1"/>
      <c r="I9811" s="1"/>
    </row>
    <row r="9812" spans="1:9" x14ac:dyDescent="0.35">
      <c r="A9812" s="286"/>
      <c r="B9812" s="1"/>
      <c r="C9812" s="1"/>
      <c r="D9812" s="17"/>
      <c r="E9812" s="17"/>
      <c r="F9812" s="274"/>
      <c r="G9812" s="1"/>
      <c r="H9812" s="1"/>
      <c r="I9812" s="1"/>
    </row>
    <row r="9813" spans="1:9" x14ac:dyDescent="0.35">
      <c r="A9813" s="286"/>
      <c r="B9813" s="1"/>
      <c r="C9813" s="1"/>
      <c r="D9813" s="17"/>
      <c r="E9813" s="17"/>
      <c r="F9813" s="274"/>
      <c r="G9813" s="1"/>
      <c r="H9813" s="1"/>
      <c r="I9813" s="1"/>
    </row>
    <row r="9814" spans="1:9" x14ac:dyDescent="0.35">
      <c r="A9814" s="286"/>
      <c r="B9814" s="1"/>
      <c r="C9814" s="1"/>
      <c r="D9814" s="17"/>
      <c r="E9814" s="17"/>
      <c r="F9814" s="274"/>
      <c r="G9814" s="1"/>
      <c r="H9814" s="1"/>
      <c r="I9814" s="1"/>
    </row>
    <row r="9815" spans="1:9" x14ac:dyDescent="0.35">
      <c r="A9815" s="286"/>
      <c r="B9815" s="1"/>
      <c r="C9815" s="1"/>
      <c r="D9815" s="17"/>
      <c r="E9815" s="17"/>
      <c r="F9815" s="274"/>
      <c r="G9815" s="1"/>
      <c r="H9815" s="1"/>
      <c r="I9815" s="1"/>
    </row>
    <row r="9816" spans="1:9" x14ac:dyDescent="0.35">
      <c r="A9816" s="286"/>
      <c r="B9816" s="1"/>
      <c r="C9816" s="1"/>
      <c r="D9816" s="17"/>
      <c r="E9816" s="17"/>
      <c r="F9816" s="274"/>
      <c r="G9816" s="1"/>
      <c r="H9816" s="1"/>
      <c r="I9816" s="1"/>
    </row>
    <row r="9817" spans="1:9" x14ac:dyDescent="0.35">
      <c r="A9817" s="286"/>
      <c r="B9817" s="1"/>
      <c r="C9817" s="1"/>
      <c r="D9817" s="17"/>
      <c r="E9817" s="17"/>
      <c r="F9817" s="274"/>
      <c r="G9817" s="1"/>
      <c r="H9817" s="1"/>
      <c r="I9817" s="1"/>
    </row>
    <row r="9818" spans="1:9" x14ac:dyDescent="0.35">
      <c r="A9818" s="286"/>
      <c r="B9818" s="1"/>
      <c r="C9818" s="1"/>
      <c r="D9818" s="17"/>
      <c r="E9818" s="17"/>
      <c r="F9818" s="274"/>
      <c r="G9818" s="1"/>
      <c r="H9818" s="1"/>
      <c r="I9818" s="1"/>
    </row>
    <row r="9819" spans="1:9" x14ac:dyDescent="0.35">
      <c r="A9819" s="286"/>
      <c r="B9819" s="1"/>
      <c r="C9819" s="1"/>
      <c r="D9819" s="17"/>
      <c r="E9819" s="17"/>
      <c r="F9819" s="274"/>
      <c r="G9819" s="1"/>
      <c r="H9819" s="1"/>
      <c r="I9819" s="1"/>
    </row>
    <row r="9820" spans="1:9" x14ac:dyDescent="0.35">
      <c r="A9820" s="286"/>
      <c r="B9820" s="1"/>
      <c r="C9820" s="1"/>
      <c r="D9820" s="17"/>
      <c r="E9820" s="17"/>
      <c r="F9820" s="274"/>
      <c r="G9820" s="1"/>
      <c r="H9820" s="1"/>
      <c r="I9820" s="1"/>
    </row>
    <row r="9821" spans="1:9" x14ac:dyDescent="0.35">
      <c r="A9821" s="286"/>
      <c r="B9821" s="1"/>
      <c r="C9821" s="1"/>
      <c r="D9821" s="17"/>
      <c r="E9821" s="17"/>
      <c r="F9821" s="274"/>
      <c r="G9821" s="1"/>
      <c r="H9821" s="1"/>
      <c r="I9821" s="1"/>
    </row>
    <row r="9822" spans="1:9" x14ac:dyDescent="0.35">
      <c r="A9822" s="286"/>
      <c r="B9822" s="1"/>
      <c r="C9822" s="1"/>
      <c r="D9822" s="17"/>
      <c r="E9822" s="17"/>
      <c r="F9822" s="274"/>
      <c r="G9822" s="1"/>
      <c r="H9822" s="1"/>
      <c r="I9822" s="1"/>
    </row>
    <row r="9823" spans="1:9" x14ac:dyDescent="0.35">
      <c r="A9823" s="286"/>
      <c r="B9823" s="1"/>
      <c r="C9823" s="1"/>
      <c r="D9823" s="17"/>
      <c r="E9823" s="17"/>
      <c r="F9823" s="274"/>
      <c r="G9823" s="1"/>
      <c r="H9823" s="1"/>
      <c r="I9823" s="1"/>
    </row>
    <row r="9824" spans="1:9" x14ac:dyDescent="0.35">
      <c r="A9824" s="286"/>
      <c r="B9824" s="1"/>
      <c r="C9824" s="1"/>
      <c r="D9824" s="17"/>
      <c r="E9824" s="17"/>
      <c r="F9824" s="274"/>
      <c r="G9824" s="1"/>
      <c r="H9824" s="1"/>
      <c r="I9824" s="1"/>
    </row>
    <row r="9825" spans="1:9" x14ac:dyDescent="0.35">
      <c r="A9825" s="286"/>
      <c r="B9825" s="1"/>
      <c r="C9825" s="1"/>
      <c r="D9825" s="17"/>
      <c r="E9825" s="17"/>
      <c r="F9825" s="274"/>
      <c r="G9825" s="1"/>
      <c r="H9825" s="1"/>
      <c r="I9825" s="1"/>
    </row>
    <row r="9826" spans="1:9" x14ac:dyDescent="0.35">
      <c r="A9826" s="286"/>
      <c r="B9826" s="1"/>
      <c r="C9826" s="1"/>
      <c r="D9826" s="17"/>
      <c r="E9826" s="17"/>
      <c r="F9826" s="274"/>
      <c r="G9826" s="1"/>
      <c r="H9826" s="1"/>
      <c r="I9826" s="1"/>
    </row>
    <row r="9827" spans="1:9" x14ac:dyDescent="0.35">
      <c r="A9827" s="286"/>
      <c r="B9827" s="1"/>
      <c r="C9827" s="1"/>
      <c r="D9827" s="17"/>
      <c r="E9827" s="17"/>
      <c r="F9827" s="274"/>
      <c r="G9827" s="1"/>
      <c r="H9827" s="1"/>
      <c r="I9827" s="1"/>
    </row>
    <row r="9828" spans="1:9" x14ac:dyDescent="0.35">
      <c r="A9828" s="286"/>
      <c r="B9828" s="1"/>
      <c r="C9828" s="1"/>
      <c r="D9828" s="17"/>
      <c r="E9828" s="17"/>
      <c r="F9828" s="274"/>
      <c r="G9828" s="1"/>
      <c r="H9828" s="1"/>
      <c r="I9828" s="1"/>
    </row>
    <row r="9829" spans="1:9" x14ac:dyDescent="0.35">
      <c r="A9829" s="286"/>
      <c r="B9829" s="1"/>
      <c r="C9829" s="1"/>
      <c r="D9829" s="17"/>
      <c r="E9829" s="17"/>
      <c r="F9829" s="274"/>
      <c r="G9829" s="1"/>
      <c r="H9829" s="1"/>
      <c r="I9829" s="1"/>
    </row>
    <row r="9830" spans="1:9" x14ac:dyDescent="0.35">
      <c r="A9830" s="286"/>
      <c r="B9830" s="1"/>
      <c r="C9830" s="1"/>
      <c r="D9830" s="17"/>
      <c r="E9830" s="17"/>
      <c r="F9830" s="274"/>
      <c r="G9830" s="1"/>
      <c r="H9830" s="1"/>
      <c r="I9830" s="1"/>
    </row>
    <row r="9831" spans="1:9" x14ac:dyDescent="0.35">
      <c r="A9831" s="286"/>
      <c r="B9831" s="1"/>
      <c r="C9831" s="1"/>
      <c r="D9831" s="17"/>
      <c r="E9831" s="17"/>
      <c r="F9831" s="274"/>
      <c r="G9831" s="1"/>
      <c r="H9831" s="1"/>
      <c r="I9831" s="1"/>
    </row>
    <row r="9832" spans="1:9" x14ac:dyDescent="0.35">
      <c r="A9832" s="286"/>
      <c r="B9832" s="1"/>
      <c r="C9832" s="1"/>
      <c r="D9832" s="17"/>
      <c r="E9832" s="17"/>
      <c r="F9832" s="274"/>
      <c r="G9832" s="1"/>
      <c r="H9832" s="1"/>
      <c r="I9832" s="1"/>
    </row>
    <row r="9833" spans="1:9" x14ac:dyDescent="0.35">
      <c r="A9833" s="286"/>
      <c r="B9833" s="1"/>
      <c r="C9833" s="1"/>
      <c r="D9833" s="17"/>
      <c r="E9833" s="17"/>
      <c r="F9833" s="274"/>
      <c r="G9833" s="1"/>
      <c r="H9833" s="1"/>
      <c r="I9833" s="1"/>
    </row>
    <row r="9834" spans="1:9" x14ac:dyDescent="0.35">
      <c r="A9834" s="286"/>
      <c r="B9834" s="1"/>
      <c r="C9834" s="1"/>
      <c r="D9834" s="17"/>
      <c r="E9834" s="17"/>
      <c r="F9834" s="274"/>
      <c r="G9834" s="1"/>
      <c r="H9834" s="1"/>
      <c r="I9834" s="1"/>
    </row>
    <row r="9835" spans="1:9" x14ac:dyDescent="0.35">
      <c r="A9835" s="286"/>
      <c r="B9835" s="1"/>
      <c r="C9835" s="1"/>
      <c r="D9835" s="17"/>
      <c r="E9835" s="17"/>
      <c r="F9835" s="274"/>
      <c r="G9835" s="1"/>
      <c r="H9835" s="1"/>
      <c r="I9835" s="1"/>
    </row>
    <row r="9836" spans="1:9" x14ac:dyDescent="0.35">
      <c r="A9836" s="286"/>
      <c r="B9836" s="1"/>
      <c r="C9836" s="1"/>
      <c r="D9836" s="17"/>
      <c r="E9836" s="17"/>
      <c r="F9836" s="274"/>
      <c r="G9836" s="1"/>
      <c r="H9836" s="1"/>
      <c r="I9836" s="1"/>
    </row>
    <row r="9837" spans="1:9" x14ac:dyDescent="0.35">
      <c r="A9837" s="286"/>
      <c r="B9837" s="1"/>
      <c r="C9837" s="1"/>
      <c r="D9837" s="17"/>
      <c r="E9837" s="17"/>
      <c r="F9837" s="274"/>
      <c r="G9837" s="1"/>
      <c r="H9837" s="1"/>
      <c r="I9837" s="1"/>
    </row>
    <row r="9838" spans="1:9" x14ac:dyDescent="0.35">
      <c r="A9838" s="286"/>
      <c r="B9838" s="1"/>
      <c r="C9838" s="1"/>
      <c r="D9838" s="17"/>
      <c r="E9838" s="17"/>
      <c r="F9838" s="274"/>
      <c r="G9838" s="1"/>
      <c r="H9838" s="1"/>
      <c r="I9838" s="1"/>
    </row>
    <row r="9839" spans="1:9" x14ac:dyDescent="0.35">
      <c r="A9839" s="286"/>
      <c r="B9839" s="1"/>
      <c r="C9839" s="1"/>
      <c r="D9839" s="17"/>
      <c r="E9839" s="17"/>
      <c r="F9839" s="274"/>
      <c r="G9839" s="1"/>
      <c r="H9839" s="1"/>
      <c r="I9839" s="1"/>
    </row>
    <row r="9840" spans="1:9" x14ac:dyDescent="0.35">
      <c r="A9840" s="286"/>
      <c r="B9840" s="1"/>
      <c r="C9840" s="1"/>
      <c r="D9840" s="17"/>
      <c r="E9840" s="17"/>
      <c r="F9840" s="274"/>
      <c r="G9840" s="1"/>
      <c r="H9840" s="1"/>
      <c r="I9840" s="1"/>
    </row>
    <row r="9841" spans="1:9" x14ac:dyDescent="0.35">
      <c r="A9841" s="286"/>
      <c r="B9841" s="1"/>
      <c r="C9841" s="1"/>
      <c r="D9841" s="17"/>
      <c r="E9841" s="17"/>
      <c r="F9841" s="274"/>
      <c r="G9841" s="1"/>
      <c r="H9841" s="1"/>
      <c r="I9841" s="1"/>
    </row>
    <row r="9842" spans="1:9" x14ac:dyDescent="0.35">
      <c r="A9842" s="286"/>
      <c r="B9842" s="1"/>
      <c r="C9842" s="1"/>
      <c r="D9842" s="17"/>
      <c r="E9842" s="17"/>
      <c r="F9842" s="274"/>
      <c r="G9842" s="1"/>
      <c r="H9842" s="1"/>
      <c r="I9842" s="1"/>
    </row>
    <row r="9843" spans="1:9" x14ac:dyDescent="0.35">
      <c r="A9843" s="286"/>
      <c r="B9843" s="1"/>
      <c r="C9843" s="1"/>
      <c r="D9843" s="17"/>
      <c r="E9843" s="17"/>
      <c r="F9843" s="274"/>
      <c r="G9843" s="1"/>
      <c r="H9843" s="1"/>
      <c r="I9843" s="1"/>
    </row>
    <row r="9844" spans="1:9" x14ac:dyDescent="0.35">
      <c r="A9844" s="286"/>
      <c r="B9844" s="1"/>
      <c r="C9844" s="1"/>
      <c r="D9844" s="17"/>
      <c r="E9844" s="17"/>
      <c r="F9844" s="274"/>
      <c r="G9844" s="1"/>
      <c r="H9844" s="1"/>
      <c r="I9844" s="1"/>
    </row>
    <row r="9845" spans="1:9" x14ac:dyDescent="0.35">
      <c r="A9845" s="286"/>
      <c r="B9845" s="1"/>
      <c r="C9845" s="1"/>
      <c r="D9845" s="17"/>
      <c r="E9845" s="17"/>
      <c r="F9845" s="274"/>
      <c r="G9845" s="1"/>
      <c r="H9845" s="1"/>
      <c r="I9845" s="1"/>
    </row>
    <row r="9846" spans="1:9" x14ac:dyDescent="0.35">
      <c r="A9846" s="286"/>
      <c r="B9846" s="1"/>
      <c r="C9846" s="1"/>
      <c r="D9846" s="17"/>
      <c r="E9846" s="17"/>
      <c r="F9846" s="274"/>
      <c r="G9846" s="1"/>
      <c r="H9846" s="1"/>
      <c r="I9846" s="1"/>
    </row>
    <row r="9847" spans="1:9" x14ac:dyDescent="0.35">
      <c r="A9847" s="286"/>
      <c r="B9847" s="1"/>
      <c r="C9847" s="1"/>
      <c r="D9847" s="17"/>
      <c r="E9847" s="17"/>
      <c r="F9847" s="274"/>
      <c r="G9847" s="1"/>
      <c r="H9847" s="1"/>
      <c r="I9847" s="1"/>
    </row>
    <row r="9848" spans="1:9" x14ac:dyDescent="0.35">
      <c r="A9848" s="286"/>
      <c r="B9848" s="1"/>
      <c r="C9848" s="1"/>
      <c r="D9848" s="17"/>
      <c r="E9848" s="17"/>
      <c r="F9848" s="274"/>
      <c r="G9848" s="1"/>
      <c r="H9848" s="1"/>
      <c r="I9848" s="1"/>
    </row>
    <row r="9849" spans="1:9" x14ac:dyDescent="0.35">
      <c r="A9849" s="286"/>
      <c r="B9849" s="1"/>
      <c r="C9849" s="1"/>
      <c r="D9849" s="17"/>
      <c r="E9849" s="17"/>
      <c r="F9849" s="274"/>
      <c r="G9849" s="1"/>
      <c r="H9849" s="1"/>
      <c r="I9849" s="1"/>
    </row>
    <row r="9850" spans="1:9" x14ac:dyDescent="0.35">
      <c r="A9850" s="286"/>
      <c r="B9850" s="1"/>
      <c r="C9850" s="1"/>
      <c r="D9850" s="17"/>
      <c r="E9850" s="17"/>
      <c r="F9850" s="274"/>
      <c r="G9850" s="1"/>
      <c r="H9850" s="1"/>
      <c r="I9850" s="1"/>
    </row>
    <row r="9851" spans="1:9" x14ac:dyDescent="0.35">
      <c r="A9851" s="286"/>
      <c r="B9851" s="1"/>
      <c r="C9851" s="1"/>
      <c r="D9851" s="17"/>
      <c r="E9851" s="17"/>
      <c r="F9851" s="274"/>
      <c r="G9851" s="1"/>
      <c r="H9851" s="1"/>
      <c r="I9851" s="1"/>
    </row>
    <row r="9852" spans="1:9" x14ac:dyDescent="0.35">
      <c r="A9852" s="286"/>
      <c r="B9852" s="1"/>
      <c r="C9852" s="1"/>
      <c r="D9852" s="17"/>
      <c r="E9852" s="17"/>
      <c r="F9852" s="274"/>
      <c r="G9852" s="1"/>
      <c r="H9852" s="1"/>
      <c r="I9852" s="1"/>
    </row>
    <row r="9853" spans="1:9" x14ac:dyDescent="0.35">
      <c r="A9853" s="286"/>
      <c r="B9853" s="1"/>
      <c r="C9853" s="1"/>
      <c r="D9853" s="17"/>
      <c r="E9853" s="17"/>
      <c r="F9853" s="274"/>
      <c r="G9853" s="1"/>
      <c r="H9853" s="1"/>
      <c r="I9853" s="1"/>
    </row>
    <row r="9854" spans="1:9" x14ac:dyDescent="0.35">
      <c r="A9854" s="286"/>
      <c r="B9854" s="1"/>
      <c r="C9854" s="1"/>
      <c r="D9854" s="17"/>
      <c r="E9854" s="17"/>
      <c r="F9854" s="274"/>
      <c r="G9854" s="1"/>
      <c r="H9854" s="1"/>
      <c r="I9854" s="1"/>
    </row>
    <row r="9855" spans="1:9" x14ac:dyDescent="0.35">
      <c r="A9855" s="286"/>
      <c r="B9855" s="1"/>
      <c r="C9855" s="1"/>
      <c r="D9855" s="17"/>
      <c r="E9855" s="17"/>
      <c r="F9855" s="274"/>
      <c r="G9855" s="1"/>
      <c r="H9855" s="1"/>
      <c r="I9855" s="1"/>
    </row>
    <row r="9856" spans="1:9" x14ac:dyDescent="0.35">
      <c r="A9856" s="286"/>
      <c r="B9856" s="1"/>
      <c r="C9856" s="1"/>
      <c r="D9856" s="17"/>
      <c r="E9856" s="17"/>
      <c r="F9856" s="274"/>
      <c r="G9856" s="1"/>
      <c r="H9856" s="1"/>
      <c r="I9856" s="1"/>
    </row>
    <row r="9857" spans="1:9" x14ac:dyDescent="0.35">
      <c r="A9857" s="286"/>
      <c r="B9857" s="1"/>
      <c r="C9857" s="1"/>
      <c r="D9857" s="17"/>
      <c r="E9857" s="17"/>
      <c r="F9857" s="274"/>
      <c r="G9857" s="1"/>
      <c r="H9857" s="1"/>
      <c r="I9857" s="1"/>
    </row>
    <row r="9858" spans="1:9" x14ac:dyDescent="0.35">
      <c r="A9858" s="286"/>
      <c r="B9858" s="1"/>
      <c r="C9858" s="1"/>
      <c r="D9858" s="17"/>
      <c r="E9858" s="17"/>
      <c r="F9858" s="274"/>
      <c r="G9858" s="1"/>
      <c r="H9858" s="1"/>
      <c r="I9858" s="1"/>
    </row>
    <row r="9859" spans="1:9" x14ac:dyDescent="0.35">
      <c r="A9859" s="286"/>
      <c r="B9859" s="1"/>
      <c r="C9859" s="1"/>
      <c r="D9859" s="17"/>
      <c r="E9859" s="17"/>
      <c r="F9859" s="274"/>
      <c r="G9859" s="1"/>
      <c r="H9859" s="1"/>
      <c r="I9859" s="1"/>
    </row>
    <row r="9860" spans="1:9" x14ac:dyDescent="0.35">
      <c r="A9860" s="286"/>
      <c r="B9860" s="1"/>
      <c r="C9860" s="1"/>
      <c r="D9860" s="17"/>
      <c r="E9860" s="17"/>
      <c r="F9860" s="274"/>
      <c r="G9860" s="1"/>
      <c r="H9860" s="1"/>
      <c r="I9860" s="1"/>
    </row>
    <row r="9861" spans="1:9" x14ac:dyDescent="0.35">
      <c r="A9861" s="286"/>
      <c r="B9861" s="1"/>
      <c r="C9861" s="1"/>
      <c r="D9861" s="17"/>
      <c r="E9861" s="17"/>
      <c r="F9861" s="274"/>
      <c r="G9861" s="1"/>
      <c r="H9861" s="1"/>
      <c r="I9861" s="1"/>
    </row>
    <row r="9862" spans="1:9" x14ac:dyDescent="0.35">
      <c r="A9862" s="286"/>
      <c r="B9862" s="1"/>
      <c r="C9862" s="1"/>
      <c r="D9862" s="17"/>
      <c r="E9862" s="17"/>
      <c r="F9862" s="274"/>
      <c r="G9862" s="1"/>
      <c r="H9862" s="1"/>
      <c r="I9862" s="1"/>
    </row>
    <row r="9863" spans="1:9" x14ac:dyDescent="0.35">
      <c r="A9863" s="286"/>
      <c r="B9863" s="1"/>
      <c r="C9863" s="1"/>
      <c r="D9863" s="17"/>
      <c r="E9863" s="17"/>
      <c r="F9863" s="274"/>
      <c r="G9863" s="1"/>
      <c r="H9863" s="1"/>
      <c r="I9863" s="1"/>
    </row>
    <row r="9864" spans="1:9" x14ac:dyDescent="0.35">
      <c r="A9864" s="286"/>
      <c r="B9864" s="1"/>
      <c r="C9864" s="1"/>
      <c r="D9864" s="17"/>
      <c r="E9864" s="17"/>
      <c r="F9864" s="274"/>
      <c r="G9864" s="1"/>
      <c r="H9864" s="1"/>
      <c r="I9864" s="1"/>
    </row>
    <row r="9865" spans="1:9" x14ac:dyDescent="0.35">
      <c r="A9865" s="286"/>
      <c r="B9865" s="1"/>
      <c r="C9865" s="1"/>
      <c r="D9865" s="17"/>
      <c r="E9865" s="17"/>
      <c r="F9865" s="274"/>
      <c r="G9865" s="1"/>
      <c r="H9865" s="1"/>
      <c r="I9865" s="1"/>
    </row>
    <row r="9866" spans="1:9" x14ac:dyDescent="0.35">
      <c r="A9866" s="286"/>
      <c r="B9866" s="1"/>
      <c r="C9866" s="1"/>
      <c r="D9866" s="17"/>
      <c r="E9866" s="17"/>
      <c r="F9866" s="274"/>
      <c r="G9866" s="1"/>
      <c r="H9866" s="1"/>
      <c r="I9866" s="1"/>
    </row>
    <row r="9867" spans="1:9" x14ac:dyDescent="0.35">
      <c r="A9867" s="286"/>
      <c r="B9867" s="1"/>
      <c r="C9867" s="1"/>
      <c r="D9867" s="17"/>
      <c r="E9867" s="17"/>
      <c r="F9867" s="274"/>
      <c r="G9867" s="1"/>
      <c r="H9867" s="1"/>
      <c r="I9867" s="1"/>
    </row>
    <row r="9868" spans="1:9" x14ac:dyDescent="0.35">
      <c r="A9868" s="286"/>
      <c r="B9868" s="1"/>
      <c r="C9868" s="1"/>
      <c r="D9868" s="17"/>
      <c r="E9868" s="17"/>
      <c r="F9868" s="274"/>
      <c r="G9868" s="1"/>
      <c r="H9868" s="1"/>
      <c r="I9868" s="1"/>
    </row>
    <row r="9869" spans="1:9" x14ac:dyDescent="0.35">
      <c r="A9869" s="286"/>
      <c r="B9869" s="1"/>
      <c r="C9869" s="1"/>
      <c r="D9869" s="17"/>
      <c r="E9869" s="17"/>
      <c r="F9869" s="274"/>
      <c r="G9869" s="1"/>
      <c r="H9869" s="1"/>
      <c r="I9869" s="1"/>
    </row>
    <row r="9870" spans="1:9" x14ac:dyDescent="0.35">
      <c r="A9870" s="286"/>
      <c r="B9870" s="1"/>
      <c r="C9870" s="1"/>
      <c r="D9870" s="17"/>
      <c r="E9870" s="17"/>
      <c r="F9870" s="274"/>
      <c r="G9870" s="1"/>
      <c r="H9870" s="1"/>
      <c r="I9870" s="1"/>
    </row>
    <row r="9871" spans="1:9" x14ac:dyDescent="0.35">
      <c r="A9871" s="286"/>
      <c r="B9871" s="1"/>
      <c r="C9871" s="1"/>
      <c r="D9871" s="17"/>
      <c r="E9871" s="17"/>
      <c r="F9871" s="274"/>
      <c r="G9871" s="1"/>
      <c r="H9871" s="1"/>
      <c r="I9871" s="1"/>
    </row>
    <row r="9872" spans="1:9" x14ac:dyDescent="0.35">
      <c r="A9872" s="286"/>
      <c r="B9872" s="1"/>
      <c r="C9872" s="1"/>
      <c r="D9872" s="17"/>
      <c r="E9872" s="17"/>
      <c r="F9872" s="274"/>
      <c r="G9872" s="1"/>
      <c r="H9872" s="1"/>
      <c r="I9872" s="1"/>
    </row>
    <row r="9873" spans="1:9" x14ac:dyDescent="0.35">
      <c r="A9873" s="286"/>
      <c r="B9873" s="1"/>
      <c r="C9873" s="1"/>
      <c r="D9873" s="17"/>
      <c r="E9873" s="17"/>
      <c r="F9873" s="274"/>
      <c r="G9873" s="1"/>
      <c r="H9873" s="1"/>
      <c r="I9873" s="1"/>
    </row>
    <row r="9874" spans="1:9" x14ac:dyDescent="0.35">
      <c r="A9874" s="286"/>
      <c r="B9874" s="1"/>
      <c r="C9874" s="1"/>
      <c r="D9874" s="17"/>
      <c r="E9874" s="17"/>
      <c r="F9874" s="274"/>
      <c r="G9874" s="1"/>
      <c r="H9874" s="1"/>
      <c r="I9874" s="1"/>
    </row>
    <row r="9875" spans="1:9" x14ac:dyDescent="0.35">
      <c r="A9875" s="286"/>
      <c r="B9875" s="1"/>
      <c r="C9875" s="1"/>
      <c r="D9875" s="17"/>
      <c r="E9875" s="17"/>
      <c r="F9875" s="274"/>
      <c r="G9875" s="1"/>
      <c r="H9875" s="1"/>
      <c r="I9875" s="1"/>
    </row>
    <row r="9876" spans="1:9" x14ac:dyDescent="0.35">
      <c r="A9876" s="286"/>
      <c r="B9876" s="1"/>
      <c r="C9876" s="1"/>
      <c r="D9876" s="17"/>
      <c r="E9876" s="17"/>
      <c r="F9876" s="274"/>
      <c r="G9876" s="1"/>
      <c r="H9876" s="1"/>
      <c r="I9876" s="1"/>
    </row>
    <row r="9877" spans="1:9" x14ac:dyDescent="0.35">
      <c r="A9877" s="286"/>
      <c r="B9877" s="1"/>
      <c r="C9877" s="1"/>
      <c r="D9877" s="17"/>
      <c r="E9877" s="17"/>
      <c r="F9877" s="274"/>
      <c r="G9877" s="1"/>
      <c r="H9877" s="1"/>
      <c r="I9877" s="1"/>
    </row>
    <row r="9878" spans="1:9" x14ac:dyDescent="0.35">
      <c r="A9878" s="286"/>
      <c r="B9878" s="1"/>
      <c r="C9878" s="1"/>
      <c r="D9878" s="17"/>
      <c r="E9878" s="17"/>
      <c r="F9878" s="274"/>
      <c r="G9878" s="1"/>
      <c r="H9878" s="1"/>
      <c r="I9878" s="1"/>
    </row>
    <row r="9879" spans="1:9" x14ac:dyDescent="0.35">
      <c r="A9879" s="286"/>
      <c r="B9879" s="1"/>
      <c r="C9879" s="1"/>
      <c r="D9879" s="17"/>
      <c r="E9879" s="17"/>
      <c r="F9879" s="274"/>
      <c r="G9879" s="1"/>
      <c r="H9879" s="1"/>
      <c r="I9879" s="1"/>
    </row>
    <row r="9880" spans="1:9" x14ac:dyDescent="0.35">
      <c r="A9880" s="286"/>
      <c r="B9880" s="1"/>
      <c r="C9880" s="1"/>
      <c r="D9880" s="17"/>
      <c r="E9880" s="17"/>
      <c r="F9880" s="274"/>
      <c r="G9880" s="1"/>
      <c r="H9880" s="1"/>
      <c r="I9880" s="1"/>
    </row>
    <row r="9881" spans="1:9" x14ac:dyDescent="0.35">
      <c r="A9881" s="286"/>
      <c r="B9881" s="1"/>
      <c r="C9881" s="1"/>
      <c r="D9881" s="17"/>
      <c r="E9881" s="17"/>
      <c r="F9881" s="274"/>
      <c r="G9881" s="1"/>
      <c r="H9881" s="1"/>
      <c r="I9881" s="1"/>
    </row>
    <row r="9882" spans="1:9" x14ac:dyDescent="0.35">
      <c r="A9882" s="286"/>
      <c r="B9882" s="1"/>
      <c r="C9882" s="1"/>
      <c r="D9882" s="17"/>
      <c r="E9882" s="17"/>
      <c r="F9882" s="274"/>
      <c r="G9882" s="1"/>
      <c r="H9882" s="1"/>
      <c r="I9882" s="1"/>
    </row>
    <row r="9883" spans="1:9" x14ac:dyDescent="0.35">
      <c r="A9883" s="286"/>
      <c r="B9883" s="1"/>
      <c r="C9883" s="1"/>
      <c r="D9883" s="17"/>
      <c r="E9883" s="17"/>
      <c r="F9883" s="274"/>
      <c r="G9883" s="1"/>
      <c r="H9883" s="1"/>
      <c r="I9883" s="1"/>
    </row>
    <row r="9884" spans="1:9" x14ac:dyDescent="0.35">
      <c r="A9884" s="286"/>
      <c r="B9884" s="1"/>
      <c r="C9884" s="1"/>
      <c r="D9884" s="17"/>
      <c r="E9884" s="17"/>
      <c r="F9884" s="274"/>
      <c r="G9884" s="1"/>
      <c r="H9884" s="1"/>
      <c r="I9884" s="1"/>
    </row>
    <row r="9885" spans="1:9" x14ac:dyDescent="0.35">
      <c r="A9885" s="286"/>
      <c r="B9885" s="1"/>
      <c r="C9885" s="1"/>
      <c r="D9885" s="17"/>
      <c r="E9885" s="17"/>
      <c r="F9885" s="274"/>
      <c r="G9885" s="1"/>
      <c r="H9885" s="1"/>
      <c r="I9885" s="1"/>
    </row>
    <row r="9886" spans="1:9" x14ac:dyDescent="0.35">
      <c r="A9886" s="286"/>
      <c r="B9886" s="1"/>
      <c r="C9886" s="1"/>
      <c r="D9886" s="17"/>
      <c r="E9886" s="17"/>
      <c r="F9886" s="274"/>
      <c r="G9886" s="1"/>
      <c r="H9886" s="1"/>
      <c r="I9886" s="1"/>
    </row>
    <row r="9887" spans="1:9" x14ac:dyDescent="0.35">
      <c r="A9887" s="286"/>
      <c r="B9887" s="1"/>
      <c r="C9887" s="1"/>
      <c r="D9887" s="17"/>
      <c r="E9887" s="17"/>
      <c r="F9887" s="274"/>
      <c r="G9887" s="1"/>
      <c r="H9887" s="1"/>
      <c r="I9887" s="1"/>
    </row>
    <row r="9888" spans="1:9" x14ac:dyDescent="0.35">
      <c r="A9888" s="286"/>
      <c r="B9888" s="1"/>
      <c r="C9888" s="1"/>
      <c r="D9888" s="17"/>
      <c r="E9888" s="17"/>
      <c r="F9888" s="274"/>
      <c r="G9888" s="1"/>
      <c r="H9888" s="1"/>
      <c r="I9888" s="1"/>
    </row>
    <row r="9889" spans="1:9" x14ac:dyDescent="0.35">
      <c r="A9889" s="286"/>
      <c r="B9889" s="1"/>
      <c r="C9889" s="1"/>
      <c r="D9889" s="17"/>
      <c r="E9889" s="17"/>
      <c r="F9889" s="274"/>
      <c r="G9889" s="1"/>
      <c r="H9889" s="1"/>
      <c r="I9889" s="1"/>
    </row>
    <row r="9890" spans="1:9" x14ac:dyDescent="0.35">
      <c r="A9890" s="286"/>
      <c r="B9890" s="1"/>
      <c r="C9890" s="1"/>
      <c r="D9890" s="17"/>
      <c r="E9890" s="17"/>
      <c r="F9890" s="274"/>
      <c r="G9890" s="1"/>
      <c r="H9890" s="1"/>
      <c r="I9890" s="1"/>
    </row>
    <row r="9891" spans="1:9" x14ac:dyDescent="0.35">
      <c r="A9891" s="286"/>
      <c r="B9891" s="1"/>
      <c r="C9891" s="1"/>
      <c r="D9891" s="17"/>
      <c r="E9891" s="17"/>
      <c r="F9891" s="274"/>
      <c r="G9891" s="1"/>
      <c r="H9891" s="1"/>
      <c r="I9891" s="1"/>
    </row>
    <row r="9892" spans="1:9" x14ac:dyDescent="0.35">
      <c r="A9892" s="286"/>
      <c r="B9892" s="1"/>
      <c r="C9892" s="1"/>
      <c r="D9892" s="17"/>
      <c r="E9892" s="17"/>
      <c r="F9892" s="274"/>
      <c r="G9892" s="1"/>
      <c r="H9892" s="1"/>
      <c r="I9892" s="1"/>
    </row>
    <row r="9893" spans="1:9" x14ac:dyDescent="0.35">
      <c r="A9893" s="286"/>
      <c r="B9893" s="1"/>
      <c r="C9893" s="1"/>
      <c r="D9893" s="17"/>
      <c r="E9893" s="17"/>
      <c r="F9893" s="274"/>
      <c r="G9893" s="1"/>
      <c r="H9893" s="1"/>
      <c r="I9893" s="1"/>
    </row>
    <row r="9894" spans="1:9" x14ac:dyDescent="0.35">
      <c r="A9894" s="286"/>
      <c r="B9894" s="1"/>
      <c r="C9894" s="1"/>
      <c r="D9894" s="17"/>
      <c r="E9894" s="17"/>
      <c r="F9894" s="274"/>
      <c r="G9894" s="1"/>
      <c r="H9894" s="1"/>
      <c r="I9894" s="1"/>
    </row>
    <row r="9895" spans="1:9" x14ac:dyDescent="0.35">
      <c r="A9895" s="286"/>
      <c r="B9895" s="1"/>
      <c r="C9895" s="1"/>
      <c r="D9895" s="17"/>
      <c r="E9895" s="17"/>
      <c r="F9895" s="274"/>
      <c r="G9895" s="1"/>
      <c r="H9895" s="1"/>
      <c r="I9895" s="1"/>
    </row>
    <row r="9896" spans="1:9" x14ac:dyDescent="0.35">
      <c r="A9896" s="286"/>
      <c r="B9896" s="1"/>
      <c r="C9896" s="1"/>
      <c r="D9896" s="17"/>
      <c r="E9896" s="17"/>
      <c r="F9896" s="274"/>
      <c r="G9896" s="1"/>
      <c r="H9896" s="1"/>
      <c r="I9896" s="1"/>
    </row>
    <row r="9897" spans="1:9" x14ac:dyDescent="0.35">
      <c r="A9897" s="286"/>
      <c r="B9897" s="1"/>
      <c r="C9897" s="1"/>
      <c r="D9897" s="17"/>
      <c r="E9897" s="17"/>
      <c r="F9897" s="274"/>
      <c r="G9897" s="1"/>
      <c r="H9897" s="1"/>
      <c r="I9897" s="1"/>
    </row>
    <row r="9898" spans="1:9" x14ac:dyDescent="0.35">
      <c r="A9898" s="286"/>
      <c r="B9898" s="1"/>
      <c r="C9898" s="1"/>
      <c r="D9898" s="17"/>
      <c r="E9898" s="17"/>
      <c r="F9898" s="274"/>
      <c r="G9898" s="1"/>
      <c r="H9898" s="1"/>
      <c r="I9898" s="1"/>
    </row>
    <row r="9899" spans="1:9" x14ac:dyDescent="0.35">
      <c r="A9899" s="286"/>
      <c r="B9899" s="1"/>
      <c r="C9899" s="1"/>
      <c r="D9899" s="17"/>
      <c r="E9899" s="17"/>
      <c r="F9899" s="274"/>
      <c r="G9899" s="1"/>
      <c r="H9899" s="1"/>
      <c r="I9899" s="1"/>
    </row>
    <row r="9900" spans="1:9" x14ac:dyDescent="0.35">
      <c r="A9900" s="286"/>
      <c r="B9900" s="1"/>
      <c r="C9900" s="1"/>
      <c r="D9900" s="17"/>
      <c r="E9900" s="17"/>
      <c r="F9900" s="274"/>
      <c r="G9900" s="1"/>
      <c r="H9900" s="1"/>
      <c r="I9900" s="1"/>
    </row>
    <row r="9901" spans="1:9" x14ac:dyDescent="0.35">
      <c r="A9901" s="286"/>
      <c r="B9901" s="1"/>
      <c r="C9901" s="1"/>
      <c r="D9901" s="17"/>
      <c r="E9901" s="17"/>
      <c r="F9901" s="274"/>
      <c r="G9901" s="1"/>
      <c r="H9901" s="1"/>
      <c r="I9901" s="1"/>
    </row>
    <row r="9902" spans="1:9" x14ac:dyDescent="0.35">
      <c r="A9902" s="286"/>
      <c r="B9902" s="1"/>
      <c r="C9902" s="1"/>
      <c r="D9902" s="17"/>
      <c r="E9902" s="17"/>
      <c r="F9902" s="274"/>
      <c r="G9902" s="1"/>
      <c r="H9902" s="1"/>
      <c r="I9902" s="1"/>
    </row>
    <row r="9903" spans="1:9" x14ac:dyDescent="0.35">
      <c r="A9903" s="286"/>
      <c r="B9903" s="1"/>
      <c r="C9903" s="1"/>
      <c r="D9903" s="17"/>
      <c r="E9903" s="17"/>
      <c r="F9903" s="274"/>
      <c r="G9903" s="1"/>
      <c r="H9903" s="1"/>
      <c r="I9903" s="1"/>
    </row>
    <row r="9904" spans="1:9" x14ac:dyDescent="0.35">
      <c r="A9904" s="286"/>
      <c r="B9904" s="1"/>
      <c r="C9904" s="1"/>
      <c r="D9904" s="17"/>
      <c r="E9904" s="17"/>
      <c r="F9904" s="274"/>
      <c r="G9904" s="1"/>
      <c r="H9904" s="1"/>
      <c r="I9904" s="1"/>
    </row>
    <row r="9905" spans="1:9" x14ac:dyDescent="0.35">
      <c r="A9905" s="286"/>
      <c r="B9905" s="1"/>
      <c r="C9905" s="1"/>
      <c r="D9905" s="17"/>
      <c r="E9905" s="17"/>
      <c r="F9905" s="274"/>
      <c r="G9905" s="1"/>
      <c r="H9905" s="1"/>
      <c r="I9905" s="1"/>
    </row>
    <row r="9906" spans="1:9" x14ac:dyDescent="0.35">
      <c r="A9906" s="286"/>
      <c r="B9906" s="1"/>
      <c r="C9906" s="1"/>
      <c r="D9906" s="17"/>
      <c r="E9906" s="17"/>
      <c r="F9906" s="274"/>
      <c r="G9906" s="1"/>
      <c r="H9906" s="1"/>
      <c r="I9906" s="1"/>
    </row>
    <row r="9907" spans="1:9" x14ac:dyDescent="0.35">
      <c r="A9907" s="286"/>
      <c r="B9907" s="1"/>
      <c r="C9907" s="1"/>
      <c r="D9907" s="17"/>
      <c r="E9907" s="17"/>
      <c r="F9907" s="274"/>
      <c r="G9907" s="1"/>
      <c r="H9907" s="1"/>
      <c r="I9907" s="1"/>
    </row>
    <row r="9908" spans="1:9" x14ac:dyDescent="0.35">
      <c r="A9908" s="286"/>
      <c r="B9908" s="1"/>
      <c r="C9908" s="1"/>
      <c r="D9908" s="17"/>
      <c r="E9908" s="17"/>
      <c r="F9908" s="274"/>
      <c r="G9908" s="1"/>
      <c r="H9908" s="1"/>
      <c r="I9908" s="1"/>
    </row>
    <row r="9909" spans="1:9" x14ac:dyDescent="0.35">
      <c r="A9909" s="286"/>
      <c r="B9909" s="1"/>
      <c r="C9909" s="1"/>
      <c r="D9909" s="17"/>
      <c r="E9909" s="17"/>
      <c r="F9909" s="274"/>
      <c r="G9909" s="1"/>
      <c r="H9909" s="1"/>
      <c r="I9909" s="1"/>
    </row>
    <row r="9910" spans="1:9" x14ac:dyDescent="0.35">
      <c r="A9910" s="286"/>
      <c r="B9910" s="1"/>
      <c r="C9910" s="1"/>
      <c r="D9910" s="17"/>
      <c r="E9910" s="17"/>
      <c r="F9910" s="274"/>
      <c r="G9910" s="1"/>
      <c r="H9910" s="1"/>
      <c r="I9910" s="1"/>
    </row>
    <row r="9911" spans="1:9" x14ac:dyDescent="0.35">
      <c r="A9911" s="286"/>
      <c r="B9911" s="1"/>
      <c r="C9911" s="1"/>
      <c r="D9911" s="17"/>
      <c r="E9911" s="17"/>
      <c r="F9911" s="274"/>
      <c r="G9911" s="1"/>
      <c r="H9911" s="1"/>
      <c r="I9911" s="1"/>
    </row>
    <row r="9912" spans="1:9" x14ac:dyDescent="0.35">
      <c r="A9912" s="286"/>
      <c r="B9912" s="1"/>
      <c r="C9912" s="1"/>
      <c r="D9912" s="17"/>
      <c r="E9912" s="17"/>
      <c r="F9912" s="274"/>
      <c r="G9912" s="1"/>
      <c r="H9912" s="1"/>
      <c r="I9912" s="1"/>
    </row>
    <row r="9913" spans="1:9" x14ac:dyDescent="0.35">
      <c r="A9913" s="286"/>
      <c r="B9913" s="1"/>
      <c r="C9913" s="1"/>
      <c r="D9913" s="17"/>
      <c r="E9913" s="17"/>
      <c r="F9913" s="274"/>
      <c r="G9913" s="1"/>
      <c r="H9913" s="1"/>
      <c r="I9913" s="1"/>
    </row>
    <row r="9914" spans="1:9" x14ac:dyDescent="0.35">
      <c r="A9914" s="286"/>
      <c r="B9914" s="1"/>
      <c r="C9914" s="1"/>
      <c r="D9914" s="17"/>
      <c r="E9914" s="17"/>
      <c r="F9914" s="274"/>
      <c r="G9914" s="1"/>
      <c r="H9914" s="1"/>
      <c r="I9914" s="1"/>
    </row>
    <row r="9915" spans="1:9" x14ac:dyDescent="0.35">
      <c r="A9915" s="286"/>
      <c r="B9915" s="1"/>
      <c r="C9915" s="1"/>
      <c r="D9915" s="17"/>
      <c r="E9915" s="17"/>
      <c r="F9915" s="274"/>
      <c r="G9915" s="1"/>
      <c r="H9915" s="1"/>
      <c r="I9915" s="1"/>
    </row>
    <row r="9916" spans="1:9" x14ac:dyDescent="0.35">
      <c r="A9916" s="286"/>
      <c r="B9916" s="1"/>
      <c r="C9916" s="1"/>
      <c r="D9916" s="17"/>
      <c r="E9916" s="17"/>
      <c r="F9916" s="274"/>
      <c r="G9916" s="1"/>
      <c r="H9916" s="1"/>
      <c r="I9916" s="1"/>
    </row>
    <row r="9917" spans="1:9" x14ac:dyDescent="0.35">
      <c r="A9917" s="286"/>
      <c r="B9917" s="1"/>
      <c r="C9917" s="1"/>
      <c r="D9917" s="17"/>
      <c r="E9917" s="17"/>
      <c r="F9917" s="274"/>
      <c r="G9917" s="1"/>
      <c r="H9917" s="1"/>
      <c r="I9917" s="1"/>
    </row>
    <row r="9918" spans="1:9" x14ac:dyDescent="0.35">
      <c r="A9918" s="286"/>
      <c r="B9918" s="1"/>
      <c r="C9918" s="1"/>
      <c r="D9918" s="17"/>
      <c r="E9918" s="17"/>
      <c r="F9918" s="274"/>
      <c r="G9918" s="1"/>
      <c r="H9918" s="1"/>
      <c r="I9918" s="1"/>
    </row>
    <row r="9919" spans="1:9" x14ac:dyDescent="0.35">
      <c r="A9919" s="286"/>
      <c r="B9919" s="1"/>
      <c r="C9919" s="1"/>
      <c r="D9919" s="17"/>
      <c r="E9919" s="17"/>
      <c r="F9919" s="274"/>
      <c r="G9919" s="1"/>
      <c r="H9919" s="1"/>
      <c r="I9919" s="1"/>
    </row>
    <row r="9920" spans="1:9" x14ac:dyDescent="0.35">
      <c r="A9920" s="286"/>
      <c r="B9920" s="1"/>
      <c r="C9920" s="1"/>
      <c r="D9920" s="17"/>
      <c r="E9920" s="17"/>
      <c r="F9920" s="274"/>
      <c r="G9920" s="1"/>
      <c r="H9920" s="1"/>
      <c r="I9920" s="1"/>
    </row>
    <row r="9921" spans="1:9" x14ac:dyDescent="0.35">
      <c r="A9921" s="286"/>
      <c r="B9921" s="1"/>
      <c r="C9921" s="1"/>
      <c r="D9921" s="17"/>
      <c r="E9921" s="17"/>
      <c r="F9921" s="274"/>
      <c r="G9921" s="1"/>
      <c r="H9921" s="1"/>
      <c r="I9921" s="1"/>
    </row>
    <row r="9922" spans="1:9" x14ac:dyDescent="0.35">
      <c r="A9922" s="286"/>
      <c r="B9922" s="1"/>
      <c r="C9922" s="1"/>
      <c r="D9922" s="17"/>
      <c r="E9922" s="17"/>
      <c r="F9922" s="274"/>
      <c r="G9922" s="1"/>
      <c r="H9922" s="1"/>
      <c r="I9922" s="1"/>
    </row>
    <row r="9923" spans="1:9" x14ac:dyDescent="0.35">
      <c r="A9923" s="286"/>
      <c r="B9923" s="1"/>
      <c r="C9923" s="1"/>
      <c r="D9923" s="17"/>
      <c r="E9923" s="17"/>
      <c r="F9923" s="274"/>
      <c r="G9923" s="1"/>
      <c r="H9923" s="1"/>
      <c r="I9923" s="1"/>
    </row>
    <row r="9924" spans="1:9" x14ac:dyDescent="0.35">
      <c r="A9924" s="286"/>
      <c r="B9924" s="1"/>
      <c r="C9924" s="1"/>
      <c r="D9924" s="17"/>
      <c r="E9924" s="17"/>
      <c r="F9924" s="274"/>
      <c r="G9924" s="1"/>
      <c r="H9924" s="1"/>
      <c r="I9924" s="1"/>
    </row>
    <row r="9925" spans="1:9" x14ac:dyDescent="0.35">
      <c r="A9925" s="286"/>
      <c r="B9925" s="1"/>
      <c r="C9925" s="1"/>
      <c r="D9925" s="17"/>
      <c r="E9925" s="17"/>
      <c r="F9925" s="274"/>
      <c r="G9925" s="1"/>
      <c r="H9925" s="1"/>
      <c r="I9925" s="1"/>
    </row>
    <row r="9926" spans="1:9" x14ac:dyDescent="0.35">
      <c r="A9926" s="286"/>
      <c r="B9926" s="1"/>
      <c r="C9926" s="1"/>
      <c r="D9926" s="17"/>
      <c r="E9926" s="17"/>
      <c r="F9926" s="274"/>
      <c r="G9926" s="1"/>
      <c r="H9926" s="1"/>
      <c r="I9926" s="1"/>
    </row>
    <row r="9927" spans="1:9" x14ac:dyDescent="0.35">
      <c r="A9927" s="286"/>
      <c r="B9927" s="1"/>
      <c r="C9927" s="1"/>
      <c r="D9927" s="17"/>
      <c r="E9927" s="17"/>
      <c r="F9927" s="274"/>
      <c r="G9927" s="1"/>
      <c r="H9927" s="1"/>
      <c r="I9927" s="1"/>
    </row>
    <row r="9928" spans="1:9" x14ac:dyDescent="0.35">
      <c r="A9928" s="286"/>
      <c r="B9928" s="1"/>
      <c r="C9928" s="1"/>
      <c r="D9928" s="17"/>
      <c r="E9928" s="17"/>
      <c r="F9928" s="274"/>
      <c r="G9928" s="1"/>
      <c r="H9928" s="1"/>
      <c r="I9928" s="1"/>
    </row>
    <row r="9929" spans="1:9" x14ac:dyDescent="0.35">
      <c r="A9929" s="286"/>
      <c r="B9929" s="1"/>
      <c r="C9929" s="1"/>
      <c r="D9929" s="17"/>
      <c r="E9929" s="17"/>
      <c r="F9929" s="274"/>
      <c r="G9929" s="1"/>
      <c r="H9929" s="1"/>
      <c r="I9929" s="1"/>
    </row>
    <row r="9930" spans="1:9" x14ac:dyDescent="0.35">
      <c r="A9930" s="286"/>
      <c r="B9930" s="1"/>
      <c r="C9930" s="1"/>
      <c r="D9930" s="17"/>
      <c r="E9930" s="17"/>
      <c r="F9930" s="274"/>
      <c r="G9930" s="1"/>
      <c r="H9930" s="1"/>
      <c r="I9930" s="1"/>
    </row>
    <row r="9931" spans="1:9" x14ac:dyDescent="0.35">
      <c r="A9931" s="286"/>
      <c r="B9931" s="1"/>
      <c r="C9931" s="1"/>
      <c r="D9931" s="17"/>
      <c r="E9931" s="17"/>
      <c r="F9931" s="274"/>
      <c r="G9931" s="1"/>
      <c r="H9931" s="1"/>
      <c r="I9931" s="1"/>
    </row>
    <row r="9932" spans="1:9" x14ac:dyDescent="0.35">
      <c r="A9932" s="286"/>
      <c r="B9932" s="1"/>
      <c r="C9932" s="1"/>
      <c r="D9932" s="17"/>
      <c r="E9932" s="17"/>
      <c r="F9932" s="274"/>
      <c r="G9932" s="1"/>
      <c r="H9932" s="1"/>
      <c r="I9932" s="1"/>
    </row>
    <row r="9933" spans="1:9" x14ac:dyDescent="0.35">
      <c r="A9933" s="286"/>
      <c r="B9933" s="1"/>
      <c r="C9933" s="1"/>
      <c r="D9933" s="17"/>
      <c r="E9933" s="17"/>
      <c r="F9933" s="274"/>
      <c r="G9933" s="1"/>
      <c r="H9933" s="1"/>
      <c r="I9933" s="1"/>
    </row>
    <row r="9934" spans="1:9" x14ac:dyDescent="0.35">
      <c r="A9934" s="286"/>
      <c r="B9934" s="1"/>
      <c r="C9934" s="1"/>
      <c r="D9934" s="17"/>
      <c r="E9934" s="17"/>
      <c r="F9934" s="274"/>
      <c r="G9934" s="1"/>
      <c r="H9934" s="1"/>
      <c r="I9934" s="1"/>
    </row>
    <row r="9935" spans="1:9" x14ac:dyDescent="0.35">
      <c r="A9935" s="286"/>
      <c r="B9935" s="1"/>
      <c r="C9935" s="1"/>
      <c r="D9935" s="17"/>
      <c r="E9935" s="17"/>
      <c r="F9935" s="274"/>
      <c r="G9935" s="1"/>
      <c r="H9935" s="1"/>
      <c r="I9935" s="1"/>
    </row>
    <row r="9936" spans="1:9" x14ac:dyDescent="0.35">
      <c r="A9936" s="286"/>
      <c r="B9936" s="1"/>
      <c r="C9936" s="1"/>
      <c r="D9936" s="17"/>
      <c r="E9936" s="17"/>
      <c r="F9936" s="274"/>
      <c r="G9936" s="1"/>
      <c r="H9936" s="1"/>
      <c r="I9936" s="1"/>
    </row>
    <row r="9937" spans="1:9" x14ac:dyDescent="0.35">
      <c r="A9937" s="286"/>
      <c r="B9937" s="1"/>
      <c r="C9937" s="1"/>
      <c r="D9937" s="17"/>
      <c r="E9937" s="17"/>
      <c r="F9937" s="274"/>
      <c r="G9937" s="1"/>
      <c r="H9937" s="1"/>
      <c r="I9937" s="1"/>
    </row>
    <row r="9938" spans="1:9" x14ac:dyDescent="0.35">
      <c r="A9938" s="286"/>
      <c r="B9938" s="1"/>
      <c r="C9938" s="1"/>
      <c r="D9938" s="17"/>
      <c r="E9938" s="17"/>
      <c r="F9938" s="274"/>
      <c r="G9938" s="1"/>
      <c r="H9938" s="1"/>
      <c r="I9938" s="1"/>
    </row>
    <row r="9939" spans="1:9" x14ac:dyDescent="0.35">
      <c r="A9939" s="286"/>
      <c r="B9939" s="1"/>
      <c r="C9939" s="1"/>
      <c r="D9939" s="17"/>
      <c r="E9939" s="17"/>
      <c r="F9939" s="274"/>
      <c r="G9939" s="1"/>
      <c r="H9939" s="1"/>
      <c r="I9939" s="1"/>
    </row>
    <row r="9940" spans="1:9" x14ac:dyDescent="0.35">
      <c r="A9940" s="286"/>
      <c r="B9940" s="1"/>
      <c r="C9940" s="1"/>
      <c r="D9940" s="17"/>
      <c r="E9940" s="17"/>
      <c r="F9940" s="274"/>
      <c r="G9940" s="1"/>
      <c r="H9940" s="1"/>
      <c r="I9940" s="1"/>
    </row>
    <row r="9941" spans="1:9" x14ac:dyDescent="0.35">
      <c r="A9941" s="286"/>
      <c r="B9941" s="1"/>
      <c r="C9941" s="1"/>
      <c r="D9941" s="17"/>
      <c r="E9941" s="17"/>
      <c r="F9941" s="274"/>
      <c r="G9941" s="1"/>
      <c r="H9941" s="1"/>
      <c r="I9941" s="1"/>
    </row>
    <row r="9942" spans="1:9" x14ac:dyDescent="0.35">
      <c r="A9942" s="286"/>
      <c r="B9942" s="1"/>
      <c r="C9942" s="1"/>
      <c r="D9942" s="17"/>
      <c r="E9942" s="17"/>
      <c r="F9942" s="274"/>
      <c r="G9942" s="1"/>
      <c r="H9942" s="1"/>
      <c r="I9942" s="1"/>
    </row>
    <row r="9943" spans="1:9" x14ac:dyDescent="0.35">
      <c r="A9943" s="286"/>
      <c r="B9943" s="1"/>
      <c r="C9943" s="1"/>
      <c r="D9943" s="17"/>
      <c r="E9943" s="17"/>
      <c r="F9943" s="274"/>
      <c r="G9943" s="1"/>
      <c r="H9943" s="1"/>
      <c r="I9943" s="1"/>
    </row>
    <row r="9944" spans="1:9" x14ac:dyDescent="0.35">
      <c r="A9944" s="286"/>
      <c r="B9944" s="1"/>
      <c r="C9944" s="1"/>
      <c r="D9944" s="17"/>
      <c r="E9944" s="17"/>
      <c r="F9944" s="274"/>
      <c r="G9944" s="1"/>
      <c r="H9944" s="1"/>
      <c r="I9944" s="1"/>
    </row>
    <row r="9945" spans="1:9" x14ac:dyDescent="0.35">
      <c r="A9945" s="286"/>
      <c r="B9945" s="1"/>
      <c r="C9945" s="1"/>
      <c r="D9945" s="17"/>
      <c r="E9945" s="17"/>
      <c r="F9945" s="274"/>
      <c r="G9945" s="1"/>
      <c r="H9945" s="1"/>
      <c r="I9945" s="1"/>
    </row>
    <row r="9946" spans="1:9" x14ac:dyDescent="0.35">
      <c r="A9946" s="286"/>
      <c r="B9946" s="1"/>
      <c r="C9946" s="1"/>
      <c r="D9946" s="17"/>
      <c r="E9946" s="17"/>
      <c r="F9946" s="274"/>
      <c r="G9946" s="1"/>
      <c r="H9946" s="1"/>
      <c r="I9946" s="1"/>
    </row>
    <row r="9947" spans="1:9" x14ac:dyDescent="0.35">
      <c r="A9947" s="286"/>
      <c r="B9947" s="1"/>
      <c r="C9947" s="1"/>
      <c r="D9947" s="17"/>
      <c r="E9947" s="17"/>
      <c r="F9947" s="274"/>
      <c r="G9947" s="1"/>
      <c r="H9947" s="1"/>
      <c r="I9947" s="1"/>
    </row>
    <row r="9948" spans="1:9" x14ac:dyDescent="0.35">
      <c r="A9948" s="286"/>
      <c r="B9948" s="1"/>
      <c r="C9948" s="1"/>
      <c r="D9948" s="17"/>
      <c r="E9948" s="17"/>
      <c r="F9948" s="274"/>
      <c r="G9948" s="1"/>
      <c r="H9948" s="1"/>
      <c r="I9948" s="1"/>
    </row>
    <row r="9949" spans="1:9" x14ac:dyDescent="0.35">
      <c r="A9949" s="286"/>
      <c r="B9949" s="1"/>
      <c r="C9949" s="1"/>
      <c r="D9949" s="17"/>
      <c r="E9949" s="17"/>
      <c r="F9949" s="274"/>
      <c r="G9949" s="1"/>
      <c r="H9949" s="1"/>
      <c r="I9949" s="1"/>
    </row>
    <row r="9950" spans="1:9" x14ac:dyDescent="0.35">
      <c r="A9950" s="286"/>
      <c r="B9950" s="1"/>
      <c r="C9950" s="1"/>
      <c r="D9950" s="17"/>
      <c r="E9950" s="17"/>
      <c r="F9950" s="274"/>
      <c r="G9950" s="1"/>
      <c r="H9950" s="1"/>
      <c r="I9950" s="1"/>
    </row>
    <row r="9951" spans="1:9" x14ac:dyDescent="0.35">
      <c r="A9951" s="286"/>
      <c r="B9951" s="1"/>
      <c r="C9951" s="1"/>
      <c r="D9951" s="17"/>
      <c r="E9951" s="17"/>
      <c r="F9951" s="274"/>
      <c r="G9951" s="1"/>
      <c r="H9951" s="1"/>
      <c r="I9951" s="1"/>
    </row>
    <row r="9952" spans="1:9" x14ac:dyDescent="0.35">
      <c r="A9952" s="286"/>
      <c r="B9952" s="1"/>
      <c r="C9952" s="1"/>
      <c r="D9952" s="17"/>
      <c r="E9952" s="17"/>
      <c r="F9952" s="274"/>
      <c r="G9952" s="1"/>
      <c r="H9952" s="1"/>
      <c r="I9952" s="1"/>
    </row>
    <row r="9953" spans="1:9" x14ac:dyDescent="0.35">
      <c r="A9953" s="286"/>
      <c r="B9953" s="1"/>
      <c r="C9953" s="1"/>
      <c r="D9953" s="17"/>
      <c r="E9953" s="17"/>
      <c r="F9953" s="274"/>
      <c r="G9953" s="1"/>
      <c r="H9953" s="1"/>
      <c r="I9953" s="1"/>
    </row>
    <row r="9954" spans="1:9" x14ac:dyDescent="0.35">
      <c r="A9954" s="286"/>
      <c r="B9954" s="1"/>
      <c r="C9954" s="1"/>
      <c r="D9954" s="17"/>
      <c r="E9954" s="17"/>
      <c r="F9954" s="274"/>
      <c r="G9954" s="1"/>
      <c r="H9954" s="1"/>
      <c r="I9954" s="1"/>
    </row>
    <row r="9955" spans="1:9" x14ac:dyDescent="0.35">
      <c r="A9955" s="286"/>
      <c r="B9955" s="1"/>
      <c r="C9955" s="1"/>
      <c r="D9955" s="17"/>
      <c r="E9955" s="17"/>
      <c r="F9955" s="274"/>
      <c r="G9955" s="1"/>
      <c r="H9955" s="1"/>
      <c r="I9955" s="1"/>
    </row>
    <row r="9956" spans="1:9" x14ac:dyDescent="0.35">
      <c r="A9956" s="286"/>
      <c r="B9956" s="1"/>
      <c r="C9956" s="1"/>
      <c r="D9956" s="17"/>
      <c r="E9956" s="17"/>
      <c r="F9956" s="274"/>
      <c r="G9956" s="1"/>
      <c r="H9956" s="1"/>
      <c r="I9956" s="1"/>
    </row>
    <row r="9957" spans="1:9" x14ac:dyDescent="0.35">
      <c r="A9957" s="286"/>
      <c r="B9957" s="1"/>
      <c r="C9957" s="1"/>
      <c r="D9957" s="17"/>
      <c r="E9957" s="17"/>
      <c r="F9957" s="274"/>
      <c r="G9957" s="1"/>
      <c r="H9957" s="1"/>
      <c r="I9957" s="1"/>
    </row>
    <row r="9958" spans="1:9" x14ac:dyDescent="0.35">
      <c r="A9958" s="286"/>
      <c r="B9958" s="1"/>
      <c r="C9958" s="1"/>
      <c r="D9958" s="17"/>
      <c r="E9958" s="17"/>
      <c r="F9958" s="274"/>
      <c r="G9958" s="1"/>
      <c r="H9958" s="1"/>
      <c r="I9958" s="1"/>
    </row>
    <row r="9959" spans="1:9" x14ac:dyDescent="0.35">
      <c r="A9959" s="286"/>
      <c r="B9959" s="1"/>
      <c r="C9959" s="1"/>
      <c r="D9959" s="17"/>
      <c r="E9959" s="17"/>
      <c r="F9959" s="274"/>
      <c r="G9959" s="1"/>
      <c r="H9959" s="1"/>
      <c r="I9959" s="1"/>
    </row>
    <row r="9960" spans="1:9" x14ac:dyDescent="0.35">
      <c r="A9960" s="286"/>
      <c r="B9960" s="1"/>
      <c r="C9960" s="1"/>
      <c r="D9960" s="17"/>
      <c r="E9960" s="17"/>
      <c r="F9960" s="274"/>
      <c r="G9960" s="1"/>
      <c r="H9960" s="1"/>
      <c r="I9960" s="1"/>
    </row>
    <row r="9961" spans="1:9" x14ac:dyDescent="0.35">
      <c r="A9961" s="286"/>
      <c r="B9961" s="1"/>
      <c r="C9961" s="1"/>
      <c r="D9961" s="17"/>
      <c r="E9961" s="17"/>
      <c r="F9961" s="274"/>
      <c r="G9961" s="1"/>
      <c r="H9961" s="1"/>
      <c r="I9961" s="1"/>
    </row>
    <row r="9962" spans="1:9" x14ac:dyDescent="0.35">
      <c r="A9962" s="286"/>
      <c r="B9962" s="1"/>
      <c r="C9962" s="1"/>
      <c r="D9962" s="17"/>
      <c r="E9962" s="17"/>
      <c r="F9962" s="274"/>
      <c r="G9962" s="1"/>
      <c r="H9962" s="1"/>
      <c r="I9962" s="1"/>
    </row>
    <row r="9963" spans="1:9" x14ac:dyDescent="0.35">
      <c r="A9963" s="286"/>
      <c r="B9963" s="1"/>
      <c r="C9963" s="1"/>
      <c r="D9963" s="17"/>
      <c r="E9963" s="17"/>
      <c r="F9963" s="274"/>
      <c r="G9963" s="1"/>
      <c r="H9963" s="1"/>
      <c r="I9963" s="1"/>
    </row>
    <row r="9964" spans="1:9" x14ac:dyDescent="0.35">
      <c r="A9964" s="286"/>
      <c r="B9964" s="1"/>
      <c r="C9964" s="1"/>
      <c r="D9964" s="17"/>
      <c r="E9964" s="17"/>
      <c r="F9964" s="274"/>
      <c r="G9964" s="1"/>
      <c r="H9964" s="1"/>
      <c r="I9964" s="1"/>
    </row>
    <row r="9965" spans="1:9" x14ac:dyDescent="0.35">
      <c r="A9965" s="286"/>
      <c r="B9965" s="1"/>
      <c r="C9965" s="1"/>
      <c r="D9965" s="17"/>
      <c r="E9965" s="17"/>
      <c r="F9965" s="274"/>
      <c r="G9965" s="1"/>
      <c r="H9965" s="1"/>
      <c r="I9965" s="1"/>
    </row>
    <row r="9966" spans="1:9" x14ac:dyDescent="0.35">
      <c r="A9966" s="286"/>
      <c r="B9966" s="1"/>
      <c r="C9966" s="1"/>
      <c r="D9966" s="17"/>
      <c r="E9966" s="17"/>
      <c r="F9966" s="274"/>
      <c r="G9966" s="1"/>
      <c r="H9966" s="1"/>
      <c r="I9966" s="1"/>
    </row>
    <row r="9967" spans="1:9" x14ac:dyDescent="0.35">
      <c r="A9967" s="286"/>
      <c r="B9967" s="1"/>
      <c r="C9967" s="1"/>
      <c r="D9967" s="17"/>
      <c r="E9967" s="17"/>
      <c r="F9967" s="274"/>
      <c r="G9967" s="1"/>
      <c r="H9967" s="1"/>
      <c r="I9967" s="1"/>
    </row>
    <row r="9968" spans="1:9" x14ac:dyDescent="0.35">
      <c r="A9968" s="286"/>
      <c r="B9968" s="1"/>
      <c r="C9968" s="1"/>
      <c r="D9968" s="17"/>
      <c r="E9968" s="17"/>
      <c r="F9968" s="274"/>
      <c r="G9968" s="1"/>
      <c r="H9968" s="1"/>
      <c r="I9968" s="1"/>
    </row>
    <row r="9969" spans="1:9" x14ac:dyDescent="0.35">
      <c r="A9969" s="286"/>
      <c r="B9969" s="1"/>
      <c r="C9969" s="1"/>
      <c r="D9969" s="17"/>
      <c r="E9969" s="17"/>
      <c r="F9969" s="274"/>
      <c r="G9969" s="1"/>
      <c r="H9969" s="1"/>
      <c r="I9969" s="1"/>
    </row>
    <row r="9970" spans="1:9" x14ac:dyDescent="0.35">
      <c r="A9970" s="286"/>
      <c r="B9970" s="1"/>
      <c r="C9970" s="1"/>
      <c r="D9970" s="17"/>
      <c r="E9970" s="17"/>
      <c r="F9970" s="274"/>
      <c r="G9970" s="1"/>
      <c r="H9970" s="1"/>
      <c r="I9970" s="1"/>
    </row>
    <row r="9971" spans="1:9" x14ac:dyDescent="0.35">
      <c r="A9971" s="286"/>
      <c r="B9971" s="1"/>
      <c r="C9971" s="1"/>
      <c r="D9971" s="17"/>
      <c r="E9971" s="17"/>
      <c r="F9971" s="274"/>
      <c r="G9971" s="1"/>
      <c r="H9971" s="1"/>
      <c r="I9971" s="1"/>
    </row>
    <row r="9972" spans="1:9" x14ac:dyDescent="0.35">
      <c r="A9972" s="286"/>
      <c r="B9972" s="1"/>
      <c r="C9972" s="1"/>
      <c r="D9972" s="17"/>
      <c r="E9972" s="17"/>
      <c r="F9972" s="274"/>
      <c r="G9972" s="1"/>
      <c r="H9972" s="1"/>
      <c r="I9972" s="1"/>
    </row>
    <row r="9973" spans="1:9" x14ac:dyDescent="0.35">
      <c r="A9973" s="286"/>
      <c r="B9973" s="1"/>
      <c r="C9973" s="1"/>
      <c r="D9973" s="17"/>
      <c r="E9973" s="17"/>
      <c r="F9973" s="274"/>
      <c r="G9973" s="1"/>
      <c r="H9973" s="1"/>
      <c r="I9973" s="1"/>
    </row>
    <row r="9974" spans="1:9" x14ac:dyDescent="0.35">
      <c r="A9974" s="286"/>
      <c r="B9974" s="1"/>
      <c r="C9974" s="1"/>
      <c r="D9974" s="17"/>
      <c r="E9974" s="17"/>
      <c r="F9974" s="274"/>
      <c r="G9974" s="1"/>
      <c r="H9974" s="1"/>
      <c r="I9974" s="1"/>
    </row>
    <row r="9975" spans="1:9" x14ac:dyDescent="0.35">
      <c r="A9975" s="286"/>
      <c r="B9975" s="1"/>
      <c r="C9975" s="1"/>
      <c r="D9975" s="17"/>
      <c r="E9975" s="17"/>
      <c r="F9975" s="274"/>
      <c r="G9975" s="1"/>
      <c r="H9975" s="1"/>
      <c r="I9975" s="1"/>
    </row>
    <row r="9976" spans="1:9" x14ac:dyDescent="0.35">
      <c r="A9976" s="286"/>
      <c r="B9976" s="1"/>
      <c r="C9976" s="1"/>
      <c r="D9976" s="17"/>
      <c r="E9976" s="17"/>
      <c r="F9976" s="274"/>
      <c r="G9976" s="1"/>
      <c r="H9976" s="1"/>
      <c r="I9976" s="1"/>
    </row>
    <row r="9977" spans="1:9" x14ac:dyDescent="0.35">
      <c r="A9977" s="286"/>
      <c r="B9977" s="1"/>
      <c r="C9977" s="1"/>
      <c r="D9977" s="17"/>
      <c r="E9977" s="17"/>
      <c r="F9977" s="274"/>
      <c r="G9977" s="1"/>
      <c r="H9977" s="1"/>
      <c r="I9977" s="1"/>
    </row>
    <row r="9978" spans="1:9" x14ac:dyDescent="0.35">
      <c r="A9978" s="286"/>
      <c r="B9978" s="1"/>
      <c r="C9978" s="1"/>
      <c r="D9978" s="17"/>
      <c r="E9978" s="17"/>
      <c r="F9978" s="274"/>
      <c r="G9978" s="1"/>
      <c r="H9978" s="1"/>
      <c r="I9978" s="1"/>
    </row>
    <row r="9979" spans="1:9" x14ac:dyDescent="0.35">
      <c r="A9979" s="286"/>
      <c r="B9979" s="1"/>
      <c r="C9979" s="1"/>
      <c r="D9979" s="17"/>
      <c r="E9979" s="17"/>
      <c r="F9979" s="274"/>
      <c r="G9979" s="1"/>
      <c r="H9979" s="1"/>
      <c r="I9979" s="1"/>
    </row>
    <row r="9980" spans="1:9" x14ac:dyDescent="0.35">
      <c r="A9980" s="286"/>
      <c r="B9980" s="1"/>
      <c r="C9980" s="1"/>
      <c r="D9980" s="17"/>
      <c r="E9980" s="17"/>
      <c r="F9980" s="274"/>
      <c r="G9980" s="1"/>
      <c r="H9980" s="1"/>
      <c r="I9980" s="1"/>
    </row>
    <row r="9981" spans="1:9" x14ac:dyDescent="0.35">
      <c r="A9981" s="286"/>
      <c r="B9981" s="1"/>
      <c r="C9981" s="1"/>
      <c r="D9981" s="17"/>
      <c r="E9981" s="17"/>
      <c r="F9981" s="274"/>
      <c r="G9981" s="1"/>
      <c r="H9981" s="1"/>
      <c r="I9981" s="1"/>
    </row>
    <row r="9982" spans="1:9" x14ac:dyDescent="0.35">
      <c r="A9982" s="286"/>
      <c r="B9982" s="1"/>
      <c r="C9982" s="1"/>
      <c r="D9982" s="17"/>
      <c r="E9982" s="17"/>
      <c r="F9982" s="274"/>
      <c r="G9982" s="1"/>
      <c r="H9982" s="1"/>
      <c r="I9982" s="1"/>
    </row>
    <row r="9983" spans="1:9" x14ac:dyDescent="0.35">
      <c r="A9983" s="286"/>
      <c r="B9983" s="1"/>
      <c r="C9983" s="1"/>
      <c r="D9983" s="17"/>
      <c r="E9983" s="17"/>
      <c r="F9983" s="274"/>
      <c r="G9983" s="1"/>
      <c r="H9983" s="1"/>
      <c r="I9983" s="1"/>
    </row>
    <row r="9984" spans="1:9" x14ac:dyDescent="0.35">
      <c r="A9984" s="286"/>
      <c r="B9984" s="1"/>
      <c r="C9984" s="1"/>
      <c r="D9984" s="17"/>
      <c r="E9984" s="17"/>
      <c r="F9984" s="274"/>
      <c r="G9984" s="1"/>
      <c r="H9984" s="1"/>
      <c r="I9984" s="1"/>
    </row>
    <row r="9985" spans="1:9" x14ac:dyDescent="0.35">
      <c r="A9985" s="286"/>
      <c r="B9985" s="1"/>
      <c r="C9985" s="1"/>
      <c r="D9985" s="17"/>
      <c r="E9985" s="17"/>
      <c r="F9985" s="274"/>
      <c r="G9985" s="1"/>
      <c r="H9985" s="1"/>
      <c r="I9985" s="1"/>
    </row>
    <row r="9986" spans="1:9" x14ac:dyDescent="0.35">
      <c r="A9986" s="286"/>
      <c r="B9986" s="1"/>
      <c r="C9986" s="1"/>
      <c r="D9986" s="17"/>
      <c r="E9986" s="17"/>
      <c r="F9986" s="274"/>
      <c r="G9986" s="1"/>
      <c r="H9986" s="1"/>
      <c r="I9986" s="1"/>
    </row>
    <row r="9987" spans="1:9" x14ac:dyDescent="0.35">
      <c r="A9987" s="286"/>
      <c r="B9987" s="1"/>
      <c r="C9987" s="1"/>
      <c r="D9987" s="17"/>
      <c r="E9987" s="17"/>
      <c r="F9987" s="274"/>
      <c r="G9987" s="1"/>
      <c r="H9987" s="1"/>
      <c r="I9987" s="1"/>
    </row>
    <row r="9988" spans="1:9" x14ac:dyDescent="0.35">
      <c r="A9988" s="286"/>
      <c r="B9988" s="1"/>
      <c r="C9988" s="1"/>
      <c r="D9988" s="17"/>
      <c r="E9988" s="17"/>
      <c r="F9988" s="274"/>
      <c r="G9988" s="1"/>
      <c r="H9988" s="1"/>
      <c r="I9988" s="1"/>
    </row>
    <row r="9989" spans="1:9" x14ac:dyDescent="0.35">
      <c r="A9989" s="286"/>
      <c r="B9989" s="1"/>
      <c r="C9989" s="1"/>
      <c r="D9989" s="17"/>
      <c r="E9989" s="17"/>
      <c r="F9989" s="274"/>
      <c r="G9989" s="1"/>
      <c r="H9989" s="1"/>
      <c r="I9989" s="1"/>
    </row>
    <row r="9990" spans="1:9" x14ac:dyDescent="0.35">
      <c r="A9990" s="286"/>
      <c r="B9990" s="1"/>
      <c r="C9990" s="1"/>
      <c r="D9990" s="17"/>
      <c r="E9990" s="17"/>
      <c r="F9990" s="274"/>
      <c r="G9990" s="1"/>
      <c r="H9990" s="1"/>
      <c r="I9990" s="1"/>
    </row>
    <row r="9991" spans="1:9" x14ac:dyDescent="0.35">
      <c r="A9991" s="286"/>
      <c r="B9991" s="1"/>
      <c r="C9991" s="1"/>
      <c r="D9991" s="17"/>
      <c r="E9991" s="17"/>
      <c r="F9991" s="274"/>
      <c r="G9991" s="1"/>
      <c r="H9991" s="1"/>
      <c r="I9991" s="1"/>
    </row>
    <row r="9992" spans="1:9" x14ac:dyDescent="0.35">
      <c r="A9992" s="286"/>
      <c r="B9992" s="1"/>
      <c r="C9992" s="1"/>
      <c r="D9992" s="17"/>
      <c r="E9992" s="17"/>
      <c r="F9992" s="274"/>
      <c r="G9992" s="1"/>
      <c r="H9992" s="1"/>
      <c r="I9992" s="1"/>
    </row>
    <row r="9993" spans="1:9" x14ac:dyDescent="0.35">
      <c r="A9993" s="286"/>
      <c r="B9993" s="1"/>
      <c r="C9993" s="1"/>
      <c r="D9993" s="17"/>
      <c r="E9993" s="17"/>
      <c r="F9993" s="274"/>
      <c r="G9993" s="1"/>
      <c r="H9993" s="1"/>
      <c r="I9993" s="1"/>
    </row>
    <row r="9994" spans="1:9" x14ac:dyDescent="0.35">
      <c r="A9994" s="286"/>
      <c r="B9994" s="1"/>
      <c r="C9994" s="1"/>
      <c r="D9994" s="17"/>
      <c r="E9994" s="17"/>
      <c r="F9994" s="274"/>
      <c r="G9994" s="1"/>
      <c r="H9994" s="1"/>
      <c r="I9994" s="1"/>
    </row>
    <row r="9995" spans="1:9" x14ac:dyDescent="0.35">
      <c r="A9995" s="286"/>
      <c r="B9995" s="1"/>
      <c r="C9995" s="1"/>
      <c r="D9995" s="17"/>
      <c r="E9995" s="17"/>
      <c r="F9995" s="274"/>
      <c r="G9995" s="1"/>
      <c r="H9995" s="1"/>
      <c r="I9995" s="1"/>
    </row>
    <row r="9996" spans="1:9" x14ac:dyDescent="0.35">
      <c r="A9996" s="286"/>
      <c r="B9996" s="1"/>
      <c r="C9996" s="1"/>
      <c r="D9996" s="17"/>
      <c r="E9996" s="17"/>
      <c r="F9996" s="274"/>
      <c r="G9996" s="1"/>
      <c r="H9996" s="1"/>
      <c r="I9996" s="1"/>
    </row>
    <row r="9997" spans="1:9" x14ac:dyDescent="0.35">
      <c r="A9997" s="286"/>
      <c r="B9997" s="1"/>
      <c r="C9997" s="1"/>
      <c r="D9997" s="17"/>
      <c r="E9997" s="17"/>
      <c r="F9997" s="274"/>
      <c r="G9997" s="1"/>
      <c r="H9997" s="1"/>
      <c r="I9997" s="1"/>
    </row>
    <row r="9998" spans="1:9" x14ac:dyDescent="0.35">
      <c r="A9998" s="286"/>
      <c r="B9998" s="1"/>
      <c r="C9998" s="1"/>
      <c r="D9998" s="17"/>
      <c r="E9998" s="17"/>
      <c r="F9998" s="274"/>
      <c r="G9998" s="1"/>
      <c r="H9998" s="1"/>
      <c r="I9998" s="1"/>
    </row>
    <row r="9999" spans="1:9" x14ac:dyDescent="0.35">
      <c r="A9999" s="286"/>
      <c r="B9999" s="1"/>
      <c r="C9999" s="1"/>
      <c r="D9999" s="17"/>
      <c r="E9999" s="17"/>
      <c r="F9999" s="274"/>
      <c r="G9999" s="1"/>
      <c r="H9999" s="1"/>
      <c r="I9999" s="1"/>
    </row>
    <row r="10000" spans="1:9" x14ac:dyDescent="0.35">
      <c r="A10000" s="286"/>
      <c r="B10000" s="1"/>
      <c r="C10000" s="1"/>
      <c r="D10000" s="17"/>
      <c r="E10000" s="17"/>
      <c r="F10000" s="274"/>
      <c r="G10000" s="1"/>
      <c r="H10000" s="1"/>
      <c r="I10000" s="1"/>
    </row>
    <row r="10001" spans="1:9" x14ac:dyDescent="0.35">
      <c r="A10001" s="286"/>
      <c r="B10001" s="1"/>
      <c r="C10001" s="1"/>
      <c r="D10001" s="17"/>
      <c r="E10001" s="17"/>
      <c r="F10001" s="274"/>
      <c r="G10001" s="1"/>
      <c r="H10001" s="1"/>
      <c r="I10001" s="1"/>
    </row>
    <row r="10002" spans="1:9" x14ac:dyDescent="0.35">
      <c r="A10002" s="286"/>
      <c r="B10002" s="1"/>
      <c r="C10002" s="1"/>
      <c r="D10002" s="17"/>
      <c r="E10002" s="17"/>
      <c r="F10002" s="274"/>
      <c r="G10002" s="1"/>
      <c r="H10002" s="1"/>
      <c r="I10002" s="1"/>
    </row>
    <row r="10003" spans="1:9" x14ac:dyDescent="0.35">
      <c r="A10003" s="286"/>
      <c r="B10003" s="1"/>
      <c r="C10003" s="1"/>
      <c r="D10003" s="17"/>
      <c r="E10003" s="17"/>
      <c r="F10003" s="274"/>
      <c r="G10003" s="1"/>
      <c r="H10003" s="1"/>
      <c r="I10003" s="1"/>
    </row>
    <row r="10004" spans="1:9" x14ac:dyDescent="0.35">
      <c r="A10004" s="286"/>
      <c r="B10004" s="1"/>
      <c r="C10004" s="1"/>
      <c r="D10004" s="17"/>
      <c r="E10004" s="17"/>
      <c r="F10004" s="274"/>
      <c r="G10004" s="1"/>
      <c r="H10004" s="1"/>
      <c r="I10004" s="1"/>
    </row>
    <row r="10005" spans="1:9" x14ac:dyDescent="0.35">
      <c r="A10005" s="286"/>
      <c r="B10005" s="1"/>
      <c r="C10005" s="1"/>
      <c r="D10005" s="17"/>
      <c r="E10005" s="17"/>
      <c r="F10005" s="274"/>
      <c r="G10005" s="1"/>
      <c r="H10005" s="1"/>
      <c r="I10005" s="1"/>
    </row>
    <row r="10006" spans="1:9" x14ac:dyDescent="0.35">
      <c r="A10006" s="286"/>
      <c r="B10006" s="1"/>
      <c r="C10006" s="1"/>
      <c r="D10006" s="17"/>
      <c r="E10006" s="17"/>
      <c r="F10006" s="274"/>
      <c r="G10006" s="1"/>
      <c r="H10006" s="1"/>
      <c r="I10006" s="1"/>
    </row>
    <row r="10007" spans="1:9" x14ac:dyDescent="0.35">
      <c r="A10007" s="286"/>
      <c r="B10007" s="1"/>
      <c r="C10007" s="1"/>
      <c r="D10007" s="17"/>
      <c r="E10007" s="17"/>
      <c r="F10007" s="274"/>
      <c r="G10007" s="1"/>
      <c r="H10007" s="1"/>
      <c r="I10007" s="1"/>
    </row>
    <row r="10008" spans="1:9" x14ac:dyDescent="0.35">
      <c r="A10008" s="286"/>
      <c r="B10008" s="1"/>
      <c r="C10008" s="1"/>
      <c r="D10008" s="17"/>
      <c r="E10008" s="17"/>
      <c r="F10008" s="274"/>
      <c r="G10008" s="1"/>
      <c r="H10008" s="1"/>
      <c r="I10008" s="1"/>
    </row>
    <row r="10009" spans="1:9" x14ac:dyDescent="0.35">
      <c r="A10009" s="286"/>
      <c r="B10009" s="1"/>
      <c r="C10009" s="1"/>
      <c r="D10009" s="17"/>
      <c r="E10009" s="17"/>
      <c r="F10009" s="274"/>
      <c r="G10009" s="1"/>
      <c r="H10009" s="1"/>
      <c r="I10009" s="1"/>
    </row>
    <row r="10010" spans="1:9" x14ac:dyDescent="0.35">
      <c r="A10010" s="286"/>
      <c r="B10010" s="1"/>
      <c r="C10010" s="1"/>
      <c r="D10010" s="17"/>
      <c r="E10010" s="17"/>
      <c r="F10010" s="274"/>
      <c r="G10010" s="1"/>
      <c r="H10010" s="1"/>
      <c r="I10010" s="1"/>
    </row>
    <row r="10011" spans="1:9" x14ac:dyDescent="0.35">
      <c r="A10011" s="286"/>
      <c r="B10011" s="1"/>
      <c r="C10011" s="1"/>
      <c r="D10011" s="17"/>
      <c r="E10011" s="17"/>
      <c r="F10011" s="274"/>
      <c r="G10011" s="1"/>
      <c r="H10011" s="1"/>
      <c r="I10011" s="1"/>
    </row>
    <row r="10012" spans="1:9" x14ac:dyDescent="0.35">
      <c r="A10012" s="286"/>
      <c r="B10012" s="1"/>
      <c r="C10012" s="1"/>
      <c r="D10012" s="17"/>
      <c r="E10012" s="17"/>
      <c r="F10012" s="274"/>
      <c r="G10012" s="1"/>
      <c r="H10012" s="1"/>
      <c r="I10012" s="1"/>
    </row>
    <row r="10013" spans="1:9" x14ac:dyDescent="0.35">
      <c r="A10013" s="286"/>
      <c r="B10013" s="1"/>
      <c r="C10013" s="1"/>
      <c r="D10013" s="17"/>
      <c r="E10013" s="17"/>
      <c r="F10013" s="274"/>
      <c r="G10013" s="1"/>
      <c r="H10013" s="1"/>
      <c r="I10013" s="1"/>
    </row>
    <row r="10014" spans="1:9" x14ac:dyDescent="0.35">
      <c r="A10014" s="286"/>
      <c r="B10014" s="1"/>
      <c r="C10014" s="1"/>
      <c r="D10014" s="17"/>
      <c r="E10014" s="17"/>
      <c r="F10014" s="274"/>
      <c r="G10014" s="1"/>
      <c r="H10014" s="1"/>
      <c r="I10014" s="1"/>
    </row>
    <row r="10015" spans="1:9" x14ac:dyDescent="0.35">
      <c r="A10015" s="286"/>
      <c r="B10015" s="1"/>
      <c r="C10015" s="1"/>
      <c r="D10015" s="17"/>
      <c r="E10015" s="17"/>
      <c r="F10015" s="274"/>
      <c r="G10015" s="1"/>
      <c r="H10015" s="1"/>
      <c r="I10015" s="1"/>
    </row>
    <row r="10016" spans="1:9" x14ac:dyDescent="0.35">
      <c r="A10016" s="286"/>
      <c r="B10016" s="1"/>
      <c r="C10016" s="1"/>
      <c r="D10016" s="17"/>
      <c r="E10016" s="17"/>
      <c r="F10016" s="274"/>
      <c r="G10016" s="1"/>
      <c r="H10016" s="1"/>
      <c r="I10016" s="1"/>
    </row>
    <row r="10017" spans="1:9" x14ac:dyDescent="0.35">
      <c r="A10017" s="286"/>
      <c r="B10017" s="1"/>
      <c r="C10017" s="1"/>
      <c r="D10017" s="17"/>
      <c r="E10017" s="17"/>
      <c r="F10017" s="274"/>
      <c r="G10017" s="1"/>
      <c r="H10017" s="1"/>
      <c r="I10017" s="1"/>
    </row>
    <row r="10018" spans="1:9" x14ac:dyDescent="0.35">
      <c r="A10018" s="286"/>
      <c r="B10018" s="1"/>
      <c r="C10018" s="1"/>
      <c r="D10018" s="17"/>
      <c r="E10018" s="17"/>
      <c r="F10018" s="274"/>
      <c r="G10018" s="1"/>
      <c r="H10018" s="1"/>
      <c r="I10018" s="1"/>
    </row>
    <row r="10019" spans="1:9" x14ac:dyDescent="0.35">
      <c r="A10019" s="286"/>
      <c r="B10019" s="1"/>
      <c r="C10019" s="1"/>
      <c r="D10019" s="17"/>
      <c r="E10019" s="17"/>
      <c r="F10019" s="274"/>
      <c r="G10019" s="1"/>
      <c r="H10019" s="1"/>
      <c r="I10019" s="1"/>
    </row>
    <row r="10020" spans="1:9" x14ac:dyDescent="0.35">
      <c r="A10020" s="286"/>
      <c r="B10020" s="1"/>
      <c r="C10020" s="1"/>
      <c r="D10020" s="17"/>
      <c r="E10020" s="17"/>
      <c r="F10020" s="274"/>
      <c r="G10020" s="1"/>
      <c r="H10020" s="1"/>
      <c r="I10020" s="1"/>
    </row>
    <row r="10021" spans="1:9" x14ac:dyDescent="0.35">
      <c r="A10021" s="286"/>
      <c r="B10021" s="1"/>
      <c r="C10021" s="1"/>
      <c r="D10021" s="17"/>
      <c r="E10021" s="17"/>
      <c r="F10021" s="274"/>
      <c r="G10021" s="1"/>
      <c r="H10021" s="1"/>
      <c r="I10021" s="1"/>
    </row>
    <row r="10022" spans="1:9" x14ac:dyDescent="0.35">
      <c r="A10022" s="286"/>
      <c r="B10022" s="1"/>
      <c r="C10022" s="1"/>
      <c r="D10022" s="17"/>
      <c r="E10022" s="17"/>
      <c r="F10022" s="274"/>
      <c r="G10022" s="1"/>
      <c r="H10022" s="1"/>
      <c r="I10022" s="1"/>
    </row>
    <row r="10023" spans="1:9" x14ac:dyDescent="0.35">
      <c r="A10023" s="286"/>
      <c r="B10023" s="1"/>
      <c r="C10023" s="1"/>
      <c r="D10023" s="17"/>
      <c r="E10023" s="17"/>
      <c r="F10023" s="274"/>
      <c r="G10023" s="1"/>
      <c r="H10023" s="1"/>
      <c r="I10023" s="1"/>
    </row>
    <row r="10024" spans="1:9" x14ac:dyDescent="0.35">
      <c r="A10024" s="286"/>
      <c r="B10024" s="1"/>
      <c r="C10024" s="1"/>
      <c r="D10024" s="17"/>
      <c r="E10024" s="17"/>
      <c r="F10024" s="274"/>
      <c r="G10024" s="1"/>
      <c r="H10024" s="1"/>
      <c r="I10024" s="1"/>
    </row>
    <row r="10025" spans="1:9" x14ac:dyDescent="0.35">
      <c r="A10025" s="286"/>
      <c r="B10025" s="1"/>
      <c r="C10025" s="1"/>
      <c r="D10025" s="17"/>
      <c r="E10025" s="17"/>
      <c r="F10025" s="274"/>
      <c r="G10025" s="1"/>
      <c r="H10025" s="1"/>
      <c r="I10025" s="1"/>
    </row>
    <row r="10026" spans="1:9" x14ac:dyDescent="0.35">
      <c r="A10026" s="286"/>
      <c r="B10026" s="1"/>
      <c r="C10026" s="1"/>
      <c r="D10026" s="17"/>
      <c r="E10026" s="17"/>
      <c r="F10026" s="274"/>
      <c r="G10026" s="1"/>
      <c r="H10026" s="1"/>
      <c r="I10026" s="1"/>
    </row>
    <row r="10027" spans="1:9" x14ac:dyDescent="0.35">
      <c r="A10027" s="286"/>
      <c r="B10027" s="1"/>
      <c r="C10027" s="1"/>
      <c r="D10027" s="17"/>
      <c r="E10027" s="17"/>
      <c r="F10027" s="274"/>
      <c r="G10027" s="1"/>
      <c r="H10027" s="1"/>
      <c r="I10027" s="1"/>
    </row>
    <row r="10028" spans="1:9" x14ac:dyDescent="0.35">
      <c r="A10028" s="286"/>
      <c r="B10028" s="1"/>
      <c r="C10028" s="1"/>
      <c r="D10028" s="17"/>
      <c r="E10028" s="17"/>
      <c r="F10028" s="274"/>
      <c r="G10028" s="1"/>
      <c r="H10028" s="1"/>
      <c r="I10028" s="1"/>
    </row>
    <row r="10029" spans="1:9" x14ac:dyDescent="0.35">
      <c r="A10029" s="286"/>
      <c r="B10029" s="1"/>
      <c r="C10029" s="1"/>
      <c r="D10029" s="17"/>
      <c r="E10029" s="17"/>
      <c r="F10029" s="274"/>
      <c r="G10029" s="1"/>
      <c r="H10029" s="1"/>
      <c r="I10029" s="1"/>
    </row>
    <row r="10030" spans="1:9" x14ac:dyDescent="0.35">
      <c r="A10030" s="286"/>
      <c r="B10030" s="1"/>
      <c r="C10030" s="1"/>
      <c r="D10030" s="17"/>
      <c r="E10030" s="17"/>
      <c r="F10030" s="274"/>
      <c r="G10030" s="1"/>
      <c r="H10030" s="1"/>
      <c r="I10030" s="1"/>
    </row>
    <row r="10031" spans="1:9" x14ac:dyDescent="0.35">
      <c r="A10031" s="286"/>
      <c r="B10031" s="1"/>
      <c r="C10031" s="1"/>
      <c r="D10031" s="17"/>
      <c r="E10031" s="17"/>
      <c r="F10031" s="274"/>
      <c r="G10031" s="1"/>
      <c r="H10031" s="1"/>
      <c r="I10031" s="1"/>
    </row>
    <row r="10032" spans="1:9" x14ac:dyDescent="0.35">
      <c r="A10032" s="286"/>
      <c r="B10032" s="1"/>
      <c r="C10032" s="1"/>
      <c r="D10032" s="17"/>
      <c r="E10032" s="17"/>
      <c r="F10032" s="274"/>
      <c r="G10032" s="1"/>
      <c r="H10032" s="1"/>
      <c r="I10032" s="1"/>
    </row>
    <row r="10033" spans="1:9" x14ac:dyDescent="0.35">
      <c r="A10033" s="286"/>
      <c r="B10033" s="1"/>
      <c r="C10033" s="1"/>
      <c r="D10033" s="17"/>
      <c r="E10033" s="17"/>
      <c r="F10033" s="274"/>
      <c r="G10033" s="1"/>
      <c r="H10033" s="1"/>
      <c r="I10033" s="1"/>
    </row>
    <row r="10034" spans="1:9" x14ac:dyDescent="0.35">
      <c r="A10034" s="286"/>
      <c r="B10034" s="1"/>
      <c r="C10034" s="1"/>
      <c r="D10034" s="17"/>
      <c r="E10034" s="17"/>
      <c r="F10034" s="274"/>
      <c r="G10034" s="1"/>
      <c r="H10034" s="1"/>
      <c r="I10034" s="1"/>
    </row>
    <row r="10035" spans="1:9" x14ac:dyDescent="0.35">
      <c r="A10035" s="286"/>
      <c r="B10035" s="1"/>
      <c r="C10035" s="1"/>
      <c r="D10035" s="17"/>
      <c r="E10035" s="17"/>
      <c r="F10035" s="274"/>
      <c r="G10035" s="1"/>
      <c r="H10035" s="1"/>
      <c r="I10035" s="1"/>
    </row>
    <row r="10036" spans="1:9" x14ac:dyDescent="0.35">
      <c r="A10036" s="286"/>
      <c r="B10036" s="1"/>
      <c r="C10036" s="1"/>
      <c r="D10036" s="17"/>
      <c r="E10036" s="17"/>
      <c r="F10036" s="274"/>
      <c r="G10036" s="1"/>
      <c r="H10036" s="1"/>
      <c r="I10036" s="1"/>
    </row>
    <row r="10037" spans="1:9" x14ac:dyDescent="0.35">
      <c r="A10037" s="286"/>
      <c r="B10037" s="1"/>
      <c r="C10037" s="1"/>
      <c r="D10037" s="17"/>
      <c r="E10037" s="17"/>
      <c r="F10037" s="274"/>
      <c r="G10037" s="1"/>
      <c r="H10037" s="1"/>
      <c r="I10037" s="1"/>
    </row>
    <row r="10038" spans="1:9" x14ac:dyDescent="0.35">
      <c r="A10038" s="286"/>
      <c r="B10038" s="1"/>
      <c r="C10038" s="1"/>
      <c r="D10038" s="17"/>
      <c r="E10038" s="17"/>
      <c r="F10038" s="274"/>
      <c r="G10038" s="1"/>
      <c r="H10038" s="1"/>
      <c r="I10038" s="1"/>
    </row>
    <row r="10039" spans="1:9" x14ac:dyDescent="0.35">
      <c r="A10039" s="286"/>
      <c r="B10039" s="1"/>
      <c r="C10039" s="1"/>
      <c r="D10039" s="17"/>
      <c r="E10039" s="17"/>
      <c r="F10039" s="274"/>
      <c r="G10039" s="1"/>
      <c r="H10039" s="1"/>
      <c r="I10039" s="1"/>
    </row>
    <row r="10040" spans="1:9" x14ac:dyDescent="0.35">
      <c r="A10040" s="286"/>
      <c r="B10040" s="1"/>
      <c r="C10040" s="1"/>
      <c r="D10040" s="17"/>
      <c r="E10040" s="17"/>
      <c r="F10040" s="274"/>
      <c r="G10040" s="1"/>
      <c r="H10040" s="1"/>
      <c r="I10040" s="1"/>
    </row>
    <row r="10041" spans="1:9" x14ac:dyDescent="0.35">
      <c r="A10041" s="286"/>
      <c r="B10041" s="1"/>
      <c r="C10041" s="1"/>
      <c r="D10041" s="17"/>
      <c r="E10041" s="17"/>
      <c r="F10041" s="274"/>
      <c r="G10041" s="1"/>
      <c r="H10041" s="1"/>
      <c r="I10041" s="1"/>
    </row>
    <row r="10042" spans="1:9" x14ac:dyDescent="0.35">
      <c r="A10042" s="286"/>
      <c r="B10042" s="1"/>
      <c r="C10042" s="1"/>
      <c r="D10042" s="17"/>
      <c r="E10042" s="17"/>
      <c r="F10042" s="274"/>
      <c r="G10042" s="1"/>
      <c r="H10042" s="1"/>
      <c r="I10042" s="1"/>
    </row>
    <row r="10043" spans="1:9" x14ac:dyDescent="0.35">
      <c r="A10043" s="286"/>
      <c r="B10043" s="1"/>
      <c r="C10043" s="1"/>
      <c r="D10043" s="17"/>
      <c r="E10043" s="17"/>
      <c r="F10043" s="274"/>
      <c r="G10043" s="1"/>
      <c r="H10043" s="1"/>
      <c r="I10043" s="1"/>
    </row>
    <row r="10044" spans="1:9" x14ac:dyDescent="0.35">
      <c r="A10044" s="286"/>
      <c r="B10044" s="1"/>
      <c r="C10044" s="1"/>
      <c r="D10044" s="17"/>
      <c r="E10044" s="17"/>
      <c r="F10044" s="274"/>
      <c r="G10044" s="1"/>
      <c r="H10044" s="1"/>
      <c r="I10044" s="1"/>
    </row>
    <row r="10045" spans="1:9" x14ac:dyDescent="0.35">
      <c r="A10045" s="286"/>
      <c r="B10045" s="1"/>
      <c r="C10045" s="1"/>
      <c r="D10045" s="17"/>
      <c r="E10045" s="17"/>
      <c r="F10045" s="274"/>
      <c r="G10045" s="1"/>
      <c r="H10045" s="1"/>
      <c r="I10045" s="1"/>
    </row>
    <row r="10046" spans="1:9" x14ac:dyDescent="0.35">
      <c r="A10046" s="286"/>
      <c r="B10046" s="1"/>
      <c r="C10046" s="1"/>
      <c r="D10046" s="17"/>
      <c r="E10046" s="17"/>
      <c r="F10046" s="274"/>
      <c r="G10046" s="1"/>
      <c r="H10046" s="1"/>
      <c r="I10046" s="1"/>
    </row>
    <row r="10047" spans="1:9" x14ac:dyDescent="0.35">
      <c r="A10047" s="286"/>
      <c r="B10047" s="1"/>
      <c r="C10047" s="1"/>
      <c r="D10047" s="17"/>
      <c r="E10047" s="17"/>
      <c r="F10047" s="274"/>
      <c r="G10047" s="1"/>
      <c r="H10047" s="1"/>
      <c r="I10047" s="1"/>
    </row>
    <row r="10048" spans="1:9" x14ac:dyDescent="0.35">
      <c r="A10048" s="286"/>
      <c r="B10048" s="1"/>
      <c r="C10048" s="1"/>
      <c r="D10048" s="17"/>
      <c r="E10048" s="17"/>
      <c r="F10048" s="274"/>
      <c r="G10048" s="1"/>
      <c r="H10048" s="1"/>
      <c r="I10048" s="1"/>
    </row>
    <row r="10049" spans="1:9" x14ac:dyDescent="0.35">
      <c r="A10049" s="286"/>
      <c r="B10049" s="1"/>
      <c r="C10049" s="1"/>
      <c r="D10049" s="17"/>
      <c r="E10049" s="17"/>
      <c r="F10049" s="274"/>
      <c r="G10049" s="1"/>
      <c r="H10049" s="1"/>
      <c r="I10049" s="1"/>
    </row>
    <row r="10050" spans="1:9" x14ac:dyDescent="0.35">
      <c r="A10050" s="286"/>
      <c r="B10050" s="1"/>
      <c r="C10050" s="1"/>
      <c r="D10050" s="17"/>
      <c r="E10050" s="17"/>
      <c r="F10050" s="274"/>
      <c r="G10050" s="1"/>
      <c r="H10050" s="1"/>
      <c r="I10050" s="1"/>
    </row>
    <row r="10051" spans="1:9" x14ac:dyDescent="0.35">
      <c r="A10051" s="286"/>
      <c r="B10051" s="1"/>
      <c r="C10051" s="1"/>
      <c r="D10051" s="17"/>
      <c r="E10051" s="17"/>
      <c r="F10051" s="274"/>
      <c r="G10051" s="1"/>
      <c r="H10051" s="1"/>
      <c r="I10051" s="1"/>
    </row>
    <row r="10052" spans="1:9" x14ac:dyDescent="0.35">
      <c r="A10052" s="286"/>
      <c r="B10052" s="1"/>
      <c r="C10052" s="1"/>
      <c r="D10052" s="17"/>
      <c r="E10052" s="17"/>
      <c r="F10052" s="274"/>
      <c r="G10052" s="1"/>
      <c r="H10052" s="1"/>
      <c r="I10052" s="1"/>
    </row>
    <row r="10053" spans="1:9" x14ac:dyDescent="0.35">
      <c r="A10053" s="286"/>
      <c r="B10053" s="1"/>
      <c r="C10053" s="1"/>
      <c r="D10053" s="17"/>
      <c r="E10053" s="17"/>
      <c r="F10053" s="274"/>
      <c r="G10053" s="1"/>
      <c r="H10053" s="1"/>
      <c r="I10053" s="1"/>
    </row>
    <row r="10054" spans="1:9" x14ac:dyDescent="0.35">
      <c r="A10054" s="286"/>
      <c r="B10054" s="1"/>
      <c r="C10054" s="1"/>
      <c r="D10054" s="17"/>
      <c r="E10054" s="17"/>
      <c r="F10054" s="274"/>
      <c r="G10054" s="1"/>
      <c r="H10054" s="1"/>
      <c r="I10054" s="1"/>
    </row>
    <row r="10055" spans="1:9" x14ac:dyDescent="0.35">
      <c r="A10055" s="286"/>
      <c r="B10055" s="1"/>
      <c r="C10055" s="1"/>
      <c r="D10055" s="17"/>
      <c r="E10055" s="17"/>
      <c r="F10055" s="274"/>
      <c r="G10055" s="1"/>
      <c r="H10055" s="1"/>
      <c r="I10055" s="1"/>
    </row>
    <row r="10056" spans="1:9" x14ac:dyDescent="0.35">
      <c r="A10056" s="286"/>
      <c r="B10056" s="1"/>
      <c r="C10056" s="1"/>
      <c r="D10056" s="17"/>
      <c r="E10056" s="17"/>
      <c r="F10056" s="274"/>
      <c r="G10056" s="1"/>
      <c r="H10056" s="1"/>
      <c r="I10056" s="1"/>
    </row>
    <row r="10057" spans="1:9" x14ac:dyDescent="0.35">
      <c r="A10057" s="286"/>
      <c r="B10057" s="1"/>
      <c r="C10057" s="1"/>
      <c r="D10057" s="17"/>
      <c r="E10057" s="17"/>
      <c r="F10057" s="274"/>
      <c r="G10057" s="1"/>
      <c r="H10057" s="1"/>
      <c r="I10057" s="1"/>
    </row>
    <row r="10058" spans="1:9" x14ac:dyDescent="0.35">
      <c r="A10058" s="286"/>
      <c r="B10058" s="1"/>
      <c r="C10058" s="1"/>
      <c r="D10058" s="17"/>
      <c r="E10058" s="17"/>
      <c r="F10058" s="274"/>
      <c r="G10058" s="1"/>
      <c r="H10058" s="1"/>
      <c r="I10058" s="1"/>
    </row>
    <row r="10059" spans="1:9" x14ac:dyDescent="0.35">
      <c r="A10059" s="286"/>
      <c r="B10059" s="1"/>
      <c r="C10059" s="1"/>
      <c r="D10059" s="17"/>
      <c r="E10059" s="17"/>
      <c r="F10059" s="274"/>
      <c r="G10059" s="1"/>
      <c r="H10059" s="1"/>
      <c r="I10059" s="1"/>
    </row>
    <row r="10060" spans="1:9" x14ac:dyDescent="0.35">
      <c r="A10060" s="286"/>
      <c r="B10060" s="1"/>
      <c r="C10060" s="1"/>
      <c r="D10060" s="17"/>
      <c r="E10060" s="17"/>
      <c r="F10060" s="274"/>
      <c r="G10060" s="1"/>
      <c r="H10060" s="1"/>
      <c r="I10060" s="1"/>
    </row>
    <row r="10061" spans="1:9" x14ac:dyDescent="0.35">
      <c r="A10061" s="286"/>
      <c r="B10061" s="1"/>
      <c r="C10061" s="1"/>
      <c r="D10061" s="17"/>
      <c r="E10061" s="17"/>
      <c r="F10061" s="274"/>
      <c r="G10061" s="1"/>
      <c r="H10061" s="1"/>
      <c r="I10061" s="1"/>
    </row>
    <row r="10062" spans="1:9" x14ac:dyDescent="0.35">
      <c r="A10062" s="286"/>
      <c r="B10062" s="1"/>
      <c r="C10062" s="1"/>
      <c r="D10062" s="17"/>
      <c r="E10062" s="17"/>
      <c r="F10062" s="274"/>
      <c r="G10062" s="1"/>
      <c r="H10062" s="1"/>
      <c r="I10062" s="1"/>
    </row>
    <row r="10063" spans="1:9" x14ac:dyDescent="0.35">
      <c r="A10063" s="286"/>
      <c r="B10063" s="1"/>
      <c r="C10063" s="1"/>
      <c r="D10063" s="17"/>
      <c r="E10063" s="17"/>
      <c r="F10063" s="274"/>
      <c r="G10063" s="1"/>
      <c r="H10063" s="1"/>
      <c r="I10063" s="1"/>
    </row>
    <row r="10064" spans="1:9" x14ac:dyDescent="0.35">
      <c r="A10064" s="286"/>
      <c r="B10064" s="1"/>
      <c r="C10064" s="1"/>
      <c r="D10064" s="17"/>
      <c r="E10064" s="17"/>
      <c r="F10064" s="274"/>
      <c r="G10064" s="1"/>
      <c r="H10064" s="1"/>
      <c r="I10064" s="1"/>
    </row>
    <row r="10065" spans="1:9" x14ac:dyDescent="0.35">
      <c r="A10065" s="286"/>
      <c r="B10065" s="1"/>
      <c r="C10065" s="1"/>
      <c r="D10065" s="17"/>
      <c r="E10065" s="17"/>
      <c r="F10065" s="274"/>
      <c r="G10065" s="1"/>
      <c r="H10065" s="1"/>
      <c r="I10065" s="1"/>
    </row>
    <row r="10066" spans="1:9" x14ac:dyDescent="0.35">
      <c r="A10066" s="286"/>
      <c r="B10066" s="1"/>
      <c r="C10066" s="1"/>
      <c r="D10066" s="17"/>
      <c r="E10066" s="17"/>
      <c r="F10066" s="274"/>
      <c r="G10066" s="1"/>
      <c r="H10066" s="1"/>
      <c r="I10066" s="1"/>
    </row>
    <row r="10067" spans="1:9" x14ac:dyDescent="0.35">
      <c r="A10067" s="286"/>
      <c r="B10067" s="1"/>
      <c r="C10067" s="1"/>
      <c r="D10067" s="17"/>
      <c r="E10067" s="17"/>
      <c r="F10067" s="274"/>
      <c r="G10067" s="1"/>
      <c r="H10067" s="1"/>
      <c r="I10067" s="1"/>
    </row>
    <row r="10068" spans="1:9" x14ac:dyDescent="0.35">
      <c r="A10068" s="286"/>
      <c r="B10068" s="1"/>
      <c r="C10068" s="1"/>
      <c r="D10068" s="17"/>
      <c r="E10068" s="17"/>
      <c r="F10068" s="274"/>
      <c r="G10068" s="1"/>
      <c r="H10068" s="1"/>
      <c r="I10068" s="1"/>
    </row>
    <row r="10069" spans="1:9" x14ac:dyDescent="0.35">
      <c r="A10069" s="286"/>
      <c r="B10069" s="1"/>
      <c r="C10069" s="1"/>
      <c r="D10069" s="17"/>
      <c r="E10069" s="17"/>
      <c r="F10069" s="274"/>
      <c r="G10069" s="1"/>
      <c r="H10069" s="1"/>
      <c r="I10069" s="1"/>
    </row>
    <row r="10070" spans="1:9" x14ac:dyDescent="0.35">
      <c r="A10070" s="286"/>
      <c r="B10070" s="1"/>
      <c r="C10070" s="1"/>
      <c r="D10070" s="17"/>
      <c r="E10070" s="17"/>
      <c r="F10070" s="274"/>
      <c r="G10070" s="1"/>
      <c r="H10070" s="1"/>
      <c r="I10070" s="1"/>
    </row>
    <row r="10071" spans="1:9" x14ac:dyDescent="0.35">
      <c r="A10071" s="286"/>
      <c r="B10071" s="1"/>
      <c r="C10071" s="1"/>
      <c r="D10071" s="17"/>
      <c r="E10071" s="17"/>
      <c r="F10071" s="274"/>
      <c r="G10071" s="1"/>
      <c r="H10071" s="1"/>
      <c r="I10071" s="1"/>
    </row>
    <row r="10072" spans="1:9" x14ac:dyDescent="0.35">
      <c r="A10072" s="286"/>
      <c r="B10072" s="1"/>
      <c r="C10072" s="1"/>
      <c r="D10072" s="17"/>
      <c r="E10072" s="17"/>
      <c r="F10072" s="274"/>
      <c r="G10072" s="1"/>
      <c r="H10072" s="1"/>
      <c r="I10072" s="1"/>
    </row>
    <row r="10073" spans="1:9" x14ac:dyDescent="0.35">
      <c r="A10073" s="286"/>
      <c r="B10073" s="1"/>
      <c r="C10073" s="1"/>
      <c r="D10073" s="17"/>
      <c r="E10073" s="17"/>
      <c r="F10073" s="274"/>
      <c r="G10073" s="1"/>
      <c r="H10073" s="1"/>
      <c r="I10073" s="1"/>
    </row>
    <row r="10074" spans="1:9" x14ac:dyDescent="0.35">
      <c r="A10074" s="286"/>
      <c r="B10074" s="1"/>
      <c r="C10074" s="1"/>
      <c r="D10074" s="17"/>
      <c r="E10074" s="17"/>
      <c r="F10074" s="274"/>
      <c r="G10074" s="1"/>
      <c r="H10074" s="1"/>
      <c r="I10074" s="1"/>
    </row>
    <row r="10075" spans="1:9" x14ac:dyDescent="0.35">
      <c r="A10075" s="286"/>
      <c r="B10075" s="1"/>
      <c r="C10075" s="1"/>
      <c r="D10075" s="17"/>
      <c r="E10075" s="17"/>
      <c r="F10075" s="274"/>
      <c r="G10075" s="1"/>
      <c r="H10075" s="1"/>
      <c r="I10075" s="1"/>
    </row>
    <row r="10076" spans="1:9" x14ac:dyDescent="0.35">
      <c r="A10076" s="286"/>
      <c r="B10076" s="1"/>
      <c r="C10076" s="1"/>
      <c r="D10076" s="17"/>
      <c r="E10076" s="17"/>
      <c r="F10076" s="274"/>
      <c r="G10076" s="1"/>
      <c r="H10076" s="1"/>
      <c r="I10076" s="1"/>
    </row>
    <row r="10077" spans="1:9" x14ac:dyDescent="0.35">
      <c r="A10077" s="286"/>
      <c r="B10077" s="1"/>
      <c r="C10077" s="1"/>
      <c r="D10077" s="17"/>
      <c r="E10077" s="17"/>
      <c r="F10077" s="274"/>
      <c r="G10077" s="1"/>
      <c r="H10077" s="1"/>
      <c r="I10077" s="1"/>
    </row>
    <row r="10078" spans="1:9" x14ac:dyDescent="0.35">
      <c r="A10078" s="286"/>
      <c r="B10078" s="1"/>
      <c r="C10078" s="1"/>
      <c r="D10078" s="17"/>
      <c r="E10078" s="17"/>
      <c r="F10078" s="274"/>
      <c r="G10078" s="1"/>
      <c r="H10078" s="1"/>
      <c r="I10078" s="1"/>
    </row>
    <row r="10079" spans="1:9" x14ac:dyDescent="0.35">
      <c r="A10079" s="286"/>
      <c r="B10079" s="1"/>
      <c r="C10079" s="1"/>
      <c r="D10079" s="17"/>
      <c r="E10079" s="17"/>
      <c r="F10079" s="274"/>
      <c r="G10079" s="1"/>
      <c r="H10079" s="1"/>
      <c r="I10079" s="1"/>
    </row>
    <row r="10080" spans="1:9" x14ac:dyDescent="0.35">
      <c r="A10080" s="286"/>
      <c r="B10080" s="1"/>
      <c r="C10080" s="1"/>
      <c r="D10080" s="17"/>
      <c r="E10080" s="17"/>
      <c r="F10080" s="274"/>
      <c r="G10080" s="1"/>
      <c r="H10080" s="1"/>
      <c r="I10080" s="1"/>
    </row>
    <row r="10081" spans="1:9" x14ac:dyDescent="0.35">
      <c r="A10081" s="286"/>
      <c r="B10081" s="1"/>
      <c r="C10081" s="1"/>
      <c r="D10081" s="17"/>
      <c r="E10081" s="17"/>
      <c r="F10081" s="274"/>
      <c r="G10081" s="1"/>
      <c r="H10081" s="1"/>
      <c r="I10081" s="1"/>
    </row>
    <row r="10082" spans="1:9" x14ac:dyDescent="0.35">
      <c r="A10082" s="286"/>
      <c r="B10082" s="1"/>
      <c r="C10082" s="1"/>
      <c r="D10082" s="17"/>
      <c r="E10082" s="17"/>
      <c r="F10082" s="274"/>
      <c r="G10082" s="1"/>
      <c r="H10082" s="1"/>
      <c r="I10082" s="1"/>
    </row>
    <row r="10083" spans="1:9" x14ac:dyDescent="0.35">
      <c r="A10083" s="286"/>
      <c r="B10083" s="1"/>
      <c r="C10083" s="1"/>
      <c r="D10083" s="17"/>
      <c r="E10083" s="17"/>
      <c r="F10083" s="274"/>
      <c r="G10083" s="1"/>
      <c r="H10083" s="1"/>
      <c r="I10083" s="1"/>
    </row>
    <row r="10084" spans="1:9" x14ac:dyDescent="0.35">
      <c r="A10084" s="286"/>
      <c r="B10084" s="1"/>
      <c r="C10084" s="1"/>
      <c r="D10084" s="17"/>
      <c r="E10084" s="17"/>
      <c r="F10084" s="274"/>
      <c r="G10084" s="1"/>
      <c r="H10084" s="1"/>
      <c r="I10084" s="1"/>
    </row>
    <row r="10085" spans="1:9" x14ac:dyDescent="0.35">
      <c r="A10085" s="286"/>
      <c r="B10085" s="1"/>
      <c r="C10085" s="1"/>
      <c r="D10085" s="17"/>
      <c r="E10085" s="17"/>
      <c r="F10085" s="274"/>
      <c r="G10085" s="1"/>
      <c r="H10085" s="1"/>
      <c r="I10085" s="1"/>
    </row>
    <row r="10086" spans="1:9" x14ac:dyDescent="0.35">
      <c r="A10086" s="286"/>
      <c r="B10086" s="1"/>
      <c r="C10086" s="1"/>
      <c r="D10086" s="17"/>
      <c r="E10086" s="17"/>
      <c r="F10086" s="274"/>
      <c r="G10086" s="1"/>
      <c r="H10086" s="1"/>
      <c r="I10086" s="1"/>
    </row>
    <row r="10087" spans="1:9" x14ac:dyDescent="0.35">
      <c r="A10087" s="286"/>
      <c r="B10087" s="1"/>
      <c r="C10087" s="1"/>
      <c r="D10087" s="17"/>
      <c r="E10087" s="17"/>
      <c r="F10087" s="274"/>
      <c r="G10087" s="1"/>
      <c r="H10087" s="1"/>
      <c r="I10087" s="1"/>
    </row>
    <row r="10088" spans="1:9" x14ac:dyDescent="0.35">
      <c r="A10088" s="286"/>
      <c r="B10088" s="1"/>
      <c r="C10088" s="1"/>
      <c r="D10088" s="17"/>
      <c r="E10088" s="17"/>
      <c r="F10088" s="274"/>
      <c r="G10088" s="1"/>
      <c r="H10088" s="1"/>
      <c r="I10088" s="1"/>
    </row>
    <row r="10089" spans="1:9" x14ac:dyDescent="0.35">
      <c r="A10089" s="286"/>
      <c r="B10089" s="1"/>
      <c r="C10089" s="1"/>
      <c r="D10089" s="17"/>
      <c r="E10089" s="17"/>
      <c r="F10089" s="274"/>
      <c r="G10089" s="1"/>
      <c r="H10089" s="1"/>
      <c r="I10089" s="1"/>
    </row>
    <row r="10090" spans="1:9" x14ac:dyDescent="0.35">
      <c r="A10090" s="286"/>
      <c r="B10090" s="1"/>
      <c r="C10090" s="1"/>
      <c r="D10090" s="17"/>
      <c r="E10090" s="17"/>
      <c r="F10090" s="274"/>
      <c r="G10090" s="1"/>
      <c r="H10090" s="1"/>
      <c r="I10090" s="1"/>
    </row>
    <row r="10091" spans="1:9" x14ac:dyDescent="0.35">
      <c r="A10091" s="286"/>
      <c r="B10091" s="1"/>
      <c r="C10091" s="1"/>
      <c r="D10091" s="17"/>
      <c r="E10091" s="17"/>
      <c r="F10091" s="274"/>
      <c r="G10091" s="1"/>
      <c r="H10091" s="1"/>
      <c r="I10091" s="1"/>
    </row>
    <row r="10092" spans="1:9" x14ac:dyDescent="0.35">
      <c r="A10092" s="286"/>
      <c r="B10092" s="1"/>
      <c r="C10092" s="1"/>
      <c r="D10092" s="17"/>
      <c r="E10092" s="17"/>
      <c r="F10092" s="274"/>
      <c r="G10092" s="1"/>
      <c r="H10092" s="1"/>
      <c r="I10092" s="1"/>
    </row>
    <row r="10093" spans="1:9" x14ac:dyDescent="0.35">
      <c r="A10093" s="286"/>
      <c r="B10093" s="1"/>
      <c r="C10093" s="1"/>
      <c r="D10093" s="17"/>
      <c r="E10093" s="17"/>
      <c r="F10093" s="274"/>
      <c r="G10093" s="1"/>
      <c r="H10093" s="1"/>
      <c r="I10093" s="1"/>
    </row>
    <row r="10094" spans="1:9" x14ac:dyDescent="0.35">
      <c r="A10094" s="286"/>
      <c r="B10094" s="1"/>
      <c r="C10094" s="1"/>
      <c r="D10094" s="17"/>
      <c r="E10094" s="17"/>
      <c r="F10094" s="274"/>
      <c r="G10094" s="1"/>
      <c r="H10094" s="1"/>
      <c r="I10094" s="1"/>
    </row>
    <row r="10095" spans="1:9" x14ac:dyDescent="0.35">
      <c r="A10095" s="286"/>
      <c r="B10095" s="1"/>
      <c r="C10095" s="1"/>
      <c r="D10095" s="17"/>
      <c r="E10095" s="17"/>
      <c r="F10095" s="274"/>
      <c r="G10095" s="1"/>
      <c r="H10095" s="1"/>
      <c r="I10095" s="1"/>
    </row>
    <row r="10096" spans="1:9" x14ac:dyDescent="0.35">
      <c r="A10096" s="286"/>
      <c r="B10096" s="1"/>
      <c r="C10096" s="1"/>
      <c r="D10096" s="17"/>
      <c r="E10096" s="17"/>
      <c r="F10096" s="274"/>
      <c r="G10096" s="1"/>
      <c r="H10096" s="1"/>
      <c r="I10096" s="1"/>
    </row>
    <row r="10097" spans="1:9" x14ac:dyDescent="0.35">
      <c r="A10097" s="286"/>
      <c r="B10097" s="1"/>
      <c r="C10097" s="1"/>
      <c r="D10097" s="17"/>
      <c r="E10097" s="17"/>
      <c r="F10097" s="274"/>
      <c r="G10097" s="1"/>
      <c r="H10097" s="1"/>
      <c r="I10097" s="1"/>
    </row>
    <row r="10098" spans="1:9" x14ac:dyDescent="0.35">
      <c r="A10098" s="286"/>
      <c r="B10098" s="1"/>
      <c r="C10098" s="1"/>
      <c r="D10098" s="17"/>
      <c r="E10098" s="17"/>
      <c r="F10098" s="274"/>
      <c r="G10098" s="1"/>
      <c r="H10098" s="1"/>
      <c r="I10098" s="1"/>
    </row>
    <row r="10099" spans="1:9" x14ac:dyDescent="0.35">
      <c r="A10099" s="286"/>
      <c r="B10099" s="1"/>
      <c r="C10099" s="1"/>
      <c r="D10099" s="17"/>
      <c r="E10099" s="17"/>
      <c r="F10099" s="274"/>
      <c r="G10099" s="1"/>
      <c r="H10099" s="1"/>
      <c r="I10099" s="1"/>
    </row>
    <row r="10100" spans="1:9" x14ac:dyDescent="0.35">
      <c r="A10100" s="286"/>
      <c r="B10100" s="1"/>
      <c r="C10100" s="1"/>
      <c r="D10100" s="17"/>
      <c r="E10100" s="17"/>
      <c r="F10100" s="274"/>
      <c r="G10100" s="1"/>
      <c r="H10100" s="1"/>
      <c r="I10100" s="1"/>
    </row>
    <row r="10101" spans="1:9" x14ac:dyDescent="0.35">
      <c r="A10101" s="286"/>
      <c r="B10101" s="1"/>
      <c r="C10101" s="1"/>
      <c r="D10101" s="17"/>
      <c r="E10101" s="17"/>
      <c r="F10101" s="274"/>
      <c r="G10101" s="1"/>
      <c r="H10101" s="1"/>
      <c r="I10101" s="1"/>
    </row>
    <row r="10102" spans="1:9" x14ac:dyDescent="0.35">
      <c r="A10102" s="286"/>
      <c r="B10102" s="1"/>
      <c r="C10102" s="1"/>
      <c r="D10102" s="17"/>
      <c r="E10102" s="17"/>
      <c r="F10102" s="274"/>
      <c r="G10102" s="1"/>
      <c r="H10102" s="1"/>
      <c r="I10102" s="1"/>
    </row>
    <row r="10103" spans="1:9" x14ac:dyDescent="0.35">
      <c r="A10103" s="286"/>
      <c r="B10103" s="1"/>
      <c r="C10103" s="1"/>
      <c r="D10103" s="17"/>
      <c r="E10103" s="17"/>
      <c r="F10103" s="274"/>
      <c r="G10103" s="1"/>
      <c r="H10103" s="1"/>
      <c r="I10103" s="1"/>
    </row>
    <row r="10104" spans="1:9" x14ac:dyDescent="0.35">
      <c r="A10104" s="286"/>
      <c r="B10104" s="1"/>
      <c r="C10104" s="1"/>
      <c r="D10104" s="17"/>
      <c r="E10104" s="17"/>
      <c r="F10104" s="274"/>
      <c r="G10104" s="1"/>
      <c r="H10104" s="1"/>
      <c r="I10104" s="1"/>
    </row>
    <row r="10105" spans="1:9" x14ac:dyDescent="0.35">
      <c r="A10105" s="286"/>
      <c r="B10105" s="1"/>
      <c r="C10105" s="1"/>
      <c r="D10105" s="17"/>
      <c r="E10105" s="17"/>
      <c r="F10105" s="274"/>
      <c r="G10105" s="1"/>
      <c r="H10105" s="1"/>
      <c r="I10105" s="1"/>
    </row>
    <row r="10106" spans="1:9" x14ac:dyDescent="0.35">
      <c r="A10106" s="286"/>
      <c r="B10106" s="1"/>
      <c r="C10106" s="1"/>
      <c r="D10106" s="17"/>
      <c r="E10106" s="17"/>
      <c r="F10106" s="274"/>
      <c r="G10106" s="1"/>
      <c r="H10106" s="1"/>
      <c r="I10106" s="1"/>
    </row>
    <row r="10107" spans="1:9" x14ac:dyDescent="0.35">
      <c r="A10107" s="286"/>
      <c r="B10107" s="1"/>
      <c r="C10107" s="1"/>
      <c r="D10107" s="17"/>
      <c r="E10107" s="17"/>
      <c r="F10107" s="274"/>
      <c r="G10107" s="1"/>
      <c r="H10107" s="1"/>
      <c r="I10107" s="1"/>
    </row>
    <row r="10108" spans="1:9" x14ac:dyDescent="0.35">
      <c r="A10108" s="286"/>
      <c r="B10108" s="1"/>
      <c r="C10108" s="1"/>
      <c r="D10108" s="17"/>
      <c r="E10108" s="17"/>
      <c r="F10108" s="274"/>
      <c r="G10108" s="1"/>
      <c r="H10108" s="1"/>
      <c r="I10108" s="1"/>
    </row>
    <row r="10109" spans="1:9" x14ac:dyDescent="0.35">
      <c r="A10109" s="286"/>
      <c r="B10109" s="1"/>
      <c r="C10109" s="1"/>
      <c r="D10109" s="17"/>
      <c r="E10109" s="17"/>
      <c r="F10109" s="274"/>
      <c r="G10109" s="1"/>
      <c r="H10109" s="1"/>
      <c r="I10109" s="1"/>
    </row>
    <row r="10110" spans="1:9" x14ac:dyDescent="0.35">
      <c r="A10110" s="286"/>
      <c r="B10110" s="1"/>
      <c r="C10110" s="1"/>
      <c r="D10110" s="17"/>
      <c r="E10110" s="17"/>
      <c r="F10110" s="274"/>
      <c r="G10110" s="1"/>
      <c r="H10110" s="1"/>
      <c r="I10110" s="1"/>
    </row>
    <row r="10111" spans="1:9" x14ac:dyDescent="0.35">
      <c r="A10111" s="286"/>
      <c r="B10111" s="1"/>
      <c r="C10111" s="1"/>
      <c r="D10111" s="17"/>
      <c r="E10111" s="17"/>
      <c r="F10111" s="274"/>
      <c r="G10111" s="1"/>
      <c r="H10111" s="1"/>
      <c r="I10111" s="1"/>
    </row>
    <row r="10112" spans="1:9" x14ac:dyDescent="0.35">
      <c r="A10112" s="286"/>
      <c r="B10112" s="1"/>
      <c r="C10112" s="1"/>
      <c r="D10112" s="17"/>
      <c r="E10112" s="17"/>
      <c r="F10112" s="274"/>
      <c r="G10112" s="1"/>
      <c r="H10112" s="1"/>
      <c r="I10112" s="1"/>
    </row>
    <row r="10113" spans="1:9" x14ac:dyDescent="0.35">
      <c r="A10113" s="286"/>
      <c r="B10113" s="1"/>
      <c r="C10113" s="1"/>
      <c r="D10113" s="17"/>
      <c r="E10113" s="17"/>
      <c r="F10113" s="274"/>
      <c r="G10113" s="1"/>
      <c r="H10113" s="1"/>
      <c r="I10113" s="1"/>
    </row>
    <row r="10114" spans="1:9" x14ac:dyDescent="0.35">
      <c r="A10114" s="286"/>
      <c r="B10114" s="1"/>
      <c r="C10114" s="1"/>
      <c r="D10114" s="17"/>
      <c r="E10114" s="17"/>
      <c r="F10114" s="274"/>
      <c r="G10114" s="1"/>
      <c r="H10114" s="1"/>
      <c r="I10114" s="1"/>
    </row>
    <row r="10115" spans="1:9" x14ac:dyDescent="0.35">
      <c r="A10115" s="286"/>
      <c r="B10115" s="1"/>
      <c r="C10115" s="1"/>
      <c r="D10115" s="17"/>
      <c r="E10115" s="17"/>
      <c r="F10115" s="274"/>
      <c r="G10115" s="1"/>
      <c r="H10115" s="1"/>
      <c r="I10115" s="1"/>
    </row>
    <row r="10116" spans="1:9" x14ac:dyDescent="0.35">
      <c r="A10116" s="286"/>
      <c r="B10116" s="1"/>
      <c r="C10116" s="1"/>
      <c r="D10116" s="17"/>
      <c r="E10116" s="17"/>
      <c r="F10116" s="274"/>
      <c r="G10116" s="1"/>
      <c r="H10116" s="1"/>
      <c r="I10116" s="1"/>
    </row>
    <row r="10117" spans="1:9" x14ac:dyDescent="0.35">
      <c r="A10117" s="286"/>
      <c r="B10117" s="1"/>
      <c r="C10117" s="1"/>
      <c r="D10117" s="17"/>
      <c r="E10117" s="17"/>
      <c r="F10117" s="274"/>
      <c r="G10117" s="1"/>
      <c r="H10117" s="1"/>
      <c r="I10117" s="1"/>
    </row>
    <row r="10118" spans="1:9" x14ac:dyDescent="0.35">
      <c r="A10118" s="286"/>
      <c r="B10118" s="1"/>
      <c r="C10118" s="1"/>
      <c r="D10118" s="17"/>
      <c r="E10118" s="17"/>
      <c r="F10118" s="274"/>
      <c r="G10118" s="1"/>
      <c r="H10118" s="1"/>
      <c r="I10118" s="1"/>
    </row>
    <row r="10119" spans="1:9" x14ac:dyDescent="0.35">
      <c r="A10119" s="286"/>
      <c r="B10119" s="1"/>
      <c r="C10119" s="1"/>
      <c r="D10119" s="17"/>
      <c r="E10119" s="17"/>
      <c r="F10119" s="274"/>
      <c r="G10119" s="1"/>
      <c r="H10119" s="1"/>
      <c r="I10119" s="1"/>
    </row>
    <row r="10120" spans="1:9" x14ac:dyDescent="0.35">
      <c r="A10120" s="286"/>
      <c r="B10120" s="1"/>
      <c r="C10120" s="1"/>
      <c r="D10120" s="17"/>
      <c r="E10120" s="17"/>
      <c r="F10120" s="274"/>
      <c r="G10120" s="1"/>
      <c r="H10120" s="1"/>
      <c r="I10120" s="1"/>
    </row>
    <row r="10121" spans="1:9" x14ac:dyDescent="0.35">
      <c r="A10121" s="286"/>
      <c r="B10121" s="1"/>
      <c r="C10121" s="1"/>
      <c r="D10121" s="17"/>
      <c r="E10121" s="17"/>
      <c r="F10121" s="274"/>
      <c r="G10121" s="1"/>
      <c r="H10121" s="1"/>
      <c r="I10121" s="1"/>
    </row>
    <row r="10122" spans="1:9" x14ac:dyDescent="0.35">
      <c r="A10122" s="286"/>
      <c r="B10122" s="1"/>
      <c r="C10122" s="1"/>
      <c r="D10122" s="17"/>
      <c r="E10122" s="17"/>
      <c r="F10122" s="274"/>
      <c r="G10122" s="1"/>
      <c r="H10122" s="1"/>
      <c r="I10122" s="1"/>
    </row>
    <row r="10123" spans="1:9" x14ac:dyDescent="0.35">
      <c r="A10123" s="286"/>
      <c r="B10123" s="1"/>
      <c r="C10123" s="1"/>
      <c r="D10123" s="17"/>
      <c r="E10123" s="17"/>
      <c r="F10123" s="274"/>
      <c r="G10123" s="1"/>
      <c r="H10123" s="1"/>
      <c r="I10123" s="1"/>
    </row>
    <row r="10124" spans="1:9" x14ac:dyDescent="0.35">
      <c r="A10124" s="286"/>
      <c r="B10124" s="1"/>
      <c r="C10124" s="1"/>
      <c r="D10124" s="17"/>
      <c r="E10124" s="17"/>
      <c r="F10124" s="274"/>
      <c r="G10124" s="1"/>
      <c r="H10124" s="1"/>
      <c r="I10124" s="1"/>
    </row>
    <row r="10125" spans="1:9" x14ac:dyDescent="0.35">
      <c r="A10125" s="286"/>
      <c r="B10125" s="1"/>
      <c r="C10125" s="1"/>
      <c r="D10125" s="17"/>
      <c r="E10125" s="17"/>
      <c r="F10125" s="274"/>
      <c r="G10125" s="1"/>
      <c r="H10125" s="1"/>
      <c r="I10125" s="1"/>
    </row>
    <row r="10126" spans="1:9" x14ac:dyDescent="0.35">
      <c r="A10126" s="286"/>
      <c r="B10126" s="1"/>
      <c r="C10126" s="1"/>
      <c r="D10126" s="17"/>
      <c r="E10126" s="17"/>
      <c r="F10126" s="274"/>
      <c r="G10126" s="1"/>
      <c r="H10126" s="1"/>
      <c r="I10126" s="1"/>
    </row>
    <row r="10127" spans="1:9" x14ac:dyDescent="0.35">
      <c r="A10127" s="286"/>
      <c r="B10127" s="1"/>
      <c r="C10127" s="1"/>
      <c r="D10127" s="17"/>
      <c r="E10127" s="17"/>
      <c r="F10127" s="274"/>
      <c r="G10127" s="1"/>
      <c r="H10127" s="1"/>
      <c r="I10127" s="1"/>
    </row>
    <row r="10128" spans="1:9" x14ac:dyDescent="0.35">
      <c r="A10128" s="286"/>
      <c r="B10128" s="1"/>
      <c r="C10128" s="1"/>
      <c r="D10128" s="17"/>
      <c r="E10128" s="17"/>
      <c r="F10128" s="274"/>
      <c r="G10128" s="1"/>
      <c r="H10128" s="1"/>
      <c r="I10128" s="1"/>
    </row>
    <row r="10129" spans="1:9" x14ac:dyDescent="0.35">
      <c r="A10129" s="286"/>
      <c r="B10129" s="1"/>
      <c r="C10129" s="1"/>
      <c r="D10129" s="17"/>
      <c r="E10129" s="17"/>
      <c r="F10129" s="274"/>
      <c r="G10129" s="1"/>
      <c r="H10129" s="1"/>
      <c r="I10129" s="1"/>
    </row>
    <row r="10130" spans="1:9" x14ac:dyDescent="0.35">
      <c r="A10130" s="286"/>
      <c r="B10130" s="1"/>
      <c r="C10130" s="1"/>
      <c r="D10130" s="17"/>
      <c r="E10130" s="17"/>
      <c r="F10130" s="274"/>
      <c r="G10130" s="1"/>
      <c r="H10130" s="1"/>
      <c r="I10130" s="1"/>
    </row>
    <row r="10131" spans="1:9" x14ac:dyDescent="0.35">
      <c r="A10131" s="286"/>
      <c r="B10131" s="1"/>
      <c r="C10131" s="1"/>
      <c r="D10131" s="17"/>
      <c r="E10131" s="17"/>
      <c r="F10131" s="274"/>
      <c r="G10131" s="1"/>
      <c r="H10131" s="1"/>
      <c r="I10131" s="1"/>
    </row>
    <row r="10132" spans="1:9" x14ac:dyDescent="0.35">
      <c r="A10132" s="286"/>
      <c r="B10132" s="1"/>
      <c r="C10132" s="1"/>
      <c r="D10132" s="17"/>
      <c r="E10132" s="17"/>
      <c r="F10132" s="274"/>
      <c r="G10132" s="1"/>
      <c r="H10132" s="1"/>
      <c r="I10132" s="1"/>
    </row>
    <row r="10133" spans="1:9" x14ac:dyDescent="0.35">
      <c r="A10133" s="286"/>
      <c r="B10133" s="1"/>
      <c r="C10133" s="1"/>
      <c r="D10133" s="17"/>
      <c r="E10133" s="17"/>
      <c r="F10133" s="274"/>
      <c r="G10133" s="1"/>
      <c r="H10133" s="1"/>
      <c r="I10133" s="1"/>
    </row>
    <row r="10134" spans="1:9" x14ac:dyDescent="0.35">
      <c r="A10134" s="286"/>
      <c r="B10134" s="1"/>
      <c r="C10134" s="1"/>
      <c r="D10134" s="17"/>
      <c r="E10134" s="17"/>
      <c r="F10134" s="274"/>
      <c r="G10134" s="1"/>
      <c r="H10134" s="1"/>
      <c r="I10134" s="1"/>
    </row>
    <row r="10135" spans="1:9" x14ac:dyDescent="0.35">
      <c r="A10135" s="286"/>
      <c r="B10135" s="1"/>
      <c r="C10135" s="1"/>
      <c r="D10135" s="17"/>
      <c r="E10135" s="17"/>
      <c r="F10135" s="274"/>
      <c r="G10135" s="1"/>
      <c r="H10135" s="1"/>
      <c r="I10135" s="1"/>
    </row>
    <row r="10136" spans="1:9" x14ac:dyDescent="0.35">
      <c r="A10136" s="286"/>
      <c r="B10136" s="1"/>
      <c r="C10136" s="1"/>
      <c r="D10136" s="17"/>
      <c r="E10136" s="17"/>
      <c r="F10136" s="274"/>
      <c r="G10136" s="1"/>
      <c r="H10136" s="1"/>
      <c r="I10136" s="1"/>
    </row>
    <row r="10137" spans="1:9" x14ac:dyDescent="0.35">
      <c r="A10137" s="286"/>
      <c r="B10137" s="1"/>
      <c r="C10137" s="1"/>
      <c r="D10137" s="17"/>
      <c r="E10137" s="17"/>
      <c r="F10137" s="274"/>
      <c r="G10137" s="1"/>
      <c r="H10137" s="1"/>
      <c r="I10137" s="1"/>
    </row>
    <row r="10138" spans="1:9" x14ac:dyDescent="0.35">
      <c r="A10138" s="286"/>
      <c r="B10138" s="1"/>
      <c r="C10138" s="1"/>
      <c r="D10138" s="17"/>
      <c r="E10138" s="17"/>
      <c r="F10138" s="274"/>
      <c r="G10138" s="1"/>
      <c r="H10138" s="1"/>
      <c r="I10138" s="1"/>
    </row>
    <row r="10139" spans="1:9" x14ac:dyDescent="0.35">
      <c r="A10139" s="286"/>
      <c r="B10139" s="1"/>
      <c r="C10139" s="1"/>
      <c r="D10139" s="17"/>
      <c r="E10139" s="17"/>
      <c r="F10139" s="274"/>
      <c r="G10139" s="1"/>
      <c r="H10139" s="1"/>
      <c r="I10139" s="1"/>
    </row>
    <row r="10140" spans="1:9" x14ac:dyDescent="0.35">
      <c r="A10140" s="286"/>
      <c r="B10140" s="1"/>
      <c r="C10140" s="1"/>
      <c r="D10140" s="17"/>
      <c r="E10140" s="17"/>
      <c r="F10140" s="274"/>
      <c r="G10140" s="1"/>
      <c r="H10140" s="1"/>
      <c r="I10140" s="1"/>
    </row>
    <row r="10141" spans="1:9" x14ac:dyDescent="0.35">
      <c r="A10141" s="286"/>
      <c r="B10141" s="1"/>
      <c r="C10141" s="1"/>
      <c r="D10141" s="17"/>
      <c r="E10141" s="17"/>
      <c r="F10141" s="274"/>
      <c r="G10141" s="1"/>
      <c r="H10141" s="1"/>
      <c r="I10141" s="1"/>
    </row>
    <row r="10142" spans="1:9" x14ac:dyDescent="0.35">
      <c r="A10142" s="286"/>
      <c r="B10142" s="1"/>
      <c r="C10142" s="1"/>
      <c r="D10142" s="17"/>
      <c r="E10142" s="17"/>
      <c r="F10142" s="274"/>
      <c r="G10142" s="1"/>
      <c r="H10142" s="1"/>
      <c r="I10142" s="1"/>
    </row>
    <row r="10143" spans="1:9" x14ac:dyDescent="0.35">
      <c r="A10143" s="286"/>
      <c r="B10143" s="1"/>
      <c r="C10143" s="1"/>
      <c r="D10143" s="17"/>
      <c r="E10143" s="17"/>
      <c r="F10143" s="274"/>
      <c r="G10143" s="1"/>
      <c r="H10143" s="1"/>
      <c r="I10143" s="1"/>
    </row>
    <row r="10144" spans="1:9" x14ac:dyDescent="0.35">
      <c r="A10144" s="286"/>
      <c r="B10144" s="1"/>
      <c r="C10144" s="1"/>
      <c r="D10144" s="17"/>
      <c r="E10144" s="17"/>
      <c r="F10144" s="274"/>
      <c r="G10144" s="1"/>
      <c r="H10144" s="1"/>
      <c r="I10144" s="1"/>
    </row>
    <row r="10145" spans="1:9" x14ac:dyDescent="0.35">
      <c r="A10145" s="286"/>
      <c r="B10145" s="1"/>
      <c r="C10145" s="1"/>
      <c r="D10145" s="17"/>
      <c r="E10145" s="17"/>
      <c r="F10145" s="274"/>
      <c r="G10145" s="1"/>
      <c r="H10145" s="1"/>
      <c r="I10145" s="1"/>
    </row>
    <row r="10146" spans="1:9" x14ac:dyDescent="0.35">
      <c r="A10146" s="286"/>
      <c r="B10146" s="1"/>
      <c r="C10146" s="1"/>
      <c r="D10146" s="17"/>
      <c r="E10146" s="17"/>
      <c r="F10146" s="274"/>
      <c r="G10146" s="1"/>
      <c r="H10146" s="1"/>
      <c r="I10146" s="1"/>
    </row>
    <row r="10147" spans="1:9" x14ac:dyDescent="0.35">
      <c r="A10147" s="286"/>
      <c r="B10147" s="1"/>
      <c r="C10147" s="1"/>
      <c r="D10147" s="17"/>
      <c r="E10147" s="17"/>
      <c r="F10147" s="274"/>
      <c r="G10147" s="1"/>
      <c r="H10147" s="1"/>
      <c r="I10147" s="1"/>
    </row>
    <row r="10148" spans="1:9" x14ac:dyDescent="0.35">
      <c r="A10148" s="286"/>
      <c r="B10148" s="1"/>
      <c r="C10148" s="1"/>
      <c r="D10148" s="17"/>
      <c r="E10148" s="17"/>
      <c r="F10148" s="274"/>
      <c r="G10148" s="1"/>
      <c r="H10148" s="1"/>
      <c r="I10148" s="1"/>
    </row>
    <row r="10149" spans="1:9" x14ac:dyDescent="0.35">
      <c r="A10149" s="286"/>
      <c r="B10149" s="1"/>
      <c r="C10149" s="1"/>
      <c r="D10149" s="17"/>
      <c r="E10149" s="17"/>
      <c r="F10149" s="274"/>
      <c r="G10149" s="1"/>
      <c r="H10149" s="1"/>
      <c r="I10149" s="1"/>
    </row>
    <row r="10150" spans="1:9" x14ac:dyDescent="0.35">
      <c r="A10150" s="286"/>
      <c r="B10150" s="1"/>
      <c r="C10150" s="1"/>
      <c r="D10150" s="17"/>
      <c r="E10150" s="17"/>
      <c r="F10150" s="274"/>
      <c r="G10150" s="1"/>
      <c r="H10150" s="1"/>
      <c r="I10150" s="1"/>
    </row>
    <row r="10151" spans="1:9" x14ac:dyDescent="0.35">
      <c r="A10151" s="286"/>
      <c r="B10151" s="1"/>
      <c r="C10151" s="1"/>
      <c r="D10151" s="17"/>
      <c r="E10151" s="17"/>
      <c r="F10151" s="274"/>
      <c r="G10151" s="1"/>
      <c r="H10151" s="1"/>
      <c r="I10151" s="1"/>
    </row>
    <row r="10152" spans="1:9" x14ac:dyDescent="0.35">
      <c r="A10152" s="286"/>
      <c r="B10152" s="1"/>
      <c r="C10152" s="1"/>
      <c r="D10152" s="17"/>
      <c r="E10152" s="17"/>
      <c r="F10152" s="274"/>
      <c r="G10152" s="1"/>
      <c r="H10152" s="1"/>
      <c r="I10152" s="1"/>
    </row>
    <row r="10153" spans="1:9" x14ac:dyDescent="0.35">
      <c r="A10153" s="286"/>
      <c r="B10153" s="1"/>
      <c r="C10153" s="1"/>
      <c r="D10153" s="17"/>
      <c r="E10153" s="17"/>
      <c r="F10153" s="274"/>
      <c r="G10153" s="1"/>
      <c r="H10153" s="1"/>
      <c r="I10153" s="1"/>
    </row>
    <row r="10154" spans="1:9" x14ac:dyDescent="0.35">
      <c r="A10154" s="286"/>
      <c r="B10154" s="1"/>
      <c r="C10154" s="1"/>
      <c r="D10154" s="17"/>
      <c r="E10154" s="17"/>
      <c r="F10154" s="274"/>
      <c r="G10154" s="1"/>
      <c r="H10154" s="1"/>
      <c r="I10154" s="1"/>
    </row>
    <row r="10155" spans="1:9" x14ac:dyDescent="0.35">
      <c r="A10155" s="286"/>
      <c r="B10155" s="1"/>
      <c r="C10155" s="1"/>
      <c r="D10155" s="17"/>
      <c r="E10155" s="17"/>
      <c r="F10155" s="274"/>
      <c r="G10155" s="1"/>
      <c r="H10155" s="1"/>
      <c r="I10155" s="1"/>
    </row>
    <row r="10156" spans="1:9" x14ac:dyDescent="0.35">
      <c r="A10156" s="286"/>
      <c r="B10156" s="1"/>
      <c r="C10156" s="1"/>
      <c r="D10156" s="17"/>
      <c r="E10156" s="17"/>
      <c r="F10156" s="274"/>
      <c r="G10156" s="1"/>
      <c r="H10156" s="1"/>
      <c r="I10156" s="1"/>
    </row>
    <row r="10157" spans="1:9" x14ac:dyDescent="0.35">
      <c r="A10157" s="286"/>
      <c r="B10157" s="1"/>
      <c r="C10157" s="1"/>
      <c r="D10157" s="17"/>
      <c r="E10157" s="17"/>
      <c r="F10157" s="274"/>
      <c r="G10157" s="1"/>
      <c r="H10157" s="1"/>
      <c r="I10157" s="1"/>
    </row>
    <row r="10158" spans="1:9" x14ac:dyDescent="0.35">
      <c r="A10158" s="286"/>
      <c r="B10158" s="1"/>
      <c r="C10158" s="1"/>
      <c r="D10158" s="17"/>
      <c r="E10158" s="17"/>
      <c r="F10158" s="274"/>
      <c r="G10158" s="1"/>
      <c r="H10158" s="1"/>
      <c r="I10158" s="1"/>
    </row>
    <row r="10159" spans="1:9" x14ac:dyDescent="0.35">
      <c r="A10159" s="286"/>
      <c r="B10159" s="1"/>
      <c r="C10159" s="1"/>
      <c r="D10159" s="17"/>
      <c r="E10159" s="17"/>
      <c r="F10159" s="274"/>
      <c r="G10159" s="1"/>
      <c r="H10159" s="1"/>
      <c r="I10159" s="1"/>
    </row>
    <row r="10160" spans="1:9" x14ac:dyDescent="0.35">
      <c r="A10160" s="286"/>
      <c r="B10160" s="1"/>
      <c r="C10160" s="1"/>
      <c r="D10160" s="17"/>
      <c r="E10160" s="17"/>
      <c r="F10160" s="274"/>
      <c r="G10160" s="1"/>
      <c r="H10160" s="1"/>
      <c r="I10160" s="1"/>
    </row>
    <row r="10161" spans="1:9" x14ac:dyDescent="0.35">
      <c r="A10161" s="286"/>
      <c r="B10161" s="1"/>
      <c r="C10161" s="1"/>
      <c r="D10161" s="17"/>
      <c r="E10161" s="17"/>
      <c r="F10161" s="274"/>
      <c r="G10161" s="1"/>
      <c r="H10161" s="1"/>
      <c r="I10161" s="1"/>
    </row>
    <row r="10162" spans="1:9" x14ac:dyDescent="0.35">
      <c r="A10162" s="286"/>
      <c r="B10162" s="1"/>
      <c r="C10162" s="1"/>
      <c r="D10162" s="17"/>
      <c r="E10162" s="17"/>
      <c r="F10162" s="274"/>
      <c r="G10162" s="1"/>
      <c r="H10162" s="1"/>
      <c r="I10162" s="1"/>
    </row>
    <row r="10163" spans="1:9" x14ac:dyDescent="0.35">
      <c r="A10163" s="286"/>
      <c r="B10163" s="1"/>
      <c r="C10163" s="1"/>
      <c r="D10163" s="17"/>
      <c r="E10163" s="17"/>
      <c r="F10163" s="274"/>
      <c r="G10163" s="1"/>
      <c r="H10163" s="1"/>
      <c r="I10163" s="1"/>
    </row>
    <row r="10164" spans="1:9" x14ac:dyDescent="0.35">
      <c r="A10164" s="286"/>
      <c r="B10164" s="1"/>
      <c r="C10164" s="1"/>
      <c r="D10164" s="17"/>
      <c r="E10164" s="17"/>
      <c r="F10164" s="274"/>
      <c r="G10164" s="1"/>
      <c r="H10164" s="1"/>
      <c r="I10164" s="1"/>
    </row>
    <row r="10165" spans="1:9" x14ac:dyDescent="0.35">
      <c r="A10165" s="286"/>
      <c r="B10165" s="1"/>
      <c r="C10165" s="1"/>
      <c r="D10165" s="17"/>
      <c r="E10165" s="17"/>
      <c r="F10165" s="274"/>
      <c r="G10165" s="1"/>
      <c r="H10165" s="1"/>
      <c r="I10165" s="1"/>
    </row>
    <row r="10166" spans="1:9" x14ac:dyDescent="0.35">
      <c r="A10166" s="286"/>
      <c r="B10166" s="1"/>
      <c r="C10166" s="1"/>
      <c r="D10166" s="17"/>
      <c r="E10166" s="17"/>
      <c r="F10166" s="274"/>
      <c r="G10166" s="1"/>
      <c r="H10166" s="1"/>
      <c r="I10166" s="1"/>
    </row>
    <row r="10167" spans="1:9" x14ac:dyDescent="0.35">
      <c r="A10167" s="286"/>
      <c r="B10167" s="1"/>
      <c r="C10167" s="1"/>
      <c r="D10167" s="17"/>
      <c r="E10167" s="17"/>
      <c r="F10167" s="274"/>
      <c r="G10167" s="1"/>
      <c r="H10167" s="1"/>
      <c r="I10167" s="1"/>
    </row>
    <row r="10168" spans="1:9" x14ac:dyDescent="0.35">
      <c r="A10168" s="286"/>
      <c r="B10168" s="1"/>
      <c r="C10168" s="1"/>
      <c r="D10168" s="17"/>
      <c r="E10168" s="17"/>
      <c r="F10168" s="274"/>
      <c r="G10168" s="1"/>
      <c r="H10168" s="1"/>
      <c r="I10168" s="1"/>
    </row>
    <row r="10169" spans="1:9" x14ac:dyDescent="0.35">
      <c r="A10169" s="286"/>
      <c r="B10169" s="1"/>
      <c r="C10169" s="1"/>
      <c r="D10169" s="17"/>
      <c r="E10169" s="17"/>
      <c r="F10169" s="274"/>
      <c r="G10169" s="1"/>
      <c r="H10169" s="1"/>
      <c r="I10169" s="1"/>
    </row>
    <row r="10170" spans="1:9" x14ac:dyDescent="0.35">
      <c r="A10170" s="286"/>
      <c r="B10170" s="1"/>
      <c r="C10170" s="1"/>
      <c r="D10170" s="17"/>
      <c r="E10170" s="17"/>
      <c r="F10170" s="274"/>
      <c r="G10170" s="1"/>
      <c r="H10170" s="1"/>
      <c r="I10170" s="1"/>
    </row>
    <row r="10171" spans="1:9" x14ac:dyDescent="0.35">
      <c r="A10171" s="286"/>
      <c r="B10171" s="1"/>
      <c r="C10171" s="1"/>
      <c r="D10171" s="17"/>
      <c r="E10171" s="17"/>
      <c r="F10171" s="274"/>
      <c r="G10171" s="1"/>
      <c r="H10171" s="1"/>
      <c r="I10171" s="1"/>
    </row>
    <row r="10172" spans="1:9" x14ac:dyDescent="0.35">
      <c r="A10172" s="286"/>
      <c r="B10172" s="1"/>
      <c r="C10172" s="1"/>
      <c r="D10172" s="17"/>
      <c r="E10172" s="17"/>
      <c r="F10172" s="274"/>
      <c r="G10172" s="1"/>
      <c r="H10172" s="1"/>
      <c r="I10172" s="1"/>
    </row>
    <row r="10173" spans="1:9" x14ac:dyDescent="0.35">
      <c r="A10173" s="286"/>
      <c r="B10173" s="1"/>
      <c r="C10173" s="1"/>
      <c r="D10173" s="17"/>
      <c r="E10173" s="17"/>
      <c r="F10173" s="274"/>
      <c r="G10173" s="1"/>
      <c r="H10173" s="1"/>
      <c r="I10173" s="1"/>
    </row>
    <row r="10174" spans="1:9" x14ac:dyDescent="0.35">
      <c r="A10174" s="286"/>
      <c r="B10174" s="1"/>
      <c r="C10174" s="1"/>
      <c r="D10174" s="17"/>
      <c r="E10174" s="17"/>
      <c r="F10174" s="274"/>
      <c r="G10174" s="1"/>
      <c r="H10174" s="1"/>
      <c r="I10174" s="1"/>
    </row>
    <row r="10175" spans="1:9" x14ac:dyDescent="0.35">
      <c r="A10175" s="286"/>
      <c r="B10175" s="1"/>
      <c r="C10175" s="1"/>
      <c r="D10175" s="17"/>
      <c r="E10175" s="17"/>
      <c r="F10175" s="274"/>
      <c r="G10175" s="1"/>
      <c r="H10175" s="1"/>
      <c r="I10175" s="1"/>
    </row>
    <row r="10176" spans="1:9" x14ac:dyDescent="0.35">
      <c r="A10176" s="286"/>
      <c r="B10176" s="1"/>
      <c r="C10176" s="1"/>
      <c r="D10176" s="17"/>
      <c r="E10176" s="17"/>
      <c r="F10176" s="274"/>
      <c r="G10176" s="1"/>
      <c r="H10176" s="1"/>
      <c r="I10176" s="1"/>
    </row>
    <row r="10177" spans="1:9" x14ac:dyDescent="0.35">
      <c r="A10177" s="286"/>
      <c r="B10177" s="1"/>
      <c r="C10177" s="1"/>
      <c r="D10177" s="17"/>
      <c r="E10177" s="17"/>
      <c r="F10177" s="274"/>
      <c r="G10177" s="1"/>
      <c r="H10177" s="1"/>
      <c r="I10177" s="1"/>
    </row>
    <row r="10178" spans="1:9" x14ac:dyDescent="0.35">
      <c r="A10178" s="286"/>
      <c r="B10178" s="1"/>
      <c r="C10178" s="1"/>
      <c r="D10178" s="17"/>
      <c r="E10178" s="17"/>
      <c r="F10178" s="274"/>
      <c r="G10178" s="1"/>
      <c r="H10178" s="1"/>
      <c r="I10178" s="1"/>
    </row>
    <row r="10179" spans="1:9" x14ac:dyDescent="0.35">
      <c r="A10179" s="286"/>
      <c r="B10179" s="1"/>
      <c r="C10179" s="1"/>
      <c r="D10179" s="17"/>
      <c r="E10179" s="17"/>
      <c r="F10179" s="274"/>
      <c r="G10179" s="1"/>
      <c r="H10179" s="1"/>
      <c r="I10179" s="1"/>
    </row>
    <row r="10180" spans="1:9" x14ac:dyDescent="0.35">
      <c r="A10180" s="286"/>
      <c r="B10180" s="1"/>
      <c r="C10180" s="1"/>
      <c r="D10180" s="17"/>
      <c r="E10180" s="17"/>
      <c r="F10180" s="274"/>
      <c r="G10180" s="1"/>
      <c r="H10180" s="1"/>
      <c r="I10180" s="1"/>
    </row>
    <row r="10181" spans="1:9" x14ac:dyDescent="0.35">
      <c r="A10181" s="286"/>
      <c r="B10181" s="1"/>
      <c r="C10181" s="1"/>
      <c r="D10181" s="17"/>
      <c r="E10181" s="17"/>
      <c r="F10181" s="274"/>
      <c r="G10181" s="1"/>
      <c r="H10181" s="1"/>
      <c r="I10181" s="1"/>
    </row>
    <row r="10182" spans="1:9" x14ac:dyDescent="0.35">
      <c r="A10182" s="286"/>
      <c r="B10182" s="1"/>
      <c r="C10182" s="1"/>
      <c r="D10182" s="17"/>
      <c r="E10182" s="17"/>
      <c r="F10182" s="274"/>
      <c r="G10182" s="1"/>
      <c r="H10182" s="1"/>
      <c r="I10182" s="1"/>
    </row>
    <row r="10183" spans="1:9" x14ac:dyDescent="0.35">
      <c r="A10183" s="286"/>
      <c r="B10183" s="1"/>
      <c r="C10183" s="1"/>
      <c r="D10183" s="17"/>
      <c r="E10183" s="17"/>
      <c r="F10183" s="274"/>
      <c r="G10183" s="1"/>
      <c r="H10183" s="1"/>
      <c r="I10183" s="1"/>
    </row>
    <row r="10184" spans="1:9" x14ac:dyDescent="0.35">
      <c r="A10184" s="286"/>
      <c r="B10184" s="1"/>
      <c r="C10184" s="1"/>
      <c r="D10184" s="17"/>
      <c r="E10184" s="17"/>
      <c r="F10184" s="274"/>
      <c r="G10184" s="1"/>
      <c r="H10184" s="1"/>
      <c r="I10184" s="1"/>
    </row>
    <row r="10185" spans="1:9" x14ac:dyDescent="0.35">
      <c r="A10185" s="286"/>
      <c r="B10185" s="1"/>
      <c r="C10185" s="1"/>
      <c r="D10185" s="17"/>
      <c r="E10185" s="17"/>
      <c r="F10185" s="274"/>
      <c r="G10185" s="1"/>
      <c r="H10185" s="1"/>
      <c r="I10185" s="1"/>
    </row>
    <row r="10186" spans="1:9" x14ac:dyDescent="0.35">
      <c r="A10186" s="286"/>
      <c r="B10186" s="1"/>
      <c r="C10186" s="1"/>
      <c r="D10186" s="17"/>
      <c r="E10186" s="17"/>
      <c r="F10186" s="274"/>
      <c r="G10186" s="1"/>
      <c r="H10186" s="1"/>
      <c r="I10186" s="1"/>
    </row>
    <row r="10187" spans="1:9" x14ac:dyDescent="0.35">
      <c r="A10187" s="286"/>
      <c r="B10187" s="1"/>
      <c r="C10187" s="1"/>
      <c r="D10187" s="17"/>
      <c r="E10187" s="17"/>
      <c r="F10187" s="274"/>
      <c r="G10187" s="1"/>
      <c r="H10187" s="1"/>
      <c r="I10187" s="1"/>
    </row>
    <row r="10188" spans="1:9" x14ac:dyDescent="0.35">
      <c r="A10188" s="286"/>
      <c r="B10188" s="1"/>
      <c r="C10188" s="1"/>
      <c r="D10188" s="17"/>
      <c r="E10188" s="17"/>
      <c r="F10188" s="274"/>
      <c r="G10188" s="1"/>
      <c r="H10188" s="1"/>
      <c r="I10188" s="1"/>
    </row>
    <row r="10189" spans="1:9" x14ac:dyDescent="0.35">
      <c r="A10189" s="286"/>
      <c r="B10189" s="1"/>
      <c r="C10189" s="1"/>
      <c r="D10189" s="17"/>
      <c r="E10189" s="17"/>
      <c r="F10189" s="274"/>
      <c r="G10189" s="1"/>
      <c r="H10189" s="1"/>
      <c r="I10189" s="1"/>
    </row>
    <row r="10190" spans="1:9" x14ac:dyDescent="0.35">
      <c r="A10190" s="286"/>
      <c r="B10190" s="1"/>
      <c r="C10190" s="1"/>
      <c r="D10190" s="17"/>
      <c r="E10190" s="17"/>
      <c r="F10190" s="274"/>
      <c r="G10190" s="1"/>
      <c r="H10190" s="1"/>
      <c r="I10190" s="1"/>
    </row>
    <row r="10191" spans="1:9" x14ac:dyDescent="0.35">
      <c r="A10191" s="286"/>
      <c r="B10191" s="1"/>
      <c r="C10191" s="1"/>
      <c r="D10191" s="17"/>
      <c r="E10191" s="17"/>
      <c r="F10191" s="274"/>
      <c r="G10191" s="1"/>
      <c r="H10191" s="1"/>
      <c r="I10191" s="1"/>
    </row>
    <row r="10192" spans="1:9" x14ac:dyDescent="0.35">
      <c r="A10192" s="286"/>
      <c r="B10192" s="1"/>
      <c r="C10192" s="1"/>
      <c r="D10192" s="17"/>
      <c r="E10192" s="17"/>
      <c r="F10192" s="274"/>
      <c r="G10192" s="1"/>
      <c r="H10192" s="1"/>
      <c r="I10192" s="1"/>
    </row>
    <row r="10193" spans="1:9" x14ac:dyDescent="0.35">
      <c r="A10193" s="286"/>
      <c r="B10193" s="1"/>
      <c r="C10193" s="1"/>
      <c r="D10193" s="17"/>
      <c r="E10193" s="17"/>
      <c r="F10193" s="274"/>
      <c r="G10193" s="1"/>
      <c r="H10193" s="1"/>
      <c r="I10193" s="1"/>
    </row>
    <row r="10194" spans="1:9" x14ac:dyDescent="0.35">
      <c r="A10194" s="286"/>
      <c r="B10194" s="1"/>
      <c r="C10194" s="1"/>
      <c r="D10194" s="17"/>
      <c r="E10194" s="17"/>
      <c r="F10194" s="274"/>
      <c r="G10194" s="1"/>
      <c r="H10194" s="1"/>
      <c r="I10194" s="1"/>
    </row>
    <row r="10195" spans="1:9" x14ac:dyDescent="0.35">
      <c r="A10195" s="286"/>
      <c r="B10195" s="1"/>
      <c r="C10195" s="1"/>
      <c r="D10195" s="17"/>
      <c r="E10195" s="17"/>
      <c r="F10195" s="274"/>
      <c r="G10195" s="1"/>
      <c r="H10195" s="1"/>
      <c r="I10195" s="1"/>
    </row>
    <row r="10196" spans="1:9" x14ac:dyDescent="0.35">
      <c r="A10196" s="286"/>
      <c r="B10196" s="1"/>
      <c r="C10196" s="1"/>
      <c r="D10196" s="17"/>
      <c r="E10196" s="17"/>
      <c r="F10196" s="274"/>
      <c r="G10196" s="1"/>
      <c r="H10196" s="1"/>
      <c r="I10196" s="1"/>
    </row>
    <row r="10197" spans="1:9" x14ac:dyDescent="0.35">
      <c r="A10197" s="286"/>
      <c r="B10197" s="1"/>
      <c r="C10197" s="1"/>
      <c r="D10197" s="17"/>
      <c r="E10197" s="17"/>
      <c r="F10197" s="274"/>
      <c r="G10197" s="1"/>
      <c r="H10197" s="1"/>
      <c r="I10197" s="1"/>
    </row>
    <row r="10198" spans="1:9" x14ac:dyDescent="0.35">
      <c r="A10198" s="286"/>
      <c r="B10198" s="1"/>
      <c r="C10198" s="1"/>
      <c r="D10198" s="17"/>
      <c r="E10198" s="17"/>
      <c r="F10198" s="274"/>
      <c r="G10198" s="1"/>
      <c r="H10198" s="1"/>
      <c r="I10198" s="1"/>
    </row>
    <row r="10199" spans="1:9" x14ac:dyDescent="0.35">
      <c r="A10199" s="286"/>
      <c r="B10199" s="1"/>
      <c r="C10199" s="1"/>
      <c r="D10199" s="17"/>
      <c r="E10199" s="17"/>
      <c r="F10199" s="274"/>
      <c r="G10199" s="1"/>
      <c r="H10199" s="1"/>
      <c r="I10199" s="1"/>
    </row>
    <row r="10200" spans="1:9" x14ac:dyDescent="0.35">
      <c r="A10200" s="286"/>
      <c r="B10200" s="1"/>
      <c r="C10200" s="1"/>
      <c r="D10200" s="17"/>
      <c r="E10200" s="17"/>
      <c r="F10200" s="274"/>
      <c r="G10200" s="1"/>
      <c r="H10200" s="1"/>
      <c r="I10200" s="1"/>
    </row>
    <row r="10201" spans="1:9" x14ac:dyDescent="0.35">
      <c r="A10201" s="286"/>
      <c r="B10201" s="1"/>
      <c r="C10201" s="1"/>
      <c r="D10201" s="17"/>
      <c r="E10201" s="17"/>
      <c r="F10201" s="274"/>
      <c r="G10201" s="1"/>
      <c r="H10201" s="1"/>
      <c r="I10201" s="1"/>
    </row>
    <row r="10202" spans="1:9" x14ac:dyDescent="0.35">
      <c r="A10202" s="286"/>
      <c r="B10202" s="1"/>
      <c r="C10202" s="1"/>
      <c r="D10202" s="17"/>
      <c r="E10202" s="17"/>
      <c r="F10202" s="274"/>
      <c r="G10202" s="1"/>
      <c r="H10202" s="1"/>
      <c r="I10202" s="1"/>
    </row>
    <row r="10203" spans="1:9" x14ac:dyDescent="0.35">
      <c r="A10203" s="286"/>
      <c r="B10203" s="1"/>
      <c r="C10203" s="1"/>
      <c r="D10203" s="17"/>
      <c r="E10203" s="17"/>
      <c r="F10203" s="274"/>
      <c r="G10203" s="1"/>
      <c r="H10203" s="1"/>
      <c r="I10203" s="1"/>
    </row>
    <row r="10204" spans="1:9" x14ac:dyDescent="0.35">
      <c r="A10204" s="286"/>
      <c r="B10204" s="1"/>
      <c r="C10204" s="1"/>
      <c r="D10204" s="17"/>
      <c r="E10204" s="17"/>
      <c r="F10204" s="274"/>
      <c r="G10204" s="1"/>
      <c r="H10204" s="1"/>
      <c r="I10204" s="1"/>
    </row>
    <row r="10205" spans="1:9" x14ac:dyDescent="0.35">
      <c r="A10205" s="286"/>
      <c r="B10205" s="1"/>
      <c r="C10205" s="1"/>
      <c r="D10205" s="17"/>
      <c r="E10205" s="17"/>
      <c r="F10205" s="274"/>
      <c r="G10205" s="1"/>
      <c r="H10205" s="1"/>
      <c r="I10205" s="1"/>
    </row>
    <row r="10206" spans="1:9" x14ac:dyDescent="0.35">
      <c r="A10206" s="286"/>
      <c r="B10206" s="1"/>
      <c r="C10206" s="1"/>
      <c r="D10206" s="17"/>
      <c r="E10206" s="17"/>
      <c r="F10206" s="274"/>
      <c r="G10206" s="1"/>
      <c r="H10206" s="1"/>
      <c r="I10206" s="1"/>
    </row>
    <row r="10207" spans="1:9" x14ac:dyDescent="0.35">
      <c r="A10207" s="286"/>
      <c r="B10207" s="1"/>
      <c r="C10207" s="1"/>
      <c r="D10207" s="17"/>
      <c r="E10207" s="17"/>
      <c r="F10207" s="274"/>
      <c r="G10207" s="1"/>
      <c r="H10207" s="1"/>
      <c r="I10207" s="1"/>
    </row>
    <row r="10208" spans="1:9" x14ac:dyDescent="0.35">
      <c r="A10208" s="286"/>
      <c r="B10208" s="1"/>
      <c r="C10208" s="1"/>
      <c r="D10208" s="17"/>
      <c r="E10208" s="17"/>
      <c r="F10208" s="274"/>
      <c r="G10208" s="1"/>
      <c r="H10208" s="1"/>
      <c r="I10208" s="1"/>
    </row>
    <row r="10209" spans="1:9" x14ac:dyDescent="0.35">
      <c r="A10209" s="286"/>
      <c r="B10209" s="1"/>
      <c r="C10209" s="1"/>
      <c r="D10209" s="17"/>
      <c r="E10209" s="17"/>
      <c r="F10209" s="274"/>
      <c r="G10209" s="1"/>
      <c r="H10209" s="1"/>
      <c r="I10209" s="1"/>
    </row>
    <row r="10210" spans="1:9" x14ac:dyDescent="0.35">
      <c r="A10210" s="286"/>
      <c r="B10210" s="1"/>
      <c r="C10210" s="1"/>
      <c r="D10210" s="17"/>
      <c r="E10210" s="17"/>
      <c r="F10210" s="274"/>
      <c r="G10210" s="1"/>
      <c r="H10210" s="1"/>
      <c r="I10210" s="1"/>
    </row>
    <row r="10211" spans="1:9" x14ac:dyDescent="0.35">
      <c r="A10211" s="286"/>
      <c r="B10211" s="1"/>
      <c r="C10211" s="1"/>
      <c r="D10211" s="17"/>
      <c r="E10211" s="17"/>
      <c r="F10211" s="274"/>
      <c r="G10211" s="1"/>
      <c r="H10211" s="1"/>
      <c r="I10211" s="1"/>
    </row>
    <row r="10212" spans="1:9" x14ac:dyDescent="0.35">
      <c r="A10212" s="286"/>
      <c r="B10212" s="1"/>
      <c r="C10212" s="1"/>
      <c r="D10212" s="17"/>
      <c r="E10212" s="17"/>
      <c r="F10212" s="274"/>
      <c r="G10212" s="1"/>
      <c r="H10212" s="1"/>
      <c r="I10212" s="1"/>
    </row>
    <row r="10213" spans="1:9" x14ac:dyDescent="0.35">
      <c r="A10213" s="286"/>
      <c r="B10213" s="1"/>
      <c r="C10213" s="1"/>
      <c r="D10213" s="17"/>
      <c r="E10213" s="17"/>
      <c r="F10213" s="274"/>
      <c r="G10213" s="1"/>
      <c r="H10213" s="1"/>
      <c r="I10213" s="1"/>
    </row>
    <row r="10214" spans="1:9" x14ac:dyDescent="0.35">
      <c r="A10214" s="286"/>
      <c r="B10214" s="1"/>
      <c r="C10214" s="1"/>
      <c r="D10214" s="17"/>
      <c r="E10214" s="17"/>
      <c r="F10214" s="274"/>
      <c r="G10214" s="1"/>
      <c r="H10214" s="1"/>
      <c r="I10214" s="1"/>
    </row>
    <row r="10215" spans="1:9" x14ac:dyDescent="0.35">
      <c r="A10215" s="286"/>
      <c r="B10215" s="1"/>
      <c r="C10215" s="1"/>
      <c r="D10215" s="17"/>
      <c r="E10215" s="17"/>
      <c r="F10215" s="274"/>
      <c r="G10215" s="1"/>
      <c r="H10215" s="1"/>
      <c r="I10215" s="1"/>
    </row>
    <row r="10216" spans="1:9" x14ac:dyDescent="0.35">
      <c r="A10216" s="286"/>
      <c r="B10216" s="1"/>
      <c r="C10216" s="1"/>
      <c r="D10216" s="17"/>
      <c r="E10216" s="17"/>
      <c r="F10216" s="274"/>
      <c r="G10216" s="1"/>
      <c r="H10216" s="1"/>
      <c r="I10216" s="1"/>
    </row>
    <row r="10217" spans="1:9" x14ac:dyDescent="0.35">
      <c r="A10217" s="286"/>
      <c r="B10217" s="1"/>
      <c r="C10217" s="1"/>
      <c r="D10217" s="17"/>
      <c r="E10217" s="17"/>
      <c r="F10217" s="274"/>
      <c r="G10217" s="1"/>
      <c r="H10217" s="1"/>
      <c r="I10217" s="1"/>
    </row>
    <row r="10218" spans="1:9" x14ac:dyDescent="0.35">
      <c r="A10218" s="286"/>
      <c r="B10218" s="1"/>
      <c r="C10218" s="1"/>
      <c r="D10218" s="17"/>
      <c r="E10218" s="17"/>
      <c r="F10218" s="274"/>
      <c r="G10218" s="1"/>
      <c r="H10218" s="1"/>
      <c r="I10218" s="1"/>
    </row>
    <row r="10219" spans="1:9" x14ac:dyDescent="0.35">
      <c r="A10219" s="286"/>
      <c r="B10219" s="1"/>
      <c r="C10219" s="1"/>
      <c r="D10219" s="17"/>
      <c r="E10219" s="17"/>
      <c r="F10219" s="274"/>
      <c r="G10219" s="1"/>
      <c r="H10219" s="1"/>
      <c r="I10219" s="1"/>
    </row>
    <row r="10220" spans="1:9" x14ac:dyDescent="0.35">
      <c r="A10220" s="286"/>
      <c r="B10220" s="1"/>
      <c r="C10220" s="1"/>
      <c r="D10220" s="17"/>
      <c r="E10220" s="17"/>
      <c r="F10220" s="274"/>
      <c r="G10220" s="1"/>
      <c r="H10220" s="1"/>
      <c r="I10220" s="1"/>
    </row>
    <row r="10221" spans="1:9" x14ac:dyDescent="0.35">
      <c r="A10221" s="286"/>
      <c r="B10221" s="1"/>
      <c r="C10221" s="1"/>
      <c r="D10221" s="17"/>
      <c r="E10221" s="17"/>
      <c r="F10221" s="274"/>
      <c r="G10221" s="1"/>
      <c r="H10221" s="1"/>
      <c r="I10221" s="1"/>
    </row>
    <row r="10222" spans="1:9" x14ac:dyDescent="0.35">
      <c r="A10222" s="286"/>
      <c r="B10222" s="1"/>
      <c r="C10222" s="1"/>
      <c r="D10222" s="17"/>
      <c r="E10222" s="17"/>
      <c r="F10222" s="274"/>
      <c r="G10222" s="1"/>
      <c r="H10222" s="1"/>
      <c r="I10222" s="1"/>
    </row>
    <row r="10223" spans="1:9" x14ac:dyDescent="0.35">
      <c r="A10223" s="286"/>
      <c r="B10223" s="1"/>
      <c r="C10223" s="1"/>
      <c r="D10223" s="17"/>
      <c r="E10223" s="17"/>
      <c r="F10223" s="274"/>
      <c r="G10223" s="1"/>
      <c r="H10223" s="1"/>
      <c r="I10223" s="1"/>
    </row>
    <row r="10224" spans="1:9" x14ac:dyDescent="0.35">
      <c r="A10224" s="286"/>
      <c r="B10224" s="1"/>
      <c r="C10224" s="1"/>
      <c r="D10224" s="17"/>
      <c r="E10224" s="17"/>
      <c r="F10224" s="274"/>
      <c r="G10224" s="1"/>
      <c r="H10224" s="1"/>
      <c r="I10224" s="1"/>
    </row>
    <row r="10225" spans="1:9" x14ac:dyDescent="0.35">
      <c r="A10225" s="286"/>
      <c r="B10225" s="1"/>
      <c r="C10225" s="1"/>
      <c r="D10225" s="17"/>
      <c r="E10225" s="17"/>
      <c r="F10225" s="274"/>
      <c r="G10225" s="1"/>
      <c r="H10225" s="1"/>
      <c r="I10225" s="1"/>
    </row>
    <row r="10226" spans="1:9" x14ac:dyDescent="0.35">
      <c r="A10226" s="286"/>
      <c r="B10226" s="1"/>
      <c r="C10226" s="1"/>
      <c r="D10226" s="17"/>
      <c r="E10226" s="17"/>
      <c r="F10226" s="274"/>
      <c r="G10226" s="1"/>
      <c r="H10226" s="1"/>
      <c r="I10226" s="1"/>
    </row>
    <row r="10227" spans="1:9" x14ac:dyDescent="0.35">
      <c r="A10227" s="286"/>
      <c r="B10227" s="1"/>
      <c r="C10227" s="1"/>
      <c r="D10227" s="17"/>
      <c r="E10227" s="17"/>
      <c r="F10227" s="274"/>
      <c r="G10227" s="1"/>
      <c r="H10227" s="1"/>
      <c r="I10227" s="1"/>
    </row>
    <row r="10228" spans="1:9" x14ac:dyDescent="0.35">
      <c r="A10228" s="286"/>
      <c r="B10228" s="1"/>
      <c r="C10228" s="1"/>
      <c r="D10228" s="17"/>
      <c r="E10228" s="17"/>
      <c r="F10228" s="274"/>
      <c r="G10228" s="1"/>
      <c r="H10228" s="1"/>
      <c r="I10228" s="1"/>
    </row>
    <row r="10229" spans="1:9" x14ac:dyDescent="0.35">
      <c r="A10229" s="286"/>
      <c r="B10229" s="1"/>
      <c r="C10229" s="1"/>
      <c r="D10229" s="17"/>
      <c r="E10229" s="17"/>
      <c r="F10229" s="274"/>
      <c r="G10229" s="1"/>
      <c r="H10229" s="1"/>
      <c r="I10229" s="1"/>
    </row>
    <row r="10230" spans="1:9" x14ac:dyDescent="0.35">
      <c r="A10230" s="286"/>
      <c r="B10230" s="1"/>
      <c r="C10230" s="1"/>
      <c r="D10230" s="17"/>
      <c r="E10230" s="17"/>
      <c r="F10230" s="274"/>
      <c r="G10230" s="1"/>
      <c r="H10230" s="1"/>
      <c r="I10230" s="1"/>
    </row>
    <row r="10231" spans="1:9" x14ac:dyDescent="0.35">
      <c r="A10231" s="286"/>
      <c r="B10231" s="1"/>
      <c r="C10231" s="1"/>
      <c r="D10231" s="17"/>
      <c r="E10231" s="17"/>
      <c r="F10231" s="274"/>
      <c r="G10231" s="1"/>
      <c r="H10231" s="1"/>
      <c r="I10231" s="1"/>
    </row>
    <row r="10232" spans="1:9" x14ac:dyDescent="0.35">
      <c r="A10232" s="286"/>
      <c r="B10232" s="1"/>
      <c r="C10232" s="1"/>
      <c r="D10232" s="17"/>
      <c r="E10232" s="17"/>
      <c r="F10232" s="274"/>
      <c r="G10232" s="1"/>
      <c r="H10232" s="1"/>
      <c r="I10232" s="1"/>
    </row>
    <row r="10233" spans="1:9" x14ac:dyDescent="0.35">
      <c r="A10233" s="286"/>
      <c r="B10233" s="1"/>
      <c r="C10233" s="1"/>
      <c r="D10233" s="17"/>
      <c r="E10233" s="17"/>
      <c r="F10233" s="274"/>
      <c r="G10233" s="1"/>
      <c r="H10233" s="1"/>
      <c r="I10233" s="1"/>
    </row>
    <row r="10234" spans="1:9" x14ac:dyDescent="0.35">
      <c r="A10234" s="286"/>
      <c r="B10234" s="1"/>
      <c r="C10234" s="1"/>
      <c r="D10234" s="17"/>
      <c r="E10234" s="17"/>
      <c r="F10234" s="274"/>
      <c r="G10234" s="1"/>
      <c r="H10234" s="1"/>
      <c r="I10234" s="1"/>
    </row>
    <row r="10235" spans="1:9" x14ac:dyDescent="0.35">
      <c r="A10235" s="286"/>
      <c r="B10235" s="1"/>
      <c r="C10235" s="1"/>
      <c r="D10235" s="17"/>
      <c r="E10235" s="17"/>
      <c r="F10235" s="274"/>
      <c r="G10235" s="1"/>
      <c r="H10235" s="1"/>
      <c r="I10235" s="1"/>
    </row>
    <row r="10236" spans="1:9" x14ac:dyDescent="0.35">
      <c r="A10236" s="286"/>
      <c r="B10236" s="1"/>
      <c r="C10236" s="1"/>
      <c r="D10236" s="17"/>
      <c r="E10236" s="17"/>
      <c r="F10236" s="274"/>
      <c r="G10236" s="1"/>
      <c r="H10236" s="1"/>
      <c r="I10236" s="1"/>
    </row>
    <row r="10237" spans="1:9" x14ac:dyDescent="0.35">
      <c r="A10237" s="286"/>
      <c r="B10237" s="1"/>
      <c r="C10237" s="1"/>
      <c r="D10237" s="17"/>
      <c r="E10237" s="17"/>
      <c r="F10237" s="274"/>
      <c r="G10237" s="1"/>
      <c r="H10237" s="1"/>
      <c r="I10237" s="1"/>
    </row>
    <row r="10238" spans="1:9" x14ac:dyDescent="0.35">
      <c r="A10238" s="286"/>
      <c r="B10238" s="1"/>
      <c r="C10238" s="1"/>
      <c r="D10238" s="17"/>
      <c r="E10238" s="17"/>
      <c r="F10238" s="274"/>
      <c r="G10238" s="1"/>
      <c r="H10238" s="1"/>
      <c r="I10238" s="1"/>
    </row>
    <row r="10239" spans="1:9" x14ac:dyDescent="0.35">
      <c r="A10239" s="286"/>
      <c r="B10239" s="1"/>
      <c r="C10239" s="1"/>
      <c r="D10239" s="17"/>
      <c r="E10239" s="17"/>
      <c r="F10239" s="274"/>
      <c r="G10239" s="1"/>
      <c r="H10239" s="1"/>
      <c r="I10239" s="1"/>
    </row>
    <row r="10240" spans="1:9" x14ac:dyDescent="0.35">
      <c r="A10240" s="286"/>
      <c r="B10240" s="1"/>
      <c r="C10240" s="1"/>
      <c r="D10240" s="17"/>
      <c r="E10240" s="17"/>
      <c r="F10240" s="274"/>
      <c r="G10240" s="1"/>
      <c r="H10240" s="1"/>
      <c r="I10240" s="1"/>
    </row>
    <row r="10241" spans="1:9" x14ac:dyDescent="0.35">
      <c r="A10241" s="286"/>
      <c r="B10241" s="1"/>
      <c r="C10241" s="1"/>
      <c r="D10241" s="17"/>
      <c r="E10241" s="17"/>
      <c r="F10241" s="274"/>
      <c r="G10241" s="1"/>
      <c r="H10241" s="1"/>
      <c r="I10241" s="1"/>
    </row>
    <row r="10242" spans="1:9" x14ac:dyDescent="0.35">
      <c r="A10242" s="286"/>
      <c r="B10242" s="1"/>
      <c r="C10242" s="1"/>
      <c r="D10242" s="17"/>
      <c r="E10242" s="17"/>
      <c r="F10242" s="274"/>
      <c r="G10242" s="1"/>
      <c r="H10242" s="1"/>
      <c r="I10242" s="1"/>
    </row>
    <row r="10243" spans="1:9" x14ac:dyDescent="0.35">
      <c r="A10243" s="286"/>
      <c r="B10243" s="1"/>
      <c r="C10243" s="1"/>
      <c r="D10243" s="17"/>
      <c r="E10243" s="17"/>
      <c r="F10243" s="274"/>
      <c r="G10243" s="1"/>
      <c r="H10243" s="1"/>
      <c r="I10243" s="1"/>
    </row>
    <row r="10244" spans="1:9" x14ac:dyDescent="0.35">
      <c r="A10244" s="286"/>
      <c r="B10244" s="1"/>
      <c r="C10244" s="1"/>
      <c r="D10244" s="17"/>
      <c r="E10244" s="17"/>
      <c r="F10244" s="274"/>
      <c r="G10244" s="1"/>
      <c r="H10244" s="1"/>
      <c r="I10244" s="1"/>
    </row>
    <row r="10245" spans="1:9" x14ac:dyDescent="0.35">
      <c r="A10245" s="286"/>
      <c r="B10245" s="1"/>
      <c r="C10245" s="1"/>
      <c r="D10245" s="17"/>
      <c r="E10245" s="17"/>
      <c r="F10245" s="274"/>
      <c r="G10245" s="1"/>
      <c r="H10245" s="1"/>
      <c r="I10245" s="1"/>
    </row>
    <row r="10246" spans="1:9" x14ac:dyDescent="0.35">
      <c r="A10246" s="286"/>
      <c r="B10246" s="1"/>
      <c r="C10246" s="1"/>
      <c r="D10246" s="17"/>
      <c r="E10246" s="17"/>
      <c r="F10246" s="274"/>
      <c r="G10246" s="1"/>
      <c r="H10246" s="1"/>
      <c r="I10246" s="1"/>
    </row>
    <row r="10247" spans="1:9" x14ac:dyDescent="0.35">
      <c r="A10247" s="286"/>
      <c r="B10247" s="1"/>
      <c r="C10247" s="1"/>
      <c r="D10247" s="17"/>
      <c r="E10247" s="17"/>
      <c r="F10247" s="274"/>
      <c r="G10247" s="1"/>
      <c r="H10247" s="1"/>
      <c r="I10247" s="1"/>
    </row>
    <row r="10248" spans="1:9" x14ac:dyDescent="0.35">
      <c r="A10248" s="286"/>
      <c r="B10248" s="1"/>
      <c r="C10248" s="1"/>
      <c r="D10248" s="17"/>
      <c r="E10248" s="17"/>
      <c r="F10248" s="274"/>
      <c r="G10248" s="1"/>
      <c r="H10248" s="1"/>
      <c r="I10248" s="1"/>
    </row>
    <row r="10249" spans="1:9" x14ac:dyDescent="0.35">
      <c r="A10249" s="286"/>
      <c r="B10249" s="1"/>
      <c r="C10249" s="1"/>
      <c r="D10249" s="17"/>
      <c r="E10249" s="17"/>
      <c r="F10249" s="274"/>
      <c r="G10249" s="1"/>
      <c r="H10249" s="1"/>
      <c r="I10249" s="1"/>
    </row>
    <row r="10250" spans="1:9" x14ac:dyDescent="0.35">
      <c r="A10250" s="286"/>
      <c r="B10250" s="1"/>
      <c r="C10250" s="1"/>
      <c r="D10250" s="17"/>
      <c r="E10250" s="17"/>
      <c r="F10250" s="274"/>
      <c r="G10250" s="1"/>
      <c r="H10250" s="1"/>
      <c r="I10250" s="1"/>
    </row>
    <row r="10251" spans="1:9" x14ac:dyDescent="0.35">
      <c r="A10251" s="286"/>
      <c r="B10251" s="1"/>
      <c r="C10251" s="1"/>
      <c r="D10251" s="17"/>
      <c r="E10251" s="17"/>
      <c r="F10251" s="274"/>
      <c r="G10251" s="1"/>
      <c r="H10251" s="1"/>
      <c r="I10251" s="1"/>
    </row>
    <row r="10252" spans="1:9" x14ac:dyDescent="0.35">
      <c r="A10252" s="286"/>
      <c r="B10252" s="1"/>
      <c r="C10252" s="1"/>
      <c r="D10252" s="17"/>
      <c r="E10252" s="17"/>
      <c r="F10252" s="274"/>
      <c r="G10252" s="1"/>
      <c r="H10252" s="1"/>
      <c r="I10252" s="1"/>
    </row>
    <row r="10253" spans="1:9" x14ac:dyDescent="0.35">
      <c r="A10253" s="286"/>
      <c r="B10253" s="1"/>
      <c r="C10253" s="1"/>
      <c r="D10253" s="17"/>
      <c r="E10253" s="17"/>
      <c r="F10253" s="274"/>
      <c r="G10253" s="1"/>
      <c r="H10253" s="1"/>
      <c r="I10253" s="1"/>
    </row>
    <row r="10254" spans="1:9" x14ac:dyDescent="0.35">
      <c r="A10254" s="286"/>
      <c r="B10254" s="1"/>
      <c r="C10254" s="1"/>
      <c r="D10254" s="17"/>
      <c r="E10254" s="17"/>
      <c r="F10254" s="274"/>
      <c r="G10254" s="1"/>
      <c r="H10254" s="1"/>
      <c r="I10254" s="1"/>
    </row>
    <row r="10255" spans="1:9" x14ac:dyDescent="0.35">
      <c r="A10255" s="286"/>
      <c r="B10255" s="1"/>
      <c r="C10255" s="1"/>
      <c r="D10255" s="17"/>
      <c r="E10255" s="17"/>
      <c r="F10255" s="274"/>
      <c r="G10255" s="1"/>
      <c r="H10255" s="1"/>
      <c r="I10255" s="1"/>
    </row>
    <row r="10256" spans="1:9" x14ac:dyDescent="0.35">
      <c r="A10256" s="286"/>
      <c r="B10256" s="1"/>
      <c r="C10256" s="1"/>
      <c r="D10256" s="17"/>
      <c r="E10256" s="17"/>
      <c r="F10256" s="274"/>
      <c r="G10256" s="1"/>
      <c r="H10256" s="1"/>
      <c r="I10256" s="1"/>
    </row>
    <row r="10257" spans="1:9" x14ac:dyDescent="0.35">
      <c r="A10257" s="286"/>
      <c r="B10257" s="1"/>
      <c r="C10257" s="1"/>
      <c r="D10257" s="17"/>
      <c r="E10257" s="17"/>
      <c r="F10257" s="274"/>
      <c r="G10257" s="1"/>
      <c r="H10257" s="1"/>
      <c r="I10257" s="1"/>
    </row>
    <row r="10258" spans="1:9" x14ac:dyDescent="0.35">
      <c r="A10258" s="286"/>
      <c r="B10258" s="1"/>
      <c r="C10258" s="1"/>
      <c r="D10258" s="17"/>
      <c r="E10258" s="17"/>
      <c r="F10258" s="274"/>
      <c r="G10258" s="1"/>
      <c r="H10258" s="1"/>
      <c r="I10258" s="1"/>
    </row>
    <row r="10259" spans="1:9" x14ac:dyDescent="0.35">
      <c r="A10259" s="286"/>
      <c r="B10259" s="1"/>
      <c r="C10259" s="1"/>
      <c r="D10259" s="17"/>
      <c r="E10259" s="17"/>
      <c r="F10259" s="274"/>
      <c r="G10259" s="1"/>
      <c r="H10259" s="1"/>
      <c r="I10259" s="1"/>
    </row>
    <row r="10260" spans="1:9" x14ac:dyDescent="0.35">
      <c r="A10260" s="286"/>
      <c r="B10260" s="1"/>
      <c r="C10260" s="1"/>
      <c r="D10260" s="17"/>
      <c r="E10260" s="17"/>
      <c r="F10260" s="274"/>
      <c r="G10260" s="1"/>
      <c r="H10260" s="1"/>
      <c r="I10260" s="1"/>
    </row>
    <row r="10261" spans="1:9" x14ac:dyDescent="0.35">
      <c r="A10261" s="286"/>
      <c r="B10261" s="1"/>
      <c r="C10261" s="1"/>
      <c r="D10261" s="17"/>
      <c r="E10261" s="17"/>
      <c r="F10261" s="274"/>
      <c r="G10261" s="1"/>
      <c r="H10261" s="1"/>
      <c r="I10261" s="1"/>
    </row>
    <row r="10262" spans="1:9" x14ac:dyDescent="0.35">
      <c r="A10262" s="286"/>
      <c r="B10262" s="1"/>
      <c r="C10262" s="1"/>
      <c r="D10262" s="17"/>
      <c r="E10262" s="17"/>
      <c r="F10262" s="274"/>
      <c r="G10262" s="1"/>
      <c r="H10262" s="1"/>
      <c r="I10262" s="1"/>
    </row>
    <row r="10263" spans="1:9" x14ac:dyDescent="0.35">
      <c r="A10263" s="286"/>
      <c r="B10263" s="1"/>
      <c r="C10263" s="1"/>
      <c r="D10263" s="17"/>
      <c r="E10263" s="17"/>
      <c r="F10263" s="274"/>
      <c r="G10263" s="1"/>
      <c r="H10263" s="1"/>
      <c r="I10263" s="1"/>
    </row>
    <row r="10264" spans="1:9" x14ac:dyDescent="0.35">
      <c r="A10264" s="286"/>
      <c r="B10264" s="1"/>
      <c r="C10264" s="1"/>
      <c r="D10264" s="17"/>
      <c r="E10264" s="17"/>
      <c r="F10264" s="274"/>
      <c r="G10264" s="1"/>
      <c r="H10264" s="1"/>
      <c r="I10264" s="1"/>
    </row>
    <row r="10265" spans="1:9" x14ac:dyDescent="0.35">
      <c r="A10265" s="286"/>
      <c r="B10265" s="1"/>
      <c r="C10265" s="1"/>
      <c r="D10265" s="17"/>
      <c r="E10265" s="17"/>
      <c r="F10265" s="274"/>
      <c r="G10265" s="1"/>
      <c r="H10265" s="1"/>
      <c r="I10265" s="1"/>
    </row>
    <row r="10266" spans="1:9" x14ac:dyDescent="0.35">
      <c r="A10266" s="286"/>
      <c r="B10266" s="1"/>
      <c r="C10266" s="1"/>
      <c r="D10266" s="17"/>
      <c r="E10266" s="17"/>
      <c r="F10266" s="274"/>
      <c r="G10266" s="1"/>
      <c r="H10266" s="1"/>
      <c r="I10266" s="1"/>
    </row>
    <row r="10267" spans="1:9" x14ac:dyDescent="0.35">
      <c r="A10267" s="286"/>
      <c r="B10267" s="1"/>
      <c r="C10267" s="1"/>
      <c r="D10267" s="17"/>
      <c r="E10267" s="17"/>
      <c r="F10267" s="274"/>
      <c r="G10267" s="1"/>
      <c r="H10267" s="1"/>
      <c r="I10267" s="1"/>
    </row>
    <row r="10268" spans="1:9" x14ac:dyDescent="0.35">
      <c r="A10268" s="286"/>
      <c r="B10268" s="1"/>
      <c r="C10268" s="1"/>
      <c r="D10268" s="17"/>
      <c r="E10268" s="17"/>
      <c r="F10268" s="274"/>
      <c r="G10268" s="1"/>
      <c r="H10268" s="1"/>
      <c r="I10268" s="1"/>
    </row>
    <row r="10269" spans="1:9" x14ac:dyDescent="0.35">
      <c r="A10269" s="286"/>
      <c r="B10269" s="1"/>
      <c r="C10269" s="1"/>
      <c r="D10269" s="17"/>
      <c r="E10269" s="17"/>
      <c r="F10269" s="274"/>
      <c r="G10269" s="1"/>
      <c r="H10269" s="1"/>
      <c r="I10269" s="1"/>
    </row>
    <row r="10270" spans="1:9" x14ac:dyDescent="0.35">
      <c r="A10270" s="286"/>
      <c r="B10270" s="1"/>
      <c r="C10270" s="1"/>
      <c r="D10270" s="17"/>
      <c r="E10270" s="17"/>
      <c r="F10270" s="274"/>
      <c r="G10270" s="1"/>
      <c r="H10270" s="1"/>
      <c r="I10270" s="1"/>
    </row>
    <row r="10271" spans="1:9" x14ac:dyDescent="0.35">
      <c r="A10271" s="286"/>
      <c r="B10271" s="1"/>
      <c r="C10271" s="1"/>
      <c r="D10271" s="17"/>
      <c r="E10271" s="17"/>
      <c r="F10271" s="274"/>
      <c r="G10271" s="1"/>
      <c r="H10271" s="1"/>
      <c r="I10271" s="1"/>
    </row>
    <row r="10272" spans="1:9" x14ac:dyDescent="0.35">
      <c r="A10272" s="286"/>
      <c r="B10272" s="1"/>
      <c r="C10272" s="1"/>
      <c r="D10272" s="17"/>
      <c r="E10272" s="17"/>
      <c r="F10272" s="274"/>
      <c r="G10272" s="1"/>
      <c r="H10272" s="1"/>
      <c r="I10272" s="1"/>
    </row>
    <row r="10273" spans="1:9" x14ac:dyDescent="0.35">
      <c r="A10273" s="286"/>
      <c r="B10273" s="1"/>
      <c r="C10273" s="1"/>
      <c r="D10273" s="17"/>
      <c r="E10273" s="17"/>
      <c r="F10273" s="274"/>
      <c r="G10273" s="1"/>
      <c r="H10273" s="1"/>
      <c r="I10273" s="1"/>
    </row>
    <row r="10274" spans="1:9" x14ac:dyDescent="0.35">
      <c r="A10274" s="286"/>
      <c r="B10274" s="1"/>
      <c r="C10274" s="1"/>
      <c r="D10274" s="17"/>
      <c r="E10274" s="17"/>
      <c r="F10274" s="274"/>
      <c r="G10274" s="1"/>
      <c r="H10274" s="1"/>
      <c r="I10274" s="1"/>
    </row>
    <row r="10275" spans="1:9" x14ac:dyDescent="0.35">
      <c r="A10275" s="286"/>
      <c r="B10275" s="1"/>
      <c r="C10275" s="1"/>
      <c r="D10275" s="17"/>
      <c r="E10275" s="17"/>
      <c r="F10275" s="274"/>
      <c r="G10275" s="1"/>
      <c r="H10275" s="1"/>
      <c r="I10275" s="1"/>
    </row>
    <row r="10276" spans="1:9" x14ac:dyDescent="0.35">
      <c r="A10276" s="286"/>
      <c r="B10276" s="1"/>
      <c r="C10276" s="1"/>
      <c r="D10276" s="17"/>
      <c r="E10276" s="17"/>
      <c r="F10276" s="274"/>
      <c r="G10276" s="1"/>
      <c r="H10276" s="1"/>
      <c r="I10276" s="1"/>
    </row>
    <row r="10277" spans="1:9" x14ac:dyDescent="0.35">
      <c r="A10277" s="286"/>
      <c r="B10277" s="1"/>
      <c r="C10277" s="1"/>
      <c r="D10277" s="17"/>
      <c r="E10277" s="17"/>
      <c r="F10277" s="274"/>
      <c r="G10277" s="1"/>
      <c r="H10277" s="1"/>
      <c r="I10277" s="1"/>
    </row>
    <row r="10278" spans="1:9" x14ac:dyDescent="0.35">
      <c r="A10278" s="286"/>
      <c r="B10278" s="1"/>
      <c r="C10278" s="1"/>
      <c r="D10278" s="17"/>
      <c r="E10278" s="17"/>
      <c r="F10278" s="274"/>
      <c r="G10278" s="1"/>
      <c r="H10278" s="1"/>
      <c r="I10278" s="1"/>
    </row>
    <row r="10279" spans="1:9" x14ac:dyDescent="0.35">
      <c r="A10279" s="286"/>
      <c r="B10279" s="1"/>
      <c r="C10279" s="1"/>
      <c r="D10279" s="17"/>
      <c r="E10279" s="17"/>
      <c r="F10279" s="274"/>
      <c r="G10279" s="1"/>
      <c r="H10279" s="1"/>
      <c r="I10279" s="1"/>
    </row>
    <row r="10280" spans="1:9" x14ac:dyDescent="0.35">
      <c r="A10280" s="286"/>
      <c r="B10280" s="1"/>
      <c r="C10280" s="1"/>
      <c r="D10280" s="17"/>
      <c r="E10280" s="17"/>
      <c r="F10280" s="274"/>
      <c r="G10280" s="1"/>
      <c r="H10280" s="1"/>
      <c r="I10280" s="1"/>
    </row>
    <row r="10281" spans="1:9" x14ac:dyDescent="0.35">
      <c r="A10281" s="286"/>
      <c r="B10281" s="1"/>
      <c r="C10281" s="1"/>
      <c r="D10281" s="17"/>
      <c r="E10281" s="17"/>
      <c r="F10281" s="274"/>
      <c r="G10281" s="1"/>
      <c r="H10281" s="1"/>
      <c r="I10281" s="1"/>
    </row>
    <row r="10282" spans="1:9" x14ac:dyDescent="0.35">
      <c r="A10282" s="286"/>
      <c r="B10282" s="1"/>
      <c r="C10282" s="1"/>
      <c r="D10282" s="17"/>
      <c r="E10282" s="17"/>
      <c r="F10282" s="274"/>
      <c r="G10282" s="1"/>
      <c r="H10282" s="1"/>
      <c r="I10282" s="1"/>
    </row>
    <row r="10283" spans="1:9" x14ac:dyDescent="0.35">
      <c r="A10283" s="286"/>
      <c r="B10283" s="1"/>
      <c r="C10283" s="1"/>
      <c r="D10283" s="17"/>
      <c r="E10283" s="17"/>
      <c r="F10283" s="274"/>
      <c r="G10283" s="1"/>
      <c r="H10283" s="1"/>
      <c r="I10283" s="1"/>
    </row>
    <row r="10284" spans="1:9" x14ac:dyDescent="0.35">
      <c r="A10284" s="286"/>
      <c r="B10284" s="1"/>
      <c r="C10284" s="1"/>
      <c r="D10284" s="17"/>
      <c r="E10284" s="17"/>
      <c r="F10284" s="274"/>
      <c r="G10284" s="1"/>
      <c r="H10284" s="1"/>
      <c r="I10284" s="1"/>
    </row>
    <row r="10285" spans="1:9" x14ac:dyDescent="0.35">
      <c r="A10285" s="286"/>
      <c r="B10285" s="1"/>
      <c r="C10285" s="1"/>
      <c r="D10285" s="17"/>
      <c r="E10285" s="17"/>
      <c r="F10285" s="274"/>
      <c r="G10285" s="1"/>
      <c r="H10285" s="1"/>
      <c r="I10285" s="1"/>
    </row>
    <row r="10286" spans="1:9" x14ac:dyDescent="0.35">
      <c r="A10286" s="286"/>
      <c r="B10286" s="1"/>
      <c r="C10286" s="1"/>
      <c r="D10286" s="17"/>
      <c r="E10286" s="17"/>
      <c r="F10286" s="274"/>
      <c r="G10286" s="1"/>
      <c r="H10286" s="1"/>
      <c r="I10286" s="1"/>
    </row>
    <row r="10287" spans="1:9" x14ac:dyDescent="0.35">
      <c r="A10287" s="286"/>
      <c r="B10287" s="1"/>
      <c r="C10287" s="1"/>
      <c r="D10287" s="17"/>
      <c r="E10287" s="17"/>
      <c r="F10287" s="274"/>
      <c r="G10287" s="1"/>
      <c r="H10287" s="1"/>
      <c r="I10287" s="1"/>
    </row>
    <row r="10288" spans="1:9" x14ac:dyDescent="0.35">
      <c r="A10288" s="286"/>
      <c r="B10288" s="1"/>
      <c r="C10288" s="1"/>
      <c r="D10288" s="17"/>
      <c r="E10288" s="17"/>
      <c r="F10288" s="274"/>
      <c r="G10288" s="1"/>
      <c r="H10288" s="1"/>
      <c r="I10288" s="1"/>
    </row>
    <row r="10289" spans="1:9" x14ac:dyDescent="0.35">
      <c r="A10289" s="286"/>
      <c r="B10289" s="1"/>
      <c r="C10289" s="1"/>
      <c r="D10289" s="17"/>
      <c r="E10289" s="17"/>
      <c r="F10289" s="274"/>
      <c r="G10289" s="1"/>
      <c r="H10289" s="1"/>
      <c r="I10289" s="1"/>
    </row>
    <row r="10290" spans="1:9" x14ac:dyDescent="0.35">
      <c r="A10290" s="286"/>
      <c r="B10290" s="1"/>
      <c r="C10290" s="1"/>
      <c r="D10290" s="17"/>
      <c r="E10290" s="17"/>
      <c r="F10290" s="274"/>
      <c r="G10290" s="1"/>
      <c r="H10290" s="1"/>
      <c r="I10290" s="1"/>
    </row>
    <row r="10291" spans="1:9" x14ac:dyDescent="0.35">
      <c r="A10291" s="286"/>
      <c r="B10291" s="1"/>
      <c r="C10291" s="1"/>
      <c r="D10291" s="17"/>
      <c r="E10291" s="17"/>
      <c r="F10291" s="274"/>
      <c r="G10291" s="1"/>
      <c r="H10291" s="1"/>
      <c r="I10291" s="1"/>
    </row>
    <row r="10292" spans="1:9" x14ac:dyDescent="0.35">
      <c r="A10292" s="286"/>
      <c r="B10292" s="1"/>
      <c r="C10292" s="1"/>
      <c r="D10292" s="17"/>
      <c r="E10292" s="17"/>
      <c r="F10292" s="274"/>
      <c r="G10292" s="1"/>
      <c r="H10292" s="1"/>
      <c r="I10292" s="1"/>
    </row>
    <row r="10293" spans="1:9" x14ac:dyDescent="0.35">
      <c r="A10293" s="286"/>
      <c r="B10293" s="1"/>
      <c r="C10293" s="1"/>
      <c r="D10293" s="17"/>
      <c r="E10293" s="17"/>
      <c r="F10293" s="274"/>
      <c r="G10293" s="1"/>
      <c r="H10293" s="1"/>
      <c r="I10293" s="1"/>
    </row>
    <row r="10294" spans="1:9" x14ac:dyDescent="0.35">
      <c r="A10294" s="286"/>
      <c r="B10294" s="1"/>
      <c r="C10294" s="1"/>
      <c r="D10294" s="17"/>
      <c r="E10294" s="17"/>
      <c r="F10294" s="274"/>
      <c r="G10294" s="1"/>
      <c r="H10294" s="1"/>
      <c r="I10294" s="1"/>
    </row>
    <row r="10295" spans="1:9" x14ac:dyDescent="0.35">
      <c r="A10295" s="286"/>
      <c r="B10295" s="1"/>
      <c r="C10295" s="1"/>
      <c r="D10295" s="17"/>
      <c r="E10295" s="17"/>
      <c r="F10295" s="274"/>
      <c r="G10295" s="1"/>
      <c r="H10295" s="1"/>
      <c r="I10295" s="1"/>
    </row>
    <row r="10296" spans="1:9" x14ac:dyDescent="0.35">
      <c r="A10296" s="286"/>
      <c r="B10296" s="1"/>
      <c r="C10296" s="1"/>
      <c r="D10296" s="17"/>
      <c r="E10296" s="17"/>
      <c r="F10296" s="274"/>
      <c r="G10296" s="1"/>
      <c r="H10296" s="1"/>
      <c r="I10296" s="1"/>
    </row>
    <row r="10297" spans="1:9" x14ac:dyDescent="0.35">
      <c r="A10297" s="286"/>
      <c r="B10297" s="1"/>
      <c r="C10297" s="1"/>
      <c r="D10297" s="17"/>
      <c r="E10297" s="17"/>
      <c r="F10297" s="274"/>
      <c r="G10297" s="1"/>
      <c r="H10297" s="1"/>
      <c r="I10297" s="1"/>
    </row>
    <row r="10298" spans="1:9" x14ac:dyDescent="0.35">
      <c r="A10298" s="286"/>
      <c r="B10298" s="1"/>
      <c r="C10298" s="1"/>
      <c r="D10298" s="17"/>
      <c r="E10298" s="17"/>
      <c r="F10298" s="274"/>
      <c r="G10298" s="1"/>
      <c r="H10298" s="1"/>
      <c r="I10298" s="1"/>
    </row>
    <row r="10299" spans="1:9" x14ac:dyDescent="0.35">
      <c r="A10299" s="286"/>
      <c r="B10299" s="1"/>
      <c r="C10299" s="1"/>
      <c r="D10299" s="17"/>
      <c r="E10299" s="17"/>
      <c r="F10299" s="274"/>
      <c r="G10299" s="1"/>
      <c r="H10299" s="1"/>
      <c r="I10299" s="1"/>
    </row>
    <row r="10300" spans="1:9" x14ac:dyDescent="0.35">
      <c r="A10300" s="286"/>
      <c r="B10300" s="1"/>
      <c r="C10300" s="1"/>
      <c r="D10300" s="17"/>
      <c r="E10300" s="17"/>
      <c r="F10300" s="274"/>
      <c r="G10300" s="1"/>
      <c r="H10300" s="1"/>
      <c r="I10300" s="1"/>
    </row>
    <row r="10301" spans="1:9" x14ac:dyDescent="0.35">
      <c r="A10301" s="286"/>
      <c r="B10301" s="1"/>
      <c r="C10301" s="1"/>
      <c r="D10301" s="17"/>
      <c r="E10301" s="17"/>
      <c r="F10301" s="274"/>
      <c r="G10301" s="1"/>
      <c r="H10301" s="1"/>
      <c r="I10301" s="1"/>
    </row>
    <row r="10302" spans="1:9" x14ac:dyDescent="0.35">
      <c r="A10302" s="286"/>
      <c r="B10302" s="1"/>
      <c r="C10302" s="1"/>
      <c r="D10302" s="17"/>
      <c r="E10302" s="17"/>
      <c r="F10302" s="274"/>
      <c r="G10302" s="1"/>
      <c r="H10302" s="1"/>
      <c r="I10302" s="1"/>
    </row>
    <row r="10303" spans="1:9" x14ac:dyDescent="0.35">
      <c r="A10303" s="286"/>
      <c r="B10303" s="1"/>
      <c r="C10303" s="1"/>
      <c r="D10303" s="17"/>
      <c r="E10303" s="17"/>
      <c r="F10303" s="274"/>
      <c r="G10303" s="1"/>
      <c r="H10303" s="1"/>
      <c r="I10303" s="1"/>
    </row>
    <row r="10304" spans="1:9" x14ac:dyDescent="0.35">
      <c r="A10304" s="286"/>
      <c r="B10304" s="1"/>
      <c r="C10304" s="1"/>
      <c r="D10304" s="17"/>
      <c r="E10304" s="17"/>
      <c r="F10304" s="274"/>
      <c r="G10304" s="1"/>
      <c r="H10304" s="1"/>
      <c r="I10304" s="1"/>
    </row>
    <row r="10305" spans="1:9" x14ac:dyDescent="0.35">
      <c r="A10305" s="286"/>
      <c r="B10305" s="1"/>
      <c r="C10305" s="1"/>
      <c r="D10305" s="17"/>
      <c r="E10305" s="17"/>
      <c r="F10305" s="274"/>
      <c r="G10305" s="1"/>
      <c r="H10305" s="1"/>
      <c r="I10305" s="1"/>
    </row>
    <row r="10306" spans="1:9" x14ac:dyDescent="0.35">
      <c r="A10306" s="286"/>
      <c r="B10306" s="1"/>
      <c r="C10306" s="1"/>
      <c r="D10306" s="17"/>
      <c r="E10306" s="17"/>
      <c r="F10306" s="274"/>
      <c r="G10306" s="1"/>
      <c r="H10306" s="1"/>
      <c r="I10306" s="1"/>
    </row>
    <row r="10307" spans="1:9" x14ac:dyDescent="0.35">
      <c r="A10307" s="286"/>
      <c r="B10307" s="1"/>
      <c r="C10307" s="1"/>
      <c r="D10307" s="17"/>
      <c r="E10307" s="17"/>
      <c r="F10307" s="274"/>
      <c r="G10307" s="1"/>
      <c r="H10307" s="1"/>
      <c r="I10307" s="1"/>
    </row>
    <row r="10308" spans="1:9" x14ac:dyDescent="0.35">
      <c r="A10308" s="286"/>
      <c r="B10308" s="1"/>
      <c r="C10308" s="1"/>
      <c r="D10308" s="17"/>
      <c r="E10308" s="17"/>
      <c r="F10308" s="274"/>
      <c r="G10308" s="1"/>
      <c r="H10308" s="1"/>
      <c r="I10308" s="1"/>
    </row>
    <row r="10309" spans="1:9" x14ac:dyDescent="0.35">
      <c r="A10309" s="286"/>
      <c r="B10309" s="1"/>
      <c r="C10309" s="1"/>
      <c r="D10309" s="17"/>
      <c r="E10309" s="17"/>
      <c r="F10309" s="274"/>
      <c r="G10309" s="1"/>
      <c r="H10309" s="1"/>
      <c r="I10309" s="1"/>
    </row>
    <row r="10310" spans="1:9" x14ac:dyDescent="0.35">
      <c r="A10310" s="286"/>
      <c r="B10310" s="1"/>
      <c r="C10310" s="1"/>
      <c r="D10310" s="17"/>
      <c r="E10310" s="17"/>
      <c r="F10310" s="274"/>
      <c r="G10310" s="1"/>
      <c r="H10310" s="1"/>
      <c r="I10310" s="1"/>
    </row>
    <row r="10311" spans="1:9" x14ac:dyDescent="0.35">
      <c r="A10311" s="286"/>
      <c r="B10311" s="1"/>
      <c r="C10311" s="1"/>
      <c r="D10311" s="17"/>
      <c r="E10311" s="17"/>
      <c r="F10311" s="274"/>
      <c r="G10311" s="1"/>
      <c r="H10311" s="1"/>
      <c r="I10311" s="1"/>
    </row>
    <row r="10312" spans="1:9" x14ac:dyDescent="0.35">
      <c r="A10312" s="286"/>
      <c r="B10312" s="1"/>
      <c r="C10312" s="1"/>
      <c r="D10312" s="17"/>
      <c r="E10312" s="17"/>
      <c r="F10312" s="274"/>
      <c r="G10312" s="1"/>
      <c r="H10312" s="1"/>
      <c r="I10312" s="1"/>
    </row>
    <row r="10313" spans="1:9" x14ac:dyDescent="0.35">
      <c r="A10313" s="286"/>
      <c r="B10313" s="1"/>
      <c r="C10313" s="1"/>
      <c r="D10313" s="17"/>
      <c r="E10313" s="17"/>
      <c r="F10313" s="274"/>
      <c r="G10313" s="1"/>
      <c r="H10313" s="1"/>
      <c r="I10313" s="1"/>
    </row>
    <row r="10314" spans="1:9" x14ac:dyDescent="0.35">
      <c r="A10314" s="286"/>
      <c r="B10314" s="1"/>
      <c r="C10314" s="1"/>
      <c r="D10314" s="17"/>
      <c r="E10314" s="17"/>
      <c r="F10314" s="274"/>
      <c r="G10314" s="1"/>
      <c r="H10314" s="1"/>
      <c r="I10314" s="1"/>
    </row>
    <row r="10315" spans="1:9" x14ac:dyDescent="0.35">
      <c r="A10315" s="286"/>
      <c r="B10315" s="1"/>
      <c r="C10315" s="1"/>
      <c r="D10315" s="17"/>
      <c r="E10315" s="17"/>
      <c r="F10315" s="274"/>
      <c r="G10315" s="1"/>
      <c r="H10315" s="1"/>
      <c r="I10315" s="1"/>
    </row>
    <row r="10316" spans="1:9" x14ac:dyDescent="0.35">
      <c r="A10316" s="286"/>
      <c r="B10316" s="1"/>
      <c r="C10316" s="1"/>
      <c r="D10316" s="17"/>
      <c r="E10316" s="17"/>
      <c r="F10316" s="274"/>
      <c r="G10316" s="1"/>
      <c r="H10316" s="1"/>
      <c r="I10316" s="1"/>
    </row>
    <row r="10317" spans="1:9" x14ac:dyDescent="0.35">
      <c r="A10317" s="286"/>
      <c r="B10317" s="1"/>
      <c r="C10317" s="1"/>
      <c r="D10317" s="17"/>
      <c r="E10317" s="17"/>
      <c r="F10317" s="274"/>
      <c r="G10317" s="1"/>
      <c r="H10317" s="1"/>
      <c r="I10317" s="1"/>
    </row>
    <row r="10318" spans="1:9" x14ac:dyDescent="0.35">
      <c r="A10318" s="286"/>
      <c r="B10318" s="1"/>
      <c r="C10318" s="1"/>
      <c r="D10318" s="17"/>
      <c r="E10318" s="17"/>
      <c r="F10318" s="274"/>
      <c r="G10318" s="1"/>
      <c r="H10318" s="1"/>
      <c r="I10318" s="1"/>
    </row>
    <row r="10319" spans="1:9" x14ac:dyDescent="0.35">
      <c r="A10319" s="286"/>
      <c r="B10319" s="1"/>
      <c r="C10319" s="1"/>
      <c r="D10319" s="17"/>
      <c r="E10319" s="17"/>
      <c r="F10319" s="274"/>
      <c r="G10319" s="1"/>
      <c r="H10319" s="1"/>
      <c r="I10319" s="1"/>
    </row>
    <row r="10320" spans="1:9" x14ac:dyDescent="0.35">
      <c r="A10320" s="286"/>
      <c r="B10320" s="1"/>
      <c r="C10320" s="1"/>
      <c r="D10320" s="17"/>
      <c r="E10320" s="17"/>
      <c r="F10320" s="274"/>
      <c r="G10320" s="1"/>
      <c r="H10320" s="1"/>
      <c r="I10320" s="1"/>
    </row>
    <row r="10321" spans="1:9" x14ac:dyDescent="0.35">
      <c r="A10321" s="286"/>
      <c r="B10321" s="1"/>
      <c r="C10321" s="1"/>
      <c r="D10321" s="17"/>
      <c r="E10321" s="17"/>
      <c r="F10321" s="274"/>
      <c r="G10321" s="1"/>
      <c r="H10321" s="1"/>
      <c r="I10321" s="1"/>
    </row>
    <row r="10322" spans="1:9" x14ac:dyDescent="0.35">
      <c r="A10322" s="286"/>
      <c r="B10322" s="1"/>
      <c r="C10322" s="1"/>
      <c r="D10322" s="17"/>
      <c r="E10322" s="17"/>
      <c r="F10322" s="274"/>
      <c r="G10322" s="1"/>
      <c r="H10322" s="1"/>
      <c r="I10322" s="1"/>
    </row>
    <row r="10323" spans="1:9" x14ac:dyDescent="0.35">
      <c r="A10323" s="286"/>
      <c r="B10323" s="1"/>
      <c r="C10323" s="1"/>
      <c r="D10323" s="17"/>
      <c r="E10323" s="17"/>
      <c r="F10323" s="274"/>
      <c r="G10323" s="1"/>
      <c r="H10323" s="1"/>
      <c r="I10323" s="1"/>
    </row>
    <row r="10324" spans="1:9" x14ac:dyDescent="0.35">
      <c r="A10324" s="286"/>
      <c r="B10324" s="1"/>
      <c r="C10324" s="1"/>
      <c r="D10324" s="17"/>
      <c r="E10324" s="17"/>
      <c r="F10324" s="274"/>
      <c r="G10324" s="1"/>
      <c r="H10324" s="1"/>
      <c r="I10324" s="1"/>
    </row>
    <row r="10325" spans="1:9" x14ac:dyDescent="0.35">
      <c r="A10325" s="286"/>
      <c r="B10325" s="1"/>
      <c r="C10325" s="1"/>
      <c r="D10325" s="17"/>
      <c r="E10325" s="17"/>
      <c r="F10325" s="274"/>
      <c r="G10325" s="1"/>
      <c r="H10325" s="1"/>
      <c r="I10325" s="1"/>
    </row>
    <row r="10326" spans="1:9" x14ac:dyDescent="0.35">
      <c r="A10326" s="286"/>
      <c r="B10326" s="1"/>
      <c r="C10326" s="1"/>
      <c r="D10326" s="17"/>
      <c r="E10326" s="17"/>
      <c r="F10326" s="274"/>
      <c r="G10326" s="1"/>
      <c r="H10326" s="1"/>
      <c r="I10326" s="1"/>
    </row>
    <row r="10327" spans="1:9" x14ac:dyDescent="0.35">
      <c r="A10327" s="286"/>
      <c r="B10327" s="1"/>
      <c r="C10327" s="1"/>
      <c r="D10327" s="17"/>
      <c r="E10327" s="17"/>
      <c r="F10327" s="274"/>
      <c r="G10327" s="1"/>
      <c r="H10327" s="1"/>
      <c r="I10327" s="1"/>
    </row>
    <row r="10328" spans="1:9" x14ac:dyDescent="0.35">
      <c r="A10328" s="286"/>
      <c r="B10328" s="1"/>
      <c r="C10328" s="1"/>
      <c r="D10328" s="17"/>
      <c r="E10328" s="17"/>
      <c r="F10328" s="274"/>
      <c r="G10328" s="1"/>
      <c r="H10328" s="1"/>
      <c r="I10328" s="1"/>
    </row>
    <row r="10329" spans="1:9" x14ac:dyDescent="0.35">
      <c r="A10329" s="286"/>
      <c r="B10329" s="1"/>
      <c r="C10329" s="1"/>
      <c r="D10329" s="17"/>
      <c r="E10329" s="17"/>
      <c r="F10329" s="274"/>
      <c r="G10329" s="1"/>
      <c r="H10329" s="1"/>
      <c r="I10329" s="1"/>
    </row>
    <row r="10330" spans="1:9" x14ac:dyDescent="0.35">
      <c r="A10330" s="286"/>
      <c r="B10330" s="1"/>
      <c r="C10330" s="1"/>
      <c r="D10330" s="17"/>
      <c r="E10330" s="17"/>
      <c r="F10330" s="274"/>
      <c r="G10330" s="1"/>
      <c r="H10330" s="1"/>
      <c r="I10330" s="1"/>
    </row>
    <row r="10331" spans="1:9" x14ac:dyDescent="0.35">
      <c r="A10331" s="286"/>
      <c r="B10331" s="1"/>
      <c r="C10331" s="1"/>
      <c r="D10331" s="17"/>
      <c r="E10331" s="17"/>
      <c r="F10331" s="274"/>
      <c r="G10331" s="1"/>
      <c r="H10331" s="1"/>
      <c r="I10331" s="1"/>
    </row>
    <row r="10332" spans="1:9" x14ac:dyDescent="0.35">
      <c r="A10332" s="286"/>
      <c r="B10332" s="1"/>
      <c r="C10332" s="1"/>
      <c r="D10332" s="17"/>
      <c r="E10332" s="17"/>
      <c r="F10332" s="274"/>
      <c r="G10332" s="1"/>
      <c r="H10332" s="1"/>
      <c r="I10332" s="1"/>
    </row>
    <row r="10333" spans="1:9" x14ac:dyDescent="0.35">
      <c r="A10333" s="286"/>
      <c r="B10333" s="1"/>
      <c r="C10333" s="1"/>
      <c r="D10333" s="17"/>
      <c r="E10333" s="17"/>
      <c r="F10333" s="274"/>
      <c r="G10333" s="1"/>
      <c r="H10333" s="1"/>
      <c r="I10333" s="1"/>
    </row>
    <row r="10334" spans="1:9" x14ac:dyDescent="0.35">
      <c r="A10334" s="286"/>
      <c r="B10334" s="1"/>
      <c r="C10334" s="1"/>
      <c r="D10334" s="17"/>
      <c r="E10334" s="17"/>
      <c r="F10334" s="274"/>
      <c r="G10334" s="1"/>
      <c r="H10334" s="1"/>
      <c r="I10334" s="1"/>
    </row>
    <row r="10335" spans="1:9" x14ac:dyDescent="0.35">
      <c r="A10335" s="286"/>
      <c r="B10335" s="1"/>
      <c r="C10335" s="1"/>
      <c r="D10335" s="17"/>
      <c r="E10335" s="17"/>
      <c r="F10335" s="274"/>
      <c r="G10335" s="1"/>
      <c r="H10335" s="1"/>
      <c r="I10335" s="1"/>
    </row>
    <row r="10336" spans="1:9" x14ac:dyDescent="0.35">
      <c r="A10336" s="286"/>
      <c r="B10336" s="1"/>
      <c r="C10336" s="1"/>
      <c r="D10336" s="17"/>
      <c r="E10336" s="17"/>
      <c r="F10336" s="274"/>
      <c r="G10336" s="1"/>
      <c r="H10336" s="1"/>
      <c r="I10336" s="1"/>
    </row>
    <row r="10337" spans="1:9" x14ac:dyDescent="0.35">
      <c r="A10337" s="286"/>
      <c r="B10337" s="1"/>
      <c r="C10337" s="1"/>
      <c r="D10337" s="17"/>
      <c r="E10337" s="17"/>
      <c r="F10337" s="274"/>
      <c r="G10337" s="1"/>
      <c r="H10337" s="1"/>
      <c r="I10337" s="1"/>
    </row>
    <row r="10338" spans="1:9" x14ac:dyDescent="0.35">
      <c r="A10338" s="286"/>
      <c r="B10338" s="1"/>
      <c r="C10338" s="1"/>
      <c r="D10338" s="17"/>
      <c r="E10338" s="17"/>
      <c r="F10338" s="274"/>
      <c r="G10338" s="1"/>
      <c r="H10338" s="1"/>
      <c r="I10338" s="1"/>
    </row>
    <row r="10339" spans="1:9" x14ac:dyDescent="0.35">
      <c r="A10339" s="286"/>
      <c r="B10339" s="1"/>
      <c r="C10339" s="1"/>
      <c r="D10339" s="17"/>
      <c r="E10339" s="17"/>
      <c r="F10339" s="274"/>
      <c r="G10339" s="1"/>
      <c r="H10339" s="1"/>
      <c r="I10339" s="1"/>
    </row>
    <row r="10340" spans="1:9" x14ac:dyDescent="0.35">
      <c r="A10340" s="286"/>
      <c r="B10340" s="1"/>
      <c r="C10340" s="1"/>
      <c r="D10340" s="17"/>
      <c r="E10340" s="17"/>
      <c r="F10340" s="274"/>
      <c r="G10340" s="1"/>
      <c r="H10340" s="1"/>
      <c r="I10340" s="1"/>
    </row>
    <row r="10341" spans="1:9" x14ac:dyDescent="0.35">
      <c r="A10341" s="286"/>
      <c r="B10341" s="1"/>
      <c r="C10341" s="1"/>
      <c r="D10341" s="17"/>
      <c r="E10341" s="17"/>
      <c r="F10341" s="274"/>
      <c r="G10341" s="1"/>
      <c r="H10341" s="1"/>
      <c r="I10341" s="1"/>
    </row>
    <row r="10342" spans="1:9" x14ac:dyDescent="0.35">
      <c r="A10342" s="286"/>
      <c r="B10342" s="1"/>
      <c r="C10342" s="1"/>
      <c r="D10342" s="17"/>
      <c r="E10342" s="17"/>
      <c r="F10342" s="274"/>
      <c r="G10342" s="1"/>
      <c r="H10342" s="1"/>
      <c r="I10342" s="1"/>
    </row>
    <row r="10343" spans="1:9" x14ac:dyDescent="0.35">
      <c r="A10343" s="286"/>
      <c r="B10343" s="1"/>
      <c r="C10343" s="1"/>
      <c r="D10343" s="17"/>
      <c r="E10343" s="17"/>
      <c r="F10343" s="274"/>
      <c r="G10343" s="1"/>
      <c r="H10343" s="1"/>
      <c r="I10343" s="1"/>
    </row>
    <row r="10344" spans="1:9" x14ac:dyDescent="0.35">
      <c r="A10344" s="286"/>
      <c r="B10344" s="1"/>
      <c r="C10344" s="1"/>
      <c r="D10344" s="17"/>
      <c r="E10344" s="17"/>
      <c r="F10344" s="274"/>
      <c r="G10344" s="1"/>
      <c r="H10344" s="1"/>
      <c r="I10344" s="1"/>
    </row>
    <row r="10345" spans="1:9" x14ac:dyDescent="0.35">
      <c r="A10345" s="286"/>
      <c r="B10345" s="1"/>
      <c r="C10345" s="1"/>
      <c r="D10345" s="17"/>
      <c r="E10345" s="17"/>
      <c r="F10345" s="274"/>
      <c r="G10345" s="1"/>
      <c r="H10345" s="1"/>
      <c r="I10345" s="1"/>
    </row>
    <row r="10346" spans="1:9" x14ac:dyDescent="0.35">
      <c r="A10346" s="286"/>
      <c r="B10346" s="1"/>
      <c r="C10346" s="1"/>
      <c r="D10346" s="17"/>
      <c r="E10346" s="17"/>
      <c r="F10346" s="274"/>
      <c r="G10346" s="1"/>
      <c r="H10346" s="1"/>
      <c r="I10346" s="1"/>
    </row>
    <row r="10347" spans="1:9" x14ac:dyDescent="0.35">
      <c r="A10347" s="286"/>
      <c r="B10347" s="1"/>
      <c r="C10347" s="1"/>
      <c r="D10347" s="17"/>
      <c r="E10347" s="17"/>
      <c r="F10347" s="274"/>
      <c r="G10347" s="1"/>
      <c r="H10347" s="1"/>
      <c r="I10347" s="1"/>
    </row>
    <row r="10348" spans="1:9" x14ac:dyDescent="0.35">
      <c r="A10348" s="286"/>
      <c r="B10348" s="1"/>
      <c r="C10348" s="1"/>
      <c r="D10348" s="17"/>
      <c r="E10348" s="17"/>
      <c r="F10348" s="274"/>
      <c r="G10348" s="1"/>
      <c r="H10348" s="1"/>
      <c r="I10348" s="1"/>
    </row>
    <row r="10349" spans="1:9" x14ac:dyDescent="0.35">
      <c r="A10349" s="286"/>
      <c r="B10349" s="1"/>
      <c r="C10349" s="1"/>
      <c r="D10349" s="17"/>
      <c r="E10349" s="17"/>
      <c r="F10349" s="274"/>
      <c r="G10349" s="1"/>
      <c r="H10349" s="1"/>
      <c r="I10349" s="1"/>
    </row>
    <row r="10350" spans="1:9" x14ac:dyDescent="0.35">
      <c r="A10350" s="1"/>
      <c r="B10350" s="1"/>
      <c r="C10350" s="1"/>
      <c r="D10350" s="17"/>
      <c r="E10350" s="17"/>
      <c r="F10350" s="274"/>
      <c r="G10350" s="1"/>
      <c r="H10350" s="1"/>
      <c r="I10350" s="1"/>
    </row>
    <row r="10351" spans="1:9" x14ac:dyDescent="0.35">
      <c r="A10351" s="1"/>
      <c r="B10351" s="1"/>
      <c r="C10351" s="1"/>
      <c r="D10351" s="17"/>
      <c r="E10351" s="17"/>
      <c r="F10351" s="274"/>
      <c r="G10351" s="1"/>
      <c r="H10351" s="1"/>
      <c r="I10351" s="1"/>
    </row>
    <row r="10352" spans="1:9" x14ac:dyDescent="0.35">
      <c r="A10352" s="1"/>
      <c r="B10352" s="1"/>
      <c r="C10352" s="1"/>
      <c r="D10352" s="17"/>
      <c r="E10352" s="17"/>
      <c r="F10352" s="274"/>
      <c r="G10352" s="1"/>
      <c r="H10352" s="1"/>
      <c r="I10352" s="1"/>
    </row>
    <row r="10353" spans="1:9" x14ac:dyDescent="0.35">
      <c r="A10353" s="1"/>
      <c r="B10353" s="1"/>
      <c r="C10353" s="1"/>
      <c r="D10353" s="17"/>
      <c r="E10353" s="17"/>
      <c r="F10353" s="274"/>
      <c r="G10353" s="1"/>
      <c r="H10353" s="1"/>
      <c r="I10353" s="1"/>
    </row>
    <row r="10354" spans="1:9" x14ac:dyDescent="0.35">
      <c r="A10354" s="1"/>
      <c r="B10354" s="1"/>
      <c r="C10354" s="1"/>
      <c r="D10354" s="17"/>
      <c r="E10354" s="17"/>
      <c r="F10354" s="274"/>
      <c r="G10354" s="1"/>
      <c r="H10354" s="1"/>
      <c r="I10354" s="1"/>
    </row>
    <row r="10355" spans="1:9" x14ac:dyDescent="0.35">
      <c r="A10355" s="1"/>
      <c r="B10355" s="1"/>
      <c r="C10355" s="1"/>
      <c r="D10355" s="17"/>
      <c r="E10355" s="17"/>
      <c r="F10355" s="274"/>
      <c r="G10355" s="1"/>
      <c r="H10355" s="1"/>
      <c r="I10355" s="1"/>
    </row>
    <row r="10356" spans="1:9" x14ac:dyDescent="0.35">
      <c r="A10356" s="1"/>
      <c r="B10356" s="1"/>
      <c r="C10356" s="1"/>
      <c r="D10356" s="17"/>
      <c r="E10356" s="17"/>
      <c r="F10356" s="274"/>
      <c r="G10356" s="1"/>
      <c r="H10356" s="1"/>
      <c r="I10356" s="1"/>
    </row>
    <row r="10357" spans="1:9" x14ac:dyDescent="0.35">
      <c r="A10357" s="1"/>
      <c r="B10357" s="1"/>
      <c r="C10357" s="1"/>
      <c r="D10357" s="17"/>
      <c r="E10357" s="17"/>
      <c r="F10357" s="274"/>
      <c r="G10357" s="1"/>
      <c r="H10357" s="1"/>
      <c r="I10357" s="1"/>
    </row>
    <row r="10358" spans="1:9" x14ac:dyDescent="0.35">
      <c r="A10358" s="1"/>
      <c r="B10358" s="1"/>
      <c r="C10358" s="1"/>
      <c r="D10358" s="17"/>
      <c r="E10358" s="17"/>
      <c r="F10358" s="274"/>
      <c r="G10358" s="1"/>
      <c r="H10358" s="1"/>
      <c r="I10358" s="1"/>
    </row>
    <row r="10359" spans="1:9" x14ac:dyDescent="0.35">
      <c r="A10359" s="1"/>
      <c r="B10359" s="1"/>
      <c r="C10359" s="1"/>
      <c r="D10359" s="17"/>
      <c r="E10359" s="17"/>
      <c r="F10359" s="274"/>
      <c r="G10359" s="1"/>
      <c r="H10359" s="1"/>
      <c r="I10359" s="1"/>
    </row>
    <row r="10360" spans="1:9" x14ac:dyDescent="0.35">
      <c r="A10360" s="1"/>
      <c r="B10360" s="1"/>
      <c r="C10360" s="1"/>
      <c r="D10360" s="17"/>
      <c r="E10360" s="17"/>
      <c r="F10360" s="274"/>
      <c r="G10360" s="1"/>
      <c r="H10360" s="1"/>
      <c r="I10360" s="1"/>
    </row>
    <row r="10361" spans="1:9" x14ac:dyDescent="0.35">
      <c r="A10361" s="1"/>
      <c r="B10361" s="1"/>
      <c r="C10361" s="1"/>
      <c r="D10361" s="17"/>
      <c r="E10361" s="17"/>
      <c r="F10361" s="274"/>
      <c r="G10361" s="1"/>
      <c r="H10361" s="1"/>
      <c r="I10361" s="1"/>
    </row>
    <row r="10362" spans="1:9" x14ac:dyDescent="0.35">
      <c r="A10362" s="1"/>
      <c r="B10362" s="1"/>
      <c r="C10362" s="1"/>
      <c r="D10362" s="17"/>
      <c r="E10362" s="17"/>
      <c r="F10362" s="274"/>
      <c r="G10362" s="1"/>
      <c r="H10362" s="1"/>
      <c r="I10362" s="1"/>
    </row>
    <row r="10363" spans="1:9" x14ac:dyDescent="0.35">
      <c r="A10363" s="1"/>
      <c r="B10363" s="1"/>
      <c r="C10363" s="1"/>
      <c r="D10363" s="17"/>
      <c r="E10363" s="17"/>
      <c r="F10363" s="274"/>
      <c r="G10363" s="1"/>
      <c r="H10363" s="1"/>
      <c r="I10363" s="1"/>
    </row>
    <row r="10364" spans="1:9" x14ac:dyDescent="0.35">
      <c r="A10364" s="1"/>
      <c r="B10364" s="1"/>
      <c r="C10364" s="1"/>
      <c r="D10364" s="17"/>
      <c r="E10364" s="17"/>
      <c r="F10364" s="274"/>
      <c r="G10364" s="1"/>
      <c r="H10364" s="1"/>
      <c r="I10364" s="1"/>
    </row>
    <row r="10365" spans="1:9" x14ac:dyDescent="0.35">
      <c r="A10365" s="1"/>
      <c r="B10365" s="1"/>
      <c r="C10365" s="1"/>
      <c r="D10365" s="17"/>
      <c r="E10365" s="17"/>
      <c r="F10365" s="274"/>
      <c r="G10365" s="1"/>
      <c r="H10365" s="1"/>
      <c r="I10365" s="1"/>
    </row>
    <row r="10366" spans="1:9" x14ac:dyDescent="0.35">
      <c r="A10366" s="1"/>
      <c r="B10366" s="1"/>
      <c r="C10366" s="1"/>
      <c r="D10366" s="17"/>
      <c r="E10366" s="17"/>
      <c r="F10366" s="274"/>
      <c r="G10366" s="1"/>
      <c r="H10366" s="1"/>
      <c r="I10366" s="1"/>
    </row>
    <row r="10367" spans="1:9" x14ac:dyDescent="0.35">
      <c r="A10367" s="1"/>
      <c r="B10367" s="1"/>
      <c r="C10367" s="1"/>
      <c r="D10367" s="17"/>
      <c r="E10367" s="17"/>
      <c r="F10367" s="274"/>
      <c r="G10367" s="1"/>
      <c r="H10367" s="1"/>
      <c r="I10367" s="1"/>
    </row>
    <row r="10368" spans="1:9" x14ac:dyDescent="0.35">
      <c r="A10368" s="1"/>
      <c r="B10368" s="1"/>
      <c r="C10368" s="1"/>
      <c r="D10368" s="17"/>
      <c r="E10368" s="17"/>
      <c r="F10368" s="274"/>
      <c r="G10368" s="1"/>
      <c r="H10368" s="1"/>
      <c r="I10368" s="1"/>
    </row>
    <row r="10369" spans="1:9" x14ac:dyDescent="0.35">
      <c r="A10369" s="1"/>
      <c r="B10369" s="1"/>
      <c r="C10369" s="1"/>
      <c r="D10369" s="17"/>
      <c r="E10369" s="17"/>
      <c r="F10369" s="274"/>
      <c r="G10369" s="1"/>
      <c r="H10369" s="1"/>
      <c r="I10369" s="1"/>
    </row>
    <row r="10370" spans="1:9" x14ac:dyDescent="0.35">
      <c r="A10370" s="1"/>
      <c r="B10370" s="1"/>
      <c r="C10370" s="1"/>
      <c r="D10370" s="17"/>
      <c r="E10370" s="17"/>
      <c r="F10370" s="274"/>
      <c r="G10370" s="1"/>
      <c r="H10370" s="1"/>
      <c r="I10370" s="1"/>
    </row>
    <row r="10371" spans="1:9" x14ac:dyDescent="0.35">
      <c r="A10371" s="1"/>
      <c r="B10371" s="1"/>
      <c r="C10371" s="1"/>
      <c r="D10371" s="17"/>
      <c r="E10371" s="17"/>
      <c r="F10371" s="274"/>
      <c r="G10371" s="1"/>
      <c r="H10371" s="1"/>
      <c r="I10371" s="1"/>
    </row>
    <row r="10372" spans="1:9" x14ac:dyDescent="0.35">
      <c r="A10372" s="1"/>
      <c r="B10372" s="1"/>
      <c r="C10372" s="1"/>
      <c r="D10372" s="17"/>
      <c r="E10372" s="17"/>
      <c r="F10372" s="274"/>
      <c r="G10372" s="1"/>
      <c r="H10372" s="1"/>
      <c r="I10372" s="1"/>
    </row>
    <row r="10373" spans="1:9" x14ac:dyDescent="0.35">
      <c r="A10373" s="1"/>
      <c r="B10373" s="1"/>
      <c r="C10373" s="1"/>
      <c r="D10373" s="17"/>
      <c r="E10373" s="17"/>
      <c r="F10373" s="274"/>
      <c r="G10373" s="1"/>
      <c r="H10373" s="1"/>
      <c r="I10373" s="1"/>
    </row>
    <row r="10374" spans="1:9" x14ac:dyDescent="0.35">
      <c r="A10374" s="1"/>
      <c r="B10374" s="1"/>
      <c r="C10374" s="1"/>
      <c r="D10374" s="17"/>
      <c r="E10374" s="17"/>
      <c r="F10374" s="274"/>
      <c r="G10374" s="1"/>
      <c r="H10374" s="1"/>
      <c r="I10374" s="1"/>
    </row>
    <row r="10375" spans="1:9" x14ac:dyDescent="0.35">
      <c r="A10375" s="1"/>
      <c r="B10375" s="1"/>
      <c r="C10375" s="1"/>
      <c r="D10375" s="17"/>
      <c r="E10375" s="17"/>
      <c r="F10375" s="274"/>
      <c r="G10375" s="1"/>
      <c r="H10375" s="1"/>
      <c r="I10375" s="1"/>
    </row>
    <row r="10376" spans="1:9" x14ac:dyDescent="0.35">
      <c r="A10376" s="1"/>
      <c r="B10376" s="1"/>
      <c r="C10376" s="1"/>
      <c r="D10376" s="17"/>
      <c r="E10376" s="17"/>
      <c r="F10376" s="274"/>
      <c r="G10376" s="1"/>
      <c r="H10376" s="1"/>
      <c r="I10376" s="1"/>
    </row>
    <row r="10377" spans="1:9" x14ac:dyDescent="0.35">
      <c r="A10377" s="1"/>
      <c r="B10377" s="1"/>
      <c r="C10377" s="1"/>
      <c r="D10377" s="17"/>
      <c r="E10377" s="17"/>
      <c r="F10377" s="274"/>
      <c r="G10377" s="1"/>
      <c r="H10377" s="1"/>
      <c r="I10377" s="1"/>
    </row>
    <row r="10378" spans="1:9" x14ac:dyDescent="0.35">
      <c r="A10378" s="1"/>
      <c r="B10378" s="1"/>
      <c r="C10378" s="1"/>
      <c r="D10378" s="17"/>
      <c r="E10378" s="17"/>
      <c r="F10378" s="274"/>
      <c r="G10378" s="1"/>
      <c r="H10378" s="1"/>
      <c r="I10378" s="1"/>
    </row>
    <row r="10379" spans="1:9" x14ac:dyDescent="0.35">
      <c r="A10379" s="1"/>
      <c r="B10379" s="1"/>
      <c r="C10379" s="1"/>
      <c r="D10379" s="17"/>
      <c r="E10379" s="17"/>
      <c r="F10379" s="274"/>
      <c r="G10379" s="1"/>
      <c r="H10379" s="1"/>
      <c r="I10379" s="1"/>
    </row>
    <row r="10380" spans="1:9" x14ac:dyDescent="0.35">
      <c r="A10380" s="1"/>
      <c r="B10380" s="1"/>
      <c r="C10380" s="1"/>
      <c r="D10380" s="17"/>
      <c r="E10380" s="17"/>
      <c r="F10380" s="274"/>
      <c r="G10380" s="1"/>
      <c r="H10380" s="1"/>
      <c r="I10380" s="1"/>
    </row>
    <row r="10381" spans="1:9" x14ac:dyDescent="0.35">
      <c r="A10381" s="1"/>
      <c r="B10381" s="1"/>
      <c r="C10381" s="1"/>
      <c r="D10381" s="17"/>
      <c r="E10381" s="17"/>
      <c r="F10381" s="274"/>
      <c r="G10381" s="1"/>
      <c r="H10381" s="1"/>
      <c r="I10381" s="1"/>
    </row>
    <row r="10382" spans="1:9" x14ac:dyDescent="0.35">
      <c r="A10382" s="1"/>
      <c r="B10382" s="1"/>
      <c r="C10382" s="1"/>
      <c r="D10382" s="17"/>
      <c r="E10382" s="17"/>
      <c r="F10382" s="274"/>
      <c r="G10382" s="1"/>
      <c r="H10382" s="1"/>
      <c r="I10382" s="1"/>
    </row>
    <row r="10383" spans="1:9" x14ac:dyDescent="0.35">
      <c r="A10383" s="1"/>
      <c r="B10383" s="1"/>
      <c r="C10383" s="1"/>
      <c r="D10383" s="17"/>
      <c r="E10383" s="17"/>
      <c r="F10383" s="274"/>
      <c r="G10383" s="1"/>
      <c r="H10383" s="1"/>
      <c r="I10383" s="1"/>
    </row>
    <row r="10384" spans="1:9" x14ac:dyDescent="0.35">
      <c r="A10384" s="1"/>
      <c r="B10384" s="1"/>
      <c r="C10384" s="1"/>
      <c r="D10384" s="17"/>
      <c r="E10384" s="17"/>
      <c r="F10384" s="274"/>
      <c r="G10384" s="1"/>
      <c r="H10384" s="1"/>
      <c r="I10384" s="1"/>
    </row>
    <row r="10385" spans="1:9" x14ac:dyDescent="0.35">
      <c r="A10385" s="1"/>
      <c r="B10385" s="1"/>
      <c r="C10385" s="1"/>
      <c r="D10385" s="17"/>
      <c r="E10385" s="17"/>
      <c r="F10385" s="274"/>
      <c r="G10385" s="1"/>
      <c r="H10385" s="1"/>
      <c r="I10385" s="1"/>
    </row>
    <row r="10386" spans="1:9" x14ac:dyDescent="0.35">
      <c r="A10386" s="1"/>
      <c r="B10386" s="1"/>
      <c r="C10386" s="1"/>
      <c r="D10386" s="17"/>
      <c r="E10386" s="17"/>
      <c r="F10386" s="274"/>
      <c r="G10386" s="1"/>
      <c r="H10386" s="1"/>
      <c r="I10386" s="1"/>
    </row>
    <row r="10387" spans="1:9" x14ac:dyDescent="0.35">
      <c r="A10387" s="1"/>
      <c r="B10387" s="1"/>
      <c r="C10387" s="1"/>
      <c r="D10387" s="17"/>
      <c r="E10387" s="17"/>
      <c r="F10387" s="274"/>
      <c r="G10387" s="1"/>
      <c r="H10387" s="1"/>
      <c r="I10387" s="1"/>
    </row>
    <row r="10388" spans="1:9" x14ac:dyDescent="0.35">
      <c r="A10388" s="1"/>
      <c r="B10388" s="1"/>
      <c r="C10388" s="1"/>
      <c r="D10388" s="17"/>
      <c r="E10388" s="17"/>
      <c r="F10388" s="274"/>
      <c r="G10388" s="1"/>
      <c r="H10388" s="1"/>
      <c r="I10388" s="1"/>
    </row>
    <row r="10389" spans="1:9" x14ac:dyDescent="0.35">
      <c r="A10389" s="1"/>
      <c r="B10389" s="1"/>
      <c r="C10389" s="1"/>
      <c r="D10389" s="17"/>
      <c r="E10389" s="17"/>
      <c r="F10389" s="274"/>
      <c r="G10389" s="1"/>
      <c r="H10389" s="1"/>
      <c r="I10389" s="1"/>
    </row>
    <row r="10390" spans="1:9" x14ac:dyDescent="0.35">
      <c r="A10390" s="1"/>
      <c r="B10390" s="1"/>
      <c r="C10390" s="1"/>
      <c r="D10390" s="17"/>
      <c r="E10390" s="17"/>
      <c r="F10390" s="274"/>
      <c r="G10390" s="1"/>
      <c r="H10390" s="1"/>
      <c r="I10390" s="1"/>
    </row>
    <row r="10391" spans="1:9" x14ac:dyDescent="0.35">
      <c r="A10391" s="1"/>
      <c r="B10391" s="1"/>
      <c r="C10391" s="1"/>
      <c r="D10391" s="17"/>
      <c r="E10391" s="17"/>
      <c r="F10391" s="274"/>
      <c r="G10391" s="1"/>
      <c r="H10391" s="1"/>
      <c r="I10391" s="1"/>
    </row>
    <row r="10392" spans="1:9" x14ac:dyDescent="0.35">
      <c r="A10392" s="1"/>
      <c r="B10392" s="1"/>
      <c r="C10392" s="1"/>
      <c r="D10392" s="17"/>
      <c r="E10392" s="17"/>
      <c r="F10392" s="274"/>
      <c r="G10392" s="1"/>
      <c r="H10392" s="1"/>
      <c r="I10392" s="1"/>
    </row>
    <row r="10393" spans="1:9" x14ac:dyDescent="0.35">
      <c r="A10393" s="1"/>
      <c r="B10393" s="1"/>
      <c r="C10393" s="1"/>
      <c r="D10393" s="17"/>
      <c r="E10393" s="17"/>
      <c r="F10393" s="274"/>
      <c r="G10393" s="1"/>
      <c r="H10393" s="1"/>
      <c r="I10393" s="1"/>
    </row>
    <row r="10394" spans="1:9" x14ac:dyDescent="0.35">
      <c r="A10394" s="1"/>
      <c r="B10394" s="1"/>
      <c r="C10394" s="1"/>
      <c r="D10394" s="17"/>
      <c r="E10394" s="17"/>
      <c r="F10394" s="274"/>
      <c r="G10394" s="1"/>
      <c r="H10394" s="1"/>
      <c r="I10394" s="1"/>
    </row>
    <row r="10395" spans="1:9" x14ac:dyDescent="0.35">
      <c r="A10395" s="1"/>
      <c r="B10395" s="1"/>
      <c r="C10395" s="1"/>
      <c r="D10395" s="17"/>
      <c r="E10395" s="17"/>
      <c r="F10395" s="274"/>
      <c r="G10395" s="1"/>
      <c r="H10395" s="1"/>
      <c r="I10395" s="1"/>
    </row>
    <row r="10396" spans="1:9" x14ac:dyDescent="0.35">
      <c r="A10396" s="1"/>
      <c r="B10396" s="1"/>
      <c r="C10396" s="1"/>
      <c r="D10396" s="17"/>
      <c r="E10396" s="17"/>
      <c r="F10396" s="274"/>
      <c r="G10396" s="1"/>
      <c r="H10396" s="1"/>
      <c r="I10396" s="1"/>
    </row>
    <row r="10397" spans="1:9" x14ac:dyDescent="0.35">
      <c r="A10397" s="1"/>
      <c r="B10397" s="1"/>
      <c r="C10397" s="1"/>
      <c r="D10397" s="17"/>
      <c r="E10397" s="17"/>
      <c r="F10397" s="274"/>
      <c r="G10397" s="1"/>
      <c r="H10397" s="1"/>
      <c r="I10397" s="1"/>
    </row>
    <row r="10398" spans="1:9" x14ac:dyDescent="0.35">
      <c r="A10398" s="1"/>
      <c r="B10398" s="1"/>
      <c r="C10398" s="1"/>
      <c r="D10398" s="17"/>
      <c r="E10398" s="17"/>
      <c r="F10398" s="274"/>
      <c r="G10398" s="1"/>
      <c r="H10398" s="1"/>
      <c r="I10398" s="1"/>
    </row>
    <row r="10399" spans="1:9" x14ac:dyDescent="0.35">
      <c r="A10399" s="1"/>
      <c r="B10399" s="1"/>
      <c r="C10399" s="1"/>
      <c r="D10399" s="17"/>
      <c r="E10399" s="17"/>
      <c r="F10399" s="274"/>
      <c r="G10399" s="1"/>
      <c r="H10399" s="1"/>
      <c r="I10399" s="1"/>
    </row>
    <row r="10400" spans="1:9" x14ac:dyDescent="0.35">
      <c r="A10400" s="1"/>
      <c r="B10400" s="1"/>
      <c r="C10400" s="1"/>
      <c r="D10400" s="17"/>
      <c r="E10400" s="17"/>
      <c r="F10400" s="274"/>
      <c r="G10400" s="1"/>
      <c r="H10400" s="1"/>
      <c r="I10400" s="1"/>
    </row>
    <row r="10401" spans="1:9" x14ac:dyDescent="0.35">
      <c r="A10401" s="1"/>
      <c r="B10401" s="1"/>
      <c r="C10401" s="1"/>
      <c r="D10401" s="17"/>
      <c r="E10401" s="17"/>
      <c r="F10401" s="274"/>
      <c r="G10401" s="1"/>
      <c r="H10401" s="1"/>
      <c r="I10401" s="1"/>
    </row>
    <row r="10402" spans="1:9" x14ac:dyDescent="0.35">
      <c r="A10402" s="1"/>
      <c r="B10402" s="1"/>
      <c r="C10402" s="1"/>
      <c r="D10402" s="17"/>
      <c r="E10402" s="17"/>
      <c r="F10402" s="274"/>
      <c r="G10402" s="1"/>
      <c r="H10402" s="1"/>
      <c r="I10402" s="1"/>
    </row>
    <row r="10403" spans="1:9" x14ac:dyDescent="0.35">
      <c r="A10403" s="1"/>
      <c r="B10403" s="1"/>
      <c r="C10403" s="1"/>
      <c r="D10403" s="17"/>
      <c r="E10403" s="17"/>
      <c r="F10403" s="274"/>
      <c r="G10403" s="1"/>
      <c r="H10403" s="1"/>
      <c r="I10403" s="1"/>
    </row>
    <row r="10404" spans="1:9" x14ac:dyDescent="0.35">
      <c r="A10404" s="1"/>
      <c r="B10404" s="1"/>
      <c r="C10404" s="1"/>
      <c r="D10404" s="17"/>
      <c r="E10404" s="17"/>
      <c r="F10404" s="274"/>
      <c r="G10404" s="1"/>
      <c r="H10404" s="1"/>
      <c r="I10404" s="1"/>
    </row>
    <row r="10405" spans="1:9" x14ac:dyDescent="0.35">
      <c r="A10405" s="1"/>
      <c r="B10405" s="1"/>
      <c r="C10405" s="1"/>
      <c r="D10405" s="17"/>
      <c r="E10405" s="17"/>
      <c r="F10405" s="274"/>
      <c r="G10405" s="1"/>
      <c r="H10405" s="1"/>
      <c r="I10405" s="1"/>
    </row>
    <row r="10406" spans="1:9" x14ac:dyDescent="0.35">
      <c r="A10406" s="1"/>
      <c r="B10406" s="1"/>
      <c r="C10406" s="1"/>
      <c r="D10406" s="17"/>
      <c r="E10406" s="17"/>
      <c r="F10406" s="274"/>
      <c r="G10406" s="1"/>
      <c r="H10406" s="1"/>
      <c r="I10406" s="1"/>
    </row>
    <row r="10407" spans="1:9" x14ac:dyDescent="0.35">
      <c r="A10407" s="1"/>
      <c r="B10407" s="1"/>
      <c r="C10407" s="1"/>
      <c r="D10407" s="17"/>
      <c r="E10407" s="17"/>
      <c r="F10407" s="274"/>
      <c r="G10407" s="1"/>
      <c r="H10407" s="1"/>
      <c r="I10407" s="1"/>
    </row>
    <row r="10408" spans="1:9" x14ac:dyDescent="0.35">
      <c r="A10408" s="1"/>
      <c r="B10408" s="1"/>
      <c r="C10408" s="1"/>
      <c r="D10408" s="17"/>
      <c r="E10408" s="17"/>
      <c r="F10408" s="274"/>
      <c r="G10408" s="1"/>
      <c r="H10408" s="1"/>
      <c r="I10408" s="1"/>
    </row>
    <row r="10409" spans="1:9" x14ac:dyDescent="0.35">
      <c r="A10409" s="1"/>
      <c r="B10409" s="1"/>
      <c r="C10409" s="1"/>
      <c r="D10409" s="17"/>
      <c r="E10409" s="17"/>
      <c r="F10409" s="274"/>
      <c r="G10409" s="1"/>
      <c r="H10409" s="1"/>
      <c r="I10409" s="1"/>
    </row>
    <row r="10410" spans="1:9" x14ac:dyDescent="0.35">
      <c r="A10410" s="1"/>
      <c r="B10410" s="1"/>
      <c r="C10410" s="1"/>
      <c r="D10410" s="17"/>
      <c r="E10410" s="17"/>
      <c r="F10410" s="274"/>
      <c r="G10410" s="1"/>
      <c r="H10410" s="1"/>
      <c r="I10410" s="1"/>
    </row>
    <row r="10411" spans="1:9" x14ac:dyDescent="0.35">
      <c r="A10411" s="1"/>
      <c r="B10411" s="1"/>
      <c r="C10411" s="1"/>
      <c r="D10411" s="17"/>
      <c r="E10411" s="17"/>
      <c r="F10411" s="274"/>
      <c r="G10411" s="1"/>
      <c r="H10411" s="1"/>
      <c r="I10411" s="1"/>
    </row>
    <row r="10412" spans="1:9" x14ac:dyDescent="0.35">
      <c r="A10412" s="1"/>
      <c r="B10412" s="1"/>
      <c r="C10412" s="1"/>
      <c r="D10412" s="17"/>
      <c r="E10412" s="17"/>
      <c r="F10412" s="274"/>
      <c r="G10412" s="1"/>
      <c r="H10412" s="1"/>
      <c r="I10412" s="1"/>
    </row>
    <row r="10413" spans="1:9" x14ac:dyDescent="0.35">
      <c r="A10413" s="1"/>
      <c r="B10413" s="1"/>
      <c r="C10413" s="1"/>
      <c r="D10413" s="17"/>
      <c r="E10413" s="17"/>
      <c r="F10413" s="274"/>
      <c r="G10413" s="1"/>
      <c r="H10413" s="1"/>
      <c r="I10413" s="1"/>
    </row>
    <row r="10414" spans="1:9" x14ac:dyDescent="0.35">
      <c r="A10414" s="1"/>
      <c r="B10414" s="1"/>
      <c r="C10414" s="1"/>
      <c r="D10414" s="17"/>
      <c r="E10414" s="17"/>
      <c r="F10414" s="274"/>
      <c r="G10414" s="1"/>
      <c r="H10414" s="1"/>
      <c r="I10414" s="1"/>
    </row>
    <row r="10415" spans="1:9" x14ac:dyDescent="0.35">
      <c r="A10415" s="1"/>
      <c r="B10415" s="1"/>
      <c r="C10415" s="1"/>
      <c r="D10415" s="17"/>
      <c r="E10415" s="17"/>
      <c r="F10415" s="274"/>
      <c r="G10415" s="1"/>
      <c r="H10415" s="1"/>
      <c r="I10415" s="1"/>
    </row>
    <row r="10416" spans="1:9" x14ac:dyDescent="0.35">
      <c r="A10416" s="1"/>
      <c r="B10416" s="1"/>
      <c r="C10416" s="1"/>
      <c r="D10416" s="17"/>
      <c r="E10416" s="17"/>
      <c r="F10416" s="274"/>
      <c r="G10416" s="1"/>
      <c r="H10416" s="1"/>
      <c r="I10416" s="1"/>
    </row>
    <row r="10417" spans="1:9" x14ac:dyDescent="0.35">
      <c r="A10417" s="1"/>
      <c r="B10417" s="1"/>
      <c r="C10417" s="1"/>
      <c r="D10417" s="17"/>
      <c r="E10417" s="17"/>
      <c r="F10417" s="274"/>
      <c r="G10417" s="1"/>
      <c r="H10417" s="1"/>
      <c r="I10417" s="1"/>
    </row>
    <row r="10418" spans="1:9" x14ac:dyDescent="0.35">
      <c r="A10418" s="1"/>
      <c r="B10418" s="1"/>
      <c r="C10418" s="1"/>
      <c r="D10418" s="17"/>
      <c r="E10418" s="17"/>
      <c r="F10418" s="274"/>
      <c r="G10418" s="1"/>
      <c r="H10418" s="1"/>
      <c r="I10418" s="1"/>
    </row>
    <row r="10419" spans="1:9" x14ac:dyDescent="0.35">
      <c r="A10419" s="1"/>
      <c r="B10419" s="1"/>
      <c r="C10419" s="1"/>
      <c r="D10419" s="17"/>
      <c r="E10419" s="17"/>
      <c r="F10419" s="274"/>
      <c r="G10419" s="1"/>
      <c r="H10419" s="1"/>
      <c r="I10419" s="1"/>
    </row>
    <row r="10420" spans="1:9" x14ac:dyDescent="0.35">
      <c r="A10420" s="1"/>
      <c r="B10420" s="1"/>
      <c r="C10420" s="1"/>
      <c r="D10420" s="17"/>
      <c r="E10420" s="17"/>
      <c r="F10420" s="274"/>
      <c r="G10420" s="1"/>
      <c r="H10420" s="1"/>
      <c r="I10420" s="1"/>
    </row>
    <row r="10421" spans="1:9" x14ac:dyDescent="0.35">
      <c r="A10421" s="1"/>
      <c r="B10421" s="1"/>
      <c r="C10421" s="1"/>
      <c r="D10421" s="17"/>
      <c r="E10421" s="17"/>
      <c r="F10421" s="274"/>
      <c r="G10421" s="1"/>
      <c r="H10421" s="1"/>
      <c r="I10421" s="1"/>
    </row>
    <row r="10422" spans="1:9" x14ac:dyDescent="0.35">
      <c r="A10422" s="1"/>
      <c r="B10422" s="1"/>
      <c r="C10422" s="1"/>
      <c r="D10422" s="17"/>
      <c r="E10422" s="17"/>
      <c r="F10422" s="274"/>
      <c r="G10422" s="1"/>
      <c r="H10422" s="1"/>
      <c r="I10422" s="1"/>
    </row>
    <row r="10423" spans="1:9" x14ac:dyDescent="0.35">
      <c r="A10423" s="1"/>
      <c r="B10423" s="1"/>
      <c r="C10423" s="1"/>
      <c r="D10423" s="17"/>
      <c r="E10423" s="17"/>
      <c r="F10423" s="274"/>
      <c r="G10423" s="1"/>
      <c r="H10423" s="1"/>
      <c r="I10423" s="1"/>
    </row>
    <row r="10424" spans="1:9" x14ac:dyDescent="0.35">
      <c r="A10424" s="1"/>
      <c r="B10424" s="1"/>
      <c r="C10424" s="1"/>
      <c r="D10424" s="17"/>
      <c r="E10424" s="17"/>
      <c r="F10424" s="274"/>
      <c r="G10424" s="1"/>
      <c r="H10424" s="1"/>
      <c r="I10424" s="1"/>
    </row>
    <row r="10425" spans="1:9" x14ac:dyDescent="0.35">
      <c r="A10425" s="1"/>
      <c r="B10425" s="1"/>
      <c r="C10425" s="1"/>
      <c r="D10425" s="17"/>
      <c r="E10425" s="17"/>
      <c r="F10425" s="274"/>
      <c r="G10425" s="1"/>
      <c r="H10425" s="1"/>
      <c r="I10425" s="1"/>
    </row>
    <row r="10426" spans="1:9" x14ac:dyDescent="0.35">
      <c r="A10426" s="1"/>
      <c r="B10426" s="1"/>
      <c r="C10426" s="1"/>
      <c r="D10426" s="17"/>
      <c r="E10426" s="17"/>
      <c r="F10426" s="274"/>
      <c r="G10426" s="1"/>
      <c r="H10426" s="1"/>
      <c r="I10426" s="1"/>
    </row>
    <row r="10427" spans="1:9" x14ac:dyDescent="0.35">
      <c r="A10427" s="1"/>
      <c r="B10427" s="1"/>
      <c r="C10427" s="1"/>
      <c r="D10427" s="17"/>
      <c r="E10427" s="17"/>
      <c r="F10427" s="274"/>
      <c r="G10427" s="1"/>
      <c r="H10427" s="1"/>
      <c r="I10427" s="1"/>
    </row>
    <row r="10428" spans="1:9" x14ac:dyDescent="0.35">
      <c r="A10428" s="1"/>
      <c r="B10428" s="1"/>
      <c r="C10428" s="1"/>
      <c r="D10428" s="17"/>
      <c r="E10428" s="17"/>
      <c r="F10428" s="274"/>
      <c r="G10428" s="1"/>
      <c r="H10428" s="1"/>
      <c r="I10428" s="1"/>
    </row>
    <row r="10429" spans="1:9" x14ac:dyDescent="0.35">
      <c r="A10429" s="1"/>
      <c r="B10429" s="1"/>
      <c r="C10429" s="1"/>
      <c r="D10429" s="17"/>
      <c r="E10429" s="17"/>
      <c r="F10429" s="274"/>
      <c r="G10429" s="1"/>
      <c r="H10429" s="1"/>
      <c r="I10429" s="1"/>
    </row>
    <row r="10430" spans="1:9" x14ac:dyDescent="0.35">
      <c r="A10430" s="1"/>
      <c r="B10430" s="1"/>
      <c r="C10430" s="1"/>
      <c r="D10430" s="17"/>
      <c r="E10430" s="17"/>
      <c r="F10430" s="274"/>
      <c r="G10430" s="1"/>
      <c r="H10430" s="1"/>
      <c r="I10430" s="1"/>
    </row>
    <row r="10431" spans="1:9" x14ac:dyDescent="0.35">
      <c r="A10431" s="1"/>
      <c r="B10431" s="1"/>
      <c r="C10431" s="1"/>
      <c r="D10431" s="17"/>
      <c r="E10431" s="17"/>
      <c r="F10431" s="274"/>
      <c r="G10431" s="1"/>
      <c r="H10431" s="1"/>
      <c r="I10431" s="1"/>
    </row>
    <row r="10432" spans="1:9" x14ac:dyDescent="0.35">
      <c r="A10432" s="1"/>
      <c r="B10432" s="1"/>
      <c r="C10432" s="1"/>
      <c r="D10432" s="17"/>
      <c r="E10432" s="17"/>
      <c r="F10432" s="274"/>
      <c r="G10432" s="1"/>
      <c r="H10432" s="1"/>
      <c r="I10432" s="1"/>
    </row>
    <row r="10433" spans="1:9" x14ac:dyDescent="0.35">
      <c r="A10433" s="1"/>
      <c r="B10433" s="1"/>
      <c r="C10433" s="1"/>
      <c r="D10433" s="17"/>
      <c r="E10433" s="17"/>
      <c r="F10433" s="274"/>
      <c r="G10433" s="1"/>
      <c r="H10433" s="1"/>
      <c r="I10433" s="1"/>
    </row>
    <row r="10434" spans="1:9" x14ac:dyDescent="0.35">
      <c r="A10434" s="1"/>
      <c r="B10434" s="1"/>
      <c r="C10434" s="1"/>
      <c r="D10434" s="17"/>
      <c r="E10434" s="17"/>
      <c r="F10434" s="274"/>
      <c r="G10434" s="1"/>
      <c r="H10434" s="1"/>
      <c r="I10434" s="1"/>
    </row>
    <row r="10435" spans="1:9" x14ac:dyDescent="0.35">
      <c r="A10435" s="1"/>
      <c r="B10435" s="1"/>
      <c r="C10435" s="1"/>
      <c r="D10435" s="17"/>
      <c r="E10435" s="17"/>
      <c r="F10435" s="274"/>
      <c r="G10435" s="1"/>
      <c r="H10435" s="1"/>
      <c r="I10435" s="1"/>
    </row>
    <row r="10436" spans="1:9" x14ac:dyDescent="0.35">
      <c r="A10436" s="1"/>
      <c r="B10436" s="1"/>
      <c r="C10436" s="1"/>
      <c r="D10436" s="17"/>
      <c r="E10436" s="17"/>
      <c r="F10436" s="274"/>
      <c r="G10436" s="1"/>
      <c r="H10436" s="1"/>
      <c r="I10436" s="1"/>
    </row>
    <row r="10437" spans="1:9" x14ac:dyDescent="0.35">
      <c r="A10437" s="1"/>
      <c r="B10437" s="1"/>
      <c r="C10437" s="1"/>
      <c r="D10437" s="17"/>
      <c r="E10437" s="17"/>
      <c r="F10437" s="274"/>
      <c r="G10437" s="1"/>
      <c r="H10437" s="1"/>
      <c r="I10437" s="1"/>
    </row>
    <row r="10438" spans="1:9" x14ac:dyDescent="0.35">
      <c r="A10438" s="1"/>
      <c r="B10438" s="1"/>
      <c r="C10438" s="1"/>
      <c r="D10438" s="17"/>
      <c r="E10438" s="17"/>
      <c r="F10438" s="274"/>
      <c r="G10438" s="1"/>
      <c r="H10438" s="1"/>
      <c r="I10438" s="1"/>
    </row>
    <row r="10439" spans="1:9" x14ac:dyDescent="0.35">
      <c r="A10439" s="1"/>
      <c r="B10439" s="1"/>
      <c r="C10439" s="1"/>
      <c r="D10439" s="17"/>
      <c r="E10439" s="17"/>
      <c r="F10439" s="274"/>
      <c r="G10439" s="1"/>
      <c r="H10439" s="1"/>
      <c r="I10439" s="1"/>
    </row>
    <row r="10440" spans="1:9" x14ac:dyDescent="0.35">
      <c r="A10440" s="1"/>
      <c r="B10440" s="1"/>
      <c r="C10440" s="1"/>
      <c r="D10440" s="17"/>
      <c r="E10440" s="17"/>
      <c r="F10440" s="274"/>
      <c r="G10440" s="1"/>
      <c r="H10440" s="1"/>
      <c r="I10440" s="1"/>
    </row>
    <row r="10441" spans="1:9" x14ac:dyDescent="0.35">
      <c r="A10441" s="1"/>
      <c r="B10441" s="1"/>
      <c r="C10441" s="1"/>
      <c r="D10441" s="17"/>
      <c r="E10441" s="17"/>
      <c r="F10441" s="274"/>
      <c r="G10441" s="1"/>
      <c r="H10441" s="1"/>
      <c r="I10441" s="1"/>
    </row>
    <row r="10442" spans="1:9" x14ac:dyDescent="0.35">
      <c r="A10442" s="1"/>
      <c r="B10442" s="1"/>
      <c r="C10442" s="1"/>
      <c r="D10442" s="17"/>
      <c r="E10442" s="17"/>
      <c r="F10442" s="274"/>
      <c r="G10442" s="1"/>
      <c r="H10442" s="1"/>
      <c r="I10442" s="1"/>
    </row>
    <row r="10443" spans="1:9" x14ac:dyDescent="0.35">
      <c r="A10443" s="1"/>
      <c r="B10443" s="1"/>
      <c r="C10443" s="1"/>
      <c r="D10443" s="17"/>
      <c r="E10443" s="17"/>
      <c r="F10443" s="274"/>
      <c r="G10443" s="1"/>
      <c r="H10443" s="1"/>
      <c r="I10443" s="1"/>
    </row>
    <row r="10444" spans="1:9" x14ac:dyDescent="0.35">
      <c r="A10444" s="1"/>
      <c r="B10444" s="1"/>
      <c r="C10444" s="1"/>
      <c r="D10444" s="17"/>
      <c r="E10444" s="17"/>
      <c r="F10444" s="274"/>
      <c r="G10444" s="1"/>
      <c r="H10444" s="1"/>
      <c r="I10444" s="1"/>
    </row>
    <row r="10445" spans="1:9" x14ac:dyDescent="0.35">
      <c r="A10445" s="1"/>
      <c r="B10445" s="1"/>
      <c r="C10445" s="1"/>
      <c r="D10445" s="17"/>
      <c r="E10445" s="17"/>
      <c r="F10445" s="274"/>
      <c r="G10445" s="1"/>
      <c r="H10445" s="1"/>
      <c r="I10445" s="1"/>
    </row>
    <row r="10446" spans="1:9" x14ac:dyDescent="0.35">
      <c r="A10446" s="1"/>
      <c r="B10446" s="1"/>
      <c r="C10446" s="1"/>
      <c r="D10446" s="17"/>
      <c r="E10446" s="17"/>
      <c r="F10446" s="274"/>
      <c r="G10446" s="1"/>
      <c r="H10446" s="1"/>
      <c r="I10446" s="1"/>
    </row>
    <row r="10447" spans="1:9" x14ac:dyDescent="0.35">
      <c r="A10447" s="1"/>
      <c r="B10447" s="1"/>
      <c r="C10447" s="1"/>
      <c r="D10447" s="17"/>
      <c r="E10447" s="17"/>
      <c r="F10447" s="274"/>
      <c r="G10447" s="1"/>
      <c r="H10447" s="1"/>
      <c r="I10447" s="1"/>
    </row>
    <row r="10448" spans="1:9" x14ac:dyDescent="0.35">
      <c r="A10448" s="1"/>
      <c r="B10448" s="1"/>
      <c r="C10448" s="1"/>
      <c r="D10448" s="17"/>
      <c r="E10448" s="17"/>
      <c r="F10448" s="274"/>
      <c r="G10448" s="1"/>
      <c r="H10448" s="1"/>
      <c r="I10448" s="1"/>
    </row>
    <row r="10449" spans="1:9" x14ac:dyDescent="0.35">
      <c r="A10449" s="1"/>
      <c r="B10449" s="1"/>
      <c r="C10449" s="1"/>
      <c r="D10449" s="17"/>
      <c r="E10449" s="17"/>
      <c r="F10449" s="274"/>
      <c r="G10449" s="1"/>
      <c r="H10449" s="1"/>
      <c r="I10449" s="1"/>
    </row>
    <row r="10450" spans="1:9" x14ac:dyDescent="0.35">
      <c r="A10450" s="1"/>
      <c r="B10450" s="1"/>
      <c r="C10450" s="1"/>
      <c r="D10450" s="17"/>
      <c r="E10450" s="17"/>
      <c r="F10450" s="274"/>
      <c r="G10450" s="1"/>
      <c r="H10450" s="1"/>
      <c r="I10450" s="1"/>
    </row>
    <row r="10451" spans="1:9" x14ac:dyDescent="0.35">
      <c r="A10451" s="1"/>
      <c r="B10451" s="1"/>
      <c r="C10451" s="1"/>
      <c r="D10451" s="17"/>
      <c r="E10451" s="17"/>
      <c r="F10451" s="274"/>
      <c r="G10451" s="1"/>
      <c r="H10451" s="1"/>
      <c r="I10451" s="1"/>
    </row>
    <row r="10452" spans="1:9" x14ac:dyDescent="0.35">
      <c r="A10452" s="1"/>
      <c r="B10452" s="1"/>
      <c r="C10452" s="1"/>
      <c r="D10452" s="17"/>
      <c r="E10452" s="17"/>
      <c r="F10452" s="274"/>
      <c r="G10452" s="1"/>
      <c r="H10452" s="1"/>
      <c r="I10452" s="1"/>
    </row>
    <row r="10453" spans="1:9" x14ac:dyDescent="0.35">
      <c r="A10453" s="1"/>
      <c r="B10453" s="1"/>
      <c r="C10453" s="1"/>
      <c r="D10453" s="17"/>
      <c r="E10453" s="17"/>
      <c r="F10453" s="274"/>
      <c r="G10453" s="1"/>
      <c r="H10453" s="1"/>
      <c r="I10453" s="1"/>
    </row>
    <row r="10454" spans="1:9" x14ac:dyDescent="0.35">
      <c r="A10454" s="1"/>
      <c r="B10454" s="1"/>
      <c r="C10454" s="1"/>
      <c r="D10454" s="17"/>
      <c r="E10454" s="17"/>
      <c r="F10454" s="274"/>
      <c r="G10454" s="1"/>
      <c r="H10454" s="1"/>
      <c r="I10454" s="1"/>
    </row>
    <row r="10455" spans="1:9" x14ac:dyDescent="0.35">
      <c r="A10455" s="1"/>
      <c r="B10455" s="1"/>
      <c r="C10455" s="1"/>
      <c r="D10455" s="17"/>
      <c r="E10455" s="17"/>
      <c r="F10455" s="274"/>
      <c r="G10455" s="1"/>
      <c r="H10455" s="1"/>
      <c r="I10455" s="1"/>
    </row>
    <row r="10456" spans="1:9" x14ac:dyDescent="0.35">
      <c r="A10456" s="1"/>
      <c r="B10456" s="1"/>
      <c r="C10456" s="1"/>
      <c r="D10456" s="17"/>
      <c r="E10456" s="17"/>
      <c r="F10456" s="274"/>
      <c r="G10456" s="1"/>
      <c r="H10456" s="1"/>
      <c r="I10456" s="1"/>
    </row>
    <row r="10457" spans="1:9" x14ac:dyDescent="0.35">
      <c r="A10457" s="1"/>
      <c r="B10457" s="1"/>
      <c r="C10457" s="1"/>
      <c r="D10457" s="17"/>
      <c r="E10457" s="17"/>
      <c r="F10457" s="274"/>
      <c r="G10457" s="1"/>
      <c r="H10457" s="1"/>
      <c r="I10457" s="1"/>
    </row>
    <row r="10458" spans="1:9" x14ac:dyDescent="0.35">
      <c r="A10458" s="1"/>
      <c r="B10458" s="1"/>
      <c r="C10458" s="1"/>
      <c r="D10458" s="17"/>
      <c r="E10458" s="17"/>
      <c r="F10458" s="274"/>
      <c r="G10458" s="1"/>
      <c r="H10458" s="1"/>
      <c r="I10458" s="1"/>
    </row>
    <row r="10459" spans="1:9" x14ac:dyDescent="0.35">
      <c r="A10459" s="1"/>
      <c r="B10459" s="1"/>
      <c r="C10459" s="1"/>
      <c r="D10459" s="17"/>
      <c r="E10459" s="17"/>
      <c r="F10459" s="274"/>
      <c r="G10459" s="1"/>
      <c r="H10459" s="1"/>
      <c r="I10459" s="1"/>
    </row>
    <row r="10460" spans="1:9" x14ac:dyDescent="0.35">
      <c r="A10460" s="1"/>
      <c r="B10460" s="1"/>
      <c r="C10460" s="1"/>
      <c r="D10460" s="17"/>
      <c r="E10460" s="17"/>
      <c r="F10460" s="274"/>
      <c r="G10460" s="1"/>
      <c r="H10460" s="1"/>
      <c r="I10460" s="1"/>
    </row>
    <row r="10461" spans="1:9" x14ac:dyDescent="0.35">
      <c r="A10461" s="1"/>
      <c r="B10461" s="1"/>
      <c r="C10461" s="1"/>
      <c r="D10461" s="17"/>
      <c r="E10461" s="17"/>
      <c r="F10461" s="274"/>
      <c r="G10461" s="1"/>
      <c r="H10461" s="1"/>
      <c r="I10461" s="1"/>
    </row>
    <row r="10462" spans="1:9" x14ac:dyDescent="0.35">
      <c r="A10462" s="1"/>
      <c r="B10462" s="1"/>
      <c r="C10462" s="1"/>
      <c r="D10462" s="17"/>
      <c r="E10462" s="17"/>
      <c r="F10462" s="274"/>
      <c r="G10462" s="1"/>
      <c r="H10462" s="1"/>
      <c r="I10462" s="1"/>
    </row>
    <row r="10463" spans="1:9" x14ac:dyDescent="0.35">
      <c r="A10463" s="1"/>
      <c r="B10463" s="1"/>
      <c r="C10463" s="1"/>
      <c r="D10463" s="17"/>
      <c r="E10463" s="17"/>
      <c r="F10463" s="274"/>
      <c r="G10463" s="1"/>
      <c r="H10463" s="1"/>
      <c r="I10463" s="1"/>
    </row>
    <row r="10464" spans="1:9" x14ac:dyDescent="0.35">
      <c r="A10464" s="1"/>
      <c r="B10464" s="1"/>
      <c r="C10464" s="1"/>
      <c r="D10464" s="17"/>
      <c r="E10464" s="17"/>
      <c r="F10464" s="274"/>
      <c r="G10464" s="1"/>
      <c r="H10464" s="1"/>
      <c r="I10464" s="1"/>
    </row>
    <row r="10465" spans="1:9" x14ac:dyDescent="0.35">
      <c r="A10465" s="1"/>
      <c r="B10465" s="1"/>
      <c r="C10465" s="1"/>
      <c r="D10465" s="17"/>
      <c r="E10465" s="17"/>
      <c r="F10465" s="274"/>
      <c r="G10465" s="1"/>
      <c r="H10465" s="1"/>
      <c r="I10465" s="1"/>
    </row>
    <row r="10466" spans="1:9" x14ac:dyDescent="0.35">
      <c r="A10466" s="1"/>
      <c r="B10466" s="1"/>
      <c r="C10466" s="1"/>
      <c r="D10466" s="17"/>
      <c r="E10466" s="17"/>
      <c r="F10466" s="274"/>
      <c r="G10466" s="1"/>
      <c r="H10466" s="1"/>
      <c r="I10466" s="1"/>
    </row>
    <row r="10467" spans="1:9" x14ac:dyDescent="0.35">
      <c r="A10467" s="1"/>
      <c r="B10467" s="1"/>
      <c r="C10467" s="1"/>
      <c r="D10467" s="17"/>
      <c r="E10467" s="17"/>
      <c r="F10467" s="274"/>
      <c r="G10467" s="1"/>
      <c r="H10467" s="1"/>
      <c r="I10467" s="1"/>
    </row>
    <row r="10468" spans="1:9" x14ac:dyDescent="0.35">
      <c r="A10468" s="1"/>
      <c r="B10468" s="1"/>
      <c r="C10468" s="1"/>
      <c r="D10468" s="17"/>
      <c r="E10468" s="17"/>
      <c r="F10468" s="274"/>
      <c r="G10468" s="1"/>
      <c r="H10468" s="1"/>
      <c r="I10468" s="1"/>
    </row>
    <row r="10469" spans="1:9" x14ac:dyDescent="0.35">
      <c r="A10469" s="1"/>
      <c r="B10469" s="1"/>
      <c r="C10469" s="1"/>
      <c r="D10469" s="17"/>
      <c r="E10469" s="17"/>
      <c r="F10469" s="274"/>
      <c r="G10469" s="1"/>
      <c r="H10469" s="1"/>
      <c r="I10469" s="1"/>
    </row>
    <row r="10470" spans="1:9" x14ac:dyDescent="0.35">
      <c r="A10470" s="1"/>
      <c r="B10470" s="1"/>
      <c r="C10470" s="1"/>
      <c r="D10470" s="17"/>
      <c r="E10470" s="17"/>
      <c r="F10470" s="274"/>
      <c r="G10470" s="1"/>
      <c r="H10470" s="1"/>
      <c r="I10470" s="1"/>
    </row>
    <row r="10471" spans="1:9" x14ac:dyDescent="0.35">
      <c r="A10471" s="1"/>
      <c r="B10471" s="1"/>
      <c r="C10471" s="1"/>
      <c r="D10471" s="17"/>
      <c r="E10471" s="17"/>
      <c r="F10471" s="274"/>
      <c r="G10471" s="1"/>
      <c r="H10471" s="1"/>
      <c r="I10471" s="1"/>
    </row>
    <row r="10472" spans="1:9" x14ac:dyDescent="0.35">
      <c r="A10472" s="1"/>
      <c r="B10472" s="1"/>
      <c r="C10472" s="1"/>
      <c r="D10472" s="17"/>
      <c r="E10472" s="17"/>
      <c r="F10472" s="274"/>
      <c r="G10472" s="1"/>
      <c r="H10472" s="1"/>
      <c r="I10472" s="1"/>
    </row>
    <row r="10473" spans="1:9" x14ac:dyDescent="0.35">
      <c r="A10473" s="1"/>
      <c r="B10473" s="1"/>
      <c r="C10473" s="1"/>
      <c r="D10473" s="17"/>
      <c r="E10473" s="17"/>
      <c r="F10473" s="274"/>
      <c r="G10473" s="1"/>
      <c r="H10473" s="1"/>
      <c r="I10473" s="1"/>
    </row>
    <row r="10474" spans="1:9" x14ac:dyDescent="0.35">
      <c r="A10474" s="1"/>
      <c r="B10474" s="1"/>
      <c r="C10474" s="1"/>
      <c r="D10474" s="17"/>
      <c r="E10474" s="17"/>
      <c r="F10474" s="274"/>
      <c r="G10474" s="1"/>
      <c r="H10474" s="1"/>
      <c r="I10474" s="1"/>
    </row>
    <row r="10475" spans="1:9" x14ac:dyDescent="0.35">
      <c r="A10475" s="1"/>
      <c r="B10475" s="1"/>
      <c r="C10475" s="1"/>
      <c r="D10475" s="17"/>
      <c r="E10475" s="17"/>
      <c r="F10475" s="274"/>
      <c r="G10475" s="1"/>
      <c r="H10475" s="1"/>
      <c r="I10475" s="1"/>
    </row>
    <row r="10476" spans="1:9" x14ac:dyDescent="0.35">
      <c r="A10476" s="1"/>
      <c r="B10476" s="1"/>
      <c r="C10476" s="1"/>
      <c r="D10476" s="17"/>
      <c r="E10476" s="17"/>
      <c r="F10476" s="274"/>
      <c r="G10476" s="1"/>
      <c r="H10476" s="1"/>
      <c r="I10476" s="1"/>
    </row>
    <row r="10477" spans="1:9" x14ac:dyDescent="0.35">
      <c r="A10477" s="1"/>
      <c r="B10477" s="1"/>
      <c r="C10477" s="1"/>
      <c r="D10477" s="17"/>
      <c r="E10477" s="17"/>
      <c r="F10477" s="274"/>
      <c r="G10477" s="1"/>
      <c r="H10477" s="1"/>
      <c r="I10477" s="1"/>
    </row>
    <row r="10478" spans="1:9" x14ac:dyDescent="0.35">
      <c r="A10478" s="1"/>
      <c r="B10478" s="1"/>
      <c r="C10478" s="1"/>
      <c r="D10478" s="17"/>
      <c r="E10478" s="17"/>
      <c r="F10478" s="274"/>
      <c r="G10478" s="1"/>
      <c r="H10478" s="1"/>
      <c r="I10478" s="1"/>
    </row>
    <row r="10479" spans="1:9" x14ac:dyDescent="0.35">
      <c r="A10479" s="1"/>
      <c r="B10479" s="1"/>
      <c r="C10479" s="1"/>
      <c r="D10479" s="17"/>
      <c r="E10479" s="17"/>
      <c r="F10479" s="274"/>
      <c r="G10479" s="1"/>
      <c r="H10479" s="1"/>
      <c r="I10479" s="1"/>
    </row>
    <row r="10480" spans="1:9" x14ac:dyDescent="0.35">
      <c r="A10480" s="1"/>
      <c r="B10480" s="1"/>
      <c r="C10480" s="1"/>
      <c r="D10480" s="17"/>
      <c r="E10480" s="17"/>
      <c r="F10480" s="274"/>
      <c r="G10480" s="1"/>
      <c r="H10480" s="1"/>
      <c r="I10480" s="1"/>
    </row>
    <row r="10481" spans="1:9" x14ac:dyDescent="0.35">
      <c r="A10481" s="1"/>
      <c r="B10481" s="1"/>
      <c r="C10481" s="1"/>
      <c r="D10481" s="17"/>
      <c r="E10481" s="17"/>
      <c r="F10481" s="274"/>
      <c r="G10481" s="1"/>
      <c r="H10481" s="1"/>
      <c r="I10481" s="1"/>
    </row>
    <row r="10482" spans="1:9" x14ac:dyDescent="0.35">
      <c r="A10482" s="1"/>
      <c r="B10482" s="1"/>
      <c r="C10482" s="1"/>
      <c r="D10482" s="17"/>
      <c r="E10482" s="17"/>
      <c r="F10482" s="274"/>
      <c r="G10482" s="1"/>
      <c r="H10482" s="1"/>
      <c r="I10482" s="1"/>
    </row>
    <row r="10483" spans="1:9" x14ac:dyDescent="0.35">
      <c r="A10483" s="1"/>
      <c r="B10483" s="1"/>
      <c r="C10483" s="1"/>
      <c r="D10483" s="17"/>
      <c r="E10483" s="17"/>
      <c r="F10483" s="274"/>
      <c r="G10483" s="1"/>
      <c r="H10483" s="1"/>
      <c r="I10483" s="1"/>
    </row>
    <row r="10484" spans="1:9" x14ac:dyDescent="0.35">
      <c r="A10484" s="1"/>
      <c r="B10484" s="1"/>
      <c r="C10484" s="1"/>
      <c r="D10484" s="17"/>
      <c r="E10484" s="17"/>
      <c r="F10484" s="274"/>
      <c r="G10484" s="1"/>
      <c r="H10484" s="1"/>
      <c r="I10484" s="1"/>
    </row>
    <row r="10485" spans="1:9" x14ac:dyDescent="0.35">
      <c r="A10485" s="1"/>
      <c r="B10485" s="1"/>
      <c r="C10485" s="1"/>
      <c r="D10485" s="17"/>
      <c r="E10485" s="17"/>
      <c r="F10485" s="274"/>
      <c r="G10485" s="1"/>
      <c r="H10485" s="1"/>
      <c r="I10485" s="1"/>
    </row>
    <row r="10486" spans="1:9" x14ac:dyDescent="0.35">
      <c r="A10486" s="1"/>
      <c r="B10486" s="1"/>
      <c r="C10486" s="1"/>
      <c r="D10486" s="17"/>
      <c r="E10486" s="17"/>
      <c r="F10486" s="274"/>
      <c r="G10486" s="1"/>
      <c r="H10486" s="1"/>
      <c r="I10486" s="1"/>
    </row>
    <row r="10487" spans="1:9" x14ac:dyDescent="0.35">
      <c r="A10487" s="1"/>
      <c r="B10487" s="1"/>
      <c r="C10487" s="1"/>
      <c r="D10487" s="17"/>
      <c r="E10487" s="17"/>
      <c r="F10487" s="274"/>
      <c r="G10487" s="1"/>
      <c r="H10487" s="1"/>
      <c r="I10487" s="1"/>
    </row>
    <row r="10488" spans="1:9" x14ac:dyDescent="0.35">
      <c r="A10488" s="1"/>
      <c r="B10488" s="1"/>
      <c r="C10488" s="1"/>
      <c r="D10488" s="17"/>
      <c r="E10488" s="17"/>
      <c r="F10488" s="274"/>
      <c r="G10488" s="1"/>
      <c r="H10488" s="1"/>
      <c r="I10488" s="1"/>
    </row>
    <row r="10489" spans="1:9" x14ac:dyDescent="0.35">
      <c r="A10489" s="1"/>
      <c r="B10489" s="1"/>
      <c r="C10489" s="1"/>
      <c r="D10489" s="17"/>
      <c r="E10489" s="17"/>
      <c r="F10489" s="274"/>
      <c r="G10489" s="1"/>
      <c r="H10489" s="1"/>
      <c r="I10489" s="1"/>
    </row>
    <row r="10490" spans="1:9" x14ac:dyDescent="0.35">
      <c r="A10490" s="1"/>
      <c r="B10490" s="1"/>
      <c r="C10490" s="1"/>
      <c r="D10490" s="17"/>
      <c r="E10490" s="17"/>
      <c r="F10490" s="274"/>
      <c r="G10490" s="1"/>
      <c r="H10490" s="1"/>
      <c r="I10490" s="1"/>
    </row>
    <row r="10491" spans="1:9" x14ac:dyDescent="0.35">
      <c r="A10491" s="1"/>
      <c r="B10491" s="1"/>
      <c r="C10491" s="1"/>
      <c r="D10491" s="17"/>
      <c r="E10491" s="17"/>
      <c r="F10491" s="274"/>
      <c r="G10491" s="1"/>
      <c r="H10491" s="1"/>
      <c r="I10491" s="1"/>
    </row>
    <row r="10492" spans="1:9" x14ac:dyDescent="0.35">
      <c r="A10492" s="1"/>
      <c r="B10492" s="1"/>
      <c r="C10492" s="1"/>
      <c r="D10492" s="17"/>
      <c r="E10492" s="17"/>
      <c r="F10492" s="274"/>
      <c r="G10492" s="1"/>
      <c r="H10492" s="1"/>
      <c r="I10492" s="1"/>
    </row>
    <row r="10493" spans="1:9" x14ac:dyDescent="0.35">
      <c r="A10493" s="1"/>
      <c r="B10493" s="1"/>
      <c r="C10493" s="1"/>
      <c r="D10493" s="17"/>
      <c r="E10493" s="17"/>
      <c r="F10493" s="274"/>
      <c r="G10493" s="1"/>
      <c r="H10493" s="1"/>
      <c r="I10493" s="1"/>
    </row>
    <row r="10494" spans="1:9" x14ac:dyDescent="0.35">
      <c r="A10494" s="1"/>
      <c r="B10494" s="1"/>
      <c r="C10494" s="1"/>
      <c r="D10494" s="17"/>
      <c r="E10494" s="17"/>
      <c r="F10494" s="274"/>
      <c r="G10494" s="1"/>
      <c r="H10494" s="1"/>
      <c r="I10494" s="1"/>
    </row>
    <row r="10495" spans="1:9" x14ac:dyDescent="0.35">
      <c r="A10495" s="1"/>
      <c r="B10495" s="1"/>
      <c r="C10495" s="1"/>
      <c r="D10495" s="17"/>
      <c r="E10495" s="17"/>
      <c r="F10495" s="274"/>
      <c r="G10495" s="1"/>
      <c r="H10495" s="1"/>
      <c r="I10495" s="1"/>
    </row>
    <row r="10496" spans="1:9" x14ac:dyDescent="0.35">
      <c r="A10496" s="1"/>
      <c r="B10496" s="1"/>
      <c r="C10496" s="1"/>
      <c r="D10496" s="17"/>
      <c r="E10496" s="17"/>
      <c r="F10496" s="274"/>
      <c r="G10496" s="1"/>
      <c r="H10496" s="1"/>
      <c r="I10496" s="1"/>
    </row>
    <row r="10497" spans="1:9" x14ac:dyDescent="0.35">
      <c r="A10497" s="1"/>
      <c r="B10497" s="1"/>
      <c r="C10497" s="1"/>
      <c r="D10497" s="17"/>
      <c r="E10497" s="17"/>
      <c r="F10497" s="274"/>
      <c r="G10497" s="1"/>
      <c r="H10497" s="1"/>
      <c r="I10497" s="1"/>
    </row>
    <row r="10498" spans="1:9" x14ac:dyDescent="0.35">
      <c r="A10498" s="1"/>
      <c r="B10498" s="1"/>
      <c r="C10498" s="1"/>
      <c r="D10498" s="17"/>
      <c r="E10498" s="17"/>
      <c r="F10498" s="274"/>
      <c r="G10498" s="1"/>
      <c r="H10498" s="1"/>
      <c r="I10498" s="1"/>
    </row>
    <row r="10499" spans="1:9" x14ac:dyDescent="0.35">
      <c r="A10499" s="1"/>
      <c r="B10499" s="1"/>
      <c r="C10499" s="1"/>
      <c r="D10499" s="17"/>
      <c r="E10499" s="17"/>
      <c r="F10499" s="274"/>
      <c r="G10499" s="1"/>
      <c r="H10499" s="1"/>
      <c r="I10499" s="1"/>
    </row>
    <row r="10500" spans="1:9" x14ac:dyDescent="0.35">
      <c r="A10500" s="1"/>
      <c r="B10500" s="1"/>
      <c r="C10500" s="1"/>
      <c r="D10500" s="17"/>
      <c r="E10500" s="17"/>
      <c r="F10500" s="274"/>
      <c r="G10500" s="1"/>
      <c r="H10500" s="1"/>
      <c r="I10500" s="1"/>
    </row>
    <row r="10501" spans="1:9" x14ac:dyDescent="0.35">
      <c r="A10501" s="1"/>
      <c r="B10501" s="1"/>
      <c r="C10501" s="1"/>
      <c r="D10501" s="17"/>
      <c r="E10501" s="17"/>
      <c r="F10501" s="274"/>
      <c r="G10501" s="1"/>
      <c r="H10501" s="1"/>
      <c r="I10501" s="1"/>
    </row>
    <row r="10502" spans="1:9" x14ac:dyDescent="0.35">
      <c r="A10502" s="1"/>
      <c r="B10502" s="1"/>
      <c r="C10502" s="1"/>
      <c r="D10502" s="17"/>
      <c r="E10502" s="17"/>
      <c r="F10502" s="274"/>
      <c r="G10502" s="1"/>
      <c r="H10502" s="1"/>
      <c r="I10502" s="1"/>
    </row>
    <row r="10503" spans="1:9" x14ac:dyDescent="0.35">
      <c r="A10503" s="1"/>
      <c r="B10503" s="1"/>
      <c r="C10503" s="1"/>
      <c r="D10503" s="17"/>
      <c r="E10503" s="17"/>
      <c r="F10503" s="274"/>
      <c r="G10503" s="1"/>
      <c r="H10503" s="1"/>
      <c r="I10503" s="1"/>
    </row>
    <row r="10504" spans="1:9" x14ac:dyDescent="0.35">
      <c r="A10504" s="1"/>
      <c r="B10504" s="1"/>
      <c r="C10504" s="1"/>
      <c r="D10504" s="17"/>
      <c r="E10504" s="17"/>
      <c r="F10504" s="274"/>
      <c r="G10504" s="1"/>
      <c r="H10504" s="1"/>
      <c r="I10504" s="1"/>
    </row>
    <row r="10505" spans="1:9" x14ac:dyDescent="0.35">
      <c r="A10505" s="1"/>
      <c r="B10505" s="1"/>
      <c r="C10505" s="1"/>
      <c r="D10505" s="17"/>
      <c r="E10505" s="17"/>
      <c r="F10505" s="274"/>
      <c r="G10505" s="1"/>
      <c r="H10505" s="1"/>
      <c r="I10505" s="1"/>
    </row>
    <row r="10506" spans="1:9" x14ac:dyDescent="0.35">
      <c r="A10506" s="1"/>
      <c r="B10506" s="1"/>
      <c r="C10506" s="1"/>
      <c r="D10506" s="17"/>
      <c r="E10506" s="17"/>
      <c r="F10506" s="274"/>
      <c r="G10506" s="1"/>
      <c r="H10506" s="1"/>
      <c r="I10506" s="1"/>
    </row>
    <row r="10507" spans="1:9" x14ac:dyDescent="0.35">
      <c r="A10507" s="1"/>
      <c r="B10507" s="1"/>
      <c r="C10507" s="1"/>
      <c r="D10507" s="17"/>
      <c r="E10507" s="17"/>
      <c r="F10507" s="274"/>
      <c r="G10507" s="1"/>
      <c r="H10507" s="1"/>
      <c r="I10507" s="1"/>
    </row>
    <row r="10508" spans="1:9" x14ac:dyDescent="0.35">
      <c r="A10508" s="1"/>
      <c r="B10508" s="1"/>
      <c r="C10508" s="1"/>
      <c r="D10508" s="17"/>
      <c r="E10508" s="17"/>
      <c r="F10508" s="274"/>
      <c r="G10508" s="1"/>
      <c r="H10508" s="1"/>
      <c r="I10508" s="1"/>
    </row>
    <row r="10509" spans="1:9" x14ac:dyDescent="0.35">
      <c r="A10509" s="1"/>
      <c r="B10509" s="1"/>
      <c r="C10509" s="1"/>
      <c r="D10509" s="17"/>
      <c r="E10509" s="17"/>
      <c r="F10509" s="274"/>
      <c r="G10509" s="1"/>
      <c r="H10509" s="1"/>
      <c r="I10509" s="1"/>
    </row>
    <row r="10510" spans="1:9" x14ac:dyDescent="0.35">
      <c r="A10510" s="1"/>
      <c r="B10510" s="1"/>
      <c r="C10510" s="1"/>
      <c r="D10510" s="17"/>
      <c r="E10510" s="17"/>
      <c r="F10510" s="274"/>
      <c r="G10510" s="1"/>
      <c r="H10510" s="1"/>
      <c r="I10510" s="1"/>
    </row>
    <row r="10511" spans="1:9" x14ac:dyDescent="0.35">
      <c r="A10511" s="1"/>
      <c r="B10511" s="1"/>
      <c r="C10511" s="1"/>
      <c r="D10511" s="17"/>
      <c r="E10511" s="17"/>
      <c r="F10511" s="274"/>
      <c r="G10511" s="1"/>
      <c r="H10511" s="1"/>
      <c r="I10511" s="1"/>
    </row>
    <row r="10512" spans="1:9" x14ac:dyDescent="0.35">
      <c r="A10512" s="1"/>
      <c r="B10512" s="1"/>
      <c r="C10512" s="1"/>
      <c r="D10512" s="17"/>
      <c r="E10512" s="17"/>
      <c r="F10512" s="274"/>
      <c r="G10512" s="1"/>
      <c r="H10512" s="1"/>
      <c r="I10512" s="1"/>
    </row>
    <row r="10513" spans="1:9" x14ac:dyDescent="0.35">
      <c r="A10513" s="1"/>
      <c r="B10513" s="1"/>
      <c r="C10513" s="1"/>
      <c r="D10513" s="17"/>
      <c r="E10513" s="17"/>
      <c r="F10513" s="274"/>
      <c r="G10513" s="1"/>
      <c r="H10513" s="1"/>
      <c r="I10513" s="1"/>
    </row>
    <row r="10514" spans="1:9" x14ac:dyDescent="0.35">
      <c r="A10514" s="1"/>
      <c r="B10514" s="1"/>
      <c r="C10514" s="1"/>
      <c r="D10514" s="17"/>
      <c r="E10514" s="17"/>
      <c r="F10514" s="274"/>
      <c r="G10514" s="1"/>
      <c r="H10514" s="1"/>
      <c r="I10514" s="1"/>
    </row>
    <row r="10515" spans="1:9" x14ac:dyDescent="0.35">
      <c r="A10515" s="1"/>
      <c r="B10515" s="1"/>
      <c r="C10515" s="1"/>
      <c r="D10515" s="17"/>
      <c r="E10515" s="17"/>
      <c r="F10515" s="274"/>
      <c r="G10515" s="1"/>
      <c r="H10515" s="1"/>
      <c r="I10515" s="1"/>
    </row>
    <row r="10516" spans="1:9" x14ac:dyDescent="0.35">
      <c r="A10516" s="1"/>
      <c r="B10516" s="1"/>
      <c r="C10516" s="1"/>
      <c r="D10516" s="17"/>
      <c r="E10516" s="17"/>
      <c r="F10516" s="274"/>
      <c r="G10516" s="1"/>
      <c r="H10516" s="1"/>
      <c r="I10516" s="1"/>
    </row>
    <row r="10517" spans="1:9" x14ac:dyDescent="0.35">
      <c r="A10517" s="1"/>
      <c r="B10517" s="1"/>
      <c r="C10517" s="1"/>
      <c r="D10517" s="17"/>
      <c r="E10517" s="17"/>
      <c r="F10517" s="274"/>
      <c r="G10517" s="1"/>
      <c r="H10517" s="1"/>
      <c r="I10517" s="1"/>
    </row>
    <row r="10518" spans="1:9" x14ac:dyDescent="0.35">
      <c r="A10518" s="1"/>
      <c r="B10518" s="1"/>
      <c r="C10518" s="1"/>
      <c r="D10518" s="17"/>
      <c r="E10518" s="17"/>
      <c r="F10518" s="274"/>
      <c r="G10518" s="1"/>
      <c r="H10518" s="1"/>
      <c r="I10518" s="1"/>
    </row>
    <row r="10519" spans="1:9" x14ac:dyDescent="0.35">
      <c r="A10519" s="1"/>
      <c r="B10519" s="1"/>
      <c r="C10519" s="1"/>
      <c r="D10519" s="17"/>
      <c r="E10519" s="17"/>
      <c r="F10519" s="274"/>
      <c r="G10519" s="1"/>
      <c r="H10519" s="1"/>
      <c r="I10519" s="1"/>
    </row>
    <row r="10520" spans="1:9" x14ac:dyDescent="0.35">
      <c r="A10520" s="1"/>
      <c r="B10520" s="1"/>
      <c r="C10520" s="1"/>
      <c r="D10520" s="17"/>
      <c r="E10520" s="17"/>
      <c r="F10520" s="274"/>
      <c r="G10520" s="1"/>
      <c r="H10520" s="1"/>
      <c r="I10520" s="1"/>
    </row>
    <row r="10521" spans="1:9" x14ac:dyDescent="0.35">
      <c r="A10521" s="1"/>
      <c r="B10521" s="1"/>
      <c r="C10521" s="1"/>
      <c r="D10521" s="17"/>
      <c r="E10521" s="17"/>
      <c r="F10521" s="274"/>
      <c r="G10521" s="1"/>
      <c r="H10521" s="1"/>
      <c r="I10521" s="1"/>
    </row>
    <row r="10522" spans="1:9" x14ac:dyDescent="0.35">
      <c r="A10522" s="1"/>
      <c r="B10522" s="1"/>
      <c r="C10522" s="1"/>
      <c r="D10522" s="17"/>
      <c r="E10522" s="17"/>
      <c r="F10522" s="274"/>
      <c r="G10522" s="1"/>
      <c r="H10522" s="1"/>
      <c r="I10522" s="1"/>
    </row>
    <row r="10523" spans="1:9" x14ac:dyDescent="0.35">
      <c r="A10523" s="1"/>
      <c r="B10523" s="1"/>
      <c r="C10523" s="1"/>
      <c r="D10523" s="17"/>
      <c r="E10523" s="17"/>
      <c r="F10523" s="274"/>
      <c r="G10523" s="1"/>
      <c r="H10523" s="1"/>
      <c r="I10523" s="1"/>
    </row>
    <row r="10524" spans="1:9" x14ac:dyDescent="0.35">
      <c r="A10524" s="1"/>
      <c r="B10524" s="1"/>
      <c r="C10524" s="1"/>
      <c r="D10524" s="17"/>
      <c r="E10524" s="17"/>
      <c r="F10524" s="274"/>
      <c r="G10524" s="1"/>
      <c r="H10524" s="1"/>
      <c r="I10524" s="1"/>
    </row>
    <row r="10525" spans="1:9" x14ac:dyDescent="0.35">
      <c r="A10525" s="1"/>
      <c r="B10525" s="1"/>
      <c r="C10525" s="1"/>
      <c r="D10525" s="17"/>
      <c r="E10525" s="17"/>
      <c r="F10525" s="274"/>
      <c r="G10525" s="1"/>
      <c r="H10525" s="1"/>
      <c r="I10525" s="1"/>
    </row>
    <row r="10526" spans="1:9" x14ac:dyDescent="0.35">
      <c r="A10526" s="1"/>
      <c r="B10526" s="1"/>
      <c r="C10526" s="1"/>
      <c r="D10526" s="17"/>
      <c r="E10526" s="17"/>
      <c r="F10526" s="274"/>
      <c r="G10526" s="1"/>
      <c r="H10526" s="1"/>
      <c r="I10526" s="1"/>
    </row>
    <row r="10527" spans="1:9" x14ac:dyDescent="0.35">
      <c r="A10527" s="1"/>
      <c r="B10527" s="1"/>
      <c r="C10527" s="1"/>
      <c r="D10527" s="17"/>
      <c r="E10527" s="17"/>
      <c r="F10527" s="274"/>
      <c r="G10527" s="1"/>
      <c r="H10527" s="1"/>
      <c r="I10527" s="1"/>
    </row>
    <row r="10528" spans="1:9" x14ac:dyDescent="0.35">
      <c r="A10528" s="1"/>
      <c r="B10528" s="1"/>
      <c r="C10528" s="1"/>
      <c r="D10528" s="17"/>
      <c r="E10528" s="17"/>
      <c r="F10528" s="274"/>
      <c r="G10528" s="1"/>
      <c r="H10528" s="1"/>
      <c r="I10528" s="1"/>
    </row>
    <row r="10529" spans="1:9" x14ac:dyDescent="0.35">
      <c r="A10529" s="1"/>
      <c r="B10529" s="1"/>
      <c r="C10529" s="1"/>
      <c r="D10529" s="17"/>
      <c r="E10529" s="17"/>
      <c r="F10529" s="274"/>
      <c r="G10529" s="1"/>
      <c r="H10529" s="1"/>
      <c r="I10529" s="1"/>
    </row>
    <row r="10530" spans="1:9" x14ac:dyDescent="0.35">
      <c r="A10530" s="1"/>
      <c r="B10530" s="1"/>
      <c r="C10530" s="1"/>
      <c r="D10530" s="17"/>
      <c r="E10530" s="17"/>
      <c r="F10530" s="274"/>
      <c r="G10530" s="1"/>
      <c r="H10530" s="1"/>
      <c r="I10530" s="1"/>
    </row>
    <row r="10531" spans="1:9" x14ac:dyDescent="0.35">
      <c r="A10531" s="1"/>
      <c r="B10531" s="1"/>
      <c r="C10531" s="1"/>
      <c r="D10531" s="17"/>
      <c r="E10531" s="17"/>
      <c r="F10531" s="274"/>
      <c r="G10531" s="1"/>
      <c r="H10531" s="1"/>
      <c r="I10531" s="1"/>
    </row>
    <row r="10532" spans="1:9" x14ac:dyDescent="0.35">
      <c r="A10532" s="1"/>
      <c r="B10532" s="1"/>
      <c r="C10532" s="1"/>
      <c r="D10532" s="17"/>
      <c r="E10532" s="17"/>
      <c r="F10532" s="274"/>
      <c r="G10532" s="1"/>
      <c r="H10532" s="1"/>
      <c r="I10532" s="1"/>
    </row>
    <row r="10533" spans="1:9" x14ac:dyDescent="0.35">
      <c r="A10533" s="1"/>
      <c r="B10533" s="1"/>
      <c r="C10533" s="1"/>
      <c r="D10533" s="17"/>
      <c r="E10533" s="17"/>
      <c r="F10533" s="274"/>
      <c r="G10533" s="1"/>
      <c r="H10533" s="1"/>
      <c r="I10533" s="1"/>
    </row>
    <row r="10534" spans="1:9" x14ac:dyDescent="0.35">
      <c r="A10534" s="1"/>
      <c r="B10534" s="1"/>
      <c r="C10534" s="1"/>
      <c r="D10534" s="17"/>
      <c r="E10534" s="17"/>
      <c r="F10534" s="274"/>
      <c r="G10534" s="1"/>
      <c r="H10534" s="1"/>
      <c r="I10534" s="1"/>
    </row>
    <row r="10535" spans="1:9" x14ac:dyDescent="0.35">
      <c r="A10535" s="1"/>
      <c r="B10535" s="1"/>
      <c r="C10535" s="1"/>
      <c r="D10535" s="17"/>
      <c r="E10535" s="17"/>
      <c r="F10535" s="274"/>
      <c r="G10535" s="1"/>
      <c r="H10535" s="1"/>
      <c r="I10535" s="1"/>
    </row>
    <row r="10536" spans="1:9" x14ac:dyDescent="0.35">
      <c r="A10536" s="1"/>
      <c r="B10536" s="1"/>
      <c r="C10536" s="1"/>
      <c r="D10536" s="17"/>
      <c r="E10536" s="17"/>
      <c r="F10536" s="274"/>
      <c r="G10536" s="1"/>
      <c r="H10536" s="1"/>
      <c r="I10536" s="1"/>
    </row>
    <row r="10537" spans="1:9" x14ac:dyDescent="0.35">
      <c r="A10537" s="1"/>
      <c r="B10537" s="1"/>
      <c r="C10537" s="1"/>
      <c r="D10537" s="17"/>
      <c r="E10537" s="17"/>
      <c r="F10537" s="274"/>
      <c r="G10537" s="1"/>
      <c r="H10537" s="1"/>
      <c r="I10537" s="1"/>
    </row>
    <row r="10538" spans="1:9" x14ac:dyDescent="0.35">
      <c r="A10538" s="1"/>
      <c r="B10538" s="1"/>
      <c r="C10538" s="1"/>
      <c r="D10538" s="17"/>
      <c r="E10538" s="17"/>
      <c r="F10538" s="274"/>
      <c r="G10538" s="1"/>
      <c r="H10538" s="1"/>
      <c r="I10538" s="1"/>
    </row>
    <row r="10539" spans="1:9" x14ac:dyDescent="0.35">
      <c r="A10539" s="1"/>
      <c r="B10539" s="1"/>
      <c r="C10539" s="1"/>
      <c r="D10539" s="17"/>
      <c r="E10539" s="17"/>
      <c r="F10539" s="274"/>
      <c r="G10539" s="1"/>
      <c r="H10539" s="1"/>
      <c r="I10539" s="1"/>
    </row>
    <row r="10540" spans="1:9" x14ac:dyDescent="0.35">
      <c r="A10540" s="1"/>
      <c r="B10540" s="1"/>
      <c r="C10540" s="1"/>
      <c r="D10540" s="17"/>
      <c r="E10540" s="17"/>
      <c r="F10540" s="274"/>
      <c r="G10540" s="1"/>
      <c r="H10540" s="1"/>
      <c r="I10540" s="1"/>
    </row>
    <row r="10541" spans="1:9" x14ac:dyDescent="0.35">
      <c r="A10541" s="1"/>
      <c r="B10541" s="1"/>
      <c r="C10541" s="1"/>
      <c r="D10541" s="17"/>
      <c r="E10541" s="17"/>
      <c r="F10541" s="274"/>
      <c r="G10541" s="1"/>
      <c r="H10541" s="1"/>
      <c r="I10541" s="1"/>
    </row>
    <row r="10542" spans="1:9" x14ac:dyDescent="0.35">
      <c r="A10542" s="1"/>
      <c r="B10542" s="1"/>
      <c r="C10542" s="1"/>
      <c r="D10542" s="17"/>
      <c r="E10542" s="17"/>
      <c r="F10542" s="274"/>
      <c r="G10542" s="1"/>
      <c r="H10542" s="1"/>
      <c r="I10542" s="1"/>
    </row>
    <row r="10543" spans="1:9" x14ac:dyDescent="0.35">
      <c r="A10543" s="1"/>
      <c r="B10543" s="1"/>
      <c r="C10543" s="1"/>
      <c r="D10543" s="17"/>
      <c r="E10543" s="17"/>
      <c r="F10543" s="274"/>
      <c r="G10543" s="1"/>
      <c r="H10543" s="1"/>
      <c r="I10543" s="1"/>
    </row>
    <row r="10544" spans="1:9" x14ac:dyDescent="0.35">
      <c r="A10544" s="1"/>
      <c r="B10544" s="1"/>
      <c r="C10544" s="1"/>
      <c r="D10544" s="17"/>
      <c r="E10544" s="17"/>
      <c r="F10544" s="274"/>
      <c r="G10544" s="1"/>
      <c r="H10544" s="1"/>
      <c r="I10544" s="1"/>
    </row>
    <row r="10545" spans="1:9" x14ac:dyDescent="0.35">
      <c r="A10545" s="1"/>
      <c r="B10545" s="1"/>
      <c r="C10545" s="1"/>
      <c r="D10545" s="17"/>
      <c r="E10545" s="17"/>
      <c r="F10545" s="274"/>
      <c r="G10545" s="1"/>
      <c r="H10545" s="1"/>
      <c r="I10545" s="1"/>
    </row>
    <row r="10546" spans="1:9" x14ac:dyDescent="0.35">
      <c r="A10546" s="1"/>
      <c r="B10546" s="1"/>
      <c r="C10546" s="1"/>
      <c r="D10546" s="17"/>
      <c r="E10546" s="17"/>
      <c r="F10546" s="274"/>
      <c r="G10546" s="1"/>
      <c r="H10546" s="1"/>
      <c r="I10546" s="1"/>
    </row>
    <row r="10547" spans="1:9" x14ac:dyDescent="0.35">
      <c r="A10547" s="1"/>
      <c r="B10547" s="1"/>
      <c r="C10547" s="1"/>
      <c r="D10547" s="17"/>
      <c r="E10547" s="17"/>
      <c r="F10547" s="274"/>
      <c r="G10547" s="1"/>
      <c r="H10547" s="1"/>
      <c r="I10547" s="1"/>
    </row>
    <row r="10548" spans="1:9" x14ac:dyDescent="0.35">
      <c r="A10548" s="1"/>
      <c r="B10548" s="1"/>
      <c r="C10548" s="1"/>
      <c r="D10548" s="17"/>
      <c r="E10548" s="17"/>
      <c r="F10548" s="274"/>
      <c r="G10548" s="1"/>
      <c r="H10548" s="1"/>
      <c r="I10548" s="1"/>
    </row>
    <row r="10549" spans="1:9" x14ac:dyDescent="0.35">
      <c r="A10549" s="1"/>
      <c r="B10549" s="1"/>
      <c r="C10549" s="1"/>
      <c r="D10549" s="17"/>
      <c r="E10549" s="17"/>
      <c r="F10549" s="274"/>
      <c r="G10549" s="1"/>
      <c r="H10549" s="1"/>
      <c r="I10549" s="1"/>
    </row>
    <row r="10550" spans="1:9" x14ac:dyDescent="0.35">
      <c r="A10550" s="1"/>
      <c r="B10550" s="1"/>
      <c r="C10550" s="1"/>
      <c r="D10550" s="17"/>
      <c r="E10550" s="17"/>
      <c r="F10550" s="274"/>
      <c r="G10550" s="1"/>
      <c r="H10550" s="1"/>
      <c r="I10550" s="1"/>
    </row>
    <row r="10551" spans="1:9" x14ac:dyDescent="0.35">
      <c r="A10551" s="1"/>
      <c r="B10551" s="1"/>
      <c r="C10551" s="1"/>
      <c r="D10551" s="17"/>
      <c r="E10551" s="17"/>
      <c r="F10551" s="274"/>
      <c r="G10551" s="1"/>
      <c r="H10551" s="1"/>
      <c r="I10551" s="1"/>
    </row>
    <row r="10552" spans="1:9" x14ac:dyDescent="0.35">
      <c r="A10552" s="1"/>
      <c r="B10552" s="1"/>
      <c r="C10552" s="1"/>
      <c r="D10552" s="17"/>
      <c r="E10552" s="17"/>
      <c r="F10552" s="274"/>
      <c r="G10552" s="1"/>
      <c r="H10552" s="1"/>
      <c r="I10552" s="1"/>
    </row>
    <row r="10553" spans="1:9" x14ac:dyDescent="0.35">
      <c r="A10553" s="1"/>
      <c r="B10553" s="1"/>
      <c r="C10553" s="1"/>
      <c r="D10553" s="17"/>
      <c r="E10553" s="17"/>
      <c r="F10553" s="274"/>
      <c r="G10553" s="1"/>
      <c r="H10553" s="1"/>
      <c r="I10553" s="1"/>
    </row>
    <row r="10554" spans="1:9" x14ac:dyDescent="0.35">
      <c r="A10554" s="1"/>
      <c r="B10554" s="1"/>
      <c r="C10554" s="1"/>
      <c r="D10554" s="17"/>
      <c r="E10554" s="17"/>
      <c r="F10554" s="274"/>
      <c r="G10554" s="1"/>
      <c r="H10554" s="1"/>
      <c r="I10554" s="1"/>
    </row>
    <row r="10555" spans="1:9" x14ac:dyDescent="0.35">
      <c r="A10555" s="1"/>
      <c r="B10555" s="1"/>
      <c r="C10555" s="1"/>
      <c r="D10555" s="17"/>
      <c r="E10555" s="17"/>
      <c r="F10555" s="274"/>
      <c r="G10555" s="1"/>
      <c r="H10555" s="1"/>
      <c r="I10555" s="1"/>
    </row>
    <row r="10556" spans="1:9" x14ac:dyDescent="0.35">
      <c r="A10556" s="1"/>
      <c r="B10556" s="1"/>
      <c r="C10556" s="1"/>
      <c r="D10556" s="17"/>
      <c r="E10556" s="17"/>
      <c r="F10556" s="274"/>
      <c r="G10556" s="1"/>
      <c r="H10556" s="1"/>
      <c r="I10556" s="1"/>
    </row>
    <row r="10557" spans="1:9" x14ac:dyDescent="0.35">
      <c r="A10557" s="1"/>
      <c r="B10557" s="1"/>
      <c r="C10557" s="1"/>
      <c r="D10557" s="17"/>
      <c r="E10557" s="17"/>
      <c r="F10557" s="274"/>
      <c r="G10557" s="1"/>
      <c r="H10557" s="1"/>
      <c r="I10557" s="1"/>
    </row>
    <row r="10558" spans="1:9" x14ac:dyDescent="0.35">
      <c r="A10558" s="1"/>
      <c r="B10558" s="1"/>
      <c r="C10558" s="1"/>
      <c r="D10558" s="17"/>
      <c r="E10558" s="17"/>
      <c r="F10558" s="274"/>
      <c r="G10558" s="1"/>
      <c r="H10558" s="1"/>
      <c r="I10558" s="1"/>
    </row>
    <row r="10559" spans="1:9" x14ac:dyDescent="0.35">
      <c r="A10559" s="1"/>
      <c r="B10559" s="1"/>
      <c r="C10559" s="1"/>
      <c r="D10559" s="17"/>
      <c r="E10559" s="17"/>
      <c r="F10559" s="274"/>
      <c r="G10559" s="1"/>
      <c r="H10559" s="1"/>
      <c r="I10559" s="1"/>
    </row>
    <row r="10560" spans="1:9" x14ac:dyDescent="0.35">
      <c r="A10560" s="1"/>
      <c r="B10560" s="1"/>
      <c r="C10560" s="1"/>
      <c r="D10560" s="17"/>
      <c r="E10560" s="17"/>
      <c r="F10560" s="274"/>
      <c r="G10560" s="1"/>
      <c r="H10560" s="1"/>
      <c r="I10560" s="1"/>
    </row>
    <row r="10561" spans="1:9" x14ac:dyDescent="0.35">
      <c r="A10561" s="1"/>
      <c r="B10561" s="1"/>
      <c r="C10561" s="1"/>
      <c r="D10561" s="17"/>
      <c r="E10561" s="17"/>
      <c r="F10561" s="274"/>
      <c r="G10561" s="1"/>
      <c r="H10561" s="1"/>
      <c r="I10561" s="1"/>
    </row>
    <row r="10562" spans="1:9" x14ac:dyDescent="0.35">
      <c r="A10562" s="1"/>
      <c r="B10562" s="1"/>
      <c r="C10562" s="1"/>
      <c r="D10562" s="17"/>
      <c r="E10562" s="17"/>
      <c r="F10562" s="274"/>
      <c r="G10562" s="1"/>
      <c r="H10562" s="1"/>
      <c r="I10562" s="1"/>
    </row>
    <row r="10563" spans="1:9" x14ac:dyDescent="0.35">
      <c r="A10563" s="1"/>
      <c r="B10563" s="1"/>
      <c r="C10563" s="1"/>
      <c r="D10563" s="17"/>
      <c r="E10563" s="17"/>
      <c r="F10563" s="274"/>
      <c r="G10563" s="1"/>
      <c r="H10563" s="1"/>
      <c r="I10563" s="1"/>
    </row>
    <row r="10564" spans="1:9" x14ac:dyDescent="0.35">
      <c r="A10564" s="1"/>
      <c r="B10564" s="1"/>
      <c r="C10564" s="1"/>
      <c r="D10564" s="17"/>
      <c r="E10564" s="17"/>
      <c r="F10564" s="274"/>
      <c r="G10564" s="1"/>
      <c r="H10564" s="1"/>
      <c r="I10564" s="1"/>
    </row>
    <row r="10565" spans="1:9" x14ac:dyDescent="0.35">
      <c r="A10565" s="1"/>
      <c r="B10565" s="1"/>
      <c r="C10565" s="1"/>
      <c r="D10565" s="17"/>
      <c r="E10565" s="17"/>
      <c r="F10565" s="274"/>
      <c r="G10565" s="1"/>
      <c r="H10565" s="1"/>
      <c r="I10565" s="1"/>
    </row>
    <row r="10566" spans="1:9" x14ac:dyDescent="0.35">
      <c r="A10566" s="1"/>
      <c r="B10566" s="1"/>
      <c r="C10566" s="1"/>
      <c r="D10566" s="17"/>
      <c r="E10566" s="17"/>
      <c r="F10566" s="274"/>
      <c r="G10566" s="1"/>
      <c r="H10566" s="1"/>
      <c r="I10566" s="1"/>
    </row>
    <row r="10567" spans="1:9" x14ac:dyDescent="0.35">
      <c r="A10567" s="1"/>
      <c r="B10567" s="1"/>
      <c r="C10567" s="1"/>
      <c r="D10567" s="17"/>
      <c r="E10567" s="17"/>
      <c r="F10567" s="274"/>
      <c r="G10567" s="1"/>
      <c r="H10567" s="1"/>
      <c r="I10567" s="1"/>
    </row>
    <row r="10568" spans="1:9" x14ac:dyDescent="0.35">
      <c r="A10568" s="1"/>
      <c r="B10568" s="1"/>
      <c r="C10568" s="1"/>
      <c r="D10568" s="17"/>
      <c r="E10568" s="17"/>
      <c r="F10568" s="274"/>
      <c r="G10568" s="1"/>
      <c r="H10568" s="1"/>
      <c r="I10568" s="1"/>
    </row>
    <row r="10569" spans="1:9" x14ac:dyDescent="0.35">
      <c r="A10569" s="1"/>
      <c r="B10569" s="1"/>
      <c r="C10569" s="1"/>
      <c r="D10569" s="17"/>
      <c r="E10569" s="17"/>
      <c r="F10569" s="274"/>
      <c r="G10569" s="1"/>
      <c r="H10569" s="1"/>
      <c r="I10569" s="1"/>
    </row>
    <row r="10570" spans="1:9" x14ac:dyDescent="0.35">
      <c r="A10570" s="1"/>
      <c r="B10570" s="1"/>
      <c r="C10570" s="1"/>
      <c r="D10570" s="17"/>
      <c r="E10570" s="17"/>
      <c r="F10570" s="274"/>
      <c r="G10570" s="1"/>
      <c r="H10570" s="1"/>
      <c r="I10570" s="1"/>
    </row>
    <row r="10571" spans="1:9" x14ac:dyDescent="0.35">
      <c r="A10571" s="1"/>
      <c r="B10571" s="1"/>
      <c r="C10571" s="1"/>
      <c r="D10571" s="17"/>
      <c r="E10571" s="17"/>
      <c r="F10571" s="274"/>
      <c r="G10571" s="1"/>
      <c r="H10571" s="1"/>
      <c r="I10571" s="1"/>
    </row>
    <row r="10572" spans="1:9" x14ac:dyDescent="0.35">
      <c r="A10572" s="1"/>
      <c r="B10572" s="1"/>
      <c r="C10572" s="1"/>
      <c r="D10572" s="17"/>
      <c r="E10572" s="17"/>
      <c r="F10572" s="274"/>
      <c r="G10572" s="1"/>
      <c r="H10572" s="1"/>
      <c r="I10572" s="1"/>
    </row>
    <row r="10573" spans="1:9" x14ac:dyDescent="0.35">
      <c r="A10573" s="1"/>
      <c r="B10573" s="1"/>
      <c r="C10573" s="1"/>
      <c r="D10573" s="17"/>
      <c r="E10573" s="17"/>
      <c r="F10573" s="274"/>
      <c r="G10573" s="1"/>
      <c r="H10573" s="1"/>
      <c r="I10573" s="1"/>
    </row>
    <row r="10574" spans="1:9" x14ac:dyDescent="0.35">
      <c r="A10574" s="1"/>
      <c r="B10574" s="1"/>
      <c r="C10574" s="1"/>
      <c r="D10574" s="17"/>
      <c r="E10574" s="17"/>
      <c r="F10574" s="274"/>
      <c r="G10574" s="1"/>
      <c r="H10574" s="1"/>
      <c r="I10574" s="1"/>
    </row>
    <row r="10575" spans="1:9" x14ac:dyDescent="0.35">
      <c r="A10575" s="1"/>
      <c r="B10575" s="1"/>
      <c r="C10575" s="1"/>
      <c r="D10575" s="17"/>
      <c r="E10575" s="17"/>
      <c r="F10575" s="274"/>
      <c r="G10575" s="1"/>
      <c r="H10575" s="1"/>
      <c r="I10575" s="1"/>
    </row>
    <row r="10576" spans="1:9" x14ac:dyDescent="0.35">
      <c r="A10576" s="1"/>
      <c r="B10576" s="1"/>
      <c r="C10576" s="1"/>
      <c r="D10576" s="17"/>
      <c r="E10576" s="17"/>
      <c r="F10576" s="274"/>
      <c r="G10576" s="1"/>
      <c r="H10576" s="1"/>
      <c r="I10576" s="1"/>
    </row>
    <row r="10577" spans="1:9" x14ac:dyDescent="0.35">
      <c r="A10577" s="1"/>
      <c r="B10577" s="1"/>
      <c r="C10577" s="1"/>
      <c r="D10577" s="17"/>
      <c r="E10577" s="17"/>
      <c r="F10577" s="274"/>
      <c r="G10577" s="1"/>
      <c r="H10577" s="1"/>
      <c r="I10577" s="1"/>
    </row>
    <row r="10578" spans="1:9" x14ac:dyDescent="0.35">
      <c r="A10578" s="1"/>
      <c r="B10578" s="1"/>
      <c r="C10578" s="1"/>
      <c r="D10578" s="17"/>
      <c r="E10578" s="17"/>
      <c r="F10578" s="274"/>
      <c r="G10578" s="1"/>
      <c r="H10578" s="1"/>
      <c r="I10578" s="1"/>
    </row>
    <row r="10579" spans="1:9" x14ac:dyDescent="0.35">
      <c r="A10579" s="1"/>
      <c r="B10579" s="1"/>
      <c r="C10579" s="1"/>
      <c r="D10579" s="17"/>
      <c r="E10579" s="17"/>
      <c r="F10579" s="274"/>
      <c r="G10579" s="1"/>
      <c r="H10579" s="1"/>
      <c r="I10579" s="1"/>
    </row>
    <row r="10580" spans="1:9" x14ac:dyDescent="0.35">
      <c r="A10580" s="1"/>
      <c r="B10580" s="1"/>
      <c r="C10580" s="1"/>
      <c r="D10580" s="17"/>
      <c r="E10580" s="17"/>
      <c r="F10580" s="274"/>
      <c r="G10580" s="1"/>
      <c r="H10580" s="1"/>
      <c r="I10580" s="1"/>
    </row>
    <row r="10581" spans="1:9" x14ac:dyDescent="0.35">
      <c r="A10581" s="1"/>
      <c r="B10581" s="1"/>
      <c r="C10581" s="1"/>
      <c r="D10581" s="17"/>
      <c r="E10581" s="17"/>
      <c r="F10581" s="274"/>
      <c r="G10581" s="1"/>
      <c r="H10581" s="1"/>
      <c r="I10581" s="1"/>
    </row>
    <row r="10582" spans="1:9" x14ac:dyDescent="0.35">
      <c r="A10582" s="1"/>
      <c r="B10582" s="1"/>
      <c r="C10582" s="1"/>
      <c r="D10582" s="17"/>
      <c r="E10582" s="17"/>
      <c r="F10582" s="274"/>
      <c r="G10582" s="1"/>
      <c r="H10582" s="1"/>
      <c r="I10582" s="1"/>
    </row>
    <row r="10583" spans="1:9" x14ac:dyDescent="0.35">
      <c r="A10583" s="1"/>
      <c r="B10583" s="1"/>
      <c r="C10583" s="1"/>
      <c r="D10583" s="17"/>
      <c r="E10583" s="17"/>
      <c r="F10583" s="274"/>
      <c r="G10583" s="1"/>
      <c r="H10583" s="1"/>
      <c r="I10583" s="1"/>
    </row>
    <row r="10584" spans="1:9" x14ac:dyDescent="0.35">
      <c r="A10584" s="1"/>
      <c r="B10584" s="1"/>
      <c r="C10584" s="1"/>
      <c r="D10584" s="17"/>
      <c r="E10584" s="17"/>
      <c r="F10584" s="274"/>
      <c r="G10584" s="1"/>
      <c r="H10584" s="1"/>
      <c r="I10584" s="1"/>
    </row>
    <row r="10585" spans="1:9" x14ac:dyDescent="0.35">
      <c r="A10585" s="1"/>
      <c r="B10585" s="1"/>
      <c r="C10585" s="1"/>
      <c r="D10585" s="17"/>
      <c r="E10585" s="17"/>
      <c r="F10585" s="274"/>
      <c r="G10585" s="1"/>
      <c r="H10585" s="1"/>
      <c r="I10585" s="1"/>
    </row>
    <row r="10586" spans="1:9" x14ac:dyDescent="0.35">
      <c r="A10586" s="1"/>
      <c r="B10586" s="1"/>
      <c r="C10586" s="1"/>
      <c r="D10586" s="17"/>
      <c r="E10586" s="17"/>
      <c r="F10586" s="274"/>
      <c r="G10586" s="1"/>
      <c r="H10586" s="1"/>
      <c r="I10586" s="1"/>
    </row>
    <row r="10587" spans="1:9" x14ac:dyDescent="0.35">
      <c r="A10587" s="1"/>
      <c r="B10587" s="1"/>
      <c r="C10587" s="1"/>
      <c r="D10587" s="17"/>
      <c r="E10587" s="17"/>
      <c r="F10587" s="274"/>
      <c r="G10587" s="1"/>
      <c r="H10587" s="1"/>
      <c r="I10587" s="1"/>
    </row>
    <row r="10588" spans="1:9" x14ac:dyDescent="0.35">
      <c r="A10588" s="1"/>
      <c r="B10588" s="1"/>
      <c r="C10588" s="1"/>
      <c r="D10588" s="17"/>
      <c r="E10588" s="17"/>
      <c r="F10588" s="274"/>
      <c r="G10588" s="1"/>
      <c r="H10588" s="1"/>
      <c r="I10588" s="1"/>
    </row>
    <row r="10589" spans="1:9" x14ac:dyDescent="0.35">
      <c r="A10589" s="1"/>
      <c r="B10589" s="1"/>
      <c r="C10589" s="1"/>
      <c r="D10589" s="17"/>
      <c r="E10589" s="17"/>
      <c r="F10589" s="274"/>
      <c r="G10589" s="1"/>
      <c r="H10589" s="1"/>
      <c r="I10589" s="1"/>
    </row>
    <row r="10590" spans="1:9" x14ac:dyDescent="0.35">
      <c r="A10590" s="1"/>
      <c r="B10590" s="1"/>
      <c r="C10590" s="1"/>
      <c r="D10590" s="17"/>
      <c r="E10590" s="17"/>
      <c r="F10590" s="274"/>
      <c r="G10590" s="1"/>
      <c r="H10590" s="1"/>
      <c r="I10590" s="1"/>
    </row>
    <row r="10591" spans="1:9" x14ac:dyDescent="0.35">
      <c r="A10591" s="1"/>
      <c r="B10591" s="1"/>
      <c r="C10591" s="1"/>
      <c r="D10591" s="17"/>
      <c r="E10591" s="17"/>
      <c r="F10591" s="274"/>
      <c r="G10591" s="1"/>
      <c r="H10591" s="1"/>
      <c r="I10591" s="1"/>
    </row>
    <row r="10592" spans="1:9" x14ac:dyDescent="0.35">
      <c r="A10592" s="1"/>
      <c r="B10592" s="1"/>
      <c r="C10592" s="1"/>
      <c r="D10592" s="17"/>
      <c r="E10592" s="17"/>
      <c r="F10592" s="274"/>
      <c r="G10592" s="1"/>
      <c r="H10592" s="1"/>
      <c r="I10592" s="1"/>
    </row>
    <row r="10593" spans="1:9" x14ac:dyDescent="0.35">
      <c r="A10593" s="1"/>
      <c r="B10593" s="1"/>
      <c r="C10593" s="1"/>
      <c r="D10593" s="17"/>
      <c r="E10593" s="17"/>
      <c r="F10593" s="274"/>
      <c r="G10593" s="1"/>
      <c r="H10593" s="1"/>
      <c r="I10593" s="1"/>
    </row>
    <row r="10594" spans="1:9" x14ac:dyDescent="0.35">
      <c r="A10594" s="1"/>
      <c r="B10594" s="1"/>
      <c r="C10594" s="1"/>
      <c r="D10594" s="17"/>
      <c r="E10594" s="17"/>
      <c r="F10594" s="274"/>
      <c r="G10594" s="1"/>
      <c r="H10594" s="1"/>
      <c r="I10594" s="1"/>
    </row>
    <row r="10595" spans="1:9" x14ac:dyDescent="0.35">
      <c r="A10595" s="1"/>
      <c r="B10595" s="1"/>
      <c r="C10595" s="1"/>
      <c r="D10595" s="17"/>
      <c r="E10595" s="17"/>
      <c r="F10595" s="274"/>
      <c r="G10595" s="1"/>
      <c r="H10595" s="1"/>
      <c r="I10595" s="1"/>
    </row>
    <row r="10596" spans="1:9" x14ac:dyDescent="0.35">
      <c r="A10596" s="1"/>
      <c r="B10596" s="1"/>
      <c r="C10596" s="1"/>
      <c r="D10596" s="17"/>
      <c r="E10596" s="17"/>
      <c r="F10596" s="274"/>
      <c r="G10596" s="1"/>
      <c r="H10596" s="1"/>
      <c r="I10596" s="1"/>
    </row>
    <row r="10597" spans="1:9" x14ac:dyDescent="0.35">
      <c r="A10597" s="1"/>
      <c r="B10597" s="1"/>
      <c r="C10597" s="1"/>
      <c r="D10597" s="17"/>
      <c r="E10597" s="17"/>
      <c r="F10597" s="274"/>
      <c r="G10597" s="1"/>
      <c r="H10597" s="1"/>
      <c r="I10597" s="1"/>
    </row>
    <row r="10598" spans="1:9" x14ac:dyDescent="0.35">
      <c r="A10598" s="1"/>
      <c r="B10598" s="1"/>
      <c r="C10598" s="1"/>
      <c r="D10598" s="17"/>
      <c r="E10598" s="17"/>
      <c r="F10598" s="274"/>
      <c r="G10598" s="1"/>
      <c r="H10598" s="1"/>
      <c r="I10598" s="1"/>
    </row>
    <row r="10599" spans="1:9" x14ac:dyDescent="0.35">
      <c r="A10599" s="1"/>
      <c r="B10599" s="1"/>
      <c r="C10599" s="1"/>
      <c r="D10599" s="17"/>
      <c r="E10599" s="17"/>
      <c r="F10599" s="274"/>
      <c r="G10599" s="1"/>
      <c r="H10599" s="1"/>
      <c r="I10599" s="1"/>
    </row>
    <row r="10600" spans="1:9" x14ac:dyDescent="0.35">
      <c r="A10600" s="1"/>
      <c r="B10600" s="1"/>
      <c r="C10600" s="1"/>
      <c r="D10600" s="17"/>
      <c r="E10600" s="17"/>
      <c r="F10600" s="274"/>
      <c r="G10600" s="1"/>
      <c r="H10600" s="1"/>
      <c r="I10600" s="1"/>
    </row>
    <row r="10601" spans="1:9" x14ac:dyDescent="0.35">
      <c r="A10601" s="1"/>
      <c r="B10601" s="1"/>
      <c r="C10601" s="1"/>
      <c r="D10601" s="17"/>
      <c r="E10601" s="17"/>
      <c r="F10601" s="274"/>
      <c r="G10601" s="1"/>
      <c r="H10601" s="1"/>
      <c r="I10601" s="1"/>
    </row>
    <row r="10602" spans="1:9" x14ac:dyDescent="0.35">
      <c r="A10602" s="1"/>
      <c r="B10602" s="1"/>
      <c r="C10602" s="1"/>
      <c r="D10602" s="17"/>
      <c r="E10602" s="17"/>
      <c r="F10602" s="274"/>
      <c r="G10602" s="1"/>
      <c r="H10602" s="1"/>
      <c r="I10602" s="1"/>
    </row>
    <row r="10603" spans="1:9" x14ac:dyDescent="0.35">
      <c r="A10603" s="1"/>
      <c r="B10603" s="1"/>
      <c r="C10603" s="1"/>
      <c r="D10603" s="17"/>
      <c r="E10603" s="17"/>
      <c r="F10603" s="274"/>
      <c r="G10603" s="1"/>
      <c r="H10603" s="1"/>
      <c r="I10603" s="1"/>
    </row>
    <row r="10604" spans="1:9" x14ac:dyDescent="0.35">
      <c r="A10604" s="1"/>
      <c r="B10604" s="1"/>
      <c r="C10604" s="1"/>
      <c r="D10604" s="17"/>
      <c r="E10604" s="17"/>
      <c r="F10604" s="274"/>
      <c r="G10604" s="1"/>
      <c r="H10604" s="1"/>
      <c r="I10604" s="1"/>
    </row>
    <row r="10605" spans="1:9" x14ac:dyDescent="0.35">
      <c r="A10605" s="1"/>
      <c r="B10605" s="1"/>
      <c r="C10605" s="1"/>
      <c r="D10605" s="17"/>
      <c r="E10605" s="17"/>
      <c r="F10605" s="274"/>
      <c r="G10605" s="1"/>
      <c r="H10605" s="1"/>
      <c r="I10605" s="1"/>
    </row>
    <row r="10606" spans="1:9" x14ac:dyDescent="0.35">
      <c r="A10606" s="1"/>
      <c r="B10606" s="1"/>
      <c r="C10606" s="1"/>
      <c r="D10606" s="17"/>
      <c r="E10606" s="17"/>
      <c r="F10606" s="274"/>
      <c r="G10606" s="1"/>
      <c r="H10606" s="1"/>
      <c r="I10606" s="1"/>
    </row>
    <row r="10607" spans="1:9" x14ac:dyDescent="0.35">
      <c r="A10607" s="1"/>
      <c r="B10607" s="1"/>
      <c r="C10607" s="1"/>
      <c r="D10607" s="17"/>
      <c r="E10607" s="17"/>
      <c r="F10607" s="274"/>
      <c r="G10607" s="1"/>
      <c r="H10607" s="1"/>
      <c r="I10607" s="1"/>
    </row>
    <row r="10608" spans="1:9" x14ac:dyDescent="0.35">
      <c r="A10608" s="1"/>
      <c r="B10608" s="1"/>
      <c r="C10608" s="1"/>
      <c r="D10608" s="17"/>
      <c r="E10608" s="17"/>
      <c r="F10608" s="274"/>
      <c r="G10608" s="1"/>
      <c r="H10608" s="1"/>
      <c r="I10608" s="1"/>
    </row>
    <row r="10609" spans="1:9" x14ac:dyDescent="0.35">
      <c r="A10609" s="1"/>
      <c r="B10609" s="1"/>
      <c r="C10609" s="1"/>
      <c r="D10609" s="17"/>
      <c r="E10609" s="17"/>
      <c r="F10609" s="274"/>
      <c r="G10609" s="1"/>
      <c r="H10609" s="1"/>
      <c r="I10609" s="1"/>
    </row>
    <row r="10610" spans="1:9" x14ac:dyDescent="0.35">
      <c r="A10610" s="1"/>
      <c r="B10610" s="1"/>
      <c r="C10610" s="1"/>
      <c r="D10610" s="17"/>
      <c r="E10610" s="17"/>
      <c r="F10610" s="274"/>
      <c r="G10610" s="1"/>
      <c r="H10610" s="1"/>
      <c r="I10610" s="1"/>
    </row>
    <row r="10611" spans="1:9" x14ac:dyDescent="0.35">
      <c r="A10611" s="1"/>
      <c r="B10611" s="1"/>
      <c r="C10611" s="1"/>
      <c r="D10611" s="17"/>
      <c r="E10611" s="17"/>
      <c r="F10611" s="274"/>
      <c r="G10611" s="1"/>
      <c r="H10611" s="1"/>
      <c r="I10611" s="1"/>
    </row>
    <row r="10612" spans="1:9" x14ac:dyDescent="0.35">
      <c r="A10612" s="1"/>
      <c r="B10612" s="1"/>
      <c r="C10612" s="1"/>
      <c r="D10612" s="17"/>
      <c r="E10612" s="17"/>
      <c r="F10612" s="274"/>
      <c r="G10612" s="1"/>
      <c r="H10612" s="1"/>
      <c r="I10612" s="1"/>
    </row>
    <row r="10613" spans="1:9" x14ac:dyDescent="0.35">
      <c r="A10613" s="1"/>
      <c r="B10613" s="1"/>
      <c r="C10613" s="1"/>
      <c r="D10613" s="17"/>
      <c r="E10613" s="17"/>
      <c r="F10613" s="274"/>
      <c r="G10613" s="1"/>
      <c r="H10613" s="1"/>
      <c r="I10613" s="1"/>
    </row>
    <row r="10614" spans="1:9" x14ac:dyDescent="0.35">
      <c r="A10614" s="1"/>
      <c r="B10614" s="1"/>
      <c r="C10614" s="1"/>
      <c r="D10614" s="17"/>
      <c r="E10614" s="17"/>
      <c r="F10614" s="274"/>
      <c r="G10614" s="1"/>
      <c r="H10614" s="1"/>
      <c r="I10614" s="1"/>
    </row>
    <row r="10615" spans="1:9" x14ac:dyDescent="0.35">
      <c r="A10615" s="1"/>
      <c r="B10615" s="1"/>
      <c r="C10615" s="1"/>
      <c r="D10615" s="17"/>
      <c r="E10615" s="17"/>
      <c r="F10615" s="274"/>
      <c r="G10615" s="1"/>
      <c r="H10615" s="1"/>
      <c r="I10615" s="1"/>
    </row>
    <row r="10616" spans="1:9" x14ac:dyDescent="0.35">
      <c r="A10616" s="1"/>
      <c r="B10616" s="1"/>
      <c r="C10616" s="1"/>
      <c r="D10616" s="17"/>
      <c r="E10616" s="17"/>
      <c r="F10616" s="274"/>
      <c r="G10616" s="1"/>
      <c r="H10616" s="1"/>
      <c r="I10616" s="1"/>
    </row>
    <row r="10617" spans="1:9" x14ac:dyDescent="0.35">
      <c r="A10617" s="1"/>
      <c r="B10617" s="1"/>
      <c r="C10617" s="1"/>
      <c r="D10617" s="17"/>
      <c r="E10617" s="17"/>
      <c r="F10617" s="274"/>
      <c r="G10617" s="1"/>
      <c r="H10617" s="1"/>
      <c r="I10617" s="1"/>
    </row>
    <row r="10618" spans="1:9" x14ac:dyDescent="0.35">
      <c r="A10618" s="1"/>
      <c r="B10618" s="1"/>
      <c r="C10618" s="1"/>
      <c r="D10618" s="17"/>
      <c r="E10618" s="17"/>
      <c r="F10618" s="274"/>
      <c r="G10618" s="1"/>
      <c r="H10618" s="1"/>
      <c r="I10618" s="1"/>
    </row>
    <row r="10619" spans="1:9" x14ac:dyDescent="0.35">
      <c r="A10619" s="1"/>
      <c r="B10619" s="1"/>
      <c r="C10619" s="1"/>
      <c r="D10619" s="17"/>
      <c r="E10619" s="17"/>
      <c r="F10619" s="274"/>
      <c r="G10619" s="1"/>
      <c r="H10619" s="1"/>
      <c r="I10619" s="1"/>
    </row>
    <row r="10620" spans="1:9" x14ac:dyDescent="0.35">
      <c r="A10620" s="1"/>
      <c r="B10620" s="1"/>
      <c r="C10620" s="1"/>
      <c r="D10620" s="17"/>
      <c r="E10620" s="17"/>
      <c r="F10620" s="274"/>
      <c r="G10620" s="1"/>
      <c r="H10620" s="1"/>
      <c r="I10620" s="1"/>
    </row>
    <row r="10621" spans="1:9" x14ac:dyDescent="0.35">
      <c r="A10621" s="1"/>
      <c r="B10621" s="1"/>
      <c r="C10621" s="1"/>
      <c r="D10621" s="17"/>
      <c r="E10621" s="17"/>
      <c r="F10621" s="274"/>
      <c r="G10621" s="1"/>
      <c r="H10621" s="1"/>
      <c r="I10621" s="1"/>
    </row>
    <row r="10622" spans="1:9" x14ac:dyDescent="0.35">
      <c r="A10622" s="1"/>
      <c r="B10622" s="1"/>
      <c r="C10622" s="1"/>
      <c r="D10622" s="17"/>
      <c r="E10622" s="17"/>
      <c r="F10622" s="274"/>
      <c r="G10622" s="1"/>
      <c r="H10622" s="1"/>
      <c r="I10622" s="1"/>
    </row>
    <row r="10623" spans="1:9" x14ac:dyDescent="0.35">
      <c r="A10623" s="1"/>
      <c r="B10623" s="1"/>
      <c r="C10623" s="1"/>
      <c r="D10623" s="17"/>
      <c r="E10623" s="17"/>
      <c r="F10623" s="274"/>
      <c r="G10623" s="1"/>
      <c r="H10623" s="1"/>
      <c r="I10623" s="1"/>
    </row>
    <row r="10624" spans="1:9" x14ac:dyDescent="0.35">
      <c r="A10624" s="1"/>
      <c r="B10624" s="1"/>
      <c r="C10624" s="1"/>
      <c r="D10624" s="17"/>
      <c r="E10624" s="17"/>
      <c r="F10624" s="274"/>
      <c r="G10624" s="1"/>
      <c r="H10624" s="1"/>
      <c r="I10624" s="1"/>
    </row>
    <row r="10625" spans="1:9" x14ac:dyDescent="0.35">
      <c r="A10625" s="1"/>
      <c r="B10625" s="1"/>
      <c r="C10625" s="1"/>
      <c r="D10625" s="17"/>
      <c r="E10625" s="17"/>
      <c r="F10625" s="274"/>
      <c r="G10625" s="1"/>
      <c r="H10625" s="1"/>
      <c r="I10625" s="1"/>
    </row>
    <row r="10626" spans="1:9" x14ac:dyDescent="0.35">
      <c r="A10626" s="1"/>
      <c r="B10626" s="1"/>
      <c r="C10626" s="1"/>
      <c r="D10626" s="17"/>
      <c r="E10626" s="17"/>
      <c r="F10626" s="274"/>
      <c r="G10626" s="1"/>
      <c r="H10626" s="1"/>
      <c r="I10626" s="1"/>
    </row>
    <row r="10627" spans="1:9" x14ac:dyDescent="0.35">
      <c r="A10627" s="1"/>
      <c r="B10627" s="1"/>
      <c r="C10627" s="1"/>
      <c r="D10627" s="17"/>
      <c r="E10627" s="17"/>
      <c r="F10627" s="274"/>
      <c r="G10627" s="1"/>
      <c r="H10627" s="1"/>
      <c r="I10627" s="1"/>
    </row>
    <row r="10628" spans="1:9" x14ac:dyDescent="0.35">
      <c r="A10628" s="1"/>
      <c r="B10628" s="1"/>
      <c r="C10628" s="1"/>
      <c r="D10628" s="17"/>
      <c r="E10628" s="17"/>
      <c r="F10628" s="274"/>
      <c r="G10628" s="1"/>
      <c r="H10628" s="1"/>
      <c r="I10628" s="1"/>
    </row>
    <row r="10629" spans="1:9" x14ac:dyDescent="0.35">
      <c r="A10629" s="1"/>
      <c r="B10629" s="1"/>
      <c r="C10629" s="1"/>
      <c r="D10629" s="17"/>
      <c r="E10629" s="17"/>
      <c r="F10629" s="274"/>
      <c r="G10629" s="1"/>
      <c r="H10629" s="1"/>
      <c r="I10629" s="1"/>
    </row>
    <row r="10630" spans="1:9" x14ac:dyDescent="0.35">
      <c r="A10630" s="1"/>
      <c r="B10630" s="1"/>
      <c r="C10630" s="1"/>
      <c r="D10630" s="17"/>
      <c r="E10630" s="17"/>
      <c r="F10630" s="274"/>
      <c r="G10630" s="1"/>
      <c r="H10630" s="1"/>
      <c r="I10630" s="1"/>
    </row>
    <row r="10631" spans="1:9" x14ac:dyDescent="0.35">
      <c r="A10631" s="1"/>
      <c r="B10631" s="1"/>
      <c r="C10631" s="1"/>
      <c r="D10631" s="17"/>
      <c r="E10631" s="17"/>
      <c r="F10631" s="274"/>
      <c r="G10631" s="1"/>
      <c r="H10631" s="1"/>
      <c r="I10631" s="1"/>
    </row>
    <row r="10632" spans="1:9" x14ac:dyDescent="0.35">
      <c r="A10632" s="1"/>
      <c r="B10632" s="1"/>
      <c r="C10632" s="1"/>
      <c r="D10632" s="17"/>
      <c r="E10632" s="17"/>
      <c r="F10632" s="274"/>
      <c r="G10632" s="1"/>
      <c r="H10632" s="1"/>
      <c r="I10632" s="1"/>
    </row>
    <row r="10633" spans="1:9" x14ac:dyDescent="0.35">
      <c r="A10633" s="1"/>
      <c r="B10633" s="1"/>
      <c r="C10633" s="1"/>
      <c r="D10633" s="17"/>
      <c r="E10633" s="17"/>
      <c r="F10633" s="274"/>
      <c r="G10633" s="1"/>
      <c r="H10633" s="1"/>
      <c r="I10633" s="1"/>
    </row>
    <row r="10634" spans="1:9" x14ac:dyDescent="0.35">
      <c r="A10634" s="1"/>
      <c r="B10634" s="1"/>
      <c r="C10634" s="1"/>
      <c r="D10634" s="17"/>
      <c r="E10634" s="17"/>
      <c r="F10634" s="274"/>
      <c r="G10634" s="1"/>
      <c r="H10634" s="1"/>
      <c r="I10634" s="1"/>
    </row>
    <row r="10635" spans="1:9" x14ac:dyDescent="0.35">
      <c r="A10635" s="1"/>
      <c r="B10635" s="1"/>
      <c r="C10635" s="1"/>
      <c r="D10635" s="17"/>
      <c r="E10635" s="17"/>
      <c r="F10635" s="274"/>
      <c r="G10635" s="1"/>
      <c r="H10635" s="1"/>
      <c r="I10635" s="1"/>
    </row>
    <row r="10636" spans="1:9" x14ac:dyDescent="0.35">
      <c r="A10636" s="1"/>
      <c r="B10636" s="1"/>
      <c r="C10636" s="1"/>
      <c r="D10636" s="17"/>
      <c r="E10636" s="17"/>
      <c r="F10636" s="274"/>
      <c r="G10636" s="1"/>
      <c r="H10636" s="1"/>
      <c r="I10636" s="1"/>
    </row>
    <row r="10637" spans="1:9" x14ac:dyDescent="0.35">
      <c r="A10637" s="1"/>
      <c r="B10637" s="1"/>
      <c r="C10637" s="1"/>
      <c r="D10637" s="17"/>
      <c r="E10637" s="17"/>
      <c r="F10637" s="274"/>
      <c r="G10637" s="1"/>
      <c r="H10637" s="1"/>
      <c r="I10637" s="1"/>
    </row>
    <row r="10638" spans="1:9" x14ac:dyDescent="0.35">
      <c r="A10638" s="1"/>
      <c r="B10638" s="1"/>
      <c r="C10638" s="1"/>
      <c r="D10638" s="17"/>
      <c r="E10638" s="17"/>
      <c r="F10638" s="274"/>
      <c r="G10638" s="1"/>
      <c r="H10638" s="1"/>
      <c r="I10638" s="1"/>
    </row>
    <row r="10639" spans="1:9" x14ac:dyDescent="0.35">
      <c r="A10639" s="1"/>
      <c r="B10639" s="1"/>
      <c r="C10639" s="1"/>
      <c r="D10639" s="17"/>
      <c r="E10639" s="17"/>
      <c r="F10639" s="274"/>
      <c r="G10639" s="1"/>
      <c r="H10639" s="1"/>
      <c r="I10639" s="1"/>
    </row>
    <row r="10640" spans="1:9" x14ac:dyDescent="0.35">
      <c r="A10640" s="1"/>
      <c r="B10640" s="1"/>
      <c r="C10640" s="1"/>
      <c r="D10640" s="17"/>
      <c r="E10640" s="17"/>
      <c r="F10640" s="274"/>
      <c r="G10640" s="1"/>
      <c r="H10640" s="1"/>
      <c r="I10640" s="1"/>
    </row>
    <row r="10641" spans="1:9" x14ac:dyDescent="0.35">
      <c r="A10641" s="1"/>
      <c r="B10641" s="1"/>
      <c r="C10641" s="1"/>
      <c r="D10641" s="17"/>
      <c r="E10641" s="17"/>
      <c r="F10641" s="274"/>
      <c r="G10641" s="1"/>
      <c r="H10641" s="1"/>
      <c r="I10641" s="1"/>
    </row>
    <row r="10642" spans="1:9" x14ac:dyDescent="0.35">
      <c r="A10642" s="1"/>
      <c r="B10642" s="1"/>
      <c r="C10642" s="1"/>
      <c r="D10642" s="17"/>
      <c r="E10642" s="17"/>
      <c r="F10642" s="274"/>
      <c r="G10642" s="1"/>
      <c r="H10642" s="1"/>
      <c r="I10642" s="1"/>
    </row>
    <row r="10643" spans="1:9" x14ac:dyDescent="0.35">
      <c r="A10643" s="1"/>
      <c r="B10643" s="1"/>
      <c r="C10643" s="1"/>
      <c r="D10643" s="17"/>
      <c r="E10643" s="17"/>
      <c r="F10643" s="274"/>
      <c r="G10643" s="1"/>
      <c r="H10643" s="1"/>
      <c r="I10643" s="1"/>
    </row>
    <row r="10644" spans="1:9" x14ac:dyDescent="0.35">
      <c r="A10644" s="1"/>
      <c r="B10644" s="1"/>
      <c r="C10644" s="1"/>
      <c r="D10644" s="17"/>
      <c r="E10644" s="17"/>
      <c r="F10644" s="274"/>
      <c r="G10644" s="1"/>
      <c r="H10644" s="1"/>
      <c r="I10644" s="1"/>
    </row>
    <row r="10645" spans="1:9" x14ac:dyDescent="0.35">
      <c r="A10645" s="1"/>
      <c r="B10645" s="1"/>
      <c r="C10645" s="1"/>
      <c r="D10645" s="17"/>
      <c r="E10645" s="17"/>
      <c r="F10645" s="274"/>
      <c r="G10645" s="1"/>
      <c r="H10645" s="1"/>
      <c r="I10645" s="1"/>
    </row>
    <row r="10646" spans="1:9" x14ac:dyDescent="0.35">
      <c r="A10646" s="1"/>
      <c r="B10646" s="1"/>
      <c r="C10646" s="1"/>
      <c r="D10646" s="17"/>
      <c r="E10646" s="17"/>
      <c r="F10646" s="274"/>
      <c r="G10646" s="1"/>
      <c r="H10646" s="1"/>
      <c r="I10646" s="1"/>
    </row>
    <row r="10647" spans="1:9" x14ac:dyDescent="0.35">
      <c r="A10647" s="1"/>
      <c r="B10647" s="1"/>
      <c r="C10647" s="1"/>
      <c r="D10647" s="17"/>
      <c r="E10647" s="17"/>
      <c r="F10647" s="274"/>
      <c r="G10647" s="1"/>
      <c r="H10647" s="1"/>
      <c r="I10647" s="1"/>
    </row>
    <row r="10648" spans="1:9" x14ac:dyDescent="0.35">
      <c r="A10648" s="1"/>
      <c r="B10648" s="1"/>
      <c r="C10648" s="1"/>
      <c r="D10648" s="17"/>
      <c r="E10648" s="17"/>
      <c r="F10648" s="274"/>
      <c r="G10648" s="1"/>
      <c r="H10648" s="1"/>
      <c r="I10648" s="1"/>
    </row>
    <row r="10649" spans="1:9" x14ac:dyDescent="0.35">
      <c r="A10649" s="1"/>
      <c r="B10649" s="1"/>
      <c r="C10649" s="1"/>
      <c r="D10649" s="17"/>
      <c r="E10649" s="17"/>
      <c r="F10649" s="274"/>
      <c r="G10649" s="1"/>
      <c r="H10649" s="1"/>
      <c r="I10649" s="1"/>
    </row>
    <row r="10650" spans="1:9" x14ac:dyDescent="0.35">
      <c r="A10650" s="1"/>
      <c r="B10650" s="1"/>
      <c r="C10650" s="1"/>
      <c r="D10650" s="17"/>
      <c r="E10650" s="17"/>
      <c r="F10650" s="274"/>
      <c r="G10650" s="1"/>
      <c r="H10650" s="1"/>
      <c r="I10650" s="1"/>
    </row>
    <row r="10651" spans="1:9" x14ac:dyDescent="0.35">
      <c r="A10651" s="1"/>
      <c r="B10651" s="1"/>
      <c r="C10651" s="1"/>
      <c r="D10651" s="17"/>
      <c r="E10651" s="17"/>
      <c r="F10651" s="274"/>
      <c r="G10651" s="1"/>
      <c r="H10651" s="1"/>
      <c r="I10651" s="1"/>
    </row>
    <row r="10652" spans="1:9" x14ac:dyDescent="0.35">
      <c r="A10652" s="1"/>
      <c r="B10652" s="1"/>
      <c r="C10652" s="1"/>
      <c r="D10652" s="17"/>
      <c r="E10652" s="17"/>
      <c r="F10652" s="274"/>
      <c r="G10652" s="1"/>
      <c r="H10652" s="1"/>
      <c r="I10652" s="1"/>
    </row>
    <row r="10653" spans="1:9" x14ac:dyDescent="0.35">
      <c r="A10653" s="1"/>
      <c r="B10653" s="1"/>
      <c r="C10653" s="1"/>
      <c r="D10653" s="17"/>
      <c r="E10653" s="17"/>
      <c r="F10653" s="274"/>
      <c r="G10653" s="1"/>
      <c r="H10653" s="1"/>
      <c r="I10653" s="1"/>
    </row>
    <row r="10654" spans="1:9" x14ac:dyDescent="0.35">
      <c r="A10654" s="1"/>
      <c r="B10654" s="1"/>
      <c r="C10654" s="1"/>
      <c r="D10654" s="17"/>
      <c r="E10654" s="17"/>
      <c r="F10654" s="274"/>
      <c r="G10654" s="1"/>
      <c r="H10654" s="1"/>
      <c r="I10654" s="1"/>
    </row>
    <row r="10655" spans="1:9" x14ac:dyDescent="0.35">
      <c r="A10655" s="1"/>
      <c r="B10655" s="1"/>
      <c r="C10655" s="1"/>
      <c r="D10655" s="17"/>
      <c r="E10655" s="17"/>
      <c r="F10655" s="274"/>
      <c r="G10655" s="1"/>
      <c r="H10655" s="1"/>
      <c r="I10655" s="1"/>
    </row>
    <row r="10656" spans="1:9" x14ac:dyDescent="0.35">
      <c r="A10656" s="1"/>
      <c r="B10656" s="1"/>
      <c r="C10656" s="1"/>
      <c r="D10656" s="17"/>
      <c r="E10656" s="17"/>
      <c r="F10656" s="274"/>
      <c r="G10656" s="1"/>
      <c r="H10656" s="1"/>
      <c r="I10656" s="1"/>
    </row>
    <row r="10657" spans="1:9" x14ac:dyDescent="0.35">
      <c r="A10657" s="1"/>
      <c r="B10657" s="1"/>
      <c r="C10657" s="1"/>
      <c r="D10657" s="17"/>
      <c r="E10657" s="17"/>
      <c r="F10657" s="274"/>
      <c r="G10657" s="1"/>
      <c r="H10657" s="1"/>
      <c r="I10657" s="1"/>
    </row>
    <row r="10658" spans="1:9" x14ac:dyDescent="0.35">
      <c r="A10658" s="1"/>
      <c r="B10658" s="1"/>
      <c r="C10658" s="1"/>
      <c r="D10658" s="17"/>
      <c r="E10658" s="17"/>
      <c r="F10658" s="274"/>
      <c r="G10658" s="1"/>
      <c r="H10658" s="1"/>
      <c r="I10658" s="1"/>
    </row>
    <row r="10659" spans="1:9" x14ac:dyDescent="0.35">
      <c r="A10659" s="1"/>
      <c r="B10659" s="1"/>
      <c r="C10659" s="1"/>
      <c r="D10659" s="17"/>
      <c r="E10659" s="17"/>
      <c r="F10659" s="274"/>
      <c r="G10659" s="1"/>
      <c r="H10659" s="1"/>
      <c r="I10659" s="1"/>
    </row>
    <row r="10660" spans="1:9" x14ac:dyDescent="0.35">
      <c r="A10660" s="1"/>
      <c r="B10660" s="1"/>
      <c r="C10660" s="1"/>
      <c r="D10660" s="17"/>
      <c r="E10660" s="17"/>
      <c r="F10660" s="274"/>
      <c r="G10660" s="1"/>
      <c r="H10660" s="1"/>
      <c r="I10660" s="1"/>
    </row>
    <row r="10661" spans="1:9" x14ac:dyDescent="0.35">
      <c r="A10661" s="1"/>
      <c r="B10661" s="1"/>
      <c r="C10661" s="1"/>
      <c r="D10661" s="17"/>
      <c r="E10661" s="17"/>
      <c r="F10661" s="274"/>
      <c r="G10661" s="1"/>
      <c r="H10661" s="1"/>
      <c r="I10661" s="1"/>
    </row>
    <row r="10662" spans="1:9" x14ac:dyDescent="0.35">
      <c r="A10662" s="1"/>
      <c r="B10662" s="1"/>
      <c r="C10662" s="1"/>
      <c r="D10662" s="17"/>
      <c r="E10662" s="17"/>
      <c r="F10662" s="274"/>
      <c r="G10662" s="1"/>
      <c r="H10662" s="1"/>
      <c r="I10662" s="1"/>
    </row>
    <row r="10663" spans="1:9" x14ac:dyDescent="0.35">
      <c r="A10663" s="1"/>
      <c r="B10663" s="1"/>
      <c r="C10663" s="1"/>
      <c r="D10663" s="17"/>
      <c r="E10663" s="17"/>
      <c r="F10663" s="274"/>
      <c r="G10663" s="1"/>
      <c r="H10663" s="1"/>
      <c r="I10663" s="1"/>
    </row>
    <row r="10664" spans="1:9" x14ac:dyDescent="0.35">
      <c r="A10664" s="1"/>
      <c r="B10664" s="1"/>
      <c r="C10664" s="1"/>
      <c r="D10664" s="17"/>
      <c r="E10664" s="17"/>
      <c r="F10664" s="274"/>
      <c r="G10664" s="1"/>
      <c r="H10664" s="1"/>
      <c r="I10664" s="1"/>
    </row>
    <row r="10665" spans="1:9" x14ac:dyDescent="0.35">
      <c r="A10665" s="1"/>
      <c r="B10665" s="1"/>
      <c r="C10665" s="1"/>
      <c r="D10665" s="17"/>
      <c r="E10665" s="17"/>
      <c r="F10665" s="274"/>
      <c r="G10665" s="1"/>
      <c r="H10665" s="1"/>
      <c r="I10665" s="1"/>
    </row>
    <row r="10666" spans="1:9" x14ac:dyDescent="0.35">
      <c r="A10666" s="1"/>
      <c r="B10666" s="1"/>
      <c r="C10666" s="1"/>
      <c r="D10666" s="17"/>
      <c r="E10666" s="17"/>
      <c r="F10666" s="274"/>
      <c r="G10666" s="1"/>
      <c r="H10666" s="1"/>
      <c r="I10666" s="1"/>
    </row>
    <row r="10667" spans="1:9" x14ac:dyDescent="0.35">
      <c r="A10667" s="1"/>
      <c r="B10667" s="1"/>
      <c r="C10667" s="1"/>
      <c r="D10667" s="17"/>
      <c r="E10667" s="17"/>
      <c r="F10667" s="274"/>
      <c r="G10667" s="1"/>
      <c r="H10667" s="1"/>
      <c r="I10667" s="1"/>
    </row>
    <row r="10668" spans="1:9" x14ac:dyDescent="0.35">
      <c r="A10668" s="1"/>
      <c r="B10668" s="1"/>
      <c r="C10668" s="1"/>
      <c r="D10668" s="17"/>
      <c r="E10668" s="17"/>
      <c r="F10668" s="274"/>
      <c r="G10668" s="1"/>
      <c r="H10668" s="1"/>
      <c r="I10668" s="1"/>
    </row>
    <row r="10669" spans="1:9" x14ac:dyDescent="0.35">
      <c r="A10669" s="1"/>
      <c r="B10669" s="1"/>
      <c r="C10669" s="1"/>
      <c r="D10669" s="17"/>
      <c r="E10669" s="17"/>
      <c r="F10669" s="274"/>
      <c r="G10669" s="1"/>
      <c r="H10669" s="1"/>
      <c r="I10669" s="1"/>
    </row>
    <row r="10670" spans="1:9" x14ac:dyDescent="0.35">
      <c r="A10670" s="1"/>
      <c r="B10670" s="1"/>
      <c r="C10670" s="1"/>
      <c r="D10670" s="17"/>
      <c r="E10670" s="17"/>
      <c r="F10670" s="274"/>
      <c r="G10670" s="1"/>
      <c r="H10670" s="1"/>
      <c r="I10670" s="1"/>
    </row>
    <row r="10671" spans="1:9" x14ac:dyDescent="0.35">
      <c r="A10671" s="1"/>
      <c r="B10671" s="1"/>
      <c r="C10671" s="1"/>
      <c r="D10671" s="17"/>
      <c r="E10671" s="17"/>
      <c r="F10671" s="274"/>
      <c r="G10671" s="1"/>
      <c r="H10671" s="1"/>
      <c r="I10671" s="1"/>
    </row>
    <row r="10672" spans="1:9" x14ac:dyDescent="0.35">
      <c r="A10672" s="1"/>
      <c r="B10672" s="1"/>
      <c r="C10672" s="1"/>
      <c r="D10672" s="17"/>
      <c r="E10672" s="17"/>
      <c r="F10672" s="274"/>
      <c r="G10672" s="1"/>
      <c r="H10672" s="1"/>
      <c r="I10672" s="1"/>
    </row>
    <row r="10673" spans="1:9" x14ac:dyDescent="0.35">
      <c r="A10673" s="1"/>
      <c r="B10673" s="1"/>
      <c r="C10673" s="1"/>
      <c r="D10673" s="17"/>
      <c r="E10673" s="17"/>
      <c r="F10673" s="274"/>
      <c r="G10673" s="1"/>
      <c r="H10673" s="1"/>
      <c r="I10673" s="1"/>
    </row>
    <row r="10674" spans="1:9" x14ac:dyDescent="0.35">
      <c r="A10674" s="1"/>
      <c r="B10674" s="1"/>
      <c r="C10674" s="1"/>
      <c r="D10674" s="17"/>
      <c r="E10674" s="17"/>
      <c r="F10674" s="274"/>
      <c r="G10674" s="1"/>
      <c r="H10674" s="1"/>
      <c r="I10674" s="1"/>
    </row>
    <row r="10675" spans="1:9" x14ac:dyDescent="0.35">
      <c r="A10675" s="1"/>
      <c r="B10675" s="1"/>
      <c r="C10675" s="1"/>
      <c r="D10675" s="17"/>
      <c r="E10675" s="17"/>
      <c r="F10675" s="274"/>
      <c r="G10675" s="1"/>
      <c r="H10675" s="1"/>
      <c r="I10675" s="1"/>
    </row>
    <row r="10676" spans="1:9" x14ac:dyDescent="0.35">
      <c r="A10676" s="1"/>
      <c r="B10676" s="1"/>
      <c r="C10676" s="1"/>
      <c r="D10676" s="17"/>
      <c r="E10676" s="17"/>
      <c r="F10676" s="274"/>
      <c r="G10676" s="1"/>
      <c r="H10676" s="1"/>
      <c r="I10676" s="1"/>
    </row>
    <row r="10677" spans="1:9" x14ac:dyDescent="0.35">
      <c r="A10677" s="1"/>
      <c r="B10677" s="1"/>
      <c r="C10677" s="1"/>
      <c r="D10677" s="17"/>
      <c r="E10677" s="17"/>
      <c r="F10677" s="274"/>
      <c r="G10677" s="1"/>
      <c r="H10677" s="1"/>
      <c r="I10677" s="1"/>
    </row>
    <row r="10678" spans="1:9" x14ac:dyDescent="0.35">
      <c r="A10678" s="1"/>
      <c r="B10678" s="1"/>
      <c r="C10678" s="1"/>
      <c r="D10678" s="17"/>
      <c r="E10678" s="17"/>
      <c r="F10678" s="274"/>
      <c r="G10678" s="1"/>
      <c r="H10678" s="1"/>
      <c r="I10678" s="1"/>
    </row>
    <row r="10679" spans="1:9" x14ac:dyDescent="0.35">
      <c r="A10679" s="1"/>
      <c r="B10679" s="1"/>
      <c r="C10679" s="1"/>
      <c r="D10679" s="17"/>
      <c r="E10679" s="17"/>
      <c r="F10679" s="274"/>
      <c r="G10679" s="1"/>
      <c r="H10679" s="1"/>
      <c r="I10679" s="1"/>
    </row>
    <row r="10680" spans="1:9" x14ac:dyDescent="0.35">
      <c r="A10680" s="1"/>
      <c r="B10680" s="1"/>
      <c r="C10680" s="1"/>
      <c r="D10680" s="17"/>
      <c r="E10680" s="17"/>
      <c r="F10680" s="274"/>
      <c r="G10680" s="1"/>
      <c r="H10680" s="1"/>
      <c r="I10680" s="1"/>
    </row>
    <row r="10681" spans="1:9" x14ac:dyDescent="0.35">
      <c r="A10681" s="1"/>
      <c r="B10681" s="1"/>
      <c r="C10681" s="1"/>
      <c r="D10681" s="17"/>
      <c r="E10681" s="17"/>
      <c r="F10681" s="274"/>
      <c r="G10681" s="1"/>
      <c r="H10681" s="1"/>
      <c r="I10681" s="1"/>
    </row>
    <row r="10682" spans="1:9" x14ac:dyDescent="0.35">
      <c r="A10682" s="1"/>
      <c r="B10682" s="1"/>
      <c r="C10682" s="1"/>
      <c r="D10682" s="17"/>
      <c r="E10682" s="17"/>
      <c r="F10682" s="274"/>
      <c r="G10682" s="1"/>
      <c r="H10682" s="1"/>
      <c r="I10682" s="1"/>
    </row>
    <row r="10683" spans="1:9" x14ac:dyDescent="0.35">
      <c r="A10683" s="1"/>
      <c r="B10683" s="1"/>
      <c r="C10683" s="1"/>
      <c r="D10683" s="17"/>
      <c r="E10683" s="17"/>
      <c r="F10683" s="274"/>
      <c r="G10683" s="1"/>
      <c r="H10683" s="1"/>
      <c r="I10683" s="1"/>
    </row>
    <row r="10684" spans="1:9" x14ac:dyDescent="0.35">
      <c r="A10684" s="1"/>
      <c r="B10684" s="1"/>
      <c r="C10684" s="1"/>
      <c r="D10684" s="17"/>
      <c r="E10684" s="17"/>
      <c r="F10684" s="274"/>
      <c r="G10684" s="1"/>
      <c r="H10684" s="1"/>
      <c r="I10684" s="1"/>
    </row>
    <row r="10685" spans="1:9" x14ac:dyDescent="0.35">
      <c r="A10685" s="1"/>
      <c r="B10685" s="1"/>
      <c r="C10685" s="1"/>
      <c r="D10685" s="17"/>
      <c r="E10685" s="17"/>
      <c r="F10685" s="274"/>
      <c r="G10685" s="1"/>
      <c r="H10685" s="1"/>
      <c r="I10685" s="1"/>
    </row>
    <row r="10686" spans="1:9" x14ac:dyDescent="0.35">
      <c r="A10686" s="1"/>
      <c r="B10686" s="1"/>
      <c r="C10686" s="1"/>
      <c r="D10686" s="17"/>
      <c r="E10686" s="17"/>
      <c r="F10686" s="274"/>
      <c r="G10686" s="1"/>
      <c r="H10686" s="1"/>
      <c r="I10686" s="1"/>
    </row>
    <row r="10687" spans="1:9" x14ac:dyDescent="0.35">
      <c r="A10687" s="1"/>
      <c r="B10687" s="1"/>
      <c r="C10687" s="1"/>
      <c r="D10687" s="17"/>
      <c r="E10687" s="17"/>
      <c r="F10687" s="274"/>
      <c r="G10687" s="1"/>
      <c r="H10687" s="1"/>
      <c r="I10687" s="1"/>
    </row>
    <row r="10688" spans="1:9" x14ac:dyDescent="0.35">
      <c r="A10688" s="1"/>
      <c r="B10688" s="1"/>
      <c r="C10688" s="1"/>
      <c r="D10688" s="17"/>
      <c r="E10688" s="17"/>
      <c r="F10688" s="274"/>
      <c r="G10688" s="1"/>
      <c r="H10688" s="1"/>
      <c r="I10688" s="1"/>
    </row>
    <row r="10689" spans="1:9" x14ac:dyDescent="0.35">
      <c r="A10689" s="1"/>
      <c r="B10689" s="1"/>
      <c r="C10689" s="1"/>
      <c r="D10689" s="17"/>
      <c r="E10689" s="17"/>
      <c r="F10689" s="274"/>
      <c r="G10689" s="1"/>
      <c r="H10689" s="1"/>
      <c r="I10689" s="1"/>
    </row>
    <row r="10690" spans="1:9" x14ac:dyDescent="0.35">
      <c r="A10690" s="1"/>
      <c r="B10690" s="1"/>
      <c r="C10690" s="1"/>
      <c r="D10690" s="17"/>
      <c r="E10690" s="17"/>
      <c r="F10690" s="274"/>
      <c r="G10690" s="1"/>
      <c r="H10690" s="1"/>
      <c r="I10690" s="1"/>
    </row>
    <row r="10691" spans="1:9" x14ac:dyDescent="0.35">
      <c r="A10691" s="1"/>
      <c r="B10691" s="1"/>
      <c r="C10691" s="1"/>
      <c r="D10691" s="17"/>
      <c r="E10691" s="17"/>
      <c r="F10691" s="274"/>
      <c r="G10691" s="1"/>
      <c r="H10691" s="1"/>
      <c r="I10691" s="1"/>
    </row>
    <row r="10692" spans="1:9" x14ac:dyDescent="0.35">
      <c r="A10692" s="1"/>
      <c r="B10692" s="1"/>
      <c r="C10692" s="1"/>
      <c r="D10692" s="17"/>
      <c r="E10692" s="17"/>
      <c r="F10692" s="274"/>
      <c r="G10692" s="1"/>
      <c r="H10692" s="1"/>
      <c r="I10692" s="1"/>
    </row>
    <row r="10693" spans="1:9" x14ac:dyDescent="0.35">
      <c r="A10693" s="1"/>
      <c r="B10693" s="1"/>
      <c r="C10693" s="1"/>
      <c r="D10693" s="17"/>
      <c r="E10693" s="17"/>
      <c r="F10693" s="274"/>
      <c r="G10693" s="1"/>
      <c r="H10693" s="1"/>
      <c r="I10693" s="1"/>
    </row>
    <row r="10694" spans="1:9" x14ac:dyDescent="0.35">
      <c r="A10694" s="1"/>
      <c r="B10694" s="1"/>
      <c r="C10694" s="1"/>
      <c r="D10694" s="17"/>
      <c r="E10694" s="17"/>
      <c r="F10694" s="274"/>
      <c r="G10694" s="1"/>
      <c r="H10694" s="1"/>
      <c r="I10694" s="1"/>
    </row>
    <row r="10695" spans="1:9" x14ac:dyDescent="0.35">
      <c r="A10695" s="1"/>
      <c r="B10695" s="1"/>
      <c r="C10695" s="1"/>
      <c r="D10695" s="17"/>
      <c r="E10695" s="17"/>
      <c r="F10695" s="274"/>
      <c r="G10695" s="1"/>
      <c r="H10695" s="1"/>
      <c r="I10695" s="1"/>
    </row>
    <row r="10696" spans="1:9" x14ac:dyDescent="0.35">
      <c r="A10696" s="1"/>
      <c r="B10696" s="1"/>
      <c r="C10696" s="1"/>
      <c r="D10696" s="17"/>
      <c r="E10696" s="17"/>
      <c r="F10696" s="274"/>
      <c r="G10696" s="1"/>
      <c r="H10696" s="1"/>
      <c r="I10696" s="1"/>
    </row>
    <row r="10697" spans="1:9" x14ac:dyDescent="0.35">
      <c r="A10697" s="1"/>
      <c r="B10697" s="1"/>
      <c r="C10697" s="1"/>
      <c r="D10697" s="17"/>
      <c r="E10697" s="17"/>
      <c r="F10697" s="274"/>
      <c r="G10697" s="1"/>
      <c r="H10697" s="1"/>
      <c r="I10697" s="1"/>
    </row>
    <row r="10698" spans="1:9" x14ac:dyDescent="0.35">
      <c r="A10698" s="1"/>
      <c r="B10698" s="1"/>
      <c r="C10698" s="1"/>
      <c r="D10698" s="17"/>
      <c r="E10698" s="17"/>
      <c r="F10698" s="274"/>
      <c r="G10698" s="1"/>
      <c r="H10698" s="1"/>
      <c r="I10698" s="1"/>
    </row>
    <row r="10699" spans="1:9" x14ac:dyDescent="0.35">
      <c r="A10699" s="1"/>
      <c r="B10699" s="1"/>
      <c r="C10699" s="1"/>
      <c r="D10699" s="17"/>
      <c r="E10699" s="17"/>
      <c r="F10699" s="274"/>
      <c r="G10699" s="1"/>
      <c r="H10699" s="1"/>
      <c r="I10699" s="1"/>
    </row>
    <row r="10700" spans="1:9" x14ac:dyDescent="0.35">
      <c r="A10700" s="1"/>
      <c r="B10700" s="1"/>
      <c r="C10700" s="1"/>
      <c r="D10700" s="17"/>
      <c r="E10700" s="17"/>
      <c r="F10700" s="274"/>
      <c r="G10700" s="1"/>
      <c r="H10700" s="1"/>
      <c r="I10700" s="1"/>
    </row>
    <row r="10701" spans="1:9" x14ac:dyDescent="0.35">
      <c r="A10701" s="1"/>
      <c r="B10701" s="1"/>
      <c r="C10701" s="1"/>
      <c r="D10701" s="17"/>
      <c r="E10701" s="17"/>
      <c r="F10701" s="274"/>
      <c r="G10701" s="1"/>
      <c r="H10701" s="1"/>
      <c r="I10701" s="1"/>
    </row>
    <row r="10702" spans="1:9" x14ac:dyDescent="0.35">
      <c r="A10702" s="1"/>
      <c r="B10702" s="1"/>
      <c r="C10702" s="1"/>
      <c r="D10702" s="17"/>
      <c r="E10702" s="17"/>
      <c r="F10702" s="274"/>
      <c r="G10702" s="1"/>
      <c r="H10702" s="1"/>
      <c r="I10702" s="1"/>
    </row>
    <row r="10703" spans="1:9" x14ac:dyDescent="0.35">
      <c r="A10703" s="1"/>
      <c r="B10703" s="1"/>
      <c r="C10703" s="1"/>
      <c r="D10703" s="17"/>
      <c r="E10703" s="17"/>
      <c r="F10703" s="274"/>
      <c r="G10703" s="1"/>
      <c r="H10703" s="1"/>
      <c r="I10703" s="1"/>
    </row>
    <row r="10704" spans="1:9" x14ac:dyDescent="0.35">
      <c r="A10704" s="1"/>
      <c r="B10704" s="1"/>
      <c r="C10704" s="1"/>
      <c r="D10704" s="17"/>
      <c r="E10704" s="17"/>
      <c r="F10704" s="274"/>
      <c r="G10704" s="1"/>
      <c r="H10704" s="1"/>
      <c r="I10704" s="1"/>
    </row>
    <row r="10705" spans="1:9" x14ac:dyDescent="0.35">
      <c r="A10705" s="1"/>
      <c r="B10705" s="1"/>
      <c r="C10705" s="1"/>
      <c r="D10705" s="17"/>
      <c r="E10705" s="17"/>
      <c r="F10705" s="274"/>
      <c r="G10705" s="1"/>
      <c r="H10705" s="1"/>
      <c r="I10705" s="1"/>
    </row>
    <row r="10706" spans="1:9" x14ac:dyDescent="0.35">
      <c r="A10706" s="1"/>
      <c r="B10706" s="1"/>
      <c r="C10706" s="1"/>
      <c r="D10706" s="17"/>
      <c r="E10706" s="17"/>
      <c r="F10706" s="274"/>
      <c r="G10706" s="1"/>
      <c r="H10706" s="1"/>
      <c r="I10706" s="1"/>
    </row>
    <row r="10707" spans="1:9" x14ac:dyDescent="0.35">
      <c r="A10707" s="1"/>
      <c r="B10707" s="1"/>
      <c r="C10707" s="1"/>
      <c r="D10707" s="17"/>
      <c r="E10707" s="17"/>
      <c r="F10707" s="274"/>
      <c r="G10707" s="1"/>
      <c r="H10707" s="1"/>
      <c r="I10707" s="1"/>
    </row>
    <row r="10708" spans="1:9" x14ac:dyDescent="0.35">
      <c r="A10708" s="1"/>
      <c r="B10708" s="1"/>
      <c r="C10708" s="1"/>
      <c r="D10708" s="17"/>
      <c r="E10708" s="17"/>
      <c r="F10708" s="274"/>
      <c r="G10708" s="1"/>
      <c r="H10708" s="1"/>
      <c r="I10708" s="1"/>
    </row>
    <row r="10709" spans="1:9" x14ac:dyDescent="0.35">
      <c r="A10709" s="1"/>
      <c r="B10709" s="1"/>
      <c r="C10709" s="1"/>
      <c r="D10709" s="17"/>
      <c r="E10709" s="17"/>
      <c r="F10709" s="274"/>
      <c r="G10709" s="1"/>
      <c r="H10709" s="1"/>
      <c r="I10709" s="1"/>
    </row>
    <row r="10710" spans="1:9" x14ac:dyDescent="0.35">
      <c r="A10710" s="1"/>
      <c r="B10710" s="1"/>
      <c r="C10710" s="1"/>
      <c r="D10710" s="17"/>
      <c r="E10710" s="17"/>
      <c r="F10710" s="274"/>
      <c r="G10710" s="1"/>
      <c r="H10710" s="1"/>
      <c r="I10710" s="1"/>
    </row>
    <row r="10711" spans="1:9" x14ac:dyDescent="0.35">
      <c r="A10711" s="1"/>
      <c r="B10711" s="1"/>
      <c r="C10711" s="1"/>
      <c r="D10711" s="17"/>
      <c r="E10711" s="17"/>
      <c r="F10711" s="274"/>
      <c r="G10711" s="1"/>
      <c r="H10711" s="1"/>
      <c r="I10711" s="1"/>
    </row>
    <row r="10712" spans="1:9" x14ac:dyDescent="0.35">
      <c r="A10712" s="1"/>
      <c r="B10712" s="1"/>
      <c r="C10712" s="1"/>
      <c r="D10712" s="17"/>
      <c r="E10712" s="17"/>
      <c r="F10712" s="274"/>
      <c r="G10712" s="1"/>
      <c r="H10712" s="1"/>
      <c r="I10712" s="1"/>
    </row>
    <row r="10713" spans="1:9" x14ac:dyDescent="0.35">
      <c r="A10713" s="1"/>
      <c r="B10713" s="1"/>
      <c r="C10713" s="1"/>
      <c r="D10713" s="17"/>
      <c r="E10713" s="17"/>
      <c r="F10713" s="274"/>
      <c r="G10713" s="1"/>
      <c r="H10713" s="1"/>
      <c r="I10713" s="1"/>
    </row>
    <row r="10714" spans="1:9" x14ac:dyDescent="0.35">
      <c r="A10714" s="1"/>
      <c r="B10714" s="1"/>
      <c r="C10714" s="1"/>
      <c r="D10714" s="17"/>
      <c r="E10714" s="17"/>
      <c r="F10714" s="274"/>
      <c r="G10714" s="1"/>
      <c r="H10714" s="1"/>
      <c r="I10714" s="1"/>
    </row>
    <row r="10715" spans="1:9" x14ac:dyDescent="0.35">
      <c r="A10715" s="1"/>
      <c r="B10715" s="1"/>
      <c r="C10715" s="1"/>
      <c r="D10715" s="17"/>
      <c r="E10715" s="17"/>
      <c r="F10715" s="274"/>
      <c r="G10715" s="1"/>
      <c r="H10715" s="1"/>
      <c r="I10715" s="1"/>
    </row>
    <row r="10716" spans="1:9" x14ac:dyDescent="0.35">
      <c r="A10716" s="1"/>
      <c r="B10716" s="1"/>
      <c r="C10716" s="1"/>
      <c r="D10716" s="17"/>
      <c r="E10716" s="17"/>
      <c r="F10716" s="274"/>
      <c r="G10716" s="1"/>
      <c r="H10716" s="1"/>
      <c r="I10716" s="1"/>
    </row>
    <row r="10717" spans="1:9" x14ac:dyDescent="0.35">
      <c r="A10717" s="1"/>
      <c r="B10717" s="1"/>
      <c r="C10717" s="1"/>
      <c r="D10717" s="17"/>
      <c r="E10717" s="17"/>
      <c r="F10717" s="274"/>
      <c r="G10717" s="1"/>
      <c r="H10717" s="1"/>
      <c r="I10717" s="1"/>
    </row>
    <row r="10718" spans="1:9" x14ac:dyDescent="0.35">
      <c r="A10718" s="1"/>
      <c r="B10718" s="1"/>
      <c r="C10718" s="1"/>
      <c r="D10718" s="17"/>
      <c r="E10718" s="17"/>
      <c r="F10718" s="274"/>
      <c r="G10718" s="1"/>
      <c r="H10718" s="1"/>
      <c r="I10718" s="1"/>
    </row>
    <row r="10719" spans="1:9" x14ac:dyDescent="0.35">
      <c r="A10719" s="1"/>
      <c r="B10719" s="1"/>
      <c r="C10719" s="1"/>
      <c r="D10719" s="17"/>
      <c r="E10719" s="17"/>
      <c r="F10719" s="274"/>
      <c r="G10719" s="1"/>
      <c r="H10719" s="1"/>
      <c r="I10719" s="1"/>
    </row>
    <row r="10720" spans="1:9" x14ac:dyDescent="0.35">
      <c r="A10720" s="1"/>
      <c r="B10720" s="1"/>
      <c r="C10720" s="1"/>
      <c r="D10720" s="17"/>
      <c r="E10720" s="17"/>
      <c r="F10720" s="274"/>
      <c r="G10720" s="1"/>
      <c r="H10720" s="1"/>
      <c r="I10720" s="1"/>
    </row>
    <row r="10721" spans="1:9" x14ac:dyDescent="0.35">
      <c r="A10721" s="1"/>
      <c r="B10721" s="1"/>
      <c r="C10721" s="1"/>
      <c r="D10721" s="17"/>
      <c r="E10721" s="17"/>
      <c r="F10721" s="274"/>
      <c r="G10721" s="1"/>
      <c r="H10721" s="1"/>
      <c r="I10721" s="1"/>
    </row>
    <row r="10722" spans="1:9" x14ac:dyDescent="0.35">
      <c r="A10722" s="1"/>
      <c r="B10722" s="1"/>
      <c r="C10722" s="1"/>
      <c r="D10722" s="17"/>
      <c r="E10722" s="17"/>
      <c r="F10722" s="274"/>
      <c r="G10722" s="1"/>
      <c r="H10722" s="1"/>
      <c r="I10722" s="1"/>
    </row>
    <row r="10723" spans="1:9" x14ac:dyDescent="0.35">
      <c r="A10723" s="1"/>
      <c r="B10723" s="1"/>
      <c r="C10723" s="1"/>
      <c r="D10723" s="17"/>
      <c r="E10723" s="17"/>
      <c r="F10723" s="274"/>
      <c r="G10723" s="1"/>
      <c r="H10723" s="1"/>
      <c r="I10723" s="1"/>
    </row>
    <row r="10724" spans="1:9" x14ac:dyDescent="0.35">
      <c r="A10724" s="1"/>
      <c r="B10724" s="1"/>
      <c r="C10724" s="1"/>
      <c r="D10724" s="17"/>
      <c r="E10724" s="17"/>
      <c r="F10724" s="274"/>
      <c r="G10724" s="1"/>
      <c r="H10724" s="1"/>
      <c r="I10724" s="1"/>
    </row>
    <row r="10725" spans="1:9" x14ac:dyDescent="0.35">
      <c r="A10725" s="1"/>
      <c r="B10725" s="1"/>
      <c r="C10725" s="1"/>
      <c r="D10725" s="17"/>
      <c r="E10725" s="17"/>
      <c r="F10725" s="274"/>
      <c r="G10725" s="1"/>
      <c r="H10725" s="1"/>
      <c r="I10725" s="1"/>
    </row>
    <row r="10726" spans="1:9" x14ac:dyDescent="0.35">
      <c r="A10726" s="1"/>
      <c r="B10726" s="1"/>
      <c r="C10726" s="1"/>
      <c r="D10726" s="17"/>
      <c r="E10726" s="17"/>
      <c r="F10726" s="274"/>
      <c r="G10726" s="1"/>
      <c r="H10726" s="1"/>
      <c r="I10726" s="1"/>
    </row>
    <row r="10727" spans="1:9" x14ac:dyDescent="0.35">
      <c r="A10727" s="1"/>
      <c r="B10727" s="1"/>
      <c r="C10727" s="1"/>
      <c r="D10727" s="17"/>
      <c r="E10727" s="17"/>
      <c r="F10727" s="274"/>
      <c r="G10727" s="1"/>
      <c r="H10727" s="1"/>
      <c r="I10727" s="1"/>
    </row>
    <row r="10728" spans="1:9" x14ac:dyDescent="0.35">
      <c r="A10728" s="1"/>
      <c r="B10728" s="1"/>
      <c r="C10728" s="1"/>
      <c r="D10728" s="17"/>
      <c r="E10728" s="17"/>
      <c r="F10728" s="274"/>
      <c r="G10728" s="1"/>
      <c r="H10728" s="1"/>
      <c r="I10728" s="1"/>
    </row>
    <row r="10729" spans="1:9" x14ac:dyDescent="0.35">
      <c r="A10729" s="1"/>
      <c r="B10729" s="1"/>
      <c r="C10729" s="1"/>
      <c r="D10729" s="17"/>
      <c r="E10729" s="17"/>
      <c r="F10729" s="274"/>
      <c r="G10729" s="1"/>
      <c r="H10729" s="1"/>
      <c r="I10729" s="1"/>
    </row>
    <row r="10730" spans="1:9" x14ac:dyDescent="0.35">
      <c r="A10730" s="1"/>
      <c r="B10730" s="1"/>
      <c r="C10730" s="1"/>
      <c r="D10730" s="17"/>
      <c r="E10730" s="17"/>
      <c r="F10730" s="274"/>
      <c r="G10730" s="1"/>
      <c r="H10730" s="1"/>
      <c r="I10730" s="1"/>
    </row>
    <row r="10731" spans="1:9" x14ac:dyDescent="0.35">
      <c r="A10731" s="1"/>
      <c r="B10731" s="1"/>
      <c r="C10731" s="1"/>
      <c r="D10731" s="17"/>
      <c r="E10731" s="17"/>
      <c r="F10731" s="274"/>
      <c r="G10731" s="1"/>
      <c r="H10731" s="1"/>
      <c r="I10731" s="1"/>
    </row>
    <row r="10732" spans="1:9" x14ac:dyDescent="0.35">
      <c r="A10732" s="1"/>
      <c r="B10732" s="1"/>
      <c r="C10732" s="1"/>
      <c r="D10732" s="17"/>
      <c r="E10732" s="17"/>
      <c r="F10732" s="274"/>
      <c r="G10732" s="1"/>
      <c r="H10732" s="1"/>
      <c r="I10732" s="1"/>
    </row>
    <row r="10733" spans="1:9" x14ac:dyDescent="0.35">
      <c r="A10733" s="1"/>
      <c r="B10733" s="1"/>
      <c r="C10733" s="1"/>
      <c r="D10733" s="17"/>
      <c r="E10733" s="17"/>
      <c r="F10733" s="274"/>
      <c r="G10733" s="1"/>
      <c r="H10733" s="1"/>
      <c r="I10733" s="1"/>
    </row>
    <row r="10734" spans="1:9" x14ac:dyDescent="0.35">
      <c r="A10734" s="1"/>
      <c r="B10734" s="1"/>
      <c r="C10734" s="1"/>
      <c r="D10734" s="17"/>
      <c r="E10734" s="17"/>
      <c r="F10734" s="274"/>
      <c r="G10734" s="1"/>
      <c r="H10734" s="1"/>
      <c r="I10734" s="1"/>
    </row>
    <row r="10735" spans="1:9" x14ac:dyDescent="0.35">
      <c r="A10735" s="1"/>
      <c r="B10735" s="1"/>
      <c r="C10735" s="1"/>
      <c r="D10735" s="17"/>
      <c r="E10735" s="17"/>
      <c r="F10735" s="274"/>
      <c r="G10735" s="1"/>
      <c r="H10735" s="1"/>
      <c r="I10735" s="1"/>
    </row>
    <row r="10736" spans="1:9" x14ac:dyDescent="0.35">
      <c r="A10736" s="1"/>
      <c r="B10736" s="1"/>
      <c r="C10736" s="1"/>
      <c r="D10736" s="17"/>
      <c r="E10736" s="17"/>
      <c r="F10736" s="274"/>
      <c r="G10736" s="1"/>
      <c r="H10736" s="1"/>
      <c r="I10736" s="1"/>
    </row>
    <row r="10737" spans="1:9" x14ac:dyDescent="0.35">
      <c r="A10737" s="1"/>
      <c r="B10737" s="1"/>
      <c r="C10737" s="1"/>
      <c r="D10737" s="17"/>
      <c r="E10737" s="17"/>
      <c r="F10737" s="274"/>
      <c r="G10737" s="1"/>
      <c r="H10737" s="1"/>
      <c r="I10737" s="1"/>
    </row>
    <row r="10738" spans="1:9" x14ac:dyDescent="0.35">
      <c r="A10738" s="1"/>
      <c r="B10738" s="1"/>
      <c r="C10738" s="1"/>
      <c r="D10738" s="17"/>
      <c r="E10738" s="17"/>
      <c r="F10738" s="274"/>
      <c r="G10738" s="1"/>
      <c r="H10738" s="1"/>
      <c r="I10738" s="1"/>
    </row>
    <row r="10739" spans="1:9" x14ac:dyDescent="0.35">
      <c r="A10739" s="1"/>
      <c r="B10739" s="1"/>
      <c r="C10739" s="1"/>
      <c r="D10739" s="17"/>
      <c r="E10739" s="17"/>
      <c r="F10739" s="274"/>
      <c r="G10739" s="1"/>
      <c r="H10739" s="1"/>
      <c r="I10739" s="1"/>
    </row>
    <row r="10740" spans="1:9" x14ac:dyDescent="0.35">
      <c r="A10740" s="1"/>
      <c r="B10740" s="1"/>
      <c r="C10740" s="1"/>
      <c r="D10740" s="17"/>
      <c r="E10740" s="17"/>
      <c r="F10740" s="274"/>
      <c r="G10740" s="1"/>
      <c r="H10740" s="1"/>
      <c r="I10740" s="1"/>
    </row>
    <row r="10741" spans="1:9" x14ac:dyDescent="0.35">
      <c r="A10741" s="1"/>
      <c r="B10741" s="1"/>
      <c r="C10741" s="1"/>
      <c r="D10741" s="17"/>
      <c r="E10741" s="17"/>
      <c r="F10741" s="274"/>
      <c r="G10741" s="1"/>
      <c r="H10741" s="1"/>
      <c r="I10741" s="1"/>
    </row>
    <row r="10742" spans="1:9" x14ac:dyDescent="0.35">
      <c r="A10742" s="1"/>
      <c r="B10742" s="1"/>
      <c r="C10742" s="1"/>
      <c r="D10742" s="17"/>
      <c r="E10742" s="17"/>
      <c r="F10742" s="274"/>
      <c r="G10742" s="1"/>
      <c r="H10742" s="1"/>
      <c r="I10742" s="1"/>
    </row>
    <row r="10743" spans="1:9" x14ac:dyDescent="0.35">
      <c r="A10743" s="1"/>
      <c r="B10743" s="1"/>
      <c r="C10743" s="1"/>
      <c r="D10743" s="17"/>
      <c r="E10743" s="17"/>
      <c r="F10743" s="274"/>
      <c r="G10743" s="1"/>
      <c r="H10743" s="1"/>
      <c r="I10743" s="1"/>
    </row>
    <row r="10744" spans="1:9" x14ac:dyDescent="0.35">
      <c r="A10744" s="1"/>
      <c r="B10744" s="1"/>
      <c r="C10744" s="1"/>
      <c r="D10744" s="17"/>
      <c r="E10744" s="17"/>
      <c r="F10744" s="274"/>
      <c r="G10744" s="1"/>
      <c r="H10744" s="1"/>
      <c r="I10744" s="1"/>
    </row>
    <row r="10745" spans="1:9" x14ac:dyDescent="0.35">
      <c r="A10745" s="1"/>
      <c r="B10745" s="1"/>
      <c r="C10745" s="1"/>
      <c r="D10745" s="17"/>
      <c r="E10745" s="17"/>
      <c r="F10745" s="274"/>
      <c r="G10745" s="1"/>
      <c r="H10745" s="1"/>
      <c r="I10745" s="1"/>
    </row>
    <row r="10746" spans="1:9" x14ac:dyDescent="0.35">
      <c r="A10746" s="1"/>
      <c r="B10746" s="1"/>
      <c r="C10746" s="1"/>
      <c r="D10746" s="17"/>
      <c r="E10746" s="17"/>
      <c r="F10746" s="274"/>
      <c r="G10746" s="1"/>
      <c r="H10746" s="1"/>
      <c r="I10746" s="1"/>
    </row>
    <row r="10747" spans="1:9" x14ac:dyDescent="0.35">
      <c r="A10747" s="1"/>
      <c r="B10747" s="1"/>
      <c r="C10747" s="1"/>
      <c r="D10747" s="17"/>
      <c r="E10747" s="17"/>
      <c r="F10747" s="274"/>
      <c r="G10747" s="1"/>
      <c r="H10747" s="1"/>
      <c r="I10747" s="1"/>
    </row>
    <row r="10748" spans="1:9" x14ac:dyDescent="0.35">
      <c r="A10748" s="1"/>
      <c r="B10748" s="1"/>
      <c r="C10748" s="1"/>
      <c r="D10748" s="17"/>
      <c r="E10748" s="17"/>
      <c r="F10748" s="274"/>
      <c r="G10748" s="1"/>
      <c r="H10748" s="1"/>
      <c r="I10748" s="1"/>
    </row>
    <row r="10749" spans="1:9" x14ac:dyDescent="0.35">
      <c r="A10749" s="1"/>
      <c r="B10749" s="1"/>
      <c r="C10749" s="1"/>
      <c r="D10749" s="17"/>
      <c r="E10749" s="17"/>
      <c r="F10749" s="274"/>
      <c r="G10749" s="1"/>
      <c r="H10749" s="1"/>
      <c r="I10749" s="1"/>
    </row>
    <row r="10750" spans="1:9" x14ac:dyDescent="0.35">
      <c r="A10750" s="1"/>
      <c r="B10750" s="1"/>
      <c r="C10750" s="1"/>
      <c r="D10750" s="17"/>
      <c r="E10750" s="17"/>
      <c r="F10750" s="274"/>
      <c r="G10750" s="1"/>
      <c r="H10750" s="1"/>
      <c r="I10750" s="1"/>
    </row>
    <row r="10751" spans="1:9" x14ac:dyDescent="0.35">
      <c r="A10751" s="1"/>
      <c r="B10751" s="1"/>
      <c r="C10751" s="1"/>
      <c r="D10751" s="17"/>
      <c r="E10751" s="17"/>
      <c r="F10751" s="274"/>
      <c r="G10751" s="1"/>
      <c r="H10751" s="1"/>
      <c r="I10751" s="1"/>
    </row>
    <row r="10752" spans="1:9" x14ac:dyDescent="0.35">
      <c r="A10752" s="1"/>
      <c r="B10752" s="1"/>
      <c r="C10752" s="1"/>
      <c r="D10752" s="17"/>
      <c r="E10752" s="17"/>
      <c r="F10752" s="274"/>
      <c r="G10752" s="1"/>
      <c r="H10752" s="1"/>
      <c r="I10752" s="1"/>
    </row>
    <row r="10753" spans="1:9" x14ac:dyDescent="0.35">
      <c r="A10753" s="1"/>
      <c r="B10753" s="1"/>
      <c r="C10753" s="1"/>
      <c r="D10753" s="17"/>
      <c r="E10753" s="17"/>
      <c r="F10753" s="274"/>
      <c r="G10753" s="1"/>
      <c r="H10753" s="1"/>
      <c r="I10753" s="1"/>
    </row>
    <row r="10754" spans="1:9" x14ac:dyDescent="0.35">
      <c r="A10754" s="1"/>
      <c r="B10754" s="1"/>
      <c r="C10754" s="1"/>
      <c r="D10754" s="17"/>
      <c r="E10754" s="17"/>
      <c r="F10754" s="274"/>
      <c r="G10754" s="1"/>
      <c r="H10754" s="1"/>
      <c r="I10754" s="1"/>
    </row>
    <row r="10755" spans="1:9" x14ac:dyDescent="0.35">
      <c r="A10755" s="1"/>
      <c r="B10755" s="1"/>
      <c r="C10755" s="1"/>
      <c r="D10755" s="17"/>
      <c r="E10755" s="17"/>
      <c r="F10755" s="274"/>
      <c r="G10755" s="1"/>
      <c r="H10755" s="1"/>
      <c r="I10755" s="1"/>
    </row>
    <row r="10756" spans="1:9" x14ac:dyDescent="0.35">
      <c r="A10756" s="1"/>
      <c r="B10756" s="1"/>
      <c r="C10756" s="1"/>
      <c r="D10756" s="17"/>
      <c r="E10756" s="17"/>
      <c r="F10756" s="274"/>
      <c r="G10756" s="1"/>
      <c r="H10756" s="1"/>
      <c r="I10756" s="1"/>
    </row>
    <row r="10757" spans="1:9" x14ac:dyDescent="0.35">
      <c r="A10757" s="1"/>
      <c r="B10757" s="1"/>
      <c r="C10757" s="1"/>
      <c r="D10757" s="17"/>
      <c r="E10757" s="17"/>
      <c r="F10757" s="274"/>
      <c r="G10757" s="1"/>
      <c r="H10757" s="1"/>
      <c r="I10757" s="1"/>
    </row>
    <row r="10758" spans="1:9" x14ac:dyDescent="0.35">
      <c r="A10758" s="1"/>
      <c r="B10758" s="1"/>
      <c r="C10758" s="1"/>
      <c r="D10758" s="17"/>
      <c r="E10758" s="17"/>
      <c r="F10758" s="274"/>
      <c r="G10758" s="1"/>
      <c r="H10758" s="1"/>
      <c r="I10758" s="1"/>
    </row>
    <row r="10759" spans="1:9" x14ac:dyDescent="0.35">
      <c r="A10759" s="1"/>
      <c r="B10759" s="1"/>
      <c r="C10759" s="1"/>
      <c r="D10759" s="17"/>
      <c r="E10759" s="17"/>
      <c r="F10759" s="274"/>
      <c r="G10759" s="1"/>
      <c r="H10759" s="1"/>
      <c r="I10759" s="1"/>
    </row>
    <row r="10760" spans="1:9" x14ac:dyDescent="0.35">
      <c r="A10760" s="1"/>
      <c r="B10760" s="1"/>
      <c r="C10760" s="1"/>
      <c r="D10760" s="17"/>
      <c r="E10760" s="17"/>
      <c r="F10760" s="274"/>
      <c r="G10760" s="1"/>
      <c r="H10760" s="1"/>
      <c r="I10760" s="1"/>
    </row>
    <row r="10761" spans="1:9" x14ac:dyDescent="0.35">
      <c r="A10761" s="1"/>
      <c r="B10761" s="1"/>
      <c r="C10761" s="1"/>
      <c r="D10761" s="17"/>
      <c r="E10761" s="17"/>
      <c r="F10761" s="274"/>
      <c r="G10761" s="1"/>
      <c r="H10761" s="1"/>
      <c r="I10761" s="1"/>
    </row>
    <row r="10762" spans="1:9" x14ac:dyDescent="0.35">
      <c r="A10762" s="1"/>
      <c r="B10762" s="1"/>
      <c r="C10762" s="1"/>
      <c r="D10762" s="17"/>
      <c r="E10762" s="17"/>
      <c r="F10762" s="274"/>
      <c r="G10762" s="1"/>
      <c r="H10762" s="1"/>
      <c r="I10762" s="1"/>
    </row>
    <row r="10763" spans="1:9" x14ac:dyDescent="0.35">
      <c r="A10763" s="1"/>
      <c r="B10763" s="1"/>
      <c r="C10763" s="1"/>
      <c r="D10763" s="17"/>
      <c r="E10763" s="17"/>
      <c r="F10763" s="274"/>
      <c r="G10763" s="1"/>
      <c r="H10763" s="1"/>
      <c r="I10763" s="1"/>
    </row>
    <row r="10764" spans="1:9" x14ac:dyDescent="0.35">
      <c r="A10764" s="1"/>
      <c r="B10764" s="1"/>
      <c r="C10764" s="1"/>
      <c r="D10764" s="17"/>
      <c r="E10764" s="17"/>
      <c r="F10764" s="274"/>
      <c r="G10764" s="1"/>
      <c r="H10764" s="1"/>
      <c r="I10764" s="1"/>
    </row>
    <row r="10765" spans="1:9" x14ac:dyDescent="0.35">
      <c r="A10765" s="1"/>
      <c r="B10765" s="1"/>
      <c r="C10765" s="1"/>
      <c r="D10765" s="17"/>
      <c r="E10765" s="17"/>
      <c r="F10765" s="274"/>
      <c r="G10765" s="1"/>
      <c r="H10765" s="1"/>
      <c r="I10765" s="1"/>
    </row>
    <row r="10766" spans="1:9" x14ac:dyDescent="0.35">
      <c r="A10766" s="1"/>
      <c r="B10766" s="1"/>
      <c r="C10766" s="1"/>
      <c r="D10766" s="17"/>
      <c r="E10766" s="17"/>
      <c r="F10766" s="274"/>
      <c r="G10766" s="1"/>
      <c r="H10766" s="1"/>
      <c r="I10766" s="1"/>
    </row>
    <row r="10767" spans="1:9" x14ac:dyDescent="0.35">
      <c r="A10767" s="1"/>
      <c r="B10767" s="1"/>
      <c r="C10767" s="1"/>
      <c r="D10767" s="17"/>
      <c r="E10767" s="17"/>
      <c r="F10767" s="274"/>
      <c r="G10767" s="1"/>
      <c r="H10767" s="1"/>
      <c r="I10767" s="1"/>
    </row>
    <row r="10768" spans="1:9" x14ac:dyDescent="0.35">
      <c r="A10768" s="1"/>
      <c r="B10768" s="1"/>
      <c r="C10768" s="1"/>
      <c r="D10768" s="17"/>
      <c r="E10768" s="17"/>
      <c r="F10768" s="274"/>
      <c r="G10768" s="1"/>
      <c r="H10768" s="1"/>
      <c r="I10768" s="1"/>
    </row>
    <row r="10769" spans="1:9" x14ac:dyDescent="0.35">
      <c r="A10769" s="1"/>
      <c r="B10769" s="1"/>
      <c r="C10769" s="1"/>
      <c r="D10769" s="17"/>
      <c r="E10769" s="17"/>
      <c r="F10769" s="274"/>
      <c r="G10769" s="1"/>
      <c r="H10769" s="1"/>
      <c r="I10769" s="1"/>
    </row>
    <row r="10770" spans="1:9" x14ac:dyDescent="0.35">
      <c r="A10770" s="1"/>
      <c r="B10770" s="1"/>
      <c r="C10770" s="1"/>
      <c r="D10770" s="17"/>
      <c r="E10770" s="17"/>
      <c r="F10770" s="274"/>
      <c r="G10770" s="1"/>
      <c r="H10770" s="1"/>
      <c r="I10770" s="1"/>
    </row>
    <row r="10771" spans="1:9" x14ac:dyDescent="0.35">
      <c r="A10771" s="1"/>
      <c r="B10771" s="1"/>
      <c r="C10771" s="1"/>
      <c r="D10771" s="17"/>
      <c r="E10771" s="17"/>
      <c r="F10771" s="274"/>
      <c r="G10771" s="1"/>
      <c r="H10771" s="1"/>
      <c r="I10771" s="1"/>
    </row>
    <row r="10772" spans="1:9" x14ac:dyDescent="0.35">
      <c r="A10772" s="1"/>
      <c r="B10772" s="1"/>
      <c r="C10772" s="1"/>
      <c r="D10772" s="17"/>
      <c r="E10772" s="17"/>
      <c r="F10772" s="274"/>
      <c r="G10772" s="1"/>
      <c r="H10772" s="1"/>
      <c r="I10772" s="1"/>
    </row>
    <row r="10773" spans="1:9" x14ac:dyDescent="0.35">
      <c r="A10773" s="1"/>
      <c r="B10773" s="1"/>
      <c r="C10773" s="1"/>
      <c r="D10773" s="17"/>
      <c r="E10773" s="17"/>
      <c r="F10773" s="274"/>
      <c r="G10773" s="1"/>
      <c r="H10773" s="1"/>
      <c r="I10773" s="1"/>
    </row>
    <row r="10774" spans="1:9" x14ac:dyDescent="0.35">
      <c r="A10774" s="1"/>
      <c r="B10774" s="1"/>
      <c r="C10774" s="1"/>
      <c r="D10774" s="17"/>
      <c r="E10774" s="17"/>
      <c r="F10774" s="274"/>
      <c r="G10774" s="1"/>
      <c r="H10774" s="1"/>
      <c r="I10774" s="1"/>
    </row>
    <row r="10775" spans="1:9" x14ac:dyDescent="0.35">
      <c r="A10775" s="1"/>
      <c r="B10775" s="1"/>
      <c r="C10775" s="1"/>
      <c r="D10775" s="17"/>
      <c r="E10775" s="17"/>
      <c r="F10775" s="274"/>
      <c r="G10775" s="1"/>
      <c r="H10775" s="1"/>
      <c r="I10775" s="1"/>
    </row>
    <row r="10776" spans="1:9" x14ac:dyDescent="0.35">
      <c r="A10776" s="1"/>
      <c r="B10776" s="1"/>
      <c r="C10776" s="1"/>
      <c r="D10776" s="17"/>
      <c r="E10776" s="17"/>
      <c r="F10776" s="274"/>
      <c r="G10776" s="1"/>
      <c r="H10776" s="1"/>
      <c r="I10776" s="1"/>
    </row>
    <row r="10777" spans="1:9" x14ac:dyDescent="0.35">
      <c r="A10777" s="1"/>
      <c r="B10777" s="1"/>
      <c r="C10777" s="1"/>
      <c r="D10777" s="17"/>
      <c r="E10777" s="17"/>
      <c r="F10777" s="274"/>
      <c r="G10777" s="1"/>
      <c r="H10777" s="1"/>
      <c r="I10777" s="1"/>
    </row>
    <row r="10778" spans="1:9" x14ac:dyDescent="0.35">
      <c r="A10778" s="1"/>
      <c r="B10778" s="1"/>
      <c r="C10778" s="1"/>
      <c r="D10778" s="17"/>
      <c r="E10778" s="17"/>
      <c r="F10778" s="274"/>
      <c r="G10778" s="1"/>
      <c r="H10778" s="1"/>
      <c r="I10778" s="1"/>
    </row>
    <row r="10779" spans="1:9" x14ac:dyDescent="0.35">
      <c r="A10779" s="1"/>
      <c r="B10779" s="1"/>
      <c r="C10779" s="1"/>
      <c r="D10779" s="17"/>
      <c r="E10779" s="17"/>
      <c r="F10779" s="274"/>
      <c r="G10779" s="1"/>
      <c r="H10779" s="1"/>
      <c r="I10779" s="1"/>
    </row>
    <row r="10780" spans="1:9" x14ac:dyDescent="0.35">
      <c r="A10780" s="1"/>
      <c r="B10780" s="1"/>
      <c r="C10780" s="1"/>
      <c r="D10780" s="17"/>
      <c r="E10780" s="17"/>
      <c r="F10780" s="274"/>
      <c r="G10780" s="1"/>
      <c r="H10780" s="1"/>
      <c r="I10780" s="1"/>
    </row>
    <row r="10781" spans="1:9" x14ac:dyDescent="0.35">
      <c r="A10781" s="1"/>
      <c r="B10781" s="1"/>
      <c r="C10781" s="1"/>
      <c r="D10781" s="17"/>
      <c r="E10781" s="17"/>
      <c r="F10781" s="274"/>
      <c r="G10781" s="1"/>
      <c r="H10781" s="1"/>
      <c r="I10781" s="1"/>
    </row>
    <row r="10782" spans="1:9" x14ac:dyDescent="0.35">
      <c r="A10782" s="1"/>
      <c r="B10782" s="1"/>
      <c r="C10782" s="1"/>
      <c r="D10782" s="17"/>
      <c r="E10782" s="17"/>
      <c r="F10782" s="274"/>
      <c r="G10782" s="1"/>
      <c r="H10782" s="1"/>
      <c r="I10782" s="1"/>
    </row>
    <row r="10783" spans="1:9" x14ac:dyDescent="0.35">
      <c r="A10783" s="1"/>
      <c r="B10783" s="1"/>
      <c r="C10783" s="1"/>
      <c r="D10783" s="17"/>
      <c r="E10783" s="17"/>
      <c r="F10783" s="274"/>
      <c r="G10783" s="1"/>
      <c r="H10783" s="1"/>
      <c r="I10783" s="1"/>
    </row>
    <row r="10784" spans="1:9" x14ac:dyDescent="0.35">
      <c r="A10784" s="1"/>
      <c r="B10784" s="1"/>
      <c r="C10784" s="1"/>
      <c r="D10784" s="17"/>
      <c r="E10784" s="17"/>
      <c r="F10784" s="274"/>
      <c r="G10784" s="1"/>
      <c r="H10784" s="1"/>
      <c r="I10784" s="1"/>
    </row>
    <row r="10785" spans="1:9" x14ac:dyDescent="0.35">
      <c r="A10785" s="1"/>
      <c r="B10785" s="1"/>
      <c r="C10785" s="1"/>
      <c r="D10785" s="17"/>
      <c r="E10785" s="17"/>
      <c r="F10785" s="274"/>
      <c r="G10785" s="1"/>
      <c r="H10785" s="1"/>
      <c r="I10785" s="1"/>
    </row>
    <row r="10786" spans="1:9" x14ac:dyDescent="0.35">
      <c r="A10786" s="1"/>
      <c r="B10786" s="1"/>
      <c r="C10786" s="1"/>
      <c r="D10786" s="17"/>
      <c r="E10786" s="17"/>
      <c r="F10786" s="274"/>
      <c r="G10786" s="1"/>
      <c r="H10786" s="1"/>
      <c r="I10786" s="1"/>
    </row>
    <row r="10787" spans="1:9" x14ac:dyDescent="0.35">
      <c r="A10787" s="1"/>
      <c r="B10787" s="1"/>
      <c r="C10787" s="1"/>
      <c r="D10787" s="17"/>
      <c r="E10787" s="17"/>
      <c r="F10787" s="274"/>
      <c r="G10787" s="1"/>
      <c r="H10787" s="1"/>
      <c r="I10787" s="1"/>
    </row>
    <row r="10788" spans="1:9" x14ac:dyDescent="0.35">
      <c r="A10788" s="1"/>
      <c r="B10788" s="1"/>
      <c r="C10788" s="1"/>
      <c r="D10788" s="17"/>
      <c r="E10788" s="17"/>
      <c r="F10788" s="274"/>
      <c r="G10788" s="1"/>
      <c r="H10788" s="1"/>
      <c r="I10788" s="1"/>
    </row>
    <row r="10789" spans="1:9" x14ac:dyDescent="0.35">
      <c r="A10789" s="1"/>
      <c r="B10789" s="1"/>
      <c r="C10789" s="1"/>
      <c r="D10789" s="17"/>
      <c r="E10789" s="17"/>
      <c r="F10789" s="274"/>
      <c r="G10789" s="1"/>
      <c r="H10789" s="1"/>
      <c r="I10789" s="1"/>
    </row>
    <row r="10790" spans="1:9" x14ac:dyDescent="0.35">
      <c r="A10790" s="1"/>
      <c r="B10790" s="1"/>
      <c r="C10790" s="1"/>
      <c r="D10790" s="17"/>
      <c r="E10790" s="17"/>
      <c r="F10790" s="274"/>
      <c r="G10790" s="1"/>
      <c r="H10790" s="1"/>
      <c r="I10790" s="1"/>
    </row>
    <row r="10791" spans="1:9" x14ac:dyDescent="0.35">
      <c r="A10791" s="1"/>
      <c r="B10791" s="1"/>
      <c r="C10791" s="1"/>
      <c r="D10791" s="17"/>
      <c r="E10791" s="17"/>
      <c r="F10791" s="274"/>
      <c r="G10791" s="1"/>
      <c r="H10791" s="1"/>
      <c r="I10791" s="1"/>
    </row>
    <row r="10792" spans="1:9" x14ac:dyDescent="0.35">
      <c r="A10792" s="1"/>
      <c r="B10792" s="1"/>
      <c r="C10792" s="1"/>
      <c r="D10792" s="17"/>
      <c r="E10792" s="17"/>
      <c r="F10792" s="274"/>
      <c r="G10792" s="1"/>
      <c r="H10792" s="1"/>
      <c r="I10792" s="1"/>
    </row>
    <row r="10793" spans="1:9" x14ac:dyDescent="0.35">
      <c r="A10793" s="1"/>
      <c r="B10793" s="1"/>
      <c r="C10793" s="1"/>
      <c r="D10793" s="17"/>
      <c r="E10793" s="17"/>
      <c r="F10793" s="274"/>
      <c r="G10793" s="1"/>
      <c r="H10793" s="1"/>
      <c r="I10793" s="1"/>
    </row>
    <row r="10794" spans="1:9" x14ac:dyDescent="0.35">
      <c r="A10794" s="1"/>
      <c r="B10794" s="1"/>
      <c r="C10794" s="1"/>
      <c r="D10794" s="17"/>
      <c r="E10794" s="17"/>
      <c r="F10794" s="274"/>
      <c r="G10794" s="1"/>
      <c r="H10794" s="1"/>
      <c r="I10794" s="1"/>
    </row>
    <row r="10795" spans="1:9" x14ac:dyDescent="0.35">
      <c r="A10795" s="1"/>
      <c r="B10795" s="1"/>
      <c r="C10795" s="1"/>
      <c r="D10795" s="17"/>
      <c r="E10795" s="17"/>
      <c r="F10795" s="274"/>
      <c r="G10795" s="1"/>
      <c r="H10795" s="1"/>
      <c r="I10795" s="1"/>
    </row>
    <row r="10796" spans="1:9" x14ac:dyDescent="0.35">
      <c r="A10796" s="1"/>
      <c r="B10796" s="1"/>
      <c r="C10796" s="1"/>
      <c r="D10796" s="17"/>
      <c r="E10796" s="17"/>
      <c r="F10796" s="274"/>
      <c r="G10796" s="1"/>
      <c r="H10796" s="1"/>
      <c r="I10796" s="1"/>
    </row>
    <row r="10797" spans="1:9" x14ac:dyDescent="0.35">
      <c r="A10797" s="1"/>
      <c r="B10797" s="1"/>
      <c r="C10797" s="1"/>
      <c r="D10797" s="17"/>
      <c r="E10797" s="17"/>
      <c r="F10797" s="274"/>
      <c r="G10797" s="1"/>
      <c r="H10797" s="1"/>
      <c r="I10797" s="1"/>
    </row>
    <row r="10798" spans="1:9" x14ac:dyDescent="0.35">
      <c r="A10798" s="1"/>
      <c r="B10798" s="1"/>
      <c r="C10798" s="1"/>
      <c r="D10798" s="17"/>
      <c r="E10798" s="17"/>
      <c r="F10798" s="274"/>
      <c r="G10798" s="1"/>
      <c r="H10798" s="1"/>
      <c r="I10798" s="1"/>
    </row>
    <row r="10799" spans="1:9" x14ac:dyDescent="0.35">
      <c r="A10799" s="1"/>
      <c r="B10799" s="1"/>
      <c r="C10799" s="1"/>
      <c r="D10799" s="17"/>
      <c r="E10799" s="17"/>
      <c r="F10799" s="274"/>
      <c r="G10799" s="1"/>
      <c r="H10799" s="1"/>
      <c r="I10799" s="1"/>
    </row>
    <row r="10800" spans="1:9" x14ac:dyDescent="0.35">
      <c r="A10800" s="1"/>
      <c r="B10800" s="1"/>
      <c r="C10800" s="1"/>
      <c r="D10800" s="17"/>
      <c r="E10800" s="17"/>
      <c r="F10800" s="274"/>
      <c r="G10800" s="1"/>
      <c r="H10800" s="1"/>
      <c r="I10800" s="1"/>
    </row>
    <row r="10801" spans="1:9" x14ac:dyDescent="0.35">
      <c r="A10801" s="1"/>
      <c r="B10801" s="1"/>
      <c r="C10801" s="1"/>
      <c r="D10801" s="17"/>
      <c r="E10801" s="17"/>
      <c r="F10801" s="274"/>
      <c r="G10801" s="1"/>
      <c r="H10801" s="1"/>
      <c r="I10801" s="1"/>
    </row>
    <row r="10802" spans="1:9" x14ac:dyDescent="0.35">
      <c r="A10802" s="1"/>
      <c r="B10802" s="1"/>
      <c r="C10802" s="1"/>
      <c r="D10802" s="17"/>
      <c r="E10802" s="17"/>
      <c r="F10802" s="274"/>
      <c r="G10802" s="1"/>
      <c r="H10802" s="1"/>
      <c r="I10802" s="1"/>
    </row>
    <row r="10803" spans="1:9" x14ac:dyDescent="0.35">
      <c r="A10803" s="1"/>
      <c r="B10803" s="1"/>
      <c r="C10803" s="1"/>
      <c r="D10803" s="17"/>
      <c r="E10803" s="17"/>
      <c r="F10803" s="274"/>
      <c r="G10803" s="1"/>
      <c r="H10803" s="1"/>
      <c r="I10803" s="1"/>
    </row>
    <row r="10804" spans="1:9" x14ac:dyDescent="0.35">
      <c r="A10804" s="1"/>
      <c r="B10804" s="1"/>
      <c r="C10804" s="1"/>
      <c r="D10804" s="17"/>
      <c r="E10804" s="17"/>
      <c r="F10804" s="274"/>
      <c r="G10804" s="1"/>
      <c r="H10804" s="1"/>
      <c r="I10804" s="1"/>
    </row>
    <row r="10805" spans="1:9" x14ac:dyDescent="0.35">
      <c r="A10805" s="1"/>
      <c r="B10805" s="1"/>
      <c r="C10805" s="1"/>
      <c r="D10805" s="17"/>
      <c r="E10805" s="17"/>
      <c r="F10805" s="274"/>
      <c r="G10805" s="1"/>
      <c r="H10805" s="1"/>
      <c r="I10805" s="1"/>
    </row>
    <row r="10806" spans="1:9" x14ac:dyDescent="0.35">
      <c r="A10806" s="1"/>
      <c r="B10806" s="1"/>
      <c r="C10806" s="1"/>
      <c r="D10806" s="17"/>
      <c r="E10806" s="17"/>
      <c r="F10806" s="274"/>
      <c r="G10806" s="1"/>
      <c r="H10806" s="1"/>
      <c r="I10806" s="1"/>
    </row>
    <row r="10807" spans="1:9" x14ac:dyDescent="0.35">
      <c r="A10807" s="1"/>
      <c r="B10807" s="1"/>
      <c r="C10807" s="1"/>
      <c r="D10807" s="17"/>
      <c r="E10807" s="17"/>
      <c r="F10807" s="274"/>
      <c r="G10807" s="1"/>
      <c r="H10807" s="1"/>
      <c r="I10807" s="1"/>
    </row>
    <row r="10808" spans="1:9" x14ac:dyDescent="0.35">
      <c r="A10808" s="1"/>
      <c r="B10808" s="1"/>
      <c r="C10808" s="1"/>
      <c r="D10808" s="17"/>
      <c r="E10808" s="17"/>
      <c r="F10808" s="274"/>
      <c r="G10808" s="1"/>
      <c r="H10808" s="1"/>
      <c r="I10808" s="1"/>
    </row>
    <row r="10809" spans="1:9" x14ac:dyDescent="0.35">
      <c r="A10809" s="1"/>
      <c r="B10809" s="1"/>
      <c r="C10809" s="1"/>
      <c r="D10809" s="17"/>
      <c r="E10809" s="17"/>
      <c r="F10809" s="274"/>
      <c r="G10809" s="1"/>
      <c r="H10809" s="1"/>
      <c r="I10809" s="1"/>
    </row>
    <row r="10810" spans="1:9" x14ac:dyDescent="0.35">
      <c r="A10810" s="1"/>
      <c r="B10810" s="1"/>
      <c r="C10810" s="1"/>
      <c r="D10810" s="17"/>
      <c r="E10810" s="17"/>
      <c r="F10810" s="274"/>
      <c r="G10810" s="1"/>
      <c r="H10810" s="1"/>
      <c r="I10810" s="1"/>
    </row>
    <row r="10811" spans="1:9" x14ac:dyDescent="0.35">
      <c r="A10811" s="1"/>
      <c r="B10811" s="1"/>
      <c r="C10811" s="1"/>
      <c r="D10811" s="17"/>
      <c r="E10811" s="17"/>
      <c r="F10811" s="274"/>
      <c r="G10811" s="1"/>
      <c r="H10811" s="1"/>
      <c r="I10811" s="1"/>
    </row>
    <row r="10812" spans="1:9" x14ac:dyDescent="0.35">
      <c r="A10812" s="1"/>
      <c r="B10812" s="1"/>
      <c r="C10812" s="1"/>
      <c r="D10812" s="17"/>
      <c r="E10812" s="17"/>
      <c r="F10812" s="274"/>
      <c r="G10812" s="1"/>
      <c r="H10812" s="1"/>
      <c r="I10812" s="1"/>
    </row>
    <row r="10813" spans="1:9" x14ac:dyDescent="0.35">
      <c r="A10813" s="1"/>
      <c r="B10813" s="1"/>
      <c r="C10813" s="1"/>
      <c r="D10813" s="17"/>
      <c r="E10813" s="17"/>
      <c r="F10813" s="274"/>
      <c r="G10813" s="1"/>
      <c r="H10813" s="1"/>
      <c r="I10813" s="1"/>
    </row>
    <row r="10814" spans="1:9" x14ac:dyDescent="0.35">
      <c r="A10814" s="1"/>
      <c r="B10814" s="1"/>
      <c r="C10814" s="1"/>
      <c r="D10814" s="17"/>
      <c r="E10814" s="17"/>
      <c r="F10814" s="274"/>
      <c r="G10814" s="1"/>
      <c r="H10814" s="1"/>
      <c r="I10814" s="1"/>
    </row>
    <row r="10815" spans="1:9" x14ac:dyDescent="0.35">
      <c r="A10815" s="1"/>
      <c r="B10815" s="1"/>
      <c r="C10815" s="1"/>
      <c r="D10815" s="17"/>
      <c r="E10815" s="17"/>
      <c r="F10815" s="274"/>
      <c r="G10815" s="1"/>
      <c r="H10815" s="1"/>
      <c r="I10815" s="1"/>
    </row>
    <row r="10816" spans="1:9" x14ac:dyDescent="0.35">
      <c r="A10816" s="1"/>
      <c r="B10816" s="1"/>
      <c r="C10816" s="1"/>
      <c r="D10816" s="17"/>
      <c r="E10816" s="17"/>
      <c r="F10816" s="274"/>
      <c r="G10816" s="1"/>
      <c r="H10816" s="1"/>
      <c r="I10816" s="1"/>
    </row>
    <row r="10817" spans="1:9" x14ac:dyDescent="0.35">
      <c r="A10817" s="1"/>
      <c r="B10817" s="1"/>
      <c r="C10817" s="1"/>
      <c r="D10817" s="17"/>
      <c r="E10817" s="17"/>
      <c r="F10817" s="274"/>
      <c r="G10817" s="1"/>
      <c r="H10817" s="1"/>
      <c r="I10817" s="1"/>
    </row>
    <row r="10818" spans="1:9" x14ac:dyDescent="0.35">
      <c r="A10818" s="1"/>
      <c r="B10818" s="1"/>
      <c r="C10818" s="1"/>
      <c r="D10818" s="17"/>
      <c r="E10818" s="17"/>
      <c r="F10818" s="274"/>
      <c r="G10818" s="1"/>
      <c r="H10818" s="1"/>
      <c r="I10818" s="1"/>
    </row>
    <row r="10819" spans="1:9" x14ac:dyDescent="0.35">
      <c r="A10819" s="1"/>
      <c r="B10819" s="1"/>
      <c r="C10819" s="1"/>
      <c r="D10819" s="17"/>
      <c r="E10819" s="17"/>
      <c r="F10819" s="274"/>
      <c r="G10819" s="1"/>
      <c r="H10819" s="1"/>
      <c r="I10819" s="1"/>
    </row>
    <row r="10820" spans="1:9" x14ac:dyDescent="0.35">
      <c r="A10820" s="1"/>
      <c r="B10820" s="1"/>
      <c r="C10820" s="1"/>
      <c r="D10820" s="17"/>
      <c r="E10820" s="17"/>
      <c r="F10820" s="274"/>
      <c r="G10820" s="1"/>
      <c r="H10820" s="1"/>
      <c r="I10820" s="1"/>
    </row>
    <row r="10821" spans="1:9" x14ac:dyDescent="0.35">
      <c r="A10821" s="1"/>
      <c r="B10821" s="1"/>
      <c r="C10821" s="1"/>
      <c r="D10821" s="17"/>
      <c r="E10821" s="17"/>
      <c r="F10821" s="274"/>
      <c r="G10821" s="1"/>
      <c r="H10821" s="1"/>
      <c r="I10821" s="1"/>
    </row>
    <row r="10822" spans="1:9" x14ac:dyDescent="0.35">
      <c r="A10822" s="1"/>
      <c r="B10822" s="1"/>
      <c r="C10822" s="1"/>
      <c r="D10822" s="17"/>
      <c r="E10822" s="17"/>
      <c r="F10822" s="274"/>
      <c r="G10822" s="1"/>
      <c r="H10822" s="1"/>
      <c r="I10822" s="1"/>
    </row>
    <row r="10823" spans="1:9" x14ac:dyDescent="0.35">
      <c r="A10823" s="1"/>
      <c r="B10823" s="1"/>
      <c r="C10823" s="1"/>
      <c r="D10823" s="17"/>
      <c r="E10823" s="17"/>
      <c r="F10823" s="274"/>
      <c r="G10823" s="1"/>
      <c r="H10823" s="1"/>
      <c r="I10823" s="1"/>
    </row>
    <row r="10824" spans="1:9" x14ac:dyDescent="0.35">
      <c r="A10824" s="1"/>
      <c r="B10824" s="1"/>
      <c r="C10824" s="1"/>
      <c r="D10824" s="17"/>
      <c r="E10824" s="17"/>
      <c r="F10824" s="274"/>
      <c r="G10824" s="1"/>
      <c r="H10824" s="1"/>
      <c r="I10824" s="1"/>
    </row>
    <row r="10825" spans="1:9" x14ac:dyDescent="0.35">
      <c r="A10825" s="1"/>
      <c r="B10825" s="1"/>
      <c r="C10825" s="1"/>
      <c r="D10825" s="17"/>
      <c r="E10825" s="17"/>
      <c r="F10825" s="274"/>
      <c r="G10825" s="1"/>
      <c r="H10825" s="1"/>
      <c r="I10825" s="1"/>
    </row>
    <row r="10826" spans="1:9" x14ac:dyDescent="0.35">
      <c r="A10826" s="1"/>
      <c r="B10826" s="1"/>
      <c r="C10826" s="1"/>
      <c r="D10826" s="17"/>
      <c r="E10826" s="17"/>
      <c r="F10826" s="274"/>
      <c r="G10826" s="1"/>
      <c r="H10826" s="1"/>
      <c r="I10826" s="1"/>
    </row>
    <row r="10827" spans="1:9" x14ac:dyDescent="0.35">
      <c r="A10827" s="1"/>
      <c r="B10827" s="1"/>
      <c r="C10827" s="1"/>
      <c r="D10827" s="17"/>
      <c r="E10827" s="17"/>
      <c r="F10827" s="274"/>
      <c r="G10827" s="1"/>
      <c r="H10827" s="1"/>
      <c r="I10827" s="1"/>
    </row>
    <row r="10828" spans="1:9" x14ac:dyDescent="0.35">
      <c r="A10828" s="1"/>
      <c r="B10828" s="1"/>
      <c r="C10828" s="1"/>
      <c r="D10828" s="17"/>
      <c r="E10828" s="17"/>
      <c r="F10828" s="274"/>
      <c r="G10828" s="1"/>
      <c r="H10828" s="1"/>
      <c r="I10828" s="1"/>
    </row>
    <row r="10829" spans="1:9" x14ac:dyDescent="0.35">
      <c r="A10829" s="1"/>
      <c r="B10829" s="1"/>
      <c r="C10829" s="1"/>
      <c r="D10829" s="17"/>
      <c r="E10829" s="17"/>
      <c r="F10829" s="274"/>
      <c r="G10829" s="1"/>
      <c r="H10829" s="1"/>
      <c r="I10829" s="1"/>
    </row>
    <row r="10830" spans="1:9" x14ac:dyDescent="0.35">
      <c r="A10830" s="1"/>
      <c r="B10830" s="1"/>
      <c r="C10830" s="1"/>
      <c r="D10830" s="17"/>
      <c r="E10830" s="17"/>
      <c r="F10830" s="274"/>
      <c r="G10830" s="1"/>
      <c r="H10830" s="1"/>
      <c r="I10830" s="1"/>
    </row>
    <row r="10831" spans="1:9" x14ac:dyDescent="0.35">
      <c r="A10831" s="1"/>
      <c r="B10831" s="1"/>
      <c r="C10831" s="1"/>
      <c r="D10831" s="17"/>
      <c r="E10831" s="17"/>
      <c r="F10831" s="274"/>
      <c r="G10831" s="1"/>
      <c r="H10831" s="1"/>
      <c r="I10831" s="1"/>
    </row>
    <row r="10832" spans="1:9" x14ac:dyDescent="0.35">
      <c r="A10832" s="1"/>
      <c r="B10832" s="1"/>
      <c r="C10832" s="1"/>
      <c r="D10832" s="17"/>
      <c r="E10832" s="17"/>
      <c r="F10832" s="274"/>
      <c r="G10832" s="1"/>
      <c r="H10832" s="1"/>
      <c r="I10832" s="1"/>
    </row>
    <row r="10833" spans="1:9" x14ac:dyDescent="0.35">
      <c r="A10833" s="1"/>
      <c r="B10833" s="1"/>
      <c r="C10833" s="1"/>
      <c r="D10833" s="17"/>
      <c r="E10833" s="17"/>
      <c r="F10833" s="274"/>
      <c r="G10833" s="1"/>
      <c r="H10833" s="1"/>
      <c r="I10833" s="1"/>
    </row>
    <row r="10834" spans="1:9" x14ac:dyDescent="0.35">
      <c r="A10834" s="1"/>
      <c r="B10834" s="1"/>
      <c r="C10834" s="1"/>
      <c r="D10834" s="17"/>
      <c r="E10834" s="17"/>
      <c r="F10834" s="274"/>
      <c r="G10834" s="1"/>
      <c r="H10834" s="1"/>
      <c r="I10834" s="1"/>
    </row>
    <row r="10835" spans="1:9" x14ac:dyDescent="0.35">
      <c r="A10835" s="1"/>
      <c r="B10835" s="1"/>
      <c r="C10835" s="1"/>
      <c r="D10835" s="17"/>
      <c r="E10835" s="17"/>
      <c r="F10835" s="274"/>
      <c r="G10835" s="1"/>
      <c r="H10835" s="1"/>
      <c r="I10835" s="1"/>
    </row>
    <row r="10836" spans="1:9" x14ac:dyDescent="0.35">
      <c r="A10836" s="1"/>
      <c r="B10836" s="1"/>
      <c r="C10836" s="1"/>
      <c r="D10836" s="17"/>
      <c r="E10836" s="17"/>
      <c r="F10836" s="274"/>
      <c r="G10836" s="1"/>
      <c r="H10836" s="1"/>
      <c r="I10836" s="1"/>
    </row>
    <row r="10837" spans="1:9" x14ac:dyDescent="0.35">
      <c r="A10837" s="1"/>
      <c r="B10837" s="1"/>
      <c r="C10837" s="1"/>
      <c r="D10837" s="17"/>
      <c r="E10837" s="17"/>
      <c r="F10837" s="274"/>
      <c r="G10837" s="1"/>
      <c r="H10837" s="1"/>
      <c r="I10837" s="1"/>
    </row>
    <row r="10838" spans="1:9" x14ac:dyDescent="0.35">
      <c r="A10838" s="1"/>
      <c r="B10838" s="1"/>
      <c r="C10838" s="1"/>
      <c r="D10838" s="17"/>
      <c r="E10838" s="17"/>
      <c r="F10838" s="274"/>
      <c r="G10838" s="1"/>
      <c r="H10838" s="1"/>
      <c r="I10838" s="1"/>
    </row>
    <row r="10839" spans="1:9" x14ac:dyDescent="0.35">
      <c r="A10839" s="1"/>
      <c r="B10839" s="1"/>
      <c r="C10839" s="1"/>
      <c r="D10839" s="17"/>
      <c r="E10839" s="17"/>
      <c r="F10839" s="274"/>
      <c r="G10839" s="1"/>
      <c r="H10839" s="1"/>
      <c r="I10839" s="1"/>
    </row>
    <row r="10840" spans="1:9" x14ac:dyDescent="0.35">
      <c r="A10840" s="1"/>
      <c r="B10840" s="1"/>
      <c r="C10840" s="1"/>
      <c r="D10840" s="17"/>
      <c r="E10840" s="17"/>
      <c r="F10840" s="274"/>
      <c r="G10840" s="1"/>
      <c r="H10840" s="1"/>
      <c r="I10840" s="1"/>
    </row>
    <row r="10841" spans="1:9" x14ac:dyDescent="0.35">
      <c r="A10841" s="1"/>
      <c r="B10841" s="1"/>
      <c r="C10841" s="1"/>
      <c r="D10841" s="17"/>
      <c r="E10841" s="17"/>
      <c r="F10841" s="274"/>
      <c r="G10841" s="1"/>
      <c r="H10841" s="1"/>
      <c r="I10841" s="1"/>
    </row>
    <row r="10842" spans="1:9" x14ac:dyDescent="0.35">
      <c r="A10842" s="1"/>
      <c r="B10842" s="1"/>
      <c r="C10842" s="1"/>
      <c r="D10842" s="17"/>
      <c r="E10842" s="17"/>
      <c r="F10842" s="274"/>
      <c r="G10842" s="1"/>
      <c r="H10842" s="1"/>
      <c r="I10842" s="1"/>
    </row>
    <row r="10843" spans="1:9" x14ac:dyDescent="0.35">
      <c r="A10843" s="1"/>
      <c r="B10843" s="1"/>
      <c r="C10843" s="1"/>
      <c r="D10843" s="17"/>
      <c r="E10843" s="17"/>
      <c r="F10843" s="274"/>
      <c r="G10843" s="1"/>
      <c r="H10843" s="1"/>
      <c r="I10843" s="1"/>
    </row>
    <row r="10844" spans="1:9" x14ac:dyDescent="0.35">
      <c r="A10844" s="1"/>
      <c r="B10844" s="1"/>
      <c r="C10844" s="1"/>
      <c r="D10844" s="17"/>
      <c r="E10844" s="17"/>
      <c r="F10844" s="274"/>
      <c r="G10844" s="1"/>
      <c r="H10844" s="1"/>
      <c r="I10844" s="1"/>
    </row>
    <row r="10845" spans="1:9" x14ac:dyDescent="0.35">
      <c r="A10845" s="1"/>
      <c r="B10845" s="1"/>
      <c r="C10845" s="1"/>
      <c r="D10845" s="17"/>
      <c r="E10845" s="17"/>
      <c r="F10845" s="274"/>
      <c r="G10845" s="1"/>
      <c r="H10845" s="1"/>
      <c r="I10845" s="1"/>
    </row>
    <row r="10846" spans="1:9" x14ac:dyDescent="0.35">
      <c r="A10846" s="1"/>
      <c r="B10846" s="1"/>
      <c r="C10846" s="1"/>
      <c r="D10846" s="17"/>
      <c r="E10846" s="17"/>
      <c r="F10846" s="274"/>
      <c r="G10846" s="1"/>
      <c r="H10846" s="1"/>
      <c r="I10846" s="1"/>
    </row>
    <row r="10847" spans="1:9" x14ac:dyDescent="0.35">
      <c r="A10847" s="1"/>
      <c r="B10847" s="1"/>
      <c r="C10847" s="1"/>
      <c r="D10847" s="17"/>
      <c r="E10847" s="17"/>
      <c r="F10847" s="274"/>
      <c r="G10847" s="1"/>
      <c r="H10847" s="1"/>
      <c r="I10847" s="1"/>
    </row>
    <row r="10848" spans="1:9" x14ac:dyDescent="0.35">
      <c r="A10848" s="1"/>
      <c r="B10848" s="1"/>
      <c r="C10848" s="1"/>
      <c r="D10848" s="17"/>
      <c r="E10848" s="17"/>
      <c r="F10848" s="274"/>
      <c r="G10848" s="1"/>
      <c r="H10848" s="1"/>
      <c r="I10848" s="1"/>
    </row>
    <row r="10849" spans="1:9" x14ac:dyDescent="0.35">
      <c r="A10849" s="1"/>
      <c r="B10849" s="1"/>
      <c r="C10849" s="1"/>
      <c r="D10849" s="17"/>
      <c r="E10849" s="17"/>
      <c r="F10849" s="274"/>
      <c r="G10849" s="1"/>
      <c r="H10849" s="1"/>
      <c r="I10849" s="1"/>
    </row>
    <row r="10850" spans="1:9" x14ac:dyDescent="0.35">
      <c r="A10850" s="1"/>
      <c r="B10850" s="1"/>
      <c r="C10850" s="1"/>
      <c r="D10850" s="17"/>
      <c r="E10850" s="17"/>
      <c r="F10850" s="274"/>
      <c r="G10850" s="1"/>
      <c r="H10850" s="1"/>
      <c r="I10850" s="1"/>
    </row>
    <row r="10851" spans="1:9" x14ac:dyDescent="0.35">
      <c r="A10851" s="1"/>
      <c r="B10851" s="1"/>
      <c r="C10851" s="1"/>
      <c r="D10851" s="17"/>
      <c r="E10851" s="17"/>
      <c r="F10851" s="274"/>
      <c r="G10851" s="1"/>
      <c r="H10851" s="1"/>
      <c r="I10851" s="1"/>
    </row>
    <row r="10852" spans="1:9" x14ac:dyDescent="0.35">
      <c r="A10852" s="1"/>
      <c r="B10852" s="1"/>
      <c r="C10852" s="1"/>
      <c r="D10852" s="17"/>
      <c r="E10852" s="17"/>
      <c r="F10852" s="274"/>
      <c r="G10852" s="1"/>
      <c r="H10852" s="1"/>
      <c r="I10852" s="1"/>
    </row>
    <row r="10853" spans="1:9" x14ac:dyDescent="0.35">
      <c r="A10853" s="1"/>
      <c r="B10853" s="1"/>
      <c r="C10853" s="1"/>
      <c r="D10853" s="17"/>
      <c r="E10853" s="17"/>
      <c r="F10853" s="274"/>
      <c r="G10853" s="1"/>
      <c r="H10853" s="1"/>
      <c r="I10853" s="1"/>
    </row>
    <row r="10854" spans="1:9" x14ac:dyDescent="0.35">
      <c r="A10854" s="1"/>
      <c r="B10854" s="1"/>
      <c r="C10854" s="1"/>
      <c r="D10854" s="17"/>
      <c r="E10854" s="17"/>
      <c r="F10854" s="274"/>
      <c r="G10854" s="1"/>
      <c r="H10854" s="1"/>
      <c r="I10854" s="1"/>
    </row>
    <row r="10855" spans="1:9" x14ac:dyDescent="0.35">
      <c r="A10855" s="1"/>
      <c r="B10855" s="1"/>
      <c r="C10855" s="1"/>
      <c r="D10855" s="17"/>
      <c r="E10855" s="17"/>
      <c r="F10855" s="274"/>
      <c r="G10855" s="1"/>
      <c r="H10855" s="1"/>
      <c r="I10855" s="1"/>
    </row>
    <row r="10856" spans="1:9" x14ac:dyDescent="0.35">
      <c r="A10856" s="1"/>
      <c r="B10856" s="1"/>
      <c r="C10856" s="1"/>
      <c r="D10856" s="17"/>
      <c r="E10856" s="17"/>
      <c r="F10856" s="274"/>
      <c r="G10856" s="1"/>
      <c r="H10856" s="1"/>
      <c r="I10856" s="1"/>
    </row>
    <row r="10857" spans="1:9" x14ac:dyDescent="0.35">
      <c r="A10857" s="1"/>
      <c r="B10857" s="1"/>
      <c r="C10857" s="1"/>
      <c r="D10857" s="17"/>
      <c r="E10857" s="17"/>
      <c r="F10857" s="274"/>
      <c r="G10857" s="1"/>
      <c r="H10857" s="1"/>
      <c r="I10857" s="1"/>
    </row>
    <row r="10858" spans="1:9" x14ac:dyDescent="0.35">
      <c r="A10858" s="1"/>
      <c r="B10858" s="1"/>
      <c r="C10858" s="1"/>
      <c r="D10858" s="17"/>
      <c r="E10858" s="17"/>
      <c r="F10858" s="274"/>
      <c r="G10858" s="1"/>
      <c r="H10858" s="1"/>
      <c r="I10858" s="1"/>
    </row>
    <row r="10859" spans="1:9" x14ac:dyDescent="0.35">
      <c r="A10859" s="1"/>
      <c r="B10859" s="1"/>
      <c r="C10859" s="1"/>
      <c r="D10859" s="17"/>
      <c r="E10859" s="17"/>
      <c r="F10859" s="274"/>
      <c r="G10859" s="1"/>
      <c r="H10859" s="1"/>
      <c r="I10859" s="1"/>
    </row>
    <row r="10860" spans="1:9" x14ac:dyDescent="0.35">
      <c r="A10860" s="1"/>
      <c r="B10860" s="1"/>
      <c r="C10860" s="1"/>
      <c r="D10860" s="17"/>
      <c r="E10860" s="17"/>
      <c r="F10860" s="274"/>
      <c r="G10860" s="1"/>
      <c r="H10860" s="1"/>
      <c r="I10860" s="1"/>
    </row>
    <row r="10861" spans="1:9" x14ac:dyDescent="0.35">
      <c r="A10861" s="1"/>
      <c r="B10861" s="1"/>
      <c r="C10861" s="1"/>
      <c r="D10861" s="17"/>
      <c r="E10861" s="17"/>
      <c r="F10861" s="274"/>
      <c r="G10861" s="1"/>
      <c r="H10861" s="1"/>
      <c r="I10861" s="1"/>
    </row>
    <row r="10862" spans="1:9" x14ac:dyDescent="0.35">
      <c r="A10862" s="1"/>
      <c r="B10862" s="1"/>
      <c r="C10862" s="1"/>
      <c r="D10862" s="17"/>
      <c r="E10862" s="17"/>
      <c r="F10862" s="274"/>
      <c r="G10862" s="1"/>
      <c r="H10862" s="1"/>
      <c r="I10862" s="1"/>
    </row>
    <row r="10863" spans="1:9" x14ac:dyDescent="0.35">
      <c r="A10863" s="1"/>
      <c r="B10863" s="1"/>
      <c r="C10863" s="1"/>
      <c r="D10863" s="17"/>
      <c r="E10863" s="17"/>
      <c r="F10863" s="274"/>
      <c r="G10863" s="1"/>
      <c r="H10863" s="1"/>
      <c r="I10863" s="1"/>
    </row>
    <row r="10864" spans="1:9" x14ac:dyDescent="0.35">
      <c r="A10864" s="1"/>
      <c r="B10864" s="1"/>
      <c r="C10864" s="1"/>
      <c r="D10864" s="17"/>
      <c r="E10864" s="17"/>
      <c r="F10864" s="274"/>
      <c r="G10864" s="1"/>
      <c r="H10864" s="1"/>
      <c r="I10864" s="1"/>
    </row>
    <row r="10865" spans="1:9" x14ac:dyDescent="0.35">
      <c r="A10865" s="1"/>
      <c r="B10865" s="1"/>
      <c r="C10865" s="1"/>
      <c r="D10865" s="17"/>
      <c r="E10865" s="17"/>
      <c r="F10865" s="274"/>
      <c r="G10865" s="1"/>
      <c r="H10865" s="1"/>
      <c r="I10865" s="1"/>
    </row>
    <row r="10866" spans="1:9" x14ac:dyDescent="0.35">
      <c r="A10866" s="1"/>
      <c r="B10866" s="1"/>
      <c r="C10866" s="1"/>
      <c r="D10866" s="17"/>
      <c r="E10866" s="17"/>
      <c r="F10866" s="274"/>
      <c r="G10866" s="1"/>
      <c r="H10866" s="1"/>
      <c r="I10866" s="1"/>
    </row>
    <row r="10867" spans="1:9" x14ac:dyDescent="0.35">
      <c r="A10867" s="1"/>
      <c r="B10867" s="1"/>
      <c r="C10867" s="1"/>
      <c r="D10867" s="17"/>
      <c r="E10867" s="17"/>
      <c r="F10867" s="274"/>
      <c r="G10867" s="1"/>
      <c r="H10867" s="1"/>
      <c r="I10867" s="1"/>
    </row>
    <row r="10868" spans="1:9" x14ac:dyDescent="0.35">
      <c r="A10868" s="1"/>
      <c r="B10868" s="1"/>
      <c r="C10868" s="1"/>
      <c r="D10868" s="17"/>
      <c r="E10868" s="17"/>
      <c r="F10868" s="274"/>
      <c r="G10868" s="1"/>
      <c r="H10868" s="1"/>
      <c r="I10868" s="1"/>
    </row>
    <row r="10869" spans="1:9" x14ac:dyDescent="0.35">
      <c r="A10869" s="1"/>
      <c r="B10869" s="1"/>
      <c r="C10869" s="1"/>
      <c r="D10869" s="17"/>
      <c r="E10869" s="17"/>
      <c r="F10869" s="274"/>
      <c r="G10869" s="1"/>
      <c r="H10869" s="1"/>
      <c r="I10869" s="1"/>
    </row>
    <row r="10870" spans="1:9" x14ac:dyDescent="0.35">
      <c r="A10870" s="1"/>
      <c r="B10870" s="1"/>
      <c r="C10870" s="1"/>
      <c r="D10870" s="17"/>
      <c r="E10870" s="17"/>
      <c r="F10870" s="274"/>
      <c r="G10870" s="1"/>
      <c r="H10870" s="1"/>
      <c r="I10870" s="1"/>
    </row>
    <row r="10871" spans="1:9" x14ac:dyDescent="0.35">
      <c r="A10871" s="1"/>
      <c r="B10871" s="1"/>
      <c r="C10871" s="1"/>
      <c r="D10871" s="17"/>
      <c r="E10871" s="17"/>
      <c r="F10871" s="274"/>
      <c r="G10871" s="1"/>
      <c r="H10871" s="1"/>
      <c r="I10871" s="1"/>
    </row>
    <row r="10872" spans="1:9" x14ac:dyDescent="0.35">
      <c r="A10872" s="1"/>
      <c r="B10872" s="1"/>
      <c r="C10872" s="1"/>
      <c r="D10872" s="17"/>
      <c r="E10872" s="17"/>
      <c r="F10872" s="274"/>
      <c r="G10872" s="1"/>
      <c r="H10872" s="1"/>
      <c r="I10872" s="1"/>
    </row>
    <row r="10873" spans="1:9" x14ac:dyDescent="0.35">
      <c r="A10873" s="1"/>
      <c r="B10873" s="1"/>
      <c r="C10873" s="1"/>
      <c r="D10873" s="17"/>
      <c r="E10873" s="17"/>
      <c r="F10873" s="274"/>
      <c r="G10873" s="1"/>
      <c r="H10873" s="1"/>
      <c r="I10873" s="1"/>
    </row>
    <row r="10874" spans="1:9" x14ac:dyDescent="0.35">
      <c r="A10874" s="1"/>
      <c r="B10874" s="1"/>
      <c r="C10874" s="1"/>
      <c r="D10874" s="17"/>
      <c r="E10874" s="17"/>
      <c r="F10874" s="274"/>
      <c r="G10874" s="1"/>
      <c r="H10874" s="1"/>
      <c r="I10874" s="1"/>
    </row>
    <row r="10875" spans="1:9" x14ac:dyDescent="0.35">
      <c r="A10875" s="1"/>
      <c r="B10875" s="1"/>
      <c r="C10875" s="1"/>
      <c r="D10875" s="17"/>
      <c r="E10875" s="17"/>
      <c r="F10875" s="274"/>
      <c r="G10875" s="1"/>
      <c r="H10875" s="1"/>
      <c r="I10875" s="1"/>
    </row>
    <row r="10876" spans="1:9" x14ac:dyDescent="0.35">
      <c r="A10876" s="1"/>
      <c r="B10876" s="1"/>
      <c r="C10876" s="1"/>
      <c r="D10876" s="17"/>
      <c r="E10876" s="17"/>
      <c r="F10876" s="274"/>
      <c r="G10876" s="1"/>
      <c r="H10876" s="1"/>
      <c r="I10876" s="1"/>
    </row>
    <row r="10877" spans="1:9" x14ac:dyDescent="0.35">
      <c r="A10877" s="1"/>
      <c r="B10877" s="1"/>
      <c r="C10877" s="1"/>
      <c r="D10877" s="17"/>
      <c r="E10877" s="17"/>
      <c r="F10877" s="274"/>
      <c r="G10877" s="1"/>
      <c r="H10877" s="1"/>
      <c r="I10877" s="1"/>
    </row>
    <row r="10878" spans="1:9" x14ac:dyDescent="0.35">
      <c r="A10878" s="1"/>
      <c r="B10878" s="1"/>
      <c r="C10878" s="1"/>
      <c r="D10878" s="17"/>
      <c r="E10878" s="17"/>
      <c r="F10878" s="274"/>
      <c r="G10878" s="1"/>
      <c r="H10878" s="1"/>
      <c r="I10878" s="1"/>
    </row>
    <row r="10879" spans="1:9" x14ac:dyDescent="0.35">
      <c r="A10879" s="1"/>
      <c r="B10879" s="1"/>
      <c r="C10879" s="1"/>
      <c r="D10879" s="17"/>
      <c r="E10879" s="17"/>
      <c r="F10879" s="274"/>
      <c r="G10879" s="1"/>
      <c r="H10879" s="1"/>
      <c r="I10879" s="1"/>
    </row>
    <row r="10880" spans="1:9" x14ac:dyDescent="0.35">
      <c r="A10880" s="1"/>
      <c r="B10880" s="1"/>
      <c r="C10880" s="1"/>
      <c r="D10880" s="17"/>
      <c r="E10880" s="17"/>
      <c r="F10880" s="274"/>
      <c r="G10880" s="1"/>
      <c r="H10880" s="1"/>
      <c r="I10880" s="1"/>
    </row>
    <row r="10881" spans="1:9" x14ac:dyDescent="0.35">
      <c r="A10881" s="1"/>
      <c r="B10881" s="1"/>
      <c r="C10881" s="1"/>
      <c r="D10881" s="17"/>
      <c r="E10881" s="17"/>
      <c r="F10881" s="274"/>
      <c r="G10881" s="1"/>
      <c r="H10881" s="1"/>
      <c r="I10881" s="1"/>
    </row>
    <row r="10882" spans="1:9" x14ac:dyDescent="0.35">
      <c r="A10882" s="1"/>
      <c r="B10882" s="1"/>
      <c r="C10882" s="1"/>
      <c r="D10882" s="17"/>
      <c r="E10882" s="17"/>
      <c r="F10882" s="274"/>
      <c r="G10882" s="1"/>
      <c r="H10882" s="1"/>
      <c r="I10882" s="1"/>
    </row>
    <row r="10883" spans="1:9" x14ac:dyDescent="0.35">
      <c r="A10883" s="1"/>
      <c r="B10883" s="1"/>
      <c r="C10883" s="1"/>
      <c r="D10883" s="17"/>
      <c r="E10883" s="17"/>
      <c r="F10883" s="274"/>
      <c r="G10883" s="1"/>
      <c r="H10883" s="1"/>
      <c r="I10883" s="1"/>
    </row>
    <row r="10884" spans="1:9" x14ac:dyDescent="0.35">
      <c r="A10884" s="1"/>
      <c r="B10884" s="1"/>
      <c r="C10884" s="1"/>
      <c r="D10884" s="17"/>
      <c r="E10884" s="17"/>
      <c r="F10884" s="274"/>
      <c r="G10884" s="1"/>
      <c r="H10884" s="1"/>
      <c r="I10884" s="1"/>
    </row>
    <row r="10885" spans="1:9" x14ac:dyDescent="0.35">
      <c r="A10885" s="1"/>
      <c r="B10885" s="1"/>
      <c r="C10885" s="1"/>
      <c r="D10885" s="17"/>
      <c r="E10885" s="17"/>
      <c r="F10885" s="274"/>
      <c r="G10885" s="1"/>
      <c r="H10885" s="1"/>
      <c r="I10885" s="1"/>
    </row>
    <row r="10886" spans="1:9" x14ac:dyDescent="0.35">
      <c r="A10886" s="1"/>
      <c r="B10886" s="1"/>
      <c r="C10886" s="1"/>
      <c r="D10886" s="17"/>
      <c r="E10886" s="17"/>
      <c r="F10886" s="274"/>
      <c r="G10886" s="1"/>
      <c r="H10886" s="1"/>
      <c r="I10886" s="1"/>
    </row>
    <row r="10887" spans="1:9" x14ac:dyDescent="0.35">
      <c r="A10887" s="1"/>
      <c r="B10887" s="1"/>
      <c r="C10887" s="1"/>
      <c r="D10887" s="17"/>
      <c r="E10887" s="17"/>
      <c r="F10887" s="274"/>
      <c r="G10887" s="1"/>
      <c r="H10887" s="1"/>
      <c r="I10887" s="1"/>
    </row>
    <row r="10888" spans="1:9" x14ac:dyDescent="0.35">
      <c r="A10888" s="1"/>
      <c r="B10888" s="1"/>
      <c r="C10888" s="1"/>
      <c r="D10888" s="17"/>
      <c r="E10888" s="17"/>
      <c r="F10888" s="274"/>
      <c r="G10888" s="1"/>
      <c r="H10888" s="1"/>
      <c r="I10888" s="1"/>
    </row>
    <row r="10889" spans="1:9" x14ac:dyDescent="0.35">
      <c r="A10889" s="1"/>
      <c r="B10889" s="1"/>
      <c r="C10889" s="1"/>
      <c r="D10889" s="17"/>
      <c r="E10889" s="17"/>
      <c r="F10889" s="274"/>
      <c r="G10889" s="1"/>
      <c r="H10889" s="1"/>
      <c r="I10889" s="1"/>
    </row>
    <row r="10890" spans="1:9" x14ac:dyDescent="0.35">
      <c r="A10890" s="1"/>
      <c r="B10890" s="1"/>
      <c r="C10890" s="1"/>
      <c r="D10890" s="17"/>
      <c r="E10890" s="17"/>
      <c r="F10890" s="274"/>
      <c r="G10890" s="1"/>
      <c r="H10890" s="1"/>
      <c r="I10890" s="1"/>
    </row>
    <row r="10891" spans="1:9" x14ac:dyDescent="0.35">
      <c r="A10891" s="1"/>
      <c r="B10891" s="1"/>
      <c r="C10891" s="1"/>
      <c r="D10891" s="17"/>
      <c r="E10891" s="17"/>
      <c r="F10891" s="274"/>
      <c r="G10891" s="1"/>
      <c r="H10891" s="1"/>
      <c r="I10891" s="1"/>
    </row>
    <row r="10892" spans="1:9" x14ac:dyDescent="0.35">
      <c r="A10892" s="1"/>
      <c r="B10892" s="1"/>
      <c r="C10892" s="1"/>
      <c r="D10892" s="17"/>
      <c r="E10892" s="17"/>
      <c r="F10892" s="274"/>
      <c r="G10892" s="1"/>
      <c r="H10892" s="1"/>
      <c r="I10892" s="1"/>
    </row>
    <row r="10893" spans="1:9" x14ac:dyDescent="0.35">
      <c r="A10893" s="1"/>
      <c r="B10893" s="1"/>
      <c r="C10893" s="1"/>
      <c r="D10893" s="17"/>
      <c r="E10893" s="17"/>
      <c r="F10893" s="274"/>
      <c r="G10893" s="1"/>
      <c r="H10893" s="1"/>
      <c r="I10893" s="1"/>
    </row>
    <row r="10894" spans="1:9" x14ac:dyDescent="0.35">
      <c r="A10894" s="1"/>
      <c r="B10894" s="1"/>
      <c r="C10894" s="1"/>
      <c r="D10894" s="17"/>
      <c r="E10894" s="17"/>
      <c r="F10894" s="274"/>
      <c r="G10894" s="1"/>
      <c r="H10894" s="1"/>
      <c r="I10894" s="1"/>
    </row>
    <row r="10895" spans="1:9" x14ac:dyDescent="0.35">
      <c r="A10895" s="1"/>
      <c r="B10895" s="1"/>
      <c r="C10895" s="1"/>
      <c r="D10895" s="17"/>
      <c r="E10895" s="17"/>
      <c r="F10895" s="274"/>
      <c r="G10895" s="1"/>
      <c r="H10895" s="1"/>
      <c r="I10895" s="1"/>
    </row>
    <row r="10896" spans="1:9" x14ac:dyDescent="0.35">
      <c r="A10896" s="1"/>
      <c r="B10896" s="1"/>
      <c r="C10896" s="1"/>
      <c r="D10896" s="17"/>
      <c r="E10896" s="17"/>
      <c r="F10896" s="274"/>
      <c r="G10896" s="1"/>
      <c r="H10896" s="1"/>
      <c r="I10896" s="1"/>
    </row>
    <row r="10897" spans="1:9" x14ac:dyDescent="0.35">
      <c r="A10897" s="1"/>
      <c r="B10897" s="1"/>
      <c r="C10897" s="1"/>
      <c r="D10897" s="17"/>
      <c r="E10897" s="17"/>
      <c r="F10897" s="274"/>
      <c r="G10897" s="1"/>
      <c r="H10897" s="1"/>
      <c r="I10897" s="1"/>
    </row>
    <row r="10898" spans="1:9" x14ac:dyDescent="0.35">
      <c r="A10898" s="1"/>
      <c r="B10898" s="1"/>
      <c r="C10898" s="1"/>
      <c r="D10898" s="17"/>
      <c r="E10898" s="17"/>
      <c r="F10898" s="274"/>
      <c r="G10898" s="1"/>
      <c r="H10898" s="1"/>
      <c r="I10898" s="1"/>
    </row>
    <row r="10899" spans="1:9" x14ac:dyDescent="0.35">
      <c r="A10899" s="1"/>
      <c r="B10899" s="1"/>
      <c r="C10899" s="1"/>
      <c r="D10899" s="17"/>
      <c r="E10899" s="17"/>
      <c r="F10899" s="274"/>
      <c r="G10899" s="1"/>
      <c r="H10899" s="1"/>
      <c r="I10899" s="1"/>
    </row>
    <row r="10900" spans="1:9" x14ac:dyDescent="0.35">
      <c r="A10900" s="1"/>
      <c r="B10900" s="1"/>
      <c r="C10900" s="1"/>
      <c r="D10900" s="17"/>
      <c r="E10900" s="17"/>
      <c r="F10900" s="274"/>
      <c r="G10900" s="1"/>
      <c r="H10900" s="1"/>
      <c r="I10900" s="1"/>
    </row>
    <row r="10901" spans="1:9" x14ac:dyDescent="0.35">
      <c r="A10901" s="1"/>
      <c r="B10901" s="1"/>
      <c r="C10901" s="1"/>
      <c r="D10901" s="17"/>
      <c r="E10901" s="17"/>
      <c r="F10901" s="274"/>
      <c r="G10901" s="1"/>
      <c r="H10901" s="1"/>
      <c r="I10901" s="1"/>
    </row>
    <row r="10902" spans="1:9" x14ac:dyDescent="0.35">
      <c r="A10902" s="1"/>
      <c r="B10902" s="1"/>
      <c r="C10902" s="1"/>
      <c r="D10902" s="17"/>
      <c r="E10902" s="17"/>
      <c r="F10902" s="274"/>
      <c r="G10902" s="1"/>
      <c r="H10902" s="1"/>
      <c r="I10902" s="1"/>
    </row>
    <row r="10903" spans="1:9" x14ac:dyDescent="0.35">
      <c r="A10903" s="1"/>
      <c r="B10903" s="1"/>
      <c r="C10903" s="1"/>
      <c r="D10903" s="17"/>
      <c r="E10903" s="17"/>
      <c r="F10903" s="274"/>
      <c r="G10903" s="1"/>
      <c r="H10903" s="1"/>
      <c r="I10903" s="1"/>
    </row>
    <row r="10904" spans="1:9" x14ac:dyDescent="0.35">
      <c r="A10904" s="1"/>
      <c r="B10904" s="1"/>
      <c r="C10904" s="1"/>
      <c r="D10904" s="17"/>
      <c r="E10904" s="17"/>
      <c r="F10904" s="274"/>
      <c r="G10904" s="1"/>
      <c r="H10904" s="1"/>
      <c r="I10904" s="1"/>
    </row>
    <row r="10905" spans="1:9" x14ac:dyDescent="0.35">
      <c r="A10905" s="1"/>
      <c r="B10905" s="1"/>
      <c r="C10905" s="1"/>
      <c r="D10905" s="17"/>
      <c r="E10905" s="17"/>
      <c r="F10905" s="274"/>
      <c r="G10905" s="1"/>
      <c r="H10905" s="1"/>
      <c r="I10905" s="1"/>
    </row>
    <row r="10906" spans="1:9" x14ac:dyDescent="0.35">
      <c r="A10906" s="1"/>
      <c r="B10906" s="1"/>
      <c r="C10906" s="1"/>
      <c r="D10906" s="17"/>
      <c r="E10906" s="17"/>
      <c r="F10906" s="274"/>
      <c r="G10906" s="1"/>
      <c r="H10906" s="1"/>
      <c r="I10906" s="1"/>
    </row>
    <row r="10907" spans="1:9" x14ac:dyDescent="0.35">
      <c r="A10907" s="1"/>
      <c r="B10907" s="1"/>
      <c r="C10907" s="1"/>
      <c r="D10907" s="17"/>
      <c r="E10907" s="17"/>
      <c r="F10907" s="274"/>
      <c r="G10907" s="1"/>
      <c r="H10907" s="1"/>
      <c r="I10907" s="1"/>
    </row>
    <row r="10908" spans="1:9" x14ac:dyDescent="0.35">
      <c r="A10908" s="1"/>
      <c r="B10908" s="1"/>
      <c r="C10908" s="1"/>
      <c r="D10908" s="17"/>
      <c r="E10908" s="17"/>
      <c r="F10908" s="274"/>
      <c r="G10908" s="1"/>
      <c r="H10908" s="1"/>
      <c r="I10908" s="1"/>
    </row>
    <row r="10909" spans="1:9" x14ac:dyDescent="0.35">
      <c r="A10909" s="1"/>
      <c r="B10909" s="1"/>
      <c r="C10909" s="1"/>
      <c r="D10909" s="17"/>
      <c r="E10909" s="17"/>
      <c r="F10909" s="274"/>
      <c r="G10909" s="1"/>
      <c r="H10909" s="1"/>
      <c r="I10909" s="1"/>
    </row>
    <row r="10910" spans="1:9" x14ac:dyDescent="0.35">
      <c r="A10910" s="1"/>
      <c r="B10910" s="1"/>
      <c r="C10910" s="1"/>
      <c r="D10910" s="17"/>
      <c r="E10910" s="17"/>
      <c r="F10910" s="274"/>
      <c r="G10910" s="1"/>
      <c r="H10910" s="1"/>
      <c r="I10910" s="1"/>
    </row>
    <row r="10911" spans="1:9" x14ac:dyDescent="0.35">
      <c r="A10911" s="1"/>
      <c r="B10911" s="1"/>
      <c r="C10911" s="1"/>
      <c r="D10911" s="17"/>
      <c r="E10911" s="17"/>
      <c r="F10911" s="274"/>
      <c r="G10911" s="1"/>
      <c r="H10911" s="1"/>
      <c r="I10911" s="1"/>
    </row>
    <row r="10912" spans="1:9" x14ac:dyDescent="0.35">
      <c r="A10912" s="1"/>
      <c r="B10912" s="1"/>
      <c r="C10912" s="1"/>
      <c r="D10912" s="17"/>
      <c r="E10912" s="17"/>
      <c r="F10912" s="274"/>
      <c r="G10912" s="1"/>
      <c r="H10912" s="1"/>
      <c r="I10912" s="1"/>
    </row>
    <row r="10913" spans="1:9" x14ac:dyDescent="0.35">
      <c r="A10913" s="1"/>
      <c r="B10913" s="1"/>
      <c r="C10913" s="1"/>
      <c r="D10913" s="17"/>
      <c r="E10913" s="17"/>
      <c r="F10913" s="274"/>
      <c r="G10913" s="1"/>
      <c r="H10913" s="1"/>
      <c r="I10913" s="1"/>
    </row>
    <row r="10914" spans="1:9" x14ac:dyDescent="0.35">
      <c r="A10914" s="1"/>
      <c r="B10914" s="1"/>
      <c r="C10914" s="1"/>
      <c r="D10914" s="17"/>
      <c r="E10914" s="17"/>
      <c r="F10914" s="274"/>
      <c r="G10914" s="1"/>
      <c r="H10914" s="1"/>
      <c r="I10914" s="1"/>
    </row>
    <row r="10915" spans="1:9" x14ac:dyDescent="0.35">
      <c r="A10915" s="1"/>
      <c r="B10915" s="1"/>
      <c r="C10915" s="1"/>
      <c r="D10915" s="17"/>
      <c r="E10915" s="17"/>
      <c r="F10915" s="274"/>
      <c r="G10915" s="1"/>
      <c r="H10915" s="1"/>
      <c r="I10915" s="1"/>
    </row>
    <row r="10916" spans="1:9" x14ac:dyDescent="0.35">
      <c r="A10916" s="1"/>
      <c r="B10916" s="1"/>
      <c r="C10916" s="1"/>
      <c r="D10916" s="17"/>
      <c r="E10916" s="17"/>
      <c r="F10916" s="274"/>
      <c r="G10916" s="1"/>
      <c r="H10916" s="1"/>
      <c r="I10916" s="1"/>
    </row>
    <row r="10917" spans="1:9" x14ac:dyDescent="0.35">
      <c r="A10917" s="1"/>
      <c r="B10917" s="1"/>
      <c r="C10917" s="1"/>
      <c r="D10917" s="17"/>
      <c r="E10917" s="17"/>
      <c r="F10917" s="274"/>
      <c r="G10917" s="1"/>
      <c r="H10917" s="1"/>
      <c r="I10917" s="1"/>
    </row>
    <row r="10918" spans="1:9" x14ac:dyDescent="0.35">
      <c r="A10918" s="1"/>
      <c r="B10918" s="1"/>
      <c r="C10918" s="1"/>
      <c r="D10918" s="17"/>
      <c r="E10918" s="17"/>
      <c r="F10918" s="274"/>
      <c r="G10918" s="1"/>
      <c r="H10918" s="1"/>
      <c r="I10918" s="1"/>
    </row>
    <row r="10919" spans="1:9" x14ac:dyDescent="0.35">
      <c r="A10919" s="1"/>
      <c r="B10919" s="1"/>
      <c r="C10919" s="1"/>
      <c r="D10919" s="17"/>
      <c r="E10919" s="17"/>
      <c r="F10919" s="274"/>
      <c r="G10919" s="1"/>
      <c r="H10919" s="1"/>
      <c r="I10919" s="1"/>
    </row>
    <row r="10920" spans="1:9" x14ac:dyDescent="0.35">
      <c r="A10920" s="1"/>
      <c r="B10920" s="1"/>
      <c r="C10920" s="1"/>
      <c r="D10920" s="17"/>
      <c r="E10920" s="17"/>
      <c r="F10920" s="274"/>
      <c r="G10920" s="1"/>
      <c r="H10920" s="1"/>
      <c r="I10920" s="1"/>
    </row>
    <row r="10921" spans="1:9" x14ac:dyDescent="0.35">
      <c r="A10921" s="1"/>
      <c r="B10921" s="1"/>
      <c r="C10921" s="1"/>
      <c r="D10921" s="17"/>
      <c r="E10921" s="17"/>
      <c r="F10921" s="274"/>
      <c r="G10921" s="1"/>
      <c r="H10921" s="1"/>
      <c r="I10921" s="1"/>
    </row>
    <row r="10922" spans="1:9" x14ac:dyDescent="0.35">
      <c r="A10922" s="1"/>
      <c r="B10922" s="1"/>
      <c r="C10922" s="1"/>
      <c r="D10922" s="17"/>
      <c r="E10922" s="17"/>
      <c r="F10922" s="274"/>
      <c r="G10922" s="1"/>
      <c r="H10922" s="1"/>
      <c r="I10922" s="1"/>
    </row>
    <row r="10923" spans="1:9" x14ac:dyDescent="0.35">
      <c r="A10923" s="1"/>
      <c r="B10923" s="1"/>
      <c r="C10923" s="1"/>
      <c r="D10923" s="17"/>
      <c r="E10923" s="17"/>
      <c r="F10923" s="274"/>
      <c r="G10923" s="1"/>
      <c r="H10923" s="1"/>
      <c r="I10923" s="1"/>
    </row>
    <row r="10924" spans="1:9" x14ac:dyDescent="0.35">
      <c r="A10924" s="1"/>
      <c r="B10924" s="1"/>
      <c r="C10924" s="1"/>
      <c r="D10924" s="17"/>
      <c r="E10924" s="17"/>
      <c r="F10924" s="274"/>
      <c r="G10924" s="1"/>
      <c r="H10924" s="1"/>
      <c r="I10924" s="1"/>
    </row>
    <row r="10925" spans="1:9" x14ac:dyDescent="0.35">
      <c r="A10925" s="1"/>
      <c r="B10925" s="1"/>
      <c r="C10925" s="1"/>
      <c r="D10925" s="17"/>
      <c r="E10925" s="17"/>
      <c r="F10925" s="274"/>
      <c r="G10925" s="1"/>
      <c r="H10925" s="1"/>
      <c r="I10925" s="1"/>
    </row>
    <row r="10926" spans="1:9" x14ac:dyDescent="0.35">
      <c r="A10926" s="1"/>
      <c r="B10926" s="1"/>
      <c r="C10926" s="1"/>
      <c r="D10926" s="17"/>
      <c r="E10926" s="17"/>
      <c r="F10926" s="274"/>
      <c r="G10926" s="1"/>
      <c r="H10926" s="1"/>
      <c r="I10926" s="1"/>
    </row>
    <row r="10927" spans="1:9" x14ac:dyDescent="0.35">
      <c r="A10927" s="1"/>
      <c r="B10927" s="1"/>
      <c r="C10927" s="1"/>
      <c r="D10927" s="17"/>
      <c r="E10927" s="17"/>
      <c r="F10927" s="274"/>
      <c r="G10927" s="1"/>
      <c r="H10927" s="1"/>
      <c r="I10927" s="1"/>
    </row>
    <row r="10928" spans="1:9" x14ac:dyDescent="0.35">
      <c r="A10928" s="1"/>
      <c r="B10928" s="1"/>
      <c r="C10928" s="1"/>
      <c r="D10928" s="17"/>
      <c r="E10928" s="17"/>
      <c r="F10928" s="274"/>
      <c r="G10928" s="1"/>
      <c r="H10928" s="1"/>
      <c r="I10928" s="1"/>
    </row>
    <row r="10929" spans="1:9" x14ac:dyDescent="0.35">
      <c r="A10929" s="1"/>
      <c r="B10929" s="1"/>
      <c r="C10929" s="1"/>
      <c r="D10929" s="17"/>
      <c r="E10929" s="17"/>
      <c r="F10929" s="274"/>
      <c r="G10929" s="1"/>
      <c r="H10929" s="1"/>
      <c r="I10929" s="1"/>
    </row>
    <row r="10930" spans="1:9" x14ac:dyDescent="0.35">
      <c r="A10930" s="1"/>
      <c r="B10930" s="1"/>
      <c r="C10930" s="1"/>
      <c r="D10930" s="17"/>
      <c r="E10930" s="17"/>
      <c r="F10930" s="274"/>
      <c r="G10930" s="1"/>
      <c r="H10930" s="1"/>
      <c r="I10930" s="1"/>
    </row>
    <row r="10931" spans="1:9" x14ac:dyDescent="0.35">
      <c r="A10931" s="1"/>
      <c r="B10931" s="1"/>
      <c r="C10931" s="1"/>
      <c r="D10931" s="17"/>
      <c r="E10931" s="17"/>
      <c r="F10931" s="274"/>
      <c r="G10931" s="1"/>
      <c r="H10931" s="1"/>
      <c r="I10931" s="1"/>
    </row>
    <row r="10932" spans="1:9" x14ac:dyDescent="0.35">
      <c r="A10932" s="1"/>
      <c r="B10932" s="1"/>
      <c r="C10932" s="1"/>
      <c r="D10932" s="17"/>
      <c r="E10932" s="17"/>
      <c r="F10932" s="274"/>
      <c r="G10932" s="1"/>
      <c r="H10932" s="1"/>
      <c r="I10932" s="1"/>
    </row>
    <row r="10933" spans="1:9" x14ac:dyDescent="0.35">
      <c r="A10933" s="1"/>
      <c r="B10933" s="1"/>
      <c r="C10933" s="1"/>
      <c r="D10933" s="17"/>
      <c r="E10933" s="17"/>
      <c r="F10933" s="274"/>
      <c r="G10933" s="1"/>
      <c r="H10933" s="1"/>
      <c r="I10933" s="1"/>
    </row>
    <row r="10934" spans="1:9" x14ac:dyDescent="0.35">
      <c r="A10934" s="1"/>
      <c r="B10934" s="1"/>
      <c r="C10934" s="1"/>
      <c r="D10934" s="17"/>
      <c r="E10934" s="17"/>
      <c r="F10934" s="274"/>
      <c r="G10934" s="1"/>
      <c r="H10934" s="1"/>
      <c r="I10934" s="1"/>
    </row>
    <row r="10935" spans="1:9" x14ac:dyDescent="0.35">
      <c r="A10935" s="1"/>
      <c r="B10935" s="1"/>
      <c r="C10935" s="1"/>
      <c r="D10935" s="17"/>
      <c r="E10935" s="17"/>
      <c r="F10935" s="274"/>
      <c r="G10935" s="1"/>
      <c r="H10935" s="1"/>
      <c r="I10935" s="1"/>
    </row>
    <row r="10936" spans="1:9" x14ac:dyDescent="0.35">
      <c r="A10936" s="1"/>
      <c r="B10936" s="1"/>
      <c r="C10936" s="1"/>
      <c r="D10936" s="17"/>
      <c r="E10936" s="17"/>
      <c r="F10936" s="274"/>
      <c r="G10936" s="1"/>
      <c r="H10936" s="1"/>
      <c r="I10936" s="1"/>
    </row>
    <row r="10937" spans="1:9" x14ac:dyDescent="0.35">
      <c r="A10937" s="1"/>
      <c r="B10937" s="1"/>
      <c r="C10937" s="1"/>
      <c r="D10937" s="17"/>
      <c r="E10937" s="17"/>
      <c r="F10937" s="274"/>
      <c r="G10937" s="1"/>
      <c r="H10937" s="1"/>
      <c r="I10937" s="1"/>
    </row>
    <row r="10938" spans="1:9" x14ac:dyDescent="0.35">
      <c r="A10938" s="1"/>
      <c r="B10938" s="1"/>
      <c r="C10938" s="1"/>
      <c r="D10938" s="17"/>
      <c r="E10938" s="17"/>
      <c r="F10938" s="274"/>
      <c r="G10938" s="1"/>
      <c r="H10938" s="1"/>
      <c r="I10938" s="1"/>
    </row>
    <row r="10939" spans="1:9" x14ac:dyDescent="0.35">
      <c r="A10939" s="1"/>
      <c r="B10939" s="1"/>
      <c r="C10939" s="1"/>
      <c r="D10939" s="17"/>
      <c r="E10939" s="17"/>
      <c r="F10939" s="274"/>
      <c r="G10939" s="1"/>
      <c r="H10939" s="1"/>
      <c r="I10939" s="1"/>
    </row>
    <row r="10940" spans="1:9" x14ac:dyDescent="0.35">
      <c r="A10940" s="1"/>
      <c r="B10940" s="1"/>
      <c r="C10940" s="1"/>
      <c r="D10940" s="17"/>
      <c r="E10940" s="17"/>
      <c r="F10940" s="274"/>
      <c r="G10940" s="1"/>
      <c r="H10940" s="1"/>
      <c r="I10940" s="1"/>
    </row>
    <row r="10941" spans="1:9" x14ac:dyDescent="0.35">
      <c r="A10941" s="1"/>
      <c r="B10941" s="1"/>
      <c r="C10941" s="1"/>
      <c r="D10941" s="17"/>
      <c r="E10941" s="17"/>
      <c r="F10941" s="274"/>
      <c r="G10941" s="1"/>
      <c r="H10941" s="1"/>
      <c r="I10941" s="1"/>
    </row>
    <row r="10942" spans="1:9" x14ac:dyDescent="0.35">
      <c r="A10942" s="1"/>
      <c r="B10942" s="1"/>
      <c r="C10942" s="1"/>
      <c r="D10942" s="17"/>
      <c r="E10942" s="17"/>
      <c r="F10942" s="274"/>
      <c r="G10942" s="1"/>
      <c r="H10942" s="1"/>
      <c r="I10942" s="1"/>
    </row>
    <row r="10943" spans="1:9" x14ac:dyDescent="0.35">
      <c r="A10943" s="1"/>
      <c r="B10943" s="1"/>
      <c r="C10943" s="1"/>
      <c r="D10943" s="17"/>
      <c r="E10943" s="17"/>
      <c r="F10943" s="274"/>
      <c r="G10943" s="1"/>
      <c r="H10943" s="1"/>
      <c r="I10943" s="1"/>
    </row>
    <row r="10944" spans="1:9" x14ac:dyDescent="0.35">
      <c r="A10944" s="1"/>
      <c r="B10944" s="1"/>
      <c r="C10944" s="1"/>
      <c r="D10944" s="17"/>
      <c r="E10944" s="17"/>
      <c r="F10944" s="274"/>
      <c r="G10944" s="1"/>
      <c r="H10944" s="1"/>
      <c r="I10944" s="1"/>
    </row>
    <row r="10945" spans="1:9" x14ac:dyDescent="0.35">
      <c r="A10945" s="1"/>
      <c r="B10945" s="1"/>
      <c r="C10945" s="1"/>
      <c r="D10945" s="17"/>
      <c r="E10945" s="17"/>
      <c r="F10945" s="274"/>
      <c r="G10945" s="1"/>
      <c r="H10945" s="1"/>
      <c r="I10945" s="1"/>
    </row>
    <row r="10946" spans="1:9" x14ac:dyDescent="0.35">
      <c r="A10946" s="1"/>
      <c r="B10946" s="1"/>
      <c r="C10946" s="1"/>
      <c r="D10946" s="17"/>
      <c r="E10946" s="17"/>
      <c r="F10946" s="274"/>
      <c r="G10946" s="1"/>
      <c r="H10946" s="1"/>
      <c r="I10946" s="1"/>
    </row>
    <row r="10947" spans="1:9" x14ac:dyDescent="0.35">
      <c r="A10947" s="1"/>
      <c r="B10947" s="1"/>
      <c r="C10947" s="1"/>
      <c r="D10947" s="17"/>
      <c r="E10947" s="17"/>
      <c r="F10947" s="274"/>
      <c r="G10947" s="1"/>
      <c r="H10947" s="1"/>
      <c r="I10947" s="1"/>
    </row>
    <row r="10948" spans="1:9" x14ac:dyDescent="0.35">
      <c r="A10948" s="1"/>
      <c r="B10948" s="1"/>
      <c r="C10948" s="1"/>
      <c r="D10948" s="17"/>
      <c r="E10948" s="17"/>
      <c r="F10948" s="274"/>
      <c r="G10948" s="1"/>
      <c r="H10948" s="1"/>
      <c r="I10948" s="1"/>
    </row>
    <row r="10949" spans="1:9" x14ac:dyDescent="0.35">
      <c r="A10949" s="1"/>
      <c r="B10949" s="1"/>
      <c r="C10949" s="1"/>
      <c r="D10949" s="17"/>
      <c r="E10949" s="17"/>
      <c r="F10949" s="274"/>
      <c r="G10949" s="1"/>
      <c r="H10949" s="1"/>
      <c r="I10949" s="1"/>
    </row>
    <row r="10950" spans="1:9" x14ac:dyDescent="0.35">
      <c r="A10950" s="1"/>
      <c r="B10950" s="1"/>
      <c r="C10950" s="1"/>
      <c r="D10950" s="17"/>
      <c r="E10950" s="17"/>
      <c r="F10950" s="274"/>
      <c r="G10950" s="1"/>
      <c r="H10950" s="1"/>
      <c r="I10950" s="1"/>
    </row>
    <row r="10951" spans="1:9" x14ac:dyDescent="0.35">
      <c r="A10951" s="1"/>
      <c r="B10951" s="1"/>
      <c r="C10951" s="1"/>
      <c r="D10951" s="17"/>
      <c r="E10951" s="17"/>
      <c r="F10951" s="274"/>
      <c r="G10951" s="1"/>
      <c r="H10951" s="1"/>
      <c r="I10951" s="1"/>
    </row>
    <row r="10952" spans="1:9" x14ac:dyDescent="0.35">
      <c r="A10952" s="1"/>
      <c r="B10952" s="1"/>
      <c r="C10952" s="1"/>
      <c r="D10952" s="17"/>
      <c r="E10952" s="17"/>
      <c r="F10952" s="274"/>
      <c r="G10952" s="1"/>
      <c r="H10952" s="1"/>
      <c r="I10952" s="1"/>
    </row>
    <row r="10953" spans="1:9" x14ac:dyDescent="0.35">
      <c r="A10953" s="1"/>
      <c r="B10953" s="1"/>
      <c r="C10953" s="1"/>
      <c r="D10953" s="17"/>
      <c r="E10953" s="17"/>
      <c r="F10953" s="274"/>
      <c r="G10953" s="1"/>
      <c r="H10953" s="1"/>
      <c r="I10953" s="1"/>
    </row>
    <row r="10954" spans="1:9" x14ac:dyDescent="0.35">
      <c r="A10954" s="1"/>
      <c r="B10954" s="1"/>
      <c r="C10954" s="1"/>
      <c r="D10954" s="17"/>
      <c r="E10954" s="17"/>
      <c r="F10954" s="274"/>
      <c r="G10954" s="1"/>
      <c r="H10954" s="1"/>
      <c r="I10954" s="1"/>
    </row>
    <row r="10955" spans="1:9" x14ac:dyDescent="0.35">
      <c r="A10955" s="1"/>
      <c r="B10955" s="1"/>
      <c r="C10955" s="1"/>
      <c r="D10955" s="17"/>
      <c r="E10955" s="17"/>
      <c r="F10955" s="274"/>
      <c r="G10955" s="1"/>
      <c r="H10955" s="1"/>
      <c r="I10955" s="1"/>
    </row>
    <row r="10956" spans="1:9" x14ac:dyDescent="0.35">
      <c r="A10956" s="1"/>
      <c r="B10956" s="1"/>
      <c r="C10956" s="1"/>
      <c r="D10956" s="17"/>
      <c r="E10956" s="17"/>
      <c r="F10956" s="274"/>
      <c r="G10956" s="1"/>
      <c r="H10956" s="1"/>
      <c r="I10956" s="1"/>
    </row>
    <row r="10957" spans="1:9" x14ac:dyDescent="0.35">
      <c r="A10957" s="1"/>
      <c r="B10957" s="1"/>
      <c r="C10957" s="1"/>
      <c r="D10957" s="17"/>
      <c r="E10957" s="17"/>
      <c r="F10957" s="274"/>
      <c r="G10957" s="1"/>
      <c r="H10957" s="1"/>
      <c r="I10957" s="1"/>
    </row>
    <row r="10958" spans="1:9" x14ac:dyDescent="0.35">
      <c r="A10958" s="1"/>
      <c r="B10958" s="1"/>
      <c r="C10958" s="1"/>
      <c r="D10958" s="17"/>
      <c r="E10958" s="17"/>
      <c r="F10958" s="274"/>
      <c r="G10958" s="1"/>
      <c r="H10958" s="1"/>
      <c r="I10958" s="1"/>
    </row>
    <row r="10959" spans="1:9" x14ac:dyDescent="0.35">
      <c r="A10959" s="1"/>
      <c r="B10959" s="1"/>
      <c r="C10959" s="1"/>
      <c r="D10959" s="17"/>
      <c r="E10959" s="17"/>
      <c r="F10959" s="274"/>
      <c r="G10959" s="1"/>
      <c r="H10959" s="1"/>
      <c r="I10959" s="1"/>
    </row>
    <row r="10960" spans="1:9" x14ac:dyDescent="0.35">
      <c r="A10960" s="1"/>
      <c r="B10960" s="1"/>
      <c r="C10960" s="1"/>
      <c r="D10960" s="17"/>
      <c r="E10960" s="17"/>
      <c r="F10960" s="274"/>
      <c r="G10960" s="1"/>
      <c r="H10960" s="1"/>
      <c r="I10960" s="1"/>
    </row>
    <row r="10961" spans="1:9" x14ac:dyDescent="0.35">
      <c r="A10961" s="1"/>
      <c r="B10961" s="1"/>
      <c r="C10961" s="1"/>
      <c r="D10961" s="17"/>
      <c r="E10961" s="17"/>
      <c r="F10961" s="274"/>
      <c r="G10961" s="1"/>
      <c r="H10961" s="1"/>
      <c r="I10961" s="1"/>
    </row>
    <row r="10962" spans="1:9" x14ac:dyDescent="0.35">
      <c r="A10962" s="1"/>
      <c r="B10962" s="1"/>
      <c r="C10962" s="1"/>
      <c r="D10962" s="17"/>
      <c r="E10962" s="17"/>
      <c r="F10962" s="274"/>
      <c r="G10962" s="1"/>
      <c r="H10962" s="1"/>
      <c r="I10962" s="1"/>
    </row>
    <row r="10963" spans="1:9" x14ac:dyDescent="0.35">
      <c r="A10963" s="1"/>
      <c r="B10963" s="1"/>
      <c r="C10963" s="1"/>
      <c r="D10963" s="17"/>
      <c r="E10963" s="17"/>
      <c r="F10963" s="274"/>
      <c r="G10963" s="1"/>
      <c r="H10963" s="1"/>
      <c r="I10963" s="1"/>
    </row>
    <row r="10964" spans="1:9" x14ac:dyDescent="0.35">
      <c r="A10964" s="1"/>
      <c r="B10964" s="1"/>
      <c r="C10964" s="1"/>
      <c r="D10964" s="17"/>
      <c r="E10964" s="17"/>
      <c r="F10964" s="274"/>
      <c r="G10964" s="1"/>
      <c r="H10964" s="1"/>
      <c r="I10964" s="1"/>
    </row>
    <row r="10965" spans="1:9" x14ac:dyDescent="0.35">
      <c r="A10965" s="1"/>
      <c r="B10965" s="1"/>
      <c r="C10965" s="1"/>
      <c r="D10965" s="17"/>
      <c r="E10965" s="17"/>
      <c r="F10965" s="274"/>
      <c r="G10965" s="1"/>
      <c r="H10965" s="1"/>
      <c r="I10965" s="1"/>
    </row>
    <row r="10966" spans="1:9" x14ac:dyDescent="0.35">
      <c r="A10966" s="1"/>
      <c r="B10966" s="1"/>
      <c r="C10966" s="1"/>
      <c r="D10966" s="17"/>
      <c r="E10966" s="17"/>
      <c r="F10966" s="274"/>
      <c r="G10966" s="1"/>
      <c r="H10966" s="1"/>
      <c r="I10966" s="1"/>
    </row>
    <row r="10967" spans="1:9" x14ac:dyDescent="0.35">
      <c r="A10967" s="1"/>
      <c r="B10967" s="1"/>
      <c r="C10967" s="1"/>
      <c r="D10967" s="17"/>
      <c r="E10967" s="17"/>
      <c r="F10967" s="274"/>
      <c r="G10967" s="1"/>
      <c r="H10967" s="1"/>
      <c r="I10967" s="1"/>
    </row>
    <row r="10968" spans="1:9" x14ac:dyDescent="0.35">
      <c r="A10968" s="1"/>
      <c r="B10968" s="1"/>
      <c r="C10968" s="1"/>
      <c r="D10968" s="17"/>
      <c r="E10968" s="17"/>
      <c r="F10968" s="274"/>
      <c r="G10968" s="1"/>
      <c r="H10968" s="1"/>
      <c r="I10968" s="1"/>
    </row>
  </sheetData>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tabColor theme="0"/>
  </sheetPr>
  <dimension ref="A1:AN322"/>
  <sheetViews>
    <sheetView workbookViewId="0"/>
  </sheetViews>
  <sheetFormatPr defaultColWidth="9.1796875" defaultRowHeight="14.5" x14ac:dyDescent="0.35"/>
  <cols>
    <col min="1" max="1" width="9.1796875" style="132"/>
    <col min="2" max="2" width="18" style="132" customWidth="1"/>
    <col min="3" max="3" width="5.26953125" style="132" customWidth="1"/>
    <col min="4" max="4" width="20.453125" style="132" customWidth="1"/>
    <col min="5" max="17" width="10.453125" style="132" customWidth="1"/>
    <col min="18" max="39" width="11" style="132" customWidth="1"/>
    <col min="40" max="16384" width="9.1796875" style="132"/>
  </cols>
  <sheetData>
    <row r="1" spans="2:17" x14ac:dyDescent="0.35">
      <c r="B1" s="654"/>
      <c r="C1" s="654"/>
      <c r="D1" s="654"/>
      <c r="E1" s="654"/>
      <c r="F1" s="654"/>
      <c r="G1" s="654"/>
      <c r="H1" s="654"/>
      <c r="I1" s="654"/>
      <c r="J1" s="654"/>
      <c r="K1" s="654"/>
      <c r="L1" s="654"/>
      <c r="M1" s="654"/>
      <c r="N1" s="654"/>
      <c r="O1" s="654"/>
      <c r="P1" s="654"/>
      <c r="Q1" s="654"/>
    </row>
    <row r="2" spans="2:17" x14ac:dyDescent="0.35">
      <c r="B2" s="654"/>
      <c r="C2" s="654"/>
      <c r="D2" s="654"/>
      <c r="E2" s="654"/>
      <c r="F2" s="654"/>
      <c r="G2" s="654"/>
      <c r="H2" s="654"/>
      <c r="I2" s="654"/>
      <c r="J2" s="654"/>
      <c r="K2" s="654"/>
      <c r="L2" s="654"/>
      <c r="M2" s="654"/>
      <c r="N2" s="654"/>
      <c r="O2" s="654"/>
      <c r="P2" s="654"/>
      <c r="Q2" s="654"/>
    </row>
    <row r="3" spans="2:17" x14ac:dyDescent="0.35">
      <c r="B3" s="654"/>
      <c r="C3" s="654"/>
      <c r="D3" s="673" t="s">
        <v>656</v>
      </c>
      <c r="E3" s="654"/>
      <c r="F3" s="654"/>
      <c r="G3" s="654"/>
      <c r="H3" s="654"/>
      <c r="I3" s="654"/>
      <c r="J3" s="654"/>
      <c r="K3" s="654"/>
      <c r="L3" s="654"/>
      <c r="M3" s="654"/>
      <c r="N3" s="654"/>
      <c r="O3" s="654"/>
      <c r="P3" s="654"/>
      <c r="Q3" s="654"/>
    </row>
    <row r="4" spans="2:17" x14ac:dyDescent="0.35">
      <c r="B4" s="654"/>
      <c r="C4" s="654"/>
      <c r="D4" s="706" t="s">
        <v>792</v>
      </c>
      <c r="E4" s="654"/>
      <c r="F4" s="654"/>
      <c r="G4" s="654"/>
      <c r="H4" s="654"/>
      <c r="I4" s="654"/>
      <c r="J4" s="654"/>
      <c r="K4" s="654"/>
      <c r="L4" s="654"/>
      <c r="M4" s="654"/>
      <c r="N4" s="654"/>
      <c r="O4" s="654"/>
      <c r="P4" s="654"/>
      <c r="Q4" s="654"/>
    </row>
    <row r="5" spans="2:17" x14ac:dyDescent="0.35">
      <c r="B5" s="654"/>
      <c r="C5" s="654"/>
      <c r="D5" s="672"/>
      <c r="E5" s="674" t="s">
        <v>329</v>
      </c>
      <c r="F5" s="674" t="s">
        <v>330</v>
      </c>
      <c r="G5" s="674" t="s">
        <v>331</v>
      </c>
      <c r="H5" s="674" t="s">
        <v>332</v>
      </c>
      <c r="I5" s="674" t="s">
        <v>333</v>
      </c>
      <c r="J5" s="674" t="s">
        <v>334</v>
      </c>
      <c r="K5" s="674" t="s">
        <v>335</v>
      </c>
      <c r="L5" s="654"/>
      <c r="M5" s="654"/>
      <c r="N5" s="654"/>
      <c r="O5" s="654"/>
      <c r="P5" s="654"/>
      <c r="Q5" s="654"/>
    </row>
    <row r="6" spans="2:17" ht="24" x14ac:dyDescent="0.35">
      <c r="B6" s="654"/>
      <c r="C6" s="654"/>
      <c r="D6" s="672"/>
      <c r="E6" s="675" t="s">
        <v>254</v>
      </c>
      <c r="F6" s="675" t="s">
        <v>336</v>
      </c>
      <c r="G6" s="675" t="s">
        <v>336</v>
      </c>
      <c r="H6" s="675" t="s">
        <v>336</v>
      </c>
      <c r="I6" s="675" t="s">
        <v>336</v>
      </c>
      <c r="J6" s="675" t="s">
        <v>336</v>
      </c>
      <c r="K6" s="675" t="s">
        <v>336</v>
      </c>
      <c r="L6" s="654"/>
      <c r="M6" s="654"/>
      <c r="N6" s="654"/>
      <c r="O6" s="654"/>
      <c r="P6" s="654"/>
      <c r="Q6" s="654"/>
    </row>
    <row r="7" spans="2:17" x14ac:dyDescent="0.35">
      <c r="B7" s="654"/>
      <c r="C7" s="654"/>
      <c r="D7" s="675" t="s">
        <v>227</v>
      </c>
      <c r="E7" s="676">
        <v>0</v>
      </c>
      <c r="F7" s="676">
        <v>0</v>
      </c>
      <c r="G7" s="676">
        <v>0</v>
      </c>
      <c r="H7" s="676">
        <v>0</v>
      </c>
      <c r="I7" s="676">
        <v>0</v>
      </c>
      <c r="J7" s="676">
        <v>0</v>
      </c>
      <c r="K7" s="676">
        <v>0</v>
      </c>
      <c r="L7" s="654"/>
      <c r="M7" s="654"/>
      <c r="N7" s="654"/>
      <c r="O7" s="654"/>
      <c r="P7" s="654"/>
      <c r="Q7" s="654"/>
    </row>
    <row r="8" spans="2:17" x14ac:dyDescent="0.35">
      <c r="B8" s="654"/>
      <c r="C8" s="654"/>
      <c r="D8" s="675" t="s">
        <v>228</v>
      </c>
      <c r="E8" s="676">
        <v>0</v>
      </c>
      <c r="F8" s="676">
        <v>0</v>
      </c>
      <c r="G8" s="676">
        <v>0</v>
      </c>
      <c r="H8" s="676">
        <v>0</v>
      </c>
      <c r="I8" s="676">
        <v>0</v>
      </c>
      <c r="J8" s="676">
        <v>0</v>
      </c>
      <c r="K8" s="676">
        <v>0</v>
      </c>
      <c r="L8" s="654"/>
      <c r="M8" s="654"/>
      <c r="N8" s="654"/>
      <c r="O8" s="654"/>
      <c r="P8" s="654"/>
      <c r="Q8" s="654"/>
    </row>
    <row r="9" spans="2:17" x14ac:dyDescent="0.35">
      <c r="B9" s="654"/>
      <c r="C9" s="654"/>
      <c r="D9" s="675" t="s">
        <v>229</v>
      </c>
      <c r="E9" s="676">
        <v>0</v>
      </c>
      <c r="F9" s="676">
        <v>0</v>
      </c>
      <c r="G9" s="676">
        <v>0</v>
      </c>
      <c r="H9" s="676">
        <v>0</v>
      </c>
      <c r="I9" s="676">
        <v>0</v>
      </c>
      <c r="J9" s="676">
        <v>0</v>
      </c>
      <c r="K9" s="676">
        <v>0</v>
      </c>
      <c r="L9" s="654"/>
      <c r="M9" s="654"/>
      <c r="N9" s="654"/>
      <c r="O9" s="654"/>
      <c r="P9" s="654"/>
      <c r="Q9" s="654"/>
    </row>
    <row r="10" spans="2:17" x14ac:dyDescent="0.35">
      <c r="B10" s="654"/>
      <c r="C10" s="654"/>
      <c r="D10" s="675" t="s">
        <v>230</v>
      </c>
      <c r="E10" s="676">
        <v>0</v>
      </c>
      <c r="F10" s="676">
        <v>0</v>
      </c>
      <c r="G10" s="676">
        <v>0</v>
      </c>
      <c r="H10" s="676">
        <v>0</v>
      </c>
      <c r="I10" s="676">
        <v>0</v>
      </c>
      <c r="J10" s="676">
        <v>0</v>
      </c>
      <c r="K10" s="676">
        <v>0</v>
      </c>
      <c r="L10" s="654"/>
      <c r="M10" s="654"/>
      <c r="N10" s="654"/>
      <c r="O10" s="654"/>
      <c r="P10" s="654"/>
      <c r="Q10" s="654"/>
    </row>
    <row r="11" spans="2:17" x14ac:dyDescent="0.35">
      <c r="B11" s="654"/>
      <c r="C11" s="654"/>
      <c r="D11" s="675" t="s">
        <v>231</v>
      </c>
      <c r="E11" s="676">
        <v>0</v>
      </c>
      <c r="F11" s="676">
        <v>0</v>
      </c>
      <c r="G11" s="676">
        <v>0</v>
      </c>
      <c r="H11" s="676">
        <v>0</v>
      </c>
      <c r="I11" s="676">
        <v>0</v>
      </c>
      <c r="J11" s="676">
        <v>0</v>
      </c>
      <c r="K11" s="676">
        <v>0</v>
      </c>
      <c r="L11" s="654"/>
      <c r="M11" s="654"/>
      <c r="N11" s="654"/>
      <c r="O11" s="654"/>
      <c r="P11" s="654"/>
      <c r="Q11" s="654"/>
    </row>
    <row r="12" spans="2:17" x14ac:dyDescent="0.35">
      <c r="B12" s="654"/>
      <c r="C12" s="654"/>
      <c r="D12" s="675" t="s">
        <v>232</v>
      </c>
      <c r="E12" s="676">
        <v>0</v>
      </c>
      <c r="F12" s="676">
        <v>0</v>
      </c>
      <c r="G12" s="676">
        <v>0</v>
      </c>
      <c r="H12" s="676">
        <v>0</v>
      </c>
      <c r="I12" s="676">
        <v>0</v>
      </c>
      <c r="J12" s="676">
        <v>0</v>
      </c>
      <c r="K12" s="676">
        <v>0</v>
      </c>
      <c r="L12" s="654"/>
      <c r="M12" s="654"/>
      <c r="N12" s="654"/>
      <c r="O12" s="654"/>
      <c r="P12" s="654"/>
      <c r="Q12" s="654"/>
    </row>
    <row r="13" spans="2:17" x14ac:dyDescent="0.35">
      <c r="B13" s="654"/>
      <c r="C13" s="654"/>
      <c r="D13" s="675" t="s">
        <v>233</v>
      </c>
      <c r="E13" s="676">
        <v>0</v>
      </c>
      <c r="F13" s="676">
        <v>0</v>
      </c>
      <c r="G13" s="676">
        <v>0</v>
      </c>
      <c r="H13" s="676">
        <v>0</v>
      </c>
      <c r="I13" s="676">
        <v>0</v>
      </c>
      <c r="J13" s="676">
        <v>0</v>
      </c>
      <c r="K13" s="676">
        <v>0</v>
      </c>
      <c r="L13" s="654"/>
      <c r="M13" s="654"/>
      <c r="N13" s="654"/>
      <c r="O13" s="654"/>
      <c r="P13" s="654"/>
      <c r="Q13" s="654"/>
    </row>
    <row r="14" spans="2:17" x14ac:dyDescent="0.35">
      <c r="B14" s="654"/>
      <c r="C14" s="654"/>
      <c r="D14" s="675" t="s">
        <v>234</v>
      </c>
      <c r="E14" s="676">
        <v>10</v>
      </c>
      <c r="F14" s="676">
        <v>25</v>
      </c>
      <c r="G14" s="676">
        <v>10</v>
      </c>
      <c r="H14" s="676">
        <v>27.5</v>
      </c>
      <c r="I14" s="676">
        <v>14.7</v>
      </c>
      <c r="J14" s="676">
        <v>33.799999999999997</v>
      </c>
      <c r="K14" s="676">
        <v>33.700000000000003</v>
      </c>
      <c r="L14" s="654"/>
      <c r="M14" s="654"/>
      <c r="N14" s="654"/>
      <c r="O14" s="654"/>
      <c r="P14" s="654"/>
      <c r="Q14" s="654"/>
    </row>
    <row r="15" spans="2:17" x14ac:dyDescent="0.35">
      <c r="B15" s="654"/>
      <c r="C15" s="654"/>
      <c r="D15" s="675" t="s">
        <v>235</v>
      </c>
      <c r="E15" s="676">
        <v>5</v>
      </c>
      <c r="F15" s="676">
        <v>0</v>
      </c>
      <c r="G15" s="676">
        <v>5</v>
      </c>
      <c r="H15" s="676">
        <v>7.2</v>
      </c>
      <c r="I15" s="676">
        <v>33.6</v>
      </c>
      <c r="J15" s="676">
        <v>2.2000000000000002</v>
      </c>
      <c r="K15" s="676">
        <v>1.7</v>
      </c>
      <c r="L15" s="654"/>
      <c r="M15" s="654"/>
      <c r="N15" s="654"/>
      <c r="O15" s="654"/>
      <c r="P15" s="654"/>
      <c r="Q15" s="654"/>
    </row>
    <row r="16" spans="2:17" x14ac:dyDescent="0.35">
      <c r="B16" s="654"/>
      <c r="C16" s="654"/>
      <c r="D16" s="675" t="s">
        <v>236</v>
      </c>
      <c r="E16" s="676">
        <v>5</v>
      </c>
      <c r="F16" s="676">
        <v>0</v>
      </c>
      <c r="G16" s="676">
        <v>5</v>
      </c>
      <c r="H16" s="676">
        <v>3.6</v>
      </c>
      <c r="I16" s="676">
        <v>1.8</v>
      </c>
      <c r="J16" s="676">
        <v>1.1000000000000001</v>
      </c>
      <c r="K16" s="676">
        <v>0.9</v>
      </c>
      <c r="L16" s="654"/>
      <c r="M16" s="654"/>
      <c r="N16" s="654"/>
      <c r="O16" s="654"/>
      <c r="P16" s="654"/>
      <c r="Q16" s="654"/>
    </row>
    <row r="17" spans="2:17" x14ac:dyDescent="0.35">
      <c r="B17" s="654"/>
      <c r="C17" s="654"/>
      <c r="D17" s="675" t="s">
        <v>237</v>
      </c>
      <c r="E17" s="676">
        <v>0</v>
      </c>
      <c r="F17" s="676">
        <v>0</v>
      </c>
      <c r="G17" s="676">
        <v>0</v>
      </c>
      <c r="H17" s="676">
        <v>1.8</v>
      </c>
      <c r="I17" s="676">
        <v>0.9</v>
      </c>
      <c r="J17" s="676">
        <v>1.1000000000000001</v>
      </c>
      <c r="K17" s="676">
        <v>0.9</v>
      </c>
      <c r="L17" s="654"/>
      <c r="M17" s="654"/>
      <c r="N17" s="654"/>
      <c r="O17" s="654"/>
      <c r="P17" s="654"/>
      <c r="Q17" s="654"/>
    </row>
    <row r="18" spans="2:17" x14ac:dyDescent="0.35">
      <c r="B18" s="654"/>
      <c r="C18" s="654"/>
      <c r="D18" s="675" t="s">
        <v>238</v>
      </c>
      <c r="E18" s="676">
        <v>10</v>
      </c>
      <c r="F18" s="676">
        <v>0</v>
      </c>
      <c r="G18" s="676">
        <v>10</v>
      </c>
      <c r="H18" s="676">
        <v>3.6</v>
      </c>
      <c r="I18" s="676">
        <v>1.8</v>
      </c>
      <c r="J18" s="676">
        <v>1.7</v>
      </c>
      <c r="K18" s="676">
        <v>1.3</v>
      </c>
      <c r="L18" s="654"/>
      <c r="M18" s="654"/>
      <c r="N18" s="654"/>
      <c r="O18" s="654"/>
      <c r="P18" s="654"/>
      <c r="Q18" s="654"/>
    </row>
    <row r="19" spans="2:17" x14ac:dyDescent="0.35">
      <c r="B19" s="654"/>
      <c r="C19" s="654"/>
      <c r="D19" s="675" t="s">
        <v>239</v>
      </c>
      <c r="E19" s="676">
        <v>15</v>
      </c>
      <c r="F19" s="676">
        <v>25</v>
      </c>
      <c r="G19" s="676">
        <v>15</v>
      </c>
      <c r="H19" s="676">
        <v>5.4</v>
      </c>
      <c r="I19" s="676">
        <v>2.7</v>
      </c>
      <c r="J19" s="676">
        <v>3.9</v>
      </c>
      <c r="K19" s="676">
        <v>3</v>
      </c>
      <c r="L19" s="654"/>
      <c r="M19" s="654"/>
      <c r="N19" s="654"/>
      <c r="O19" s="654"/>
      <c r="P19" s="654"/>
      <c r="Q19" s="654"/>
    </row>
    <row r="20" spans="2:17" x14ac:dyDescent="0.35">
      <c r="B20" s="654"/>
      <c r="C20" s="654"/>
      <c r="D20" s="675" t="s">
        <v>240</v>
      </c>
      <c r="E20" s="676">
        <v>0</v>
      </c>
      <c r="F20" s="676">
        <v>0</v>
      </c>
      <c r="G20" s="676">
        <v>0</v>
      </c>
      <c r="H20" s="676">
        <v>0</v>
      </c>
      <c r="I20" s="676">
        <v>0</v>
      </c>
      <c r="J20" s="676">
        <v>0</v>
      </c>
      <c r="K20" s="676">
        <v>0</v>
      </c>
      <c r="L20" s="654"/>
      <c r="M20" s="654"/>
      <c r="N20" s="654"/>
      <c r="O20" s="654"/>
      <c r="P20" s="654"/>
      <c r="Q20" s="654"/>
    </row>
    <row r="21" spans="2:17" x14ac:dyDescent="0.35">
      <c r="B21" s="654"/>
      <c r="C21" s="654"/>
      <c r="D21" s="675" t="s">
        <v>241</v>
      </c>
      <c r="E21" s="676">
        <v>0</v>
      </c>
      <c r="F21" s="676">
        <v>0</v>
      </c>
      <c r="G21" s="676">
        <v>0</v>
      </c>
      <c r="H21" s="676">
        <v>1.8</v>
      </c>
      <c r="I21" s="676">
        <v>0.9</v>
      </c>
      <c r="J21" s="676">
        <v>0.6</v>
      </c>
      <c r="K21" s="676">
        <v>0.4</v>
      </c>
      <c r="L21" s="654"/>
      <c r="M21" s="654"/>
      <c r="N21" s="654"/>
      <c r="O21" s="654"/>
      <c r="P21" s="654"/>
      <c r="Q21" s="654"/>
    </row>
    <row r="22" spans="2:17" x14ac:dyDescent="0.35">
      <c r="B22" s="654"/>
      <c r="C22" s="654"/>
      <c r="D22" s="675" t="s">
        <v>242</v>
      </c>
      <c r="E22" s="676">
        <v>0</v>
      </c>
      <c r="F22" s="676">
        <v>0</v>
      </c>
      <c r="G22" s="676">
        <v>0</v>
      </c>
      <c r="H22" s="676">
        <v>1.8</v>
      </c>
      <c r="I22" s="676">
        <v>0.9</v>
      </c>
      <c r="J22" s="676">
        <v>1.1000000000000001</v>
      </c>
      <c r="K22" s="676">
        <v>0.9</v>
      </c>
      <c r="L22" s="654"/>
      <c r="M22" s="654"/>
      <c r="N22" s="654"/>
      <c r="O22" s="654"/>
      <c r="P22" s="654"/>
      <c r="Q22" s="654"/>
    </row>
    <row r="23" spans="2:17" x14ac:dyDescent="0.35">
      <c r="B23" s="654"/>
      <c r="C23" s="654"/>
      <c r="D23" s="675" t="s">
        <v>243</v>
      </c>
      <c r="E23" s="676">
        <v>0</v>
      </c>
      <c r="F23" s="676">
        <v>0</v>
      </c>
      <c r="G23" s="676">
        <v>0</v>
      </c>
      <c r="H23" s="676">
        <v>1.8</v>
      </c>
      <c r="I23" s="676">
        <v>0.9</v>
      </c>
      <c r="J23" s="676">
        <v>1.1000000000000001</v>
      </c>
      <c r="K23" s="676">
        <v>0.9</v>
      </c>
      <c r="L23" s="654"/>
      <c r="M23" s="654"/>
      <c r="N23" s="654"/>
      <c r="O23" s="654"/>
      <c r="P23" s="654"/>
      <c r="Q23" s="654"/>
    </row>
    <row r="24" spans="2:17" x14ac:dyDescent="0.35">
      <c r="B24" s="654"/>
      <c r="C24" s="654"/>
      <c r="D24" s="675" t="s">
        <v>244</v>
      </c>
      <c r="E24" s="676">
        <v>0</v>
      </c>
      <c r="F24" s="676">
        <v>0</v>
      </c>
      <c r="G24" s="676">
        <v>0</v>
      </c>
      <c r="H24" s="676">
        <v>0</v>
      </c>
      <c r="I24" s="676">
        <v>0</v>
      </c>
      <c r="J24" s="676">
        <v>0.6</v>
      </c>
      <c r="K24" s="676">
        <v>0.4</v>
      </c>
      <c r="L24" s="654"/>
      <c r="M24" s="654"/>
      <c r="N24" s="654"/>
      <c r="O24" s="654"/>
      <c r="P24" s="654"/>
      <c r="Q24" s="654"/>
    </row>
    <row r="25" spans="2:17" x14ac:dyDescent="0.35">
      <c r="B25" s="654"/>
      <c r="C25" s="654"/>
      <c r="D25" s="675" t="s">
        <v>245</v>
      </c>
      <c r="E25" s="676">
        <v>15</v>
      </c>
      <c r="F25" s="676">
        <v>0</v>
      </c>
      <c r="G25" s="676">
        <v>0</v>
      </c>
      <c r="H25" s="676">
        <v>5.4</v>
      </c>
      <c r="I25" s="676">
        <v>2.7</v>
      </c>
      <c r="J25" s="676">
        <v>1.7</v>
      </c>
      <c r="K25" s="676">
        <v>1.3</v>
      </c>
      <c r="L25" s="654"/>
      <c r="M25" s="654"/>
      <c r="N25" s="654"/>
      <c r="O25" s="654"/>
      <c r="P25" s="654"/>
      <c r="Q25" s="654"/>
    </row>
    <row r="26" spans="2:17" x14ac:dyDescent="0.35">
      <c r="B26" s="654"/>
      <c r="C26" s="654"/>
      <c r="D26" s="675" t="s">
        <v>246</v>
      </c>
      <c r="E26" s="676">
        <v>10</v>
      </c>
      <c r="F26" s="676">
        <v>0</v>
      </c>
      <c r="G26" s="676">
        <v>10</v>
      </c>
      <c r="H26" s="676">
        <v>1.8</v>
      </c>
      <c r="I26" s="676">
        <v>0.9</v>
      </c>
      <c r="J26" s="676">
        <v>0.6</v>
      </c>
      <c r="K26" s="676">
        <v>0.4</v>
      </c>
      <c r="L26" s="654"/>
      <c r="M26" s="654"/>
      <c r="N26" s="654"/>
      <c r="O26" s="654"/>
      <c r="P26" s="654"/>
      <c r="Q26" s="654"/>
    </row>
    <row r="27" spans="2:17" x14ac:dyDescent="0.35">
      <c r="B27" s="654"/>
      <c r="C27" s="654"/>
      <c r="D27" s="675" t="s">
        <v>247</v>
      </c>
      <c r="E27" s="676">
        <v>10</v>
      </c>
      <c r="F27" s="676">
        <v>50</v>
      </c>
      <c r="G27" s="677">
        <v>20</v>
      </c>
      <c r="H27" s="676">
        <v>12.6</v>
      </c>
      <c r="I27" s="676">
        <v>6.3</v>
      </c>
      <c r="J27" s="676">
        <v>27</v>
      </c>
      <c r="K27" s="676">
        <v>28.4</v>
      </c>
      <c r="L27" s="654"/>
      <c r="M27" s="654"/>
      <c r="N27" s="654"/>
      <c r="O27" s="654"/>
      <c r="P27" s="654"/>
      <c r="Q27" s="654"/>
    </row>
    <row r="28" spans="2:17" x14ac:dyDescent="0.35">
      <c r="B28" s="654"/>
      <c r="C28" s="654"/>
      <c r="D28" s="675" t="s">
        <v>248</v>
      </c>
      <c r="E28" s="676">
        <v>20</v>
      </c>
      <c r="F28" s="676">
        <v>0</v>
      </c>
      <c r="G28" s="676">
        <v>25</v>
      </c>
      <c r="H28" s="676">
        <v>25.7</v>
      </c>
      <c r="I28" s="676">
        <v>31.8</v>
      </c>
      <c r="J28" s="676">
        <v>23.7</v>
      </c>
      <c r="K28" s="676">
        <v>25.9</v>
      </c>
      <c r="L28" s="654"/>
      <c r="M28" s="654"/>
      <c r="N28" s="654"/>
      <c r="O28" s="654"/>
      <c r="P28" s="654"/>
      <c r="Q28" s="654"/>
    </row>
    <row r="29" spans="2:17" x14ac:dyDescent="0.35">
      <c r="B29" s="654"/>
      <c r="C29" s="654"/>
      <c r="D29" s="675" t="s">
        <v>249</v>
      </c>
      <c r="E29" s="676">
        <v>0</v>
      </c>
      <c r="F29" s="676">
        <v>0</v>
      </c>
      <c r="G29" s="676">
        <v>0</v>
      </c>
      <c r="H29" s="676">
        <v>0</v>
      </c>
      <c r="I29" s="676">
        <v>0</v>
      </c>
      <c r="J29" s="676">
        <v>0</v>
      </c>
      <c r="K29" s="676">
        <v>0</v>
      </c>
      <c r="L29" s="654"/>
      <c r="M29" s="654"/>
      <c r="N29" s="654"/>
      <c r="O29" s="654"/>
      <c r="P29" s="654"/>
      <c r="Q29" s="654"/>
    </row>
    <row r="30" spans="2:17" x14ac:dyDescent="0.35">
      <c r="B30" s="654"/>
      <c r="C30" s="654"/>
      <c r="D30" s="675" t="s">
        <v>250</v>
      </c>
      <c r="E30" s="676">
        <v>0</v>
      </c>
      <c r="F30" s="676">
        <v>0</v>
      </c>
      <c r="G30" s="676">
        <v>0</v>
      </c>
      <c r="H30" s="676">
        <v>0</v>
      </c>
      <c r="I30" s="676">
        <v>0</v>
      </c>
      <c r="J30" s="676">
        <v>0</v>
      </c>
      <c r="K30" s="676">
        <v>0</v>
      </c>
      <c r="L30" s="654"/>
      <c r="M30" s="654"/>
      <c r="N30" s="654"/>
      <c r="O30" s="654"/>
      <c r="P30" s="654"/>
      <c r="Q30" s="654"/>
    </row>
    <row r="31" spans="2:17" x14ac:dyDescent="0.35">
      <c r="B31" s="654"/>
      <c r="C31" s="654"/>
      <c r="D31" s="678" t="s">
        <v>403</v>
      </c>
      <c r="E31" s="679">
        <f>SUM(E7:E30)</f>
        <v>100</v>
      </c>
      <c r="F31" s="679">
        <f t="shared" ref="F31:K31" si="0">SUM(F7:F30)</f>
        <v>100</v>
      </c>
      <c r="G31" s="679">
        <f t="shared" si="0"/>
        <v>100</v>
      </c>
      <c r="H31" s="679">
        <f t="shared" si="0"/>
        <v>99.999999999999986</v>
      </c>
      <c r="I31" s="680">
        <f t="shared" si="0"/>
        <v>99.899999999999991</v>
      </c>
      <c r="J31" s="680">
        <f t="shared" si="0"/>
        <v>100.20000000000002</v>
      </c>
      <c r="K31" s="680">
        <f t="shared" si="0"/>
        <v>100.1</v>
      </c>
      <c r="L31" s="654"/>
      <c r="M31" s="137" t="s">
        <v>358</v>
      </c>
      <c r="N31" s="138"/>
      <c r="O31" s="138"/>
      <c r="P31" s="654"/>
      <c r="Q31" s="654"/>
    </row>
    <row r="32" spans="2:17" x14ac:dyDescent="0.35">
      <c r="B32" s="654"/>
      <c r="C32" s="654"/>
      <c r="D32" s="654"/>
      <c r="E32" s="654"/>
      <c r="F32" s="654"/>
      <c r="G32" s="654"/>
      <c r="H32" s="654"/>
      <c r="I32" s="654"/>
      <c r="J32" s="654"/>
      <c r="K32" s="654"/>
      <c r="L32" s="654"/>
      <c r="M32" s="654"/>
      <c r="N32" s="654"/>
      <c r="O32" s="654"/>
      <c r="P32" s="654"/>
      <c r="Q32" s="654"/>
    </row>
    <row r="33" spans="2:17" x14ac:dyDescent="0.35">
      <c r="B33" s="654"/>
      <c r="C33" s="654"/>
      <c r="D33" s="673" t="s">
        <v>657</v>
      </c>
      <c r="E33" s="654"/>
      <c r="F33" s="654"/>
      <c r="G33" s="654"/>
      <c r="H33" s="654"/>
      <c r="I33" s="654"/>
      <c r="J33" s="654"/>
      <c r="K33" s="654"/>
      <c r="L33" s="654"/>
      <c r="M33" s="654"/>
      <c r="N33" s="654"/>
      <c r="O33" s="654"/>
      <c r="P33" s="654"/>
      <c r="Q33" s="654"/>
    </row>
    <row r="34" spans="2:17" x14ac:dyDescent="0.35">
      <c r="B34" s="654"/>
      <c r="C34" s="654"/>
      <c r="D34" s="706" t="s">
        <v>792</v>
      </c>
      <c r="E34" s="654"/>
      <c r="F34" s="654"/>
      <c r="G34" s="654"/>
      <c r="H34" s="654"/>
      <c r="I34" s="654"/>
      <c r="J34" s="654"/>
      <c r="K34" s="654"/>
      <c r="L34" s="654"/>
      <c r="M34" s="654"/>
      <c r="N34" s="654"/>
      <c r="O34" s="654"/>
      <c r="P34" s="654"/>
      <c r="Q34" s="654"/>
    </row>
    <row r="35" spans="2:17" ht="53.25" customHeight="1" x14ac:dyDescent="0.35">
      <c r="B35" s="654"/>
      <c r="C35" s="654"/>
      <c r="D35" s="672"/>
      <c r="E35" s="674" t="s">
        <v>251</v>
      </c>
      <c r="F35" s="674" t="s">
        <v>342</v>
      </c>
      <c r="G35" s="674" t="s">
        <v>343</v>
      </c>
      <c r="H35" s="674" t="s">
        <v>252</v>
      </c>
      <c r="I35" s="674" t="s">
        <v>253</v>
      </c>
      <c r="J35" s="654"/>
      <c r="K35" s="654"/>
      <c r="L35" s="654"/>
      <c r="M35" s="654"/>
      <c r="N35" s="654"/>
      <c r="O35" s="654"/>
      <c r="P35" s="654"/>
      <c r="Q35" s="654"/>
    </row>
    <row r="36" spans="2:17" ht="24" x14ac:dyDescent="0.35">
      <c r="B36" s="654"/>
      <c r="C36" s="654"/>
      <c r="D36" s="672"/>
      <c r="E36" s="675" t="s">
        <v>254</v>
      </c>
      <c r="F36" s="675" t="s">
        <v>336</v>
      </c>
      <c r="G36" s="675" t="s">
        <v>336</v>
      </c>
      <c r="H36" s="675" t="s">
        <v>336</v>
      </c>
      <c r="I36" s="675" t="s">
        <v>336</v>
      </c>
      <c r="J36" s="654"/>
      <c r="K36" s="654"/>
      <c r="L36" s="654"/>
      <c r="M36" s="654"/>
      <c r="N36" s="654"/>
      <c r="O36" s="654"/>
      <c r="P36" s="654"/>
      <c r="Q36" s="654"/>
    </row>
    <row r="37" spans="2:17" x14ac:dyDescent="0.35">
      <c r="B37" s="654"/>
      <c r="C37" s="654"/>
      <c r="D37" s="675" t="s">
        <v>227</v>
      </c>
      <c r="E37" s="681">
        <v>1.8</v>
      </c>
      <c r="F37" s="681">
        <v>1</v>
      </c>
      <c r="G37" s="681">
        <v>0.3</v>
      </c>
      <c r="H37" s="681">
        <v>1.4</v>
      </c>
      <c r="I37" s="681">
        <v>0.4</v>
      </c>
      <c r="J37" s="654"/>
      <c r="K37" s="654"/>
      <c r="L37" s="654"/>
      <c r="M37" s="654"/>
      <c r="N37" s="654"/>
      <c r="O37" s="654"/>
      <c r="P37" s="654"/>
      <c r="Q37" s="654"/>
    </row>
    <row r="38" spans="2:17" x14ac:dyDescent="0.35">
      <c r="B38" s="654"/>
      <c r="C38" s="654"/>
      <c r="D38" s="675" t="s">
        <v>228</v>
      </c>
      <c r="E38" s="681">
        <v>1</v>
      </c>
      <c r="F38" s="681">
        <v>1</v>
      </c>
      <c r="G38" s="681">
        <v>0.3</v>
      </c>
      <c r="H38" s="681">
        <v>1</v>
      </c>
      <c r="I38" s="681">
        <v>0.4</v>
      </c>
      <c r="J38" s="654"/>
      <c r="K38" s="654"/>
      <c r="L38" s="654"/>
      <c r="M38" s="654"/>
      <c r="N38" s="654"/>
      <c r="O38" s="654"/>
      <c r="P38" s="654"/>
      <c r="Q38" s="654"/>
    </row>
    <row r="39" spans="2:17" x14ac:dyDescent="0.35">
      <c r="B39" s="654"/>
      <c r="C39" s="654"/>
      <c r="D39" s="675" t="s">
        <v>229</v>
      </c>
      <c r="E39" s="681">
        <v>0.6</v>
      </c>
      <c r="F39" s="681">
        <v>1</v>
      </c>
      <c r="G39" s="681">
        <v>0.4</v>
      </c>
      <c r="H39" s="681">
        <v>0.5</v>
      </c>
      <c r="I39" s="681">
        <v>0.5</v>
      </c>
      <c r="J39" s="654"/>
      <c r="K39" s="654"/>
      <c r="L39" s="654"/>
      <c r="M39" s="654"/>
      <c r="N39" s="654"/>
      <c r="O39" s="654"/>
      <c r="P39" s="654"/>
      <c r="Q39" s="654"/>
    </row>
    <row r="40" spans="2:17" x14ac:dyDescent="0.35">
      <c r="B40" s="654"/>
      <c r="C40" s="654"/>
      <c r="D40" s="675" t="s">
        <v>230</v>
      </c>
      <c r="E40" s="681">
        <v>0.3</v>
      </c>
      <c r="F40" s="681">
        <v>0</v>
      </c>
      <c r="G40" s="681">
        <v>0.7</v>
      </c>
      <c r="H40" s="681">
        <v>0.6</v>
      </c>
      <c r="I40" s="681">
        <v>0.8</v>
      </c>
      <c r="J40" s="654"/>
      <c r="K40" s="654"/>
      <c r="L40" s="654"/>
      <c r="M40" s="654"/>
      <c r="N40" s="654"/>
      <c r="O40" s="654"/>
      <c r="P40" s="654"/>
      <c r="Q40" s="654"/>
    </row>
    <row r="41" spans="2:17" x14ac:dyDescent="0.35">
      <c r="B41" s="654"/>
      <c r="C41" s="654"/>
      <c r="D41" s="675" t="s">
        <v>231</v>
      </c>
      <c r="E41" s="681">
        <v>0.4</v>
      </c>
      <c r="F41" s="681">
        <v>0</v>
      </c>
      <c r="G41" s="681">
        <v>1</v>
      </c>
      <c r="H41" s="681">
        <v>1.3</v>
      </c>
      <c r="I41" s="681">
        <v>1.2</v>
      </c>
      <c r="J41" s="654"/>
      <c r="K41" s="654"/>
      <c r="L41" s="654"/>
      <c r="M41" s="654"/>
      <c r="N41" s="654"/>
      <c r="O41" s="654"/>
      <c r="P41" s="654"/>
      <c r="Q41" s="654"/>
    </row>
    <row r="42" spans="2:17" x14ac:dyDescent="0.35">
      <c r="B42" s="654"/>
      <c r="C42" s="654"/>
      <c r="D42" s="675" t="s">
        <v>232</v>
      </c>
      <c r="E42" s="681">
        <v>0.6</v>
      </c>
      <c r="F42" s="681">
        <v>1</v>
      </c>
      <c r="G42" s="681">
        <v>1.8</v>
      </c>
      <c r="H42" s="681">
        <v>3.4</v>
      </c>
      <c r="I42" s="681">
        <v>2.8</v>
      </c>
      <c r="J42" s="654"/>
      <c r="K42" s="654"/>
      <c r="L42" s="654"/>
      <c r="M42" s="654"/>
      <c r="N42" s="654"/>
      <c r="O42" s="654"/>
      <c r="P42" s="654"/>
      <c r="Q42" s="654"/>
    </row>
    <row r="43" spans="2:17" x14ac:dyDescent="0.35">
      <c r="B43" s="654"/>
      <c r="C43" s="654"/>
      <c r="D43" s="675" t="s">
        <v>233</v>
      </c>
      <c r="E43" s="681">
        <v>2.4</v>
      </c>
      <c r="F43" s="681">
        <v>3</v>
      </c>
      <c r="G43" s="681">
        <v>9.3000000000000007</v>
      </c>
      <c r="H43" s="681">
        <v>5.8</v>
      </c>
      <c r="I43" s="681">
        <v>7.5</v>
      </c>
      <c r="J43" s="654"/>
      <c r="K43" s="654"/>
      <c r="L43" s="654"/>
      <c r="M43" s="654"/>
      <c r="N43" s="654"/>
      <c r="O43" s="654"/>
      <c r="P43" s="654"/>
      <c r="Q43" s="654"/>
    </row>
    <row r="44" spans="2:17" x14ac:dyDescent="0.35">
      <c r="B44" s="654"/>
      <c r="C44" s="654"/>
      <c r="D44" s="675" t="s">
        <v>234</v>
      </c>
      <c r="E44" s="681">
        <v>4.7</v>
      </c>
      <c r="F44" s="681">
        <v>6</v>
      </c>
      <c r="G44" s="681">
        <v>15.7</v>
      </c>
      <c r="H44" s="681">
        <v>5.8</v>
      </c>
      <c r="I44" s="681">
        <v>10.5</v>
      </c>
      <c r="J44" s="654"/>
      <c r="K44" s="654"/>
      <c r="L44" s="654"/>
      <c r="M44" s="654"/>
      <c r="N44" s="654"/>
      <c r="O44" s="654"/>
      <c r="P44" s="654"/>
      <c r="Q44" s="654"/>
    </row>
    <row r="45" spans="2:17" x14ac:dyDescent="0.35">
      <c r="B45" s="654"/>
      <c r="C45" s="654"/>
      <c r="D45" s="675" t="s">
        <v>235</v>
      </c>
      <c r="E45" s="681">
        <v>6.8</v>
      </c>
      <c r="F45" s="681">
        <v>8</v>
      </c>
      <c r="G45" s="681">
        <v>8.1</v>
      </c>
      <c r="H45" s="681">
        <v>6.2</v>
      </c>
      <c r="I45" s="681">
        <v>8</v>
      </c>
      <c r="J45" s="654"/>
      <c r="K45" s="654"/>
      <c r="L45" s="654"/>
      <c r="M45" s="654"/>
      <c r="N45" s="654"/>
      <c r="O45" s="654"/>
      <c r="P45" s="654"/>
      <c r="Q45" s="654"/>
    </row>
    <row r="46" spans="2:17" x14ac:dyDescent="0.35">
      <c r="B46" s="654"/>
      <c r="C46" s="654"/>
      <c r="D46" s="675" t="s">
        <v>236</v>
      </c>
      <c r="E46" s="681">
        <v>5.7</v>
      </c>
      <c r="F46" s="681">
        <v>6</v>
      </c>
      <c r="G46" s="681">
        <v>7.5</v>
      </c>
      <c r="H46" s="681">
        <v>5.4</v>
      </c>
      <c r="I46" s="681">
        <v>7.5</v>
      </c>
      <c r="J46" s="654"/>
      <c r="K46" s="654"/>
      <c r="L46" s="654"/>
      <c r="M46" s="654"/>
      <c r="N46" s="654"/>
      <c r="O46" s="654"/>
      <c r="P46" s="654"/>
      <c r="Q46" s="654"/>
    </row>
    <row r="47" spans="2:17" x14ac:dyDescent="0.35">
      <c r="B47" s="654"/>
      <c r="C47" s="654"/>
      <c r="D47" s="675" t="s">
        <v>237</v>
      </c>
      <c r="E47" s="681">
        <v>6.1</v>
      </c>
      <c r="F47" s="681">
        <v>5</v>
      </c>
      <c r="G47" s="681">
        <v>7</v>
      </c>
      <c r="H47" s="681">
        <v>5.0999999999999996</v>
      </c>
      <c r="I47" s="681">
        <v>7.5</v>
      </c>
      <c r="J47" s="654"/>
      <c r="K47" s="654"/>
      <c r="L47" s="654"/>
      <c r="M47" s="654"/>
      <c r="N47" s="654"/>
      <c r="O47" s="654"/>
      <c r="P47" s="654"/>
      <c r="Q47" s="654"/>
    </row>
    <row r="48" spans="2:17" x14ac:dyDescent="0.35">
      <c r="B48" s="654"/>
      <c r="C48" s="654"/>
      <c r="D48" s="675" t="s">
        <v>238</v>
      </c>
      <c r="E48" s="681">
        <v>6.1</v>
      </c>
      <c r="F48" s="681">
        <v>5</v>
      </c>
      <c r="G48" s="681">
        <v>6.6</v>
      </c>
      <c r="H48" s="681">
        <v>4.7</v>
      </c>
      <c r="I48" s="681">
        <v>7</v>
      </c>
      <c r="J48" s="654"/>
      <c r="K48" s="654"/>
      <c r="L48" s="654"/>
      <c r="M48" s="654"/>
      <c r="N48" s="654"/>
      <c r="O48" s="654"/>
      <c r="P48" s="654"/>
      <c r="Q48" s="654"/>
    </row>
    <row r="49" spans="2:40" x14ac:dyDescent="0.35">
      <c r="B49" s="654"/>
      <c r="C49" s="654"/>
      <c r="D49" s="675" t="s">
        <v>239</v>
      </c>
      <c r="E49" s="681">
        <v>6.3</v>
      </c>
      <c r="F49" s="681">
        <v>6</v>
      </c>
      <c r="G49" s="681">
        <v>7.1</v>
      </c>
      <c r="H49" s="681">
        <v>4.2</v>
      </c>
      <c r="I49" s="681">
        <v>7.5</v>
      </c>
      <c r="J49" s="654"/>
      <c r="K49" s="654"/>
      <c r="L49" s="654"/>
      <c r="M49" s="654"/>
      <c r="N49" s="654"/>
      <c r="O49" s="654"/>
      <c r="P49" s="654"/>
      <c r="Q49" s="654"/>
    </row>
    <row r="50" spans="2:40" x14ac:dyDescent="0.35">
      <c r="B50" s="654"/>
      <c r="C50" s="654"/>
      <c r="D50" s="675" t="s">
        <v>240</v>
      </c>
      <c r="E50" s="681">
        <v>6.4</v>
      </c>
      <c r="F50" s="681">
        <v>6</v>
      </c>
      <c r="G50" s="681">
        <v>5.0999999999999996</v>
      </c>
      <c r="H50" s="681">
        <v>4.5</v>
      </c>
      <c r="I50" s="681">
        <v>5.5</v>
      </c>
      <c r="J50" s="654"/>
      <c r="K50" s="654"/>
      <c r="L50" s="654"/>
      <c r="M50" s="654"/>
      <c r="N50" s="654"/>
      <c r="O50" s="654"/>
      <c r="P50" s="654"/>
      <c r="Q50" s="654"/>
    </row>
    <row r="51" spans="2:40" x14ac:dyDescent="0.35">
      <c r="B51" s="654"/>
      <c r="C51" s="654"/>
      <c r="D51" s="675" t="s">
        <v>241</v>
      </c>
      <c r="E51" s="681">
        <v>5.0999999999999996</v>
      </c>
      <c r="F51" s="681">
        <v>5</v>
      </c>
      <c r="G51" s="681">
        <v>3.8</v>
      </c>
      <c r="H51" s="681">
        <v>4.0999999999999996</v>
      </c>
      <c r="I51" s="681">
        <v>4.3</v>
      </c>
      <c r="J51" s="654"/>
      <c r="K51" s="654"/>
      <c r="L51" s="654"/>
      <c r="M51" s="654"/>
      <c r="N51" s="654"/>
      <c r="O51" s="654"/>
      <c r="P51" s="654"/>
      <c r="Q51" s="654"/>
    </row>
    <row r="52" spans="2:40" x14ac:dyDescent="0.35">
      <c r="B52" s="654"/>
      <c r="C52" s="654"/>
      <c r="D52" s="675" t="s">
        <v>242</v>
      </c>
      <c r="E52" s="681">
        <v>4.4000000000000004</v>
      </c>
      <c r="F52" s="681">
        <v>4</v>
      </c>
      <c r="G52" s="681">
        <v>3.3</v>
      </c>
      <c r="H52" s="681">
        <v>4.3</v>
      </c>
      <c r="I52" s="681">
        <v>3.7</v>
      </c>
      <c r="J52" s="654"/>
      <c r="K52" s="654"/>
      <c r="L52" s="654"/>
      <c r="M52" s="654"/>
      <c r="N52" s="654"/>
      <c r="O52" s="654"/>
      <c r="P52" s="654"/>
      <c r="Q52" s="654"/>
    </row>
    <row r="53" spans="2:40" x14ac:dyDescent="0.35">
      <c r="B53" s="654"/>
      <c r="C53" s="654"/>
      <c r="D53" s="675" t="s">
        <v>243</v>
      </c>
      <c r="E53" s="681">
        <v>4.3</v>
      </c>
      <c r="F53" s="681">
        <v>4</v>
      </c>
      <c r="G53" s="681">
        <v>4.0999999999999996</v>
      </c>
      <c r="H53" s="681">
        <v>5.3</v>
      </c>
      <c r="I53" s="681">
        <v>4.5</v>
      </c>
      <c r="J53" s="654"/>
      <c r="K53" s="654"/>
      <c r="L53" s="654"/>
      <c r="M53" s="654"/>
      <c r="N53" s="654"/>
      <c r="O53" s="654"/>
      <c r="P53" s="654"/>
      <c r="Q53" s="654"/>
    </row>
    <row r="54" spans="2:40" x14ac:dyDescent="0.35">
      <c r="B54" s="654"/>
      <c r="C54" s="654"/>
      <c r="D54" s="675" t="s">
        <v>244</v>
      </c>
      <c r="E54" s="681">
        <v>4.7</v>
      </c>
      <c r="F54" s="681">
        <v>5</v>
      </c>
      <c r="G54" s="681">
        <v>2.9</v>
      </c>
      <c r="H54" s="681">
        <v>6</v>
      </c>
      <c r="I54" s="681">
        <v>3.2</v>
      </c>
      <c r="J54" s="654"/>
      <c r="K54" s="654"/>
      <c r="L54" s="654"/>
      <c r="M54" s="654"/>
      <c r="N54" s="654"/>
      <c r="O54" s="654"/>
      <c r="P54" s="654"/>
      <c r="Q54" s="654"/>
    </row>
    <row r="55" spans="2:40" x14ac:dyDescent="0.35">
      <c r="B55" s="654"/>
      <c r="C55" s="654"/>
      <c r="D55" s="675" t="s">
        <v>245</v>
      </c>
      <c r="E55" s="681">
        <v>5.7</v>
      </c>
      <c r="F55" s="681">
        <v>6</v>
      </c>
      <c r="G55" s="681">
        <v>6.1</v>
      </c>
      <c r="H55" s="681">
        <v>6.6</v>
      </c>
      <c r="I55" s="681">
        <v>7</v>
      </c>
      <c r="J55" s="654"/>
      <c r="K55" s="654"/>
      <c r="L55" s="654"/>
      <c r="M55" s="654"/>
      <c r="N55" s="654"/>
      <c r="O55" s="654"/>
      <c r="P55" s="654"/>
      <c r="Q55" s="654"/>
    </row>
    <row r="56" spans="2:40" x14ac:dyDescent="0.35">
      <c r="B56" s="654"/>
      <c r="C56" s="654"/>
      <c r="D56" s="675" t="s">
        <v>246</v>
      </c>
      <c r="E56" s="681">
        <v>6.5</v>
      </c>
      <c r="F56" s="681">
        <v>7</v>
      </c>
      <c r="G56" s="681">
        <v>4.0999999999999996</v>
      </c>
      <c r="H56" s="681">
        <v>6</v>
      </c>
      <c r="I56" s="681">
        <v>4.5</v>
      </c>
      <c r="J56" s="654"/>
      <c r="K56" s="654"/>
      <c r="L56" s="654"/>
      <c r="M56" s="654"/>
      <c r="N56" s="654"/>
      <c r="O56" s="654"/>
      <c r="P56" s="654"/>
      <c r="Q56" s="654"/>
    </row>
    <row r="57" spans="2:40" x14ac:dyDescent="0.35">
      <c r="B57" s="654"/>
      <c r="C57" s="654"/>
      <c r="D57" s="675" t="s">
        <v>247</v>
      </c>
      <c r="E57" s="681">
        <v>6.6</v>
      </c>
      <c r="F57" s="681">
        <v>7</v>
      </c>
      <c r="G57" s="681">
        <v>1.4</v>
      </c>
      <c r="H57" s="681">
        <v>5.6</v>
      </c>
      <c r="I57" s="681">
        <v>2</v>
      </c>
      <c r="J57" s="654"/>
      <c r="K57" s="654"/>
      <c r="L57" s="654"/>
      <c r="M57" s="654"/>
      <c r="N57" s="654"/>
      <c r="O57" s="654"/>
      <c r="P57" s="654"/>
      <c r="Q57" s="654"/>
    </row>
    <row r="58" spans="2:40" x14ac:dyDescent="0.35">
      <c r="B58" s="654"/>
      <c r="C58" s="654"/>
      <c r="D58" s="675" t="s">
        <v>248</v>
      </c>
      <c r="E58" s="681">
        <v>5.8</v>
      </c>
      <c r="F58" s="681">
        <v>6</v>
      </c>
      <c r="G58" s="681">
        <v>1.8</v>
      </c>
      <c r="H58" s="681">
        <v>5.4</v>
      </c>
      <c r="I58" s="681">
        <v>2</v>
      </c>
      <c r="J58" s="654"/>
      <c r="K58" s="654"/>
      <c r="L58" s="654"/>
      <c r="M58" s="654"/>
      <c r="N58" s="654"/>
      <c r="O58" s="654"/>
      <c r="P58" s="654"/>
      <c r="Q58" s="654"/>
    </row>
    <row r="59" spans="2:40" x14ac:dyDescent="0.35">
      <c r="B59" s="654"/>
      <c r="C59" s="654"/>
      <c r="D59" s="675" t="s">
        <v>249</v>
      </c>
      <c r="E59" s="681">
        <v>4.5</v>
      </c>
      <c r="F59" s="681">
        <v>5</v>
      </c>
      <c r="G59" s="681">
        <v>0.9</v>
      </c>
      <c r="H59" s="681">
        <v>3.9</v>
      </c>
      <c r="I59" s="681">
        <v>1.2</v>
      </c>
      <c r="J59" s="654"/>
      <c r="K59" s="654"/>
      <c r="L59" s="654"/>
      <c r="M59" s="654"/>
      <c r="N59" s="654"/>
      <c r="O59" s="654"/>
      <c r="P59" s="654"/>
      <c r="Q59" s="654"/>
    </row>
    <row r="60" spans="2:40" x14ac:dyDescent="0.35">
      <c r="B60" s="654"/>
      <c r="C60" s="654"/>
      <c r="D60" s="675" t="s">
        <v>250</v>
      </c>
      <c r="E60" s="681">
        <v>3.1</v>
      </c>
      <c r="F60" s="681">
        <v>2</v>
      </c>
      <c r="G60" s="681">
        <v>0.4</v>
      </c>
      <c r="H60" s="681">
        <v>2.8</v>
      </c>
      <c r="I60" s="681">
        <v>0.5</v>
      </c>
      <c r="J60" s="654"/>
      <c r="K60" s="654"/>
      <c r="L60" s="654"/>
      <c r="M60" s="654"/>
      <c r="N60" s="654"/>
      <c r="O60" s="654"/>
      <c r="P60" s="654"/>
      <c r="Q60" s="654"/>
    </row>
    <row r="61" spans="2:40" x14ac:dyDescent="0.35">
      <c r="B61" s="654"/>
      <c r="C61" s="654"/>
      <c r="D61" s="678" t="s">
        <v>403</v>
      </c>
      <c r="E61" s="682">
        <f>SUM(E37:E60)</f>
        <v>99.899999999999977</v>
      </c>
      <c r="F61" s="683">
        <f t="shared" ref="F61:I61" si="1">SUM(F37:F60)</f>
        <v>100</v>
      </c>
      <c r="G61" s="682">
        <f t="shared" si="1"/>
        <v>99.699999999999989</v>
      </c>
      <c r="H61" s="682">
        <f t="shared" si="1"/>
        <v>99.899999999999991</v>
      </c>
      <c r="I61" s="683">
        <f t="shared" si="1"/>
        <v>100</v>
      </c>
      <c r="J61" s="654"/>
      <c r="K61" s="654"/>
      <c r="L61" s="654"/>
      <c r="M61" s="137" t="s">
        <v>358</v>
      </c>
      <c r="N61" s="138"/>
      <c r="O61" s="138"/>
      <c r="P61" s="654"/>
      <c r="Q61" s="654"/>
    </row>
    <row r="62" spans="2:40" x14ac:dyDescent="0.35">
      <c r="B62" s="654"/>
      <c r="C62" s="654"/>
      <c r="D62" s="654"/>
      <c r="E62" s="684"/>
      <c r="F62" s="684"/>
      <c r="G62" s="684"/>
      <c r="H62" s="684"/>
      <c r="I62" s="684"/>
      <c r="J62" s="654"/>
      <c r="K62" s="654"/>
      <c r="L62" s="654"/>
      <c r="M62" s="654"/>
      <c r="N62" s="654"/>
      <c r="O62" s="654"/>
      <c r="P62" s="654"/>
      <c r="Q62" s="654"/>
    </row>
    <row r="63" spans="2:40" x14ac:dyDescent="0.35">
      <c r="B63" s="654"/>
      <c r="C63" s="654"/>
      <c r="D63" s="685" t="s">
        <v>793</v>
      </c>
      <c r="E63" s="684"/>
      <c r="F63" s="684"/>
      <c r="G63" s="684"/>
      <c r="H63" s="684"/>
      <c r="I63" s="684"/>
      <c r="J63" s="654"/>
      <c r="K63" s="654"/>
      <c r="L63" s="654"/>
      <c r="M63" s="654"/>
      <c r="N63" s="654"/>
      <c r="O63" s="654"/>
      <c r="P63" s="654"/>
      <c r="Q63" s="654"/>
    </row>
    <row r="64" spans="2:40" ht="15" thickBot="1" x14ac:dyDescent="0.4">
      <c r="B64" s="654"/>
      <c r="C64" s="654"/>
      <c r="D64" s="707" t="s">
        <v>794</v>
      </c>
      <c r="E64" s="684"/>
      <c r="F64" s="684"/>
      <c r="G64" s="684"/>
      <c r="H64" s="684"/>
      <c r="I64" s="684"/>
      <c r="J64" s="654"/>
      <c r="K64" s="654"/>
      <c r="L64" s="654"/>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row>
    <row r="65" spans="1:40" ht="55.5" customHeight="1" thickBot="1" x14ac:dyDescent="0.4">
      <c r="A65" s="132" t="s">
        <v>402</v>
      </c>
      <c r="B65" s="686" t="s">
        <v>401</v>
      </c>
      <c r="C65" s="654"/>
      <c r="D65" s="687" t="s">
        <v>359</v>
      </c>
      <c r="E65" s="361"/>
      <c r="F65" s="361"/>
      <c r="G65" s="361"/>
      <c r="H65" s="361"/>
      <c r="I65" s="361"/>
      <c r="J65" s="361"/>
      <c r="K65" s="362"/>
      <c r="L65" s="687"/>
      <c r="M65" s="361"/>
      <c r="N65" s="361"/>
      <c r="O65" s="361"/>
      <c r="P65" s="362"/>
      <c r="Q65" s="363" t="s">
        <v>658</v>
      </c>
      <c r="R65" s="361"/>
      <c r="S65" s="361"/>
      <c r="T65" s="361"/>
      <c r="U65" s="361"/>
      <c r="V65" s="361"/>
      <c r="W65" s="361"/>
      <c r="X65" s="361"/>
      <c r="Y65" s="361"/>
      <c r="Z65" s="361"/>
      <c r="AA65" s="361"/>
      <c r="AB65" s="361"/>
      <c r="AC65" s="361"/>
      <c r="AD65" s="361"/>
      <c r="AE65" s="361"/>
      <c r="AF65" s="361"/>
      <c r="AG65" s="361"/>
      <c r="AH65" s="361"/>
      <c r="AI65" s="361"/>
      <c r="AJ65" s="361"/>
      <c r="AK65" s="361"/>
      <c r="AL65" s="361"/>
      <c r="AM65" s="362"/>
      <c r="AN65" s="654"/>
    </row>
    <row r="66" spans="1:40" ht="54" customHeight="1" x14ac:dyDescent="0.35">
      <c r="A66" s="132">
        <f>+Interface!$O$53</f>
        <v>13</v>
      </c>
      <c r="B66" s="176" t="str">
        <f>INDEX(E66:AM66,1,$A$66)</f>
        <v>IT 
office long week</v>
      </c>
      <c r="C66" s="654"/>
      <c r="D66" s="667"/>
      <c r="E66" s="688" t="s">
        <v>329</v>
      </c>
      <c r="F66" s="688" t="s">
        <v>330</v>
      </c>
      <c r="G66" s="688" t="s">
        <v>331</v>
      </c>
      <c r="H66" s="688" t="s">
        <v>332</v>
      </c>
      <c r="I66" s="688" t="s">
        <v>333</v>
      </c>
      <c r="J66" s="688" t="s">
        <v>334</v>
      </c>
      <c r="K66" s="688" t="s">
        <v>335</v>
      </c>
      <c r="L66" s="688" t="s">
        <v>251</v>
      </c>
      <c r="M66" s="688" t="s">
        <v>342</v>
      </c>
      <c r="N66" s="688" t="s">
        <v>343</v>
      </c>
      <c r="O66" s="688" t="s">
        <v>252</v>
      </c>
      <c r="P66" s="688" t="s">
        <v>253</v>
      </c>
      <c r="Q66" s="360" t="s">
        <v>405</v>
      </c>
      <c r="R66" s="360" t="s">
        <v>807</v>
      </c>
      <c r="S66" s="360" t="s">
        <v>807</v>
      </c>
      <c r="T66" s="360" t="s">
        <v>370</v>
      </c>
      <c r="U66" s="360" t="s">
        <v>371</v>
      </c>
      <c r="V66" s="360" t="s">
        <v>372</v>
      </c>
      <c r="W66" s="360" t="s">
        <v>373</v>
      </c>
      <c r="X66" s="360" t="s">
        <v>374</v>
      </c>
      <c r="Y66" s="360" t="s">
        <v>375</v>
      </c>
      <c r="Z66" s="360" t="s">
        <v>376</v>
      </c>
      <c r="AA66" s="360" t="s">
        <v>377</v>
      </c>
      <c r="AB66" s="360" t="s">
        <v>378</v>
      </c>
      <c r="AC66" s="360" t="s">
        <v>379</v>
      </c>
      <c r="AD66" s="360" t="s">
        <v>380</v>
      </c>
      <c r="AE66" s="360" t="s">
        <v>381</v>
      </c>
      <c r="AF66" s="360" t="s">
        <v>382</v>
      </c>
      <c r="AG66" s="360" t="s">
        <v>383</v>
      </c>
      <c r="AH66" s="360" t="s">
        <v>384</v>
      </c>
      <c r="AI66" s="360" t="s">
        <v>385</v>
      </c>
      <c r="AJ66" s="360" t="s">
        <v>386</v>
      </c>
      <c r="AK66" s="360" t="s">
        <v>387</v>
      </c>
      <c r="AL66" s="360" t="s">
        <v>388</v>
      </c>
      <c r="AM66" s="360" t="s">
        <v>389</v>
      </c>
      <c r="AN66" s="691"/>
    </row>
    <row r="67" spans="1:40" ht="24.5" thickBot="1" x14ac:dyDescent="0.4">
      <c r="B67" s="177" t="s">
        <v>404</v>
      </c>
      <c r="C67" s="654"/>
      <c r="D67" s="672"/>
      <c r="E67" s="675" t="s">
        <v>254</v>
      </c>
      <c r="F67" s="675" t="s">
        <v>336</v>
      </c>
      <c r="G67" s="675" t="s">
        <v>336</v>
      </c>
      <c r="H67" s="675" t="s">
        <v>336</v>
      </c>
      <c r="I67" s="675" t="s">
        <v>336</v>
      </c>
      <c r="J67" s="675" t="s">
        <v>336</v>
      </c>
      <c r="K67" s="675" t="s">
        <v>336</v>
      </c>
      <c r="L67" s="675" t="s">
        <v>254</v>
      </c>
      <c r="M67" s="675" t="s">
        <v>336</v>
      </c>
      <c r="N67" s="675" t="s">
        <v>336</v>
      </c>
      <c r="O67" s="675" t="s">
        <v>336</v>
      </c>
      <c r="P67" s="675" t="s">
        <v>336</v>
      </c>
      <c r="Q67" s="131" t="s">
        <v>336</v>
      </c>
      <c r="R67" s="131" t="s">
        <v>336</v>
      </c>
      <c r="S67" s="131" t="s">
        <v>336</v>
      </c>
      <c r="T67" s="131" t="s">
        <v>336</v>
      </c>
      <c r="U67" s="131" t="s">
        <v>336</v>
      </c>
      <c r="V67" s="131" t="s">
        <v>336</v>
      </c>
      <c r="W67" s="131" t="s">
        <v>336</v>
      </c>
      <c r="X67" s="131" t="s">
        <v>336</v>
      </c>
      <c r="Y67" s="131" t="s">
        <v>336</v>
      </c>
      <c r="Z67" s="131" t="s">
        <v>336</v>
      </c>
      <c r="AA67" s="131" t="s">
        <v>336</v>
      </c>
      <c r="AB67" s="131" t="s">
        <v>336</v>
      </c>
      <c r="AC67" s="131" t="s">
        <v>336</v>
      </c>
      <c r="AD67" s="131" t="s">
        <v>336</v>
      </c>
      <c r="AE67" s="131" t="s">
        <v>336</v>
      </c>
      <c r="AF67" s="131" t="s">
        <v>336</v>
      </c>
      <c r="AG67" s="131" t="s">
        <v>336</v>
      </c>
      <c r="AH67" s="131" t="s">
        <v>336</v>
      </c>
      <c r="AI67" s="131" t="s">
        <v>336</v>
      </c>
      <c r="AJ67" s="131" t="s">
        <v>336</v>
      </c>
      <c r="AK67" s="131" t="s">
        <v>336</v>
      </c>
      <c r="AL67" s="131" t="s">
        <v>336</v>
      </c>
      <c r="AM67" s="131" t="s">
        <v>336</v>
      </c>
      <c r="AN67" s="654"/>
    </row>
    <row r="68" spans="1:40" x14ac:dyDescent="0.35">
      <c r="B68" s="173">
        <f t="shared" ref="B68:B92" si="2">INDEX(E68:AM68,1,$A$66)</f>
        <v>0</v>
      </c>
      <c r="C68" s="654"/>
      <c r="D68" s="675" t="s">
        <v>227</v>
      </c>
      <c r="E68" s="676">
        <v>0</v>
      </c>
      <c r="F68" s="676">
        <v>0</v>
      </c>
      <c r="G68" s="676">
        <v>0</v>
      </c>
      <c r="H68" s="676">
        <v>0</v>
      </c>
      <c r="I68" s="676">
        <v>0</v>
      </c>
      <c r="J68" s="676">
        <v>0</v>
      </c>
      <c r="K68" s="676">
        <v>0</v>
      </c>
      <c r="L68" s="681">
        <v>1.8</v>
      </c>
      <c r="M68" s="681">
        <v>1</v>
      </c>
      <c r="N68" s="681">
        <v>0.3</v>
      </c>
      <c r="O68" s="681">
        <v>1.4</v>
      </c>
      <c r="P68" s="681">
        <v>0.4</v>
      </c>
      <c r="Q68" s="171">
        <v>0</v>
      </c>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654"/>
    </row>
    <row r="69" spans="1:40" x14ac:dyDescent="0.35">
      <c r="B69" s="174">
        <f t="shared" si="2"/>
        <v>0</v>
      </c>
      <c r="C69" s="654"/>
      <c r="D69" s="675" t="s">
        <v>228</v>
      </c>
      <c r="E69" s="676">
        <v>0</v>
      </c>
      <c r="F69" s="676">
        <v>0</v>
      </c>
      <c r="G69" s="676">
        <v>0</v>
      </c>
      <c r="H69" s="676">
        <v>0</v>
      </c>
      <c r="I69" s="676">
        <v>0</v>
      </c>
      <c r="J69" s="676">
        <v>0</v>
      </c>
      <c r="K69" s="676">
        <v>0</v>
      </c>
      <c r="L69" s="681">
        <v>1</v>
      </c>
      <c r="M69" s="681">
        <v>1</v>
      </c>
      <c r="N69" s="681">
        <v>0.3</v>
      </c>
      <c r="O69" s="681">
        <v>1</v>
      </c>
      <c r="P69" s="681">
        <v>0.4</v>
      </c>
      <c r="Q69" s="171">
        <v>0</v>
      </c>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654"/>
    </row>
    <row r="70" spans="1:40" x14ac:dyDescent="0.35">
      <c r="B70" s="174">
        <f t="shared" si="2"/>
        <v>0</v>
      </c>
      <c r="C70" s="654"/>
      <c r="D70" s="675" t="s">
        <v>229</v>
      </c>
      <c r="E70" s="676">
        <v>0</v>
      </c>
      <c r="F70" s="676">
        <v>0</v>
      </c>
      <c r="G70" s="676">
        <v>0</v>
      </c>
      <c r="H70" s="676">
        <v>0</v>
      </c>
      <c r="I70" s="676">
        <v>0</v>
      </c>
      <c r="J70" s="676">
        <v>0</v>
      </c>
      <c r="K70" s="676">
        <v>0</v>
      </c>
      <c r="L70" s="681">
        <v>0.6</v>
      </c>
      <c r="M70" s="681">
        <v>1</v>
      </c>
      <c r="N70" s="681">
        <v>0.4</v>
      </c>
      <c r="O70" s="681">
        <v>0.5</v>
      </c>
      <c r="P70" s="681">
        <v>0.5</v>
      </c>
      <c r="Q70" s="171">
        <v>0</v>
      </c>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654"/>
    </row>
    <row r="71" spans="1:40" x14ac:dyDescent="0.35">
      <c r="B71" s="174">
        <f t="shared" si="2"/>
        <v>0</v>
      </c>
      <c r="C71" s="654"/>
      <c r="D71" s="675" t="s">
        <v>230</v>
      </c>
      <c r="E71" s="676">
        <v>0</v>
      </c>
      <c r="F71" s="676">
        <v>0</v>
      </c>
      <c r="G71" s="676">
        <v>0</v>
      </c>
      <c r="H71" s="676">
        <v>0</v>
      </c>
      <c r="I71" s="676">
        <v>0</v>
      </c>
      <c r="J71" s="676">
        <v>0</v>
      </c>
      <c r="K71" s="676">
        <v>0</v>
      </c>
      <c r="L71" s="681">
        <v>0.3</v>
      </c>
      <c r="M71" s="681">
        <v>0</v>
      </c>
      <c r="N71" s="681">
        <v>0.7</v>
      </c>
      <c r="O71" s="681">
        <v>0.6</v>
      </c>
      <c r="P71" s="681">
        <v>0.8</v>
      </c>
      <c r="Q71" s="171">
        <v>0</v>
      </c>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654"/>
    </row>
    <row r="72" spans="1:40" x14ac:dyDescent="0.35">
      <c r="B72" s="174">
        <f t="shared" si="2"/>
        <v>0</v>
      </c>
      <c r="C72" s="654"/>
      <c r="D72" s="675" t="s">
        <v>231</v>
      </c>
      <c r="E72" s="676">
        <v>0</v>
      </c>
      <c r="F72" s="676">
        <v>0</v>
      </c>
      <c r="G72" s="676">
        <v>0</v>
      </c>
      <c r="H72" s="676">
        <v>0</v>
      </c>
      <c r="I72" s="676">
        <v>0</v>
      </c>
      <c r="J72" s="676">
        <v>0</v>
      </c>
      <c r="K72" s="676">
        <v>0</v>
      </c>
      <c r="L72" s="681">
        <v>0.4</v>
      </c>
      <c r="M72" s="681">
        <v>0</v>
      </c>
      <c r="N72" s="681">
        <v>1</v>
      </c>
      <c r="O72" s="681">
        <v>1.3</v>
      </c>
      <c r="P72" s="681">
        <v>1.2</v>
      </c>
      <c r="Q72" s="171">
        <v>0</v>
      </c>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654"/>
    </row>
    <row r="73" spans="1:40" x14ac:dyDescent="0.35">
      <c r="B73" s="174">
        <f t="shared" si="2"/>
        <v>0</v>
      </c>
      <c r="C73" s="654"/>
      <c r="D73" s="675" t="s">
        <v>232</v>
      </c>
      <c r="E73" s="676">
        <v>0</v>
      </c>
      <c r="F73" s="676">
        <v>0</v>
      </c>
      <c r="G73" s="676">
        <v>0</v>
      </c>
      <c r="H73" s="676">
        <v>0</v>
      </c>
      <c r="I73" s="676">
        <v>0</v>
      </c>
      <c r="J73" s="676">
        <v>0</v>
      </c>
      <c r="K73" s="676">
        <v>0</v>
      </c>
      <c r="L73" s="681">
        <v>0.6</v>
      </c>
      <c r="M73" s="681">
        <v>1</v>
      </c>
      <c r="N73" s="681">
        <v>1.8</v>
      </c>
      <c r="O73" s="681">
        <v>3.4</v>
      </c>
      <c r="P73" s="681">
        <v>2.8</v>
      </c>
      <c r="Q73" s="171">
        <v>0</v>
      </c>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654"/>
    </row>
    <row r="74" spans="1:40" x14ac:dyDescent="0.35">
      <c r="B74" s="174">
        <f t="shared" si="2"/>
        <v>0</v>
      </c>
      <c r="C74" s="654"/>
      <c r="D74" s="675" t="s">
        <v>233</v>
      </c>
      <c r="E74" s="676">
        <v>0</v>
      </c>
      <c r="F74" s="676">
        <v>0</v>
      </c>
      <c r="G74" s="676">
        <v>0</v>
      </c>
      <c r="H74" s="676">
        <v>0</v>
      </c>
      <c r="I74" s="676">
        <v>0</v>
      </c>
      <c r="J74" s="676">
        <v>0</v>
      </c>
      <c r="K74" s="676">
        <v>0</v>
      </c>
      <c r="L74" s="681">
        <v>2.4</v>
      </c>
      <c r="M74" s="681">
        <v>3</v>
      </c>
      <c r="N74" s="681">
        <v>9.3000000000000007</v>
      </c>
      <c r="O74" s="681">
        <v>5.8</v>
      </c>
      <c r="P74" s="681">
        <v>7.5</v>
      </c>
      <c r="Q74" s="171">
        <v>0</v>
      </c>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654"/>
    </row>
    <row r="75" spans="1:40" x14ac:dyDescent="0.35">
      <c r="B75" s="174">
        <f t="shared" si="2"/>
        <v>0</v>
      </c>
      <c r="C75" s="654"/>
      <c r="D75" s="675" t="s">
        <v>234</v>
      </c>
      <c r="E75" s="676">
        <v>10</v>
      </c>
      <c r="F75" s="676">
        <v>25</v>
      </c>
      <c r="G75" s="676">
        <v>10</v>
      </c>
      <c r="H75" s="676">
        <v>27.5</v>
      </c>
      <c r="I75" s="676">
        <v>14.7</v>
      </c>
      <c r="J75" s="676">
        <v>33.799999999999997</v>
      </c>
      <c r="K75" s="676">
        <v>33.700000000000003</v>
      </c>
      <c r="L75" s="681">
        <v>4.7</v>
      </c>
      <c r="M75" s="681">
        <v>6</v>
      </c>
      <c r="N75" s="681">
        <v>15.7</v>
      </c>
      <c r="O75" s="681">
        <v>5.8</v>
      </c>
      <c r="P75" s="681">
        <v>10.5</v>
      </c>
      <c r="Q75" s="171">
        <v>0</v>
      </c>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654"/>
    </row>
    <row r="76" spans="1:40" x14ac:dyDescent="0.35">
      <c r="B76" s="174">
        <f t="shared" si="2"/>
        <v>5</v>
      </c>
      <c r="C76" s="654"/>
      <c r="D76" s="675" t="s">
        <v>235</v>
      </c>
      <c r="E76" s="676">
        <v>5</v>
      </c>
      <c r="F76" s="676">
        <v>0</v>
      </c>
      <c r="G76" s="676">
        <v>5</v>
      </c>
      <c r="H76" s="676">
        <v>7.2</v>
      </c>
      <c r="I76" s="676">
        <v>33.6</v>
      </c>
      <c r="J76" s="676">
        <v>2.2000000000000002</v>
      </c>
      <c r="K76" s="676">
        <v>1.7</v>
      </c>
      <c r="L76" s="681">
        <v>6.8</v>
      </c>
      <c r="M76" s="681">
        <v>8</v>
      </c>
      <c r="N76" s="681">
        <v>8.1</v>
      </c>
      <c r="O76" s="681">
        <v>6.2</v>
      </c>
      <c r="P76" s="681">
        <v>8</v>
      </c>
      <c r="Q76" s="171">
        <v>5</v>
      </c>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654"/>
    </row>
    <row r="77" spans="1:40" x14ac:dyDescent="0.35">
      <c r="B77" s="174">
        <f t="shared" si="2"/>
        <v>10</v>
      </c>
      <c r="C77" s="654"/>
      <c r="D77" s="675" t="s">
        <v>236</v>
      </c>
      <c r="E77" s="676">
        <v>5</v>
      </c>
      <c r="F77" s="676">
        <v>0</v>
      </c>
      <c r="G77" s="676">
        <v>5</v>
      </c>
      <c r="H77" s="676">
        <v>3.6</v>
      </c>
      <c r="I77" s="676">
        <v>1.8</v>
      </c>
      <c r="J77" s="676">
        <v>1.1000000000000001</v>
      </c>
      <c r="K77" s="676">
        <v>0.9</v>
      </c>
      <c r="L77" s="681">
        <v>5.7</v>
      </c>
      <c r="M77" s="681">
        <v>6</v>
      </c>
      <c r="N77" s="681">
        <v>7.5</v>
      </c>
      <c r="O77" s="681">
        <v>5.4</v>
      </c>
      <c r="P77" s="681">
        <v>7.5</v>
      </c>
      <c r="Q77" s="171">
        <v>10</v>
      </c>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654"/>
    </row>
    <row r="78" spans="1:40" x14ac:dyDescent="0.35">
      <c r="B78" s="174">
        <f t="shared" si="2"/>
        <v>10</v>
      </c>
      <c r="C78" s="654"/>
      <c r="D78" s="675" t="s">
        <v>237</v>
      </c>
      <c r="E78" s="676">
        <v>0</v>
      </c>
      <c r="F78" s="676">
        <v>0</v>
      </c>
      <c r="G78" s="676">
        <v>0</v>
      </c>
      <c r="H78" s="676">
        <v>1.8</v>
      </c>
      <c r="I78" s="676">
        <v>0.9</v>
      </c>
      <c r="J78" s="676">
        <v>1.1000000000000001</v>
      </c>
      <c r="K78" s="676">
        <v>0.9</v>
      </c>
      <c r="L78" s="681">
        <v>6.1</v>
      </c>
      <c r="M78" s="681">
        <v>5</v>
      </c>
      <c r="N78" s="681">
        <v>7</v>
      </c>
      <c r="O78" s="681">
        <v>5.0999999999999996</v>
      </c>
      <c r="P78" s="681">
        <v>7.5</v>
      </c>
      <c r="Q78" s="171">
        <v>10</v>
      </c>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654"/>
    </row>
    <row r="79" spans="1:40" x14ac:dyDescent="0.35">
      <c r="B79" s="174">
        <f t="shared" si="2"/>
        <v>10</v>
      </c>
      <c r="C79" s="654"/>
      <c r="D79" s="675" t="s">
        <v>238</v>
      </c>
      <c r="E79" s="676">
        <v>10</v>
      </c>
      <c r="F79" s="676">
        <v>0</v>
      </c>
      <c r="G79" s="676">
        <v>10</v>
      </c>
      <c r="H79" s="676">
        <v>3.6</v>
      </c>
      <c r="I79" s="676">
        <v>1.8</v>
      </c>
      <c r="J79" s="676">
        <v>1.7</v>
      </c>
      <c r="K79" s="676">
        <v>1.3</v>
      </c>
      <c r="L79" s="681">
        <v>6.1</v>
      </c>
      <c r="M79" s="681">
        <v>5</v>
      </c>
      <c r="N79" s="681">
        <v>6.6</v>
      </c>
      <c r="O79" s="681">
        <v>4.7</v>
      </c>
      <c r="P79" s="681">
        <v>7</v>
      </c>
      <c r="Q79" s="171">
        <v>10</v>
      </c>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654"/>
    </row>
    <row r="80" spans="1:40" x14ac:dyDescent="0.35">
      <c r="B80" s="174">
        <f t="shared" si="2"/>
        <v>20</v>
      </c>
      <c r="C80" s="654"/>
      <c r="D80" s="675" t="s">
        <v>239</v>
      </c>
      <c r="E80" s="676">
        <v>15</v>
      </c>
      <c r="F80" s="676">
        <v>25</v>
      </c>
      <c r="G80" s="676">
        <v>15</v>
      </c>
      <c r="H80" s="676">
        <v>5.4</v>
      </c>
      <c r="I80" s="676">
        <v>2.7</v>
      </c>
      <c r="J80" s="676">
        <v>3.9</v>
      </c>
      <c r="K80" s="676">
        <v>3</v>
      </c>
      <c r="L80" s="681">
        <v>6.3</v>
      </c>
      <c r="M80" s="681">
        <v>6</v>
      </c>
      <c r="N80" s="681">
        <v>7.1</v>
      </c>
      <c r="O80" s="681">
        <v>4.2</v>
      </c>
      <c r="P80" s="681">
        <v>7.5</v>
      </c>
      <c r="Q80" s="171">
        <v>20</v>
      </c>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654"/>
    </row>
    <row r="81" spans="2:40" x14ac:dyDescent="0.35">
      <c r="B81" s="174">
        <f t="shared" si="2"/>
        <v>10</v>
      </c>
      <c r="C81" s="654"/>
      <c r="D81" s="675" t="s">
        <v>240</v>
      </c>
      <c r="E81" s="676">
        <v>0</v>
      </c>
      <c r="F81" s="676">
        <v>0</v>
      </c>
      <c r="G81" s="676">
        <v>0</v>
      </c>
      <c r="H81" s="676">
        <v>0</v>
      </c>
      <c r="I81" s="676">
        <v>0</v>
      </c>
      <c r="J81" s="676">
        <v>0</v>
      </c>
      <c r="K81" s="676">
        <v>0</v>
      </c>
      <c r="L81" s="681">
        <v>6.4</v>
      </c>
      <c r="M81" s="681">
        <v>6</v>
      </c>
      <c r="N81" s="681">
        <v>5.0999999999999996</v>
      </c>
      <c r="O81" s="681">
        <v>4.5</v>
      </c>
      <c r="P81" s="681">
        <v>5.5</v>
      </c>
      <c r="Q81" s="171">
        <v>10</v>
      </c>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654"/>
    </row>
    <row r="82" spans="2:40" x14ac:dyDescent="0.35">
      <c r="B82" s="174">
        <f t="shared" si="2"/>
        <v>10</v>
      </c>
      <c r="C82" s="654"/>
      <c r="D82" s="675" t="s">
        <v>241</v>
      </c>
      <c r="E82" s="676">
        <v>0</v>
      </c>
      <c r="F82" s="676">
        <v>0</v>
      </c>
      <c r="G82" s="676">
        <v>0</v>
      </c>
      <c r="H82" s="676">
        <v>1.8</v>
      </c>
      <c r="I82" s="676">
        <v>0.9</v>
      </c>
      <c r="J82" s="676">
        <v>0.6</v>
      </c>
      <c r="K82" s="676">
        <v>0.4</v>
      </c>
      <c r="L82" s="681">
        <v>5.0999999999999996</v>
      </c>
      <c r="M82" s="681">
        <v>5</v>
      </c>
      <c r="N82" s="681">
        <v>3.8</v>
      </c>
      <c r="O82" s="681">
        <v>4.0999999999999996</v>
      </c>
      <c r="P82" s="681">
        <v>4.3</v>
      </c>
      <c r="Q82" s="171">
        <v>10</v>
      </c>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654"/>
    </row>
    <row r="83" spans="2:40" x14ac:dyDescent="0.35">
      <c r="B83" s="174">
        <f t="shared" si="2"/>
        <v>10</v>
      </c>
      <c r="C83" s="654"/>
      <c r="D83" s="675" t="s">
        <v>242</v>
      </c>
      <c r="E83" s="676">
        <v>0</v>
      </c>
      <c r="F83" s="676">
        <v>0</v>
      </c>
      <c r="G83" s="676">
        <v>0</v>
      </c>
      <c r="H83" s="676">
        <v>1.8</v>
      </c>
      <c r="I83" s="676">
        <v>0.9</v>
      </c>
      <c r="J83" s="676">
        <v>1.1000000000000001</v>
      </c>
      <c r="K83" s="676">
        <v>0.9</v>
      </c>
      <c r="L83" s="681">
        <v>4.4000000000000004</v>
      </c>
      <c r="M83" s="681">
        <v>4</v>
      </c>
      <c r="N83" s="681">
        <v>3.3</v>
      </c>
      <c r="O83" s="681">
        <v>4.3</v>
      </c>
      <c r="P83" s="681">
        <v>3.7</v>
      </c>
      <c r="Q83" s="171">
        <v>10</v>
      </c>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654"/>
    </row>
    <row r="84" spans="2:40" x14ac:dyDescent="0.35">
      <c r="B84" s="174">
        <f t="shared" si="2"/>
        <v>10</v>
      </c>
      <c r="C84" s="654"/>
      <c r="D84" s="675" t="s">
        <v>243</v>
      </c>
      <c r="E84" s="676">
        <v>0</v>
      </c>
      <c r="F84" s="676">
        <v>0</v>
      </c>
      <c r="G84" s="676">
        <v>0</v>
      </c>
      <c r="H84" s="676">
        <v>1.8</v>
      </c>
      <c r="I84" s="676">
        <v>0.9</v>
      </c>
      <c r="J84" s="676">
        <v>1.1000000000000001</v>
      </c>
      <c r="K84" s="676">
        <v>0.9</v>
      </c>
      <c r="L84" s="681">
        <v>4.3</v>
      </c>
      <c r="M84" s="681">
        <v>4</v>
      </c>
      <c r="N84" s="681">
        <v>4.0999999999999996</v>
      </c>
      <c r="O84" s="681">
        <v>5.3</v>
      </c>
      <c r="P84" s="681">
        <v>4.5</v>
      </c>
      <c r="Q84" s="171">
        <v>10</v>
      </c>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654"/>
    </row>
    <row r="85" spans="2:40" x14ac:dyDescent="0.35">
      <c r="B85" s="174">
        <f t="shared" si="2"/>
        <v>5</v>
      </c>
      <c r="C85" s="654"/>
      <c r="D85" s="675" t="s">
        <v>244</v>
      </c>
      <c r="E85" s="676">
        <v>0</v>
      </c>
      <c r="F85" s="676">
        <v>0</v>
      </c>
      <c r="G85" s="676">
        <v>0</v>
      </c>
      <c r="H85" s="676">
        <v>0</v>
      </c>
      <c r="I85" s="676">
        <v>0</v>
      </c>
      <c r="J85" s="676">
        <v>0.6</v>
      </c>
      <c r="K85" s="676">
        <v>0.4</v>
      </c>
      <c r="L85" s="681">
        <v>4.7</v>
      </c>
      <c r="M85" s="681">
        <v>5</v>
      </c>
      <c r="N85" s="681">
        <v>2.9</v>
      </c>
      <c r="O85" s="681">
        <v>6</v>
      </c>
      <c r="P85" s="681">
        <v>3.2</v>
      </c>
      <c r="Q85" s="171">
        <v>5</v>
      </c>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654"/>
    </row>
    <row r="86" spans="2:40" x14ac:dyDescent="0.35">
      <c r="B86" s="174">
        <f t="shared" si="2"/>
        <v>0</v>
      </c>
      <c r="C86" s="654"/>
      <c r="D86" s="675" t="s">
        <v>245</v>
      </c>
      <c r="E86" s="676">
        <v>15</v>
      </c>
      <c r="F86" s="676">
        <v>0</v>
      </c>
      <c r="G86" s="676">
        <v>0</v>
      </c>
      <c r="H86" s="676">
        <v>5.4</v>
      </c>
      <c r="I86" s="676">
        <v>2.7</v>
      </c>
      <c r="J86" s="676">
        <v>1.7</v>
      </c>
      <c r="K86" s="676">
        <v>1.3</v>
      </c>
      <c r="L86" s="681">
        <v>5.7</v>
      </c>
      <c r="M86" s="681">
        <v>6</v>
      </c>
      <c r="N86" s="681">
        <v>6.1</v>
      </c>
      <c r="O86" s="681">
        <v>6.6</v>
      </c>
      <c r="P86" s="681">
        <v>7</v>
      </c>
      <c r="Q86" s="171">
        <v>0</v>
      </c>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654"/>
    </row>
    <row r="87" spans="2:40" x14ac:dyDescent="0.35">
      <c r="B87" s="174">
        <f t="shared" si="2"/>
        <v>0</v>
      </c>
      <c r="C87" s="654"/>
      <c r="D87" s="675" t="s">
        <v>246</v>
      </c>
      <c r="E87" s="676">
        <v>10</v>
      </c>
      <c r="F87" s="676">
        <v>0</v>
      </c>
      <c r="G87" s="676">
        <v>10</v>
      </c>
      <c r="H87" s="676">
        <v>1.8</v>
      </c>
      <c r="I87" s="676">
        <v>0.9</v>
      </c>
      <c r="J87" s="676">
        <v>0.6</v>
      </c>
      <c r="K87" s="676">
        <v>0.4</v>
      </c>
      <c r="L87" s="681">
        <v>6.5</v>
      </c>
      <c r="M87" s="681">
        <v>7</v>
      </c>
      <c r="N87" s="689">
        <v>4.4000000000000004</v>
      </c>
      <c r="O87" s="681">
        <v>6</v>
      </c>
      <c r="P87" s="681">
        <v>4.5</v>
      </c>
      <c r="Q87" s="171">
        <v>0</v>
      </c>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654"/>
    </row>
    <row r="88" spans="2:40" x14ac:dyDescent="0.35">
      <c r="B88" s="174">
        <f t="shared" si="2"/>
        <v>0</v>
      </c>
      <c r="C88" s="654"/>
      <c r="D88" s="675" t="s">
        <v>247</v>
      </c>
      <c r="E88" s="676">
        <v>10</v>
      </c>
      <c r="F88" s="676">
        <v>50</v>
      </c>
      <c r="G88" s="677">
        <v>20</v>
      </c>
      <c r="H88" s="676">
        <v>12.6</v>
      </c>
      <c r="I88" s="690">
        <v>6.4</v>
      </c>
      <c r="J88" s="676">
        <v>27</v>
      </c>
      <c r="K88" s="676">
        <v>28.4</v>
      </c>
      <c r="L88" s="681">
        <v>6.6</v>
      </c>
      <c r="M88" s="681">
        <v>7</v>
      </c>
      <c r="N88" s="681">
        <v>1.4</v>
      </c>
      <c r="O88" s="689">
        <v>5.7</v>
      </c>
      <c r="P88" s="681">
        <v>2</v>
      </c>
      <c r="Q88" s="171">
        <v>0</v>
      </c>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654"/>
    </row>
    <row r="89" spans="2:40" x14ac:dyDescent="0.35">
      <c r="B89" s="174">
        <f t="shared" si="2"/>
        <v>0</v>
      </c>
      <c r="C89" s="654"/>
      <c r="D89" s="675" t="s">
        <v>248</v>
      </c>
      <c r="E89" s="676">
        <v>20</v>
      </c>
      <c r="F89" s="676">
        <v>0</v>
      </c>
      <c r="G89" s="676">
        <v>25</v>
      </c>
      <c r="H89" s="676">
        <v>25.7</v>
      </c>
      <c r="I89" s="676">
        <v>31.8</v>
      </c>
      <c r="J89" s="690">
        <v>23.5</v>
      </c>
      <c r="K89" s="690">
        <v>25.8</v>
      </c>
      <c r="L89" s="689">
        <v>5.9</v>
      </c>
      <c r="M89" s="681">
        <v>6</v>
      </c>
      <c r="N89" s="681">
        <v>1.8</v>
      </c>
      <c r="O89" s="681">
        <v>5.4</v>
      </c>
      <c r="P89" s="681">
        <v>2</v>
      </c>
      <c r="Q89" s="171">
        <v>0</v>
      </c>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654"/>
    </row>
    <row r="90" spans="2:40" x14ac:dyDescent="0.35">
      <c r="B90" s="174">
        <f t="shared" si="2"/>
        <v>0</v>
      </c>
      <c r="C90" s="654"/>
      <c r="D90" s="675" t="s">
        <v>249</v>
      </c>
      <c r="E90" s="676">
        <v>0</v>
      </c>
      <c r="F90" s="676">
        <v>0</v>
      </c>
      <c r="G90" s="676">
        <v>0</v>
      </c>
      <c r="H90" s="676">
        <v>0</v>
      </c>
      <c r="I90" s="676">
        <v>0</v>
      </c>
      <c r="J90" s="676">
        <v>0</v>
      </c>
      <c r="K90" s="676">
        <v>0</v>
      </c>
      <c r="L90" s="681">
        <v>4.5</v>
      </c>
      <c r="M90" s="681">
        <v>5</v>
      </c>
      <c r="N90" s="681">
        <v>0.9</v>
      </c>
      <c r="O90" s="681">
        <v>3.9</v>
      </c>
      <c r="P90" s="681">
        <v>1.2</v>
      </c>
      <c r="Q90" s="171">
        <v>0</v>
      </c>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654"/>
    </row>
    <row r="91" spans="2:40" ht="15" thickBot="1" x14ac:dyDescent="0.4">
      <c r="B91" s="175">
        <f t="shared" si="2"/>
        <v>0</v>
      </c>
      <c r="C91" s="654"/>
      <c r="D91" s="675" t="s">
        <v>250</v>
      </c>
      <c r="E91" s="676">
        <v>0</v>
      </c>
      <c r="F91" s="676">
        <v>0</v>
      </c>
      <c r="G91" s="676">
        <v>0</v>
      </c>
      <c r="H91" s="676">
        <v>0</v>
      </c>
      <c r="I91" s="676">
        <v>0</v>
      </c>
      <c r="J91" s="676">
        <v>0</v>
      </c>
      <c r="K91" s="676">
        <v>0</v>
      </c>
      <c r="L91" s="681">
        <v>3.1</v>
      </c>
      <c r="M91" s="681">
        <v>2</v>
      </c>
      <c r="N91" s="681">
        <v>0.4</v>
      </c>
      <c r="O91" s="681">
        <v>2.8</v>
      </c>
      <c r="P91" s="681">
        <v>0.5</v>
      </c>
      <c r="Q91" s="171">
        <v>0</v>
      </c>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654"/>
    </row>
    <row r="92" spans="2:40" ht="15" thickBot="1" x14ac:dyDescent="0.4">
      <c r="B92" s="178">
        <f t="shared" si="2"/>
        <v>100</v>
      </c>
      <c r="C92" s="654"/>
      <c r="D92" s="672" t="s">
        <v>403</v>
      </c>
      <c r="E92" s="683">
        <f>SUM(E68:E91)</f>
        <v>100</v>
      </c>
      <c r="F92" s="683">
        <f t="shared" ref="F92" si="3">SUM(F68:F91)</f>
        <v>100</v>
      </c>
      <c r="G92" s="683">
        <f t="shared" ref="G92" si="4">SUM(G68:G91)</f>
        <v>100</v>
      </c>
      <c r="H92" s="683">
        <f t="shared" ref="H92" si="5">SUM(H68:H91)</f>
        <v>99.999999999999986</v>
      </c>
      <c r="I92" s="683">
        <f t="shared" ref="I92" si="6">SUM(I68:I91)</f>
        <v>99.999999999999986</v>
      </c>
      <c r="J92" s="683">
        <f t="shared" ref="J92" si="7">SUM(J68:J91)</f>
        <v>100.00000000000001</v>
      </c>
      <c r="K92" s="683">
        <f t="shared" ref="K92" si="8">SUM(K68:K91)</f>
        <v>99.999999999999986</v>
      </c>
      <c r="L92" s="683">
        <f>SUM(L68:L91)</f>
        <v>99.999999999999986</v>
      </c>
      <c r="M92" s="683">
        <f t="shared" ref="M92" si="9">SUM(M68:M91)</f>
        <v>100</v>
      </c>
      <c r="N92" s="683">
        <f t="shared" ref="N92" si="10">SUM(N68:N91)</f>
        <v>100</v>
      </c>
      <c r="O92" s="683">
        <f t="shared" ref="O92" si="11">SUM(O68:O91)</f>
        <v>100</v>
      </c>
      <c r="P92" s="683">
        <f t="shared" ref="P92" si="12">SUM(P68:P91)</f>
        <v>100</v>
      </c>
      <c r="Q92" s="133">
        <f t="shared" ref="Q92" si="13">SUM(Q68:Q91)</f>
        <v>100</v>
      </c>
      <c r="R92" s="133">
        <f t="shared" ref="R92" si="14">SUM(R68:R91)</f>
        <v>0</v>
      </c>
      <c r="S92" s="133">
        <f t="shared" ref="S92" si="15">SUM(S68:S91)</f>
        <v>0</v>
      </c>
      <c r="T92" s="133">
        <f t="shared" ref="T92" si="16">SUM(T68:T91)</f>
        <v>0</v>
      </c>
      <c r="U92" s="133">
        <f t="shared" ref="U92" si="17">SUM(U68:U91)</f>
        <v>0</v>
      </c>
      <c r="V92" s="133">
        <f t="shared" ref="V92" si="18">SUM(V68:V91)</f>
        <v>0</v>
      </c>
      <c r="W92" s="133">
        <f t="shared" ref="W92" si="19">SUM(W68:W91)</f>
        <v>0</v>
      </c>
      <c r="X92" s="133">
        <f t="shared" ref="X92" si="20">SUM(X68:X91)</f>
        <v>0</v>
      </c>
      <c r="Y92" s="133">
        <f t="shared" ref="Y92" si="21">SUM(Y68:Y91)</f>
        <v>0</v>
      </c>
      <c r="Z92" s="133">
        <f t="shared" ref="Z92" si="22">SUM(Z68:Z91)</f>
        <v>0</v>
      </c>
      <c r="AA92" s="133">
        <f t="shared" ref="AA92" si="23">SUM(AA68:AA91)</f>
        <v>0</v>
      </c>
      <c r="AB92" s="133">
        <f t="shared" ref="AB92" si="24">SUM(AB68:AB91)</f>
        <v>0</v>
      </c>
      <c r="AC92" s="133">
        <f t="shared" ref="AC92" si="25">SUM(AC68:AC91)</f>
        <v>0</v>
      </c>
      <c r="AD92" s="133">
        <f t="shared" ref="AD92" si="26">SUM(AD68:AD91)</f>
        <v>0</v>
      </c>
      <c r="AE92" s="133">
        <f t="shared" ref="AE92" si="27">SUM(AE68:AE91)</f>
        <v>0</v>
      </c>
      <c r="AF92" s="133">
        <f t="shared" ref="AF92" si="28">SUM(AF68:AF91)</f>
        <v>0</v>
      </c>
      <c r="AG92" s="133">
        <f t="shared" ref="AG92" si="29">SUM(AG68:AG91)</f>
        <v>0</v>
      </c>
      <c r="AH92" s="133">
        <f t="shared" ref="AH92" si="30">SUM(AH68:AH91)</f>
        <v>0</v>
      </c>
      <c r="AI92" s="133">
        <f t="shared" ref="AI92" si="31">SUM(AI68:AI91)</f>
        <v>0</v>
      </c>
      <c r="AJ92" s="133">
        <f t="shared" ref="AJ92" si="32">SUM(AJ68:AJ91)</f>
        <v>0</v>
      </c>
      <c r="AK92" s="133">
        <f t="shared" ref="AK92" si="33">SUM(AK68:AK91)</f>
        <v>0</v>
      </c>
      <c r="AL92" s="133">
        <f t="shared" ref="AL92" si="34">SUM(AL68:AL91)</f>
        <v>0</v>
      </c>
      <c r="AM92" s="133">
        <f t="shared" ref="AM92" si="35">SUM(AM68:AM91)</f>
        <v>0</v>
      </c>
      <c r="AN92" s="654"/>
    </row>
    <row r="93" spans="2:40" x14ac:dyDescent="0.35">
      <c r="B93" s="654"/>
      <c r="C93" s="654"/>
      <c r="D93" s="654"/>
      <c r="E93" s="654"/>
      <c r="F93" s="654"/>
      <c r="G93" s="654"/>
      <c r="H93" s="654"/>
      <c r="I93" s="654"/>
      <c r="J93" s="654"/>
      <c r="K93" s="654"/>
      <c r="L93" s="654"/>
      <c r="M93" s="654"/>
      <c r="N93" s="654"/>
      <c r="O93" s="654"/>
      <c r="P93" s="654"/>
      <c r="Q93" s="654"/>
      <c r="R93" s="654"/>
      <c r="S93" s="654"/>
      <c r="T93" s="654"/>
      <c r="U93" s="654"/>
      <c r="V93" s="654"/>
      <c r="W93" s="654"/>
      <c r="X93" s="654"/>
      <c r="Y93" s="654"/>
      <c r="Z93" s="654"/>
      <c r="AA93" s="654"/>
      <c r="AB93" s="654"/>
      <c r="AC93" s="654"/>
      <c r="AD93" s="654"/>
      <c r="AE93" s="654"/>
      <c r="AF93" s="654"/>
      <c r="AG93" s="654"/>
      <c r="AH93" s="654"/>
      <c r="AI93" s="654"/>
      <c r="AJ93" s="654"/>
      <c r="AK93" s="654"/>
      <c r="AL93" s="654"/>
      <c r="AM93" s="654"/>
      <c r="AN93" s="654"/>
    </row>
    <row r="94" spans="2:40" ht="15" thickBot="1" x14ac:dyDescent="0.4">
      <c r="B94" s="654"/>
      <c r="C94" s="654"/>
      <c r="D94" s="685" t="s">
        <v>367</v>
      </c>
      <c r="E94" s="654"/>
      <c r="F94" s="654"/>
      <c r="G94" s="654"/>
      <c r="H94" s="654"/>
      <c r="I94" s="654"/>
      <c r="J94" s="654"/>
      <c r="K94" s="654"/>
      <c r="L94" s="654"/>
      <c r="M94" s="654"/>
      <c r="N94" s="654"/>
      <c r="O94" s="654"/>
      <c r="P94" s="654"/>
      <c r="Q94" s="654"/>
      <c r="R94" s="654"/>
      <c r="S94" s="654"/>
      <c r="T94" s="654"/>
      <c r="U94" s="654"/>
      <c r="V94" s="654"/>
      <c r="W94" s="654"/>
      <c r="X94" s="654"/>
      <c r="Y94" s="654"/>
      <c r="Z94" s="654"/>
      <c r="AA94" s="654"/>
      <c r="AB94" s="654"/>
      <c r="AC94" s="654"/>
      <c r="AD94" s="654"/>
      <c r="AE94" s="654"/>
      <c r="AF94" s="654"/>
      <c r="AG94" s="654"/>
      <c r="AH94" s="654"/>
      <c r="AI94" s="654"/>
      <c r="AJ94" s="654"/>
      <c r="AK94" s="654"/>
      <c r="AL94" s="654"/>
      <c r="AM94" s="654"/>
      <c r="AN94" s="654"/>
    </row>
    <row r="95" spans="2:40" ht="45.75" customHeight="1" x14ac:dyDescent="0.35">
      <c r="B95" s="176" t="str">
        <f>INDEX(E95:AM95,1,$A$66)</f>
        <v>IT 
office long week</v>
      </c>
      <c r="C95" s="654"/>
      <c r="D95" s="672"/>
      <c r="E95" s="674" t="s">
        <v>329</v>
      </c>
      <c r="F95" s="674" t="s">
        <v>330</v>
      </c>
      <c r="G95" s="674" t="s">
        <v>331</v>
      </c>
      <c r="H95" s="674" t="s">
        <v>332</v>
      </c>
      <c r="I95" s="674" t="s">
        <v>333</v>
      </c>
      <c r="J95" s="674" t="s">
        <v>334</v>
      </c>
      <c r="K95" s="674" t="s">
        <v>335</v>
      </c>
      <c r="L95" s="674" t="s">
        <v>251</v>
      </c>
      <c r="M95" s="674" t="s">
        <v>342</v>
      </c>
      <c r="N95" s="674" t="s">
        <v>343</v>
      </c>
      <c r="O95" s="674" t="s">
        <v>252</v>
      </c>
      <c r="P95" s="674" t="s">
        <v>253</v>
      </c>
      <c r="Q95" s="172" t="str">
        <f>+Q66</f>
        <v>IT 
office long week</v>
      </c>
      <c r="R95" s="172" t="str">
        <f t="shared" ref="R95:AM95" si="36">+R66</f>
        <v>Void</v>
      </c>
      <c r="S95" s="172" t="str">
        <f t="shared" si="36"/>
        <v>Void</v>
      </c>
      <c r="T95" s="172" t="str">
        <f t="shared" si="36"/>
        <v>Your profile 1</v>
      </c>
      <c r="U95" s="172" t="str">
        <f t="shared" si="36"/>
        <v>Your profile 2</v>
      </c>
      <c r="V95" s="172" t="str">
        <f t="shared" si="36"/>
        <v>Your profile 3</v>
      </c>
      <c r="W95" s="172" t="str">
        <f t="shared" si="36"/>
        <v>Your profile 4</v>
      </c>
      <c r="X95" s="172" t="str">
        <f t="shared" si="36"/>
        <v>Your profile 5</v>
      </c>
      <c r="Y95" s="172" t="str">
        <f t="shared" si="36"/>
        <v>Your profile 6</v>
      </c>
      <c r="Z95" s="172" t="str">
        <f t="shared" si="36"/>
        <v>Your profile 7</v>
      </c>
      <c r="AA95" s="172" t="str">
        <f t="shared" si="36"/>
        <v>Your profile 8</v>
      </c>
      <c r="AB95" s="172" t="str">
        <f t="shared" si="36"/>
        <v>Your profile 9</v>
      </c>
      <c r="AC95" s="172" t="str">
        <f t="shared" si="36"/>
        <v>Your profile 10</v>
      </c>
      <c r="AD95" s="172" t="str">
        <f t="shared" si="36"/>
        <v>Your profile 11</v>
      </c>
      <c r="AE95" s="172" t="str">
        <f t="shared" si="36"/>
        <v>Your profile 12</v>
      </c>
      <c r="AF95" s="172" t="str">
        <f t="shared" si="36"/>
        <v>Your profile 13</v>
      </c>
      <c r="AG95" s="172" t="str">
        <f t="shared" si="36"/>
        <v>Your profile 14</v>
      </c>
      <c r="AH95" s="172" t="str">
        <f t="shared" si="36"/>
        <v>Your profile 15</v>
      </c>
      <c r="AI95" s="172" t="str">
        <f t="shared" si="36"/>
        <v>Your profile 16</v>
      </c>
      <c r="AJ95" s="172" t="str">
        <f t="shared" si="36"/>
        <v>Your profile 17</v>
      </c>
      <c r="AK95" s="172" t="str">
        <f t="shared" si="36"/>
        <v>Your profile 18</v>
      </c>
      <c r="AL95" s="172" t="str">
        <f t="shared" si="36"/>
        <v>Your profile 19</v>
      </c>
      <c r="AM95" s="172" t="str">
        <f t="shared" si="36"/>
        <v>Your profile 20</v>
      </c>
      <c r="AN95" s="654"/>
    </row>
    <row r="96" spans="2:40" ht="24.5" thickBot="1" x14ac:dyDescent="0.4">
      <c r="B96" s="177" t="s">
        <v>404</v>
      </c>
      <c r="C96" s="654"/>
      <c r="D96" s="672"/>
      <c r="E96" s="675" t="s">
        <v>254</v>
      </c>
      <c r="F96" s="675" t="s">
        <v>336</v>
      </c>
      <c r="G96" s="675" t="s">
        <v>336</v>
      </c>
      <c r="H96" s="675" t="s">
        <v>336</v>
      </c>
      <c r="I96" s="675" t="s">
        <v>336</v>
      </c>
      <c r="J96" s="675" t="s">
        <v>336</v>
      </c>
      <c r="K96" s="675" t="s">
        <v>336</v>
      </c>
      <c r="L96" s="675" t="s">
        <v>254</v>
      </c>
      <c r="M96" s="675" t="s">
        <v>336</v>
      </c>
      <c r="N96" s="675" t="s">
        <v>336</v>
      </c>
      <c r="O96" s="675" t="s">
        <v>336</v>
      </c>
      <c r="P96" s="675" t="s">
        <v>336</v>
      </c>
      <c r="Q96" s="131" t="s">
        <v>336</v>
      </c>
      <c r="R96" s="131" t="s">
        <v>336</v>
      </c>
      <c r="S96" s="131" t="s">
        <v>336</v>
      </c>
      <c r="T96" s="131" t="s">
        <v>336</v>
      </c>
      <c r="U96" s="131" t="s">
        <v>336</v>
      </c>
      <c r="V96" s="131" t="s">
        <v>336</v>
      </c>
      <c r="W96" s="131" t="s">
        <v>336</v>
      </c>
      <c r="X96" s="131" t="s">
        <v>336</v>
      </c>
      <c r="Y96" s="131" t="s">
        <v>336</v>
      </c>
      <c r="Z96" s="131" t="s">
        <v>336</v>
      </c>
      <c r="AA96" s="131" t="s">
        <v>336</v>
      </c>
      <c r="AB96" s="131" t="s">
        <v>336</v>
      </c>
      <c r="AC96" s="131" t="s">
        <v>336</v>
      </c>
      <c r="AD96" s="131" t="s">
        <v>336</v>
      </c>
      <c r="AE96" s="131" t="s">
        <v>336</v>
      </c>
      <c r="AF96" s="131" t="s">
        <v>336</v>
      </c>
      <c r="AG96" s="131" t="s">
        <v>336</v>
      </c>
      <c r="AH96" s="131" t="s">
        <v>336</v>
      </c>
      <c r="AI96" s="131" t="s">
        <v>336</v>
      </c>
      <c r="AJ96" s="131" t="s">
        <v>336</v>
      </c>
      <c r="AK96" s="131" t="s">
        <v>336</v>
      </c>
      <c r="AL96" s="131" t="s">
        <v>336</v>
      </c>
      <c r="AM96" s="131" t="s">
        <v>336</v>
      </c>
      <c r="AN96" s="654"/>
    </row>
    <row r="97" spans="2:40" x14ac:dyDescent="0.35">
      <c r="B97" s="173">
        <f t="shared" ref="B97:B121" si="37">INDEX(E97:AM97,1,$A$66)</f>
        <v>0</v>
      </c>
      <c r="C97" s="654"/>
      <c r="D97" s="675" t="s">
        <v>227</v>
      </c>
      <c r="E97" s="676">
        <v>0</v>
      </c>
      <c r="F97" s="676">
        <v>0</v>
      </c>
      <c r="G97" s="676">
        <v>0</v>
      </c>
      <c r="H97" s="676">
        <v>0</v>
      </c>
      <c r="I97" s="676">
        <v>0</v>
      </c>
      <c r="J97" s="676">
        <v>0</v>
      </c>
      <c r="K97" s="676">
        <v>0</v>
      </c>
      <c r="L97" s="681">
        <v>1.8</v>
      </c>
      <c r="M97" s="681">
        <v>1</v>
      </c>
      <c r="N97" s="681">
        <v>0.3</v>
      </c>
      <c r="O97" s="681">
        <v>1.4</v>
      </c>
      <c r="P97" s="681">
        <v>0.4</v>
      </c>
      <c r="Q97" s="171">
        <v>0</v>
      </c>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654"/>
    </row>
    <row r="98" spans="2:40" x14ac:dyDescent="0.35">
      <c r="B98" s="174">
        <f t="shared" si="37"/>
        <v>0</v>
      </c>
      <c r="C98" s="654"/>
      <c r="D98" s="675" t="s">
        <v>228</v>
      </c>
      <c r="E98" s="676">
        <v>0</v>
      </c>
      <c r="F98" s="676">
        <v>0</v>
      </c>
      <c r="G98" s="676">
        <v>0</v>
      </c>
      <c r="H98" s="676">
        <v>0</v>
      </c>
      <c r="I98" s="676">
        <v>0</v>
      </c>
      <c r="J98" s="676">
        <v>0</v>
      </c>
      <c r="K98" s="676">
        <v>0</v>
      </c>
      <c r="L98" s="681">
        <v>1</v>
      </c>
      <c r="M98" s="681">
        <v>1</v>
      </c>
      <c r="N98" s="681">
        <v>0.3</v>
      </c>
      <c r="O98" s="681">
        <v>1</v>
      </c>
      <c r="P98" s="681">
        <v>0.4</v>
      </c>
      <c r="Q98" s="171">
        <v>0</v>
      </c>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654"/>
    </row>
    <row r="99" spans="2:40" x14ac:dyDescent="0.35">
      <c r="B99" s="174">
        <f t="shared" si="37"/>
        <v>0</v>
      </c>
      <c r="C99" s="654"/>
      <c r="D99" s="675" t="s">
        <v>229</v>
      </c>
      <c r="E99" s="676">
        <v>0</v>
      </c>
      <c r="F99" s="676">
        <v>0</v>
      </c>
      <c r="G99" s="676">
        <v>0</v>
      </c>
      <c r="H99" s="676">
        <v>0</v>
      </c>
      <c r="I99" s="676">
        <v>0</v>
      </c>
      <c r="J99" s="676">
        <v>0</v>
      </c>
      <c r="K99" s="676">
        <v>0</v>
      </c>
      <c r="L99" s="681">
        <v>0.6</v>
      </c>
      <c r="M99" s="681">
        <v>1</v>
      </c>
      <c r="N99" s="681">
        <v>0.4</v>
      </c>
      <c r="O99" s="681">
        <v>0.5</v>
      </c>
      <c r="P99" s="681">
        <v>0.5</v>
      </c>
      <c r="Q99" s="171">
        <v>0</v>
      </c>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654"/>
    </row>
    <row r="100" spans="2:40" x14ac:dyDescent="0.35">
      <c r="B100" s="174">
        <f t="shared" si="37"/>
        <v>0</v>
      </c>
      <c r="C100" s="654"/>
      <c r="D100" s="675" t="s">
        <v>230</v>
      </c>
      <c r="E100" s="676">
        <v>0</v>
      </c>
      <c r="F100" s="676">
        <v>0</v>
      </c>
      <c r="G100" s="676">
        <v>0</v>
      </c>
      <c r="H100" s="676">
        <v>0</v>
      </c>
      <c r="I100" s="676">
        <v>0</v>
      </c>
      <c r="J100" s="676">
        <v>0</v>
      </c>
      <c r="K100" s="676">
        <v>0</v>
      </c>
      <c r="L100" s="681">
        <v>0.3</v>
      </c>
      <c r="M100" s="681">
        <v>0</v>
      </c>
      <c r="N100" s="681">
        <v>0.7</v>
      </c>
      <c r="O100" s="681">
        <v>0.6</v>
      </c>
      <c r="P100" s="681">
        <v>0.8</v>
      </c>
      <c r="Q100" s="171">
        <v>0</v>
      </c>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654"/>
    </row>
    <row r="101" spans="2:40" x14ac:dyDescent="0.35">
      <c r="B101" s="174">
        <f t="shared" si="37"/>
        <v>0</v>
      </c>
      <c r="C101" s="654"/>
      <c r="D101" s="675" t="s">
        <v>231</v>
      </c>
      <c r="E101" s="676">
        <v>0</v>
      </c>
      <c r="F101" s="676">
        <v>0</v>
      </c>
      <c r="G101" s="676">
        <v>0</v>
      </c>
      <c r="H101" s="676">
        <v>0</v>
      </c>
      <c r="I101" s="676">
        <v>0</v>
      </c>
      <c r="J101" s="676">
        <v>0</v>
      </c>
      <c r="K101" s="676">
        <v>0</v>
      </c>
      <c r="L101" s="681">
        <v>0.4</v>
      </c>
      <c r="M101" s="681">
        <v>0</v>
      </c>
      <c r="N101" s="681">
        <v>1</v>
      </c>
      <c r="O101" s="681">
        <v>1.3</v>
      </c>
      <c r="P101" s="681">
        <v>1.2</v>
      </c>
      <c r="Q101" s="171">
        <v>0</v>
      </c>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654"/>
    </row>
    <row r="102" spans="2:40" x14ac:dyDescent="0.35">
      <c r="B102" s="174">
        <f t="shared" si="37"/>
        <v>0</v>
      </c>
      <c r="C102" s="654"/>
      <c r="D102" s="675" t="s">
        <v>232</v>
      </c>
      <c r="E102" s="676">
        <v>0</v>
      </c>
      <c r="F102" s="676">
        <v>0</v>
      </c>
      <c r="G102" s="676">
        <v>0</v>
      </c>
      <c r="H102" s="676">
        <v>0</v>
      </c>
      <c r="I102" s="676">
        <v>0</v>
      </c>
      <c r="J102" s="676">
        <v>0</v>
      </c>
      <c r="K102" s="676">
        <v>0</v>
      </c>
      <c r="L102" s="681">
        <v>0.6</v>
      </c>
      <c r="M102" s="681">
        <v>1</v>
      </c>
      <c r="N102" s="681">
        <v>1.8</v>
      </c>
      <c r="O102" s="681">
        <v>3.4</v>
      </c>
      <c r="P102" s="681">
        <v>2.8</v>
      </c>
      <c r="Q102" s="171">
        <v>0</v>
      </c>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1"/>
      <c r="AN102" s="654"/>
    </row>
    <row r="103" spans="2:40" x14ac:dyDescent="0.35">
      <c r="B103" s="174">
        <f t="shared" si="37"/>
        <v>0</v>
      </c>
      <c r="C103" s="654"/>
      <c r="D103" s="675" t="s">
        <v>233</v>
      </c>
      <c r="E103" s="676">
        <v>0</v>
      </c>
      <c r="F103" s="676">
        <v>0</v>
      </c>
      <c r="G103" s="676">
        <v>0</v>
      </c>
      <c r="H103" s="676">
        <v>0</v>
      </c>
      <c r="I103" s="676">
        <v>0</v>
      </c>
      <c r="J103" s="676">
        <v>0</v>
      </c>
      <c r="K103" s="676">
        <v>0</v>
      </c>
      <c r="L103" s="681">
        <v>2.4</v>
      </c>
      <c r="M103" s="681">
        <v>3</v>
      </c>
      <c r="N103" s="681">
        <v>9.3000000000000007</v>
      </c>
      <c r="O103" s="681">
        <v>5.8</v>
      </c>
      <c r="P103" s="681">
        <v>7.5</v>
      </c>
      <c r="Q103" s="171">
        <v>0</v>
      </c>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654"/>
    </row>
    <row r="104" spans="2:40" x14ac:dyDescent="0.35">
      <c r="B104" s="174">
        <f t="shared" si="37"/>
        <v>0</v>
      </c>
      <c r="C104" s="654"/>
      <c r="D104" s="675" t="s">
        <v>234</v>
      </c>
      <c r="E104" s="676">
        <v>10</v>
      </c>
      <c r="F104" s="676">
        <v>25</v>
      </c>
      <c r="G104" s="676">
        <v>10</v>
      </c>
      <c r="H104" s="676">
        <v>27.5</v>
      </c>
      <c r="I104" s="676">
        <v>14.7</v>
      </c>
      <c r="J104" s="676">
        <v>33.799999999999997</v>
      </c>
      <c r="K104" s="676">
        <v>33.700000000000003</v>
      </c>
      <c r="L104" s="681">
        <v>4.7</v>
      </c>
      <c r="M104" s="681">
        <v>6</v>
      </c>
      <c r="N104" s="681">
        <v>15.7</v>
      </c>
      <c r="O104" s="681">
        <v>5.8</v>
      </c>
      <c r="P104" s="681">
        <v>10.5</v>
      </c>
      <c r="Q104" s="171">
        <v>0</v>
      </c>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1"/>
      <c r="AN104" s="654"/>
    </row>
    <row r="105" spans="2:40" x14ac:dyDescent="0.35">
      <c r="B105" s="174">
        <f t="shared" si="37"/>
        <v>5</v>
      </c>
      <c r="C105" s="654"/>
      <c r="D105" s="675" t="s">
        <v>235</v>
      </c>
      <c r="E105" s="676">
        <v>5</v>
      </c>
      <c r="F105" s="676">
        <v>0</v>
      </c>
      <c r="G105" s="676">
        <v>5</v>
      </c>
      <c r="H105" s="676">
        <v>7.2</v>
      </c>
      <c r="I105" s="676">
        <v>33.6</v>
      </c>
      <c r="J105" s="676">
        <v>2.2000000000000002</v>
      </c>
      <c r="K105" s="676">
        <v>1.7</v>
      </c>
      <c r="L105" s="681">
        <v>6.8</v>
      </c>
      <c r="M105" s="681">
        <v>8</v>
      </c>
      <c r="N105" s="681">
        <v>8.1</v>
      </c>
      <c r="O105" s="681">
        <v>6.2</v>
      </c>
      <c r="P105" s="681">
        <v>8</v>
      </c>
      <c r="Q105" s="171">
        <v>5</v>
      </c>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654"/>
    </row>
    <row r="106" spans="2:40" x14ac:dyDescent="0.35">
      <c r="B106" s="174">
        <f t="shared" si="37"/>
        <v>10</v>
      </c>
      <c r="C106" s="654"/>
      <c r="D106" s="675" t="s">
        <v>236</v>
      </c>
      <c r="E106" s="676">
        <v>5</v>
      </c>
      <c r="F106" s="676">
        <v>0</v>
      </c>
      <c r="G106" s="676">
        <v>5</v>
      </c>
      <c r="H106" s="676">
        <v>3.6</v>
      </c>
      <c r="I106" s="676">
        <v>1.8</v>
      </c>
      <c r="J106" s="676">
        <v>1.1000000000000001</v>
      </c>
      <c r="K106" s="676">
        <v>0.9</v>
      </c>
      <c r="L106" s="681">
        <v>5.7</v>
      </c>
      <c r="M106" s="681">
        <v>6</v>
      </c>
      <c r="N106" s="681">
        <v>7.5</v>
      </c>
      <c r="O106" s="681">
        <v>5.4</v>
      </c>
      <c r="P106" s="681">
        <v>7.5</v>
      </c>
      <c r="Q106" s="171">
        <v>10</v>
      </c>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654"/>
    </row>
    <row r="107" spans="2:40" x14ac:dyDescent="0.35">
      <c r="B107" s="174">
        <f t="shared" si="37"/>
        <v>10</v>
      </c>
      <c r="C107" s="654"/>
      <c r="D107" s="675" t="s">
        <v>237</v>
      </c>
      <c r="E107" s="676">
        <v>0</v>
      </c>
      <c r="F107" s="676">
        <v>0</v>
      </c>
      <c r="G107" s="676">
        <v>0</v>
      </c>
      <c r="H107" s="676">
        <v>1.8</v>
      </c>
      <c r="I107" s="676">
        <v>0.9</v>
      </c>
      <c r="J107" s="676">
        <v>1.1000000000000001</v>
      </c>
      <c r="K107" s="676">
        <v>0.9</v>
      </c>
      <c r="L107" s="681">
        <v>6.1</v>
      </c>
      <c r="M107" s="681">
        <v>5</v>
      </c>
      <c r="N107" s="681">
        <v>7</v>
      </c>
      <c r="O107" s="681">
        <v>5.0999999999999996</v>
      </c>
      <c r="P107" s="681">
        <v>7.5</v>
      </c>
      <c r="Q107" s="171">
        <v>10</v>
      </c>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654"/>
    </row>
    <row r="108" spans="2:40" x14ac:dyDescent="0.35">
      <c r="B108" s="174">
        <f t="shared" si="37"/>
        <v>10</v>
      </c>
      <c r="C108" s="654"/>
      <c r="D108" s="675" t="s">
        <v>238</v>
      </c>
      <c r="E108" s="676">
        <v>10</v>
      </c>
      <c r="F108" s="676">
        <v>0</v>
      </c>
      <c r="G108" s="676">
        <v>10</v>
      </c>
      <c r="H108" s="676">
        <v>3.6</v>
      </c>
      <c r="I108" s="676">
        <v>1.8</v>
      </c>
      <c r="J108" s="676">
        <v>1.7</v>
      </c>
      <c r="K108" s="676">
        <v>1.3</v>
      </c>
      <c r="L108" s="681">
        <v>6.1</v>
      </c>
      <c r="M108" s="681">
        <v>5</v>
      </c>
      <c r="N108" s="681">
        <v>6.6</v>
      </c>
      <c r="O108" s="681">
        <v>4.7</v>
      </c>
      <c r="P108" s="681">
        <v>7</v>
      </c>
      <c r="Q108" s="171">
        <v>10</v>
      </c>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654"/>
    </row>
    <row r="109" spans="2:40" x14ac:dyDescent="0.35">
      <c r="B109" s="174">
        <f t="shared" si="37"/>
        <v>5</v>
      </c>
      <c r="C109" s="654"/>
      <c r="D109" s="675" t="s">
        <v>239</v>
      </c>
      <c r="E109" s="676">
        <v>15</v>
      </c>
      <c r="F109" s="676">
        <v>25</v>
      </c>
      <c r="G109" s="676">
        <v>15</v>
      </c>
      <c r="H109" s="676">
        <v>5.4</v>
      </c>
      <c r="I109" s="676">
        <v>2.7</v>
      </c>
      <c r="J109" s="676">
        <v>3.9</v>
      </c>
      <c r="K109" s="676">
        <v>3</v>
      </c>
      <c r="L109" s="681">
        <v>6.3</v>
      </c>
      <c r="M109" s="681">
        <v>6</v>
      </c>
      <c r="N109" s="681">
        <v>7.1</v>
      </c>
      <c r="O109" s="681">
        <v>4.2</v>
      </c>
      <c r="P109" s="681">
        <v>7.5</v>
      </c>
      <c r="Q109" s="171">
        <v>5</v>
      </c>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654"/>
    </row>
    <row r="110" spans="2:40" x14ac:dyDescent="0.35">
      <c r="B110" s="174">
        <f t="shared" si="37"/>
        <v>0</v>
      </c>
      <c r="C110" s="654"/>
      <c r="D110" s="675" t="s">
        <v>240</v>
      </c>
      <c r="E110" s="676">
        <v>0</v>
      </c>
      <c r="F110" s="676">
        <v>0</v>
      </c>
      <c r="G110" s="676">
        <v>0</v>
      </c>
      <c r="H110" s="676">
        <v>0</v>
      </c>
      <c r="I110" s="676">
        <v>0</v>
      </c>
      <c r="J110" s="676">
        <v>0</v>
      </c>
      <c r="K110" s="676">
        <v>0</v>
      </c>
      <c r="L110" s="681">
        <v>6.4</v>
      </c>
      <c r="M110" s="681">
        <v>6</v>
      </c>
      <c r="N110" s="681">
        <v>5.0999999999999996</v>
      </c>
      <c r="O110" s="681">
        <v>4.5</v>
      </c>
      <c r="P110" s="681">
        <v>5.5</v>
      </c>
      <c r="Q110" s="171">
        <v>0</v>
      </c>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c r="AM110" s="171"/>
      <c r="AN110" s="654"/>
    </row>
    <row r="111" spans="2:40" x14ac:dyDescent="0.35">
      <c r="B111" s="174">
        <f t="shared" si="37"/>
        <v>0</v>
      </c>
      <c r="C111" s="654"/>
      <c r="D111" s="675" t="s">
        <v>241</v>
      </c>
      <c r="E111" s="676">
        <v>0</v>
      </c>
      <c r="F111" s="676">
        <v>0</v>
      </c>
      <c r="G111" s="676">
        <v>0</v>
      </c>
      <c r="H111" s="676">
        <v>1.8</v>
      </c>
      <c r="I111" s="676">
        <v>0.9</v>
      </c>
      <c r="J111" s="676">
        <v>0.6</v>
      </c>
      <c r="K111" s="676">
        <v>0.4</v>
      </c>
      <c r="L111" s="681">
        <v>5.0999999999999996</v>
      </c>
      <c r="M111" s="681">
        <v>5</v>
      </c>
      <c r="N111" s="681">
        <v>3.8</v>
      </c>
      <c r="O111" s="681">
        <v>4.0999999999999996</v>
      </c>
      <c r="P111" s="681">
        <v>4.3</v>
      </c>
      <c r="Q111" s="171">
        <v>0</v>
      </c>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1"/>
      <c r="AN111" s="654"/>
    </row>
    <row r="112" spans="2:40" x14ac:dyDescent="0.35">
      <c r="B112" s="174">
        <f t="shared" si="37"/>
        <v>0</v>
      </c>
      <c r="C112" s="654"/>
      <c r="D112" s="675" t="s">
        <v>242</v>
      </c>
      <c r="E112" s="676">
        <v>0</v>
      </c>
      <c r="F112" s="676">
        <v>0</v>
      </c>
      <c r="G112" s="676">
        <v>0</v>
      </c>
      <c r="H112" s="676">
        <v>1.8</v>
      </c>
      <c r="I112" s="676">
        <v>0.9</v>
      </c>
      <c r="J112" s="676">
        <v>1.1000000000000001</v>
      </c>
      <c r="K112" s="676">
        <v>0.9</v>
      </c>
      <c r="L112" s="681">
        <v>4.4000000000000004</v>
      </c>
      <c r="M112" s="681">
        <v>4</v>
      </c>
      <c r="N112" s="681">
        <v>3.3</v>
      </c>
      <c r="O112" s="681">
        <v>4.3</v>
      </c>
      <c r="P112" s="681">
        <v>3.7</v>
      </c>
      <c r="Q112" s="171">
        <v>0</v>
      </c>
      <c r="R112" s="171"/>
      <c r="S112" s="171"/>
      <c r="T112" s="171"/>
      <c r="U112" s="171"/>
      <c r="V112" s="171"/>
      <c r="W112" s="171"/>
      <c r="X112" s="171"/>
      <c r="Y112" s="171"/>
      <c r="Z112" s="171"/>
      <c r="AA112" s="171"/>
      <c r="AB112" s="171"/>
      <c r="AC112" s="171"/>
      <c r="AD112" s="171"/>
      <c r="AE112" s="171"/>
      <c r="AF112" s="171"/>
      <c r="AG112" s="171"/>
      <c r="AH112" s="171"/>
      <c r="AI112" s="171"/>
      <c r="AJ112" s="171"/>
      <c r="AK112" s="171"/>
      <c r="AL112" s="171"/>
      <c r="AM112" s="171"/>
      <c r="AN112" s="654"/>
    </row>
    <row r="113" spans="2:40" x14ac:dyDescent="0.35">
      <c r="B113" s="174">
        <f t="shared" si="37"/>
        <v>0</v>
      </c>
      <c r="C113" s="654"/>
      <c r="D113" s="675" t="s">
        <v>243</v>
      </c>
      <c r="E113" s="676">
        <v>0</v>
      </c>
      <c r="F113" s="676">
        <v>0</v>
      </c>
      <c r="G113" s="676">
        <v>0</v>
      </c>
      <c r="H113" s="676">
        <v>1.8</v>
      </c>
      <c r="I113" s="676">
        <v>0.9</v>
      </c>
      <c r="J113" s="676">
        <v>1.1000000000000001</v>
      </c>
      <c r="K113" s="676">
        <v>0.9</v>
      </c>
      <c r="L113" s="681">
        <v>4.3</v>
      </c>
      <c r="M113" s="681">
        <v>4</v>
      </c>
      <c r="N113" s="681">
        <v>4.0999999999999996</v>
      </c>
      <c r="O113" s="681">
        <v>5.3</v>
      </c>
      <c r="P113" s="681">
        <v>4.5</v>
      </c>
      <c r="Q113" s="171">
        <v>0</v>
      </c>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c r="AM113" s="171"/>
      <c r="AN113" s="654"/>
    </row>
    <row r="114" spans="2:40" x14ac:dyDescent="0.35">
      <c r="B114" s="174">
        <f t="shared" si="37"/>
        <v>0</v>
      </c>
      <c r="C114" s="654"/>
      <c r="D114" s="675" t="s">
        <v>244</v>
      </c>
      <c r="E114" s="676">
        <v>0</v>
      </c>
      <c r="F114" s="676">
        <v>0</v>
      </c>
      <c r="G114" s="676">
        <v>0</v>
      </c>
      <c r="H114" s="676">
        <v>0</v>
      </c>
      <c r="I114" s="676">
        <v>0</v>
      </c>
      <c r="J114" s="676">
        <v>0.6</v>
      </c>
      <c r="K114" s="676">
        <v>0.4</v>
      </c>
      <c r="L114" s="681">
        <v>4.7</v>
      </c>
      <c r="M114" s="681">
        <v>5</v>
      </c>
      <c r="N114" s="681">
        <v>2.9</v>
      </c>
      <c r="O114" s="681">
        <v>6</v>
      </c>
      <c r="P114" s="681">
        <v>3.2</v>
      </c>
      <c r="Q114" s="171">
        <v>0</v>
      </c>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c r="AN114" s="654"/>
    </row>
    <row r="115" spans="2:40" x14ac:dyDescent="0.35">
      <c r="B115" s="174">
        <f t="shared" si="37"/>
        <v>0</v>
      </c>
      <c r="C115" s="654"/>
      <c r="D115" s="675" t="s">
        <v>245</v>
      </c>
      <c r="E115" s="676">
        <v>15</v>
      </c>
      <c r="F115" s="676">
        <v>0</v>
      </c>
      <c r="G115" s="676">
        <v>0</v>
      </c>
      <c r="H115" s="676">
        <v>5.4</v>
      </c>
      <c r="I115" s="676">
        <v>2.7</v>
      </c>
      <c r="J115" s="676">
        <v>1.7</v>
      </c>
      <c r="K115" s="676">
        <v>1.3</v>
      </c>
      <c r="L115" s="681">
        <v>5.7</v>
      </c>
      <c r="M115" s="681">
        <v>6</v>
      </c>
      <c r="N115" s="681">
        <v>6.1</v>
      </c>
      <c r="O115" s="681">
        <v>6.6</v>
      </c>
      <c r="P115" s="681">
        <v>7</v>
      </c>
      <c r="Q115" s="171">
        <v>0</v>
      </c>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654"/>
    </row>
    <row r="116" spans="2:40" x14ac:dyDescent="0.35">
      <c r="B116" s="174">
        <f t="shared" si="37"/>
        <v>0</v>
      </c>
      <c r="C116" s="654"/>
      <c r="D116" s="675" t="s">
        <v>246</v>
      </c>
      <c r="E116" s="676">
        <v>10</v>
      </c>
      <c r="F116" s="676">
        <v>0</v>
      </c>
      <c r="G116" s="676">
        <v>10</v>
      </c>
      <c r="H116" s="676">
        <v>1.8</v>
      </c>
      <c r="I116" s="676">
        <v>0.9</v>
      </c>
      <c r="J116" s="676">
        <v>0.6</v>
      </c>
      <c r="K116" s="676">
        <v>0.4</v>
      </c>
      <c r="L116" s="681">
        <v>6.5</v>
      </c>
      <c r="M116" s="681">
        <v>7</v>
      </c>
      <c r="N116" s="689">
        <v>4.4000000000000004</v>
      </c>
      <c r="O116" s="681">
        <v>6</v>
      </c>
      <c r="P116" s="681">
        <v>4.5</v>
      </c>
      <c r="Q116" s="171">
        <v>0</v>
      </c>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654"/>
    </row>
    <row r="117" spans="2:40" x14ac:dyDescent="0.35">
      <c r="B117" s="174">
        <f t="shared" si="37"/>
        <v>0</v>
      </c>
      <c r="C117" s="654"/>
      <c r="D117" s="675" t="s">
        <v>247</v>
      </c>
      <c r="E117" s="676">
        <v>10</v>
      </c>
      <c r="F117" s="676">
        <v>50</v>
      </c>
      <c r="G117" s="677">
        <v>20</v>
      </c>
      <c r="H117" s="676">
        <v>12.6</v>
      </c>
      <c r="I117" s="690">
        <v>6.4</v>
      </c>
      <c r="J117" s="676">
        <v>27</v>
      </c>
      <c r="K117" s="676">
        <v>28.4</v>
      </c>
      <c r="L117" s="681">
        <v>6.6</v>
      </c>
      <c r="M117" s="681">
        <v>7</v>
      </c>
      <c r="N117" s="681">
        <v>1.4</v>
      </c>
      <c r="O117" s="689">
        <v>5.7</v>
      </c>
      <c r="P117" s="681">
        <v>2</v>
      </c>
      <c r="Q117" s="171">
        <v>0</v>
      </c>
      <c r="R117" s="171"/>
      <c r="S117" s="171"/>
      <c r="T117" s="171"/>
      <c r="U117" s="171"/>
      <c r="V117" s="171"/>
      <c r="W117" s="171"/>
      <c r="X117" s="171"/>
      <c r="Y117" s="171"/>
      <c r="Z117" s="171"/>
      <c r="AA117" s="171"/>
      <c r="AB117" s="171"/>
      <c r="AC117" s="171"/>
      <c r="AD117" s="171"/>
      <c r="AE117" s="171"/>
      <c r="AF117" s="171"/>
      <c r="AG117" s="171"/>
      <c r="AH117" s="171"/>
      <c r="AI117" s="171"/>
      <c r="AJ117" s="171"/>
      <c r="AK117" s="171"/>
      <c r="AL117" s="171"/>
      <c r="AM117" s="171"/>
      <c r="AN117" s="654"/>
    </row>
    <row r="118" spans="2:40" x14ac:dyDescent="0.35">
      <c r="B118" s="174">
        <f t="shared" si="37"/>
        <v>0</v>
      </c>
      <c r="C118" s="654"/>
      <c r="D118" s="675" t="s">
        <v>248</v>
      </c>
      <c r="E118" s="676">
        <v>20</v>
      </c>
      <c r="F118" s="676">
        <v>0</v>
      </c>
      <c r="G118" s="676">
        <v>25</v>
      </c>
      <c r="H118" s="676">
        <v>25.7</v>
      </c>
      <c r="I118" s="676">
        <v>31.8</v>
      </c>
      <c r="J118" s="690">
        <v>23.5</v>
      </c>
      <c r="K118" s="690">
        <v>25.8</v>
      </c>
      <c r="L118" s="689">
        <v>5.9</v>
      </c>
      <c r="M118" s="681">
        <v>6</v>
      </c>
      <c r="N118" s="681">
        <v>1.8</v>
      </c>
      <c r="O118" s="681">
        <v>5.4</v>
      </c>
      <c r="P118" s="681">
        <v>2</v>
      </c>
      <c r="Q118" s="171">
        <v>0</v>
      </c>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1"/>
      <c r="AM118" s="171"/>
      <c r="AN118" s="654"/>
    </row>
    <row r="119" spans="2:40" x14ac:dyDescent="0.35">
      <c r="B119" s="174">
        <f t="shared" si="37"/>
        <v>0</v>
      </c>
      <c r="C119" s="654"/>
      <c r="D119" s="675" t="s">
        <v>249</v>
      </c>
      <c r="E119" s="676">
        <v>0</v>
      </c>
      <c r="F119" s="676">
        <v>0</v>
      </c>
      <c r="G119" s="676">
        <v>0</v>
      </c>
      <c r="H119" s="676">
        <v>0</v>
      </c>
      <c r="I119" s="676">
        <v>0</v>
      </c>
      <c r="J119" s="676">
        <v>0</v>
      </c>
      <c r="K119" s="676">
        <v>0</v>
      </c>
      <c r="L119" s="681">
        <v>4.5</v>
      </c>
      <c r="M119" s="681">
        <v>5</v>
      </c>
      <c r="N119" s="681">
        <v>0.9</v>
      </c>
      <c r="O119" s="681">
        <v>3.9</v>
      </c>
      <c r="P119" s="681">
        <v>1.2</v>
      </c>
      <c r="Q119" s="171">
        <v>0</v>
      </c>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654"/>
    </row>
    <row r="120" spans="2:40" ht="15" thickBot="1" x14ac:dyDescent="0.4">
      <c r="B120" s="175">
        <f t="shared" si="37"/>
        <v>0</v>
      </c>
      <c r="C120" s="654"/>
      <c r="D120" s="675" t="s">
        <v>250</v>
      </c>
      <c r="E120" s="676">
        <v>0</v>
      </c>
      <c r="F120" s="676">
        <v>0</v>
      </c>
      <c r="G120" s="676">
        <v>0</v>
      </c>
      <c r="H120" s="676">
        <v>0</v>
      </c>
      <c r="I120" s="676">
        <v>0</v>
      </c>
      <c r="J120" s="676">
        <v>0</v>
      </c>
      <c r="K120" s="676">
        <v>0</v>
      </c>
      <c r="L120" s="681">
        <v>3.1</v>
      </c>
      <c r="M120" s="681">
        <v>2</v>
      </c>
      <c r="N120" s="681">
        <v>0.4</v>
      </c>
      <c r="O120" s="681">
        <v>2.8</v>
      </c>
      <c r="P120" s="681">
        <v>0.5</v>
      </c>
      <c r="Q120" s="171">
        <v>0</v>
      </c>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c r="AM120" s="171"/>
      <c r="AN120" s="654"/>
    </row>
    <row r="121" spans="2:40" ht="15" thickBot="1" x14ac:dyDescent="0.4">
      <c r="B121" s="178">
        <f t="shared" si="37"/>
        <v>40</v>
      </c>
      <c r="C121" s="654"/>
      <c r="D121" s="672" t="s">
        <v>403</v>
      </c>
      <c r="E121" s="683">
        <f>SUM(E97:E120)</f>
        <v>100</v>
      </c>
      <c r="F121" s="683">
        <f t="shared" ref="F121" si="38">SUM(F97:F120)</f>
        <v>100</v>
      </c>
      <c r="G121" s="683">
        <f t="shared" ref="G121" si="39">SUM(G97:G120)</f>
        <v>100</v>
      </c>
      <c r="H121" s="683">
        <f t="shared" ref="H121" si="40">SUM(H97:H120)</f>
        <v>99.999999999999986</v>
      </c>
      <c r="I121" s="683">
        <f t="shared" ref="I121" si="41">SUM(I97:I120)</f>
        <v>99.999999999999986</v>
      </c>
      <c r="J121" s="683">
        <f t="shared" ref="J121" si="42">SUM(J97:J120)</f>
        <v>100.00000000000001</v>
      </c>
      <c r="K121" s="683">
        <f t="shared" ref="K121" si="43">SUM(K97:K120)</f>
        <v>99.999999999999986</v>
      </c>
      <c r="L121" s="683">
        <f>SUM(L97:L120)</f>
        <v>99.999999999999986</v>
      </c>
      <c r="M121" s="683">
        <f t="shared" ref="M121" si="44">SUM(M97:M120)</f>
        <v>100</v>
      </c>
      <c r="N121" s="683">
        <f t="shared" ref="N121" si="45">SUM(N97:N120)</f>
        <v>100</v>
      </c>
      <c r="O121" s="683">
        <f t="shared" ref="O121" si="46">SUM(O97:O120)</f>
        <v>100</v>
      </c>
      <c r="P121" s="683">
        <f t="shared" ref="P121" si="47">SUM(P97:P120)</f>
        <v>100</v>
      </c>
      <c r="Q121" s="133">
        <f t="shared" ref="Q121" si="48">SUM(Q97:Q120)</f>
        <v>40</v>
      </c>
      <c r="R121" s="133">
        <f t="shared" ref="R121" si="49">SUM(R97:R120)</f>
        <v>0</v>
      </c>
      <c r="S121" s="133">
        <f t="shared" ref="S121" si="50">SUM(S97:S120)</f>
        <v>0</v>
      </c>
      <c r="T121" s="133">
        <f t="shared" ref="T121" si="51">SUM(T97:T120)</f>
        <v>0</v>
      </c>
      <c r="U121" s="133">
        <f t="shared" ref="U121" si="52">SUM(U97:U120)</f>
        <v>0</v>
      </c>
      <c r="V121" s="133">
        <f t="shared" ref="V121" si="53">SUM(V97:V120)</f>
        <v>0</v>
      </c>
      <c r="W121" s="133">
        <f t="shared" ref="W121" si="54">SUM(W97:W120)</f>
        <v>0</v>
      </c>
      <c r="X121" s="133">
        <f t="shared" ref="X121" si="55">SUM(X97:X120)</f>
        <v>0</v>
      </c>
      <c r="Y121" s="133">
        <f t="shared" ref="Y121" si="56">SUM(Y97:Y120)</f>
        <v>0</v>
      </c>
      <c r="Z121" s="133">
        <f t="shared" ref="Z121" si="57">SUM(Z97:Z120)</f>
        <v>0</v>
      </c>
      <c r="AA121" s="133">
        <f t="shared" ref="AA121" si="58">SUM(AA97:AA120)</f>
        <v>0</v>
      </c>
      <c r="AB121" s="133">
        <f t="shared" ref="AB121" si="59">SUM(AB97:AB120)</f>
        <v>0</v>
      </c>
      <c r="AC121" s="133">
        <f t="shared" ref="AC121" si="60">SUM(AC97:AC120)</f>
        <v>0</v>
      </c>
      <c r="AD121" s="133">
        <f t="shared" ref="AD121" si="61">SUM(AD97:AD120)</f>
        <v>0</v>
      </c>
      <c r="AE121" s="133">
        <f t="shared" ref="AE121" si="62">SUM(AE97:AE120)</f>
        <v>0</v>
      </c>
      <c r="AF121" s="133">
        <f t="shared" ref="AF121" si="63">SUM(AF97:AF120)</f>
        <v>0</v>
      </c>
      <c r="AG121" s="133">
        <f t="shared" ref="AG121" si="64">SUM(AG97:AG120)</f>
        <v>0</v>
      </c>
      <c r="AH121" s="133">
        <f t="shared" ref="AH121" si="65">SUM(AH97:AH120)</f>
        <v>0</v>
      </c>
      <c r="AI121" s="133">
        <f t="shared" ref="AI121" si="66">SUM(AI97:AI120)</f>
        <v>0</v>
      </c>
      <c r="AJ121" s="133">
        <f t="shared" ref="AJ121" si="67">SUM(AJ97:AJ120)</f>
        <v>0</v>
      </c>
      <c r="AK121" s="133">
        <f t="shared" ref="AK121" si="68">SUM(AK97:AK120)</f>
        <v>0</v>
      </c>
      <c r="AL121" s="133">
        <f t="shared" ref="AL121" si="69">SUM(AL97:AL120)</f>
        <v>0</v>
      </c>
      <c r="AM121" s="133">
        <f t="shared" ref="AM121" si="70">SUM(AM97:AM120)</f>
        <v>0</v>
      </c>
      <c r="AN121" s="654"/>
    </row>
    <row r="122" spans="2:40" x14ac:dyDescent="0.35">
      <c r="B122" s="654"/>
      <c r="C122" s="654"/>
      <c r="D122" s="654"/>
      <c r="E122" s="654"/>
      <c r="F122" s="654"/>
      <c r="G122" s="654"/>
      <c r="H122" s="654"/>
      <c r="I122" s="654"/>
      <c r="J122" s="654"/>
      <c r="K122" s="654"/>
      <c r="L122" s="654"/>
      <c r="M122" s="654"/>
      <c r="N122" s="654"/>
      <c r="O122" s="654"/>
      <c r="P122" s="654"/>
      <c r="Q122" s="654"/>
      <c r="R122" s="654"/>
      <c r="S122" s="654"/>
      <c r="T122" s="654"/>
      <c r="U122" s="654"/>
      <c r="V122" s="654"/>
      <c r="W122" s="654"/>
      <c r="X122" s="654"/>
      <c r="Y122" s="654"/>
      <c r="Z122" s="654"/>
      <c r="AA122" s="654"/>
      <c r="AB122" s="654"/>
      <c r="AC122" s="654"/>
      <c r="AD122" s="654"/>
      <c r="AE122" s="654"/>
      <c r="AF122" s="654"/>
      <c r="AG122" s="654"/>
      <c r="AH122" s="654"/>
      <c r="AI122" s="654"/>
      <c r="AJ122" s="654"/>
      <c r="AK122" s="654"/>
      <c r="AL122" s="654"/>
      <c r="AM122" s="654"/>
      <c r="AN122" s="654"/>
    </row>
    <row r="123" spans="2:40" ht="15" thickBot="1" x14ac:dyDescent="0.4">
      <c r="B123" s="654"/>
      <c r="C123" s="654"/>
      <c r="D123" s="685" t="s">
        <v>368</v>
      </c>
      <c r="E123" s="654"/>
      <c r="F123" s="654"/>
      <c r="G123" s="654"/>
      <c r="H123" s="654"/>
      <c r="I123" s="654"/>
      <c r="J123" s="654"/>
      <c r="K123" s="654"/>
      <c r="L123" s="654"/>
      <c r="M123" s="654"/>
      <c r="N123" s="654"/>
      <c r="O123" s="654"/>
      <c r="P123" s="654"/>
      <c r="Q123" s="654"/>
      <c r="R123" s="654"/>
      <c r="S123" s="654"/>
      <c r="T123" s="654"/>
      <c r="U123" s="654"/>
      <c r="V123" s="654"/>
      <c r="W123" s="654"/>
      <c r="X123" s="654"/>
      <c r="Y123" s="654"/>
      <c r="Z123" s="654"/>
      <c r="AA123" s="654"/>
      <c r="AB123" s="654"/>
      <c r="AC123" s="654"/>
      <c r="AD123" s="654"/>
      <c r="AE123" s="654"/>
      <c r="AF123" s="654"/>
      <c r="AG123" s="654"/>
      <c r="AH123" s="654"/>
      <c r="AI123" s="654"/>
      <c r="AJ123" s="654"/>
      <c r="AK123" s="654"/>
      <c r="AL123" s="654"/>
      <c r="AM123" s="654"/>
      <c r="AN123" s="654"/>
    </row>
    <row r="124" spans="2:40" ht="43.5" x14ac:dyDescent="0.35">
      <c r="B124" s="176" t="str">
        <f>INDEX(E124:AM124,1,$A$66)</f>
        <v>IT 
office long week</v>
      </c>
      <c r="C124" s="654"/>
      <c r="D124" s="672"/>
      <c r="E124" s="674" t="s">
        <v>329</v>
      </c>
      <c r="F124" s="674" t="s">
        <v>330</v>
      </c>
      <c r="G124" s="674" t="s">
        <v>331</v>
      </c>
      <c r="H124" s="674" t="s">
        <v>332</v>
      </c>
      <c r="I124" s="674" t="s">
        <v>333</v>
      </c>
      <c r="J124" s="674" t="s">
        <v>334</v>
      </c>
      <c r="K124" s="674" t="s">
        <v>335</v>
      </c>
      <c r="L124" s="674" t="s">
        <v>251</v>
      </c>
      <c r="M124" s="674" t="s">
        <v>342</v>
      </c>
      <c r="N124" s="674" t="s">
        <v>343</v>
      </c>
      <c r="O124" s="674" t="s">
        <v>252</v>
      </c>
      <c r="P124" s="674" t="s">
        <v>253</v>
      </c>
      <c r="Q124" s="172" t="str">
        <f>+Q66</f>
        <v>IT 
office long week</v>
      </c>
      <c r="R124" s="172" t="s">
        <v>369</v>
      </c>
      <c r="S124" s="172" t="s">
        <v>369</v>
      </c>
      <c r="T124" s="172" t="s">
        <v>370</v>
      </c>
      <c r="U124" s="172" t="s">
        <v>371</v>
      </c>
      <c r="V124" s="172" t="s">
        <v>372</v>
      </c>
      <c r="W124" s="172" t="s">
        <v>373</v>
      </c>
      <c r="X124" s="172" t="s">
        <v>374</v>
      </c>
      <c r="Y124" s="172" t="s">
        <v>375</v>
      </c>
      <c r="Z124" s="172" t="s">
        <v>376</v>
      </c>
      <c r="AA124" s="172" t="s">
        <v>377</v>
      </c>
      <c r="AB124" s="172" t="s">
        <v>378</v>
      </c>
      <c r="AC124" s="172" t="s">
        <v>379</v>
      </c>
      <c r="AD124" s="172" t="s">
        <v>380</v>
      </c>
      <c r="AE124" s="172" t="s">
        <v>381</v>
      </c>
      <c r="AF124" s="172" t="s">
        <v>382</v>
      </c>
      <c r="AG124" s="172" t="s">
        <v>383</v>
      </c>
      <c r="AH124" s="172" t="s">
        <v>384</v>
      </c>
      <c r="AI124" s="172" t="s">
        <v>385</v>
      </c>
      <c r="AJ124" s="172" t="s">
        <v>386</v>
      </c>
      <c r="AK124" s="172" t="s">
        <v>387</v>
      </c>
      <c r="AL124" s="172" t="s">
        <v>388</v>
      </c>
      <c r="AM124" s="172" t="s">
        <v>389</v>
      </c>
      <c r="AN124" s="654"/>
    </row>
    <row r="125" spans="2:40" ht="24.5" thickBot="1" x14ac:dyDescent="0.4">
      <c r="B125" s="177" t="s">
        <v>404</v>
      </c>
      <c r="C125" s="654"/>
      <c r="D125" s="672"/>
      <c r="E125" s="675" t="s">
        <v>254</v>
      </c>
      <c r="F125" s="675" t="s">
        <v>336</v>
      </c>
      <c r="G125" s="675" t="s">
        <v>336</v>
      </c>
      <c r="H125" s="675" t="s">
        <v>336</v>
      </c>
      <c r="I125" s="675" t="s">
        <v>336</v>
      </c>
      <c r="J125" s="675" t="s">
        <v>336</v>
      </c>
      <c r="K125" s="675" t="s">
        <v>336</v>
      </c>
      <c r="L125" s="675" t="s">
        <v>254</v>
      </c>
      <c r="M125" s="675" t="s">
        <v>336</v>
      </c>
      <c r="N125" s="675" t="s">
        <v>336</v>
      </c>
      <c r="O125" s="675" t="s">
        <v>336</v>
      </c>
      <c r="P125" s="675" t="s">
        <v>336</v>
      </c>
      <c r="Q125" s="131" t="s">
        <v>336</v>
      </c>
      <c r="R125" s="131" t="s">
        <v>336</v>
      </c>
      <c r="S125" s="131" t="s">
        <v>336</v>
      </c>
      <c r="T125" s="131" t="s">
        <v>336</v>
      </c>
      <c r="U125" s="131" t="s">
        <v>336</v>
      </c>
      <c r="V125" s="131" t="s">
        <v>336</v>
      </c>
      <c r="W125" s="131" t="s">
        <v>336</v>
      </c>
      <c r="X125" s="131" t="s">
        <v>336</v>
      </c>
      <c r="Y125" s="131" t="s">
        <v>336</v>
      </c>
      <c r="Z125" s="131" t="s">
        <v>336</v>
      </c>
      <c r="AA125" s="131" t="s">
        <v>336</v>
      </c>
      <c r="AB125" s="131" t="s">
        <v>336</v>
      </c>
      <c r="AC125" s="131" t="s">
        <v>336</v>
      </c>
      <c r="AD125" s="131" t="s">
        <v>336</v>
      </c>
      <c r="AE125" s="131" t="s">
        <v>336</v>
      </c>
      <c r="AF125" s="131" t="s">
        <v>336</v>
      </c>
      <c r="AG125" s="131" t="s">
        <v>336</v>
      </c>
      <c r="AH125" s="131" t="s">
        <v>336</v>
      </c>
      <c r="AI125" s="131" t="s">
        <v>336</v>
      </c>
      <c r="AJ125" s="131" t="s">
        <v>336</v>
      </c>
      <c r="AK125" s="131" t="s">
        <v>336</v>
      </c>
      <c r="AL125" s="131" t="s">
        <v>336</v>
      </c>
      <c r="AM125" s="131" t="s">
        <v>336</v>
      </c>
      <c r="AN125" s="654"/>
    </row>
    <row r="126" spans="2:40" x14ac:dyDescent="0.35">
      <c r="B126" s="173">
        <f t="shared" ref="B126:B150" si="71">INDEX(E126:AM126,1,$A$66)</f>
        <v>0</v>
      </c>
      <c r="C126" s="654"/>
      <c r="D126" s="675" t="s">
        <v>227</v>
      </c>
      <c r="E126" s="676">
        <v>0</v>
      </c>
      <c r="F126" s="676">
        <v>0</v>
      </c>
      <c r="G126" s="676">
        <v>0</v>
      </c>
      <c r="H126" s="676">
        <v>0</v>
      </c>
      <c r="I126" s="676">
        <v>0</v>
      </c>
      <c r="J126" s="676">
        <v>0</v>
      </c>
      <c r="K126" s="676">
        <v>0</v>
      </c>
      <c r="L126" s="681">
        <v>1.8</v>
      </c>
      <c r="M126" s="681">
        <v>1</v>
      </c>
      <c r="N126" s="681">
        <v>0.3</v>
      </c>
      <c r="O126" s="681">
        <v>1.4</v>
      </c>
      <c r="P126" s="681">
        <v>0.4</v>
      </c>
      <c r="Q126" s="171">
        <v>0</v>
      </c>
      <c r="R126" s="171"/>
      <c r="S126" s="171"/>
      <c r="T126" s="171"/>
      <c r="U126" s="171"/>
      <c r="V126" s="171"/>
      <c r="W126" s="171"/>
      <c r="X126" s="171"/>
      <c r="Y126" s="171"/>
      <c r="Z126" s="171"/>
      <c r="AA126" s="171"/>
      <c r="AB126" s="171"/>
      <c r="AC126" s="171"/>
      <c r="AD126" s="171"/>
      <c r="AE126" s="171"/>
      <c r="AF126" s="171"/>
      <c r="AG126" s="171"/>
      <c r="AH126" s="171"/>
      <c r="AI126" s="171"/>
      <c r="AJ126" s="171"/>
      <c r="AK126" s="171"/>
      <c r="AL126" s="171"/>
      <c r="AM126" s="171"/>
      <c r="AN126" s="654"/>
    </row>
    <row r="127" spans="2:40" x14ac:dyDescent="0.35">
      <c r="B127" s="174">
        <f t="shared" si="71"/>
        <v>0</v>
      </c>
      <c r="C127" s="654"/>
      <c r="D127" s="675" t="s">
        <v>228</v>
      </c>
      <c r="E127" s="676">
        <v>0</v>
      </c>
      <c r="F127" s="676">
        <v>0</v>
      </c>
      <c r="G127" s="676">
        <v>0</v>
      </c>
      <c r="H127" s="676">
        <v>0</v>
      </c>
      <c r="I127" s="676">
        <v>0</v>
      </c>
      <c r="J127" s="676">
        <v>0</v>
      </c>
      <c r="K127" s="676">
        <v>0</v>
      </c>
      <c r="L127" s="681">
        <v>1</v>
      </c>
      <c r="M127" s="681">
        <v>1</v>
      </c>
      <c r="N127" s="681">
        <v>0.3</v>
      </c>
      <c r="O127" s="681">
        <v>1</v>
      </c>
      <c r="P127" s="681">
        <v>0.4</v>
      </c>
      <c r="Q127" s="171">
        <v>0</v>
      </c>
      <c r="R127" s="171"/>
      <c r="S127" s="171"/>
      <c r="T127" s="171"/>
      <c r="U127" s="171"/>
      <c r="V127" s="171"/>
      <c r="W127" s="171"/>
      <c r="X127" s="171"/>
      <c r="Y127" s="171"/>
      <c r="Z127" s="171"/>
      <c r="AA127" s="171"/>
      <c r="AB127" s="171"/>
      <c r="AC127" s="171"/>
      <c r="AD127" s="171"/>
      <c r="AE127" s="171"/>
      <c r="AF127" s="171"/>
      <c r="AG127" s="171"/>
      <c r="AH127" s="171"/>
      <c r="AI127" s="171"/>
      <c r="AJ127" s="171"/>
      <c r="AK127" s="171"/>
      <c r="AL127" s="171"/>
      <c r="AM127" s="171"/>
      <c r="AN127" s="654"/>
    </row>
    <row r="128" spans="2:40" x14ac:dyDescent="0.35">
      <c r="B128" s="174">
        <f t="shared" si="71"/>
        <v>0</v>
      </c>
      <c r="C128" s="654"/>
      <c r="D128" s="675" t="s">
        <v>229</v>
      </c>
      <c r="E128" s="676">
        <v>0</v>
      </c>
      <c r="F128" s="676">
        <v>0</v>
      </c>
      <c r="G128" s="676">
        <v>0</v>
      </c>
      <c r="H128" s="676">
        <v>0</v>
      </c>
      <c r="I128" s="676">
        <v>0</v>
      </c>
      <c r="J128" s="676">
        <v>0</v>
      </c>
      <c r="K128" s="676">
        <v>0</v>
      </c>
      <c r="L128" s="681">
        <v>0.6</v>
      </c>
      <c r="M128" s="681">
        <v>1</v>
      </c>
      <c r="N128" s="681">
        <v>0.4</v>
      </c>
      <c r="O128" s="681">
        <v>0.5</v>
      </c>
      <c r="P128" s="681">
        <v>0.5</v>
      </c>
      <c r="Q128" s="171">
        <v>0</v>
      </c>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654"/>
    </row>
    <row r="129" spans="2:40" x14ac:dyDescent="0.35">
      <c r="B129" s="174">
        <f t="shared" si="71"/>
        <v>0</v>
      </c>
      <c r="C129" s="654"/>
      <c r="D129" s="675" t="s">
        <v>230</v>
      </c>
      <c r="E129" s="676">
        <v>0</v>
      </c>
      <c r="F129" s="676">
        <v>0</v>
      </c>
      <c r="G129" s="676">
        <v>0</v>
      </c>
      <c r="H129" s="676">
        <v>0</v>
      </c>
      <c r="I129" s="676">
        <v>0</v>
      </c>
      <c r="J129" s="676">
        <v>0</v>
      </c>
      <c r="K129" s="676">
        <v>0</v>
      </c>
      <c r="L129" s="681">
        <v>0.3</v>
      </c>
      <c r="M129" s="681">
        <v>0</v>
      </c>
      <c r="N129" s="681">
        <v>0.7</v>
      </c>
      <c r="O129" s="681">
        <v>0.6</v>
      </c>
      <c r="P129" s="681">
        <v>0.8</v>
      </c>
      <c r="Q129" s="171">
        <v>0</v>
      </c>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654"/>
    </row>
    <row r="130" spans="2:40" x14ac:dyDescent="0.35">
      <c r="B130" s="174">
        <f t="shared" si="71"/>
        <v>0</v>
      </c>
      <c r="C130" s="654"/>
      <c r="D130" s="675" t="s">
        <v>231</v>
      </c>
      <c r="E130" s="676">
        <v>0</v>
      </c>
      <c r="F130" s="676">
        <v>0</v>
      </c>
      <c r="G130" s="676">
        <v>0</v>
      </c>
      <c r="H130" s="676">
        <v>0</v>
      </c>
      <c r="I130" s="676">
        <v>0</v>
      </c>
      <c r="J130" s="676">
        <v>0</v>
      </c>
      <c r="K130" s="676">
        <v>0</v>
      </c>
      <c r="L130" s="681">
        <v>0.4</v>
      </c>
      <c r="M130" s="681">
        <v>0</v>
      </c>
      <c r="N130" s="681">
        <v>1</v>
      </c>
      <c r="O130" s="681">
        <v>1.3</v>
      </c>
      <c r="P130" s="681">
        <v>1.2</v>
      </c>
      <c r="Q130" s="171">
        <v>0</v>
      </c>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c r="AM130" s="171"/>
      <c r="AN130" s="654"/>
    </row>
    <row r="131" spans="2:40" x14ac:dyDescent="0.35">
      <c r="B131" s="174">
        <f t="shared" si="71"/>
        <v>0</v>
      </c>
      <c r="C131" s="654"/>
      <c r="D131" s="675" t="s">
        <v>232</v>
      </c>
      <c r="E131" s="676">
        <v>0</v>
      </c>
      <c r="F131" s="676">
        <v>0</v>
      </c>
      <c r="G131" s="676">
        <v>0</v>
      </c>
      <c r="H131" s="676">
        <v>0</v>
      </c>
      <c r="I131" s="676">
        <v>0</v>
      </c>
      <c r="J131" s="676">
        <v>0</v>
      </c>
      <c r="K131" s="676">
        <v>0</v>
      </c>
      <c r="L131" s="681">
        <v>0.6</v>
      </c>
      <c r="M131" s="681">
        <v>1</v>
      </c>
      <c r="N131" s="681">
        <v>1.8</v>
      </c>
      <c r="O131" s="681">
        <v>3.4</v>
      </c>
      <c r="P131" s="681">
        <v>2.8</v>
      </c>
      <c r="Q131" s="171">
        <v>0</v>
      </c>
      <c r="R131" s="171"/>
      <c r="S131" s="171"/>
      <c r="T131" s="171"/>
      <c r="U131" s="171"/>
      <c r="V131" s="171"/>
      <c r="W131" s="171"/>
      <c r="X131" s="171"/>
      <c r="Y131" s="171"/>
      <c r="Z131" s="171"/>
      <c r="AA131" s="171"/>
      <c r="AB131" s="171"/>
      <c r="AC131" s="171"/>
      <c r="AD131" s="171"/>
      <c r="AE131" s="171"/>
      <c r="AF131" s="171"/>
      <c r="AG131" s="171"/>
      <c r="AH131" s="171"/>
      <c r="AI131" s="171"/>
      <c r="AJ131" s="171"/>
      <c r="AK131" s="171"/>
      <c r="AL131" s="171"/>
      <c r="AM131" s="171"/>
      <c r="AN131" s="654"/>
    </row>
    <row r="132" spans="2:40" x14ac:dyDescent="0.35">
      <c r="B132" s="174">
        <f t="shared" si="71"/>
        <v>0</v>
      </c>
      <c r="C132" s="654"/>
      <c r="D132" s="675" t="s">
        <v>233</v>
      </c>
      <c r="E132" s="676">
        <v>0</v>
      </c>
      <c r="F132" s="676">
        <v>0</v>
      </c>
      <c r="G132" s="676">
        <v>0</v>
      </c>
      <c r="H132" s="676">
        <v>0</v>
      </c>
      <c r="I132" s="676">
        <v>0</v>
      </c>
      <c r="J132" s="676">
        <v>0</v>
      </c>
      <c r="K132" s="676">
        <v>0</v>
      </c>
      <c r="L132" s="681">
        <v>2.4</v>
      </c>
      <c r="M132" s="681">
        <v>3</v>
      </c>
      <c r="N132" s="681">
        <v>9.3000000000000007</v>
      </c>
      <c r="O132" s="681">
        <v>5.8</v>
      </c>
      <c r="P132" s="681">
        <v>7.5</v>
      </c>
      <c r="Q132" s="171">
        <v>0</v>
      </c>
      <c r="R132" s="171"/>
      <c r="S132" s="171"/>
      <c r="T132" s="171"/>
      <c r="U132" s="171"/>
      <c r="V132" s="171"/>
      <c r="W132" s="171"/>
      <c r="X132" s="171"/>
      <c r="Y132" s="171"/>
      <c r="Z132" s="171"/>
      <c r="AA132" s="171"/>
      <c r="AB132" s="171"/>
      <c r="AC132" s="171"/>
      <c r="AD132" s="171"/>
      <c r="AE132" s="171"/>
      <c r="AF132" s="171"/>
      <c r="AG132" s="171"/>
      <c r="AH132" s="171"/>
      <c r="AI132" s="171"/>
      <c r="AJ132" s="171"/>
      <c r="AK132" s="171"/>
      <c r="AL132" s="171"/>
      <c r="AM132" s="171"/>
      <c r="AN132" s="654"/>
    </row>
    <row r="133" spans="2:40" x14ac:dyDescent="0.35">
      <c r="B133" s="174">
        <f t="shared" si="71"/>
        <v>0</v>
      </c>
      <c r="C133" s="654"/>
      <c r="D133" s="675" t="s">
        <v>234</v>
      </c>
      <c r="E133" s="676">
        <v>10</v>
      </c>
      <c r="F133" s="676">
        <v>25</v>
      </c>
      <c r="G133" s="676">
        <v>10</v>
      </c>
      <c r="H133" s="676">
        <v>27.5</v>
      </c>
      <c r="I133" s="676">
        <v>14.7</v>
      </c>
      <c r="J133" s="676">
        <v>33.799999999999997</v>
      </c>
      <c r="K133" s="676">
        <v>33.700000000000003</v>
      </c>
      <c r="L133" s="681">
        <v>4.7</v>
      </c>
      <c r="M133" s="681">
        <v>6</v>
      </c>
      <c r="N133" s="681">
        <v>15.7</v>
      </c>
      <c r="O133" s="681">
        <v>5.8</v>
      </c>
      <c r="P133" s="681">
        <v>10.5</v>
      </c>
      <c r="Q133" s="171">
        <v>0</v>
      </c>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654"/>
    </row>
    <row r="134" spans="2:40" x14ac:dyDescent="0.35">
      <c r="B134" s="174">
        <f t="shared" si="71"/>
        <v>0</v>
      </c>
      <c r="C134" s="654"/>
      <c r="D134" s="675" t="s">
        <v>235</v>
      </c>
      <c r="E134" s="676">
        <v>5</v>
      </c>
      <c r="F134" s="676">
        <v>0</v>
      </c>
      <c r="G134" s="676">
        <v>5</v>
      </c>
      <c r="H134" s="676">
        <v>7.2</v>
      </c>
      <c r="I134" s="676">
        <v>33.6</v>
      </c>
      <c r="J134" s="676">
        <v>2.2000000000000002</v>
      </c>
      <c r="K134" s="676">
        <v>1.7</v>
      </c>
      <c r="L134" s="681">
        <v>6.8</v>
      </c>
      <c r="M134" s="681">
        <v>8</v>
      </c>
      <c r="N134" s="681">
        <v>8.1</v>
      </c>
      <c r="O134" s="681">
        <v>6.2</v>
      </c>
      <c r="P134" s="681">
        <v>8</v>
      </c>
      <c r="Q134" s="171">
        <v>0</v>
      </c>
      <c r="R134" s="171"/>
      <c r="S134" s="171"/>
      <c r="T134" s="171"/>
      <c r="U134" s="171"/>
      <c r="V134" s="171"/>
      <c r="W134" s="171"/>
      <c r="X134" s="171"/>
      <c r="Y134" s="171"/>
      <c r="Z134" s="171"/>
      <c r="AA134" s="171"/>
      <c r="AB134" s="171"/>
      <c r="AC134" s="171"/>
      <c r="AD134" s="171"/>
      <c r="AE134" s="171"/>
      <c r="AF134" s="171"/>
      <c r="AG134" s="171"/>
      <c r="AH134" s="171"/>
      <c r="AI134" s="171"/>
      <c r="AJ134" s="171"/>
      <c r="AK134" s="171"/>
      <c r="AL134" s="171"/>
      <c r="AM134" s="171"/>
      <c r="AN134" s="654"/>
    </row>
    <row r="135" spans="2:40" x14ac:dyDescent="0.35">
      <c r="B135" s="174">
        <f t="shared" si="71"/>
        <v>0</v>
      </c>
      <c r="C135" s="654"/>
      <c r="D135" s="675" t="s">
        <v>236</v>
      </c>
      <c r="E135" s="676">
        <v>5</v>
      </c>
      <c r="F135" s="676">
        <v>0</v>
      </c>
      <c r="G135" s="676">
        <v>5</v>
      </c>
      <c r="H135" s="676">
        <v>3.6</v>
      </c>
      <c r="I135" s="676">
        <v>1.8</v>
      </c>
      <c r="J135" s="676">
        <v>1.1000000000000001</v>
      </c>
      <c r="K135" s="676">
        <v>0.9</v>
      </c>
      <c r="L135" s="681">
        <v>5.7</v>
      </c>
      <c r="M135" s="681">
        <v>6</v>
      </c>
      <c r="N135" s="681">
        <v>7.5</v>
      </c>
      <c r="O135" s="681">
        <v>5.4</v>
      </c>
      <c r="P135" s="681">
        <v>7.5</v>
      </c>
      <c r="Q135" s="171">
        <v>0</v>
      </c>
      <c r="R135" s="171"/>
      <c r="S135" s="171"/>
      <c r="T135" s="171"/>
      <c r="U135" s="171"/>
      <c r="V135" s="171"/>
      <c r="W135" s="171"/>
      <c r="X135" s="171"/>
      <c r="Y135" s="171"/>
      <c r="Z135" s="171"/>
      <c r="AA135" s="171"/>
      <c r="AB135" s="171"/>
      <c r="AC135" s="171"/>
      <c r="AD135" s="171"/>
      <c r="AE135" s="171"/>
      <c r="AF135" s="171"/>
      <c r="AG135" s="171"/>
      <c r="AH135" s="171"/>
      <c r="AI135" s="171"/>
      <c r="AJ135" s="171"/>
      <c r="AK135" s="171"/>
      <c r="AL135" s="171"/>
      <c r="AM135" s="171"/>
      <c r="AN135" s="654"/>
    </row>
    <row r="136" spans="2:40" x14ac:dyDescent="0.35">
      <c r="B136" s="174">
        <f t="shared" si="71"/>
        <v>0</v>
      </c>
      <c r="C136" s="654"/>
      <c r="D136" s="675" t="s">
        <v>237</v>
      </c>
      <c r="E136" s="676">
        <v>0</v>
      </c>
      <c r="F136" s="676">
        <v>0</v>
      </c>
      <c r="G136" s="676">
        <v>0</v>
      </c>
      <c r="H136" s="676">
        <v>1.8</v>
      </c>
      <c r="I136" s="676">
        <v>0.9</v>
      </c>
      <c r="J136" s="676">
        <v>1.1000000000000001</v>
      </c>
      <c r="K136" s="676">
        <v>0.9</v>
      </c>
      <c r="L136" s="681">
        <v>6.1</v>
      </c>
      <c r="M136" s="681">
        <v>5</v>
      </c>
      <c r="N136" s="681">
        <v>7</v>
      </c>
      <c r="O136" s="681">
        <v>5.0999999999999996</v>
      </c>
      <c r="P136" s="681">
        <v>7.5</v>
      </c>
      <c r="Q136" s="171">
        <v>0</v>
      </c>
      <c r="R136" s="171"/>
      <c r="S136" s="171"/>
      <c r="T136" s="171"/>
      <c r="U136" s="171"/>
      <c r="V136" s="171"/>
      <c r="W136" s="171"/>
      <c r="X136" s="171"/>
      <c r="Y136" s="171"/>
      <c r="Z136" s="171"/>
      <c r="AA136" s="171"/>
      <c r="AB136" s="171"/>
      <c r="AC136" s="171"/>
      <c r="AD136" s="171"/>
      <c r="AE136" s="171"/>
      <c r="AF136" s="171"/>
      <c r="AG136" s="171"/>
      <c r="AH136" s="171"/>
      <c r="AI136" s="171"/>
      <c r="AJ136" s="171"/>
      <c r="AK136" s="171"/>
      <c r="AL136" s="171"/>
      <c r="AM136" s="171"/>
      <c r="AN136" s="654"/>
    </row>
    <row r="137" spans="2:40" x14ac:dyDescent="0.35">
      <c r="B137" s="174">
        <f t="shared" si="71"/>
        <v>0</v>
      </c>
      <c r="C137" s="654"/>
      <c r="D137" s="675" t="s">
        <v>238</v>
      </c>
      <c r="E137" s="676">
        <v>10</v>
      </c>
      <c r="F137" s="676">
        <v>0</v>
      </c>
      <c r="G137" s="676">
        <v>10</v>
      </c>
      <c r="H137" s="676">
        <v>3.6</v>
      </c>
      <c r="I137" s="676">
        <v>1.8</v>
      </c>
      <c r="J137" s="676">
        <v>1.7</v>
      </c>
      <c r="K137" s="676">
        <v>1.3</v>
      </c>
      <c r="L137" s="681">
        <v>6.1</v>
      </c>
      <c r="M137" s="681">
        <v>5</v>
      </c>
      <c r="N137" s="681">
        <v>6.6</v>
      </c>
      <c r="O137" s="681">
        <v>4.7</v>
      </c>
      <c r="P137" s="681">
        <v>7</v>
      </c>
      <c r="Q137" s="171">
        <v>0</v>
      </c>
      <c r="R137" s="171"/>
      <c r="S137" s="171"/>
      <c r="T137" s="171"/>
      <c r="U137" s="171"/>
      <c r="V137" s="171"/>
      <c r="W137" s="171"/>
      <c r="X137" s="171"/>
      <c r="Y137" s="171"/>
      <c r="Z137" s="171"/>
      <c r="AA137" s="171"/>
      <c r="AB137" s="171"/>
      <c r="AC137" s="171"/>
      <c r="AD137" s="171"/>
      <c r="AE137" s="171"/>
      <c r="AF137" s="171"/>
      <c r="AG137" s="171"/>
      <c r="AH137" s="171"/>
      <c r="AI137" s="171"/>
      <c r="AJ137" s="171"/>
      <c r="AK137" s="171"/>
      <c r="AL137" s="171"/>
      <c r="AM137" s="171"/>
      <c r="AN137" s="654"/>
    </row>
    <row r="138" spans="2:40" x14ac:dyDescent="0.35">
      <c r="B138" s="174">
        <f t="shared" si="71"/>
        <v>0</v>
      </c>
      <c r="C138" s="654"/>
      <c r="D138" s="675" t="s">
        <v>239</v>
      </c>
      <c r="E138" s="676">
        <v>15</v>
      </c>
      <c r="F138" s="676">
        <v>25</v>
      </c>
      <c r="G138" s="676">
        <v>15</v>
      </c>
      <c r="H138" s="676">
        <v>5.4</v>
      </c>
      <c r="I138" s="676">
        <v>2.7</v>
      </c>
      <c r="J138" s="676">
        <v>3.9</v>
      </c>
      <c r="K138" s="676">
        <v>3</v>
      </c>
      <c r="L138" s="681">
        <v>6.3</v>
      </c>
      <c r="M138" s="681">
        <v>6</v>
      </c>
      <c r="N138" s="681">
        <v>7.1</v>
      </c>
      <c r="O138" s="681">
        <v>4.2</v>
      </c>
      <c r="P138" s="681">
        <v>7.5</v>
      </c>
      <c r="Q138" s="171">
        <v>0</v>
      </c>
      <c r="R138" s="171"/>
      <c r="S138" s="171"/>
      <c r="T138" s="171"/>
      <c r="U138" s="171"/>
      <c r="V138" s="171"/>
      <c r="W138" s="171"/>
      <c r="X138" s="171"/>
      <c r="Y138" s="171"/>
      <c r="Z138" s="171"/>
      <c r="AA138" s="171"/>
      <c r="AB138" s="171"/>
      <c r="AC138" s="171"/>
      <c r="AD138" s="171"/>
      <c r="AE138" s="171"/>
      <c r="AF138" s="171"/>
      <c r="AG138" s="171"/>
      <c r="AH138" s="171"/>
      <c r="AI138" s="171"/>
      <c r="AJ138" s="171"/>
      <c r="AK138" s="171"/>
      <c r="AL138" s="171"/>
      <c r="AM138" s="171"/>
      <c r="AN138" s="654"/>
    </row>
    <row r="139" spans="2:40" x14ac:dyDescent="0.35">
      <c r="B139" s="174">
        <f t="shared" si="71"/>
        <v>0</v>
      </c>
      <c r="C139" s="654"/>
      <c r="D139" s="675" t="s">
        <v>240</v>
      </c>
      <c r="E139" s="676">
        <v>0</v>
      </c>
      <c r="F139" s="676">
        <v>0</v>
      </c>
      <c r="G139" s="676">
        <v>0</v>
      </c>
      <c r="H139" s="676">
        <v>0</v>
      </c>
      <c r="I139" s="676">
        <v>0</v>
      </c>
      <c r="J139" s="676">
        <v>0</v>
      </c>
      <c r="K139" s="676">
        <v>0</v>
      </c>
      <c r="L139" s="681">
        <v>6.4</v>
      </c>
      <c r="M139" s="681">
        <v>6</v>
      </c>
      <c r="N139" s="681">
        <v>5.0999999999999996</v>
      </c>
      <c r="O139" s="681">
        <v>4.5</v>
      </c>
      <c r="P139" s="681">
        <v>5.5</v>
      </c>
      <c r="Q139" s="171">
        <v>0</v>
      </c>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1"/>
      <c r="AM139" s="171"/>
      <c r="AN139" s="654"/>
    </row>
    <row r="140" spans="2:40" x14ac:dyDescent="0.35">
      <c r="B140" s="174">
        <f t="shared" si="71"/>
        <v>0</v>
      </c>
      <c r="C140" s="654"/>
      <c r="D140" s="675" t="s">
        <v>241</v>
      </c>
      <c r="E140" s="676">
        <v>0</v>
      </c>
      <c r="F140" s="676">
        <v>0</v>
      </c>
      <c r="G140" s="676">
        <v>0</v>
      </c>
      <c r="H140" s="676">
        <v>1.8</v>
      </c>
      <c r="I140" s="676">
        <v>0.9</v>
      </c>
      <c r="J140" s="676">
        <v>0.6</v>
      </c>
      <c r="K140" s="676">
        <v>0.4</v>
      </c>
      <c r="L140" s="681">
        <v>5.0999999999999996</v>
      </c>
      <c r="M140" s="681">
        <v>5</v>
      </c>
      <c r="N140" s="681">
        <v>3.8</v>
      </c>
      <c r="O140" s="681">
        <v>4.0999999999999996</v>
      </c>
      <c r="P140" s="681">
        <v>4.3</v>
      </c>
      <c r="Q140" s="171">
        <v>0</v>
      </c>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c r="AN140" s="654"/>
    </row>
    <row r="141" spans="2:40" x14ac:dyDescent="0.35">
      <c r="B141" s="174">
        <f t="shared" si="71"/>
        <v>0</v>
      </c>
      <c r="C141" s="654"/>
      <c r="D141" s="675" t="s">
        <v>242</v>
      </c>
      <c r="E141" s="676">
        <v>0</v>
      </c>
      <c r="F141" s="676">
        <v>0</v>
      </c>
      <c r="G141" s="676">
        <v>0</v>
      </c>
      <c r="H141" s="676">
        <v>1.8</v>
      </c>
      <c r="I141" s="676">
        <v>0.9</v>
      </c>
      <c r="J141" s="676">
        <v>1.1000000000000001</v>
      </c>
      <c r="K141" s="676">
        <v>0.9</v>
      </c>
      <c r="L141" s="681">
        <v>4.4000000000000004</v>
      </c>
      <c r="M141" s="681">
        <v>4</v>
      </c>
      <c r="N141" s="681">
        <v>3.3</v>
      </c>
      <c r="O141" s="681">
        <v>4.3</v>
      </c>
      <c r="P141" s="681">
        <v>3.7</v>
      </c>
      <c r="Q141" s="171">
        <v>0</v>
      </c>
      <c r="R141" s="171"/>
      <c r="S141" s="171"/>
      <c r="T141" s="171"/>
      <c r="U141" s="171"/>
      <c r="V141" s="171"/>
      <c r="W141" s="171"/>
      <c r="X141" s="171"/>
      <c r="Y141" s="171"/>
      <c r="Z141" s="171"/>
      <c r="AA141" s="171"/>
      <c r="AB141" s="171"/>
      <c r="AC141" s="171"/>
      <c r="AD141" s="171"/>
      <c r="AE141" s="171"/>
      <c r="AF141" s="171"/>
      <c r="AG141" s="171"/>
      <c r="AH141" s="171"/>
      <c r="AI141" s="171"/>
      <c r="AJ141" s="171"/>
      <c r="AK141" s="171"/>
      <c r="AL141" s="171"/>
      <c r="AM141" s="171"/>
      <c r="AN141" s="654"/>
    </row>
    <row r="142" spans="2:40" x14ac:dyDescent="0.35">
      <c r="B142" s="174">
        <f t="shared" si="71"/>
        <v>0</v>
      </c>
      <c r="C142" s="654"/>
      <c r="D142" s="675" t="s">
        <v>243</v>
      </c>
      <c r="E142" s="676">
        <v>0</v>
      </c>
      <c r="F142" s="676">
        <v>0</v>
      </c>
      <c r="G142" s="676">
        <v>0</v>
      </c>
      <c r="H142" s="676">
        <v>1.8</v>
      </c>
      <c r="I142" s="676">
        <v>0.9</v>
      </c>
      <c r="J142" s="676">
        <v>1.1000000000000001</v>
      </c>
      <c r="K142" s="676">
        <v>0.9</v>
      </c>
      <c r="L142" s="681">
        <v>4.3</v>
      </c>
      <c r="M142" s="681">
        <v>4</v>
      </c>
      <c r="N142" s="681">
        <v>4.0999999999999996</v>
      </c>
      <c r="O142" s="681">
        <v>5.3</v>
      </c>
      <c r="P142" s="681">
        <v>4.5</v>
      </c>
      <c r="Q142" s="171">
        <v>0</v>
      </c>
      <c r="R142" s="171"/>
      <c r="S142" s="171"/>
      <c r="T142" s="171"/>
      <c r="U142" s="171"/>
      <c r="V142" s="171"/>
      <c r="W142" s="171"/>
      <c r="X142" s="171"/>
      <c r="Y142" s="171"/>
      <c r="Z142" s="171"/>
      <c r="AA142" s="171"/>
      <c r="AB142" s="171"/>
      <c r="AC142" s="171"/>
      <c r="AD142" s="171"/>
      <c r="AE142" s="171"/>
      <c r="AF142" s="171"/>
      <c r="AG142" s="171"/>
      <c r="AH142" s="171"/>
      <c r="AI142" s="171"/>
      <c r="AJ142" s="171"/>
      <c r="AK142" s="171"/>
      <c r="AL142" s="171"/>
      <c r="AM142" s="171"/>
      <c r="AN142" s="654"/>
    </row>
    <row r="143" spans="2:40" x14ac:dyDescent="0.35">
      <c r="B143" s="174">
        <f t="shared" si="71"/>
        <v>0</v>
      </c>
      <c r="C143" s="654"/>
      <c r="D143" s="675" t="s">
        <v>244</v>
      </c>
      <c r="E143" s="676">
        <v>0</v>
      </c>
      <c r="F143" s="676">
        <v>0</v>
      </c>
      <c r="G143" s="676">
        <v>0</v>
      </c>
      <c r="H143" s="676">
        <v>0</v>
      </c>
      <c r="I143" s="676">
        <v>0</v>
      </c>
      <c r="J143" s="676">
        <v>0.6</v>
      </c>
      <c r="K143" s="676">
        <v>0.4</v>
      </c>
      <c r="L143" s="681">
        <v>4.7</v>
      </c>
      <c r="M143" s="681">
        <v>5</v>
      </c>
      <c r="N143" s="681">
        <v>2.9</v>
      </c>
      <c r="O143" s="681">
        <v>6</v>
      </c>
      <c r="P143" s="681">
        <v>3.2</v>
      </c>
      <c r="Q143" s="171">
        <v>0</v>
      </c>
      <c r="R143" s="171"/>
      <c r="S143" s="171"/>
      <c r="T143" s="171"/>
      <c r="U143" s="171"/>
      <c r="V143" s="171"/>
      <c r="W143" s="171"/>
      <c r="X143" s="171"/>
      <c r="Y143" s="171"/>
      <c r="Z143" s="171"/>
      <c r="AA143" s="171"/>
      <c r="AB143" s="171"/>
      <c r="AC143" s="171"/>
      <c r="AD143" s="171"/>
      <c r="AE143" s="171"/>
      <c r="AF143" s="171"/>
      <c r="AG143" s="171"/>
      <c r="AH143" s="171"/>
      <c r="AI143" s="171"/>
      <c r="AJ143" s="171"/>
      <c r="AK143" s="171"/>
      <c r="AL143" s="171"/>
      <c r="AM143" s="171"/>
      <c r="AN143" s="654"/>
    </row>
    <row r="144" spans="2:40" x14ac:dyDescent="0.35">
      <c r="B144" s="174">
        <f t="shared" si="71"/>
        <v>0</v>
      </c>
      <c r="C144" s="654"/>
      <c r="D144" s="675" t="s">
        <v>245</v>
      </c>
      <c r="E144" s="676">
        <v>15</v>
      </c>
      <c r="F144" s="676">
        <v>0</v>
      </c>
      <c r="G144" s="676">
        <v>0</v>
      </c>
      <c r="H144" s="676">
        <v>5.4</v>
      </c>
      <c r="I144" s="676">
        <v>2.7</v>
      </c>
      <c r="J144" s="676">
        <v>1.7</v>
      </c>
      <c r="K144" s="676">
        <v>1.3</v>
      </c>
      <c r="L144" s="681">
        <v>5.7</v>
      </c>
      <c r="M144" s="681">
        <v>6</v>
      </c>
      <c r="N144" s="681">
        <v>6.1</v>
      </c>
      <c r="O144" s="681">
        <v>6.6</v>
      </c>
      <c r="P144" s="681">
        <v>7</v>
      </c>
      <c r="Q144" s="171">
        <v>0</v>
      </c>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c r="AM144" s="171"/>
      <c r="AN144" s="654"/>
    </row>
    <row r="145" spans="2:40" x14ac:dyDescent="0.35">
      <c r="B145" s="174">
        <f t="shared" si="71"/>
        <v>0</v>
      </c>
      <c r="C145" s="654"/>
      <c r="D145" s="675" t="s">
        <v>246</v>
      </c>
      <c r="E145" s="676">
        <v>10</v>
      </c>
      <c r="F145" s="676">
        <v>0</v>
      </c>
      <c r="G145" s="676">
        <v>10</v>
      </c>
      <c r="H145" s="676">
        <v>1.8</v>
      </c>
      <c r="I145" s="676">
        <v>0.9</v>
      </c>
      <c r="J145" s="676">
        <v>0.6</v>
      </c>
      <c r="K145" s="676">
        <v>0.4</v>
      </c>
      <c r="L145" s="681">
        <v>6.5</v>
      </c>
      <c r="M145" s="681">
        <v>7</v>
      </c>
      <c r="N145" s="689">
        <v>4.4000000000000004</v>
      </c>
      <c r="O145" s="681">
        <v>6</v>
      </c>
      <c r="P145" s="681">
        <v>4.5</v>
      </c>
      <c r="Q145" s="171">
        <v>0</v>
      </c>
      <c r="R145" s="171"/>
      <c r="S145" s="171"/>
      <c r="T145" s="171"/>
      <c r="U145" s="171"/>
      <c r="V145" s="171"/>
      <c r="W145" s="171"/>
      <c r="X145" s="171"/>
      <c r="Y145" s="171"/>
      <c r="Z145" s="171"/>
      <c r="AA145" s="171"/>
      <c r="AB145" s="171"/>
      <c r="AC145" s="171"/>
      <c r="AD145" s="171"/>
      <c r="AE145" s="171"/>
      <c r="AF145" s="171"/>
      <c r="AG145" s="171"/>
      <c r="AH145" s="171"/>
      <c r="AI145" s="171"/>
      <c r="AJ145" s="171"/>
      <c r="AK145" s="171"/>
      <c r="AL145" s="171"/>
      <c r="AM145" s="171"/>
      <c r="AN145" s="654"/>
    </row>
    <row r="146" spans="2:40" x14ac:dyDescent="0.35">
      <c r="B146" s="174">
        <f t="shared" si="71"/>
        <v>0</v>
      </c>
      <c r="C146" s="654"/>
      <c r="D146" s="675" t="s">
        <v>247</v>
      </c>
      <c r="E146" s="676">
        <v>10</v>
      </c>
      <c r="F146" s="676">
        <v>50</v>
      </c>
      <c r="G146" s="677">
        <v>20</v>
      </c>
      <c r="H146" s="676">
        <v>12.6</v>
      </c>
      <c r="I146" s="690">
        <v>6.4</v>
      </c>
      <c r="J146" s="676">
        <v>27</v>
      </c>
      <c r="K146" s="676">
        <v>28.4</v>
      </c>
      <c r="L146" s="681">
        <v>6.6</v>
      </c>
      <c r="M146" s="681">
        <v>7</v>
      </c>
      <c r="N146" s="681">
        <v>1.4</v>
      </c>
      <c r="O146" s="689">
        <v>5.7</v>
      </c>
      <c r="P146" s="681">
        <v>2</v>
      </c>
      <c r="Q146" s="171">
        <v>0</v>
      </c>
      <c r="R146" s="171"/>
      <c r="S146" s="171"/>
      <c r="T146" s="171"/>
      <c r="U146" s="171"/>
      <c r="V146" s="171"/>
      <c r="W146" s="171"/>
      <c r="X146" s="171"/>
      <c r="Y146" s="171"/>
      <c r="Z146" s="171"/>
      <c r="AA146" s="171"/>
      <c r="AB146" s="171"/>
      <c r="AC146" s="171"/>
      <c r="AD146" s="171"/>
      <c r="AE146" s="171"/>
      <c r="AF146" s="171"/>
      <c r="AG146" s="171"/>
      <c r="AH146" s="171"/>
      <c r="AI146" s="171"/>
      <c r="AJ146" s="171"/>
      <c r="AK146" s="171"/>
      <c r="AL146" s="171"/>
      <c r="AM146" s="171"/>
      <c r="AN146" s="654"/>
    </row>
    <row r="147" spans="2:40" x14ac:dyDescent="0.35">
      <c r="B147" s="174">
        <f t="shared" si="71"/>
        <v>0</v>
      </c>
      <c r="C147" s="654"/>
      <c r="D147" s="675" t="s">
        <v>248</v>
      </c>
      <c r="E147" s="676">
        <v>20</v>
      </c>
      <c r="F147" s="676">
        <v>0</v>
      </c>
      <c r="G147" s="676">
        <v>25</v>
      </c>
      <c r="H147" s="676">
        <v>25.7</v>
      </c>
      <c r="I147" s="676">
        <v>31.8</v>
      </c>
      <c r="J147" s="690">
        <v>23.5</v>
      </c>
      <c r="K147" s="690">
        <v>25.8</v>
      </c>
      <c r="L147" s="689">
        <v>5.9</v>
      </c>
      <c r="M147" s="681">
        <v>6</v>
      </c>
      <c r="N147" s="681">
        <v>1.8</v>
      </c>
      <c r="O147" s="681">
        <v>5.4</v>
      </c>
      <c r="P147" s="681">
        <v>2</v>
      </c>
      <c r="Q147" s="171">
        <v>0</v>
      </c>
      <c r="R147" s="171"/>
      <c r="S147" s="171"/>
      <c r="T147" s="171"/>
      <c r="U147" s="171"/>
      <c r="V147" s="171"/>
      <c r="W147" s="171"/>
      <c r="X147" s="171"/>
      <c r="Y147" s="171"/>
      <c r="Z147" s="171"/>
      <c r="AA147" s="171"/>
      <c r="AB147" s="171"/>
      <c r="AC147" s="171"/>
      <c r="AD147" s="171"/>
      <c r="AE147" s="171"/>
      <c r="AF147" s="171"/>
      <c r="AG147" s="171"/>
      <c r="AH147" s="171"/>
      <c r="AI147" s="171"/>
      <c r="AJ147" s="171"/>
      <c r="AK147" s="171"/>
      <c r="AL147" s="171"/>
      <c r="AM147" s="171"/>
      <c r="AN147" s="654"/>
    </row>
    <row r="148" spans="2:40" x14ac:dyDescent="0.35">
      <c r="B148" s="174">
        <f t="shared" si="71"/>
        <v>0</v>
      </c>
      <c r="C148" s="654"/>
      <c r="D148" s="675" t="s">
        <v>249</v>
      </c>
      <c r="E148" s="676">
        <v>0</v>
      </c>
      <c r="F148" s="676">
        <v>0</v>
      </c>
      <c r="G148" s="676">
        <v>0</v>
      </c>
      <c r="H148" s="676">
        <v>0</v>
      </c>
      <c r="I148" s="676">
        <v>0</v>
      </c>
      <c r="J148" s="676">
        <v>0</v>
      </c>
      <c r="K148" s="676">
        <v>0</v>
      </c>
      <c r="L148" s="681">
        <v>4.5</v>
      </c>
      <c r="M148" s="681">
        <v>5</v>
      </c>
      <c r="N148" s="681">
        <v>0.9</v>
      </c>
      <c r="O148" s="681">
        <v>3.9</v>
      </c>
      <c r="P148" s="681">
        <v>1.2</v>
      </c>
      <c r="Q148" s="171">
        <v>0</v>
      </c>
      <c r="R148" s="171"/>
      <c r="S148" s="171"/>
      <c r="T148" s="171"/>
      <c r="U148" s="171"/>
      <c r="V148" s="171"/>
      <c r="W148" s="171"/>
      <c r="X148" s="171"/>
      <c r="Y148" s="171"/>
      <c r="Z148" s="171"/>
      <c r="AA148" s="171"/>
      <c r="AB148" s="171"/>
      <c r="AC148" s="171"/>
      <c r="AD148" s="171"/>
      <c r="AE148" s="171"/>
      <c r="AF148" s="171"/>
      <c r="AG148" s="171"/>
      <c r="AH148" s="171"/>
      <c r="AI148" s="171"/>
      <c r="AJ148" s="171"/>
      <c r="AK148" s="171"/>
      <c r="AL148" s="171"/>
      <c r="AM148" s="171"/>
      <c r="AN148" s="654"/>
    </row>
    <row r="149" spans="2:40" ht="15" thickBot="1" x14ac:dyDescent="0.4">
      <c r="B149" s="175">
        <f t="shared" si="71"/>
        <v>0</v>
      </c>
      <c r="C149" s="654"/>
      <c r="D149" s="675" t="s">
        <v>250</v>
      </c>
      <c r="E149" s="676">
        <v>0</v>
      </c>
      <c r="F149" s="676">
        <v>0</v>
      </c>
      <c r="G149" s="676">
        <v>0</v>
      </c>
      <c r="H149" s="676">
        <v>0</v>
      </c>
      <c r="I149" s="676">
        <v>0</v>
      </c>
      <c r="J149" s="676">
        <v>0</v>
      </c>
      <c r="K149" s="676">
        <v>0</v>
      </c>
      <c r="L149" s="681">
        <v>3.1</v>
      </c>
      <c r="M149" s="681">
        <v>2</v>
      </c>
      <c r="N149" s="681">
        <v>0.4</v>
      </c>
      <c r="O149" s="681">
        <v>2.8</v>
      </c>
      <c r="P149" s="681">
        <v>0.5</v>
      </c>
      <c r="Q149" s="171">
        <v>0</v>
      </c>
      <c r="R149" s="171"/>
      <c r="S149" s="171"/>
      <c r="T149" s="171"/>
      <c r="U149" s="171"/>
      <c r="V149" s="171"/>
      <c r="W149" s="171"/>
      <c r="X149" s="171"/>
      <c r="Y149" s="171"/>
      <c r="Z149" s="171"/>
      <c r="AA149" s="171"/>
      <c r="AB149" s="171"/>
      <c r="AC149" s="171"/>
      <c r="AD149" s="171"/>
      <c r="AE149" s="171"/>
      <c r="AF149" s="171"/>
      <c r="AG149" s="171"/>
      <c r="AH149" s="171"/>
      <c r="AI149" s="171"/>
      <c r="AJ149" s="171"/>
      <c r="AK149" s="171"/>
      <c r="AL149" s="171"/>
      <c r="AM149" s="171"/>
      <c r="AN149" s="654"/>
    </row>
    <row r="150" spans="2:40" ht="15" thickBot="1" x14ac:dyDescent="0.4">
      <c r="B150" s="178">
        <f t="shared" si="71"/>
        <v>0</v>
      </c>
      <c r="C150" s="654"/>
      <c r="D150" s="672" t="s">
        <v>403</v>
      </c>
      <c r="E150" s="683">
        <f>SUM(E126:E149)</f>
        <v>100</v>
      </c>
      <c r="F150" s="683">
        <f t="shared" ref="F150" si="72">SUM(F126:F149)</f>
        <v>100</v>
      </c>
      <c r="G150" s="683">
        <f t="shared" ref="G150" si="73">SUM(G126:G149)</f>
        <v>100</v>
      </c>
      <c r="H150" s="683">
        <f t="shared" ref="H150" si="74">SUM(H126:H149)</f>
        <v>99.999999999999986</v>
      </c>
      <c r="I150" s="683">
        <f t="shared" ref="I150" si="75">SUM(I126:I149)</f>
        <v>99.999999999999986</v>
      </c>
      <c r="J150" s="683">
        <f t="shared" ref="J150" si="76">SUM(J126:J149)</f>
        <v>100.00000000000001</v>
      </c>
      <c r="K150" s="683">
        <f t="shared" ref="K150" si="77">SUM(K126:K149)</f>
        <v>99.999999999999986</v>
      </c>
      <c r="L150" s="683">
        <f>SUM(L126:L149)</f>
        <v>99.999999999999986</v>
      </c>
      <c r="M150" s="683">
        <f t="shared" ref="M150" si="78">SUM(M126:M149)</f>
        <v>100</v>
      </c>
      <c r="N150" s="683">
        <f t="shared" ref="N150" si="79">SUM(N126:N149)</f>
        <v>100</v>
      </c>
      <c r="O150" s="683">
        <f t="shared" ref="O150" si="80">SUM(O126:O149)</f>
        <v>100</v>
      </c>
      <c r="P150" s="683">
        <f t="shared" ref="P150" si="81">SUM(P126:P149)</f>
        <v>100</v>
      </c>
      <c r="Q150" s="133">
        <f t="shared" ref="Q150" si="82">SUM(Q126:Q149)</f>
        <v>0</v>
      </c>
      <c r="R150" s="133">
        <f t="shared" ref="R150" si="83">SUM(R126:R149)</f>
        <v>0</v>
      </c>
      <c r="S150" s="133">
        <f t="shared" ref="S150" si="84">SUM(S126:S149)</f>
        <v>0</v>
      </c>
      <c r="T150" s="133">
        <f t="shared" ref="T150" si="85">SUM(T126:T149)</f>
        <v>0</v>
      </c>
      <c r="U150" s="133">
        <f t="shared" ref="U150" si="86">SUM(U126:U149)</f>
        <v>0</v>
      </c>
      <c r="V150" s="133">
        <f t="shared" ref="V150" si="87">SUM(V126:V149)</f>
        <v>0</v>
      </c>
      <c r="W150" s="133">
        <f t="shared" ref="W150" si="88">SUM(W126:W149)</f>
        <v>0</v>
      </c>
      <c r="X150" s="133">
        <f t="shared" ref="X150" si="89">SUM(X126:X149)</f>
        <v>0</v>
      </c>
      <c r="Y150" s="133">
        <f t="shared" ref="Y150" si="90">SUM(Y126:Y149)</f>
        <v>0</v>
      </c>
      <c r="Z150" s="133">
        <f t="shared" ref="Z150" si="91">SUM(Z126:Z149)</f>
        <v>0</v>
      </c>
      <c r="AA150" s="133">
        <f t="shared" ref="AA150" si="92">SUM(AA126:AA149)</f>
        <v>0</v>
      </c>
      <c r="AB150" s="133">
        <f t="shared" ref="AB150" si="93">SUM(AB126:AB149)</f>
        <v>0</v>
      </c>
      <c r="AC150" s="133">
        <f t="shared" ref="AC150" si="94">SUM(AC126:AC149)</f>
        <v>0</v>
      </c>
      <c r="AD150" s="133">
        <f t="shared" ref="AD150" si="95">SUM(AD126:AD149)</f>
        <v>0</v>
      </c>
      <c r="AE150" s="133">
        <f t="shared" ref="AE150" si="96">SUM(AE126:AE149)</f>
        <v>0</v>
      </c>
      <c r="AF150" s="133">
        <f t="shared" ref="AF150" si="97">SUM(AF126:AF149)</f>
        <v>0</v>
      </c>
      <c r="AG150" s="133">
        <f t="shared" ref="AG150" si="98">SUM(AG126:AG149)</f>
        <v>0</v>
      </c>
      <c r="AH150" s="133">
        <f t="shared" ref="AH150" si="99">SUM(AH126:AH149)</f>
        <v>0</v>
      </c>
      <c r="AI150" s="133">
        <f t="shared" ref="AI150" si="100">SUM(AI126:AI149)</f>
        <v>0</v>
      </c>
      <c r="AJ150" s="133">
        <f t="shared" ref="AJ150" si="101">SUM(AJ126:AJ149)</f>
        <v>0</v>
      </c>
      <c r="AK150" s="133">
        <f t="shared" ref="AK150" si="102">SUM(AK126:AK149)</f>
        <v>0</v>
      </c>
      <c r="AL150" s="133">
        <f t="shared" ref="AL150" si="103">SUM(AL126:AL149)</f>
        <v>0</v>
      </c>
      <c r="AM150" s="133">
        <f t="shared" ref="AM150" si="104">SUM(AM126:AM149)</f>
        <v>0</v>
      </c>
      <c r="AN150" s="654"/>
    </row>
    <row r="151" spans="2:40" x14ac:dyDescent="0.35">
      <c r="B151" s="654"/>
      <c r="C151" s="654"/>
      <c r="D151" s="654"/>
      <c r="E151" s="654"/>
      <c r="F151" s="654"/>
      <c r="G151" s="654"/>
      <c r="H151" s="654"/>
      <c r="I151" s="654"/>
      <c r="J151" s="654"/>
      <c r="K151" s="654"/>
      <c r="L151" s="654"/>
      <c r="M151" s="654"/>
      <c r="N151" s="654"/>
      <c r="O151" s="654"/>
      <c r="P151" s="654"/>
      <c r="Q151" s="654"/>
      <c r="R151" s="654"/>
      <c r="S151" s="654"/>
      <c r="T151" s="654"/>
      <c r="U151" s="654"/>
      <c r="V151" s="654"/>
      <c r="W151" s="654"/>
      <c r="X151" s="654"/>
      <c r="Y151" s="654"/>
      <c r="Z151" s="654"/>
      <c r="AA151" s="654"/>
      <c r="AB151" s="654"/>
      <c r="AC151" s="654"/>
      <c r="AD151" s="654"/>
      <c r="AE151" s="654"/>
      <c r="AF151" s="654"/>
      <c r="AG151" s="654"/>
      <c r="AH151" s="654"/>
      <c r="AI151" s="654"/>
      <c r="AJ151" s="654"/>
      <c r="AK151" s="654"/>
      <c r="AL151" s="654"/>
      <c r="AM151" s="654"/>
      <c r="AN151" s="654"/>
    </row>
    <row r="152" spans="2:40" x14ac:dyDescent="0.35">
      <c r="B152" s="654"/>
      <c r="C152" s="654"/>
      <c r="D152" s="654"/>
      <c r="E152" s="654"/>
      <c r="F152" s="654"/>
      <c r="G152" s="654"/>
      <c r="H152" s="654"/>
      <c r="I152" s="654"/>
      <c r="J152" s="654"/>
      <c r="K152" s="654"/>
      <c r="L152" s="654"/>
      <c r="M152" s="654"/>
      <c r="N152" s="654"/>
      <c r="O152" s="654"/>
      <c r="P152" s="654"/>
      <c r="Q152" s="654"/>
      <c r="R152" s="654"/>
      <c r="S152" s="654"/>
      <c r="T152" s="654"/>
      <c r="U152" s="654"/>
      <c r="V152" s="654"/>
      <c r="W152" s="654"/>
      <c r="X152" s="654"/>
      <c r="Y152" s="654"/>
      <c r="Z152" s="654"/>
      <c r="AA152" s="654"/>
      <c r="AB152" s="654"/>
      <c r="AC152" s="654"/>
      <c r="AD152" s="654"/>
      <c r="AE152" s="654"/>
      <c r="AF152" s="654"/>
      <c r="AG152" s="654"/>
      <c r="AH152" s="654"/>
      <c r="AI152" s="654"/>
      <c r="AJ152" s="654"/>
      <c r="AK152" s="654"/>
      <c r="AL152" s="654"/>
      <c r="AM152" s="654"/>
      <c r="AN152" s="654"/>
    </row>
    <row r="153" spans="2:40" x14ac:dyDescent="0.35">
      <c r="B153" s="654"/>
      <c r="C153" s="654"/>
      <c r="D153" s="654"/>
      <c r="E153" s="654"/>
      <c r="F153" s="654"/>
      <c r="G153" s="654"/>
      <c r="H153" s="654"/>
      <c r="I153" s="654"/>
      <c r="J153" s="654"/>
      <c r="K153" s="654"/>
      <c r="L153" s="654"/>
      <c r="M153" s="654"/>
      <c r="N153" s="654"/>
      <c r="O153" s="654"/>
      <c r="P153" s="654"/>
      <c r="Q153" s="654"/>
      <c r="R153" s="654"/>
      <c r="S153" s="654"/>
      <c r="T153" s="654"/>
      <c r="U153" s="654"/>
      <c r="V153" s="654"/>
      <c r="W153" s="654"/>
      <c r="X153" s="654"/>
      <c r="Y153" s="654"/>
      <c r="Z153" s="654"/>
      <c r="AA153" s="654"/>
      <c r="AB153" s="654"/>
      <c r="AC153" s="654"/>
      <c r="AD153" s="654"/>
      <c r="AE153" s="654"/>
      <c r="AF153" s="654"/>
      <c r="AG153" s="654"/>
      <c r="AH153" s="654"/>
      <c r="AI153" s="654"/>
      <c r="AJ153" s="654"/>
      <c r="AK153" s="654"/>
      <c r="AL153" s="654"/>
      <c r="AM153" s="654"/>
      <c r="AN153" s="654"/>
    </row>
    <row r="154" spans="2:40" x14ac:dyDescent="0.35">
      <c r="B154" s="654"/>
      <c r="C154" s="654"/>
      <c r="D154" s="655"/>
      <c r="E154" s="654"/>
      <c r="F154" s="654"/>
      <c r="G154" s="654"/>
      <c r="H154" s="654"/>
      <c r="I154" s="654"/>
      <c r="J154" s="654"/>
      <c r="K154" s="654"/>
      <c r="L154" s="654"/>
      <c r="M154" s="654"/>
      <c r="N154" s="654"/>
      <c r="O154" s="654"/>
      <c r="P154" s="654"/>
      <c r="Q154" s="654"/>
      <c r="R154" s="654"/>
      <c r="S154" s="654"/>
      <c r="T154" s="654"/>
      <c r="U154" s="654"/>
      <c r="V154" s="654"/>
      <c r="W154" s="654"/>
      <c r="X154" s="654"/>
      <c r="Y154" s="654"/>
      <c r="Z154" s="654"/>
      <c r="AA154" s="654"/>
      <c r="AB154" s="654"/>
      <c r="AC154" s="654"/>
      <c r="AD154" s="654"/>
      <c r="AE154" s="654"/>
      <c r="AF154" s="654"/>
      <c r="AG154" s="654"/>
      <c r="AH154" s="654"/>
      <c r="AI154" s="654"/>
      <c r="AJ154" s="654"/>
      <c r="AK154" s="654"/>
      <c r="AL154" s="654"/>
      <c r="AM154" s="654"/>
      <c r="AN154" s="654"/>
    </row>
    <row r="155" spans="2:40" x14ac:dyDescent="0.35">
      <c r="B155" s="654"/>
      <c r="C155" s="654"/>
      <c r="D155" s="655"/>
      <c r="E155" s="654"/>
      <c r="F155" s="654"/>
      <c r="G155" s="654"/>
      <c r="H155" s="654"/>
      <c r="I155" s="654"/>
      <c r="J155" s="654"/>
      <c r="K155" s="654"/>
      <c r="L155" s="654"/>
      <c r="M155" s="654"/>
      <c r="N155" s="654"/>
      <c r="O155" s="654"/>
      <c r="P155" s="654"/>
      <c r="Q155" s="654"/>
      <c r="R155" s="654"/>
      <c r="S155" s="654"/>
      <c r="T155" s="654"/>
      <c r="U155" s="654"/>
      <c r="V155" s="654"/>
      <c r="W155" s="654"/>
      <c r="X155" s="654"/>
      <c r="Y155" s="654"/>
      <c r="Z155" s="654"/>
      <c r="AA155" s="654"/>
      <c r="AB155" s="654"/>
      <c r="AC155" s="654"/>
      <c r="AD155" s="654"/>
      <c r="AE155" s="654"/>
      <c r="AF155" s="654"/>
      <c r="AG155" s="654"/>
      <c r="AH155" s="654"/>
      <c r="AI155" s="654"/>
      <c r="AJ155" s="654"/>
      <c r="AK155" s="654"/>
      <c r="AL155" s="654"/>
      <c r="AM155" s="654"/>
      <c r="AN155" s="654"/>
    </row>
    <row r="156" spans="2:40" ht="15.5" x14ac:dyDescent="0.35">
      <c r="B156" s="654"/>
      <c r="C156" s="654"/>
      <c r="D156" s="656" t="s">
        <v>286</v>
      </c>
      <c r="E156" s="654"/>
      <c r="F156" s="654"/>
      <c r="G156" s="654"/>
      <c r="H156" s="654"/>
      <c r="I156" s="654"/>
      <c r="J156" s="654"/>
      <c r="K156" s="654"/>
      <c r="L156" s="654"/>
      <c r="M156" s="654"/>
      <c r="N156" s="654"/>
      <c r="O156" s="654"/>
      <c r="P156" s="654"/>
      <c r="Q156" s="654"/>
    </row>
    <row r="157" spans="2:40" ht="27" customHeight="1" thickBot="1" x14ac:dyDescent="0.4">
      <c r="B157" s="654"/>
      <c r="C157" s="654"/>
      <c r="D157" s="657" t="s">
        <v>408</v>
      </c>
      <c r="E157" s="658"/>
      <c r="F157" s="658"/>
      <c r="G157" s="659"/>
      <c r="H157" s="660"/>
      <c r="I157" s="654"/>
      <c r="J157" s="654"/>
      <c r="K157" s="654"/>
      <c r="L157" s="654"/>
      <c r="M157" s="654"/>
      <c r="N157" s="654"/>
      <c r="O157" s="654"/>
      <c r="P157" s="654"/>
      <c r="Q157" s="654"/>
    </row>
    <row r="158" spans="2:40" ht="43.5" x14ac:dyDescent="0.35">
      <c r="B158" s="654"/>
      <c r="C158" s="654"/>
      <c r="D158" s="186" t="s">
        <v>256</v>
      </c>
      <c r="E158" s="187" t="s">
        <v>345</v>
      </c>
      <c r="F158" s="186" t="s">
        <v>257</v>
      </c>
      <c r="G158" s="186" t="s">
        <v>255</v>
      </c>
      <c r="H158" s="186" t="s">
        <v>258</v>
      </c>
      <c r="I158" s="654"/>
      <c r="J158" s="202" t="s">
        <v>434</v>
      </c>
      <c r="K158" s="202" t="s">
        <v>436</v>
      </c>
      <c r="L158" s="137" t="s">
        <v>364</v>
      </c>
      <c r="M158" s="136"/>
      <c r="N158" s="136"/>
      <c r="O158" s="136"/>
      <c r="P158" s="136"/>
      <c r="Q158" s="654"/>
    </row>
    <row r="159" spans="2:40" ht="26.25" customHeight="1" thickBot="1" x14ac:dyDescent="0.4">
      <c r="B159" s="654"/>
      <c r="C159" s="654"/>
      <c r="D159" s="188"/>
      <c r="E159" s="189" t="s">
        <v>347</v>
      </c>
      <c r="F159" s="190" t="s">
        <v>346</v>
      </c>
      <c r="G159" s="189"/>
      <c r="H159" s="189" t="s">
        <v>344</v>
      </c>
      <c r="I159" s="654"/>
      <c r="J159" s="203" t="s">
        <v>207</v>
      </c>
      <c r="K159" s="203" t="s">
        <v>207</v>
      </c>
      <c r="L159" s="137" t="s">
        <v>460</v>
      </c>
      <c r="M159" s="136"/>
      <c r="N159" s="136"/>
      <c r="O159" s="136"/>
      <c r="P159" s="136"/>
      <c r="Q159" s="654"/>
    </row>
    <row r="160" spans="2:40" ht="29.25" customHeight="1" thickBot="1" x14ac:dyDescent="0.4">
      <c r="B160" s="191" t="s">
        <v>406</v>
      </c>
      <c r="C160" s="179">
        <f>+Interface!O21</f>
        <v>5</v>
      </c>
      <c r="D160" s="180" t="str">
        <f>INDEX(D161:D186,$C$160)</f>
        <v>Retail shop/department store</v>
      </c>
      <c r="E160" s="182" t="str">
        <f>INDEX(E161:E186,$C$160)</f>
        <v>employee</v>
      </c>
      <c r="F160" s="209">
        <f>INDEX(F161:F186,$C$160)</f>
        <v>1</v>
      </c>
      <c r="G160" s="182" t="str">
        <f>INDEX(G161:G186,$C$160)</f>
        <v>sales areas</v>
      </c>
      <c r="H160" s="183">
        <f>INDEX(H161:H186,$C$160)</f>
        <v>10</v>
      </c>
      <c r="I160" s="654"/>
      <c r="J160" s="661">
        <f>INDEX(J161:J186,$C$160)</f>
        <v>60</v>
      </c>
      <c r="K160" s="661">
        <f>INDEX(K161:K186,$C$160)</f>
        <v>13.5</v>
      </c>
      <c r="L160" s="673" t="s">
        <v>407</v>
      </c>
      <c r="M160" s="654"/>
      <c r="N160" s="654"/>
      <c r="O160" s="654"/>
      <c r="P160" s="654"/>
      <c r="Q160" s="654"/>
    </row>
    <row r="161" spans="2:17" ht="30" customHeight="1" x14ac:dyDescent="0.35">
      <c r="B161" s="654"/>
      <c r="C161" s="654"/>
      <c r="D161" s="662" t="s">
        <v>259</v>
      </c>
      <c r="E161" s="663" t="s">
        <v>348</v>
      </c>
      <c r="F161" s="664">
        <v>0.4</v>
      </c>
      <c r="G161" s="665" t="s">
        <v>260</v>
      </c>
      <c r="H161" s="666">
        <v>30</v>
      </c>
      <c r="I161" s="654"/>
      <c r="J161" s="667">
        <v>60</v>
      </c>
      <c r="K161" s="667">
        <v>13.5</v>
      </c>
      <c r="L161" s="673" t="s">
        <v>409</v>
      </c>
      <c r="M161" s="654"/>
      <c r="N161" s="654"/>
      <c r="O161" s="654"/>
      <c r="P161" s="654"/>
      <c r="Q161" s="654"/>
    </row>
    <row r="162" spans="2:17" ht="30" customHeight="1" x14ac:dyDescent="0.35">
      <c r="B162" s="654"/>
      <c r="C162" s="654"/>
      <c r="D162" s="668" t="s">
        <v>261</v>
      </c>
      <c r="E162" s="428" t="s">
        <v>349</v>
      </c>
      <c r="F162" s="669">
        <v>8</v>
      </c>
      <c r="G162" s="670" t="s">
        <v>262</v>
      </c>
      <c r="H162" s="671">
        <v>530</v>
      </c>
      <c r="I162" s="654"/>
      <c r="J162" s="672">
        <v>60</v>
      </c>
      <c r="K162" s="672">
        <v>13.5</v>
      </c>
      <c r="L162" s="654"/>
      <c r="M162" s="654"/>
      <c r="N162" s="654"/>
      <c r="O162" s="654"/>
      <c r="P162" s="654"/>
      <c r="Q162" s="654"/>
    </row>
    <row r="163" spans="2:17" ht="30" customHeight="1" x14ac:dyDescent="0.35">
      <c r="B163" s="654"/>
      <c r="C163" s="654"/>
      <c r="D163" s="668" t="s">
        <v>263</v>
      </c>
      <c r="E163" s="428" t="s">
        <v>348</v>
      </c>
      <c r="F163" s="669">
        <v>0.5</v>
      </c>
      <c r="G163" s="670" t="s">
        <v>264</v>
      </c>
      <c r="H163" s="671">
        <v>170</v>
      </c>
      <c r="I163" s="654"/>
      <c r="J163" s="672">
        <v>60</v>
      </c>
      <c r="K163" s="672">
        <v>13.5</v>
      </c>
      <c r="L163" s="654"/>
      <c r="M163" s="654"/>
      <c r="N163" s="654"/>
      <c r="O163" s="654"/>
      <c r="P163" s="654"/>
      <c r="Q163" s="654"/>
    </row>
    <row r="164" spans="2:17" ht="30" customHeight="1" x14ac:dyDescent="0.35">
      <c r="B164" s="654"/>
      <c r="C164" s="654"/>
      <c r="D164" s="668" t="s">
        <v>265</v>
      </c>
      <c r="E164" s="428" t="s">
        <v>348</v>
      </c>
      <c r="F164" s="669">
        <v>1.5</v>
      </c>
      <c r="G164" s="670" t="s">
        <v>264</v>
      </c>
      <c r="H164" s="671">
        <v>500</v>
      </c>
      <c r="I164" s="654"/>
      <c r="J164" s="672">
        <v>60</v>
      </c>
      <c r="K164" s="672">
        <v>13.5</v>
      </c>
      <c r="L164" s="654"/>
      <c r="M164" s="654"/>
      <c r="N164" s="654"/>
      <c r="O164" s="654"/>
      <c r="P164" s="654"/>
      <c r="Q164" s="654"/>
    </row>
    <row r="165" spans="2:17" ht="30" customHeight="1" x14ac:dyDescent="0.35">
      <c r="B165" s="654"/>
      <c r="C165" s="654"/>
      <c r="D165" s="668" t="s">
        <v>266</v>
      </c>
      <c r="E165" s="428" t="s">
        <v>350</v>
      </c>
      <c r="F165" s="669">
        <v>1</v>
      </c>
      <c r="G165" s="670" t="s">
        <v>267</v>
      </c>
      <c r="H165" s="671">
        <v>10</v>
      </c>
      <c r="I165" s="654"/>
      <c r="J165" s="672">
        <v>60</v>
      </c>
      <c r="K165" s="672">
        <v>13.5</v>
      </c>
      <c r="L165" s="654"/>
      <c r="M165" s="654"/>
      <c r="N165" s="654"/>
      <c r="O165" s="654"/>
      <c r="P165" s="654"/>
      <c r="Q165" s="654"/>
    </row>
    <row r="166" spans="2:17" ht="30" customHeight="1" x14ac:dyDescent="0.35">
      <c r="B166" s="654"/>
      <c r="C166" s="654"/>
      <c r="D166" s="668" t="s">
        <v>268</v>
      </c>
      <c r="E166" s="428" t="s">
        <v>350</v>
      </c>
      <c r="F166" s="669">
        <v>1.5</v>
      </c>
      <c r="G166" s="670" t="s">
        <v>622</v>
      </c>
      <c r="H166" s="671">
        <v>75</v>
      </c>
      <c r="I166" s="654"/>
      <c r="J166" s="672">
        <v>60</v>
      </c>
      <c r="K166" s="672">
        <v>13.5</v>
      </c>
      <c r="L166" s="654"/>
      <c r="M166" s="654"/>
      <c r="N166" s="654"/>
      <c r="O166" s="654"/>
      <c r="P166" s="654"/>
      <c r="Q166" s="654"/>
    </row>
    <row r="167" spans="2:17" ht="30" customHeight="1" x14ac:dyDescent="0.35">
      <c r="B167" s="654"/>
      <c r="C167" s="654"/>
      <c r="D167" s="668" t="s">
        <v>269</v>
      </c>
      <c r="E167" s="428" t="s">
        <v>349</v>
      </c>
      <c r="F167" s="669">
        <v>1.5</v>
      </c>
      <c r="G167" s="670" t="s">
        <v>270</v>
      </c>
      <c r="H167" s="671">
        <v>190</v>
      </c>
      <c r="I167" s="654"/>
      <c r="J167" s="672">
        <v>60</v>
      </c>
      <c r="K167" s="672">
        <v>13.5</v>
      </c>
      <c r="L167" s="654"/>
      <c r="M167" s="654"/>
      <c r="N167" s="654"/>
      <c r="O167" s="654"/>
      <c r="P167" s="654"/>
      <c r="Q167" s="654"/>
    </row>
    <row r="168" spans="2:17" ht="30" customHeight="1" x14ac:dyDescent="0.35">
      <c r="B168" s="654"/>
      <c r="C168" s="654"/>
      <c r="D168" s="668" t="s">
        <v>271</v>
      </c>
      <c r="E168" s="428" t="s">
        <v>349</v>
      </c>
      <c r="F168" s="669">
        <v>4.5</v>
      </c>
      <c r="G168" s="670" t="s">
        <v>270</v>
      </c>
      <c r="H168" s="671">
        <v>450</v>
      </c>
      <c r="I168" s="654"/>
      <c r="J168" s="672">
        <v>60</v>
      </c>
      <c r="K168" s="672">
        <v>13.5</v>
      </c>
      <c r="L168" s="654"/>
      <c r="M168" s="654"/>
      <c r="N168" s="654"/>
      <c r="O168" s="654"/>
      <c r="P168" s="654"/>
      <c r="Q168" s="654"/>
    </row>
    <row r="169" spans="2:17" ht="30" customHeight="1" x14ac:dyDescent="0.35">
      <c r="B169" s="654"/>
      <c r="C169" s="654"/>
      <c r="D169" s="668" t="s">
        <v>272</v>
      </c>
      <c r="E169" s="428" t="s">
        <v>349</v>
      </c>
      <c r="F169" s="669">
        <v>7</v>
      </c>
      <c r="G169" s="670" t="s">
        <v>270</v>
      </c>
      <c r="H169" s="671">
        <v>580</v>
      </c>
      <c r="I169" s="654"/>
      <c r="J169" s="672">
        <v>60</v>
      </c>
      <c r="K169" s="672">
        <v>13.5</v>
      </c>
      <c r="L169" s="654"/>
      <c r="M169" s="654"/>
      <c r="N169" s="654"/>
      <c r="O169" s="654"/>
      <c r="P169" s="654"/>
      <c r="Q169" s="654"/>
    </row>
    <row r="170" spans="2:17" ht="30" customHeight="1" x14ac:dyDescent="0.35">
      <c r="B170" s="654"/>
      <c r="C170" s="654"/>
      <c r="D170" s="668" t="s">
        <v>273</v>
      </c>
      <c r="E170" s="428" t="s">
        <v>349</v>
      </c>
      <c r="F170" s="669">
        <v>1.5</v>
      </c>
      <c r="G170" s="670" t="s">
        <v>274</v>
      </c>
      <c r="H170" s="671">
        <v>1250</v>
      </c>
      <c r="I170" s="654"/>
      <c r="J170" s="672">
        <v>60</v>
      </c>
      <c r="K170" s="672">
        <v>13.5</v>
      </c>
      <c r="L170" s="654"/>
      <c r="M170" s="654"/>
      <c r="N170" s="654"/>
      <c r="O170" s="654"/>
      <c r="P170" s="654"/>
      <c r="Q170" s="654"/>
    </row>
    <row r="171" spans="2:17" ht="30" customHeight="1" x14ac:dyDescent="0.35">
      <c r="B171" s="654"/>
      <c r="C171" s="654"/>
      <c r="D171" s="668" t="s">
        <v>275</v>
      </c>
      <c r="E171" s="428" t="s">
        <v>348</v>
      </c>
      <c r="F171" s="669">
        <v>3.5</v>
      </c>
      <c r="G171" s="670" t="s">
        <v>276</v>
      </c>
      <c r="H171" s="671">
        <v>230</v>
      </c>
      <c r="I171" s="654"/>
      <c r="J171" s="672">
        <v>60</v>
      </c>
      <c r="K171" s="672">
        <v>13.5</v>
      </c>
      <c r="L171" s="654"/>
      <c r="M171" s="654"/>
      <c r="N171" s="654"/>
      <c r="O171" s="654"/>
      <c r="P171" s="654"/>
      <c r="Q171" s="654"/>
    </row>
    <row r="172" spans="2:17" ht="30" customHeight="1" x14ac:dyDescent="0.35">
      <c r="B172" s="654"/>
      <c r="C172" s="654"/>
      <c r="D172" s="668" t="s">
        <v>277</v>
      </c>
      <c r="E172" s="428" t="s">
        <v>348</v>
      </c>
      <c r="F172" s="669">
        <v>1.5</v>
      </c>
      <c r="G172" s="670" t="s">
        <v>276</v>
      </c>
      <c r="H172" s="671">
        <v>150</v>
      </c>
      <c r="I172" s="654"/>
      <c r="J172" s="672">
        <v>60</v>
      </c>
      <c r="K172" s="672">
        <v>13.5</v>
      </c>
      <c r="L172" s="654"/>
      <c r="M172" s="654"/>
      <c r="N172" s="654"/>
      <c r="O172" s="654"/>
      <c r="P172" s="654"/>
      <c r="Q172" s="654"/>
    </row>
    <row r="173" spans="2:17" ht="30" customHeight="1" x14ac:dyDescent="0.35">
      <c r="B173" s="654"/>
      <c r="C173" s="654"/>
      <c r="D173" s="184" t="s">
        <v>390</v>
      </c>
      <c r="E173" s="140" t="s">
        <v>347</v>
      </c>
      <c r="F173" s="210">
        <v>1</v>
      </c>
      <c r="G173" s="142" t="s">
        <v>395</v>
      </c>
      <c r="H173" s="185">
        <v>100</v>
      </c>
      <c r="I173" s="654"/>
      <c r="J173" s="672">
        <v>40</v>
      </c>
      <c r="K173" s="672">
        <v>15</v>
      </c>
      <c r="L173" s="654"/>
      <c r="M173" s="654"/>
      <c r="N173" s="654"/>
      <c r="O173" s="654"/>
      <c r="P173" s="654"/>
      <c r="Q173" s="654"/>
    </row>
    <row r="174" spans="2:17" ht="30" customHeight="1" x14ac:dyDescent="0.35">
      <c r="B174" s="654"/>
      <c r="C174" s="654"/>
      <c r="D174" s="184" t="s">
        <v>391</v>
      </c>
      <c r="E174" s="140" t="s">
        <v>347</v>
      </c>
      <c r="F174" s="210">
        <v>2</v>
      </c>
      <c r="G174" s="142" t="s">
        <v>395</v>
      </c>
      <c r="H174" s="185">
        <v>200</v>
      </c>
      <c r="I174" s="654"/>
      <c r="J174" s="672">
        <v>40</v>
      </c>
      <c r="K174" s="672">
        <v>15</v>
      </c>
      <c r="L174" s="654"/>
      <c r="M174" s="654"/>
      <c r="N174" s="654"/>
      <c r="O174" s="654"/>
      <c r="P174" s="654"/>
      <c r="Q174" s="654"/>
    </row>
    <row r="175" spans="2:17" ht="30" customHeight="1" x14ac:dyDescent="0.35">
      <c r="B175" s="654"/>
      <c r="C175" s="654"/>
      <c r="D175" s="184" t="s">
        <v>392</v>
      </c>
      <c r="E175" s="140" t="s">
        <v>347</v>
      </c>
      <c r="F175" s="210">
        <v>4</v>
      </c>
      <c r="G175" s="142" t="s">
        <v>395</v>
      </c>
      <c r="H175" s="185">
        <v>400</v>
      </c>
      <c r="I175" s="654"/>
      <c r="J175" s="672">
        <v>40</v>
      </c>
      <c r="K175" s="672">
        <v>15</v>
      </c>
      <c r="L175" s="654"/>
      <c r="M175" s="654"/>
      <c r="N175" s="654"/>
      <c r="O175" s="654"/>
      <c r="P175" s="654"/>
      <c r="Q175" s="654"/>
    </row>
    <row r="176" spans="2:17" ht="30" customHeight="1" x14ac:dyDescent="0.35">
      <c r="B176" s="654"/>
      <c r="C176" s="654"/>
      <c r="D176" s="184" t="s">
        <v>393</v>
      </c>
      <c r="E176" s="140" t="s">
        <v>347</v>
      </c>
      <c r="F176" s="210">
        <v>8</v>
      </c>
      <c r="G176" s="142" t="s">
        <v>395</v>
      </c>
      <c r="H176" s="185">
        <v>800</v>
      </c>
      <c r="I176" s="654"/>
      <c r="J176" s="672">
        <v>40</v>
      </c>
      <c r="K176" s="672">
        <v>15</v>
      </c>
      <c r="L176" s="654"/>
      <c r="M176" s="654"/>
      <c r="N176" s="654"/>
      <c r="O176" s="654"/>
      <c r="P176" s="654"/>
      <c r="Q176" s="654"/>
    </row>
    <row r="177" spans="2:17" ht="30" customHeight="1" x14ac:dyDescent="0.35">
      <c r="B177" s="654"/>
      <c r="C177" s="654"/>
      <c r="D177" s="184" t="s">
        <v>394</v>
      </c>
      <c r="E177" s="140" t="s">
        <v>347</v>
      </c>
      <c r="F177" s="210">
        <v>16</v>
      </c>
      <c r="G177" s="142" t="s">
        <v>395</v>
      </c>
      <c r="H177" s="185">
        <v>1600</v>
      </c>
      <c r="I177" s="654"/>
      <c r="J177" s="672">
        <v>40</v>
      </c>
      <c r="K177" s="672">
        <v>15</v>
      </c>
      <c r="L177" s="654"/>
      <c r="M177" s="654"/>
      <c r="N177" s="654"/>
      <c r="O177" s="654"/>
      <c r="P177" s="654"/>
      <c r="Q177" s="654"/>
    </row>
    <row r="178" spans="2:17" ht="30" customHeight="1" x14ac:dyDescent="0.35">
      <c r="B178" s="654"/>
      <c r="C178" s="654"/>
      <c r="D178" s="668" t="s">
        <v>278</v>
      </c>
      <c r="E178" s="428" t="s">
        <v>348</v>
      </c>
      <c r="F178" s="669">
        <v>1.5</v>
      </c>
      <c r="G178" s="670" t="s">
        <v>279</v>
      </c>
      <c r="H178" s="671"/>
      <c r="I178" s="654"/>
      <c r="J178" s="672">
        <v>60</v>
      </c>
      <c r="K178" s="672">
        <v>13.5</v>
      </c>
      <c r="L178" s="654"/>
      <c r="M178" s="654"/>
      <c r="N178" s="654"/>
      <c r="O178" s="654"/>
      <c r="P178" s="654"/>
      <c r="Q178" s="654"/>
    </row>
    <row r="179" spans="2:17" ht="30" customHeight="1" x14ac:dyDescent="0.35">
      <c r="B179" s="654"/>
      <c r="C179" s="654"/>
      <c r="D179" s="668" t="s">
        <v>352</v>
      </c>
      <c r="E179" s="428" t="s">
        <v>351</v>
      </c>
      <c r="F179" s="669">
        <v>0.4</v>
      </c>
      <c r="G179" s="670" t="s">
        <v>279</v>
      </c>
      <c r="H179" s="671"/>
      <c r="I179" s="654"/>
      <c r="J179" s="672">
        <v>60</v>
      </c>
      <c r="K179" s="672">
        <v>13.5</v>
      </c>
      <c r="L179" s="654"/>
      <c r="M179" s="654"/>
      <c r="N179" s="654"/>
      <c r="O179" s="654"/>
      <c r="P179" s="654"/>
      <c r="Q179" s="654"/>
    </row>
    <row r="180" spans="2:17" ht="30" customHeight="1" x14ac:dyDescent="0.35">
      <c r="B180" s="654"/>
      <c r="C180" s="654"/>
      <c r="D180" s="668" t="s">
        <v>280</v>
      </c>
      <c r="E180" s="428" t="s">
        <v>350</v>
      </c>
      <c r="F180" s="669">
        <v>5</v>
      </c>
      <c r="G180" s="670" t="s">
        <v>279</v>
      </c>
      <c r="H180" s="671"/>
      <c r="I180" s="654"/>
      <c r="J180" s="672">
        <v>60</v>
      </c>
      <c r="K180" s="672">
        <v>13.5</v>
      </c>
      <c r="L180" s="654"/>
      <c r="M180" s="654"/>
      <c r="N180" s="654"/>
      <c r="O180" s="654"/>
      <c r="P180" s="654"/>
      <c r="Q180" s="654"/>
    </row>
    <row r="181" spans="2:17" ht="30" customHeight="1" x14ac:dyDescent="0.35">
      <c r="B181" s="654"/>
      <c r="C181" s="654"/>
      <c r="D181" s="668" t="s">
        <v>281</v>
      </c>
      <c r="E181" s="428" t="s">
        <v>350</v>
      </c>
      <c r="F181" s="669">
        <v>8</v>
      </c>
      <c r="G181" s="670" t="s">
        <v>279</v>
      </c>
      <c r="H181" s="671"/>
      <c r="I181" s="654"/>
      <c r="J181" s="672">
        <v>60</v>
      </c>
      <c r="K181" s="672">
        <v>13.5</v>
      </c>
      <c r="L181" s="654"/>
      <c r="M181" s="673" t="s">
        <v>357</v>
      </c>
      <c r="N181" s="654"/>
      <c r="O181" s="654"/>
      <c r="P181" s="654"/>
      <c r="Q181" s="654"/>
    </row>
    <row r="182" spans="2:17" ht="30" customHeight="1" x14ac:dyDescent="0.35">
      <c r="B182" s="654"/>
      <c r="C182" s="654"/>
      <c r="D182" s="668" t="s">
        <v>282</v>
      </c>
      <c r="E182" s="428" t="s">
        <v>350</v>
      </c>
      <c r="F182" s="669">
        <v>18</v>
      </c>
      <c r="G182" s="670" t="s">
        <v>279</v>
      </c>
      <c r="H182" s="671"/>
      <c r="I182" s="654"/>
      <c r="J182" s="672">
        <v>60</v>
      </c>
      <c r="K182" s="672">
        <v>13.5</v>
      </c>
      <c r="L182" s="654"/>
      <c r="M182" s="654"/>
      <c r="N182" s="654"/>
      <c r="O182" s="654"/>
      <c r="P182" s="654"/>
      <c r="Q182" s="654"/>
    </row>
    <row r="183" spans="2:17" ht="30" customHeight="1" x14ac:dyDescent="0.35">
      <c r="B183" s="654"/>
      <c r="C183" s="654"/>
      <c r="D183" s="668" t="s">
        <v>283</v>
      </c>
      <c r="E183" s="428" t="s">
        <v>353</v>
      </c>
      <c r="F183" s="669">
        <v>20</v>
      </c>
      <c r="G183" s="670" t="s">
        <v>279</v>
      </c>
      <c r="H183" s="671"/>
      <c r="I183" s="654"/>
      <c r="J183" s="672">
        <v>60</v>
      </c>
      <c r="K183" s="672">
        <v>13.5</v>
      </c>
      <c r="L183" s="654"/>
      <c r="M183" s="673" t="s">
        <v>356</v>
      </c>
      <c r="N183" s="654"/>
      <c r="O183" s="654"/>
      <c r="P183" s="654"/>
      <c r="Q183" s="654"/>
    </row>
    <row r="184" spans="2:17" ht="30" customHeight="1" x14ac:dyDescent="0.35">
      <c r="B184" s="654"/>
      <c r="C184" s="654"/>
      <c r="D184" s="668" t="s">
        <v>284</v>
      </c>
      <c r="E184" s="428" t="s">
        <v>354</v>
      </c>
      <c r="F184" s="669">
        <v>15</v>
      </c>
      <c r="G184" s="670" t="s">
        <v>279</v>
      </c>
      <c r="H184" s="671"/>
      <c r="I184" s="654"/>
      <c r="J184" s="672">
        <v>60</v>
      </c>
      <c r="K184" s="672">
        <v>13.5</v>
      </c>
      <c r="L184" s="654"/>
      <c r="M184" s="654"/>
      <c r="N184" s="654"/>
      <c r="O184" s="654"/>
      <c r="P184" s="654"/>
      <c r="Q184" s="654"/>
    </row>
    <row r="185" spans="2:17" ht="30" customHeight="1" x14ac:dyDescent="0.35">
      <c r="B185" s="654"/>
      <c r="C185" s="654"/>
      <c r="D185" s="668" t="s">
        <v>285</v>
      </c>
      <c r="E185" s="428" t="s">
        <v>355</v>
      </c>
      <c r="F185" s="669">
        <v>10</v>
      </c>
      <c r="G185" s="670" t="s">
        <v>279</v>
      </c>
      <c r="H185" s="671"/>
      <c r="I185" s="654"/>
      <c r="J185" s="672">
        <v>60</v>
      </c>
      <c r="K185" s="672">
        <v>13.5</v>
      </c>
      <c r="L185" s="654"/>
      <c r="M185" s="654"/>
      <c r="N185" s="654"/>
      <c r="O185" s="654"/>
      <c r="P185" s="654"/>
      <c r="Q185" s="654"/>
    </row>
    <row r="186" spans="2:17" ht="30" customHeight="1" thickBot="1" x14ac:dyDescent="0.4">
      <c r="B186" s="654"/>
      <c r="C186" s="654"/>
      <c r="D186" s="694" t="s">
        <v>396</v>
      </c>
      <c r="E186" s="695" t="s">
        <v>218</v>
      </c>
      <c r="F186" s="696">
        <v>0</v>
      </c>
      <c r="G186" s="697" t="s">
        <v>279</v>
      </c>
      <c r="H186" s="698"/>
      <c r="I186" s="654"/>
      <c r="J186" s="672">
        <v>60</v>
      </c>
      <c r="K186" s="672">
        <v>13.5</v>
      </c>
      <c r="L186" s="654"/>
      <c r="M186" s="654"/>
      <c r="N186" s="654"/>
      <c r="O186" s="654"/>
      <c r="P186" s="654"/>
      <c r="Q186" s="654"/>
    </row>
    <row r="187" spans="2:17" x14ac:dyDescent="0.35">
      <c r="B187" s="654"/>
      <c r="C187" s="654"/>
      <c r="D187" s="654"/>
      <c r="E187" s="654"/>
      <c r="F187" s="654"/>
      <c r="G187" s="654"/>
      <c r="H187" s="654"/>
      <c r="I187" s="654"/>
      <c r="J187" s="654"/>
      <c r="K187" s="654"/>
      <c r="L187" s="654"/>
      <c r="M187" s="654"/>
      <c r="N187" s="654"/>
      <c r="O187" s="654"/>
      <c r="P187" s="654"/>
      <c r="Q187" s="654"/>
    </row>
    <row r="188" spans="2:17" x14ac:dyDescent="0.35">
      <c r="B188" s="654"/>
      <c r="C188" s="654"/>
      <c r="D188" s="692" t="s">
        <v>791</v>
      </c>
      <c r="E188" s="654"/>
      <c r="F188" s="654"/>
      <c r="G188" s="654"/>
      <c r="H188" s="654"/>
      <c r="I188" s="654"/>
      <c r="J188" s="654"/>
      <c r="K188" s="654"/>
      <c r="L188" s="654"/>
      <c r="M188" s="654"/>
      <c r="N188" s="654"/>
      <c r="O188" s="654"/>
      <c r="P188" s="654"/>
      <c r="Q188" s="654"/>
    </row>
    <row r="189" spans="2:17" x14ac:dyDescent="0.35">
      <c r="B189" s="654"/>
      <c r="C189" s="654"/>
      <c r="D189" s="654"/>
      <c r="E189" s="654"/>
      <c r="F189" s="654"/>
      <c r="G189" s="654"/>
      <c r="H189" s="654"/>
      <c r="I189" s="654"/>
      <c r="J189" s="654"/>
      <c r="K189" s="654"/>
      <c r="L189" s="654"/>
      <c r="M189" s="654"/>
      <c r="N189" s="654"/>
      <c r="O189" s="654"/>
      <c r="P189" s="654"/>
      <c r="Q189" s="654"/>
    </row>
    <row r="190" spans="2:17" x14ac:dyDescent="0.35">
      <c r="B190" s="654"/>
      <c r="C190" s="654"/>
      <c r="D190" s="654"/>
      <c r="E190" s="654"/>
      <c r="F190" s="654"/>
      <c r="G190" s="654"/>
      <c r="H190" s="654"/>
      <c r="I190" s="654"/>
      <c r="J190" s="654"/>
      <c r="K190" s="654"/>
      <c r="L190" s="654"/>
      <c r="M190" s="654"/>
      <c r="N190" s="654"/>
      <c r="O190" s="654"/>
      <c r="P190" s="654"/>
      <c r="Q190" s="654"/>
    </row>
    <row r="191" spans="2:17" ht="15" thickBot="1" x14ac:dyDescent="0.4">
      <c r="B191" s="654"/>
      <c r="C191" s="654"/>
      <c r="D191" s="693" t="s">
        <v>287</v>
      </c>
      <c r="E191" s="654"/>
      <c r="F191" s="654"/>
      <c r="G191" s="654"/>
      <c r="H191" s="654"/>
      <c r="I191" s="654"/>
      <c r="J191" s="654"/>
      <c r="K191" s="654"/>
      <c r="L191" s="654"/>
      <c r="M191" s="654"/>
      <c r="N191" s="654"/>
      <c r="O191" s="654"/>
      <c r="P191" s="654"/>
      <c r="Q191" s="654"/>
    </row>
    <row r="192" spans="2:17" ht="52.5" customHeight="1" x14ac:dyDescent="0.35">
      <c r="B192" s="654"/>
      <c r="C192" s="654"/>
      <c r="D192" s="197" t="s">
        <v>288</v>
      </c>
      <c r="E192" s="198" t="s">
        <v>433</v>
      </c>
      <c r="F192" s="199" t="s">
        <v>432</v>
      </c>
      <c r="G192" s="654"/>
      <c r="H192" s="202" t="s">
        <v>434</v>
      </c>
      <c r="I192" s="202" t="s">
        <v>436</v>
      </c>
      <c r="J192" s="673" t="s">
        <v>435</v>
      </c>
      <c r="K192" s="654"/>
      <c r="L192" s="654"/>
      <c r="M192" s="654"/>
      <c r="N192" s="654"/>
      <c r="O192" s="654"/>
      <c r="P192" s="654"/>
      <c r="Q192" s="654"/>
    </row>
    <row r="193" spans="2:17" ht="21.75" customHeight="1" thickBot="1" x14ac:dyDescent="0.4">
      <c r="B193" s="654"/>
      <c r="C193" s="654"/>
      <c r="D193" s="200"/>
      <c r="E193" s="188"/>
      <c r="F193" s="201" t="s">
        <v>431</v>
      </c>
      <c r="G193" s="654"/>
      <c r="H193" s="203" t="s">
        <v>207</v>
      </c>
      <c r="I193" s="203" t="s">
        <v>207</v>
      </c>
      <c r="J193" s="654"/>
      <c r="K193" s="654"/>
      <c r="L193" s="654"/>
      <c r="M193" s="654"/>
      <c r="N193" s="654"/>
      <c r="O193" s="654"/>
      <c r="P193" s="654"/>
      <c r="Q193" s="654"/>
    </row>
    <row r="194" spans="2:17" ht="24.75" customHeight="1" thickBot="1" x14ac:dyDescent="0.4">
      <c r="B194" s="191" t="s">
        <v>406</v>
      </c>
      <c r="C194" s="179">
        <v>8</v>
      </c>
      <c r="D194" s="192" t="str">
        <f>INDEX(D195:D227,$C194)</f>
        <v xml:space="preserve">Offices </v>
      </c>
      <c r="E194" s="182" t="str">
        <f>INDEX(E195:E227,$C194)</f>
        <v>Employees</v>
      </c>
      <c r="F194" s="183">
        <f>INDEX(F195:F227,$C194)</f>
        <v>0</v>
      </c>
      <c r="G194" s="654"/>
      <c r="H194" s="661">
        <f>INDEX(H195:H227,$C194)</f>
        <v>60</v>
      </c>
      <c r="I194" s="661">
        <f>INDEX(I195:I227,$C194)</f>
        <v>13.5</v>
      </c>
      <c r="J194" s="654"/>
      <c r="K194" s="654"/>
      <c r="L194" s="654"/>
      <c r="M194" s="654"/>
      <c r="N194" s="654"/>
      <c r="O194" s="654"/>
      <c r="P194" s="654"/>
      <c r="Q194" s="654"/>
    </row>
    <row r="195" spans="2:17" x14ac:dyDescent="0.35">
      <c r="B195" s="654"/>
      <c r="C195" s="654"/>
      <c r="D195" s="705" t="s">
        <v>518</v>
      </c>
      <c r="E195" s="699" t="s">
        <v>457</v>
      </c>
      <c r="F195" s="700" t="s">
        <v>515</v>
      </c>
      <c r="G195" s="654"/>
      <c r="H195" s="667">
        <v>60</v>
      </c>
      <c r="I195" s="667">
        <v>13.5</v>
      </c>
      <c r="J195" s="673" t="s">
        <v>410</v>
      </c>
      <c r="K195" s="654"/>
      <c r="L195" s="654"/>
      <c r="M195" s="654"/>
      <c r="N195" s="654"/>
      <c r="O195" s="654"/>
      <c r="P195" s="654"/>
      <c r="Q195" s="654"/>
    </row>
    <row r="196" spans="2:17" x14ac:dyDescent="0.35">
      <c r="B196" s="654"/>
      <c r="C196" s="654"/>
      <c r="D196" s="705" t="s">
        <v>519</v>
      </c>
      <c r="E196" s="699" t="s">
        <v>457</v>
      </c>
      <c r="F196" s="700" t="s">
        <v>515</v>
      </c>
      <c r="G196" s="654"/>
      <c r="H196" s="667">
        <v>60</v>
      </c>
      <c r="I196" s="667">
        <v>13.5</v>
      </c>
      <c r="J196" s="673" t="s">
        <v>410</v>
      </c>
      <c r="K196" s="654"/>
      <c r="L196" s="654"/>
      <c r="M196" s="654"/>
      <c r="N196" s="654"/>
      <c r="O196" s="654"/>
      <c r="P196" s="654"/>
      <c r="Q196" s="654"/>
    </row>
    <row r="197" spans="2:17" x14ac:dyDescent="0.35">
      <c r="B197" s="654"/>
      <c r="C197" s="654"/>
      <c r="D197" s="702" t="s">
        <v>289</v>
      </c>
      <c r="E197" s="701" t="s">
        <v>360</v>
      </c>
      <c r="F197" s="428">
        <v>28</v>
      </c>
      <c r="G197" s="654"/>
      <c r="H197" s="672">
        <v>60</v>
      </c>
      <c r="I197" s="672">
        <v>13.5</v>
      </c>
      <c r="J197" s="654"/>
      <c r="K197" s="654"/>
      <c r="L197" s="654"/>
      <c r="M197" s="654"/>
      <c r="N197" s="654"/>
      <c r="O197" s="654"/>
      <c r="P197" s="654"/>
      <c r="Q197" s="654"/>
    </row>
    <row r="198" spans="2:17" ht="25" x14ac:dyDescent="0.35">
      <c r="B198" s="654"/>
      <c r="C198" s="654"/>
      <c r="D198" s="702" t="s">
        <v>290</v>
      </c>
      <c r="E198" s="701" t="s">
        <v>360</v>
      </c>
      <c r="F198" s="428">
        <v>10</v>
      </c>
      <c r="G198" s="654"/>
      <c r="H198" s="672">
        <v>60</v>
      </c>
      <c r="I198" s="672">
        <v>13.5</v>
      </c>
      <c r="J198" s="654"/>
      <c r="K198" s="654"/>
      <c r="L198" s="654"/>
      <c r="M198" s="654"/>
      <c r="N198" s="654"/>
      <c r="O198" s="654"/>
      <c r="P198" s="654"/>
      <c r="Q198" s="654"/>
    </row>
    <row r="199" spans="2:17" ht="37.5" x14ac:dyDescent="0.35">
      <c r="B199" s="654"/>
      <c r="C199" s="654"/>
      <c r="D199" s="702" t="s">
        <v>337</v>
      </c>
      <c r="E199" s="701" t="s">
        <v>360</v>
      </c>
      <c r="F199" s="428">
        <v>56</v>
      </c>
      <c r="G199" s="654"/>
      <c r="H199" s="672">
        <v>60</v>
      </c>
      <c r="I199" s="672">
        <v>13.5</v>
      </c>
      <c r="J199" s="654"/>
      <c r="K199" s="654"/>
      <c r="L199" s="654"/>
      <c r="M199" s="654"/>
      <c r="N199" s="654"/>
      <c r="O199" s="654"/>
      <c r="P199" s="654"/>
      <c r="Q199" s="654"/>
    </row>
    <row r="200" spans="2:17" ht="37.5" x14ac:dyDescent="0.35">
      <c r="B200" s="654"/>
      <c r="C200" s="654"/>
      <c r="D200" s="702" t="s">
        <v>338</v>
      </c>
      <c r="E200" s="701" t="s">
        <v>360</v>
      </c>
      <c r="F200" s="428">
        <v>88</v>
      </c>
      <c r="G200" s="654"/>
      <c r="H200" s="672">
        <v>60</v>
      </c>
      <c r="I200" s="672">
        <v>13.5</v>
      </c>
      <c r="J200" s="654"/>
      <c r="K200" s="654"/>
      <c r="L200" s="654"/>
      <c r="M200" s="654"/>
      <c r="N200" s="654"/>
      <c r="O200" s="654"/>
      <c r="P200" s="654"/>
      <c r="Q200" s="654"/>
    </row>
    <row r="201" spans="2:17" x14ac:dyDescent="0.35">
      <c r="B201" s="654"/>
      <c r="C201" s="654"/>
      <c r="D201" s="702" t="s">
        <v>291</v>
      </c>
      <c r="E201" s="701" t="s">
        <v>361</v>
      </c>
      <c r="F201" s="702">
        <v>0</v>
      </c>
      <c r="G201" s="654"/>
      <c r="H201" s="672">
        <v>60</v>
      </c>
      <c r="I201" s="672">
        <v>13.5</v>
      </c>
      <c r="J201" s="654"/>
      <c r="K201" s="654"/>
      <c r="L201" s="654"/>
      <c r="M201" s="654"/>
      <c r="N201" s="654"/>
      <c r="O201" s="654"/>
      <c r="P201" s="654"/>
      <c r="Q201" s="654"/>
    </row>
    <row r="202" spans="2:17" ht="38.25" customHeight="1" x14ac:dyDescent="0.35">
      <c r="B202" s="654"/>
      <c r="C202" s="654"/>
      <c r="D202" s="702" t="s">
        <v>110</v>
      </c>
      <c r="E202" s="701" t="s">
        <v>362</v>
      </c>
      <c r="F202" s="702">
        <v>0</v>
      </c>
      <c r="G202" s="654"/>
      <c r="H202" s="672">
        <v>60</v>
      </c>
      <c r="I202" s="672">
        <v>13.5</v>
      </c>
      <c r="J202" s="654"/>
      <c r="K202" s="654"/>
      <c r="L202" s="654"/>
      <c r="M202" s="654"/>
      <c r="N202" s="654"/>
      <c r="O202" s="654"/>
      <c r="P202" s="654"/>
      <c r="Q202" s="654"/>
    </row>
    <row r="203" spans="2:17" ht="25" x14ac:dyDescent="0.35">
      <c r="B203" s="654"/>
      <c r="C203" s="654"/>
      <c r="D203" s="702" t="s">
        <v>292</v>
      </c>
      <c r="E203" s="703" t="s">
        <v>363</v>
      </c>
      <c r="F203" s="704">
        <v>0</v>
      </c>
      <c r="G203" s="654"/>
      <c r="H203" s="672">
        <v>60</v>
      </c>
      <c r="I203" s="672">
        <v>13.5</v>
      </c>
      <c r="J203" s="654"/>
      <c r="K203" s="654"/>
      <c r="L203" s="654"/>
      <c r="M203" s="654"/>
      <c r="N203" s="654"/>
      <c r="O203" s="654"/>
      <c r="P203" s="654"/>
      <c r="Q203" s="654"/>
    </row>
    <row r="204" spans="2:17" x14ac:dyDescent="0.35">
      <c r="B204" s="654"/>
      <c r="C204" s="654"/>
      <c r="D204" s="702" t="s">
        <v>293</v>
      </c>
      <c r="E204" s="703" t="s">
        <v>362</v>
      </c>
      <c r="F204" s="704">
        <v>0</v>
      </c>
      <c r="G204" s="654"/>
      <c r="H204" s="672">
        <v>60</v>
      </c>
      <c r="I204" s="672">
        <v>13.5</v>
      </c>
      <c r="J204" s="654"/>
      <c r="K204" s="654"/>
      <c r="L204" s="654"/>
      <c r="M204" s="654"/>
      <c r="N204" s="654"/>
      <c r="O204" s="654"/>
      <c r="P204" s="654"/>
      <c r="Q204" s="654"/>
    </row>
    <row r="205" spans="2:17" ht="25" x14ac:dyDescent="0.35">
      <c r="B205" s="654"/>
      <c r="C205" s="654"/>
      <c r="D205" s="702" t="s">
        <v>294</v>
      </c>
      <c r="E205" s="701" t="s">
        <v>430</v>
      </c>
      <c r="F205" s="428">
        <v>21</v>
      </c>
      <c r="G205" s="654"/>
      <c r="H205" s="672">
        <v>60</v>
      </c>
      <c r="I205" s="672">
        <v>13.5</v>
      </c>
      <c r="J205" s="654"/>
      <c r="K205" s="654"/>
      <c r="L205" s="654"/>
      <c r="M205" s="654"/>
      <c r="N205" s="654"/>
      <c r="O205" s="654"/>
      <c r="P205" s="654"/>
      <c r="Q205" s="654"/>
    </row>
    <row r="206" spans="2:17" ht="25" x14ac:dyDescent="0.35">
      <c r="B206" s="654"/>
      <c r="C206" s="654"/>
      <c r="D206" s="702" t="s">
        <v>295</v>
      </c>
      <c r="E206" s="701" t="s">
        <v>430</v>
      </c>
      <c r="F206" s="428">
        <v>8</v>
      </c>
      <c r="G206" s="654"/>
      <c r="H206" s="672">
        <v>60</v>
      </c>
      <c r="I206" s="672">
        <v>13.5</v>
      </c>
      <c r="J206" s="654"/>
      <c r="K206" s="654"/>
      <c r="L206" s="654"/>
      <c r="M206" s="654"/>
      <c r="N206" s="654"/>
      <c r="O206" s="654"/>
      <c r="P206" s="654"/>
      <c r="Q206" s="654"/>
    </row>
    <row r="207" spans="2:17" ht="25" x14ac:dyDescent="0.35">
      <c r="B207" s="654"/>
      <c r="C207" s="654"/>
      <c r="D207" s="702" t="s">
        <v>296</v>
      </c>
      <c r="E207" s="701" t="s">
        <v>430</v>
      </c>
      <c r="F207" s="428">
        <v>10</v>
      </c>
      <c r="G207" s="654"/>
      <c r="H207" s="672">
        <v>60</v>
      </c>
      <c r="I207" s="672">
        <v>13.5</v>
      </c>
      <c r="J207" s="654"/>
      <c r="K207" s="654"/>
      <c r="L207" s="654"/>
      <c r="M207" s="654"/>
      <c r="N207" s="654"/>
      <c r="O207" s="654"/>
      <c r="P207" s="654"/>
      <c r="Q207" s="654"/>
    </row>
    <row r="208" spans="2:17" ht="25" x14ac:dyDescent="0.35">
      <c r="B208" s="654"/>
      <c r="C208" s="654"/>
      <c r="D208" s="702" t="s">
        <v>297</v>
      </c>
      <c r="E208" s="701" t="s">
        <v>430</v>
      </c>
      <c r="F208" s="428">
        <v>4</v>
      </c>
      <c r="G208" s="654"/>
      <c r="H208" s="672">
        <v>60</v>
      </c>
      <c r="I208" s="672">
        <v>13.5</v>
      </c>
      <c r="J208" s="654"/>
      <c r="K208" s="654"/>
      <c r="L208" s="654"/>
      <c r="M208" s="654"/>
      <c r="N208" s="654"/>
      <c r="O208" s="654"/>
      <c r="P208" s="654"/>
      <c r="Q208" s="654"/>
    </row>
    <row r="209" spans="2:17" ht="25" x14ac:dyDescent="0.35">
      <c r="B209" s="654"/>
      <c r="C209" s="654"/>
      <c r="D209" s="702" t="s">
        <v>298</v>
      </c>
      <c r="E209" s="701" t="s">
        <v>360</v>
      </c>
      <c r="F209" s="428">
        <v>56</v>
      </c>
      <c r="G209" s="654"/>
      <c r="H209" s="672">
        <v>60</v>
      </c>
      <c r="I209" s="672">
        <v>13.5</v>
      </c>
      <c r="J209" s="654"/>
      <c r="K209" s="654"/>
      <c r="L209" s="654"/>
      <c r="M209" s="654"/>
      <c r="N209" s="654"/>
      <c r="O209" s="654"/>
      <c r="P209" s="654"/>
      <c r="Q209" s="654"/>
    </row>
    <row r="210" spans="2:17" x14ac:dyDescent="0.35">
      <c r="B210" s="654"/>
      <c r="C210" s="654"/>
      <c r="D210" s="702" t="s">
        <v>299</v>
      </c>
      <c r="E210" s="701" t="s">
        <v>360</v>
      </c>
      <c r="F210" s="428">
        <v>70</v>
      </c>
      <c r="G210" s="654"/>
      <c r="H210" s="672">
        <v>60</v>
      </c>
      <c r="I210" s="672">
        <v>13.5</v>
      </c>
      <c r="J210" s="654"/>
      <c r="K210" s="654"/>
      <c r="L210" s="654"/>
      <c r="M210" s="654"/>
      <c r="N210" s="654"/>
      <c r="O210" s="654"/>
      <c r="P210" s="654"/>
      <c r="Q210" s="654"/>
    </row>
    <row r="211" spans="2:17" ht="25" x14ac:dyDescent="0.35">
      <c r="B211" s="654"/>
      <c r="C211" s="654"/>
      <c r="D211" s="702" t="s">
        <v>300</v>
      </c>
      <c r="E211" s="701" t="s">
        <v>360</v>
      </c>
      <c r="F211" s="428">
        <v>76</v>
      </c>
      <c r="G211" s="654"/>
      <c r="H211" s="672">
        <v>60</v>
      </c>
      <c r="I211" s="672">
        <v>13.5</v>
      </c>
      <c r="J211" s="654"/>
      <c r="K211" s="654"/>
      <c r="L211" s="654"/>
      <c r="M211" s="654"/>
      <c r="N211" s="654"/>
      <c r="O211" s="654"/>
      <c r="P211" s="654"/>
      <c r="Q211" s="654"/>
    </row>
    <row r="212" spans="2:17" x14ac:dyDescent="0.35">
      <c r="B212" s="654"/>
      <c r="C212" s="654"/>
      <c r="D212" s="702" t="s">
        <v>301</v>
      </c>
      <c r="E212" s="701" t="s">
        <v>360</v>
      </c>
      <c r="F212" s="428">
        <v>90</v>
      </c>
      <c r="G212" s="654"/>
      <c r="H212" s="672">
        <v>60</v>
      </c>
      <c r="I212" s="672">
        <v>13.5</v>
      </c>
      <c r="J212" s="654"/>
      <c r="K212" s="654"/>
      <c r="L212" s="654"/>
      <c r="M212" s="654"/>
      <c r="N212" s="654"/>
      <c r="O212" s="654"/>
      <c r="P212" s="654"/>
      <c r="Q212" s="654"/>
    </row>
    <row r="213" spans="2:17" ht="25" x14ac:dyDescent="0.35">
      <c r="B213" s="654"/>
      <c r="C213" s="654"/>
      <c r="D213" s="702" t="s">
        <v>302</v>
      </c>
      <c r="E213" s="701" t="s">
        <v>360</v>
      </c>
      <c r="F213" s="428">
        <v>97</v>
      </c>
      <c r="G213" s="654"/>
      <c r="H213" s="672">
        <v>60</v>
      </c>
      <c r="I213" s="672">
        <v>13.5</v>
      </c>
      <c r="J213" s="654"/>
      <c r="K213" s="654"/>
      <c r="L213" s="654"/>
      <c r="M213" s="654"/>
      <c r="N213" s="654"/>
      <c r="O213" s="654"/>
      <c r="P213" s="654"/>
      <c r="Q213" s="654"/>
    </row>
    <row r="214" spans="2:17" x14ac:dyDescent="0.35">
      <c r="B214" s="654"/>
      <c r="C214" s="654"/>
      <c r="D214" s="702" t="s">
        <v>303</v>
      </c>
      <c r="E214" s="701" t="s">
        <v>360</v>
      </c>
      <c r="F214" s="428">
        <v>111</v>
      </c>
      <c r="G214" s="654"/>
      <c r="H214" s="672">
        <v>60</v>
      </c>
      <c r="I214" s="672">
        <v>13.5</v>
      </c>
      <c r="J214" s="654"/>
      <c r="K214" s="654"/>
      <c r="L214" s="654"/>
      <c r="M214" s="654"/>
      <c r="N214" s="654"/>
      <c r="O214" s="654"/>
      <c r="P214" s="654"/>
      <c r="Q214" s="654"/>
    </row>
    <row r="215" spans="2:17" ht="25" x14ac:dyDescent="0.35">
      <c r="B215" s="654"/>
      <c r="C215" s="654"/>
      <c r="D215" s="702" t="s">
        <v>304</v>
      </c>
      <c r="E215" s="701" t="s">
        <v>360</v>
      </c>
      <c r="F215" s="428">
        <v>118</v>
      </c>
      <c r="G215" s="654"/>
      <c r="H215" s="672">
        <v>60</v>
      </c>
      <c r="I215" s="672">
        <v>13.5</v>
      </c>
      <c r="J215" s="654"/>
      <c r="K215" s="654"/>
      <c r="L215" s="654"/>
      <c r="M215" s="654"/>
      <c r="N215" s="654"/>
      <c r="O215" s="654"/>
      <c r="P215" s="654"/>
      <c r="Q215" s="654"/>
    </row>
    <row r="216" spans="2:17" ht="25" x14ac:dyDescent="0.35">
      <c r="B216" s="654"/>
      <c r="C216" s="654"/>
      <c r="D216" s="702" t="s">
        <v>305</v>
      </c>
      <c r="E216" s="701" t="s">
        <v>360</v>
      </c>
      <c r="F216" s="428">
        <v>132</v>
      </c>
      <c r="G216" s="654"/>
      <c r="H216" s="672">
        <v>60</v>
      </c>
      <c r="I216" s="672">
        <v>13.5</v>
      </c>
      <c r="J216" s="654"/>
      <c r="K216" s="654"/>
      <c r="L216" s="654"/>
      <c r="M216" s="654"/>
      <c r="N216" s="654"/>
      <c r="O216" s="654"/>
      <c r="P216" s="654"/>
      <c r="Q216" s="654"/>
    </row>
    <row r="217" spans="2:17" ht="21" x14ac:dyDescent="0.35">
      <c r="B217" s="654"/>
      <c r="C217" s="654"/>
      <c r="D217" s="702" t="s">
        <v>306</v>
      </c>
      <c r="E217" s="701" t="s">
        <v>463</v>
      </c>
      <c r="F217" s="428">
        <v>101</v>
      </c>
      <c r="G217" s="654"/>
      <c r="H217" s="672">
        <v>60</v>
      </c>
      <c r="I217" s="672">
        <v>13.5</v>
      </c>
      <c r="J217" s="654"/>
      <c r="K217" s="654"/>
      <c r="L217" s="654"/>
      <c r="M217" s="654"/>
      <c r="N217" s="654"/>
      <c r="O217" s="654"/>
      <c r="P217" s="654"/>
      <c r="Q217" s="654"/>
    </row>
    <row r="218" spans="2:17" ht="15.75" customHeight="1" x14ac:dyDescent="0.35">
      <c r="B218" s="654"/>
      <c r="C218" s="654"/>
      <c r="D218" s="702" t="s">
        <v>307</v>
      </c>
      <c r="E218" s="701" t="s">
        <v>218</v>
      </c>
      <c r="F218" s="702">
        <v>0</v>
      </c>
      <c r="G218" s="654"/>
      <c r="H218" s="672">
        <v>60</v>
      </c>
      <c r="I218" s="672">
        <v>13.5</v>
      </c>
      <c r="J218" s="654"/>
      <c r="K218" s="654"/>
      <c r="L218" s="654"/>
      <c r="M218" s="654"/>
      <c r="N218" s="654"/>
      <c r="O218" s="654"/>
      <c r="P218" s="654"/>
      <c r="Q218" s="654"/>
    </row>
    <row r="219" spans="2:17" x14ac:dyDescent="0.35">
      <c r="B219" s="654"/>
      <c r="C219" s="654"/>
      <c r="D219" s="702" t="s">
        <v>308</v>
      </c>
      <c r="E219" s="701" t="s">
        <v>218</v>
      </c>
      <c r="F219" s="702">
        <v>0</v>
      </c>
      <c r="G219" s="654"/>
      <c r="H219" s="672">
        <v>60</v>
      </c>
      <c r="I219" s="672">
        <v>13.5</v>
      </c>
      <c r="J219" s="654"/>
      <c r="K219" s="654"/>
      <c r="L219" s="654"/>
      <c r="M219" s="654"/>
      <c r="N219" s="654"/>
      <c r="O219" s="654"/>
      <c r="P219" s="654"/>
      <c r="Q219" s="654"/>
    </row>
    <row r="220" spans="2:17" x14ac:dyDescent="0.35">
      <c r="B220" s="654"/>
      <c r="C220" s="654"/>
      <c r="D220" s="702" t="s">
        <v>309</v>
      </c>
      <c r="E220" s="701" t="s">
        <v>218</v>
      </c>
      <c r="F220" s="702">
        <v>0</v>
      </c>
      <c r="G220" s="654"/>
      <c r="H220" s="672">
        <v>60</v>
      </c>
      <c r="I220" s="672">
        <v>13.5</v>
      </c>
      <c r="J220" s="654"/>
      <c r="K220" s="654"/>
      <c r="L220" s="654"/>
      <c r="M220" s="654"/>
      <c r="N220" s="654"/>
      <c r="O220" s="654"/>
      <c r="P220" s="654"/>
      <c r="Q220" s="654"/>
    </row>
    <row r="221" spans="2:17" x14ac:dyDescent="0.35">
      <c r="B221" s="654"/>
      <c r="C221" s="654"/>
      <c r="D221" s="702" t="s">
        <v>310</v>
      </c>
      <c r="E221" s="701" t="s">
        <v>218</v>
      </c>
      <c r="F221" s="702">
        <v>0</v>
      </c>
      <c r="G221" s="654"/>
      <c r="H221" s="672">
        <v>60</v>
      </c>
      <c r="I221" s="672">
        <v>13.5</v>
      </c>
      <c r="J221" s="654"/>
      <c r="K221" s="654"/>
      <c r="L221" s="654"/>
      <c r="M221" s="654"/>
      <c r="N221" s="654"/>
      <c r="O221" s="654"/>
      <c r="P221" s="654"/>
      <c r="Q221" s="654"/>
    </row>
    <row r="222" spans="2:17" x14ac:dyDescent="0.35">
      <c r="B222" s="654"/>
      <c r="C222" s="654"/>
      <c r="D222" s="140" t="s">
        <v>390</v>
      </c>
      <c r="E222" s="196" t="s">
        <v>347</v>
      </c>
      <c r="F222" s="141">
        <v>1</v>
      </c>
      <c r="G222" s="654"/>
      <c r="H222" s="672">
        <v>40</v>
      </c>
      <c r="I222" s="672">
        <v>15</v>
      </c>
      <c r="J222" s="654"/>
      <c r="K222" s="654"/>
      <c r="L222" s="654"/>
      <c r="M222" s="654"/>
      <c r="N222" s="654"/>
      <c r="O222" s="654"/>
      <c r="P222" s="654"/>
      <c r="Q222" s="654"/>
    </row>
    <row r="223" spans="2:17" x14ac:dyDescent="0.35">
      <c r="B223" s="654"/>
      <c r="C223" s="654"/>
      <c r="D223" s="140" t="s">
        <v>391</v>
      </c>
      <c r="E223" s="196" t="s">
        <v>347</v>
      </c>
      <c r="F223" s="141">
        <v>2</v>
      </c>
      <c r="G223" s="654"/>
      <c r="H223" s="672">
        <v>40</v>
      </c>
      <c r="I223" s="672">
        <v>15</v>
      </c>
      <c r="J223" s="654"/>
      <c r="K223" s="654"/>
      <c r="L223" s="654"/>
      <c r="M223" s="654"/>
      <c r="N223" s="654"/>
      <c r="O223" s="654"/>
      <c r="P223" s="654"/>
      <c r="Q223" s="654"/>
    </row>
    <row r="224" spans="2:17" x14ac:dyDescent="0.35">
      <c r="B224" s="654"/>
      <c r="C224" s="654"/>
      <c r="D224" s="140" t="s">
        <v>392</v>
      </c>
      <c r="E224" s="196" t="s">
        <v>347</v>
      </c>
      <c r="F224" s="141">
        <v>5</v>
      </c>
      <c r="G224" s="654"/>
      <c r="H224" s="672">
        <v>40</v>
      </c>
      <c r="I224" s="672">
        <v>15</v>
      </c>
      <c r="J224" s="654"/>
      <c r="K224" s="654"/>
      <c r="L224" s="654"/>
      <c r="M224" s="654"/>
      <c r="N224" s="654"/>
      <c r="O224" s="654"/>
      <c r="P224" s="654"/>
      <c r="Q224" s="654"/>
    </row>
    <row r="225" spans="2:28" x14ac:dyDescent="0.35">
      <c r="B225" s="654"/>
      <c r="C225" s="654"/>
      <c r="D225" s="140" t="s">
        <v>393</v>
      </c>
      <c r="E225" s="196" t="s">
        <v>347</v>
      </c>
      <c r="F225" s="141">
        <v>10</v>
      </c>
      <c r="G225" s="654"/>
      <c r="H225" s="672">
        <v>40</v>
      </c>
      <c r="I225" s="672">
        <v>15</v>
      </c>
      <c r="J225" s="654"/>
      <c r="K225" s="654"/>
      <c r="L225" s="654"/>
      <c r="M225" s="654"/>
      <c r="N225" s="654"/>
      <c r="O225" s="654"/>
      <c r="P225" s="654"/>
      <c r="Q225" s="654"/>
    </row>
    <row r="226" spans="2:28" x14ac:dyDescent="0.35">
      <c r="B226" s="654"/>
      <c r="C226" s="654"/>
      <c r="D226" s="140" t="s">
        <v>394</v>
      </c>
      <c r="E226" s="196" t="s">
        <v>347</v>
      </c>
      <c r="F226" s="141">
        <v>50</v>
      </c>
      <c r="G226" s="654"/>
      <c r="H226" s="672">
        <v>40</v>
      </c>
      <c r="I226" s="672">
        <v>15</v>
      </c>
      <c r="J226" s="654"/>
      <c r="K226" s="654"/>
      <c r="L226" s="654"/>
      <c r="M226" s="654"/>
      <c r="N226" s="654"/>
      <c r="O226" s="654"/>
      <c r="P226" s="654"/>
      <c r="Q226" s="654"/>
    </row>
    <row r="227" spans="2:28" x14ac:dyDescent="0.35">
      <c r="B227" s="654"/>
      <c r="C227" s="654"/>
      <c r="D227" s="139" t="s">
        <v>396</v>
      </c>
      <c r="E227" s="195" t="s">
        <v>457</v>
      </c>
      <c r="F227" s="139">
        <v>0</v>
      </c>
      <c r="G227" s="654"/>
      <c r="H227" s="672">
        <v>40</v>
      </c>
      <c r="I227" s="672">
        <v>15</v>
      </c>
      <c r="J227" s="654"/>
      <c r="K227" s="654"/>
      <c r="L227" s="654"/>
      <c r="M227" s="654"/>
      <c r="N227" s="654"/>
      <c r="O227" s="654"/>
      <c r="P227" s="654"/>
      <c r="Q227" s="654"/>
    </row>
    <row r="228" spans="2:28" x14ac:dyDescent="0.35">
      <c r="B228" s="654"/>
      <c r="C228" s="654"/>
      <c r="D228" s="654"/>
      <c r="E228" s="654"/>
      <c r="F228" s="654"/>
      <c r="G228" s="654"/>
      <c r="H228" s="654"/>
      <c r="I228" s="654"/>
      <c r="J228" s="654"/>
      <c r="K228" s="654"/>
      <c r="L228" s="654"/>
      <c r="M228" s="654"/>
      <c r="N228" s="654"/>
      <c r="O228" s="654"/>
      <c r="P228" s="654"/>
      <c r="Q228" s="654"/>
    </row>
    <row r="229" spans="2:28" x14ac:dyDescent="0.35">
      <c r="B229" s="654"/>
      <c r="C229" s="654"/>
      <c r="D229" s="706" t="s">
        <v>796</v>
      </c>
      <c r="E229" s="654"/>
      <c r="F229" s="654"/>
      <c r="G229" s="654"/>
      <c r="H229" s="654"/>
      <c r="I229" s="654"/>
      <c r="J229" s="654"/>
      <c r="K229" s="654"/>
      <c r="L229" s="654"/>
      <c r="M229" s="654"/>
      <c r="N229" s="654"/>
      <c r="O229" s="654"/>
      <c r="P229" s="654"/>
      <c r="Q229" s="654"/>
    </row>
    <row r="230" spans="2:28" x14ac:dyDescent="0.35">
      <c r="B230" s="654"/>
      <c r="C230" s="654"/>
      <c r="D230" s="137" t="s">
        <v>795</v>
      </c>
      <c r="E230" s="136"/>
      <c r="F230" s="136"/>
      <c r="G230" s="136"/>
      <c r="H230" s="136"/>
      <c r="I230" s="136"/>
      <c r="J230" s="136"/>
      <c r="K230" s="654"/>
      <c r="L230" s="654"/>
      <c r="M230" s="654"/>
      <c r="N230" s="654"/>
      <c r="O230" s="654"/>
      <c r="P230" s="654"/>
      <c r="Q230" s="654"/>
    </row>
    <row r="231" spans="2:28" x14ac:dyDescent="0.35">
      <c r="B231" s="654"/>
      <c r="C231" s="654"/>
      <c r="D231" s="706" t="s">
        <v>797</v>
      </c>
      <c r="E231" s="654"/>
      <c r="F231" s="654"/>
      <c r="G231" s="654"/>
      <c r="H231" s="654"/>
      <c r="I231" s="654"/>
      <c r="J231" s="654"/>
      <c r="K231" s="654"/>
      <c r="L231" s="654"/>
      <c r="M231" s="654"/>
      <c r="N231" s="654"/>
      <c r="O231" s="654"/>
      <c r="P231" s="654"/>
      <c r="Q231" s="654"/>
      <c r="S231" s="654"/>
      <c r="T231" s="654"/>
      <c r="U231" s="654"/>
      <c r="V231" s="654"/>
      <c r="W231" s="654"/>
      <c r="X231" s="654"/>
      <c r="Y231" s="654"/>
      <c r="Z231" s="654"/>
      <c r="AA231" s="654"/>
      <c r="AB231" s="654"/>
    </row>
    <row r="232" spans="2:28" x14ac:dyDescent="0.35">
      <c r="B232" s="654"/>
      <c r="C232" s="654"/>
      <c r="D232" s="654"/>
      <c r="E232" s="654"/>
      <c r="F232" s="654"/>
      <c r="G232" s="654"/>
      <c r="H232" s="654"/>
      <c r="I232" s="654"/>
      <c r="J232" s="654"/>
      <c r="K232" s="654"/>
      <c r="L232" s="654"/>
      <c r="M232" s="654"/>
      <c r="N232" s="654"/>
      <c r="O232" s="654"/>
      <c r="P232" s="654"/>
      <c r="Q232" s="654"/>
      <c r="R232" s="654"/>
      <c r="S232" s="654"/>
      <c r="T232" s="654"/>
      <c r="U232" s="654"/>
      <c r="V232" s="654"/>
      <c r="W232" s="654"/>
      <c r="X232" s="654"/>
      <c r="Y232" s="654"/>
      <c r="Z232" s="654"/>
      <c r="AA232" s="654"/>
      <c r="AB232" s="654"/>
    </row>
    <row r="233" spans="2:28" x14ac:dyDescent="0.35">
      <c r="B233" s="654"/>
      <c r="C233" s="654"/>
      <c r="D233" s="654"/>
      <c r="E233" s="654"/>
      <c r="F233" s="654"/>
      <c r="G233" s="654"/>
      <c r="H233" s="654"/>
      <c r="I233" s="654"/>
      <c r="J233" s="654"/>
      <c r="K233" s="654"/>
      <c r="L233" s="654"/>
      <c r="M233" s="654"/>
      <c r="N233" s="654"/>
      <c r="O233" s="654"/>
      <c r="P233" s="654"/>
      <c r="Q233" s="654"/>
      <c r="R233" s="654"/>
      <c r="S233" s="654"/>
      <c r="T233" s="654"/>
      <c r="U233" s="654"/>
      <c r="V233" s="654"/>
      <c r="W233" s="654"/>
      <c r="X233" s="654"/>
      <c r="Y233" s="654"/>
      <c r="Z233" s="654"/>
      <c r="AA233" s="654"/>
      <c r="AB233" s="654"/>
    </row>
    <row r="234" spans="2:28" x14ac:dyDescent="0.35">
      <c r="B234" s="654"/>
      <c r="C234" s="708" t="s">
        <v>802</v>
      </c>
      <c r="D234" s="654"/>
      <c r="E234" s="654"/>
      <c r="F234" s="654"/>
      <c r="G234" s="654"/>
      <c r="H234" s="654"/>
      <c r="I234" s="654"/>
      <c r="J234" s="654"/>
      <c r="K234" s="654"/>
      <c r="L234" s="654"/>
      <c r="M234" s="654"/>
      <c r="N234" s="654"/>
      <c r="O234" s="654"/>
      <c r="P234" s="654"/>
      <c r="Q234" s="654"/>
      <c r="R234" s="654"/>
      <c r="S234" s="654"/>
      <c r="T234" s="654"/>
      <c r="U234" s="654"/>
      <c r="V234" s="654"/>
      <c r="W234" s="654"/>
      <c r="X234" s="654"/>
      <c r="Y234" s="654"/>
      <c r="Z234" s="654"/>
      <c r="AA234" s="654"/>
      <c r="AB234" s="654"/>
    </row>
    <row r="235" spans="2:28" x14ac:dyDescent="0.35">
      <c r="B235" s="654"/>
      <c r="C235" s="708"/>
      <c r="D235" s="654"/>
      <c r="E235" s="654"/>
      <c r="F235" s="654"/>
      <c r="G235" s="654"/>
      <c r="H235" s="654"/>
      <c r="I235" s="654"/>
      <c r="J235" s="654"/>
      <c r="K235" s="654"/>
      <c r="L235" s="654"/>
      <c r="M235" s="654"/>
      <c r="N235" s="654"/>
      <c r="O235" s="654"/>
      <c r="P235" s="654"/>
      <c r="Q235" s="654"/>
      <c r="R235" s="654"/>
      <c r="S235" s="654"/>
      <c r="T235" s="654"/>
      <c r="U235" s="654"/>
      <c r="V235" s="654"/>
      <c r="W235" s="654"/>
      <c r="X235" s="654"/>
      <c r="Y235" s="654"/>
      <c r="Z235" s="654"/>
      <c r="AA235" s="654"/>
      <c r="AB235" s="654"/>
    </row>
    <row r="236" spans="2:28" x14ac:dyDescent="0.35">
      <c r="B236" s="654"/>
      <c r="C236" s="708"/>
      <c r="D236" s="654"/>
      <c r="E236" s="654"/>
      <c r="F236" s="654"/>
      <c r="G236" s="654"/>
      <c r="H236" s="654"/>
      <c r="I236" s="654"/>
      <c r="J236" s="654"/>
      <c r="K236" s="654"/>
      <c r="L236" s="654"/>
      <c r="M236" s="654"/>
      <c r="N236" s="654"/>
      <c r="O236" s="654"/>
      <c r="P236" s="654"/>
      <c r="Q236" s="654"/>
      <c r="R236" s="654"/>
      <c r="S236" s="654"/>
      <c r="T236" s="654"/>
      <c r="U236" s="654"/>
      <c r="V236" s="654"/>
      <c r="W236" s="654"/>
      <c r="X236" s="654"/>
      <c r="Y236" s="654"/>
      <c r="Z236" s="654"/>
      <c r="AA236" s="654"/>
      <c r="AB236" s="654"/>
    </row>
    <row r="237" spans="2:28" x14ac:dyDescent="0.35">
      <c r="B237" s="654"/>
      <c r="C237" s="708"/>
      <c r="D237" s="654"/>
      <c r="E237" s="654"/>
      <c r="F237" s="654"/>
      <c r="G237" s="654"/>
      <c r="H237" s="654"/>
      <c r="I237" s="654"/>
      <c r="J237" s="654"/>
      <c r="K237" s="654"/>
      <c r="L237" s="654"/>
      <c r="M237" s="654"/>
      <c r="N237" s="654"/>
      <c r="O237" s="654"/>
      <c r="P237" s="654"/>
      <c r="Q237" s="654"/>
      <c r="R237" s="654"/>
      <c r="S237" s="654"/>
      <c r="T237" s="733" t="s">
        <v>681</v>
      </c>
      <c r="U237" s="734" t="s">
        <v>680</v>
      </c>
      <c r="V237" s="735"/>
      <c r="W237" s="654"/>
      <c r="X237" s="654"/>
      <c r="Y237" s="654"/>
      <c r="Z237" s="654"/>
      <c r="AA237" s="654"/>
      <c r="AB237" s="654"/>
    </row>
    <row r="238" spans="2:28" x14ac:dyDescent="0.35">
      <c r="B238" s="654"/>
      <c r="C238" s="654"/>
      <c r="D238" s="654"/>
      <c r="E238" s="654"/>
      <c r="F238" s="654"/>
      <c r="G238" s="654"/>
      <c r="H238" s="654"/>
      <c r="I238" s="654"/>
      <c r="J238" s="654" t="s">
        <v>800</v>
      </c>
      <c r="K238" s="654"/>
      <c r="L238" s="654"/>
      <c r="M238" s="654"/>
      <c r="N238" s="654"/>
      <c r="O238" s="654"/>
      <c r="P238" s="654"/>
      <c r="Q238" s="654"/>
      <c r="R238" s="654"/>
      <c r="S238" s="654"/>
      <c r="T238" s="736" t="s">
        <v>682</v>
      </c>
      <c r="U238" s="737" t="s">
        <v>675</v>
      </c>
      <c r="V238" s="738"/>
      <c r="W238" s="654"/>
      <c r="X238" s="654"/>
      <c r="Y238" s="654"/>
      <c r="Z238" s="654"/>
      <c r="AA238" s="654"/>
      <c r="AB238" s="654"/>
    </row>
    <row r="239" spans="2:28" x14ac:dyDescent="0.35">
      <c r="B239" s="654"/>
      <c r="C239" s="654"/>
      <c r="D239" s="654"/>
      <c r="E239" s="654"/>
      <c r="F239" s="654"/>
      <c r="G239" s="654"/>
      <c r="H239" s="654"/>
      <c r="I239" s="654"/>
      <c r="J239" s="654"/>
      <c r="K239" s="654"/>
      <c r="L239" s="654"/>
      <c r="M239" s="654"/>
      <c r="N239" s="654"/>
      <c r="O239" s="654"/>
      <c r="P239" s="654"/>
      <c r="Q239" s="654"/>
      <c r="R239" s="654"/>
      <c r="S239" s="654"/>
      <c r="T239" s="736" t="s">
        <v>684</v>
      </c>
      <c r="U239" s="737" t="s">
        <v>678</v>
      </c>
      <c r="V239" s="738"/>
      <c r="W239" s="654"/>
      <c r="X239" s="654"/>
      <c r="Y239" s="654"/>
      <c r="Z239" s="654"/>
      <c r="AA239" s="654"/>
      <c r="AB239" s="654"/>
    </row>
    <row r="240" spans="2:28" x14ac:dyDescent="0.35">
      <c r="B240" s="654"/>
      <c r="C240" s="654"/>
      <c r="D240" s="654"/>
      <c r="E240" s="654"/>
      <c r="F240" s="654"/>
      <c r="G240" s="654"/>
      <c r="H240" s="654"/>
      <c r="I240" s="654"/>
      <c r="J240" s="654"/>
      <c r="L240" s="654"/>
      <c r="M240" s="654"/>
      <c r="N240" s="654"/>
      <c r="O240" s="654"/>
      <c r="P240" s="654"/>
      <c r="Q240" s="654"/>
      <c r="R240" s="654"/>
      <c r="S240" s="654"/>
      <c r="T240" s="739" t="s">
        <v>683</v>
      </c>
      <c r="U240" s="740" t="s">
        <v>679</v>
      </c>
      <c r="V240" s="741"/>
      <c r="W240" s="654"/>
      <c r="X240" s="654"/>
      <c r="Y240" s="654"/>
      <c r="Z240" s="654"/>
      <c r="AA240" s="654"/>
      <c r="AB240" s="654"/>
    </row>
    <row r="241" spans="2:28" x14ac:dyDescent="0.35">
      <c r="B241" s="654"/>
      <c r="C241" s="654"/>
      <c r="D241" s="654"/>
      <c r="E241" s="654"/>
      <c r="F241" s="654"/>
      <c r="G241" s="654"/>
      <c r="H241" s="654"/>
      <c r="I241" s="654"/>
      <c r="J241" s="654"/>
      <c r="K241" s="654"/>
      <c r="L241" s="654"/>
      <c r="M241" s="654"/>
      <c r="N241" s="654"/>
      <c r="O241" s="654"/>
      <c r="P241" s="654"/>
      <c r="Q241" s="654"/>
      <c r="R241" s="654"/>
      <c r="S241" s="654"/>
      <c r="T241" s="654"/>
      <c r="U241" s="654"/>
      <c r="V241" s="654"/>
      <c r="W241" s="654"/>
      <c r="X241" s="654"/>
      <c r="Y241" s="654"/>
      <c r="Z241" s="654"/>
      <c r="AA241" s="654"/>
      <c r="AB241" s="654"/>
    </row>
    <row r="242" spans="2:28" x14ac:dyDescent="0.35">
      <c r="B242" s="654"/>
      <c r="C242" s="654"/>
      <c r="D242" s="654"/>
      <c r="E242" s="654"/>
      <c r="F242" s="654"/>
      <c r="G242" s="654"/>
      <c r="H242" s="654"/>
      <c r="I242" s="654"/>
      <c r="J242" s="654"/>
      <c r="K242" s="654"/>
      <c r="L242" s="654"/>
      <c r="M242" s="654"/>
      <c r="N242" s="654"/>
      <c r="O242" s="654"/>
      <c r="P242" s="654"/>
      <c r="Q242" s="654"/>
      <c r="R242" s="654"/>
      <c r="S242" s="654"/>
      <c r="T242" s="654"/>
      <c r="U242" s="654"/>
      <c r="V242" s="654"/>
      <c r="W242" s="654"/>
      <c r="X242" s="654"/>
      <c r="Y242" s="654"/>
      <c r="Z242" s="654"/>
      <c r="AA242" s="654"/>
      <c r="AB242" s="654"/>
    </row>
    <row r="243" spans="2:28" x14ac:dyDescent="0.35">
      <c r="B243" s="654"/>
      <c r="C243" s="654"/>
      <c r="D243" s="654"/>
      <c r="E243" s="654"/>
      <c r="F243" s="654"/>
      <c r="G243" s="654"/>
      <c r="H243" s="654"/>
      <c r="I243" s="654"/>
      <c r="J243" s="654" t="s">
        <v>801</v>
      </c>
      <c r="L243" s="654"/>
      <c r="M243" s="654"/>
      <c r="N243" s="654"/>
      <c r="O243" s="654"/>
      <c r="P243" s="654"/>
      <c r="Q243" s="654"/>
      <c r="R243" s="654"/>
      <c r="S243" s="654"/>
      <c r="T243" s="654"/>
      <c r="U243" s="654"/>
      <c r="V243" s="654"/>
      <c r="W243" s="654"/>
      <c r="X243" s="654"/>
      <c r="Y243" s="654"/>
      <c r="Z243" s="654"/>
      <c r="AA243" s="654"/>
      <c r="AB243" s="654"/>
    </row>
    <row r="244" spans="2:28" x14ac:dyDescent="0.35">
      <c r="B244" s="654"/>
      <c r="C244" s="654"/>
      <c r="D244" s="654"/>
      <c r="E244" s="654"/>
      <c r="F244" s="654"/>
      <c r="G244" s="654"/>
      <c r="H244" s="654"/>
      <c r="I244" s="654"/>
      <c r="J244" s="654"/>
      <c r="K244" s="654"/>
      <c r="L244" s="654"/>
      <c r="M244" s="654"/>
      <c r="N244" s="654"/>
      <c r="O244" s="654"/>
      <c r="P244" s="654"/>
      <c r="Q244" s="654"/>
      <c r="R244" s="654"/>
      <c r="S244" s="654"/>
      <c r="T244" s="654"/>
      <c r="U244" s="654"/>
      <c r="V244" s="654"/>
      <c r="W244" s="654"/>
      <c r="X244" s="654"/>
      <c r="Y244" s="654"/>
      <c r="Z244" s="654"/>
      <c r="AA244" s="654"/>
      <c r="AB244" s="654"/>
    </row>
    <row r="245" spans="2:28" x14ac:dyDescent="0.35">
      <c r="B245" s="654"/>
      <c r="C245" s="654"/>
      <c r="D245" s="654"/>
      <c r="E245" s="654"/>
      <c r="F245" s="654"/>
      <c r="G245" s="654"/>
      <c r="H245" s="654"/>
      <c r="I245" s="654"/>
      <c r="J245" s="654"/>
      <c r="K245" s="654"/>
      <c r="L245" s="654"/>
      <c r="M245" s="654"/>
      <c r="N245" s="654"/>
      <c r="O245" s="654"/>
      <c r="P245" s="654"/>
      <c r="Q245" s="654"/>
      <c r="R245" s="654"/>
      <c r="S245" s="654"/>
      <c r="T245" s="654"/>
      <c r="U245" s="654"/>
      <c r="V245" s="654"/>
      <c r="W245" s="654"/>
      <c r="X245" s="654"/>
      <c r="Y245" s="654"/>
      <c r="Z245" s="654"/>
      <c r="AA245" s="654"/>
      <c r="AB245" s="654"/>
    </row>
    <row r="246" spans="2:28" x14ac:dyDescent="0.35">
      <c r="B246" s="654"/>
      <c r="C246" s="654"/>
      <c r="D246" s="654"/>
      <c r="E246" s="654"/>
      <c r="F246" s="654"/>
      <c r="G246" s="654"/>
      <c r="H246" s="654"/>
      <c r="I246" s="654"/>
      <c r="J246" s="654"/>
      <c r="K246" s="654"/>
      <c r="L246" s="654"/>
      <c r="M246" s="654"/>
      <c r="N246" s="654"/>
      <c r="O246" s="654"/>
      <c r="P246" s="654"/>
      <c r="Q246" s="654"/>
      <c r="R246" s="654"/>
      <c r="S246" s="654"/>
      <c r="T246" s="654"/>
      <c r="U246" s="654"/>
      <c r="V246" s="654"/>
      <c r="W246" s="654"/>
      <c r="X246" s="654"/>
      <c r="Y246" s="654"/>
      <c r="Z246" s="654"/>
      <c r="AA246" s="654"/>
      <c r="AB246" s="654"/>
    </row>
    <row r="247" spans="2:28" x14ac:dyDescent="0.35">
      <c r="B247" s="654"/>
      <c r="C247" s="654"/>
      <c r="D247" s="654"/>
      <c r="E247" s="654"/>
      <c r="F247" s="654"/>
      <c r="G247" s="654"/>
      <c r="H247" s="654"/>
      <c r="I247" s="654"/>
      <c r="J247" s="654"/>
      <c r="K247" s="654"/>
      <c r="L247" s="654"/>
      <c r="M247" s="654"/>
      <c r="N247" s="654"/>
      <c r="O247" s="654"/>
      <c r="P247" s="654"/>
      <c r="Q247" s="654"/>
      <c r="R247" s="654"/>
      <c r="S247" s="654"/>
      <c r="T247" s="654"/>
      <c r="U247" s="654"/>
      <c r="V247" s="654"/>
      <c r="W247" s="654"/>
      <c r="X247" s="654"/>
      <c r="Y247" s="654"/>
      <c r="Z247" s="654"/>
      <c r="AA247" s="654"/>
      <c r="AB247" s="654"/>
    </row>
    <row r="248" spans="2:28" x14ac:dyDescent="0.35">
      <c r="B248" s="654"/>
      <c r="C248" s="654"/>
      <c r="D248" s="654"/>
      <c r="E248" s="654"/>
      <c r="F248" s="654"/>
      <c r="G248" s="654"/>
      <c r="H248" s="654"/>
      <c r="I248" s="654"/>
      <c r="J248" s="654"/>
      <c r="K248" s="654"/>
      <c r="L248" s="654"/>
      <c r="M248" s="654"/>
      <c r="N248" s="654"/>
      <c r="O248" s="654"/>
      <c r="P248" s="654"/>
      <c r="Q248" s="654"/>
      <c r="R248" s="654"/>
      <c r="S248" s="654"/>
      <c r="T248" s="654"/>
      <c r="U248" s="654"/>
      <c r="V248" s="654"/>
      <c r="W248" s="654"/>
      <c r="X248" s="654"/>
      <c r="Y248" s="654"/>
      <c r="Z248" s="654"/>
      <c r="AA248" s="654"/>
      <c r="AB248" s="654"/>
    </row>
    <row r="249" spans="2:28" x14ac:dyDescent="0.35">
      <c r="B249" s="654"/>
      <c r="C249" s="654"/>
      <c r="D249" s="654"/>
      <c r="E249" s="654"/>
      <c r="F249" s="654"/>
      <c r="G249" s="654"/>
      <c r="H249" s="654"/>
      <c r="I249" s="654"/>
      <c r="J249" s="654"/>
      <c r="K249" s="654"/>
      <c r="L249" s="654"/>
      <c r="M249" s="654"/>
      <c r="N249" s="654"/>
      <c r="O249" s="654"/>
      <c r="P249" s="654"/>
      <c r="Q249" s="654"/>
      <c r="R249" s="654"/>
      <c r="S249" s="654"/>
      <c r="T249" s="654"/>
      <c r="U249" s="654"/>
      <c r="V249" s="654"/>
      <c r="W249" s="654"/>
      <c r="X249" s="654"/>
      <c r="Y249" s="654"/>
      <c r="Z249" s="654"/>
      <c r="AA249" s="654"/>
      <c r="AB249" s="654"/>
    </row>
    <row r="250" spans="2:28" x14ac:dyDescent="0.35">
      <c r="B250" s="654"/>
      <c r="C250" s="654"/>
      <c r="D250" s="654"/>
      <c r="E250" s="654"/>
      <c r="F250" s="654"/>
      <c r="G250" s="654"/>
      <c r="H250" s="654"/>
      <c r="I250" s="654"/>
      <c r="J250" s="654"/>
      <c r="K250" s="654"/>
      <c r="L250" s="654"/>
      <c r="M250" s="654"/>
      <c r="N250" s="654"/>
      <c r="O250" s="654"/>
      <c r="P250" s="654"/>
      <c r="Q250" s="654"/>
      <c r="R250" s="654"/>
      <c r="S250" s="654"/>
      <c r="T250" s="654"/>
      <c r="U250" s="654"/>
      <c r="V250" s="654"/>
      <c r="W250" s="654"/>
      <c r="X250" s="654"/>
      <c r="Y250" s="654"/>
      <c r="Z250" s="654"/>
      <c r="AA250" s="654"/>
      <c r="AB250" s="654"/>
    </row>
    <row r="251" spans="2:28" x14ac:dyDescent="0.35">
      <c r="B251" s="709"/>
      <c r="C251" s="710"/>
      <c r="D251" s="711" t="s">
        <v>325</v>
      </c>
      <c r="E251" s="710" t="s">
        <v>218</v>
      </c>
      <c r="F251" s="719">
        <v>20</v>
      </c>
      <c r="G251" s="719">
        <v>30</v>
      </c>
      <c r="H251" s="719">
        <v>40</v>
      </c>
      <c r="I251" s="719">
        <v>50</v>
      </c>
      <c r="J251" s="719">
        <v>60</v>
      </c>
      <c r="K251" s="719">
        <v>70</v>
      </c>
      <c r="L251" s="719">
        <v>80</v>
      </c>
      <c r="M251" s="719">
        <v>90</v>
      </c>
      <c r="N251" s="719">
        <v>100</v>
      </c>
      <c r="O251" s="719">
        <v>110</v>
      </c>
      <c r="P251" s="719">
        <v>120</v>
      </c>
      <c r="Q251" s="719">
        <v>130</v>
      </c>
      <c r="R251" s="719">
        <v>140</v>
      </c>
      <c r="S251" s="719">
        <v>150</v>
      </c>
      <c r="T251" s="719">
        <v>160</v>
      </c>
      <c r="U251" s="719">
        <v>170</v>
      </c>
      <c r="V251" s="719">
        <v>180</v>
      </c>
      <c r="W251" s="719">
        <v>190</v>
      </c>
      <c r="X251" s="719">
        <v>200</v>
      </c>
      <c r="Y251" s="719">
        <v>210</v>
      </c>
      <c r="Z251" s="719">
        <v>220</v>
      </c>
      <c r="AA251" s="719">
        <v>230</v>
      </c>
      <c r="AB251" s="720">
        <v>240</v>
      </c>
    </row>
    <row r="252" spans="2:28" x14ac:dyDescent="0.35">
      <c r="B252" s="712"/>
      <c r="C252" s="713"/>
      <c r="D252" s="714" t="s">
        <v>798</v>
      </c>
      <c r="E252" s="713" t="s">
        <v>676</v>
      </c>
      <c r="F252" s="722">
        <f>IF(F251&lt;30,1,IF(F251&lt;70,1.75-0.01875*(70-F251),0.025*F251))</f>
        <v>1</v>
      </c>
      <c r="G252" s="722">
        <f t="shared" ref="G252:AB252" si="105">IF(G251&lt;30,1,IF(G251&lt;70,1.75-0.01875*(70-G251),0.025*G251))</f>
        <v>1</v>
      </c>
      <c r="H252" s="722">
        <f t="shared" si="105"/>
        <v>1.1875</v>
      </c>
      <c r="I252" s="722">
        <f t="shared" si="105"/>
        <v>1.375</v>
      </c>
      <c r="J252" s="722">
        <f t="shared" si="105"/>
        <v>1.5625</v>
      </c>
      <c r="K252" s="722">
        <f t="shared" si="105"/>
        <v>1.75</v>
      </c>
      <c r="L252" s="722">
        <f t="shared" si="105"/>
        <v>2</v>
      </c>
      <c r="M252" s="722">
        <f t="shared" si="105"/>
        <v>2.25</v>
      </c>
      <c r="N252" s="722">
        <f t="shared" si="105"/>
        <v>2.5</v>
      </c>
      <c r="O252" s="722">
        <f t="shared" si="105"/>
        <v>2.75</v>
      </c>
      <c r="P252" s="722">
        <f t="shared" si="105"/>
        <v>3</v>
      </c>
      <c r="Q252" s="722">
        <f t="shared" si="105"/>
        <v>3.25</v>
      </c>
      <c r="R252" s="722">
        <f t="shared" si="105"/>
        <v>3.5</v>
      </c>
      <c r="S252" s="722">
        <f t="shared" si="105"/>
        <v>3.75</v>
      </c>
      <c r="T252" s="722">
        <f t="shared" si="105"/>
        <v>4</v>
      </c>
      <c r="U252" s="722">
        <f t="shared" si="105"/>
        <v>4.25</v>
      </c>
      <c r="V252" s="722">
        <f t="shared" si="105"/>
        <v>4.5</v>
      </c>
      <c r="W252" s="722">
        <f t="shared" si="105"/>
        <v>4.75</v>
      </c>
      <c r="X252" s="722">
        <f t="shared" si="105"/>
        <v>5</v>
      </c>
      <c r="Y252" s="722">
        <f t="shared" si="105"/>
        <v>5.25</v>
      </c>
      <c r="Z252" s="722">
        <f t="shared" si="105"/>
        <v>5.5</v>
      </c>
      <c r="AA252" s="722">
        <f t="shared" si="105"/>
        <v>5.75</v>
      </c>
      <c r="AB252" s="723">
        <f t="shared" si="105"/>
        <v>6</v>
      </c>
    </row>
    <row r="253" spans="2:28" x14ac:dyDescent="0.35">
      <c r="B253" s="712"/>
      <c r="C253" s="713"/>
      <c r="D253" s="714" t="s">
        <v>799</v>
      </c>
      <c r="E253" s="713" t="s">
        <v>676</v>
      </c>
      <c r="F253" s="722">
        <f>IF(F252&lt;1.75,F252,1.75+0.3*(F252-1.75))</f>
        <v>1</v>
      </c>
      <c r="G253" s="722">
        <f t="shared" ref="G253:AB253" si="106">IF(G252&lt;1.75,G252,1.75+0.3*(G252-1.75))</f>
        <v>1</v>
      </c>
      <c r="H253" s="722">
        <f t="shared" si="106"/>
        <v>1.1875</v>
      </c>
      <c r="I253" s="722">
        <f t="shared" si="106"/>
        <v>1.375</v>
      </c>
      <c r="J253" s="722">
        <f t="shared" si="106"/>
        <v>1.5625</v>
      </c>
      <c r="K253" s="722">
        <f t="shared" si="106"/>
        <v>1.75</v>
      </c>
      <c r="L253" s="722">
        <f t="shared" si="106"/>
        <v>1.825</v>
      </c>
      <c r="M253" s="722">
        <f t="shared" si="106"/>
        <v>1.9</v>
      </c>
      <c r="N253" s="722">
        <f t="shared" si="106"/>
        <v>1.9750000000000001</v>
      </c>
      <c r="O253" s="722">
        <f t="shared" si="106"/>
        <v>2.0499999999999998</v>
      </c>
      <c r="P253" s="722">
        <f t="shared" si="106"/>
        <v>2.125</v>
      </c>
      <c r="Q253" s="722">
        <f t="shared" si="106"/>
        <v>2.2000000000000002</v>
      </c>
      <c r="R253" s="722">
        <f t="shared" si="106"/>
        <v>2.2749999999999999</v>
      </c>
      <c r="S253" s="722">
        <f t="shared" si="106"/>
        <v>2.35</v>
      </c>
      <c r="T253" s="722">
        <f t="shared" si="106"/>
        <v>2.4249999999999998</v>
      </c>
      <c r="U253" s="722">
        <f t="shared" si="106"/>
        <v>2.5</v>
      </c>
      <c r="V253" s="722">
        <f t="shared" si="106"/>
        <v>2.5750000000000002</v>
      </c>
      <c r="W253" s="722">
        <f t="shared" si="106"/>
        <v>2.65</v>
      </c>
      <c r="X253" s="722">
        <f t="shared" si="106"/>
        <v>2.7250000000000001</v>
      </c>
      <c r="Y253" s="722">
        <f t="shared" si="106"/>
        <v>2.8</v>
      </c>
      <c r="Z253" s="722">
        <f t="shared" si="106"/>
        <v>2.875</v>
      </c>
      <c r="AA253" s="722">
        <f t="shared" si="106"/>
        <v>2.95</v>
      </c>
      <c r="AB253" s="723">
        <f t="shared" si="106"/>
        <v>3.0249999999999999</v>
      </c>
    </row>
    <row r="254" spans="2:28" x14ac:dyDescent="0.35">
      <c r="B254" s="712"/>
      <c r="C254" s="713"/>
      <c r="D254" s="714" t="s">
        <v>686</v>
      </c>
      <c r="E254" s="713" t="s">
        <v>677</v>
      </c>
      <c r="F254" s="725">
        <f>MAX(40.71,3.26*F251/F252)</f>
        <v>65.199999999999989</v>
      </c>
      <c r="G254" s="725">
        <f t="shared" ref="G254:AB254" si="107">MAX(40.71,3.26*G251/G252)</f>
        <v>97.8</v>
      </c>
      <c r="H254" s="725">
        <f t="shared" si="107"/>
        <v>109.81052631578946</v>
      </c>
      <c r="I254" s="725">
        <f t="shared" si="107"/>
        <v>118.54545454545455</v>
      </c>
      <c r="J254" s="725">
        <f t="shared" si="107"/>
        <v>125.184</v>
      </c>
      <c r="K254" s="725">
        <f t="shared" si="107"/>
        <v>130.4</v>
      </c>
      <c r="L254" s="725">
        <f t="shared" si="107"/>
        <v>130.39999999999998</v>
      </c>
      <c r="M254" s="725">
        <f t="shared" si="107"/>
        <v>130.39999999999998</v>
      </c>
      <c r="N254" s="725">
        <f t="shared" si="107"/>
        <v>130.4</v>
      </c>
      <c r="O254" s="725">
        <f t="shared" si="107"/>
        <v>130.39999999999998</v>
      </c>
      <c r="P254" s="725">
        <f t="shared" si="107"/>
        <v>130.4</v>
      </c>
      <c r="Q254" s="725">
        <f t="shared" si="107"/>
        <v>130.39999999999998</v>
      </c>
      <c r="R254" s="725">
        <f t="shared" si="107"/>
        <v>130.4</v>
      </c>
      <c r="S254" s="725">
        <f t="shared" si="107"/>
        <v>130.39999999999998</v>
      </c>
      <c r="T254" s="725">
        <f t="shared" si="107"/>
        <v>130.39999999999998</v>
      </c>
      <c r="U254" s="725">
        <f t="shared" si="107"/>
        <v>130.39999999999998</v>
      </c>
      <c r="V254" s="725">
        <f t="shared" si="107"/>
        <v>130.39999999999998</v>
      </c>
      <c r="W254" s="725">
        <f t="shared" si="107"/>
        <v>130.4</v>
      </c>
      <c r="X254" s="725">
        <f t="shared" si="107"/>
        <v>130.4</v>
      </c>
      <c r="Y254" s="725">
        <f t="shared" si="107"/>
        <v>130.39999999999998</v>
      </c>
      <c r="Z254" s="725">
        <f t="shared" si="107"/>
        <v>130.39999999999998</v>
      </c>
      <c r="AA254" s="725">
        <f t="shared" si="107"/>
        <v>130.4</v>
      </c>
      <c r="AB254" s="726">
        <f t="shared" si="107"/>
        <v>130.4</v>
      </c>
    </row>
    <row r="255" spans="2:28" x14ac:dyDescent="0.35">
      <c r="B255" s="712"/>
      <c r="C255" s="713"/>
      <c r="D255" s="714" t="s">
        <v>328</v>
      </c>
      <c r="E255" s="713"/>
      <c r="F255" s="728">
        <v>60</v>
      </c>
      <c r="G255" s="728"/>
      <c r="H255" s="728"/>
      <c r="I255" s="728"/>
      <c r="J255" s="728"/>
      <c r="K255" s="728"/>
      <c r="L255" s="728"/>
      <c r="M255" s="728"/>
      <c r="N255" s="728"/>
      <c r="O255" s="728"/>
      <c r="P255" s="728"/>
      <c r="Q255" s="728"/>
      <c r="R255" s="728"/>
      <c r="S255" s="728"/>
      <c r="T255" s="728"/>
      <c r="U255" s="728"/>
      <c r="V255" s="728"/>
      <c r="W255" s="728"/>
      <c r="X255" s="728"/>
      <c r="Y255" s="728"/>
      <c r="Z255" s="728"/>
      <c r="AA255" s="728"/>
      <c r="AB255" s="729"/>
    </row>
    <row r="256" spans="2:28" x14ac:dyDescent="0.35">
      <c r="B256" s="715"/>
      <c r="C256" s="716"/>
      <c r="D256" s="717" t="s">
        <v>685</v>
      </c>
      <c r="E256" s="716" t="s">
        <v>677</v>
      </c>
      <c r="F256" s="731">
        <f>+$F$255*F253</f>
        <v>60</v>
      </c>
      <c r="G256" s="731">
        <f t="shared" ref="G256:AB256" si="108">+$F$255*G253</f>
        <v>60</v>
      </c>
      <c r="H256" s="731">
        <f t="shared" si="108"/>
        <v>71.25</v>
      </c>
      <c r="I256" s="731">
        <f t="shared" si="108"/>
        <v>82.5</v>
      </c>
      <c r="J256" s="731">
        <f t="shared" si="108"/>
        <v>93.75</v>
      </c>
      <c r="K256" s="731">
        <f t="shared" si="108"/>
        <v>105</v>
      </c>
      <c r="L256" s="731">
        <f t="shared" si="108"/>
        <v>109.5</v>
      </c>
      <c r="M256" s="731">
        <f t="shared" si="108"/>
        <v>114</v>
      </c>
      <c r="N256" s="731">
        <f t="shared" si="108"/>
        <v>118.5</v>
      </c>
      <c r="O256" s="731">
        <f t="shared" si="108"/>
        <v>122.99999999999999</v>
      </c>
      <c r="P256" s="731">
        <f t="shared" si="108"/>
        <v>127.5</v>
      </c>
      <c r="Q256" s="731">
        <f t="shared" si="108"/>
        <v>132</v>
      </c>
      <c r="R256" s="731">
        <f t="shared" si="108"/>
        <v>136.5</v>
      </c>
      <c r="S256" s="731">
        <f t="shared" si="108"/>
        <v>141</v>
      </c>
      <c r="T256" s="731">
        <f t="shared" si="108"/>
        <v>145.5</v>
      </c>
      <c r="U256" s="731">
        <f t="shared" si="108"/>
        <v>150</v>
      </c>
      <c r="V256" s="731">
        <f t="shared" si="108"/>
        <v>154.5</v>
      </c>
      <c r="W256" s="731">
        <f t="shared" si="108"/>
        <v>159</v>
      </c>
      <c r="X256" s="731">
        <f t="shared" si="108"/>
        <v>163.5</v>
      </c>
      <c r="Y256" s="731">
        <f t="shared" si="108"/>
        <v>168</v>
      </c>
      <c r="Z256" s="731">
        <f t="shared" si="108"/>
        <v>172.5</v>
      </c>
      <c r="AA256" s="731">
        <f t="shared" si="108"/>
        <v>177</v>
      </c>
      <c r="AB256" s="732">
        <f t="shared" si="108"/>
        <v>181.5</v>
      </c>
    </row>
    <row r="257" spans="2:28" x14ac:dyDescent="0.35">
      <c r="B257" s="654"/>
      <c r="C257" s="654"/>
      <c r="D257" s="654"/>
      <c r="E257" s="654"/>
      <c r="F257" s="654"/>
      <c r="G257" s="654"/>
      <c r="H257" s="654"/>
      <c r="I257" s="654"/>
      <c r="J257" s="654"/>
      <c r="K257" s="654"/>
      <c r="L257" s="654"/>
      <c r="M257" s="654"/>
      <c r="N257" s="654"/>
      <c r="O257" s="654"/>
      <c r="P257" s="654"/>
      <c r="Q257" s="654"/>
      <c r="R257" s="654"/>
      <c r="S257" s="654"/>
      <c r="T257" s="654"/>
      <c r="U257" s="654"/>
      <c r="V257" s="654"/>
      <c r="W257" s="654"/>
      <c r="X257" s="654"/>
      <c r="Y257" s="654"/>
      <c r="Z257" s="654"/>
      <c r="AA257" s="654"/>
      <c r="AB257" s="654"/>
    </row>
    <row r="258" spans="2:28" x14ac:dyDescent="0.35">
      <c r="B258" s="654"/>
      <c r="C258" s="654"/>
      <c r="D258" s="654"/>
      <c r="E258" s="654"/>
      <c r="F258" s="654"/>
      <c r="G258" s="654"/>
      <c r="H258" s="654"/>
      <c r="I258" s="654"/>
      <c r="J258" s="654"/>
      <c r="K258" s="654"/>
      <c r="L258" s="654"/>
      <c r="M258" s="654"/>
      <c r="N258" s="654"/>
      <c r="O258" s="654"/>
      <c r="P258" s="654"/>
      <c r="Q258" s="654"/>
      <c r="R258" s="654"/>
      <c r="S258" s="654"/>
      <c r="T258" s="654"/>
      <c r="U258" s="654"/>
      <c r="V258" s="654"/>
      <c r="W258" s="654"/>
      <c r="X258" s="654"/>
      <c r="Y258" s="654"/>
      <c r="Z258" s="654"/>
      <c r="AA258" s="654"/>
      <c r="AB258" s="654"/>
    </row>
    <row r="259" spans="2:28" x14ac:dyDescent="0.35">
      <c r="B259" s="654"/>
      <c r="C259" s="708" t="s">
        <v>803</v>
      </c>
      <c r="D259" s="654"/>
      <c r="E259" s="654"/>
      <c r="F259" s="654"/>
      <c r="G259" s="654"/>
      <c r="H259" s="654"/>
      <c r="I259" s="654"/>
      <c r="J259" s="654"/>
      <c r="K259" s="654"/>
      <c r="L259" s="654"/>
      <c r="M259" s="654"/>
      <c r="N259" s="654"/>
      <c r="O259" s="654"/>
      <c r="P259" s="654"/>
      <c r="Q259" s="654"/>
      <c r="R259" s="654"/>
      <c r="S259" s="654"/>
      <c r="T259" s="654"/>
      <c r="U259" s="654"/>
      <c r="V259" s="654"/>
      <c r="W259" s="654"/>
      <c r="X259" s="654"/>
      <c r="Y259" s="654"/>
      <c r="Z259" s="654"/>
      <c r="AA259" s="654"/>
      <c r="AB259" s="654"/>
    </row>
    <row r="260" spans="2:28" x14ac:dyDescent="0.35">
      <c r="B260" s="654"/>
      <c r="C260" s="708"/>
      <c r="D260" s="654"/>
      <c r="E260" s="654"/>
      <c r="F260" s="654"/>
      <c r="G260" s="654"/>
      <c r="H260" s="654"/>
      <c r="I260" s="654"/>
      <c r="J260" s="654"/>
      <c r="K260" s="654"/>
      <c r="L260" s="654"/>
      <c r="M260" s="654"/>
      <c r="N260" s="654"/>
      <c r="O260" s="654"/>
      <c r="P260" s="654"/>
      <c r="Q260" s="654"/>
      <c r="R260" s="654"/>
      <c r="S260" s="654"/>
      <c r="T260" s="654"/>
      <c r="U260" s="654"/>
      <c r="V260" s="654"/>
      <c r="W260" s="654"/>
      <c r="X260" s="654"/>
      <c r="Y260" s="654"/>
      <c r="Z260" s="654"/>
      <c r="AA260" s="654"/>
      <c r="AB260" s="654"/>
    </row>
    <row r="261" spans="2:28" x14ac:dyDescent="0.35">
      <c r="B261" s="654"/>
      <c r="C261" s="708"/>
      <c r="D261" s="654"/>
      <c r="E261" s="654"/>
      <c r="F261" s="654"/>
      <c r="G261" s="654"/>
      <c r="H261" s="654"/>
      <c r="I261" s="654"/>
      <c r="J261" s="654"/>
      <c r="K261" s="654"/>
      <c r="L261" s="654"/>
      <c r="M261" s="654"/>
      <c r="N261" s="654"/>
      <c r="O261" s="654"/>
      <c r="P261" s="654"/>
      <c r="Q261" s="654"/>
      <c r="R261" s="654"/>
      <c r="S261" s="654"/>
      <c r="T261" s="654"/>
      <c r="U261" s="654"/>
      <c r="V261" s="654"/>
      <c r="W261" s="654"/>
      <c r="X261" s="654"/>
      <c r="Y261" s="654"/>
      <c r="Z261" s="654"/>
      <c r="AA261" s="654"/>
      <c r="AB261" s="654"/>
    </row>
    <row r="262" spans="2:28" x14ac:dyDescent="0.35">
      <c r="B262" s="654"/>
      <c r="C262" s="708"/>
      <c r="D262" s="654"/>
      <c r="E262" s="654"/>
      <c r="F262" s="654"/>
      <c r="G262" s="654"/>
      <c r="H262" s="654"/>
      <c r="I262" s="654"/>
      <c r="J262" s="654"/>
      <c r="K262" s="654"/>
      <c r="L262" s="654"/>
      <c r="M262" s="654"/>
      <c r="N262" s="654"/>
      <c r="O262" s="654"/>
      <c r="P262" s="654"/>
      <c r="Q262" s="654"/>
      <c r="R262" s="654"/>
      <c r="S262" s="654"/>
      <c r="T262" s="654"/>
      <c r="U262" s="654"/>
      <c r="V262" s="654"/>
      <c r="W262" s="654"/>
      <c r="X262" s="654"/>
      <c r="Y262" s="654"/>
      <c r="Z262" s="654"/>
      <c r="AA262" s="654"/>
      <c r="AB262" s="654"/>
    </row>
    <row r="263" spans="2:28" x14ac:dyDescent="0.35">
      <c r="B263" s="654"/>
      <c r="C263" s="654"/>
      <c r="D263" s="654"/>
      <c r="E263" s="654"/>
      <c r="F263" s="654"/>
      <c r="G263" s="654"/>
      <c r="H263" s="654"/>
      <c r="I263" s="654"/>
      <c r="J263" s="654"/>
      <c r="K263" s="654"/>
      <c r="L263" s="654"/>
      <c r="M263" s="654"/>
      <c r="N263" s="654"/>
      <c r="O263" s="654"/>
      <c r="P263" s="654"/>
      <c r="Q263" s="654"/>
      <c r="R263" s="654"/>
      <c r="S263" s="654"/>
      <c r="T263" s="654"/>
      <c r="U263" s="654"/>
      <c r="V263" s="654"/>
      <c r="W263" s="654"/>
      <c r="X263" s="654"/>
      <c r="Y263" s="654"/>
      <c r="Z263" s="654"/>
      <c r="AA263" s="654"/>
      <c r="AB263" s="654"/>
    </row>
    <row r="264" spans="2:28" x14ac:dyDescent="0.35">
      <c r="B264" s="654"/>
      <c r="C264" s="654"/>
      <c r="D264" s="654"/>
      <c r="E264" s="654"/>
      <c r="F264" s="654"/>
      <c r="G264" s="654"/>
      <c r="H264" s="654"/>
      <c r="I264" s="654"/>
      <c r="J264" s="654" t="s">
        <v>804</v>
      </c>
      <c r="K264" s="654"/>
      <c r="L264" s="654"/>
      <c r="M264" s="654"/>
      <c r="N264" s="654"/>
      <c r="O264" s="654"/>
      <c r="P264" s="654"/>
      <c r="Q264" s="654"/>
      <c r="R264" s="654"/>
      <c r="S264" s="654"/>
      <c r="T264" s="733" t="s">
        <v>681</v>
      </c>
      <c r="U264" s="734" t="s">
        <v>687</v>
      </c>
      <c r="V264" s="735"/>
      <c r="W264" s="654"/>
      <c r="X264" s="654"/>
      <c r="Y264" s="654"/>
      <c r="Z264" s="654"/>
      <c r="AA264" s="654"/>
      <c r="AB264" s="654"/>
    </row>
    <row r="265" spans="2:28" x14ac:dyDescent="0.35">
      <c r="B265" s="654"/>
      <c r="C265" s="654"/>
      <c r="D265" s="654"/>
      <c r="E265" s="654"/>
      <c r="F265" s="654"/>
      <c r="G265" s="654"/>
      <c r="H265" s="654"/>
      <c r="I265" s="654"/>
      <c r="J265" s="654"/>
      <c r="K265" s="654"/>
      <c r="L265" s="654"/>
      <c r="M265" s="654"/>
      <c r="N265" s="654"/>
      <c r="O265" s="654"/>
      <c r="P265" s="654"/>
      <c r="Q265" s="654"/>
      <c r="R265" s="654"/>
      <c r="S265" s="654"/>
      <c r="T265" s="736" t="s">
        <v>682</v>
      </c>
      <c r="U265" s="737" t="s">
        <v>675</v>
      </c>
      <c r="V265" s="738"/>
      <c r="W265" s="654"/>
      <c r="X265" s="654"/>
      <c r="Y265" s="654"/>
      <c r="Z265" s="654"/>
      <c r="AA265" s="654"/>
      <c r="AB265" s="654"/>
    </row>
    <row r="266" spans="2:28" x14ac:dyDescent="0.35">
      <c r="B266" s="654"/>
      <c r="C266" s="654"/>
      <c r="D266" s="654"/>
      <c r="E266" s="654"/>
      <c r="F266" s="654"/>
      <c r="G266" s="654"/>
      <c r="H266" s="654"/>
      <c r="I266" s="654"/>
      <c r="J266" s="654"/>
      <c r="K266" s="654"/>
      <c r="L266" s="654"/>
      <c r="M266" s="654"/>
      <c r="N266" s="654"/>
      <c r="O266" s="654"/>
      <c r="P266" s="654"/>
      <c r="Q266" s="654"/>
      <c r="R266" s="654"/>
      <c r="S266" s="654"/>
      <c r="T266" s="736" t="s">
        <v>684</v>
      </c>
      <c r="U266" s="737" t="s">
        <v>678</v>
      </c>
      <c r="V266" s="738"/>
      <c r="W266" s="654"/>
      <c r="X266" s="654"/>
      <c r="Y266" s="654"/>
      <c r="Z266" s="654"/>
      <c r="AA266" s="654"/>
      <c r="AB266" s="654"/>
    </row>
    <row r="267" spans="2:28" x14ac:dyDescent="0.35">
      <c r="B267" s="654"/>
      <c r="C267" s="654"/>
      <c r="D267" s="654"/>
      <c r="E267" s="654"/>
      <c r="F267" s="654"/>
      <c r="G267" s="654"/>
      <c r="H267" s="654"/>
      <c r="I267" s="654"/>
      <c r="J267" s="654"/>
      <c r="K267" s="654"/>
      <c r="L267" s="654"/>
      <c r="M267" s="654"/>
      <c r="N267" s="654"/>
      <c r="O267" s="654"/>
      <c r="P267" s="654"/>
      <c r="Q267" s="654"/>
      <c r="R267" s="654"/>
      <c r="S267" s="654"/>
      <c r="T267" s="739" t="s">
        <v>683</v>
      </c>
      <c r="U267" s="740" t="s">
        <v>679</v>
      </c>
      <c r="V267" s="741"/>
      <c r="W267" s="654"/>
      <c r="X267" s="654"/>
      <c r="Y267" s="654"/>
      <c r="Z267" s="654"/>
      <c r="AA267" s="654"/>
      <c r="AB267" s="654"/>
    </row>
    <row r="268" spans="2:28" x14ac:dyDescent="0.35">
      <c r="B268" s="654"/>
      <c r="C268" s="654"/>
      <c r="D268" s="654"/>
      <c r="E268" s="654"/>
      <c r="F268" s="654"/>
      <c r="G268" s="654"/>
      <c r="H268" s="654"/>
      <c r="I268" s="654"/>
      <c r="J268" s="654"/>
      <c r="K268" s="654"/>
      <c r="L268" s="654"/>
      <c r="M268" s="654"/>
      <c r="N268" s="654"/>
      <c r="O268" s="654"/>
      <c r="P268" s="654"/>
      <c r="Q268" s="654"/>
      <c r="R268" s="654"/>
      <c r="S268" s="654"/>
      <c r="T268" s="654"/>
      <c r="U268" s="654"/>
      <c r="V268" s="654"/>
      <c r="W268" s="654"/>
      <c r="X268" s="654"/>
      <c r="Y268" s="654"/>
      <c r="Z268" s="654"/>
      <c r="AA268" s="654"/>
      <c r="AB268" s="654"/>
    </row>
    <row r="269" spans="2:28" x14ac:dyDescent="0.35">
      <c r="B269" s="654"/>
      <c r="C269" s="654"/>
      <c r="D269" s="654"/>
      <c r="E269" s="654"/>
      <c r="F269" s="654"/>
      <c r="G269" s="654"/>
      <c r="H269" s="654"/>
      <c r="I269" s="654"/>
      <c r="J269" s="654" t="s">
        <v>805</v>
      </c>
      <c r="K269" s="654"/>
      <c r="L269" s="654"/>
      <c r="M269" s="654"/>
      <c r="N269" s="654"/>
      <c r="O269" s="654"/>
      <c r="P269" s="654"/>
      <c r="Q269" s="654"/>
      <c r="R269" s="654"/>
      <c r="S269" s="654"/>
      <c r="T269" s="654"/>
      <c r="U269" s="654"/>
      <c r="V269" s="654"/>
      <c r="W269" s="654"/>
      <c r="X269" s="654"/>
      <c r="Y269" s="654"/>
      <c r="Z269" s="654"/>
      <c r="AA269" s="654"/>
      <c r="AB269" s="654"/>
    </row>
    <row r="270" spans="2:28" x14ac:dyDescent="0.35">
      <c r="B270" s="654"/>
      <c r="C270" s="654"/>
      <c r="D270" s="654"/>
      <c r="E270" s="654"/>
      <c r="F270" s="654"/>
      <c r="G270" s="654"/>
      <c r="H270" s="654"/>
      <c r="I270" s="654"/>
      <c r="J270" s="654"/>
      <c r="K270" s="654"/>
      <c r="L270" s="654"/>
      <c r="M270" s="654"/>
      <c r="N270" s="654"/>
      <c r="O270" s="654"/>
      <c r="P270" s="654"/>
      <c r="Q270" s="654"/>
      <c r="R270" s="654"/>
      <c r="S270" s="654"/>
      <c r="T270" s="654"/>
      <c r="U270" s="654"/>
      <c r="V270" s="654"/>
      <c r="W270" s="654"/>
      <c r="X270" s="654"/>
      <c r="Y270" s="654"/>
      <c r="Z270" s="654"/>
      <c r="AA270" s="654"/>
      <c r="AB270" s="654"/>
    </row>
    <row r="271" spans="2:28" x14ac:dyDescent="0.35">
      <c r="B271" s="654"/>
      <c r="C271" s="654"/>
      <c r="D271" s="654"/>
      <c r="E271" s="654"/>
      <c r="F271" s="654"/>
      <c r="G271" s="654"/>
      <c r="H271" s="654"/>
      <c r="I271" s="654"/>
      <c r="J271" s="654"/>
      <c r="K271" s="654"/>
      <c r="L271" s="654"/>
      <c r="M271" s="654"/>
      <c r="N271" s="654"/>
      <c r="O271" s="654"/>
      <c r="P271" s="654"/>
      <c r="Q271" s="654"/>
      <c r="R271" s="654"/>
      <c r="S271" s="654"/>
      <c r="T271" s="654"/>
      <c r="U271" s="654"/>
      <c r="V271" s="654"/>
      <c r="W271" s="654"/>
      <c r="X271" s="654"/>
      <c r="Y271" s="654"/>
      <c r="Z271" s="654"/>
      <c r="AA271" s="654"/>
      <c r="AB271" s="654"/>
    </row>
    <row r="272" spans="2:28" x14ac:dyDescent="0.35">
      <c r="B272" s="654"/>
      <c r="C272" s="654"/>
      <c r="D272" s="654"/>
      <c r="E272" s="654"/>
      <c r="F272" s="654"/>
      <c r="G272" s="654"/>
      <c r="H272" s="654"/>
      <c r="I272" s="654"/>
      <c r="J272" s="654"/>
      <c r="K272" s="654"/>
      <c r="L272" s="654"/>
      <c r="M272" s="654"/>
      <c r="N272" s="654"/>
      <c r="O272" s="654"/>
      <c r="P272" s="654"/>
      <c r="Q272" s="654"/>
      <c r="R272" s="654"/>
      <c r="S272" s="654"/>
      <c r="T272" s="654"/>
      <c r="U272" s="654"/>
      <c r="V272" s="654"/>
      <c r="W272" s="654"/>
      <c r="X272" s="654"/>
      <c r="Y272" s="654"/>
      <c r="Z272" s="654"/>
      <c r="AA272" s="654"/>
      <c r="AB272" s="654"/>
    </row>
    <row r="273" spans="2:28" x14ac:dyDescent="0.35">
      <c r="B273" s="654"/>
      <c r="C273" s="654"/>
      <c r="D273" s="654"/>
      <c r="E273" s="654"/>
      <c r="F273" s="654"/>
      <c r="G273" s="654"/>
      <c r="H273" s="654"/>
      <c r="I273" s="654"/>
      <c r="J273" s="654"/>
      <c r="K273" s="654"/>
      <c r="L273" s="654"/>
      <c r="M273" s="654"/>
      <c r="N273" s="654"/>
      <c r="O273" s="654"/>
      <c r="P273" s="654"/>
      <c r="Q273" s="654"/>
      <c r="R273" s="654"/>
      <c r="S273" s="654"/>
      <c r="T273" s="654"/>
      <c r="U273" s="654"/>
      <c r="V273" s="654"/>
      <c r="W273" s="654"/>
      <c r="X273" s="654"/>
      <c r="Y273" s="654"/>
      <c r="Z273" s="654"/>
      <c r="AA273" s="654"/>
      <c r="AB273" s="654"/>
    </row>
    <row r="274" spans="2:28" x14ac:dyDescent="0.35">
      <c r="B274" s="654"/>
      <c r="C274" s="654"/>
      <c r="D274" s="654"/>
      <c r="E274" s="654"/>
      <c r="F274" s="654"/>
      <c r="G274" s="654"/>
      <c r="H274" s="654"/>
      <c r="I274" s="654"/>
      <c r="J274" s="654"/>
      <c r="K274" s="654"/>
      <c r="L274" s="654"/>
      <c r="M274" s="654"/>
      <c r="N274" s="654"/>
      <c r="O274" s="654"/>
      <c r="P274" s="654"/>
      <c r="Q274" s="654"/>
      <c r="R274" s="654"/>
      <c r="S274" s="654"/>
      <c r="T274" s="654"/>
      <c r="U274" s="654"/>
      <c r="V274" s="654"/>
      <c r="W274" s="654"/>
      <c r="X274" s="654"/>
      <c r="Y274" s="654"/>
      <c r="Z274" s="654"/>
      <c r="AA274" s="654"/>
      <c r="AB274" s="654"/>
    </row>
    <row r="275" spans="2:28" x14ac:dyDescent="0.35">
      <c r="B275" s="654"/>
      <c r="C275" s="654"/>
      <c r="D275" s="654"/>
      <c r="E275" s="654"/>
      <c r="F275" s="654"/>
      <c r="G275" s="654"/>
      <c r="H275" s="654"/>
      <c r="I275" s="654"/>
      <c r="J275" s="654"/>
      <c r="K275" s="654"/>
      <c r="L275" s="654"/>
      <c r="M275" s="654"/>
      <c r="N275" s="654"/>
      <c r="O275" s="654"/>
      <c r="P275" s="654"/>
      <c r="Q275" s="654"/>
      <c r="R275" s="654"/>
      <c r="S275" s="654"/>
      <c r="T275" s="654"/>
      <c r="U275" s="654"/>
      <c r="V275" s="654"/>
      <c r="W275" s="654"/>
      <c r="X275" s="654"/>
      <c r="Y275" s="654"/>
      <c r="Z275" s="654"/>
      <c r="AA275" s="654"/>
      <c r="AB275" s="654"/>
    </row>
    <row r="276" spans="2:28" x14ac:dyDescent="0.35">
      <c r="B276" s="733"/>
      <c r="C276" s="743"/>
      <c r="D276" s="744" t="s">
        <v>325</v>
      </c>
      <c r="E276" s="743" t="s">
        <v>218</v>
      </c>
      <c r="F276" s="718">
        <v>20</v>
      </c>
      <c r="G276" s="719">
        <v>30</v>
      </c>
      <c r="H276" s="719">
        <v>40</v>
      </c>
      <c r="I276" s="719">
        <v>50</v>
      </c>
      <c r="J276" s="719">
        <v>60</v>
      </c>
      <c r="K276" s="719">
        <v>70</v>
      </c>
      <c r="L276" s="719">
        <v>80</v>
      </c>
      <c r="M276" s="719">
        <v>90</v>
      </c>
      <c r="N276" s="719">
        <v>100</v>
      </c>
      <c r="O276" s="719">
        <v>110</v>
      </c>
      <c r="P276" s="719">
        <v>120</v>
      </c>
      <c r="Q276" s="719">
        <v>130</v>
      </c>
      <c r="R276" s="719">
        <v>140</v>
      </c>
      <c r="S276" s="719">
        <v>150</v>
      </c>
      <c r="T276" s="719">
        <v>160</v>
      </c>
      <c r="U276" s="719">
        <v>170</v>
      </c>
      <c r="V276" s="719">
        <v>180</v>
      </c>
      <c r="W276" s="719">
        <v>190</v>
      </c>
      <c r="X276" s="719">
        <v>200</v>
      </c>
      <c r="Y276" s="719">
        <v>210</v>
      </c>
      <c r="Z276" s="719">
        <v>220</v>
      </c>
      <c r="AA276" s="719">
        <v>230</v>
      </c>
      <c r="AB276" s="720">
        <v>240</v>
      </c>
    </row>
    <row r="277" spans="2:28" x14ac:dyDescent="0.35">
      <c r="B277" s="736"/>
      <c r="C277" s="745"/>
      <c r="D277" s="746" t="s">
        <v>326</v>
      </c>
      <c r="E277" s="745" t="s">
        <v>676</v>
      </c>
      <c r="F277" s="721">
        <f>IF(F276&lt;10,1,IF(F276&lt;50,1.75-0.01875*(50-F276),0.035*F276))</f>
        <v>1.1875</v>
      </c>
      <c r="G277" s="722">
        <f t="shared" ref="G277:AB277" si="109">IF(G276&lt;10,1,IF(G276&lt;50,1.75-0.01875*(50-G276),0.035*G276))</f>
        <v>1.375</v>
      </c>
      <c r="H277" s="722">
        <f t="shared" si="109"/>
        <v>1.5625</v>
      </c>
      <c r="I277" s="722">
        <f t="shared" si="109"/>
        <v>1.7500000000000002</v>
      </c>
      <c r="J277" s="722">
        <f t="shared" si="109"/>
        <v>2.1</v>
      </c>
      <c r="K277" s="722">
        <f t="shared" si="109"/>
        <v>2.4500000000000002</v>
      </c>
      <c r="L277" s="722">
        <f t="shared" si="109"/>
        <v>2.8000000000000003</v>
      </c>
      <c r="M277" s="722">
        <f t="shared" si="109"/>
        <v>3.1500000000000004</v>
      </c>
      <c r="N277" s="722">
        <f t="shared" si="109"/>
        <v>3.5000000000000004</v>
      </c>
      <c r="O277" s="722">
        <f t="shared" si="109"/>
        <v>3.8500000000000005</v>
      </c>
      <c r="P277" s="722">
        <f t="shared" si="109"/>
        <v>4.2</v>
      </c>
      <c r="Q277" s="722">
        <f t="shared" si="109"/>
        <v>4.5500000000000007</v>
      </c>
      <c r="R277" s="722">
        <f t="shared" si="109"/>
        <v>4.9000000000000004</v>
      </c>
      <c r="S277" s="722">
        <f t="shared" si="109"/>
        <v>5.2500000000000009</v>
      </c>
      <c r="T277" s="722">
        <f t="shared" si="109"/>
        <v>5.6000000000000005</v>
      </c>
      <c r="U277" s="722">
        <f t="shared" si="109"/>
        <v>5.95</v>
      </c>
      <c r="V277" s="722">
        <f t="shared" si="109"/>
        <v>6.3000000000000007</v>
      </c>
      <c r="W277" s="722">
        <f t="shared" si="109"/>
        <v>6.65</v>
      </c>
      <c r="X277" s="722">
        <f t="shared" si="109"/>
        <v>7.0000000000000009</v>
      </c>
      <c r="Y277" s="722">
        <f t="shared" si="109"/>
        <v>7.3500000000000005</v>
      </c>
      <c r="Z277" s="722">
        <f t="shared" si="109"/>
        <v>7.7000000000000011</v>
      </c>
      <c r="AA277" s="722">
        <f t="shared" si="109"/>
        <v>8.0500000000000007</v>
      </c>
      <c r="AB277" s="723">
        <f t="shared" si="109"/>
        <v>8.4</v>
      </c>
    </row>
    <row r="278" spans="2:28" x14ac:dyDescent="0.35">
      <c r="B278" s="736"/>
      <c r="C278" s="745"/>
      <c r="D278" s="746" t="s">
        <v>327</v>
      </c>
      <c r="E278" s="745" t="s">
        <v>676</v>
      </c>
      <c r="F278" s="721">
        <f>IF(F277&lt;1.75,F277,1.75+0.3*(F277-1.75))</f>
        <v>1.1875</v>
      </c>
      <c r="G278" s="722">
        <f t="shared" ref="G278" si="110">IF(G277&lt;1.75,G277,1.75+0.3*(G277-1.75))</f>
        <v>1.375</v>
      </c>
      <c r="H278" s="722">
        <f t="shared" ref="H278" si="111">IF(H277&lt;1.75,H277,1.75+0.3*(H277-1.75))</f>
        <v>1.5625</v>
      </c>
      <c r="I278" s="722">
        <f t="shared" ref="I278" si="112">IF(I277&lt;1.75,I277,1.75+0.3*(I277-1.75))</f>
        <v>1.75</v>
      </c>
      <c r="J278" s="722">
        <f t="shared" ref="J278" si="113">IF(J277&lt;1.75,J277,1.75+0.3*(J277-1.75))</f>
        <v>1.855</v>
      </c>
      <c r="K278" s="722">
        <f t="shared" ref="K278" si="114">IF(K277&lt;1.75,K277,1.75+0.3*(K277-1.75))</f>
        <v>1.96</v>
      </c>
      <c r="L278" s="722">
        <f t="shared" ref="L278" si="115">IF(L277&lt;1.75,L277,1.75+0.3*(L277-1.75))</f>
        <v>2.0649999999999999</v>
      </c>
      <c r="M278" s="722">
        <f t="shared" ref="M278" si="116">IF(M277&lt;1.75,M277,1.75+0.3*(M277-1.75))</f>
        <v>2.17</v>
      </c>
      <c r="N278" s="722">
        <f t="shared" ref="N278" si="117">IF(N277&lt;1.75,N277,1.75+0.3*(N277-1.75))</f>
        <v>2.2750000000000004</v>
      </c>
      <c r="O278" s="722">
        <f t="shared" ref="O278" si="118">IF(O277&lt;1.75,O277,1.75+0.3*(O277-1.75))</f>
        <v>2.38</v>
      </c>
      <c r="P278" s="722">
        <f t="shared" ref="P278" si="119">IF(P277&lt;1.75,P277,1.75+0.3*(P277-1.75))</f>
        <v>2.4849999999999999</v>
      </c>
      <c r="Q278" s="722">
        <f t="shared" ref="Q278" si="120">IF(Q277&lt;1.75,Q277,1.75+0.3*(Q277-1.75))</f>
        <v>2.5900000000000003</v>
      </c>
      <c r="R278" s="722">
        <f t="shared" ref="R278" si="121">IF(R277&lt;1.75,R277,1.75+0.3*(R277-1.75))</f>
        <v>2.6950000000000003</v>
      </c>
      <c r="S278" s="722">
        <f t="shared" ref="S278" si="122">IF(S277&lt;1.75,S277,1.75+0.3*(S277-1.75))</f>
        <v>2.8000000000000003</v>
      </c>
      <c r="T278" s="722">
        <f t="shared" ref="T278" si="123">IF(T277&lt;1.75,T277,1.75+0.3*(T277-1.75))</f>
        <v>2.9050000000000002</v>
      </c>
      <c r="U278" s="722">
        <f t="shared" ref="U278" si="124">IF(U277&lt;1.75,U277,1.75+0.3*(U277-1.75))</f>
        <v>3.01</v>
      </c>
      <c r="V278" s="722">
        <f t="shared" ref="V278" si="125">IF(V277&lt;1.75,V277,1.75+0.3*(V277-1.75))</f>
        <v>3.1150000000000002</v>
      </c>
      <c r="W278" s="722">
        <f t="shared" ref="W278" si="126">IF(W277&lt;1.75,W277,1.75+0.3*(W277-1.75))</f>
        <v>3.2199999999999998</v>
      </c>
      <c r="X278" s="722">
        <f t="shared" ref="X278" si="127">IF(X277&lt;1.75,X277,1.75+0.3*(X277-1.75))</f>
        <v>3.3250000000000002</v>
      </c>
      <c r="Y278" s="722">
        <f t="shared" ref="Y278" si="128">IF(Y277&lt;1.75,Y277,1.75+0.3*(Y277-1.75))</f>
        <v>3.43</v>
      </c>
      <c r="Z278" s="722">
        <f t="shared" ref="Z278" si="129">IF(Z277&lt;1.75,Z277,1.75+0.3*(Z277-1.75))</f>
        <v>3.5350000000000001</v>
      </c>
      <c r="AA278" s="722">
        <f t="shared" ref="AA278" si="130">IF(AA277&lt;1.75,AA277,1.75+0.3*(AA277-1.75))</f>
        <v>3.64</v>
      </c>
      <c r="AB278" s="723">
        <f t="shared" ref="AB278" si="131">IF(AB277&lt;1.75,AB277,1.75+0.3*(AB277-1.75))</f>
        <v>3.7450000000000001</v>
      </c>
    </row>
    <row r="279" spans="2:28" x14ac:dyDescent="0.35">
      <c r="B279" s="736"/>
      <c r="C279" s="745"/>
      <c r="D279" s="746" t="s">
        <v>686</v>
      </c>
      <c r="E279" s="745" t="s">
        <v>677</v>
      </c>
      <c r="F279" s="724">
        <f>MAX(40.71,3.26*F276/F277)</f>
        <v>54.90526315789473</v>
      </c>
      <c r="G279" s="725">
        <f t="shared" ref="G279:AB279" si="132">MAX(40.71,3.26*G276/G277)</f>
        <v>71.127272727272725</v>
      </c>
      <c r="H279" s="725">
        <f t="shared" si="132"/>
        <v>83.455999999999989</v>
      </c>
      <c r="I279" s="725">
        <f t="shared" si="132"/>
        <v>93.142857142857125</v>
      </c>
      <c r="J279" s="725">
        <f t="shared" si="132"/>
        <v>93.142857142857139</v>
      </c>
      <c r="K279" s="725">
        <f t="shared" si="132"/>
        <v>93.142857142857125</v>
      </c>
      <c r="L279" s="725">
        <f t="shared" si="132"/>
        <v>93.142857142857125</v>
      </c>
      <c r="M279" s="725">
        <f t="shared" si="132"/>
        <v>93.142857142857125</v>
      </c>
      <c r="N279" s="725">
        <f t="shared" si="132"/>
        <v>93.142857142857125</v>
      </c>
      <c r="O279" s="725">
        <f t="shared" si="132"/>
        <v>93.142857142857125</v>
      </c>
      <c r="P279" s="725">
        <f t="shared" si="132"/>
        <v>93.142857142857139</v>
      </c>
      <c r="Q279" s="725">
        <f t="shared" si="132"/>
        <v>93.142857142857125</v>
      </c>
      <c r="R279" s="725">
        <f t="shared" si="132"/>
        <v>93.142857142857125</v>
      </c>
      <c r="S279" s="725">
        <f t="shared" si="132"/>
        <v>93.14285714285711</v>
      </c>
      <c r="T279" s="725">
        <f t="shared" si="132"/>
        <v>93.142857142857125</v>
      </c>
      <c r="U279" s="725">
        <f t="shared" si="132"/>
        <v>93.142857142857125</v>
      </c>
      <c r="V279" s="725">
        <f t="shared" si="132"/>
        <v>93.142857142857125</v>
      </c>
      <c r="W279" s="725">
        <f t="shared" si="132"/>
        <v>93.142857142857139</v>
      </c>
      <c r="X279" s="725">
        <f t="shared" si="132"/>
        <v>93.142857142857125</v>
      </c>
      <c r="Y279" s="725">
        <f t="shared" si="132"/>
        <v>93.142857142857125</v>
      </c>
      <c r="Z279" s="725">
        <f t="shared" si="132"/>
        <v>93.142857142857125</v>
      </c>
      <c r="AA279" s="725">
        <f t="shared" si="132"/>
        <v>93.142857142857125</v>
      </c>
      <c r="AB279" s="726">
        <f t="shared" si="132"/>
        <v>93.142857142857139</v>
      </c>
    </row>
    <row r="280" spans="2:28" x14ac:dyDescent="0.35">
      <c r="B280" s="736"/>
      <c r="C280" s="745"/>
      <c r="D280" s="746" t="s">
        <v>328</v>
      </c>
      <c r="E280" s="745"/>
      <c r="F280" s="727">
        <v>60</v>
      </c>
      <c r="G280" s="728"/>
      <c r="H280" s="728"/>
      <c r="I280" s="728"/>
      <c r="J280" s="728"/>
      <c r="K280" s="728"/>
      <c r="L280" s="728"/>
      <c r="M280" s="728"/>
      <c r="N280" s="728"/>
      <c r="O280" s="728"/>
      <c r="P280" s="728"/>
      <c r="Q280" s="728"/>
      <c r="R280" s="728"/>
      <c r="S280" s="728"/>
      <c r="T280" s="728"/>
      <c r="U280" s="728"/>
      <c r="V280" s="728"/>
      <c r="W280" s="728"/>
      <c r="X280" s="728"/>
      <c r="Y280" s="728"/>
      <c r="Z280" s="728"/>
      <c r="AA280" s="728"/>
      <c r="AB280" s="729"/>
    </row>
    <row r="281" spans="2:28" x14ac:dyDescent="0.35">
      <c r="B281" s="739"/>
      <c r="C281" s="747"/>
      <c r="D281" s="748" t="s">
        <v>685</v>
      </c>
      <c r="E281" s="747" t="s">
        <v>677</v>
      </c>
      <c r="F281" s="730">
        <f>+$F$255*F278</f>
        <v>71.25</v>
      </c>
      <c r="G281" s="731">
        <f t="shared" ref="G281:AB281" si="133">+$F$255*G278</f>
        <v>82.5</v>
      </c>
      <c r="H281" s="731">
        <f t="shared" si="133"/>
        <v>93.75</v>
      </c>
      <c r="I281" s="731">
        <f t="shared" si="133"/>
        <v>105</v>
      </c>
      <c r="J281" s="731">
        <f t="shared" si="133"/>
        <v>111.3</v>
      </c>
      <c r="K281" s="731">
        <f t="shared" si="133"/>
        <v>117.6</v>
      </c>
      <c r="L281" s="731">
        <f t="shared" si="133"/>
        <v>123.89999999999999</v>
      </c>
      <c r="M281" s="731">
        <f t="shared" si="133"/>
        <v>130.19999999999999</v>
      </c>
      <c r="N281" s="731">
        <f t="shared" si="133"/>
        <v>136.50000000000003</v>
      </c>
      <c r="O281" s="731">
        <f t="shared" si="133"/>
        <v>142.79999999999998</v>
      </c>
      <c r="P281" s="731">
        <f t="shared" si="133"/>
        <v>149.1</v>
      </c>
      <c r="Q281" s="731">
        <f t="shared" si="133"/>
        <v>155.4</v>
      </c>
      <c r="R281" s="731">
        <f t="shared" si="133"/>
        <v>161.70000000000002</v>
      </c>
      <c r="S281" s="731">
        <f t="shared" si="133"/>
        <v>168.00000000000003</v>
      </c>
      <c r="T281" s="731">
        <f t="shared" si="133"/>
        <v>174.3</v>
      </c>
      <c r="U281" s="731">
        <f t="shared" si="133"/>
        <v>180.6</v>
      </c>
      <c r="V281" s="731">
        <f t="shared" si="133"/>
        <v>186.9</v>
      </c>
      <c r="W281" s="731">
        <f t="shared" si="133"/>
        <v>193.2</v>
      </c>
      <c r="X281" s="731">
        <f t="shared" si="133"/>
        <v>199.5</v>
      </c>
      <c r="Y281" s="731">
        <f t="shared" si="133"/>
        <v>205.8</v>
      </c>
      <c r="Z281" s="731">
        <f t="shared" si="133"/>
        <v>212.10000000000002</v>
      </c>
      <c r="AA281" s="731">
        <f t="shared" si="133"/>
        <v>218.4</v>
      </c>
      <c r="AB281" s="732">
        <f t="shared" si="133"/>
        <v>224.70000000000002</v>
      </c>
    </row>
    <row r="282" spans="2:28" x14ac:dyDescent="0.35">
      <c r="B282" s="654"/>
      <c r="C282" s="654"/>
      <c r="D282" s="654"/>
      <c r="E282" s="654"/>
      <c r="F282" s="654"/>
      <c r="G282" s="654"/>
      <c r="H282" s="654"/>
      <c r="I282" s="654"/>
      <c r="J282" s="654"/>
      <c r="K282" s="654"/>
      <c r="L282" s="654"/>
      <c r="M282" s="654"/>
      <c r="N282" s="654"/>
      <c r="O282" s="654"/>
      <c r="P282" s="654"/>
      <c r="Q282" s="654"/>
      <c r="R282" s="654"/>
      <c r="S282" s="654"/>
      <c r="T282" s="654"/>
      <c r="U282" s="654"/>
      <c r="V282" s="654"/>
      <c r="W282" s="654"/>
      <c r="X282" s="654"/>
      <c r="Y282" s="654"/>
      <c r="Z282" s="654"/>
      <c r="AA282" s="654"/>
      <c r="AB282" s="654"/>
    </row>
    <row r="283" spans="2:28" x14ac:dyDescent="0.35">
      <c r="B283" s="654"/>
      <c r="C283" s="654"/>
      <c r="D283" s="742" t="s">
        <v>411</v>
      </c>
      <c r="E283" s="654"/>
      <c r="F283" s="654"/>
      <c r="G283" s="654"/>
      <c r="H283" s="654"/>
      <c r="I283" s="654"/>
      <c r="J283" s="654"/>
      <c r="K283" s="654"/>
      <c r="L283" s="654"/>
      <c r="M283" s="654"/>
      <c r="N283" s="654"/>
      <c r="O283" s="654"/>
      <c r="P283" s="654"/>
      <c r="Q283" s="654"/>
      <c r="R283" s="654"/>
      <c r="S283" s="654"/>
      <c r="T283" s="654"/>
      <c r="U283" s="654"/>
      <c r="V283" s="654"/>
      <c r="W283" s="654"/>
      <c r="X283" s="654"/>
      <c r="Y283" s="654"/>
      <c r="Z283" s="654"/>
      <c r="AA283" s="654"/>
      <c r="AB283" s="654"/>
    </row>
    <row r="284" spans="2:28" ht="61.5" customHeight="1" x14ac:dyDescent="0.35">
      <c r="B284" s="654"/>
      <c r="C284" s="654"/>
      <c r="D284" s="193" t="s">
        <v>312</v>
      </c>
      <c r="E284" s="194" t="s">
        <v>339</v>
      </c>
      <c r="F284" s="654"/>
      <c r="G284" s="654"/>
      <c r="H284" s="654"/>
      <c r="I284" s="654"/>
      <c r="J284" s="654"/>
      <c r="K284" s="654"/>
      <c r="L284" s="654"/>
      <c r="M284" s="654"/>
      <c r="N284" s="654"/>
      <c r="O284" s="654"/>
      <c r="P284" s="654"/>
      <c r="Q284" s="654"/>
    </row>
    <row r="285" spans="2:28" ht="25" x14ac:dyDescent="0.35">
      <c r="B285" s="654"/>
      <c r="C285" s="654"/>
      <c r="D285" s="139" t="s">
        <v>313</v>
      </c>
      <c r="E285" s="135" t="s">
        <v>314</v>
      </c>
      <c r="G285" s="137" t="s">
        <v>412</v>
      </c>
      <c r="H285" s="138"/>
      <c r="I285" s="138"/>
      <c r="J285" s="138"/>
      <c r="K285" s="138"/>
      <c r="L285" s="654"/>
      <c r="M285" s="654" t="s">
        <v>806</v>
      </c>
      <c r="N285" s="654"/>
      <c r="O285" s="654"/>
      <c r="P285" s="654"/>
      <c r="Q285" s="654"/>
    </row>
    <row r="286" spans="2:28" ht="25" x14ac:dyDescent="0.35">
      <c r="B286" s="654"/>
      <c r="C286" s="654"/>
      <c r="D286" s="139" t="s">
        <v>315</v>
      </c>
      <c r="E286" s="135" t="s">
        <v>316</v>
      </c>
      <c r="F286" s="654"/>
      <c r="G286" s="654"/>
      <c r="H286" s="654"/>
      <c r="I286" s="654"/>
      <c r="J286" s="654"/>
      <c r="K286" s="654"/>
      <c r="L286" s="654"/>
      <c r="M286" s="654"/>
      <c r="N286" s="654"/>
      <c r="O286" s="654"/>
      <c r="P286" s="654"/>
      <c r="Q286" s="654"/>
    </row>
    <row r="287" spans="2:28" x14ac:dyDescent="0.35">
      <c r="B287" s="654"/>
      <c r="C287" s="654"/>
      <c r="D287" s="139" t="s">
        <v>317</v>
      </c>
      <c r="E287" s="135" t="s">
        <v>318</v>
      </c>
      <c r="F287" s="654"/>
      <c r="G287" s="654"/>
      <c r="H287" s="654"/>
      <c r="I287" s="654"/>
      <c r="J287" s="654"/>
      <c r="K287" s="654"/>
      <c r="L287" s="654"/>
      <c r="M287" s="654"/>
      <c r="N287" s="654"/>
      <c r="O287" s="654"/>
      <c r="P287" s="654"/>
      <c r="Q287" s="654"/>
    </row>
    <row r="288" spans="2:28" x14ac:dyDescent="0.35">
      <c r="B288" s="654"/>
      <c r="C288" s="654"/>
      <c r="D288" s="139" t="s">
        <v>319</v>
      </c>
      <c r="E288" s="135" t="s">
        <v>320</v>
      </c>
      <c r="F288" s="654"/>
      <c r="G288" s="654"/>
      <c r="H288" s="654"/>
      <c r="I288" s="654"/>
      <c r="J288" s="654"/>
      <c r="K288" s="654"/>
      <c r="L288" s="654"/>
      <c r="M288" s="654"/>
      <c r="N288" s="654"/>
      <c r="O288" s="654"/>
      <c r="P288" s="654"/>
      <c r="Q288" s="654"/>
    </row>
    <row r="289" spans="2:17" x14ac:dyDescent="0.35">
      <c r="B289" s="654"/>
      <c r="C289" s="654"/>
      <c r="D289" s="654"/>
      <c r="E289" s="654"/>
      <c r="F289" s="654"/>
      <c r="G289" s="654"/>
      <c r="H289" s="654"/>
      <c r="I289" s="654"/>
      <c r="J289" s="654"/>
      <c r="K289" s="654"/>
      <c r="L289" s="654"/>
      <c r="M289" s="654"/>
      <c r="N289" s="654"/>
      <c r="O289" s="654"/>
      <c r="P289" s="654"/>
      <c r="Q289" s="654"/>
    </row>
    <row r="290" spans="2:17" x14ac:dyDescent="0.35">
      <c r="B290" s="654"/>
      <c r="C290" s="654"/>
      <c r="D290" s="654"/>
      <c r="E290" s="654"/>
      <c r="F290" s="654"/>
      <c r="G290" s="654"/>
      <c r="H290" s="654"/>
      <c r="I290" s="654"/>
      <c r="J290" s="654"/>
      <c r="K290" s="654"/>
      <c r="L290" s="654"/>
      <c r="M290" s="654"/>
      <c r="N290" s="654"/>
      <c r="O290" s="654"/>
      <c r="P290" s="654"/>
      <c r="Q290" s="654"/>
    </row>
    <row r="291" spans="2:17" x14ac:dyDescent="0.35">
      <c r="B291" s="654"/>
      <c r="C291" s="654"/>
      <c r="D291" s="742" t="s">
        <v>311</v>
      </c>
      <c r="E291" s="654"/>
      <c r="F291" s="654"/>
      <c r="G291" s="654"/>
      <c r="H291" s="654"/>
      <c r="I291" s="654"/>
      <c r="J291" s="654"/>
      <c r="K291" s="654"/>
      <c r="L291" s="654"/>
      <c r="M291" s="654"/>
      <c r="N291" s="654"/>
      <c r="O291" s="654"/>
      <c r="P291" s="654"/>
      <c r="Q291" s="654"/>
    </row>
    <row r="292" spans="2:17" ht="61.5" customHeight="1" thickBot="1" x14ac:dyDescent="0.4">
      <c r="B292" s="654"/>
      <c r="C292" s="654"/>
      <c r="D292" s="134" t="s">
        <v>312</v>
      </c>
      <c r="E292" s="135" t="s">
        <v>339</v>
      </c>
      <c r="F292" s="654"/>
      <c r="G292" s="654"/>
      <c r="H292" s="654"/>
      <c r="I292" s="654"/>
      <c r="J292" s="654"/>
      <c r="K292" s="654"/>
      <c r="L292" s="654"/>
      <c r="M292" s="654"/>
      <c r="N292" s="654"/>
      <c r="O292" s="654"/>
      <c r="P292" s="654"/>
      <c r="Q292" s="654"/>
    </row>
    <row r="293" spans="2:17" ht="61.5" customHeight="1" thickBot="1" x14ac:dyDescent="0.4">
      <c r="B293" s="191" t="s">
        <v>406</v>
      </c>
      <c r="C293" s="179">
        <f>+Interface!O44</f>
        <v>8</v>
      </c>
      <c r="D293" s="192" t="str">
        <f>INDEX(D294:D314,$C293)</f>
        <v>single family dwellings  AVG</v>
      </c>
      <c r="E293" s="181">
        <f>INDEX(E294:E314,$C293)</f>
        <v>55</v>
      </c>
      <c r="F293" s="654"/>
      <c r="G293" s="654"/>
      <c r="H293" s="654"/>
      <c r="I293" s="654"/>
      <c r="J293" s="654"/>
      <c r="K293" s="654"/>
      <c r="L293" s="654"/>
      <c r="M293" s="654"/>
      <c r="N293" s="654"/>
      <c r="O293" s="654"/>
      <c r="P293" s="654"/>
      <c r="Q293" s="654"/>
    </row>
    <row r="294" spans="2:17" ht="24.75" customHeight="1" x14ac:dyDescent="0.35">
      <c r="B294" s="654"/>
      <c r="C294" s="654"/>
      <c r="D294" s="749" t="s">
        <v>416</v>
      </c>
      <c r="E294" s="750">
        <v>25</v>
      </c>
      <c r="F294" s="654"/>
      <c r="G294" s="654"/>
      <c r="H294" s="654"/>
      <c r="I294" s="654"/>
      <c r="J294" s="654"/>
      <c r="K294" s="654"/>
      <c r="L294" s="654"/>
      <c r="M294" s="654"/>
      <c r="N294" s="654"/>
      <c r="O294" s="654"/>
      <c r="P294" s="654"/>
      <c r="Q294" s="654"/>
    </row>
    <row r="295" spans="2:17" ht="24.75" customHeight="1" x14ac:dyDescent="0.35">
      <c r="B295" s="654"/>
      <c r="C295" s="654"/>
      <c r="D295" s="751" t="s">
        <v>786</v>
      </c>
      <c r="E295" s="752">
        <v>45</v>
      </c>
      <c r="F295" s="654"/>
      <c r="G295" s="654"/>
      <c r="H295" s="654"/>
      <c r="I295" s="654"/>
      <c r="J295" s="654"/>
      <c r="K295" s="654"/>
      <c r="L295" s="654"/>
      <c r="M295" s="654"/>
      <c r="N295" s="654"/>
      <c r="O295" s="654"/>
      <c r="P295" s="654"/>
      <c r="Q295" s="654"/>
    </row>
    <row r="296" spans="2:17" ht="24.75" customHeight="1" x14ac:dyDescent="0.35">
      <c r="B296" s="654"/>
      <c r="C296" s="654"/>
      <c r="D296" s="753" t="s">
        <v>417</v>
      </c>
      <c r="E296" s="754">
        <v>60</v>
      </c>
      <c r="F296" s="654"/>
      <c r="G296" s="654"/>
      <c r="H296" s="654"/>
      <c r="I296" s="654"/>
      <c r="J296" s="654"/>
      <c r="K296" s="654"/>
      <c r="L296" s="654"/>
      <c r="M296" s="654"/>
      <c r="N296" s="654"/>
      <c r="O296" s="654"/>
      <c r="P296" s="654"/>
      <c r="Q296" s="654"/>
    </row>
    <row r="297" spans="2:17" ht="24.75" customHeight="1" x14ac:dyDescent="0.35">
      <c r="B297" s="654"/>
      <c r="C297" s="654"/>
      <c r="D297" s="753" t="s">
        <v>418</v>
      </c>
      <c r="E297" s="754">
        <v>60</v>
      </c>
      <c r="F297" s="654"/>
      <c r="G297" s="654"/>
      <c r="H297" s="654"/>
      <c r="I297" s="654"/>
      <c r="J297" s="654"/>
      <c r="K297" s="654"/>
      <c r="L297" s="654"/>
      <c r="M297" s="654"/>
      <c r="N297" s="654"/>
      <c r="O297" s="654"/>
      <c r="P297" s="654"/>
      <c r="Q297" s="654"/>
    </row>
    <row r="298" spans="2:17" ht="24.75" customHeight="1" x14ac:dyDescent="0.35">
      <c r="B298" s="654"/>
      <c r="C298" s="654"/>
      <c r="D298" s="753" t="s">
        <v>787</v>
      </c>
      <c r="E298" s="754">
        <v>80</v>
      </c>
      <c r="F298" s="654"/>
      <c r="G298" s="654"/>
      <c r="H298" s="654"/>
      <c r="I298" s="654"/>
      <c r="J298" s="654"/>
      <c r="K298" s="654"/>
      <c r="L298" s="654"/>
      <c r="M298" s="654"/>
      <c r="N298" s="654"/>
      <c r="O298" s="654"/>
      <c r="P298" s="654"/>
      <c r="Q298" s="654"/>
    </row>
    <row r="299" spans="2:17" ht="24.75" customHeight="1" x14ac:dyDescent="0.35">
      <c r="B299" s="654"/>
      <c r="C299" s="654"/>
      <c r="D299" s="753" t="s">
        <v>419</v>
      </c>
      <c r="E299" s="754">
        <v>100</v>
      </c>
      <c r="F299" s="654"/>
      <c r="G299" s="654"/>
      <c r="H299" s="654"/>
      <c r="I299" s="654"/>
      <c r="J299" s="654"/>
      <c r="K299" s="654"/>
      <c r="L299" s="654"/>
      <c r="M299" s="654"/>
      <c r="N299" s="654"/>
      <c r="O299" s="654"/>
      <c r="P299" s="654"/>
      <c r="Q299" s="654"/>
    </row>
    <row r="300" spans="2:17" ht="24.75" customHeight="1" x14ac:dyDescent="0.35">
      <c r="B300" s="654"/>
      <c r="C300" s="654"/>
      <c r="D300" s="753" t="s">
        <v>423</v>
      </c>
      <c r="E300" s="754">
        <v>40</v>
      </c>
      <c r="F300" s="654"/>
      <c r="G300" s="654"/>
      <c r="H300" s="654"/>
      <c r="I300" s="654"/>
      <c r="J300" s="654"/>
      <c r="K300" s="654"/>
      <c r="L300" s="654"/>
      <c r="M300" s="654"/>
      <c r="N300" s="654"/>
      <c r="O300" s="654"/>
      <c r="P300" s="654"/>
      <c r="Q300" s="654"/>
    </row>
    <row r="301" spans="2:17" ht="24.75" customHeight="1" x14ac:dyDescent="0.35">
      <c r="B301" s="654"/>
      <c r="C301" s="654"/>
      <c r="D301" s="753" t="s">
        <v>788</v>
      </c>
      <c r="E301" s="754">
        <v>55</v>
      </c>
      <c r="F301" s="654"/>
      <c r="G301" s="654"/>
      <c r="H301" s="654"/>
      <c r="I301" s="654"/>
      <c r="J301" s="654"/>
      <c r="K301" s="654"/>
      <c r="L301" s="654"/>
      <c r="M301" s="654"/>
      <c r="N301" s="654"/>
      <c r="O301" s="654"/>
      <c r="P301" s="654"/>
      <c r="Q301" s="654"/>
    </row>
    <row r="302" spans="2:17" ht="24.75" customHeight="1" x14ac:dyDescent="0.35">
      <c r="B302" s="654"/>
      <c r="C302" s="654"/>
      <c r="D302" s="753" t="s">
        <v>422</v>
      </c>
      <c r="E302" s="754">
        <v>70</v>
      </c>
      <c r="F302" s="654"/>
      <c r="G302" s="654"/>
      <c r="H302" s="654"/>
      <c r="I302" s="654"/>
      <c r="J302" s="654"/>
      <c r="K302" s="654"/>
      <c r="L302" s="654"/>
      <c r="M302" s="654"/>
      <c r="N302" s="654"/>
      <c r="O302" s="654"/>
      <c r="P302" s="654"/>
      <c r="Q302" s="654"/>
    </row>
    <row r="303" spans="2:17" ht="24.75" customHeight="1" x14ac:dyDescent="0.35">
      <c r="B303" s="654"/>
      <c r="C303" s="654"/>
      <c r="D303" s="753" t="s">
        <v>421</v>
      </c>
      <c r="E303" s="754">
        <v>25</v>
      </c>
      <c r="F303" s="654"/>
      <c r="G303" s="654"/>
      <c r="H303" s="654"/>
      <c r="I303" s="654"/>
      <c r="J303" s="654"/>
      <c r="K303" s="654"/>
      <c r="L303" s="654"/>
      <c r="M303" s="654"/>
      <c r="N303" s="654"/>
      <c r="O303" s="654"/>
      <c r="P303" s="654"/>
      <c r="Q303" s="654"/>
    </row>
    <row r="304" spans="2:17" ht="24.75" customHeight="1" x14ac:dyDescent="0.35">
      <c r="B304" s="654"/>
      <c r="C304" s="654"/>
      <c r="D304" s="753" t="s">
        <v>789</v>
      </c>
      <c r="E304" s="754">
        <v>27.5</v>
      </c>
      <c r="F304" s="654"/>
      <c r="G304" s="654"/>
      <c r="H304" s="654"/>
      <c r="I304" s="654"/>
      <c r="J304" s="654"/>
      <c r="K304" s="654"/>
      <c r="L304" s="654"/>
      <c r="M304" s="654"/>
      <c r="N304" s="654"/>
      <c r="O304" s="654"/>
      <c r="P304" s="654"/>
      <c r="Q304" s="654"/>
    </row>
    <row r="305" spans="2:17" ht="24.75" customHeight="1" x14ac:dyDescent="0.35">
      <c r="B305" s="654"/>
      <c r="C305" s="654"/>
      <c r="D305" s="753" t="s">
        <v>420</v>
      </c>
      <c r="E305" s="754">
        <v>30</v>
      </c>
      <c r="F305" s="654"/>
      <c r="G305" s="654"/>
      <c r="H305" s="654"/>
      <c r="I305" s="654"/>
      <c r="J305" s="654"/>
      <c r="K305" s="654"/>
      <c r="L305" s="654"/>
      <c r="M305" s="654"/>
      <c r="N305" s="654"/>
      <c r="O305" s="654"/>
      <c r="P305" s="654"/>
      <c r="Q305" s="654"/>
    </row>
    <row r="306" spans="2:17" ht="24.75" customHeight="1" x14ac:dyDescent="0.35">
      <c r="B306" s="654"/>
      <c r="C306" s="654"/>
      <c r="D306" s="753" t="s">
        <v>390</v>
      </c>
      <c r="E306" s="754">
        <v>5</v>
      </c>
      <c r="F306" s="654"/>
      <c r="G306" s="654"/>
      <c r="H306" s="654"/>
      <c r="I306" s="654"/>
      <c r="J306" s="654"/>
      <c r="K306" s="654"/>
      <c r="L306" s="654"/>
      <c r="M306" s="654"/>
      <c r="N306" s="654"/>
      <c r="O306" s="654"/>
      <c r="P306" s="654"/>
      <c r="Q306" s="654"/>
    </row>
    <row r="307" spans="2:17" ht="24.75" customHeight="1" x14ac:dyDescent="0.35">
      <c r="B307" s="654"/>
      <c r="C307" s="654"/>
      <c r="D307" s="753" t="s">
        <v>391</v>
      </c>
      <c r="E307" s="754">
        <v>10</v>
      </c>
      <c r="F307" s="654"/>
      <c r="G307" s="654"/>
      <c r="H307" s="654"/>
      <c r="I307" s="654"/>
      <c r="J307" s="654"/>
      <c r="K307" s="654"/>
      <c r="L307" s="654"/>
      <c r="M307" s="654"/>
      <c r="N307" s="654"/>
      <c r="O307" s="654"/>
      <c r="P307" s="654"/>
      <c r="Q307" s="654"/>
    </row>
    <row r="308" spans="2:17" ht="24.75" customHeight="1" x14ac:dyDescent="0.35">
      <c r="B308" s="654"/>
      <c r="C308" s="654"/>
      <c r="D308" s="753" t="s">
        <v>392</v>
      </c>
      <c r="E308" s="754">
        <v>20</v>
      </c>
      <c r="F308" s="654"/>
      <c r="G308" s="654"/>
      <c r="H308" s="654"/>
      <c r="I308" s="654"/>
      <c r="J308" s="654"/>
      <c r="K308" s="654"/>
      <c r="L308" s="654"/>
      <c r="M308" s="654"/>
      <c r="N308" s="654"/>
      <c r="O308" s="654"/>
      <c r="P308" s="654"/>
      <c r="Q308" s="654"/>
    </row>
    <row r="309" spans="2:17" ht="24.75" customHeight="1" x14ac:dyDescent="0.35">
      <c r="B309" s="654"/>
      <c r="C309" s="654"/>
      <c r="D309" s="753" t="s">
        <v>393</v>
      </c>
      <c r="E309" s="754">
        <v>40</v>
      </c>
      <c r="F309" s="654"/>
      <c r="G309" s="654"/>
      <c r="H309" s="654"/>
      <c r="I309" s="654"/>
      <c r="J309" s="654"/>
      <c r="K309" s="654"/>
      <c r="L309" s="654"/>
      <c r="M309" s="654"/>
      <c r="N309" s="654"/>
      <c r="O309" s="654"/>
      <c r="P309" s="654"/>
      <c r="Q309" s="654"/>
    </row>
    <row r="310" spans="2:17" ht="24.75" customHeight="1" x14ac:dyDescent="0.35">
      <c r="B310" s="654"/>
      <c r="C310" s="654"/>
      <c r="D310" s="753" t="s">
        <v>394</v>
      </c>
      <c r="E310" s="671">
        <v>60</v>
      </c>
      <c r="F310" s="654"/>
      <c r="G310" s="654"/>
      <c r="H310" s="654"/>
      <c r="I310" s="654"/>
      <c r="J310" s="654"/>
      <c r="K310" s="654"/>
      <c r="L310" s="654"/>
      <c r="M310" s="654"/>
      <c r="N310" s="654"/>
      <c r="O310" s="654"/>
      <c r="P310" s="654"/>
      <c r="Q310" s="654"/>
    </row>
    <row r="311" spans="2:17" ht="24.75" customHeight="1" x14ac:dyDescent="0.35">
      <c r="B311" s="654"/>
      <c r="C311" s="654"/>
      <c r="D311" s="753" t="s">
        <v>413</v>
      </c>
      <c r="E311" s="671">
        <v>80</v>
      </c>
      <c r="F311" s="654"/>
      <c r="G311" s="654"/>
      <c r="H311" s="654"/>
      <c r="I311" s="654"/>
      <c r="J311" s="654"/>
      <c r="K311" s="654"/>
      <c r="L311" s="654"/>
      <c r="M311" s="654"/>
      <c r="N311" s="654"/>
      <c r="O311" s="654"/>
      <c r="P311" s="654"/>
      <c r="Q311" s="654"/>
    </row>
    <row r="312" spans="2:17" ht="24.75" customHeight="1" x14ac:dyDescent="0.35">
      <c r="B312" s="654"/>
      <c r="C312" s="654"/>
      <c r="D312" s="753" t="s">
        <v>414</v>
      </c>
      <c r="E312" s="671">
        <v>100</v>
      </c>
      <c r="F312" s="654"/>
      <c r="G312" s="654"/>
      <c r="H312" s="654"/>
      <c r="I312" s="654"/>
      <c r="J312" s="654"/>
      <c r="K312" s="654"/>
      <c r="L312" s="654"/>
      <c r="M312" s="654"/>
      <c r="N312" s="654"/>
      <c r="O312" s="654"/>
      <c r="P312" s="654"/>
      <c r="Q312" s="654"/>
    </row>
    <row r="313" spans="2:17" ht="24.75" customHeight="1" x14ac:dyDescent="0.35">
      <c r="B313" s="654"/>
      <c r="C313" s="654"/>
      <c r="D313" s="753" t="s">
        <v>415</v>
      </c>
      <c r="E313" s="671">
        <v>120</v>
      </c>
      <c r="F313" s="654"/>
      <c r="G313" s="654"/>
      <c r="H313" s="654"/>
      <c r="I313" s="654"/>
      <c r="J313" s="654"/>
      <c r="K313" s="654"/>
      <c r="L313" s="654"/>
      <c r="M313" s="654"/>
      <c r="N313" s="654"/>
      <c r="O313" s="654"/>
      <c r="P313" s="654"/>
      <c r="Q313" s="654"/>
    </row>
    <row r="314" spans="2:17" ht="24.75" customHeight="1" thickBot="1" x14ac:dyDescent="0.4">
      <c r="B314" s="654"/>
      <c r="C314" s="654"/>
      <c r="D314" s="755" t="s">
        <v>396</v>
      </c>
      <c r="E314" s="698">
        <v>0</v>
      </c>
      <c r="F314" s="654"/>
      <c r="G314" s="654"/>
      <c r="H314" s="654"/>
      <c r="I314" s="654"/>
      <c r="J314" s="654"/>
      <c r="K314" s="654"/>
      <c r="L314" s="654"/>
      <c r="M314" s="654"/>
      <c r="N314" s="654"/>
      <c r="O314" s="654"/>
      <c r="P314" s="654"/>
      <c r="Q314" s="654"/>
    </row>
    <row r="315" spans="2:17" x14ac:dyDescent="0.35">
      <c r="B315" s="654"/>
      <c r="C315" s="654"/>
      <c r="D315" s="756"/>
      <c r="E315" s="745"/>
      <c r="F315" s="654"/>
      <c r="G315" s="654"/>
      <c r="H315" s="654"/>
      <c r="I315" s="654"/>
      <c r="J315" s="654"/>
      <c r="K315" s="654"/>
      <c r="L315" s="654"/>
      <c r="M315" s="654"/>
      <c r="N315" s="654"/>
      <c r="O315" s="654"/>
      <c r="P315" s="654"/>
      <c r="Q315" s="654"/>
    </row>
    <row r="316" spans="2:17" x14ac:dyDescent="0.35">
      <c r="B316" s="654"/>
      <c r="C316" s="654"/>
      <c r="D316" s="654"/>
      <c r="E316" s="654"/>
      <c r="F316" s="654"/>
      <c r="G316" s="654"/>
      <c r="H316" s="654"/>
      <c r="I316" s="654"/>
      <c r="J316" s="654"/>
      <c r="K316" s="654"/>
      <c r="L316" s="654"/>
      <c r="M316" s="654"/>
      <c r="N316" s="654"/>
      <c r="O316" s="654"/>
      <c r="P316" s="654"/>
      <c r="Q316" s="654"/>
    </row>
    <row r="317" spans="2:17" x14ac:dyDescent="0.35">
      <c r="B317" s="654"/>
      <c r="C317" s="654"/>
      <c r="D317" s="742" t="s">
        <v>321</v>
      </c>
      <c r="E317" s="654"/>
      <c r="F317" s="654"/>
      <c r="G317" s="654"/>
      <c r="H317" s="654"/>
      <c r="I317" s="654"/>
      <c r="J317" s="654"/>
      <c r="K317" s="654"/>
      <c r="L317" s="654"/>
      <c r="M317" s="654"/>
      <c r="N317" s="654"/>
      <c r="O317" s="654"/>
      <c r="P317" s="654"/>
      <c r="Q317" s="654"/>
    </row>
    <row r="318" spans="2:17" ht="33" customHeight="1" x14ac:dyDescent="0.35">
      <c r="B318" s="654"/>
      <c r="C318" s="654"/>
      <c r="D318" s="757" t="s">
        <v>73</v>
      </c>
      <c r="E318" s="757" t="s">
        <v>198</v>
      </c>
      <c r="F318" s="757" t="s">
        <v>424</v>
      </c>
      <c r="G318" s="654"/>
      <c r="H318" s="654"/>
      <c r="I318" s="654"/>
      <c r="J318" s="654"/>
      <c r="K318" s="654"/>
      <c r="L318" s="654"/>
      <c r="M318" s="654"/>
      <c r="N318" s="654"/>
      <c r="O318" s="654"/>
      <c r="P318" s="654"/>
      <c r="Q318" s="654"/>
    </row>
    <row r="319" spans="2:17" ht="105.75" customHeight="1" x14ac:dyDescent="0.35">
      <c r="B319" s="654"/>
      <c r="C319" s="654"/>
      <c r="D319" s="428" t="s">
        <v>322</v>
      </c>
      <c r="E319" s="758" t="s">
        <v>340</v>
      </c>
      <c r="F319" s="428">
        <v>42</v>
      </c>
      <c r="G319" s="654"/>
      <c r="H319" s="673" t="s">
        <v>398</v>
      </c>
      <c r="I319" s="654"/>
      <c r="J319" s="654"/>
      <c r="K319" s="654"/>
      <c r="L319" s="654"/>
      <c r="M319" s="654"/>
      <c r="N319" s="654"/>
      <c r="O319" s="654"/>
      <c r="P319" s="654"/>
      <c r="Q319" s="654"/>
    </row>
    <row r="320" spans="2:17" ht="54" customHeight="1" x14ac:dyDescent="0.35">
      <c r="B320" s="654"/>
      <c r="C320" s="654"/>
      <c r="D320" s="428" t="s">
        <v>323</v>
      </c>
      <c r="E320" s="428" t="s">
        <v>341</v>
      </c>
      <c r="F320" s="428">
        <v>10</v>
      </c>
      <c r="G320" s="654"/>
      <c r="H320" s="673" t="s">
        <v>397</v>
      </c>
      <c r="I320" s="654"/>
      <c r="J320" s="654"/>
      <c r="K320" s="654"/>
      <c r="L320" s="654"/>
      <c r="M320" s="654"/>
      <c r="N320" s="654"/>
      <c r="O320" s="654"/>
      <c r="P320" s="654"/>
      <c r="Q320" s="654"/>
    </row>
    <row r="321" spans="2:17" x14ac:dyDescent="0.35">
      <c r="B321" s="654"/>
      <c r="C321" s="654"/>
      <c r="D321" s="654"/>
      <c r="E321" s="654"/>
      <c r="F321" s="654"/>
      <c r="G321" s="654"/>
      <c r="H321" s="654"/>
      <c r="I321" s="654"/>
      <c r="J321" s="654"/>
      <c r="K321" s="654"/>
      <c r="L321" s="654"/>
      <c r="M321" s="654"/>
      <c r="N321" s="654"/>
      <c r="O321" s="654"/>
      <c r="P321" s="654"/>
      <c r="Q321" s="654"/>
    </row>
    <row r="322" spans="2:17" x14ac:dyDescent="0.35">
      <c r="B322" s="654"/>
      <c r="C322" s="654"/>
      <c r="D322" s="654"/>
      <c r="E322" s="654"/>
      <c r="F322" s="654"/>
      <c r="G322" s="654"/>
      <c r="H322" s="654"/>
      <c r="I322" s="654"/>
      <c r="J322" s="654"/>
      <c r="K322" s="654"/>
      <c r="L322" s="654"/>
      <c r="M322" s="654"/>
      <c r="N322" s="654"/>
      <c r="O322" s="654"/>
      <c r="P322" s="654"/>
      <c r="Q322" s="654"/>
    </row>
  </sheetData>
  <phoneticPr fontId="42" type="noConversion"/>
  <conditionalFormatting sqref="E68:E91">
    <cfRule type="dataBar" priority="6">
      <dataBar>
        <cfvo type="min"/>
        <cfvo type="max"/>
        <color rgb="FF63C384"/>
      </dataBar>
      <extLst>
        <ext xmlns:x14="http://schemas.microsoft.com/office/spreadsheetml/2009/9/main" uri="{B025F937-C7B1-47D3-B67F-A62EFF666E3E}">
          <x14:id>{1ED8782E-3B11-4A65-A2C4-998AC0208EF6}</x14:id>
        </ext>
      </extLst>
    </cfRule>
  </conditionalFormatting>
  <conditionalFormatting sqref="F68:AM91">
    <cfRule type="dataBar" priority="5">
      <dataBar>
        <cfvo type="min"/>
        <cfvo type="max"/>
        <color rgb="FF63C384"/>
      </dataBar>
      <extLst>
        <ext xmlns:x14="http://schemas.microsoft.com/office/spreadsheetml/2009/9/main" uri="{B025F937-C7B1-47D3-B67F-A62EFF666E3E}">
          <x14:id>{5C444816-65BA-4DA3-B04B-EAE27EAA4E1A}</x14:id>
        </ext>
      </extLst>
    </cfRule>
  </conditionalFormatting>
  <conditionalFormatting sqref="E97:AM120">
    <cfRule type="dataBar" priority="2">
      <dataBar>
        <cfvo type="min"/>
        <cfvo type="max"/>
        <color rgb="FF63C384"/>
      </dataBar>
      <extLst>
        <ext xmlns:x14="http://schemas.microsoft.com/office/spreadsheetml/2009/9/main" uri="{B025F937-C7B1-47D3-B67F-A62EFF666E3E}">
          <x14:id>{D8A3A94E-179F-46D4-9043-4EE6FD4BD841}</x14:id>
        </ext>
      </extLst>
    </cfRule>
  </conditionalFormatting>
  <conditionalFormatting sqref="E126:AM149">
    <cfRule type="dataBar" priority="3">
      <dataBar>
        <cfvo type="min"/>
        <cfvo type="max"/>
        <color rgb="FF63C384"/>
      </dataBar>
      <extLst>
        <ext xmlns:x14="http://schemas.microsoft.com/office/spreadsheetml/2009/9/main" uri="{B025F937-C7B1-47D3-B67F-A62EFF666E3E}">
          <x14:id>{590D740F-63AA-4123-8701-B6AF1AE94499}</x14:id>
        </ext>
      </extLst>
    </cfRule>
  </conditionalFormatting>
  <conditionalFormatting sqref="E68:AM91">
    <cfRule type="dataBar" priority="1">
      <dataBar>
        <cfvo type="min"/>
        <cfvo type="max"/>
        <color rgb="FF63C384"/>
      </dataBar>
      <extLst>
        <ext xmlns:x14="http://schemas.microsoft.com/office/spreadsheetml/2009/9/main" uri="{B025F937-C7B1-47D3-B67F-A62EFF666E3E}">
          <x14:id>{EAE23968-CA83-44E0-BF74-F8927614B4C4}</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1ED8782E-3B11-4A65-A2C4-998AC0208EF6}">
            <x14:dataBar minLength="0" maxLength="100" border="1" negativeBarBorderColorSameAsPositive="0">
              <x14:cfvo type="autoMin"/>
              <x14:cfvo type="autoMax"/>
              <x14:borderColor rgb="FF63C384"/>
              <x14:negativeFillColor rgb="FFFF0000"/>
              <x14:negativeBorderColor rgb="FFFF0000"/>
              <x14:axisColor rgb="FF000000"/>
            </x14:dataBar>
          </x14:cfRule>
          <xm:sqref>E68:E91</xm:sqref>
        </x14:conditionalFormatting>
        <x14:conditionalFormatting xmlns:xm="http://schemas.microsoft.com/office/excel/2006/main">
          <x14:cfRule type="dataBar" id="{5C444816-65BA-4DA3-B04B-EAE27EAA4E1A}">
            <x14:dataBar minLength="0" maxLength="100" border="1" negativeBarBorderColorSameAsPositive="0">
              <x14:cfvo type="autoMin"/>
              <x14:cfvo type="autoMax"/>
              <x14:borderColor rgb="FF63C384"/>
              <x14:negativeFillColor rgb="FFFF0000"/>
              <x14:negativeBorderColor rgb="FFFF0000"/>
              <x14:axisColor rgb="FF000000"/>
            </x14:dataBar>
          </x14:cfRule>
          <xm:sqref>F68:AM91</xm:sqref>
        </x14:conditionalFormatting>
        <x14:conditionalFormatting xmlns:xm="http://schemas.microsoft.com/office/excel/2006/main">
          <x14:cfRule type="dataBar" id="{D8A3A94E-179F-46D4-9043-4EE6FD4BD841}">
            <x14:dataBar minLength="0" maxLength="100" border="1" negativeBarBorderColorSameAsPositive="0">
              <x14:cfvo type="autoMin"/>
              <x14:cfvo type="autoMax"/>
              <x14:borderColor rgb="FF63C384"/>
              <x14:negativeFillColor rgb="FFFF0000"/>
              <x14:negativeBorderColor rgb="FFFF0000"/>
              <x14:axisColor rgb="FF000000"/>
            </x14:dataBar>
          </x14:cfRule>
          <xm:sqref>E97:AM120</xm:sqref>
        </x14:conditionalFormatting>
        <x14:conditionalFormatting xmlns:xm="http://schemas.microsoft.com/office/excel/2006/main">
          <x14:cfRule type="dataBar" id="{590D740F-63AA-4123-8701-B6AF1AE94499}">
            <x14:dataBar minLength="0" maxLength="100" border="1" negativeBarBorderColorSameAsPositive="0">
              <x14:cfvo type="autoMin"/>
              <x14:cfvo type="autoMax"/>
              <x14:borderColor rgb="FF63C384"/>
              <x14:negativeFillColor rgb="FFFF0000"/>
              <x14:negativeBorderColor rgb="FFFF0000"/>
              <x14:axisColor rgb="FF000000"/>
            </x14:dataBar>
          </x14:cfRule>
          <xm:sqref>E126:AM149</xm:sqref>
        </x14:conditionalFormatting>
        <x14:conditionalFormatting xmlns:xm="http://schemas.microsoft.com/office/excel/2006/main">
          <x14:cfRule type="dataBar" id="{EAE23968-CA83-44E0-BF74-F8927614B4C4}">
            <x14:dataBar minLength="0" maxLength="100" border="1" negativeBarBorderColorSameAsPositive="0">
              <x14:cfvo type="autoMin"/>
              <x14:cfvo type="autoMax"/>
              <x14:borderColor rgb="FF63C384"/>
              <x14:negativeFillColor rgb="FFFF0000"/>
              <x14:negativeBorderColor rgb="FFFF0000"/>
              <x14:axisColor rgb="FF000000"/>
            </x14:dataBar>
          </x14:cfRule>
          <xm:sqref>E68:AM91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3:C105"/>
  <sheetViews>
    <sheetView workbookViewId="0"/>
  </sheetViews>
  <sheetFormatPr defaultColWidth="9.1796875" defaultRowHeight="14.5" x14ac:dyDescent="0.35"/>
  <cols>
    <col min="2" max="2" width="48.54296875" customWidth="1"/>
  </cols>
  <sheetData>
    <row r="3" spans="2:3" x14ac:dyDescent="0.35">
      <c r="B3" s="410" t="s">
        <v>696</v>
      </c>
      <c r="C3" s="409"/>
    </row>
    <row r="4" spans="2:3" ht="15" thickBot="1" x14ac:dyDescent="0.4">
      <c r="B4" s="409"/>
      <c r="C4" s="409"/>
    </row>
    <row r="5" spans="2:3" ht="15" thickBot="1" x14ac:dyDescent="0.4">
      <c r="B5" s="411" t="s">
        <v>508</v>
      </c>
      <c r="C5" s="412"/>
    </row>
    <row r="6" spans="2:3" x14ac:dyDescent="0.35">
      <c r="B6" s="413" t="s">
        <v>73</v>
      </c>
      <c r="C6" s="414" t="s">
        <v>697</v>
      </c>
    </row>
    <row r="7" spans="2:3" x14ac:dyDescent="0.35">
      <c r="B7" s="415" t="s">
        <v>510</v>
      </c>
      <c r="C7" s="416" t="s">
        <v>700</v>
      </c>
    </row>
    <row r="8" spans="2:3" x14ac:dyDescent="0.35">
      <c r="B8" s="417" t="s">
        <v>509</v>
      </c>
      <c r="C8" s="418" t="s">
        <v>701</v>
      </c>
    </row>
    <row r="9" spans="2:3" ht="15" thickBot="1" x14ac:dyDescent="0.4">
      <c r="B9" s="419" t="s">
        <v>705</v>
      </c>
      <c r="C9" s="420" t="s">
        <v>702</v>
      </c>
    </row>
    <row r="10" spans="2:3" ht="15" thickBot="1" x14ac:dyDescent="0.4">
      <c r="B10" s="409"/>
      <c r="C10" s="409"/>
    </row>
    <row r="11" spans="2:3" ht="15" thickBot="1" x14ac:dyDescent="0.4">
      <c r="B11" s="411" t="s">
        <v>713</v>
      </c>
      <c r="C11" s="412"/>
    </row>
    <row r="12" spans="2:3" x14ac:dyDescent="0.35">
      <c r="B12" s="421" t="s">
        <v>73</v>
      </c>
      <c r="C12" s="422" t="s">
        <v>697</v>
      </c>
    </row>
    <row r="13" spans="2:3" x14ac:dyDescent="0.35">
      <c r="B13" s="415" t="s">
        <v>533</v>
      </c>
      <c r="C13" s="416" t="s">
        <v>714</v>
      </c>
    </row>
    <row r="14" spans="2:3" ht="15" thickBot="1" x14ac:dyDescent="0.4">
      <c r="B14" s="419" t="s">
        <v>534</v>
      </c>
      <c r="C14" s="420" t="s">
        <v>715</v>
      </c>
    </row>
    <row r="17" spans="2:2" ht="15" thickBot="1" x14ac:dyDescent="0.4">
      <c r="B17" s="673" t="s">
        <v>728</v>
      </c>
    </row>
    <row r="18" spans="2:2" x14ac:dyDescent="0.35">
      <c r="B18" s="759" t="str">
        <f t="array" ref="B18:B88">TRANSPOSE(Annex_B!$E$66:$AM$66)</f>
        <v xml:space="preserve">XXS </v>
      </c>
    </row>
    <row r="19" spans="2:2" x14ac:dyDescent="0.35">
      <c r="B19" s="760" t="str">
        <v xml:space="preserve">XS </v>
      </c>
    </row>
    <row r="20" spans="2:2" x14ac:dyDescent="0.35">
      <c r="B20" s="760" t="str">
        <v xml:space="preserve">S </v>
      </c>
    </row>
    <row r="21" spans="2:2" x14ac:dyDescent="0.35">
      <c r="B21" s="760" t="str">
        <v xml:space="preserve">M </v>
      </c>
    </row>
    <row r="22" spans="2:2" x14ac:dyDescent="0.35">
      <c r="B22" s="760" t="str">
        <v xml:space="preserve">L </v>
      </c>
    </row>
    <row r="23" spans="2:2" x14ac:dyDescent="0.35">
      <c r="B23" s="760" t="str">
        <v xml:space="preserve">XL </v>
      </c>
    </row>
    <row r="24" spans="2:2" x14ac:dyDescent="0.35">
      <c r="B24" s="760" t="str">
        <v xml:space="preserve">XXL </v>
      </c>
    </row>
    <row r="25" spans="2:2" x14ac:dyDescent="0.35">
      <c r="B25" s="760" t="str">
        <v xml:space="preserve">single family dwelling </v>
      </c>
    </row>
    <row r="26" spans="2:2" x14ac:dyDescent="0.35">
      <c r="B26" s="760" t="str">
        <v>appartment dwelling</v>
      </c>
    </row>
    <row r="27" spans="2:2" x14ac:dyDescent="0.35">
      <c r="B27" s="760" t="str">
        <v xml:space="preserve">residential home for the elderly </v>
      </c>
    </row>
    <row r="28" spans="2:2" x14ac:dyDescent="0.35">
      <c r="B28" s="760" t="str">
        <v xml:space="preserve">Student residence </v>
      </c>
    </row>
    <row r="29" spans="2:2" x14ac:dyDescent="0.35">
      <c r="B29" s="760" t="str">
        <v xml:space="preserve">Hospital </v>
      </c>
    </row>
    <row r="30" spans="2:2" x14ac:dyDescent="0.35">
      <c r="B30" s="760" t="str">
        <v>IT 
office long week</v>
      </c>
    </row>
    <row r="31" spans="2:2" x14ac:dyDescent="0.35">
      <c r="B31" s="760" t="str">
        <v>Void</v>
      </c>
    </row>
    <row r="32" spans="2:2" x14ac:dyDescent="0.35">
      <c r="B32" s="760" t="str">
        <v>Void</v>
      </c>
    </row>
    <row r="33" spans="2:2" x14ac:dyDescent="0.35">
      <c r="B33" s="760" t="str">
        <v>Your profile 1</v>
      </c>
    </row>
    <row r="34" spans="2:2" x14ac:dyDescent="0.35">
      <c r="B34" s="760" t="str">
        <v>Your profile 2</v>
      </c>
    </row>
    <row r="35" spans="2:2" x14ac:dyDescent="0.35">
      <c r="B35" s="760" t="str">
        <v>Your profile 3</v>
      </c>
    </row>
    <row r="36" spans="2:2" x14ac:dyDescent="0.35">
      <c r="B36" s="760" t="str">
        <v>Your profile 4</v>
      </c>
    </row>
    <row r="37" spans="2:2" x14ac:dyDescent="0.35">
      <c r="B37" s="760" t="str">
        <v>Your profile 5</v>
      </c>
    </row>
    <row r="38" spans="2:2" x14ac:dyDescent="0.35">
      <c r="B38" s="760" t="str">
        <v>Your profile 6</v>
      </c>
    </row>
    <row r="39" spans="2:2" x14ac:dyDescent="0.35">
      <c r="B39" s="760" t="str">
        <v>Your profile 7</v>
      </c>
    </row>
    <row r="40" spans="2:2" x14ac:dyDescent="0.35">
      <c r="B40" s="760" t="str">
        <v>Your profile 8</v>
      </c>
    </row>
    <row r="41" spans="2:2" x14ac:dyDescent="0.35">
      <c r="B41" s="760" t="str">
        <v>Your profile 9</v>
      </c>
    </row>
    <row r="42" spans="2:2" x14ac:dyDescent="0.35">
      <c r="B42" s="760" t="str">
        <v>Your profile 10</v>
      </c>
    </row>
    <row r="43" spans="2:2" x14ac:dyDescent="0.35">
      <c r="B43" s="760" t="str">
        <v>Your profile 11</v>
      </c>
    </row>
    <row r="44" spans="2:2" x14ac:dyDescent="0.35">
      <c r="B44" s="760" t="str">
        <v>Your profile 12</v>
      </c>
    </row>
    <row r="45" spans="2:2" x14ac:dyDescent="0.35">
      <c r="B45" s="760" t="str">
        <v>Your profile 13</v>
      </c>
    </row>
    <row r="46" spans="2:2" x14ac:dyDescent="0.35">
      <c r="B46" s="760" t="str">
        <v>Your profile 14</v>
      </c>
    </row>
    <row r="47" spans="2:2" x14ac:dyDescent="0.35">
      <c r="B47" s="760" t="str">
        <v>Your profile 15</v>
      </c>
    </row>
    <row r="48" spans="2:2" x14ac:dyDescent="0.35">
      <c r="B48" s="760" t="str">
        <v>Your profile 16</v>
      </c>
    </row>
    <row r="49" spans="2:2" x14ac:dyDescent="0.35">
      <c r="B49" s="760" t="str">
        <v>Your profile 17</v>
      </c>
    </row>
    <row r="50" spans="2:2" x14ac:dyDescent="0.35">
      <c r="B50" s="760" t="str">
        <v>Your profile 18</v>
      </c>
    </row>
    <row r="51" spans="2:2" x14ac:dyDescent="0.35">
      <c r="B51" s="760" t="str">
        <v>Your profile 19</v>
      </c>
    </row>
    <row r="52" spans="2:2" x14ac:dyDescent="0.35">
      <c r="B52" s="760" t="str">
        <v>Your profile 20</v>
      </c>
    </row>
    <row r="53" spans="2:2" x14ac:dyDescent="0.35">
      <c r="B53" s="760" t="e">
        <v>#N/A</v>
      </c>
    </row>
    <row r="54" spans="2:2" x14ac:dyDescent="0.35">
      <c r="B54" s="760" t="e">
        <v>#N/A</v>
      </c>
    </row>
    <row r="55" spans="2:2" x14ac:dyDescent="0.35">
      <c r="B55" s="760" t="e">
        <v>#N/A</v>
      </c>
    </row>
    <row r="56" spans="2:2" x14ac:dyDescent="0.35">
      <c r="B56" s="760" t="e">
        <v>#N/A</v>
      </c>
    </row>
    <row r="57" spans="2:2" x14ac:dyDescent="0.35">
      <c r="B57" s="760" t="e">
        <v>#N/A</v>
      </c>
    </row>
    <row r="58" spans="2:2" x14ac:dyDescent="0.35">
      <c r="B58" s="760" t="e">
        <v>#N/A</v>
      </c>
    </row>
    <row r="59" spans="2:2" x14ac:dyDescent="0.35">
      <c r="B59" s="760" t="e">
        <v>#N/A</v>
      </c>
    </row>
    <row r="60" spans="2:2" x14ac:dyDescent="0.35">
      <c r="B60" s="760" t="e">
        <v>#N/A</v>
      </c>
    </row>
    <row r="61" spans="2:2" x14ac:dyDescent="0.35">
      <c r="B61" s="760" t="e">
        <v>#N/A</v>
      </c>
    </row>
    <row r="62" spans="2:2" x14ac:dyDescent="0.35">
      <c r="B62" s="760" t="e">
        <v>#N/A</v>
      </c>
    </row>
    <row r="63" spans="2:2" x14ac:dyDescent="0.35">
      <c r="B63" s="760" t="e">
        <v>#N/A</v>
      </c>
    </row>
    <row r="64" spans="2:2" x14ac:dyDescent="0.35">
      <c r="B64" s="760" t="e">
        <v>#N/A</v>
      </c>
    </row>
    <row r="65" spans="2:2" x14ac:dyDescent="0.35">
      <c r="B65" s="760" t="e">
        <v>#N/A</v>
      </c>
    </row>
    <row r="66" spans="2:2" x14ac:dyDescent="0.35">
      <c r="B66" s="760" t="e">
        <v>#N/A</v>
      </c>
    </row>
    <row r="67" spans="2:2" x14ac:dyDescent="0.35">
      <c r="B67" s="760" t="e">
        <v>#N/A</v>
      </c>
    </row>
    <row r="68" spans="2:2" x14ac:dyDescent="0.35">
      <c r="B68" s="760" t="e">
        <v>#N/A</v>
      </c>
    </row>
    <row r="69" spans="2:2" x14ac:dyDescent="0.35">
      <c r="B69" s="760" t="e">
        <v>#N/A</v>
      </c>
    </row>
    <row r="70" spans="2:2" x14ac:dyDescent="0.35">
      <c r="B70" s="760" t="e">
        <v>#N/A</v>
      </c>
    </row>
    <row r="71" spans="2:2" x14ac:dyDescent="0.35">
      <c r="B71" s="760" t="e">
        <v>#N/A</v>
      </c>
    </row>
    <row r="72" spans="2:2" x14ac:dyDescent="0.35">
      <c r="B72" s="760" t="e">
        <v>#N/A</v>
      </c>
    </row>
    <row r="73" spans="2:2" x14ac:dyDescent="0.35">
      <c r="B73" s="760" t="e">
        <v>#N/A</v>
      </c>
    </row>
    <row r="74" spans="2:2" x14ac:dyDescent="0.35">
      <c r="B74" s="760" t="e">
        <v>#N/A</v>
      </c>
    </row>
    <row r="75" spans="2:2" x14ac:dyDescent="0.35">
      <c r="B75" s="760" t="e">
        <v>#N/A</v>
      </c>
    </row>
    <row r="76" spans="2:2" x14ac:dyDescent="0.35">
      <c r="B76" s="760" t="e">
        <v>#N/A</v>
      </c>
    </row>
    <row r="77" spans="2:2" x14ac:dyDescent="0.35">
      <c r="B77" s="760" t="e">
        <v>#N/A</v>
      </c>
    </row>
    <row r="78" spans="2:2" x14ac:dyDescent="0.35">
      <c r="B78" s="760" t="e">
        <v>#N/A</v>
      </c>
    </row>
    <row r="79" spans="2:2" x14ac:dyDescent="0.35">
      <c r="B79" s="760" t="e">
        <v>#N/A</v>
      </c>
    </row>
    <row r="80" spans="2:2" x14ac:dyDescent="0.35">
      <c r="B80" s="760" t="e">
        <v>#N/A</v>
      </c>
    </row>
    <row r="81" spans="2:2" x14ac:dyDescent="0.35">
      <c r="B81" s="760" t="e">
        <v>#N/A</v>
      </c>
    </row>
    <row r="82" spans="2:2" x14ac:dyDescent="0.35">
      <c r="B82" s="760" t="e">
        <v>#N/A</v>
      </c>
    </row>
    <row r="83" spans="2:2" x14ac:dyDescent="0.35">
      <c r="B83" s="760" t="e">
        <v>#N/A</v>
      </c>
    </row>
    <row r="84" spans="2:2" x14ac:dyDescent="0.35">
      <c r="B84" s="760" t="e">
        <v>#N/A</v>
      </c>
    </row>
    <row r="85" spans="2:2" x14ac:dyDescent="0.35">
      <c r="B85" s="760" t="e">
        <v>#N/A</v>
      </c>
    </row>
    <row r="86" spans="2:2" x14ac:dyDescent="0.35">
      <c r="B86" s="760" t="e">
        <v>#N/A</v>
      </c>
    </row>
    <row r="87" spans="2:2" x14ac:dyDescent="0.35">
      <c r="B87" s="760" t="e">
        <v>#N/A</v>
      </c>
    </row>
    <row r="88" spans="2:2" ht="15" thickBot="1" x14ac:dyDescent="0.4">
      <c r="B88" s="203" t="e">
        <v>#N/A</v>
      </c>
    </row>
    <row r="89" spans="2:2" x14ac:dyDescent="0.35">
      <c r="B89" s="654"/>
    </row>
    <row r="90" spans="2:2" x14ac:dyDescent="0.35">
      <c r="B90" s="654"/>
    </row>
    <row r="91" spans="2:2" x14ac:dyDescent="0.35">
      <c r="B91" s="765" t="s">
        <v>811</v>
      </c>
    </row>
    <row r="92" spans="2:2" x14ac:dyDescent="0.35">
      <c r="B92" s="667" t="s">
        <v>812</v>
      </c>
    </row>
    <row r="93" spans="2:2" x14ac:dyDescent="0.35">
      <c r="B93" s="132"/>
    </row>
    <row r="94" spans="2:2" x14ac:dyDescent="0.35">
      <c r="B94" s="132"/>
    </row>
    <row r="95" spans="2:2" x14ac:dyDescent="0.35">
      <c r="B95" s="132"/>
    </row>
    <row r="96" spans="2:2" x14ac:dyDescent="0.35">
      <c r="B96" s="132"/>
    </row>
    <row r="97" spans="2:2" x14ac:dyDescent="0.35">
      <c r="B97" s="132"/>
    </row>
    <row r="98" spans="2:2" x14ac:dyDescent="0.35">
      <c r="B98" s="132"/>
    </row>
    <row r="99" spans="2:2" x14ac:dyDescent="0.35">
      <c r="B99" s="132"/>
    </row>
    <row r="100" spans="2:2" x14ac:dyDescent="0.35">
      <c r="B100" s="132"/>
    </row>
    <row r="101" spans="2:2" x14ac:dyDescent="0.35">
      <c r="B101" s="132"/>
    </row>
    <row r="102" spans="2:2" x14ac:dyDescent="0.35">
      <c r="B102" s="132"/>
    </row>
    <row r="103" spans="2:2" x14ac:dyDescent="0.35">
      <c r="B103" s="132"/>
    </row>
    <row r="104" spans="2:2" x14ac:dyDescent="0.35">
      <c r="B104" s="132"/>
    </row>
    <row r="105" spans="2:2" x14ac:dyDescent="0.35">
      <c r="B105" s="13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4B2CAC5C7882E4EB990C7F618C4D44B" ma:contentTypeVersion="6" ma:contentTypeDescription="Ein neues Dokument erstellen." ma:contentTypeScope="" ma:versionID="fe6ee55a0b2a023c28b9f8899db3b742">
  <xsd:schema xmlns:xsd="http://www.w3.org/2001/XMLSchema" xmlns:xs="http://www.w3.org/2001/XMLSchema" xmlns:p="http://schemas.microsoft.com/office/2006/metadata/properties" xmlns:ns2="6a3c10b0-d21d-4c00-a518-8b9852342232" targetNamespace="http://schemas.microsoft.com/office/2006/metadata/properties" ma:root="true" ma:fieldsID="1f11c7cae8b6a7b891b58dd501bd2997" ns2:_="">
    <xsd:import namespace="6a3c10b0-d21d-4c00-a518-8b98523422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3c10b0-d21d-4c00-a518-8b98523422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9A8A92-07C6-45BF-9506-E6A211B7A5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3c10b0-d21d-4c00-a518-8b98523422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5E0B39-2ADD-4031-8174-FF880143BFCE}">
  <ds:schemaRefs>
    <ds:schemaRef ds:uri="http://schemas.microsoft.com/office/2006/documentManagement/types"/>
    <ds:schemaRef ds:uri="http://schemas.openxmlformats.org/package/2006/metadata/core-properties"/>
    <ds:schemaRef ds:uri="http://purl.org/dc/elements/1.1/"/>
    <ds:schemaRef ds:uri="9a01329a-3003-4c7f-80f1-eaac2fa18022"/>
    <ds:schemaRef ds:uri="14179449-b62a-4ed4-a42d-60d9442ef417"/>
    <ds:schemaRef ds:uri="http://purl.org/dc/terms/"/>
    <ds:schemaRef ds:uri="http://schemas.microsoft.com/office/infopath/2007/PartnerControl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817182AB-571A-421E-BFA5-1ECE02B1C8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vt:i4>
      </vt:variant>
    </vt:vector>
  </HeadingPairs>
  <TitlesOfParts>
    <vt:vector size="41" baseType="lpstr">
      <vt:lpstr>INFO</vt:lpstr>
      <vt:lpstr>Explanation</vt:lpstr>
      <vt:lpstr>Interface</vt:lpstr>
      <vt:lpstr>Method_input</vt:lpstr>
      <vt:lpstr>Method_calculation</vt:lpstr>
      <vt:lpstr>Method_output</vt:lpstr>
      <vt:lpstr>Output_interface</vt:lpstr>
      <vt:lpstr>Annex_B</vt:lpstr>
      <vt:lpstr>Lists_&amp;_data</vt:lpstr>
      <vt:lpstr>EN_Issues</vt:lpstr>
      <vt:lpstr>&lt;-OK | Archive-&gt;</vt:lpstr>
      <vt:lpstr>Spalma</vt:lpstr>
      <vt:lpstr>Profili_utilizzo_acs</vt:lpstr>
      <vt:lpstr>RES_SINGLE</vt:lpstr>
      <vt:lpstr>RES_APPBLOCK</vt:lpstr>
      <vt:lpstr>RES_ELDER</vt:lpstr>
      <vt:lpstr>RES_COLL</vt:lpstr>
      <vt:lpstr>RES_MOBIL</vt:lpstr>
      <vt:lpstr>RES_HOL</vt:lpstr>
      <vt:lpstr>EDUC_univ</vt:lpstr>
      <vt:lpstr>EDUC_second_rientri</vt:lpstr>
      <vt:lpstr>EDUC_second_matt</vt:lpstr>
      <vt:lpstr>EDUC_primarie_lunga</vt:lpstr>
      <vt:lpstr>EDUC_primarie_corta</vt:lpstr>
      <vt:lpstr>OFF</vt:lpstr>
      <vt:lpstr>OFF_settimana_lunga</vt:lpstr>
      <vt:lpstr>Sample_profile_1</vt:lpstr>
      <vt:lpstr>HOSP_DEG</vt:lpstr>
      <vt:lpstr>HOSP_DAY</vt:lpstr>
      <vt:lpstr>HOTEL</vt:lpstr>
      <vt:lpstr>HOTEL_LAV</vt:lpstr>
      <vt:lpstr>HOTEL_SAU</vt:lpstr>
      <vt:lpstr>REST</vt:lpstr>
      <vt:lpstr>BAR</vt:lpstr>
      <vt:lpstr>SPORT</vt:lpstr>
      <vt:lpstr>vendite dettaglio</vt:lpstr>
      <vt:lpstr>Vendite_grosse</vt:lpstr>
      <vt:lpstr>AMUSM</vt:lpstr>
      <vt:lpstr>REL</vt:lpstr>
      <vt:lpstr>INDUS</vt:lpstr>
      <vt:lpstr>Output_interface!Print_Area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XLS EN 12831-3</dc:title>
  <dc:creator>Laurent socal</dc:creator>
  <cp:lastModifiedBy>EPB-research</cp:lastModifiedBy>
  <cp:lastPrinted>2019-07-15T16:27:16Z</cp:lastPrinted>
  <dcterms:created xsi:type="dcterms:W3CDTF">2019-03-05T08:02:34Z</dcterms:created>
  <dcterms:modified xsi:type="dcterms:W3CDTF">2021-09-28T20:36:32Z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0x01010094B2CAC5C7882E4EB990C7F618C4D44B</vt:lpwstr>
  </property>
</Properties>
</file>